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1651935-F0B4-465B-9964-58CC161D2B87}"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Invoice!$A$1:$K$89</definedName>
    <definedName name="_xlnm.Print_Area" localSheetId="3">'Shipping Invoice'!$A$1:$L$88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8" i="7" l="1"/>
  <c r="K14" i="7"/>
  <c r="K17" i="7"/>
  <c r="K10" i="7"/>
  <c r="I73" i="7"/>
  <c r="N1" i="7"/>
  <c r="I65" i="7" s="1"/>
  <c r="N1" i="6"/>
  <c r="E62" i="6" s="1"/>
  <c r="F1002" i="6"/>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76" i="2" l="1"/>
  <c r="J77" i="2" s="1"/>
  <c r="K30" i="7"/>
  <c r="I36" i="7"/>
  <c r="K36" i="7" s="1"/>
  <c r="I50" i="7"/>
  <c r="I66" i="7"/>
  <c r="K64" i="7"/>
  <c r="I22" i="7"/>
  <c r="K22" i="7" s="1"/>
  <c r="I52" i="7"/>
  <c r="K52" i="7" s="1"/>
  <c r="I68" i="7"/>
  <c r="K68" i="7" s="1"/>
  <c r="I37" i="7"/>
  <c r="K37" i="7" s="1"/>
  <c r="K49" i="7"/>
  <c r="K65" i="7"/>
  <c r="I23" i="7"/>
  <c r="I38" i="7"/>
  <c r="I53" i="7"/>
  <c r="I70" i="7"/>
  <c r="K70" i="7" s="1"/>
  <c r="I51" i="7"/>
  <c r="K66" i="7"/>
  <c r="I24" i="7"/>
  <c r="K24" i="7" s="1"/>
  <c r="I69" i="7"/>
  <c r="K51" i="7"/>
  <c r="I25" i="7"/>
  <c r="K25" i="7" s="1"/>
  <c r="I55" i="7"/>
  <c r="I26" i="7"/>
  <c r="I40" i="7"/>
  <c r="I56" i="7"/>
  <c r="I71" i="7"/>
  <c r="K71" i="7" s="1"/>
  <c r="I67" i="7"/>
  <c r="K50" i="7"/>
  <c r="K38" i="7"/>
  <c r="I54" i="7"/>
  <c r="K67" i="7"/>
  <c r="I39" i="7"/>
  <c r="K39" i="7" s="1"/>
  <c r="K53" i="7"/>
  <c r="K69" i="7"/>
  <c r="I27" i="7"/>
  <c r="K27" i="7" s="1"/>
  <c r="I41" i="7"/>
  <c r="I57" i="7"/>
  <c r="I72" i="7"/>
  <c r="I58" i="7"/>
  <c r="I43" i="7"/>
  <c r="K43" i="7" s="1"/>
  <c r="I59" i="7"/>
  <c r="I74" i="7"/>
  <c r="K74" i="7" s="1"/>
  <c r="K40" i="7"/>
  <c r="K56" i="7"/>
  <c r="K72" i="7"/>
  <c r="I30" i="7"/>
  <c r="I44" i="7"/>
  <c r="K44" i="7" s="1"/>
  <c r="I60" i="7"/>
  <c r="I75" i="7"/>
  <c r="I42" i="7"/>
  <c r="K73" i="7"/>
  <c r="I45" i="7"/>
  <c r="K42" i="7"/>
  <c r="I62" i="7"/>
  <c r="K62" i="7" s="1"/>
  <c r="K59" i="7"/>
  <c r="K75" i="7"/>
  <c r="I33" i="7"/>
  <c r="K33" i="7" s="1"/>
  <c r="I47" i="7"/>
  <c r="K47" i="7" s="1"/>
  <c r="I63" i="7"/>
  <c r="K63" i="7" s="1"/>
  <c r="K54" i="7"/>
  <c r="I28" i="7"/>
  <c r="K23" i="7"/>
  <c r="I29" i="7"/>
  <c r="K57" i="7"/>
  <c r="I31" i="7"/>
  <c r="K31" i="7" s="1"/>
  <c r="K26" i="7"/>
  <c r="I46" i="7"/>
  <c r="K46" i="7" s="1"/>
  <c r="K28" i="7"/>
  <c r="K60" i="7"/>
  <c r="I34" i="7"/>
  <c r="K34" i="7" s="1"/>
  <c r="I48" i="7"/>
  <c r="K48" i="7" s="1"/>
  <c r="I64" i="7"/>
  <c r="K55" i="7"/>
  <c r="K41" i="7"/>
  <c r="I61" i="7"/>
  <c r="K61" i="7" s="1"/>
  <c r="K58" i="7"/>
  <c r="I32" i="7"/>
  <c r="K32" i="7" s="1"/>
  <c r="K29" i="7"/>
  <c r="K45" i="7"/>
  <c r="I35" i="7"/>
  <c r="K35" i="7" s="1"/>
  <c r="I49" i="7"/>
  <c r="E63" i="6"/>
  <c r="E32" i="6"/>
  <c r="E48" i="6"/>
  <c r="E64" i="6"/>
  <c r="E31" i="6"/>
  <c r="E47" i="6"/>
  <c r="E33" i="6"/>
  <c r="E49" i="6"/>
  <c r="E65" i="6"/>
  <c r="E66" i="6"/>
  <c r="E19" i="6"/>
  <c r="E35" i="6"/>
  <c r="E51" i="6"/>
  <c r="E67" i="6"/>
  <c r="E20" i="6"/>
  <c r="E36" i="6"/>
  <c r="E52" i="6"/>
  <c r="E68" i="6"/>
  <c r="E21" i="6"/>
  <c r="E37" i="6"/>
  <c r="E53" i="6"/>
  <c r="E69" i="6"/>
  <c r="E22" i="6"/>
  <c r="E38" i="6"/>
  <c r="E54" i="6"/>
  <c r="E70" i="6"/>
  <c r="E34" i="6"/>
  <c r="E23" i="6"/>
  <c r="E39" i="6"/>
  <c r="E55" i="6"/>
  <c r="E71" i="6"/>
  <c r="E24" i="6"/>
  <c r="E40" i="6"/>
  <c r="E56" i="6"/>
  <c r="E18" i="6"/>
  <c r="E25" i="6"/>
  <c r="E41" i="6"/>
  <c r="E57" i="6"/>
  <c r="E26" i="6"/>
  <c r="E42" i="6"/>
  <c r="E58" i="6"/>
  <c r="E50" i="6"/>
  <c r="E43" i="6"/>
  <c r="E27" i="6"/>
  <c r="E59" i="6"/>
  <c r="E28" i="6"/>
  <c r="E44" i="6"/>
  <c r="E60" i="6"/>
  <c r="E29" i="6"/>
  <c r="E45" i="6"/>
  <c r="E61" i="6"/>
  <c r="E30" i="6"/>
  <c r="E46" i="6"/>
  <c r="B76" i="7"/>
  <c r="M11" i="6"/>
  <c r="K77" i="7" l="1"/>
  <c r="F1001" i="6"/>
  <c r="J79" i="2"/>
  <c r="K76"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79" i="7" l="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83" i="2" s="1"/>
  <c r="I87" i="2" l="1"/>
  <c r="I85" i="2" s="1"/>
  <c r="I88" i="2"/>
  <c r="I8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<sst xmlns="http://schemas.openxmlformats.org/spreadsheetml/2006/main" count="2649" uniqueCount="816">
  <si>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</si>
  <si>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</si>
  <si>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</si>
  <si>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</si>
  <si>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</si>
  <si>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</si>
  <si>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</si>
  <si>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</si>
  <si>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</si>
  <si>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</si>
  <si>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</si>
  <si>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</si>
  <si>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</si>
  <si>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</si>
  <si>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</si>
  <si>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</si>
  <si>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</si>
  <si>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</si>
  <si>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</si>
  <si>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</si>
  <si>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</si>
  <si>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</si>
  <si>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</si>
  <si>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</si>
  <si>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</si>
  <si>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</si>
  <si>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</si>
  <si>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</si>
  <si>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</si>
  <si>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</si>
  <si>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</si>
  <si>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</si>
  <si>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</si>
  <si>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</si>
  <si>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</si>
  <si>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</si>
  <si>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</si>
  <si>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</si>
  <si>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</si>
  <si>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</si>
  <si>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</si>
  <si>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</si>
  <si>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</si>
  <si>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</si>
  <si>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</si>
  <si>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</si>
  <si>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</si>
  <si>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</si>
  <si>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</si>
  <si>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</si>
  <si>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</si>
  <si>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</si>
  <si>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</si>
  <si>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</si>
  <si>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</si>
  <si>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</si>
  <si>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</si>
  <si>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</si>
  <si>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</si>
  <si>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</si>
  <si>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</si>
  <si>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</si>
  <si>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</si>
  <si>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</si>
  <si>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</si>
  <si>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</si>
  <si>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</si>
  <si>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</si>
  <si>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</si>
  <si>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</si>
  <si>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</si>
  <si>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</si>
  <si>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</si>
  <si>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</si>
  <si>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</si>
  <si>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</si>
  <si>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</si>
  <si>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</si>
  <si>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</si>
  <si>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</si>
  <si>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</si>
  <si>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</si>
  <si>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</si>
  <si>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</si>
  <si>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</si>
  <si>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</si>
  <si>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</si>
  <si>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</si>
  <si>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</si>
  <si>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</si>
  <si>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</si>
  <si>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</si>
  <si>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</si>
  <si>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</si>
  <si>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</si>
  <si>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</si>
  <si>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</si>
  <si>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</si>
  <si>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</si>
  <si>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</si>
  <si>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</si>
  <si>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</si>
  <si>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</si>
  <si>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</si>
  <si>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</si>
  <si>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</si>
  <si>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</si>
  <si>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</si>
  <si>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</si>
  <si>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</si>
  <si>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</si>
  <si>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</si>
  <si>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</si>
  <si>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</si>
  <si>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</si>
  <si>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</si>
  <si>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</si>
  <si>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</si>
  <si>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</si>
  <si>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</si>
  <si>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</si>
  <si>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</si>
  <si>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</si>
  <si>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</si>
  <si>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</si>
  <si>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</si>
  <si>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</si>
  <si>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</si>
  <si>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</si>
  <si>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</si>
  <si>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</si>
  <si>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</si>
  <si>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</si>
  <si>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</si>
  <si>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</si>
  <si>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</si>
  <si>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</si>
  <si>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</si>
  <si>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</si>
  <si>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</si>
  <si>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</si>
  <si>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</si>
  <si>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</si>
  <si>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</si>
  <si>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</si>
  <si>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</si>
  <si>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</si>
  <si>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</si>
  <si>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</si>
  <si>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</si>
  <si>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</si>
  <si>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</si>
  <si>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</si>
  <si>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</si>
  <si>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</si>
  <si>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</si>
  <si>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</si>
  <si>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</si>
  <si>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</si>
  <si>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</si>
  <si>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</si>
  <si>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</si>
  <si>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</si>
  <si>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</si>
  <si>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</si>
  <si>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</si>
  <si>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</si>
  <si>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</si>
  <si>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</si>
  <si>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</si>
  <si>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</si>
  <si>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</si>
  <si>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</si>
  <si>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</si>
  <si>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</si>
  <si>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</si>
  <si>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</si>
  <si>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</si>
  <si>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</si>
  <si>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</si>
  <si>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</si>
  <si>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</si>
  <si>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</si>
  <si>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</si>
  <si>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</si>
  <si>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</si>
  <si>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</si>
  <si>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</si>
  <si>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</si>
  <si>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</si>
  <si>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</si>
  <si>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</si>
  <si>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</si>
  <si>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</si>
  <si>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</si>
  <si>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</si>
  <si>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</si>
  <si>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</si>
  <si>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</si>
  <si>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</si>
  <si>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</si>
  <si>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</si>
  <si>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</si>
  <si>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</si>
  <si>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</si>
  <si>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</si>
  <si>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</si>
  <si>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</si>
  <si>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</si>
  <si>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</si>
  <si>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</si>
  <si>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</si>
  <si>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</si>
  <si>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</si>
  <si>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</si>
  <si>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</si>
  <si>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</si>
  <si>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</si>
  <si>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</si>
  <si>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</si>
  <si>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</si>
  <si>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</si>
  <si>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</si>
  <si>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</si>
  <si>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</si>
  <si>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</si>
  <si>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</si>
  <si>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</si>
  <si>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</si>
  <si>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</si>
  <si>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</si>
  <si>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</si>
  <si>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</si>
  <si>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</si>
  <si>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</si>
  <si>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</si>
  <si>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</si>
  <si>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</si>
  <si>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</si>
  <si>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</si>
  <si>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</si>
  <si>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</si>
  <si>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</si>
  <si>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</si>
  <si>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</si>
  <si>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</si>
  <si>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</si>
  <si>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</si>
  <si>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</si>
  <si>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</si>
  <si>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</si>
  <si>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</si>
  <si>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</si>
  <si>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</si>
  <si>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</si>
  <si>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</si>
  <si>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</si>
  <si>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</si>
  <si>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</si>
  <si>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</si>
  <si>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</si>
  <si>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</si>
  <si>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</si>
  <si>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</si>
  <si>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</si>
  <si>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</si>
  <si>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</si>
  <si>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</si>
  <si>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</si>
  <si>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</si>
  <si>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</si>
  <si>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</si>
  <si>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</si>
  <si>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</si>
  <si>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</si>
  <si>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</si>
  <si>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</si>
  <si>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</si>
  <si>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</si>
  <si>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</si>
  <si>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</si>
  <si>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</si>
  <si>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</si>
  <si>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</si>
  <si>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</si>
  <si>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</si>
  <si>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</si>
  <si>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</si>
  <si>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</si>
  <si>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</si>
  <si>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</si>
  <si>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</si>
  <si>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</si>
  <si>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</si>
  <si>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</si>
  <si>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</si>
  <si>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</si>
  <si>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</si>
  <si>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</si>
  <si>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</si>
  <si>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</si>
  <si>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</si>
  <si>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</si>
  <si>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</si>
  <si>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</si>
  <si>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</si>
  <si>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</si>
  <si>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</si>
  <si>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</si>
  <si>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</si>
  <si>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</si>
  <si>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</si>
  <si>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</si>
  <si>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</si>
  <si>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</si>
  <si>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</si>
  <si>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</si>
  <si>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</si>
  <si>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</si>
  <si>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</si>
  <si>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</si>
  <si>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</si>
  <si>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</si>
  <si>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</si>
  <si>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</si>
  <si>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</si>
  <si>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</si>
  <si>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</si>
  <si>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</si>
  <si>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</si>
  <si>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</si>
  <si>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</si>
  <si>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</si>
  <si>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</si>
  <si>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</si>
  <si>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</si>
  <si>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</si>
  <si>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</si>
  <si>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</si>
  <si>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</si>
  <si>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</si>
  <si>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</si>
  <si>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</si>
  <si>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</si>
  <si>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</si>
  <si>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</si>
  <si>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</si>
  <si>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</si>
  <si>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</si>
  <si>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</si>
  <si>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</si>
  <si>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</si>
  <si>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</si>
  <si>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</si>
  <si>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</si>
  <si>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</si>
  <si>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</si>
  <si>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</si>
  <si>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</si>
  <si>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</si>
  <si>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</si>
  <si>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</si>
  <si>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</si>
  <si>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</si>
  <si>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</si>
  <si>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</si>
  <si>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</si>
  <si>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</si>
  <si>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</si>
  <si>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</si>
  <si>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</si>
  <si>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</si>
  <si>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</si>
  <si>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</si>
  <si>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</si>
  <si>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</si>
  <si>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</si>
  <si>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</si>
  <si>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</si>
  <si>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</si>
  <si>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</si>
  <si>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</si>
  <si>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</si>
  <si>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</si>
  <si>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</si>
  <si>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</si>
  <si>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</si>
  <si>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</si>
  <si>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</si>
  <si>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</si>
  <si>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</si>
  <si>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</si>
  <si>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</si>
  <si>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</si>
  <si>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</si>
  <si>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</si>
  <si>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</si>
  <si>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</si>
  <si>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</si>
  <si>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</si>
  <si>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</si>
  <si>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</si>
  <si>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</si>
  <si>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</si>
  <si>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</si>
  <si>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</si>
  <si>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</si>
  <si>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</si>
  <si>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</si>
  <si>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</si>
  <si>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</si>
  <si>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</si>
  <si>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</si>
  <si>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</si>
  <si>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</si>
  <si>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</si>
  <si>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</si>
  <si>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</si>
  <si>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</si>
  <si>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</si>
  <si>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</si>
  <si>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</si>
  <si>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</si>
  <si>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</si>
  <si>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</si>
  <si>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</si>
  <si>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</si>
  <si>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</si>
  <si>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</si>
  <si>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</si>
  <si>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</si>
  <si>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</si>
  <si>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</si>
  <si>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</si>
  <si>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</si>
  <si>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</si>
  <si>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</si>
  <si>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</si>
  <si>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</si>
  <si>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</si>
  <si>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</si>
  <si>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</si>
  <si>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</si>
  <si>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</si>
  <si>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</si>
  <si>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</si>
  <si>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</si>
  <si>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</si>
  <si>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</si>
  <si>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</si>
  <si>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</si>
  <si>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</si>
  <si>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</si>
  <si>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</si>
  <si>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</si>
  <si>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</si>
  <si>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</si>
  <si>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</si>
  <si>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</si>
  <si>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</si>
  <si>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</si>
  <si>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</si>
  <si>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</si>
  <si>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</si>
  <si>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</si>
  <si>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</si>
  <si>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</si>
  <si>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</si>
  <si>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</si>
  <si>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</si>
  <si>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</si>
  <si>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</si>
  <si>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</si>
  <si>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</si>
  <si>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</si>
  <si>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</si>
  <si>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</si>
  <si>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</si>
  <si>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</si>
  <si>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</si>
  <si>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</si>
  <si>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</si>
  <si>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</si>
  <si>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</si>
  <si>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</si>
  <si>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</si>
  <si>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</si>
  <si>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</si>
  <si>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</si>
  <si>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</si>
  <si>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</si>
  <si>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</si>
  <si>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</si>
  <si>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</si>
  <si>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</si>
  <si>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</si>
  <si>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</si>
  <si>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</si>
  <si>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</si>
  <si>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</si>
  <si>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</si>
  <si>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</si>
  <si>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</si>
  <si>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</si>
  <si>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</si>
  <si>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</si>
  <si>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</si>
  <si>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</si>
  <si>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</si>
  <si>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</si>
  <si>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</si>
  <si>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</si>
  <si>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</si>
  <si>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</si>
  <si>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</si>
  <si>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</si>
  <si>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</si>
  <si>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</si>
  <si>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</si>
  <si>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</si>
  <si>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</si>
  <si>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</si>
  <si>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</si>
  <si>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</si>
  <si>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</si>
  <si>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</si>
  <si>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</si>
  <si>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</si>
  <si>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</si>
  <si>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</si>
  <si>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</si>
  <si>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</si>
  <si>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</si>
  <si>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</si>
  <si>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</si>
  <si>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</si>
  <si>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</si>
  <si>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</si>
  <si>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</si>
  <si>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</si>
  <si>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</si>
  <si>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</si>
  <si>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</si>
  <si>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</si>
  <si>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</si>
  <si>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</si>
  <si>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</si>
  <si>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</si>
  <si>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</si>
  <si>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</si>
  <si>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</si>
  <si>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</si>
  <si>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</si>
  <si>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</si>
  <si>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</si>
  <si>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</si>
  <si>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</si>
  <si>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</si>
  <si>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</si>
  <si>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</si>
  <si>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</si>
  <si>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</si>
  <si>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</si>
  <si>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</si>
  <si>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</si>
  <si>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</si>
  <si>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</si>
  <si>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</si>
  <si>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</si>
  <si>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</si>
  <si>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</si>
  <si>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</si>
  <si>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</si>
  <si>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</si>
  <si>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</si>
  <si>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</si>
  <si>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</si>
  <si>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</si>
  <si>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</si>
  <si>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</si>
  <si>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</si>
  <si>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</si>
  <si>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</si>
  <si>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</si>
  <si>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</si>
  <si>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</si>
  <si>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</si>
  <si>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</si>
  <si>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</si>
  <si>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</si>
  <si>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</si>
  <si>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</si>
  <si>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</si>
  <si>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</si>
  <si>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</si>
  <si>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</si>
  <si>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</si>
  <si>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</si>
  <si>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</si>
  <si>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</si>
  <si>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</si>
  <si>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</si>
  <si>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</si>
  <si>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</si>
  <si>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</si>
  <si>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</si>
  <si>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</si>
  <si>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</si>
  <si>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</si>
  <si>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</si>
  <si>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</si>
  <si>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</si>
  <si>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</si>
  <si>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</si>
  <si>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</si>
  <si>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</si>
  <si>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</si>
  <si>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</si>
  <si>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</si>
  <si>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</si>
  <si>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</si>
  <si>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</si>
  <si>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</si>
  <si>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</si>
  <si>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</si>
  <si>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</si>
  <si>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</si>
  <si>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</si>
  <si>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</si>
  <si>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</si>
  <si>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</si>
  <si>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</si>
  <si>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</si>
  <si>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</si>
  <si>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</si>
  <si>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</si>
  <si>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</si>
  <si>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</si>
  <si>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</si>
  <si>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</si>
  <si>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</si>
  <si>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</si>
  <si>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</si>
  <si>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</si>
  <si>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</si>
  <si>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</si>
  <si>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</si>
  <si>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</si>
  <si>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</si>
  <si>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</si>
  <si>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</si>
  <si>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</si>
  <si>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</si>
  <si>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</si>
  <si>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</si>
  <si>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</si>
  <si>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</si>
  <si>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</si>
  <si>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</si>
  <si>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</si>
  <si>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</si>
  <si>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</si>
  <si>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</si>
  <si>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</si>
  <si>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</si>
  <si>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</si>
  <si>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</si>
  <si>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</si>
  <si>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</si>
  <si>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</si>
  <si>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</si>
  <si>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</si>
  <si>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</si>
  <si>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</si>
  <si>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</si>
  <si>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</si>
  <si>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</si>
  <si>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</si>
  <si>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</si>
  <si>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</si>
  <si>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</si>
  <si>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</si>
  <si>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</si>
  <si>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</si>
  <si>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</si>
  <si>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</si>
  <si>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</si>
  <si>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</si>
  <si>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</si>
  <si>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</si>
  <si>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</si>
  <si>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</si>
  <si>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</si>
  <si>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</si>
  <si>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</si>
  <si>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</si>
  <si>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</si>
  <si>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</si>
  <si>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</si>
  <si>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</si>
  <si>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</si>
  <si>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</si>
  <si>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</si>
  <si>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</si>
  <si>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</si>
  <si>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</si>
  <si>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</si>
  <si>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</si>
  <si>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</si>
  <si>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</si>
  <si>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</si>
  <si>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</si>
  <si>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</si>
  <si>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</si>
  <si>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</si>
  <si>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</si>
  <si>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</si>
  <si>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</si>
  <si>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</si>
  <si>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</si>
  <si>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</si>
  <si>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</si>
  <si>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Gauge: 5mm</t>
  </si>
  <si>
    <t>Gauge: 10mm</t>
  </si>
  <si>
    <t>ANSBC25</t>
  </si>
  <si>
    <t>Bio - Flex nose stud, 20g (0.8mm) with a 2.5mm round top with bezel set SwarovskiⓇ crystal</t>
  </si>
  <si>
    <t>BBETB</t>
  </si>
  <si>
    <t>Anodized surgical steel eyebrow or helix barbell, 16g (1.2mm) with two 3mm balls</t>
  </si>
  <si>
    <t>Color: High Polish</t>
  </si>
  <si>
    <t>316L steel belly banana, 14g (1.6m) with a 8mm and a 5mm bezel set jewel ball using original Czech Preciosa crystals.</t>
  </si>
  <si>
    <t>Color: Purple</t>
  </si>
  <si>
    <t>LBIRC</t>
  </si>
  <si>
    <t>Surgical steel internally threaded labret, 16g (1.2mm) with bezel set jewel flat head sized 1.5mm to 4mm for triple tragus piercings</t>
  </si>
  <si>
    <t>LBIRC3</t>
  </si>
  <si>
    <t>Exchange Rate THB-THB</t>
  </si>
  <si>
    <t>SPETCN</t>
  </si>
  <si>
    <t>Premium PVD plated surgical steel eyebrow spiral, 16g (1.2mm) with two 3mm cones</t>
  </si>
  <si>
    <t>Gauge: 1.6mm</t>
  </si>
  <si>
    <t>BNE2CIN</t>
  </si>
  <si>
    <t>Surgical steel eyebrow banana, 16g (1.2mm) with two internally threaded 3mm bezel set jewel balls</t>
  </si>
  <si>
    <t>BNEBIN</t>
  </si>
  <si>
    <t>Surgical steel eyebrow banana, 16g (1.2mm) with two internally threaded 3mm balls</t>
  </si>
  <si>
    <t>BNER7</t>
  </si>
  <si>
    <t>CB18B3</t>
  </si>
  <si>
    <t>Surgical steel circular barbell, 18g (1mm) with two 3mm balls</t>
  </si>
  <si>
    <t>CB18CN3</t>
  </si>
  <si>
    <t>Surgical steel circular barbell, 18g (1mm) with two 3mm cones</t>
  </si>
  <si>
    <t>CBETCN</t>
  </si>
  <si>
    <t>Premium PVD plated surgical steel circular barbell, 16g (1.2mm) with two 3mm cones</t>
  </si>
  <si>
    <t>LB18B3</t>
  </si>
  <si>
    <t>PVD plated 316L steel labret, 18g (1mm) with 3mm ball</t>
  </si>
  <si>
    <t>LBRT16</t>
  </si>
  <si>
    <t>16g Flexible acrylic labret retainer with push in disc</t>
  </si>
  <si>
    <t>High polished surgical steel nose screw, 0.8mm (20g) with 2mm ball shaped top</t>
  </si>
  <si>
    <t>High polished surgical steel nose screw, 20g (0.8mm) with 2mm cone shaped top</t>
  </si>
  <si>
    <t>SNCN</t>
  </si>
  <si>
    <t>Surgical steel nose bone, 20g (0.8mm) with 2mm cone shaped top</t>
  </si>
  <si>
    <t>SP18B3</t>
  </si>
  <si>
    <t>Surgical steel spiral, 18g (1mm) with two 3mm balls</t>
  </si>
  <si>
    <t>SPG</t>
  </si>
  <si>
    <t>Gauge: 2.5mm</t>
  </si>
  <si>
    <t>High polished surgical steel single flesh tunnel with rubber O-ring</t>
  </si>
  <si>
    <t>Gauge: 3mm</t>
  </si>
  <si>
    <t>Gauge: 14mm</t>
  </si>
  <si>
    <t>Gauge: 18mm</t>
  </si>
  <si>
    <t>SPT18B3</t>
  </si>
  <si>
    <t>PVD plated surgical steel spiral, 18g (1mm) with two 3mm balls</t>
  </si>
  <si>
    <t>STPG</t>
  </si>
  <si>
    <t>PVD plated surgical steel single flared flesh tunnel with rubber O-ring</t>
  </si>
  <si>
    <t>Gauge: 20mm</t>
  </si>
  <si>
    <t>UBNEB</t>
  </si>
  <si>
    <t>Titanium G23 eyebrow banana, 16g (1.2mm) with two 3mm balls</t>
  </si>
  <si>
    <t>UBNECN</t>
  </si>
  <si>
    <t>Titanium G23 eyebrow banana, 16g (1.2mm) with two 3mm cones</t>
  </si>
  <si>
    <t>UBNG</t>
  </si>
  <si>
    <t>Titanium G23 belly banana, 14g (1.6mm) with an upper 5mm and a lower 8mm plain titanium ball</t>
  </si>
  <si>
    <t>ULBICS</t>
  </si>
  <si>
    <t>Titanium G23 internally threaded labret, 16g (1.2mm) with a 2.2mm flat head with a bezel set crystal</t>
  </si>
  <si>
    <t>UTBNEB</t>
  </si>
  <si>
    <t>Anodized titanium G23 eyebrow banana, 16g (1.2mm) with two 3mm balls</t>
  </si>
  <si>
    <t>UTBNECN</t>
  </si>
  <si>
    <t>Anodized titanium G23 eyebrow banana, 16g (1.2mm) with two 3mm cones</t>
  </si>
  <si>
    <t>XABN16G</t>
  </si>
  <si>
    <t>Pack of 10 pcs. of bioflex banana posts with external threading, 16g (1.2mm)</t>
  </si>
  <si>
    <t>XBT3S</t>
  </si>
  <si>
    <t>Pack of 10 pcs. of 3mm anodized surgical steel balls with threading 1.2mm (16g)</t>
  </si>
  <si>
    <t>XHJB3</t>
  </si>
  <si>
    <t>Pack of 10 pcs. of 3mm surgical steel half jewel balls with bezel set crystal with 1.2mm threading (16g)</t>
  </si>
  <si>
    <t>XJB3</t>
  </si>
  <si>
    <t>Pack of 10 pcs. of 3mm high polished surgical steel balls with bezel set crystal and with 1.2mm (16g) threading</t>
  </si>
  <si>
    <t>XTBN16G</t>
  </si>
  <si>
    <t>Pack of 10 pcs. of anodized 316L steel eyebrow banana post - threading 1.2mm (16g) - length 6mm - 16mm</t>
  </si>
  <si>
    <t>XTCB16G</t>
  </si>
  <si>
    <t>Pack of 10 pcs. of anodized 316L steel circular barbell posts - threading 1.2mm (16g)</t>
  </si>
  <si>
    <t>XULB16G</t>
  </si>
  <si>
    <t>Pack of 10 pcs. of high polished titanium G23 labret, 16g (1.2mm) (4mm base of labret)</t>
  </si>
  <si>
    <t>XUTCB16</t>
  </si>
  <si>
    <t>XUTLB16</t>
  </si>
  <si>
    <t>Set of 5 pcs. of anodized titanium G23 labret post with 16g (1.2mm) threading</t>
  </si>
  <si>
    <t>XUVDI5</t>
  </si>
  <si>
    <t>Color: Red</t>
  </si>
  <si>
    <t>Set of 10 pcs. of 5mm acrylic UV dices with 14g (1.6mm) threading</t>
  </si>
  <si>
    <t>SPG10</t>
  </si>
  <si>
    <t>SPG8</t>
  </si>
  <si>
    <t>SPG00</t>
  </si>
  <si>
    <t>SPG9/16</t>
  </si>
  <si>
    <t>SPG11/16</t>
  </si>
  <si>
    <t>STPG4</t>
  </si>
  <si>
    <t>STPG13/16</t>
  </si>
  <si>
    <t>Six Thousand Nine Hundred Forty Three and 51 cents THB</t>
  </si>
  <si>
    <t>Surgical steel eyebrow banana, 16g (1.2mm) with two 3mm bezel set jewel balls and a dangling 4mm ball with ferido glued multi crystals with resin cover - length 5/16'' (8mm)</t>
  </si>
  <si>
    <t>Set of 5 pcs. of anodized titanium G23 circular barbell post with 16g threading (1.2mm) - length 1/4'' to 3/8'' (6mm to 10mm)</t>
  </si>
  <si>
    <t>Sunny</t>
  </si>
  <si>
    <r>
      <t xml:space="preserve">40% Discount as per </t>
    </r>
    <r>
      <rPr>
        <b/>
        <sz val="10"/>
        <color theme="1"/>
        <rFont val="Arial"/>
        <family val="2"/>
      </rPr>
      <t>Platinum Membership</t>
    </r>
    <r>
      <rPr>
        <sz val="10"/>
        <color theme="1"/>
        <rFont val="Arial"/>
        <family val="2"/>
      </rPr>
      <t xml:space="preserve">: </t>
    </r>
  </si>
  <si>
    <t>Pick up at the Shop:</t>
  </si>
  <si>
    <t>Three Thousand Seven Hundred Forty and 47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</si>
</sst>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614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43" fontId="29" fillId="0" borderId="0" applyFont="0" applyFill="0" applyBorder="0" applyAlignment="0" applyProtection="0"/>
    <xf numFmtId="43" fontId="29" fillId="0" borderId="0" applyFont="0" applyFill="0" applyBorder="0" applyAlignment="0" applyProtection="0"/>
    <xf numFmtId="0" fontId="5" fillId="0" borderId="0"/>
    <xf numFmtId="0" fontId="8" fillId="0" borderId="0"/>
    <xf numFmtId="0" fontId="8" fillId="0" borderId="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43" fontId="29" fillId="0" borderId="0" applyFont="0" applyFill="0" applyBorder="0" applyAlignment="0" applyProtection="0"/>
    <xf numFmtId="43" fontId="29"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43"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0" fontId="39"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pplyNumberFormat="0" applyFill="0" applyBorder="0" applyAlignment="0" applyProtection="0"/>
    <xf numFmtId="44" fontId="32" fillId="0" borderId="0" applyFont="0" applyFill="0" applyBorder="0" applyAlignment="0" applyProtection="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5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0" borderId="46" xfId="0" applyFont="1" applyBorder="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6148">
    <cellStyle name="Comma 2" xfId="7" xr:uid="{AE7317BE-80C2-4845-9639-701713C6AC34}"/>
    <cellStyle name="Comma 2 2" xfId="4430" xr:uid="{8EC9F512-570E-4DE5-A9AE-DBBF2F76E2FD}"/>
    <cellStyle name="Comma 2 2 2" xfId="4755" xr:uid="{76979249-0B16-4017-B613-258B1133A426}"/>
    <cellStyle name="Comma 2 2 2 2" xfId="5326" xr:uid="{17B762C0-2143-4C3B-AC3E-239616F99EF4}"/>
    <cellStyle name="Comma 2 2 2 3" xfId="5344" xr:uid="{27424AC5-1443-4ADD-AAD9-BEE8CFC6A630}"/>
    <cellStyle name="Comma 2 2 3" xfId="4591" xr:uid="{BFDB33AF-672B-48AF-8E16-5A0102F07B76}"/>
    <cellStyle name="Comma 2 2 4" xfId="5351" xr:uid="{553D595E-C3F8-4F3F-82DF-F188DFFD6B4C}"/>
    <cellStyle name="Comma 2 2 5" xfId="5352" xr:uid="{A42FB918-8AFB-4D44-8C10-DDE67DB7B3BC}"/>
    <cellStyle name="Comma 2 2 5 2" xfId="5361" xr:uid="{CDDA5C84-C96D-452E-957D-002A7AC98415}"/>
    <cellStyle name="Comma 2 3" xfId="5369" xr:uid="{BAD84BAD-AB99-48A5-8C34-A5E227D585E1}"/>
    <cellStyle name="Comma 3" xfId="4318" xr:uid="{1A55BE8F-9B42-4E17-B3F4-88CF7CF4F843}"/>
    <cellStyle name="Comma 3 2" xfId="4432" xr:uid="{11BC645B-1F12-4749-AE34-995D8D985A6C}"/>
    <cellStyle name="Comma 3 2 2" xfId="4756" xr:uid="{74FAFA60-28AA-43D8-AEC7-73C174FB33CA}"/>
    <cellStyle name="Comma 3 2 2 2" xfId="5327" xr:uid="{27645192-0DD4-46E4-9815-4720A6587FE4}"/>
    <cellStyle name="Comma 3 2 2 3" xfId="5345" xr:uid="{E3BEB25F-ACC8-454E-92D6-C16479CDFC82}"/>
    <cellStyle name="Comma 3 2 3" xfId="5325" xr:uid="{A3569DE5-73E0-4718-B7F0-9A5FE41AC78C}"/>
    <cellStyle name="Comma 3 2 4" xfId="5350" xr:uid="{F1F1F188-F5A9-4976-BCE3-26ACEA8EC68F}"/>
    <cellStyle name="Comma 3 2 5" xfId="5353" xr:uid="{69F60E15-124F-4AC5-ACF2-E9BF2753CFE0}"/>
    <cellStyle name="Comma 3 2 5 2" xfId="5362" xr:uid="{012E26F9-3EB4-47F0-AA81-DC7D7A60FBB7}"/>
    <cellStyle name="Currency 10" xfId="8" xr:uid="{30A23AD5-7506-4D21-8DED-470927BDEA6E}"/>
    <cellStyle name="Currency 10 2" xfId="9" xr:uid="{B98A4109-9FDB-4495-B58C-2A032EEC7D36}"/>
    <cellStyle name="Currency 10 2 2" xfId="203" xr:uid="{51CF25D5-0923-4D10-B0F9-174CBB2B3C23}"/>
    <cellStyle name="Currency 10 2 2 2" xfId="4616" xr:uid="{4FB53404-E525-43E0-90DF-620EA9F46B16}"/>
    <cellStyle name="Currency 10 2 3" xfId="4511" xr:uid="{F2D68B72-96D7-4DCD-BAF3-1B4E95B7FBEE}"/>
    <cellStyle name="Currency 10 3" xfId="10" xr:uid="{61F636C1-C1EF-457D-83F2-DF6FBDA0C6C9}"/>
    <cellStyle name="Currency 10 3 2" xfId="204" xr:uid="{068DF2E1-C472-4A24-8CCE-CE8746A3FE61}"/>
    <cellStyle name="Currency 10 3 2 2" xfId="4617" xr:uid="{6BDF0CB6-5142-4074-9704-9765101B8464}"/>
    <cellStyle name="Currency 10 3 3" xfId="4512" xr:uid="{174C95D9-038D-4898-8C7E-684E27A587DC}"/>
    <cellStyle name="Currency 10 4" xfId="205" xr:uid="{6346BB83-649F-48AD-88D8-2BBF23814DCE}"/>
    <cellStyle name="Currency 10 4 2" xfId="4618" xr:uid="{DD2E9EDF-9571-4F56-BCBE-5456CA5990D6}"/>
    <cellStyle name="Currency 10 5" xfId="4437" xr:uid="{68932679-560D-4FDD-984A-CDBBA3780568}"/>
    <cellStyle name="Currency 10 5 2" xfId="6041" xr:uid="{5D838A37-F12C-4C38-A0F0-06662B1F18EE}"/>
    <cellStyle name="Currency 10 6" xfId="4510" xr:uid="{F5F41D83-D5C7-40F5-B934-2D2ADC8A04EF}"/>
    <cellStyle name="Currency 11" xfId="11" xr:uid="{1E73FE87-9CC0-4C0D-8117-970F8F26DB6A}"/>
    <cellStyle name="Currency 11 2" xfId="12" xr:uid="{4F8D2491-765E-4133-B8B7-787E7B887912}"/>
    <cellStyle name="Currency 11 2 2" xfId="206" xr:uid="{BDF8CD86-F018-48E6-A7BA-11A6F0BA9ABF}"/>
    <cellStyle name="Currency 11 2 2 2" xfId="4619" xr:uid="{FE6C2D66-8D2E-43B1-A98D-D457D5F90CF3}"/>
    <cellStyle name="Currency 11 2 3" xfId="4514" xr:uid="{8974D9DC-7962-4D07-8638-3B7B69A332BE}"/>
    <cellStyle name="Currency 11 3" xfId="13" xr:uid="{3CCE7C3C-FE52-44C3-A698-8D6E4D18BE73}"/>
    <cellStyle name="Currency 11 3 2" xfId="207" xr:uid="{DB836480-68FC-49BC-BBBE-3EBA9F7CD8B4}"/>
    <cellStyle name="Currency 11 3 2 2" xfId="4620" xr:uid="{52FA2F2A-044B-452D-A42C-FC5E539968A1}"/>
    <cellStyle name="Currency 11 3 3" xfId="4515" xr:uid="{01538211-CDFC-49B9-AE6F-C874829990C4}"/>
    <cellStyle name="Currency 11 4" xfId="208" xr:uid="{197A8230-B88C-4E4D-BC6F-EA965C993800}"/>
    <cellStyle name="Currency 11 4 2" xfId="4621" xr:uid="{AB80BC64-11C7-435C-861E-153CA26F2C35}"/>
    <cellStyle name="Currency 11 5" xfId="4319" xr:uid="{C6A6E2E1-E5B4-463D-9644-09DB59C7012F}"/>
    <cellStyle name="Currency 11 5 2" xfId="4438" xr:uid="{EE0AE2F5-A6E7-449E-8746-0C0A664024BB}"/>
    <cellStyle name="Currency 11 5 3" xfId="4720" xr:uid="{F12B10F5-1C03-4312-8FBC-7FB912247DD8}"/>
    <cellStyle name="Currency 11 5 3 2" xfId="5315" xr:uid="{788CA104-5883-4254-807E-F989F52E27F4}"/>
    <cellStyle name="Currency 11 5 3 3" xfId="4757" xr:uid="{267D02C6-B8CE-404B-AE99-DC1DD52FC986}"/>
    <cellStyle name="Currency 11 5 3 4" xfId="5370" xr:uid="{88B0E647-DD1F-4281-9CA7-EEC1F701E008}"/>
    <cellStyle name="Currency 11 5 3 5" xfId="6093" xr:uid="{8BC981F4-49C4-4744-BC43-20499A2691E2}"/>
    <cellStyle name="Currency 11 5 4" xfId="4697" xr:uid="{375AD86C-F1FF-4B57-A3F5-41EF400A4830}"/>
    <cellStyle name="Currency 11 6" xfId="4513" xr:uid="{BCF20312-3CDC-4125-B866-B436A6B9F3C3}"/>
    <cellStyle name="Currency 12" xfId="14" xr:uid="{EE1D4A25-FB53-4B1D-90BC-23086C06C3BD}"/>
    <cellStyle name="Currency 12 2" xfId="15" xr:uid="{EA687FC5-6F36-4A94-BF07-53F31D386934}"/>
    <cellStyle name="Currency 12 2 2" xfId="209" xr:uid="{5199CED4-75C4-4AB2-BCED-A66E621CD574}"/>
    <cellStyle name="Currency 12 2 2 2" xfId="4622" xr:uid="{91E91EC7-1768-413E-9FFB-19C16E318338}"/>
    <cellStyle name="Currency 12 2 3" xfId="4517" xr:uid="{B21E3C65-9BFA-44C3-B705-071B02ED06A2}"/>
    <cellStyle name="Currency 12 3" xfId="210" xr:uid="{C4809BB1-065F-482F-9259-68B473F14B9A}"/>
    <cellStyle name="Currency 12 3 2" xfId="4623" xr:uid="{58DE240F-9065-4227-8B81-87E7CCFC9D12}"/>
    <cellStyle name="Currency 12 4" xfId="4516" xr:uid="{2A9A7805-7F9F-4D8E-A513-9AF1BD305437}"/>
    <cellStyle name="Currency 13" xfId="16" xr:uid="{FEDB2423-E0C2-4389-81E0-3EDB17DFEEEE}"/>
    <cellStyle name="Currency 13 2" xfId="4321" xr:uid="{07EA2D84-C23E-4AB4-8492-05B37A81A2C2}"/>
    <cellStyle name="Currency 13 2 2" xfId="6062" xr:uid="{EC7E47A6-BF23-4399-A80A-FD31D7A946EB}"/>
    <cellStyle name="Currency 13 2 3" xfId="5371" xr:uid="{FD3EFEC6-39EB-464C-806C-86FF20FAC203}"/>
    <cellStyle name="Currency 13 3" xfId="4322" xr:uid="{150776FD-BC3A-4B99-832E-1E5DF142669B}"/>
    <cellStyle name="Currency 13 3 2" xfId="4759" xr:uid="{C56A856A-A561-4237-87F5-B6C43A4B3649}"/>
    <cellStyle name="Currency 13 4" xfId="4320" xr:uid="{D0544706-5CAE-4BF8-A04B-62CDA382C449}"/>
    <cellStyle name="Currency 13 5" xfId="4758" xr:uid="{F7BEF131-64DC-4295-8652-F04FEEC121CE}"/>
    <cellStyle name="Currency 14" xfId="17" xr:uid="{F61F0ED0-C0F7-470A-86E5-F66825ABDE52}"/>
    <cellStyle name="Currency 14 2" xfId="211" xr:uid="{1011891E-3975-41FF-ADC2-BCD901C79E58}"/>
    <cellStyle name="Currency 14 2 2" xfId="4624" xr:uid="{3C85C0B6-1FE5-458F-8219-283A517805D6}"/>
    <cellStyle name="Currency 14 3" xfId="4518" xr:uid="{B2A69D7E-E78A-47A1-A0E6-F2D9327BFF2A}"/>
    <cellStyle name="Currency 15" xfId="4414" xr:uid="{ADF43926-FA1A-465A-81CE-4222475B5245}"/>
    <cellStyle name="Currency 15 2" xfId="6042" xr:uid="{FC38AD1F-4027-4612-BCE6-2C3448BD7E40}"/>
    <cellStyle name="Currency 17" xfId="4323" xr:uid="{3B905AA9-AD53-4B7E-825E-FFCE9E464093}"/>
    <cellStyle name="Currency 2" xfId="18" xr:uid="{E51ACC86-93D9-497F-A44C-D72E7C612405}"/>
    <cellStyle name="Currency 2 2" xfId="19" xr:uid="{6E32D242-F1EC-46E7-9119-A0E9A77AC79B}"/>
    <cellStyle name="Currency 2 2 2" xfId="20" xr:uid="{B8DA5EE4-3C32-438E-B3BD-69B5E448F0C7}"/>
    <cellStyle name="Currency 2 2 2 2" xfId="21" xr:uid="{D8001A41-757F-478D-B3CB-D62643B1F340}"/>
    <cellStyle name="Currency 2 2 2 2 2" xfId="4760" xr:uid="{35D1CB15-71EA-4A8F-AB67-82086364DAAE}"/>
    <cellStyle name="Currency 2 2 2 2 3" xfId="5372" xr:uid="{CC58BF4B-3504-4D74-809C-C4ADBA022BA8}"/>
    <cellStyle name="Currency 2 2 2 3" xfId="22" xr:uid="{56D3D648-7E28-4CCC-BDDB-2118636A11AF}"/>
    <cellStyle name="Currency 2 2 2 3 2" xfId="212" xr:uid="{2A788987-11D8-4F08-ABC4-B67CA135C92D}"/>
    <cellStyle name="Currency 2 2 2 3 2 2" xfId="4625" xr:uid="{E3D274DC-0003-465B-8DEB-8DDA3742CA32}"/>
    <cellStyle name="Currency 2 2 2 3 3" xfId="4521" xr:uid="{25A80C97-F777-4720-84A2-D5CCC1D7B02B}"/>
    <cellStyle name="Currency 2 2 2 4" xfId="213" xr:uid="{C290AC0C-280A-47DE-8A76-525551DB582D}"/>
    <cellStyle name="Currency 2 2 2 4 2" xfId="4626" xr:uid="{AA4C5D08-EDFE-41F1-BAF7-E16A7D931CD4}"/>
    <cellStyle name="Currency 2 2 2 5" xfId="4520" xr:uid="{9E7269CD-7B95-4227-9514-8A9810DF3506}"/>
    <cellStyle name="Currency 2 2 3" xfId="214" xr:uid="{69B9A725-70B9-4C46-A8DD-D0619697440D}"/>
    <cellStyle name="Currency 2 2 3 2" xfId="4627" xr:uid="{540684FD-1C3B-4BEB-AFC6-F2E4D5660796}"/>
    <cellStyle name="Currency 2 2 4" xfId="4519" xr:uid="{C76DF6FE-F6E9-424E-A644-D955590C490C}"/>
    <cellStyle name="Currency 2 3" xfId="23" xr:uid="{D1C24FD1-9ACE-4A96-B147-DC2805955FBF}"/>
    <cellStyle name="Currency 2 3 2" xfId="215" xr:uid="{39EEB865-0665-48AC-8E3D-EE1E4B506364}"/>
    <cellStyle name="Currency 2 3 2 2" xfId="4628" xr:uid="{9016D704-0988-4365-80B6-836F7699879A}"/>
    <cellStyle name="Currency 2 3 3" xfId="4522" xr:uid="{69CCA166-FF6C-4F9A-A662-91D4D7AF5D45}"/>
    <cellStyle name="Currency 2 4" xfId="216" xr:uid="{E8D5414D-A404-4312-B740-377F08ADBE59}"/>
    <cellStyle name="Currency 2 4 2" xfId="217" xr:uid="{6ECE4550-99F9-4A9A-815F-58069D58A610}"/>
    <cellStyle name="Currency 2 5" xfId="218" xr:uid="{AC217C6B-D297-45BF-88B4-3CDCDA97AC09}"/>
    <cellStyle name="Currency 2 5 2" xfId="219" xr:uid="{1F414300-E074-4FAC-826A-3B8A33B3CCE0}"/>
    <cellStyle name="Currency 2 6" xfId="220" xr:uid="{3C2CB560-6030-473D-AFF1-B7CE3CB919D4}"/>
    <cellStyle name="Currency 3" xfId="24" xr:uid="{3FA392CC-0F31-49A8-8D96-7B1EDD3AE8FC}"/>
    <cellStyle name="Currency 3 2" xfId="25" xr:uid="{7CDF4174-69D1-41D1-A65D-89D3D8074373}"/>
    <cellStyle name="Currency 3 2 2" xfId="221" xr:uid="{FA841326-C738-4829-BF04-4346456D1635}"/>
    <cellStyle name="Currency 3 2 2 2" xfId="4629" xr:uid="{6654A502-BB40-46A1-BEB6-A92253E87D9E}"/>
    <cellStyle name="Currency 3 2 3" xfId="4524" xr:uid="{4D26C307-08C5-4CC4-A176-2C94CA45C5FF}"/>
    <cellStyle name="Currency 3 3" xfId="26" xr:uid="{888A90C3-56BF-4966-816A-94C859547D86}"/>
    <cellStyle name="Currency 3 3 2" xfId="222" xr:uid="{4F3A689C-0678-4ED1-9277-A8C68B1FD402}"/>
    <cellStyle name="Currency 3 3 2 2" xfId="4630" xr:uid="{AEA02D22-23F4-4876-B8C2-DD85482C63CE}"/>
    <cellStyle name="Currency 3 3 3" xfId="4525" xr:uid="{90D81A68-6A4E-4B29-8534-E3E09A77E987}"/>
    <cellStyle name="Currency 3 4" xfId="27" xr:uid="{A835D5E0-52AF-4A68-9C94-02C5EF4D4070}"/>
    <cellStyle name="Currency 3 4 2" xfId="223" xr:uid="{F41ED086-D241-4DEE-AFC8-90621EABC62C}"/>
    <cellStyle name="Currency 3 4 2 2" xfId="4631" xr:uid="{97F1CE66-101A-4D6A-B7BF-E6D40FA65EAB}"/>
    <cellStyle name="Currency 3 4 3" xfId="4526" xr:uid="{30B8AC66-3E3A-41D8-8085-9A87F238CA58}"/>
    <cellStyle name="Currency 3 5" xfId="224" xr:uid="{953A45B4-151D-46AE-9879-F2E43BC561C7}"/>
    <cellStyle name="Currency 3 5 2" xfId="4632" xr:uid="{895EE064-35F7-4CCD-8166-A873DB3F9CCE}"/>
    <cellStyle name="Currency 3 6" xfId="4523" xr:uid="{3307A69A-F774-4B6E-AA25-6B506EA346FD}"/>
    <cellStyle name="Currency 4" xfId="28" xr:uid="{8FF8F4C8-115A-4E62-BB5A-90B66E4CE2D9}"/>
    <cellStyle name="Currency 4 2" xfId="29" xr:uid="{E2D0CE2A-97AC-4F64-9A7B-6B7214B5F59B}"/>
    <cellStyle name="Currency 4 2 2" xfId="225" xr:uid="{9EE49F26-1227-4D78-A219-11EEF56933F6}"/>
    <cellStyle name="Currency 4 2 2 2" xfId="4633" xr:uid="{319B504E-8B9E-4C3D-B0DC-0D4E883B9C13}"/>
    <cellStyle name="Currency 4 2 3" xfId="4528" xr:uid="{6BAECA6D-27E9-4A62-BC55-39026225DF25}"/>
    <cellStyle name="Currency 4 3" xfId="30" xr:uid="{A205433A-F82A-4D7F-8638-64C6B76D1582}"/>
    <cellStyle name="Currency 4 3 2" xfId="226" xr:uid="{35376591-4D90-4A38-838D-DD0E86067B59}"/>
    <cellStyle name="Currency 4 3 2 2" xfId="4634" xr:uid="{D1C95FCD-AE1A-43C0-B730-BD53CE56DBC8}"/>
    <cellStyle name="Currency 4 3 3" xfId="4529" xr:uid="{E488BA8E-5AAF-40DA-B362-552C7F59FC43}"/>
    <cellStyle name="Currency 4 4" xfId="227" xr:uid="{7783D554-9EEB-45F6-931E-F474696BF04B}"/>
    <cellStyle name="Currency 4 4 2" xfId="4635" xr:uid="{FEF519E0-5EEC-47F5-8AB3-40B2A3EA605D}"/>
    <cellStyle name="Currency 4 5" xfId="4324" xr:uid="{222FE42A-D3A6-4D7D-B779-7215168F01A4}"/>
    <cellStyle name="Currency 4 5 2" xfId="4439" xr:uid="{E4A9D9E1-537F-4D9C-9B86-D3A7979AAEE0}"/>
    <cellStyle name="Currency 4 5 3" xfId="4721" xr:uid="{185BC766-BD42-465D-873E-1EAC1ABC85C2}"/>
    <cellStyle name="Currency 4 5 3 2" xfId="5316" xr:uid="{188CD59B-6641-439E-866E-ADC66F242642}"/>
    <cellStyle name="Currency 4 5 3 3" xfId="4761" xr:uid="{DEB324A0-AE38-4167-A3AE-EF954B9E9C76}"/>
    <cellStyle name="Currency 4 5 3 4" xfId="5373" xr:uid="{0E40A291-592E-44A6-A442-1D0AB43E478D}"/>
    <cellStyle name="Currency 4 5 3 5" xfId="6099" xr:uid="{97D47EFC-3AFC-4415-AB44-38DB63DC41E6}"/>
    <cellStyle name="Currency 4 5 4" xfId="4698" xr:uid="{AB5B1004-F581-4627-B65A-44E9913ACE6B}"/>
    <cellStyle name="Currency 4 6" xfId="4527" xr:uid="{DE4E4121-B510-42AA-99FB-6FFD2CABB2B3}"/>
    <cellStyle name="Currency 5" xfId="31" xr:uid="{3BA6919A-E062-4287-92D5-3C82C7057F5C}"/>
    <cellStyle name="Currency 5 2" xfId="32" xr:uid="{C73F79F4-7464-4A7C-A830-C94A4F783032}"/>
    <cellStyle name="Currency 5 2 2" xfId="228" xr:uid="{CA101534-E3D1-49A8-84A7-F5550966BFCF}"/>
    <cellStyle name="Currency 5 2 2 2" xfId="4636" xr:uid="{0A867EBB-2B9C-4A37-94CF-BDA60A6A8063}"/>
    <cellStyle name="Currency 5 2 3" xfId="4530" xr:uid="{EF0BB749-4F64-43B8-879A-24FDD979FBAE}"/>
    <cellStyle name="Currency 5 3" xfId="4325" xr:uid="{BD171582-3ED4-4F87-BF67-0B6EF2706A4A}"/>
    <cellStyle name="Currency 5 3 2" xfId="4440" xr:uid="{9309087C-CCE1-46BB-AF04-DE94CF6D8A3B}"/>
    <cellStyle name="Currency 5 3 2 2" xfId="5306" xr:uid="{A2558923-7F12-44A9-B0CE-EFB3BE557674}"/>
    <cellStyle name="Currency 5 3 2 3" xfId="4763" xr:uid="{E1F31269-5D51-4809-AA22-298FEB8D6798}"/>
    <cellStyle name="Currency 5 3 3" xfId="5375" xr:uid="{3EF8A63E-EB82-465A-9FCB-2249A0167BE1}"/>
    <cellStyle name="Currency 5 4" xfId="4762" xr:uid="{5339563C-193E-4C6B-A745-EE9552F3DCF9}"/>
    <cellStyle name="Currency 5 5" xfId="5374" xr:uid="{1CDF3F64-5B3C-42DD-9E7E-57B4BF30B777}"/>
    <cellStyle name="Currency 6" xfId="33" xr:uid="{E7460837-4C80-4CED-B419-E80815D702BF}"/>
    <cellStyle name="Currency 6 2" xfId="229" xr:uid="{02F3403D-234A-4F9C-A253-C9AB87EEC7DF}"/>
    <cellStyle name="Currency 6 2 2" xfId="4637" xr:uid="{4209C563-6481-43AE-B89C-89B9CC31DF7B}"/>
    <cellStyle name="Currency 6 3" xfId="4326" xr:uid="{A2DC449E-A7A0-4355-94A0-F4D5834253D9}"/>
    <cellStyle name="Currency 6 3 2" xfId="4441" xr:uid="{ED72C6F2-5EC9-4A3F-A101-190EE484C9C2}"/>
    <cellStyle name="Currency 6 3 3" xfId="4722" xr:uid="{76FE6889-C2B5-4A71-A08D-4798AA68DAD3}"/>
    <cellStyle name="Currency 6 3 3 2" xfId="5317" xr:uid="{BE0288BD-50DD-42F0-84A2-C55218E6AC4E}"/>
    <cellStyle name="Currency 6 3 3 3" xfId="4764" xr:uid="{84549464-2149-4B94-B96A-4DC0EEF676B6}"/>
    <cellStyle name="Currency 6 3 3 4" xfId="5376" xr:uid="{F80BF2DE-CCC0-488C-8CE4-0630E556E001}"/>
    <cellStyle name="Currency 6 3 3 5" xfId="6086" xr:uid="{6401D6D3-EACE-43CB-9049-F4B31BD8676C}"/>
    <cellStyle name="Currency 6 3 4" xfId="4699" xr:uid="{77E2919F-6127-4513-97B7-38CAB6222DB1}"/>
    <cellStyle name="Currency 6 4" xfId="4531" xr:uid="{63B5820B-8924-4140-99CE-DB02D8F3F00C}"/>
    <cellStyle name="Currency 7" xfId="34" xr:uid="{8B37C101-6FFA-4A78-BE37-A40B3DD5D452}"/>
    <cellStyle name="Currency 7 2" xfId="35" xr:uid="{D0A79E01-4F3B-4599-9FEC-3AEF9E3228F2}"/>
    <cellStyle name="Currency 7 2 2" xfId="250" xr:uid="{F8C157B4-071B-4DB2-ADEB-8CF484ABE095}"/>
    <cellStyle name="Currency 7 2 2 2" xfId="4638" xr:uid="{FC4F19CD-F054-4FF4-A7B4-57DDF081771A}"/>
    <cellStyle name="Currency 7 2 3" xfId="4533" xr:uid="{F9E8913F-29B8-4AC5-8E23-8294468CA98D}"/>
    <cellStyle name="Currency 7 3" xfId="230" xr:uid="{E0C443E3-AB7C-4023-8D60-A9C7E3A386DC}"/>
    <cellStyle name="Currency 7 3 2" xfId="4639" xr:uid="{14335CEF-4FB3-4B81-BE30-B3C267FDF186}"/>
    <cellStyle name="Currency 7 4" xfId="4442" xr:uid="{8E12221B-385A-49F0-97A9-DE826B629B87}"/>
    <cellStyle name="Currency 7 4 2" xfId="6043" xr:uid="{09B29987-7D81-4311-A257-4A10A4B5B818}"/>
    <cellStyle name="Currency 7 5" xfId="4532" xr:uid="{67B52FE2-A65A-48BE-99CE-1F01E367480C}"/>
    <cellStyle name="Currency 8" xfId="36" xr:uid="{58660740-182E-4443-B890-D2225C7CB717}"/>
    <cellStyle name="Currency 8 2" xfId="37" xr:uid="{A0A84B56-D27D-49E9-86CC-EB2149DE0E38}"/>
    <cellStyle name="Currency 8 2 2" xfId="231" xr:uid="{354E6021-9386-45DD-BAA5-DDD3FF3CE724}"/>
    <cellStyle name="Currency 8 2 2 2" xfId="4640" xr:uid="{8564053B-D088-4690-9DC8-9F47B68C2A45}"/>
    <cellStyle name="Currency 8 2 3" xfId="4535" xr:uid="{D3ECB02A-E1FB-4F38-B20F-9EA644AB2469}"/>
    <cellStyle name="Currency 8 3" xfId="38" xr:uid="{0622FE73-051A-45BF-86CB-167B03C26EC0}"/>
    <cellStyle name="Currency 8 3 2" xfId="232" xr:uid="{1C5786D2-67EB-492F-82D5-D66C99C5A1B4}"/>
    <cellStyle name="Currency 8 3 2 2" xfId="4641" xr:uid="{B2B3026D-C97D-415C-A245-16AF11E518FE}"/>
    <cellStyle name="Currency 8 3 3" xfId="4536" xr:uid="{E736D091-FB22-48A3-95CC-01E27D9368A1}"/>
    <cellStyle name="Currency 8 4" xfId="39" xr:uid="{1E017C18-644D-4773-B7DD-A37599ED488C}"/>
    <cellStyle name="Currency 8 4 2" xfId="233" xr:uid="{6DA4AAF7-4E9B-47C1-A05F-7B1DB6B96E3C}"/>
    <cellStyle name="Currency 8 4 2 2" xfId="4642" xr:uid="{C5F2C470-144E-4785-AAF9-56BE2B831759}"/>
    <cellStyle name="Currency 8 4 3" xfId="4537" xr:uid="{A8F719FF-416A-424B-8367-D7D3643DBF2E}"/>
    <cellStyle name="Currency 8 5" xfId="234" xr:uid="{98A482F0-DC49-4637-8F6C-4DAC49562AF0}"/>
    <cellStyle name="Currency 8 5 2" xfId="4643" xr:uid="{E2B29D0F-FE03-4D7B-AB23-DC2A29069230}"/>
    <cellStyle name="Currency 8 6" xfId="4443" xr:uid="{A76EF722-8B26-4165-B1D4-3A92069A1AA3}"/>
    <cellStyle name="Currency 8 6 2" xfId="6044" xr:uid="{58CAE4E7-1B6E-47D9-B9F6-3D0B47E31107}"/>
    <cellStyle name="Currency 8 7" xfId="4534" xr:uid="{06E0B56E-9B3F-467A-98F4-D978F09EF115}"/>
    <cellStyle name="Currency 9" xfId="40" xr:uid="{922CD234-CDE0-42BF-8517-4C46AE710F8A}"/>
    <cellStyle name="Currency 9 2" xfId="41" xr:uid="{352C402A-6AB3-4EEC-9186-A15D244531AD}"/>
    <cellStyle name="Currency 9 2 2" xfId="235" xr:uid="{E89DE076-B531-489A-86BD-5C0989F635FB}"/>
    <cellStyle name="Currency 9 2 2 2" xfId="4644" xr:uid="{5BCD6420-739E-49CB-B0DC-D41D61E65A32}"/>
    <cellStyle name="Currency 9 2 3" xfId="4539" xr:uid="{B5966AA6-E1BB-4171-99C2-1DB0625AA635}"/>
    <cellStyle name="Currency 9 3" xfId="42" xr:uid="{A8B85DC7-83BD-4980-A0D2-8A2E3B929DED}"/>
    <cellStyle name="Currency 9 3 2" xfId="236" xr:uid="{5032276C-C1FA-4C70-BDA5-D49F8B12804D}"/>
    <cellStyle name="Currency 9 3 2 2" xfId="4645" xr:uid="{DA0F5FF8-1D8E-4A12-B664-C05D7B4086D5}"/>
    <cellStyle name="Currency 9 3 3" xfId="4540" xr:uid="{2EB1D439-13D6-4CA9-800F-6A6FC0484855}"/>
    <cellStyle name="Currency 9 4" xfId="237" xr:uid="{0D662F89-647C-45CA-BA28-60FA55FCCEB8}"/>
    <cellStyle name="Currency 9 4 2" xfId="4646" xr:uid="{EB41D633-1D57-4BCE-AA49-46FE5238D9DD}"/>
    <cellStyle name="Currency 9 5" xfId="4327" xr:uid="{0338A659-91BE-4D03-9156-0E090F78862F}"/>
    <cellStyle name="Currency 9 5 2" xfId="4444" xr:uid="{06C2D787-3B0E-4DEF-AEBC-FA97635D5102}"/>
    <cellStyle name="Currency 9 5 3" xfId="4723" xr:uid="{7D2A5748-9A4E-4333-B71B-C50F180CB3CC}"/>
    <cellStyle name="Currency 9 5 3 2" xfId="5377" xr:uid="{EB1B9771-8093-4C9D-B5F6-CE8000E20E99}"/>
    <cellStyle name="Currency 9 5 3 3" xfId="6077" xr:uid="{5A1E83DB-5477-4A24-95D7-DDF0113B1653}"/>
    <cellStyle name="Currency 9 5 4" xfId="4700" xr:uid="{FF055FFC-0E08-4BD6-BCD3-1E8B664C85B4}"/>
    <cellStyle name="Currency 9 6" xfId="4538" xr:uid="{1938F0BD-772F-4C62-A4E6-781847A45537}"/>
    <cellStyle name="Hyperlink 2" xfId="6" xr:uid="{6CFFD761-E1C4-4FFC-9C82-FDD569F38491}"/>
    <cellStyle name="Hyperlink 3" xfId="202" xr:uid="{5E9E7B3B-FB3D-4892-A771-713F3CA3002E}"/>
    <cellStyle name="Hyperlink 3 2" xfId="4415" xr:uid="{2F96F5AB-46A2-4F21-BADC-E75CD0EC5AA2}"/>
    <cellStyle name="Hyperlink 3 3" xfId="4328" xr:uid="{77336E09-7FCF-44C3-9F32-1C4F60792631}"/>
    <cellStyle name="Hyperlink 3 4" xfId="6063" xr:uid="{49BBA4B7-4078-421C-8B3F-B31F7800036C}"/>
    <cellStyle name="Hyperlink 4" xfId="4329" xr:uid="{3B4F9112-0D8C-47B9-93CC-E8E54B61D8E7}"/>
    <cellStyle name="Normal" xfId="0" builtinId="0"/>
    <cellStyle name="Normal 10" xfId="43" xr:uid="{650EF6FF-0520-421B-ADF7-6B404AFA2E03}"/>
    <cellStyle name="Normal 10 10" xfId="903" xr:uid="{7A30E82D-B5A8-4B8E-AA6E-48E99F2A703C}"/>
    <cellStyle name="Normal 10 10 2" xfId="2508" xr:uid="{476202FB-8534-48D9-8EE1-EF6DB1D5EEDB}"/>
    <cellStyle name="Normal 10 10 2 2" xfId="4331" xr:uid="{6811870E-2494-40EF-8829-79A02B2A762B}"/>
    <cellStyle name="Normal 10 10 2 3" xfId="4675" xr:uid="{A57F3130-A799-45DA-879F-F558E09E822B}"/>
    <cellStyle name="Normal 10 10 3" xfId="2509" xr:uid="{1392AC29-83CE-43B4-AE86-77A3AA57FBA4}"/>
    <cellStyle name="Normal 10 10 4" xfId="2510" xr:uid="{69411128-67E6-458A-A541-0819AC3CFAA3}"/>
    <cellStyle name="Normal 10 11" xfId="2511" xr:uid="{EBB6339C-0B8B-41E0-8AE2-44BD0B9F3D02}"/>
    <cellStyle name="Normal 10 11 2" xfId="2512" xr:uid="{FAE75E1B-B828-44E0-B87C-66F9FF346752}"/>
    <cellStyle name="Normal 10 11 3" xfId="2513" xr:uid="{A0B8BEA5-FC40-452C-9ECC-04436FB2AB6F}"/>
    <cellStyle name="Normal 10 11 4" xfId="2514" xr:uid="{1D64C081-F65F-4370-B279-A9E0B6B676A3}"/>
    <cellStyle name="Normal 10 12" xfId="2515" xr:uid="{6B38D5DB-46D3-44E8-94F2-A8090592C243}"/>
    <cellStyle name="Normal 10 12 2" xfId="2516" xr:uid="{C3397028-0C50-4A8E-8A39-808978709997}"/>
    <cellStyle name="Normal 10 13" xfId="2517" xr:uid="{71DFFDAD-A050-4E91-B888-8C0B06E7F377}"/>
    <cellStyle name="Normal 10 14" xfId="2518" xr:uid="{6BB047AE-0BB7-455B-A8A0-AD98DDB1BFFB}"/>
    <cellStyle name="Normal 10 15" xfId="2519" xr:uid="{DF580CBD-DCA2-41F9-8D6B-B3382FC5D880}"/>
    <cellStyle name="Normal 10 2" xfId="44" xr:uid="{1417C0D6-92AE-467F-996E-105F5AD86EA4}"/>
    <cellStyle name="Normal 10 2 10" xfId="2520" xr:uid="{709B015F-3279-4B87-A87A-02713C74AAF8}"/>
    <cellStyle name="Normal 10 2 11" xfId="2521" xr:uid="{41A88897-92A0-42B5-86A0-8E18E137F608}"/>
    <cellStyle name="Normal 10 2 2" xfId="45" xr:uid="{D0C95661-23AF-4863-AE54-520E0C8F0D76}"/>
    <cellStyle name="Normal 10 2 2 2" xfId="46" xr:uid="{A548DDB6-3EC0-4886-B7C3-99CF3A4109BA}"/>
    <cellStyle name="Normal 10 2 2 2 2" xfId="238" xr:uid="{F9F24A17-83F9-4922-9CDB-F00C30433C0D}"/>
    <cellStyle name="Normal 10 2 2 2 2 2" xfId="454" xr:uid="{D574A89D-AEE8-444D-AAD5-2D14EB130796}"/>
    <cellStyle name="Normal 10 2 2 2 2 2 2" xfId="455" xr:uid="{42157E1E-A1D2-4EAC-A7F0-8F4840AB998F}"/>
    <cellStyle name="Normal 10 2 2 2 2 2 2 2" xfId="904" xr:uid="{35A9E263-FC41-4931-B3B6-5D4394D20ED0}"/>
    <cellStyle name="Normal 10 2 2 2 2 2 2 2 2" xfId="905" xr:uid="{4CF46A8E-21BC-4C1E-9215-9BE973314786}"/>
    <cellStyle name="Normal 10 2 2 2 2 2 2 2 2 2" xfId="5378" xr:uid="{562A4B24-CED2-49F3-B4CA-F05D6F107752}"/>
    <cellStyle name="Normal 10 2 2 2 2 2 2 2 3" xfId="5379" xr:uid="{7D4DCDA4-AD05-48E6-92C7-FF74AC2A38E2}"/>
    <cellStyle name="Normal 10 2 2 2 2 2 2 3" xfId="906" xr:uid="{FE3DBEE5-3AE6-4BD6-BF39-DF7B4D3FF6BA}"/>
    <cellStyle name="Normal 10 2 2 2 2 2 2 3 2" xfId="5380" xr:uid="{C3C0DAE4-40CF-4213-8269-8A2A0D078637}"/>
    <cellStyle name="Normal 10 2 2 2 2 2 2 4" xfId="5381" xr:uid="{3290F93B-7771-440E-8963-730005425126}"/>
    <cellStyle name="Normal 10 2 2 2 2 2 3" xfId="907" xr:uid="{038A52F2-ECC0-4DE4-9766-8A53AC7D8FD1}"/>
    <cellStyle name="Normal 10 2 2 2 2 2 3 2" xfId="908" xr:uid="{DD4E7D6E-1653-4104-9748-9220FA170639}"/>
    <cellStyle name="Normal 10 2 2 2 2 2 3 2 2" xfId="5382" xr:uid="{56535EB4-BC30-45D3-99D5-9886AB6731EC}"/>
    <cellStyle name="Normal 10 2 2 2 2 2 3 3" xfId="5383" xr:uid="{3DF39FE3-1A57-4DB9-B42A-557F3BE44874}"/>
    <cellStyle name="Normal 10 2 2 2 2 2 4" xfId="909" xr:uid="{D701684C-FBCF-4F6B-9969-C228411DDE33}"/>
    <cellStyle name="Normal 10 2 2 2 2 2 4 2" xfId="5384" xr:uid="{0DF3E3B3-3A89-458E-8955-BEF3191F9B17}"/>
    <cellStyle name="Normal 10 2 2 2 2 2 5" xfId="5385" xr:uid="{2BB04F6E-7054-4227-815F-A50E66F2E8FA}"/>
    <cellStyle name="Normal 10 2 2 2 2 3" xfId="456" xr:uid="{1EEDE15B-8DCC-4907-A2FE-7EDC660A9004}"/>
    <cellStyle name="Normal 10 2 2 2 2 3 2" xfId="910" xr:uid="{ACD6130F-C767-4E2E-894D-581D65C4AA77}"/>
    <cellStyle name="Normal 10 2 2 2 2 3 2 2" xfId="911" xr:uid="{EDECBA5D-C6E5-472E-B943-491330FBB045}"/>
    <cellStyle name="Normal 10 2 2 2 2 3 2 2 2" xfId="5386" xr:uid="{4121CA75-E986-40CF-A24D-445252E4C867}"/>
    <cellStyle name="Normal 10 2 2 2 2 3 2 3" xfId="5387" xr:uid="{F4C4982B-4782-4292-8C90-2F347E6F1CC3}"/>
    <cellStyle name="Normal 10 2 2 2 2 3 3" xfId="912" xr:uid="{3C71CDB2-7DFF-4697-9956-BCA8A49F90EE}"/>
    <cellStyle name="Normal 10 2 2 2 2 3 3 2" xfId="5388" xr:uid="{6A8009A1-519E-4632-81D1-9F99DD4974D6}"/>
    <cellStyle name="Normal 10 2 2 2 2 3 4" xfId="2522" xr:uid="{F4B51C8E-D7DB-400D-AEC1-0FB6974DD2D3}"/>
    <cellStyle name="Normal 10 2 2 2 2 4" xfId="913" xr:uid="{15853091-D089-44D7-AA97-755A0567C53B}"/>
    <cellStyle name="Normal 10 2 2 2 2 4 2" xfId="914" xr:uid="{D3DBD57A-B2BB-4E45-B5AD-9945955AB197}"/>
    <cellStyle name="Normal 10 2 2 2 2 4 2 2" xfId="5389" xr:uid="{55FB4AE1-9CEC-435B-B576-B08B1CA5FB3D}"/>
    <cellStyle name="Normal 10 2 2 2 2 4 3" xfId="5390" xr:uid="{8F55F339-425E-4386-93C7-79D8673972EB}"/>
    <cellStyle name="Normal 10 2 2 2 2 5" xfId="915" xr:uid="{0F1A8269-13A4-4B77-B162-CD4DD386B6C2}"/>
    <cellStyle name="Normal 10 2 2 2 2 5 2" xfId="5391" xr:uid="{FFAC5C40-55F5-4FDA-9202-5694E9BF13AD}"/>
    <cellStyle name="Normal 10 2 2 2 2 6" xfId="2523" xr:uid="{0CA0D10E-DF5C-4E34-B8DB-E92232D17A51}"/>
    <cellStyle name="Normal 10 2 2 2 3" xfId="239" xr:uid="{35EB0CA2-72D7-47FB-9967-5A503FEFD01D}"/>
    <cellStyle name="Normal 10 2 2 2 3 2" xfId="457" xr:uid="{E0EF8388-097A-4449-9DC5-1D22FACEC36B}"/>
    <cellStyle name="Normal 10 2 2 2 3 2 2" xfId="458" xr:uid="{F841017E-5533-43AE-9AAB-690F6FDF247E}"/>
    <cellStyle name="Normal 10 2 2 2 3 2 2 2" xfId="916" xr:uid="{9A31124D-2953-48DE-97B1-51F3736C570A}"/>
    <cellStyle name="Normal 10 2 2 2 3 2 2 2 2" xfId="917" xr:uid="{9AE092D5-11D4-44F8-A14D-AA878AC250E1}"/>
    <cellStyle name="Normal 10 2 2 2 3 2 2 3" xfId="918" xr:uid="{8EF76424-C030-43F1-BF0B-4A6A3D2CA211}"/>
    <cellStyle name="Normal 10 2 2 2 3 2 3" xfId="919" xr:uid="{90FC7AA3-7A0A-4C1F-840A-A17A844C0014}"/>
    <cellStyle name="Normal 10 2 2 2 3 2 3 2" xfId="920" xr:uid="{33774D70-36D3-4ADD-839F-44413CE17FCB}"/>
    <cellStyle name="Normal 10 2 2 2 3 2 4" xfId="921" xr:uid="{6CABAB19-266C-43C9-ABFF-86AB0CC9C700}"/>
    <cellStyle name="Normal 10 2 2 2 3 3" xfId="459" xr:uid="{0655E9CA-87CC-44A1-B7EE-BF85D32083F2}"/>
    <cellStyle name="Normal 10 2 2 2 3 3 2" xfId="922" xr:uid="{EC0F9928-7338-4E9A-BBA9-739C24F8BB07}"/>
    <cellStyle name="Normal 10 2 2 2 3 3 2 2" xfId="923" xr:uid="{C844B5A1-59BF-475A-9867-1A3A864FB096}"/>
    <cellStyle name="Normal 10 2 2 2 3 3 3" xfId="924" xr:uid="{114C9007-66AE-45D9-B36A-28EA1E302C4E}"/>
    <cellStyle name="Normal 10 2 2 2 3 4" xfId="925" xr:uid="{FF07AD76-EB57-4D6E-8EB0-89D925A988A8}"/>
    <cellStyle name="Normal 10 2 2 2 3 4 2" xfId="926" xr:uid="{B7584B3C-896A-450E-9BA7-D430F3CCBDBD}"/>
    <cellStyle name="Normal 10 2 2 2 3 5" xfId="927" xr:uid="{45F2922F-1E7D-4C7D-B83B-51A001107277}"/>
    <cellStyle name="Normal 10 2 2 2 4" xfId="460" xr:uid="{B5B4A7C8-FFF2-4C26-AB2B-767B7812D884}"/>
    <cellStyle name="Normal 10 2 2 2 4 2" xfId="461" xr:uid="{357F5DDA-E647-4A0D-896E-94DCFA01152E}"/>
    <cellStyle name="Normal 10 2 2 2 4 2 2" xfId="928" xr:uid="{BF78C33A-CD57-48CA-B91D-BAD41849F967}"/>
    <cellStyle name="Normal 10 2 2 2 4 2 2 2" xfId="929" xr:uid="{CEB813F4-BA63-4C01-B02D-7DD7ED7B1EF1}"/>
    <cellStyle name="Normal 10 2 2 2 4 2 3" xfId="930" xr:uid="{3A0BD7BD-8F3A-4ACA-A06D-B2496739456A}"/>
    <cellStyle name="Normal 10 2 2 2 4 3" xfId="931" xr:uid="{BE7868B8-FA1E-45D7-BA66-7D798F42BEFB}"/>
    <cellStyle name="Normal 10 2 2 2 4 3 2" xfId="932" xr:uid="{9D0F69A9-7B83-4908-99D6-DDF5E0541BB9}"/>
    <cellStyle name="Normal 10 2 2 2 4 4" xfId="933" xr:uid="{23F36815-05CD-4A39-BF0E-5C48A5CCF179}"/>
    <cellStyle name="Normal 10 2 2 2 5" xfId="462" xr:uid="{A54F8A6F-73E0-4128-ADF0-816CA8549E52}"/>
    <cellStyle name="Normal 10 2 2 2 5 2" xfId="934" xr:uid="{15A45112-93A9-4C8A-8383-9A9C9CED127E}"/>
    <cellStyle name="Normal 10 2 2 2 5 2 2" xfId="935" xr:uid="{0CF16080-A346-484C-892C-F1F591226E09}"/>
    <cellStyle name="Normal 10 2 2 2 5 3" xfId="936" xr:uid="{602134C2-E7BE-48A9-921D-BC8B4566BC22}"/>
    <cellStyle name="Normal 10 2 2 2 5 4" xfId="2524" xr:uid="{5E8E3936-0345-46BF-8DE1-30B2D65F4126}"/>
    <cellStyle name="Normal 10 2 2 2 6" xfId="937" xr:uid="{69BE758B-466F-490C-8697-A46BD551CECD}"/>
    <cellStyle name="Normal 10 2 2 2 6 2" xfId="938" xr:uid="{09E37837-D44E-423A-A26F-A2A41F660B27}"/>
    <cellStyle name="Normal 10 2 2 2 7" xfId="939" xr:uid="{17189907-0D5E-478B-8834-D9668B4A0471}"/>
    <cellStyle name="Normal 10 2 2 2 8" xfId="2525" xr:uid="{CA38AF84-07AD-4788-AD5B-44BF658B4135}"/>
    <cellStyle name="Normal 10 2 2 3" xfId="240" xr:uid="{7ABA33F8-F244-4E8C-BEC6-C2811EEBCB33}"/>
    <cellStyle name="Normal 10 2 2 3 2" xfId="463" xr:uid="{B8E2A6FC-F773-47D6-A373-CF7F2ACC53A6}"/>
    <cellStyle name="Normal 10 2 2 3 2 2" xfId="464" xr:uid="{82E9805C-68F9-4AA6-B5F5-FA415D729440}"/>
    <cellStyle name="Normal 10 2 2 3 2 2 2" xfId="940" xr:uid="{5D812410-7351-4CAB-ADD5-98410193883E}"/>
    <cellStyle name="Normal 10 2 2 3 2 2 2 2" xfId="941" xr:uid="{493D4831-8905-452A-B663-C06CB2CC2A7A}"/>
    <cellStyle name="Normal 10 2 2 3 2 2 2 2 2" xfId="5392" xr:uid="{D1682846-9F76-4397-83F8-6A82C8EE7F38}"/>
    <cellStyle name="Normal 10 2 2 3 2 2 2 3" xfId="5393" xr:uid="{704ACEBF-FEB5-4334-AB49-BDFFE4F7DB75}"/>
    <cellStyle name="Normal 10 2 2 3 2 2 3" xfId="942" xr:uid="{13211A71-EF91-48FC-8C17-6F80CCDDBE7D}"/>
    <cellStyle name="Normal 10 2 2 3 2 2 3 2" xfId="5394" xr:uid="{613DC0B4-065D-4780-968C-52AE456200D4}"/>
    <cellStyle name="Normal 10 2 2 3 2 2 4" xfId="5395" xr:uid="{0751FE34-DB8B-4D6F-85DD-D1296AD3E7DA}"/>
    <cellStyle name="Normal 10 2 2 3 2 3" xfId="943" xr:uid="{22E67FEE-C259-4790-9AE7-9981D6B78D43}"/>
    <cellStyle name="Normal 10 2 2 3 2 3 2" xfId="944" xr:uid="{8888CF63-7F52-4C4C-B233-45892E9E1528}"/>
    <cellStyle name="Normal 10 2 2 3 2 3 2 2" xfId="5396" xr:uid="{A2EBFD74-708C-4EAF-A24B-7732E3C5B4CE}"/>
    <cellStyle name="Normal 10 2 2 3 2 3 3" xfId="5397" xr:uid="{72D9D671-1062-45BE-A09E-1888097D8C44}"/>
    <cellStyle name="Normal 10 2 2 3 2 4" xfId="945" xr:uid="{8F990355-9DC9-4946-9423-B81892BBCB2D}"/>
    <cellStyle name="Normal 10 2 2 3 2 4 2" xfId="5398" xr:uid="{7BFD6CB4-712E-465D-8A42-40242A2A2CCF}"/>
    <cellStyle name="Normal 10 2 2 3 2 5" xfId="5399" xr:uid="{2840AAFA-6D25-4CBA-8117-D70B2FABDB84}"/>
    <cellStyle name="Normal 10 2 2 3 3" xfId="465" xr:uid="{17AB948B-2AF3-4EDC-9A9F-AAE791B17AA6}"/>
    <cellStyle name="Normal 10 2 2 3 3 2" xfId="946" xr:uid="{8B84DB6E-8218-4F64-8E1A-C84C8DE8F518}"/>
    <cellStyle name="Normal 10 2 2 3 3 2 2" xfId="947" xr:uid="{CA74C240-2769-439D-B4F7-8777383029B5}"/>
    <cellStyle name="Normal 10 2 2 3 3 2 2 2" xfId="5400" xr:uid="{29951EA2-A21F-439E-AA0E-D880B3CEBCB1}"/>
    <cellStyle name="Normal 10 2 2 3 3 2 3" xfId="5401" xr:uid="{98CC28C5-5E37-46F3-A909-8077CF74BCCF}"/>
    <cellStyle name="Normal 10 2 2 3 3 3" xfId="948" xr:uid="{37A6B98A-2340-4447-B9ED-AE95A4864272}"/>
    <cellStyle name="Normal 10 2 2 3 3 3 2" xfId="5402" xr:uid="{D4731300-112F-43AB-AEBE-A870B413E1D8}"/>
    <cellStyle name="Normal 10 2 2 3 3 4" xfId="2526" xr:uid="{5CA87BC9-C946-4FC9-9572-E3F79342E56D}"/>
    <cellStyle name="Normal 10 2 2 3 4" xfId="949" xr:uid="{BE1C3641-A1BE-4A54-B073-DE70CB09CCF0}"/>
    <cellStyle name="Normal 10 2 2 3 4 2" xfId="950" xr:uid="{A9B90619-26C2-45E0-8E66-B39ADE6C6BC2}"/>
    <cellStyle name="Normal 10 2 2 3 4 2 2" xfId="5403" xr:uid="{9C96B8B3-59A3-4593-87B5-5AB39B0F9E59}"/>
    <cellStyle name="Normal 10 2 2 3 4 3" xfId="5404" xr:uid="{398C90A7-1B83-4FE8-948C-EECE702A0E6C}"/>
    <cellStyle name="Normal 10 2 2 3 5" xfId="951" xr:uid="{61542769-12EC-494A-B03C-FFFA640DE3B9}"/>
    <cellStyle name="Normal 10 2 2 3 5 2" xfId="5405" xr:uid="{18FC900F-2843-4242-B2BE-8033F939A363}"/>
    <cellStyle name="Normal 10 2 2 3 6" xfId="2527" xr:uid="{FDAFF79E-1C72-4ABB-B83C-A6D76F0CE3F1}"/>
    <cellStyle name="Normal 10 2 2 4" xfId="241" xr:uid="{D43A10D9-C735-4BA7-8051-919E659EB1ED}"/>
    <cellStyle name="Normal 10 2 2 4 2" xfId="466" xr:uid="{2A6438FA-C47C-486A-B218-A26E59AFE571}"/>
    <cellStyle name="Normal 10 2 2 4 2 2" xfId="467" xr:uid="{6A42A1F7-4FB8-4A67-B942-9DD86C61E597}"/>
    <cellStyle name="Normal 10 2 2 4 2 2 2" xfId="952" xr:uid="{C7C5C710-BA56-4EC8-A247-8F5B68E6A12D}"/>
    <cellStyle name="Normal 10 2 2 4 2 2 2 2" xfId="953" xr:uid="{80BAFE8B-F63E-42C3-947D-1F10CEE4C90A}"/>
    <cellStyle name="Normal 10 2 2 4 2 2 3" xfId="954" xr:uid="{1F56B07B-6C1E-4A2C-A11D-51EB9F7CA562}"/>
    <cellStyle name="Normal 10 2 2 4 2 3" xfId="955" xr:uid="{12AA1A5F-CA92-4155-B8D8-313E2E30C047}"/>
    <cellStyle name="Normal 10 2 2 4 2 3 2" xfId="956" xr:uid="{0A871E51-51EE-4D78-9E72-A0EE4B88F0B4}"/>
    <cellStyle name="Normal 10 2 2 4 2 4" xfId="957" xr:uid="{C2A24D36-9CE3-43BF-8F43-1A831B1394F8}"/>
    <cellStyle name="Normal 10 2 2 4 3" xfId="468" xr:uid="{6E489688-E555-45B1-AA1C-F6E9BAFC15FF}"/>
    <cellStyle name="Normal 10 2 2 4 3 2" xfId="958" xr:uid="{4E577B6F-72EE-4056-8A94-C7D74AC7743B}"/>
    <cellStyle name="Normal 10 2 2 4 3 2 2" xfId="959" xr:uid="{3BC485AA-8B8B-45D3-9524-852AC2C0EF7A}"/>
    <cellStyle name="Normal 10 2 2 4 3 3" xfId="960" xr:uid="{226FF710-3330-46C1-869C-28B3AA15CF79}"/>
    <cellStyle name="Normal 10 2 2 4 4" xfId="961" xr:uid="{957E3073-9490-4E96-9039-9D51C2D59A7B}"/>
    <cellStyle name="Normal 10 2 2 4 4 2" xfId="962" xr:uid="{F453AC85-2017-4719-B1D8-58F3368F1476}"/>
    <cellStyle name="Normal 10 2 2 4 5" xfId="963" xr:uid="{22AECA79-D121-41B9-A601-BCB8294C585F}"/>
    <cellStyle name="Normal 10 2 2 5" xfId="242" xr:uid="{FE2C1987-9B39-489D-9C73-4505BFFFF70E}"/>
    <cellStyle name="Normal 10 2 2 5 2" xfId="469" xr:uid="{37FB06E5-5D6C-4D52-8EA2-B0CF22E20866}"/>
    <cellStyle name="Normal 10 2 2 5 2 2" xfId="964" xr:uid="{77B240F3-65CD-44C0-B9F7-00736AA40C32}"/>
    <cellStyle name="Normal 10 2 2 5 2 2 2" xfId="965" xr:uid="{096709D9-DBE0-4967-9A3F-5F1AAFE2EA75}"/>
    <cellStyle name="Normal 10 2 2 5 2 3" xfId="966" xr:uid="{76FBE0F3-26F0-47E6-9483-B7DD25136B49}"/>
    <cellStyle name="Normal 10 2 2 5 3" xfId="967" xr:uid="{A1AD1ED4-B463-42E3-AF9C-8766B8695029}"/>
    <cellStyle name="Normal 10 2 2 5 3 2" xfId="968" xr:uid="{C4FC89F7-A220-4FE5-890B-27227C6CD81B}"/>
    <cellStyle name="Normal 10 2 2 5 4" xfId="969" xr:uid="{7F82A348-E36E-4F79-A437-1CF18D0183F0}"/>
    <cellStyle name="Normal 10 2 2 6" xfId="470" xr:uid="{45282488-FAED-4856-BCB7-113695202B45}"/>
    <cellStyle name="Normal 10 2 2 6 2" xfId="970" xr:uid="{05F2F5DD-98A2-4986-8711-D0A742B44888}"/>
    <cellStyle name="Normal 10 2 2 6 2 2" xfId="971" xr:uid="{DE9589A0-C8B0-4A0B-A4C1-05DFE6A34B78}"/>
    <cellStyle name="Normal 10 2 2 6 2 3" xfId="4333" xr:uid="{B16A62D3-A50B-49E9-AD46-20B0ABDBFA6B}"/>
    <cellStyle name="Normal 10 2 2 6 2 3 2" xfId="5406" xr:uid="{9A3C7AB3-E5CD-4343-9A5C-40C90644CD6A}"/>
    <cellStyle name="Normal 10 2 2 6 3" xfId="972" xr:uid="{7F15DF84-2FC7-460C-B5D1-122BAE857B79}"/>
    <cellStyle name="Normal 10 2 2 6 4" xfId="2528" xr:uid="{C314A2DB-F849-4199-92B6-E50B16C08B91}"/>
    <cellStyle name="Normal 10 2 2 6 4 2" xfId="4564" xr:uid="{3CAA98E3-36D8-4551-80DC-04CA7AD5C625}"/>
    <cellStyle name="Normal 10 2 2 6 4 3" xfId="4676" xr:uid="{6E3003FA-580A-47B3-8E18-D9C284580A39}"/>
    <cellStyle name="Normal 10 2 2 6 4 4" xfId="4602" xr:uid="{895739FD-4B3A-4FAF-A254-67E973A377D4}"/>
    <cellStyle name="Normal 10 2 2 7" xfId="973" xr:uid="{A06E2BD1-B105-44F2-95B8-79C26D166120}"/>
    <cellStyle name="Normal 10 2 2 7 2" xfId="974" xr:uid="{F9084A32-E3AE-4535-8DB4-3A1274D72D81}"/>
    <cellStyle name="Normal 10 2 2 8" xfId="975" xr:uid="{61849C0D-97D1-47CE-A682-3E9CBFB8BFB2}"/>
    <cellStyle name="Normal 10 2 2 9" xfId="2529" xr:uid="{4B7D453D-8290-4BE0-BF97-BA2FFBDC1487}"/>
    <cellStyle name="Normal 10 2 3" xfId="47" xr:uid="{2C2F9614-4597-4CCA-9CC8-A3686FFA420D}"/>
    <cellStyle name="Normal 10 2 3 2" xfId="48" xr:uid="{27F426BC-00AF-4EA1-8B76-9C023E6955BC}"/>
    <cellStyle name="Normal 10 2 3 2 2" xfId="471" xr:uid="{D8F9D002-44EA-40C6-BA66-0472EC70FEFC}"/>
    <cellStyle name="Normal 10 2 3 2 2 2" xfId="472" xr:uid="{48A0D5B7-21B2-4FF2-A9C7-421D5065EA9D}"/>
    <cellStyle name="Normal 10 2 3 2 2 2 2" xfId="976" xr:uid="{1E48932C-3429-48C0-B7A9-28FCFA306BA7}"/>
    <cellStyle name="Normal 10 2 3 2 2 2 2 2" xfId="977" xr:uid="{6EE9839C-81BD-4EA4-97C4-9AFCC220F6E8}"/>
    <cellStyle name="Normal 10 2 3 2 2 2 2 2 2" xfId="5407" xr:uid="{AD79C520-E3EB-4C80-8C50-76570B906EA3}"/>
    <cellStyle name="Normal 10 2 3 2 2 2 2 3" xfId="5408" xr:uid="{3839F523-ED9B-4410-8046-18B1C66E2DE5}"/>
    <cellStyle name="Normal 10 2 3 2 2 2 3" xfId="978" xr:uid="{72EFAB33-FF54-43EB-9C23-DB1154AAC65A}"/>
    <cellStyle name="Normal 10 2 3 2 2 2 3 2" xfId="5409" xr:uid="{424EEA16-60CE-430C-AF21-D010854A4E98}"/>
    <cellStyle name="Normal 10 2 3 2 2 2 4" xfId="5410" xr:uid="{F05FB3A9-4EAD-46DB-BF46-A9EE19F9F092}"/>
    <cellStyle name="Normal 10 2 3 2 2 3" xfId="979" xr:uid="{65E9BD4D-581B-4CFF-8BF0-A3623CB61BB4}"/>
    <cellStyle name="Normal 10 2 3 2 2 3 2" xfId="980" xr:uid="{DC3FFE1A-832A-4B76-A1CA-98F1B8B218E2}"/>
    <cellStyle name="Normal 10 2 3 2 2 3 2 2" xfId="5411" xr:uid="{03A6A11D-811D-4407-8BEE-6C2E76E2B5A0}"/>
    <cellStyle name="Normal 10 2 3 2 2 3 3" xfId="5412" xr:uid="{9D6A253C-C3D1-4A02-AD66-AB981E3D77D1}"/>
    <cellStyle name="Normal 10 2 3 2 2 4" xfId="981" xr:uid="{6E58AF0C-B971-4574-9556-65923B01E5D5}"/>
    <cellStyle name="Normal 10 2 3 2 2 4 2" xfId="5413" xr:uid="{8A827F96-8129-49F6-AF22-74061B9E3215}"/>
    <cellStyle name="Normal 10 2 3 2 2 5" xfId="5414" xr:uid="{BEB10B67-0677-46CD-9A32-293A1CEB444A}"/>
    <cellStyle name="Normal 10 2 3 2 3" xfId="473" xr:uid="{AC1A8585-A821-4F25-AEC6-C116EE00D6F9}"/>
    <cellStyle name="Normal 10 2 3 2 3 2" xfId="982" xr:uid="{F890EE33-D4FB-4764-801A-44D625496C43}"/>
    <cellStyle name="Normal 10 2 3 2 3 2 2" xfId="983" xr:uid="{7ECD1D7F-8676-4DA4-8FD5-F04D041DF243}"/>
    <cellStyle name="Normal 10 2 3 2 3 2 2 2" xfId="5415" xr:uid="{77BB36E6-4D81-41EC-A0E6-82B7B44FD41E}"/>
    <cellStyle name="Normal 10 2 3 2 3 2 3" xfId="5416" xr:uid="{C86E00A7-2CD7-468D-8A58-B9DB437EF1BE}"/>
    <cellStyle name="Normal 10 2 3 2 3 3" xfId="984" xr:uid="{8AF49428-95FB-4F44-8542-491FB500CFB3}"/>
    <cellStyle name="Normal 10 2 3 2 3 3 2" xfId="5417" xr:uid="{EFD59D94-2890-4E61-888E-634ADFF45E49}"/>
    <cellStyle name="Normal 10 2 3 2 3 4" xfId="2530" xr:uid="{36C208FD-F68C-4197-8AA4-A1FD276E2929}"/>
    <cellStyle name="Normal 10 2 3 2 4" xfId="985" xr:uid="{1B391321-98E2-46D3-8D01-3C31AEA73C67}"/>
    <cellStyle name="Normal 10 2 3 2 4 2" xfId="986" xr:uid="{573F6114-7475-44CA-8C72-E6B679A979AF}"/>
    <cellStyle name="Normal 10 2 3 2 4 2 2" xfId="5418" xr:uid="{4B1C12AD-6C02-41A7-AAF4-862CB1350DD1}"/>
    <cellStyle name="Normal 10 2 3 2 4 3" xfId="5419" xr:uid="{ED0E997E-092C-4B07-B184-45BC92F93753}"/>
    <cellStyle name="Normal 10 2 3 2 5" xfId="987" xr:uid="{144E8C0E-82AC-4135-A47A-4D557BDE63D3}"/>
    <cellStyle name="Normal 10 2 3 2 5 2" xfId="5420" xr:uid="{9E183C24-1372-4445-AACA-A4F02A1E5DB9}"/>
    <cellStyle name="Normal 10 2 3 2 6" xfId="2531" xr:uid="{327BF68F-4A91-49D1-8B64-C5B384B1451A}"/>
    <cellStyle name="Normal 10 2 3 3" xfId="243" xr:uid="{8BF4971B-42B5-45E0-A896-8CD2A612DDE4}"/>
    <cellStyle name="Normal 10 2 3 3 2" xfId="474" xr:uid="{383544B4-13E6-40F1-BE52-5BBAF44EE9BD}"/>
    <cellStyle name="Normal 10 2 3 3 2 2" xfId="475" xr:uid="{D790B4D3-7D28-463D-8758-847918F164AE}"/>
    <cellStyle name="Normal 10 2 3 3 2 2 2" xfId="988" xr:uid="{FEB54C95-C3AA-4DAC-B88D-3103E8D24E1D}"/>
    <cellStyle name="Normal 10 2 3 3 2 2 2 2" xfId="989" xr:uid="{4DAE01E4-1D30-4D92-B713-458F835F6E04}"/>
    <cellStyle name="Normal 10 2 3 3 2 2 3" xfId="990" xr:uid="{19A516F1-C30B-4261-9C01-086D5FC4A5BF}"/>
    <cellStyle name="Normal 10 2 3 3 2 3" xfId="991" xr:uid="{8B4B75F2-9303-4A71-8D5D-43567D0A2F5B}"/>
    <cellStyle name="Normal 10 2 3 3 2 3 2" xfId="992" xr:uid="{41896754-AD05-4389-8ECC-73A80C8DFB1B}"/>
    <cellStyle name="Normal 10 2 3 3 2 4" xfId="993" xr:uid="{6865DBBF-88B1-4035-8400-CD710E1B26D4}"/>
    <cellStyle name="Normal 10 2 3 3 3" xfId="476" xr:uid="{9C12FC3C-FCFD-4F52-9D69-F6505AEDDD9C}"/>
    <cellStyle name="Normal 10 2 3 3 3 2" xfId="994" xr:uid="{416BF592-D95D-45F6-8F81-6C2A154A9EC5}"/>
    <cellStyle name="Normal 10 2 3 3 3 2 2" xfId="995" xr:uid="{D25A2637-20A9-44BA-9AF6-8A366FE6A827}"/>
    <cellStyle name="Normal 10 2 3 3 3 3" xfId="996" xr:uid="{688D45F0-57D3-4B7F-A1DE-81509EB28492}"/>
    <cellStyle name="Normal 10 2 3 3 4" xfId="997" xr:uid="{6E443940-A54A-4C06-B553-6104AE98F4A9}"/>
    <cellStyle name="Normal 10 2 3 3 4 2" xfId="998" xr:uid="{F1A24430-3985-45AE-A877-30287D607D86}"/>
    <cellStyle name="Normal 10 2 3 3 5" xfId="999" xr:uid="{8935FDEE-BC86-4D46-B943-35E0762F533B}"/>
    <cellStyle name="Normal 10 2 3 4" xfId="244" xr:uid="{17095FF5-7EA9-4396-86A2-8A6A06E315ED}"/>
    <cellStyle name="Normal 10 2 3 4 2" xfId="477" xr:uid="{60B9CF24-F019-4746-BFA9-8B5E481D3503}"/>
    <cellStyle name="Normal 10 2 3 4 2 2" xfId="1000" xr:uid="{0B84C034-C765-4DA4-90F5-E16D6C7DDFD6}"/>
    <cellStyle name="Normal 10 2 3 4 2 2 2" xfId="1001" xr:uid="{BB77723A-4E2C-4CF4-B34C-D94C864AFC4D}"/>
    <cellStyle name="Normal 10 2 3 4 2 3" xfId="1002" xr:uid="{BE866410-1487-4C43-B69E-C0E4F954420E}"/>
    <cellStyle name="Normal 10 2 3 4 3" xfId="1003" xr:uid="{2CFC9073-E5C4-4996-945F-76151E03FE66}"/>
    <cellStyle name="Normal 10 2 3 4 3 2" xfId="1004" xr:uid="{8C627BDE-9C9B-4A3E-BC78-8276BE0E37D2}"/>
    <cellStyle name="Normal 10 2 3 4 4" xfId="1005" xr:uid="{26CE12FE-BE85-4EA5-890E-7F2BA19CF148}"/>
    <cellStyle name="Normal 10 2 3 5" xfId="478" xr:uid="{06CBB7D6-58E2-4ED3-9502-9EC5D4E6C26E}"/>
    <cellStyle name="Normal 10 2 3 5 2" xfId="1006" xr:uid="{6BD4661D-2E13-4841-8986-D2D6669A4E3B}"/>
    <cellStyle name="Normal 10 2 3 5 2 2" xfId="1007" xr:uid="{3EFC8876-DFA4-45B8-AF93-54DF0211DC02}"/>
    <cellStyle name="Normal 10 2 3 5 2 3" xfId="4334" xr:uid="{BE10EA5C-80FA-44B9-814B-79F09F106367}"/>
    <cellStyle name="Normal 10 2 3 5 2 3 2" xfId="5421" xr:uid="{3ACE17B7-92F5-474D-AF9F-7AC271FF1131}"/>
    <cellStyle name="Normal 10 2 3 5 3" xfId="1008" xr:uid="{0F9171B0-6996-4D15-90A1-A95E7F471EF0}"/>
    <cellStyle name="Normal 10 2 3 5 4" xfId="2532" xr:uid="{A2B9BB9E-14DF-455B-B9C4-9F3F85A2EF7C}"/>
    <cellStyle name="Normal 10 2 3 5 4 2" xfId="4565" xr:uid="{544F824C-9AF5-458D-B332-586AC00659E6}"/>
    <cellStyle name="Normal 10 2 3 5 4 3" xfId="4677" xr:uid="{34D12789-59A9-44D4-A758-0567B86CB718}"/>
    <cellStyle name="Normal 10 2 3 5 4 4" xfId="4603" xr:uid="{27ECA666-E05D-4F1D-AB16-C25A62C1D46C}"/>
    <cellStyle name="Normal 10 2 3 6" xfId="1009" xr:uid="{DDE4C674-3688-48AA-9FB8-3D24631FF5F4}"/>
    <cellStyle name="Normal 10 2 3 6 2" xfId="1010" xr:uid="{DDC59B4A-16FE-48C6-93C4-62685F4B4913}"/>
    <cellStyle name="Normal 10 2 3 7" xfId="1011" xr:uid="{7FC5CC62-CAB5-4FBF-8B6B-D2A8044A6855}"/>
    <cellStyle name="Normal 10 2 3 8" xfId="2533" xr:uid="{764B69B9-FD8D-4597-9521-FEC34365BBCD}"/>
    <cellStyle name="Normal 10 2 4" xfId="49" xr:uid="{1C61695D-D1EA-4956-8E0A-4EBB2B65BEFA}"/>
    <cellStyle name="Normal 10 2 4 2" xfId="429" xr:uid="{77D25373-FA43-49E6-AE37-DB139BCC1FB9}"/>
    <cellStyle name="Normal 10 2 4 2 2" xfId="479" xr:uid="{FF8619AA-17F7-4914-BE9F-0940F8437064}"/>
    <cellStyle name="Normal 10 2 4 2 2 2" xfId="1012" xr:uid="{F39A51FC-6994-4A38-8AFA-DE1DA97CEF08}"/>
    <cellStyle name="Normal 10 2 4 2 2 2 2" xfId="1013" xr:uid="{C97628EF-53CB-4DF6-AC19-8E394637E658}"/>
    <cellStyle name="Normal 10 2 4 2 2 2 2 2" xfId="5422" xr:uid="{9106B71A-7B50-4F6B-BD71-D58EC5550648}"/>
    <cellStyle name="Normal 10 2 4 2 2 2 3" xfId="5423" xr:uid="{8339C916-09E7-4621-9309-A945994192BA}"/>
    <cellStyle name="Normal 10 2 4 2 2 3" xfId="1014" xr:uid="{55AA9448-88FB-4CA3-9C24-1CD1C12C4353}"/>
    <cellStyle name="Normal 10 2 4 2 2 3 2" xfId="5424" xr:uid="{490F178F-7D58-4AD4-B216-66CAB7770066}"/>
    <cellStyle name="Normal 10 2 4 2 2 4" xfId="2534" xr:uid="{57D0A4F8-A680-4E18-AE9C-23C45E6C950A}"/>
    <cellStyle name="Normal 10 2 4 2 3" xfId="1015" xr:uid="{5AD9AC89-169A-4375-8BD8-454DD5941D80}"/>
    <cellStyle name="Normal 10 2 4 2 3 2" xfId="1016" xr:uid="{A3794D32-B8BB-4FB6-AD47-C9271DED7AA4}"/>
    <cellStyle name="Normal 10 2 4 2 3 2 2" xfId="5425" xr:uid="{97E92E21-5944-4351-9ACE-DDB617512695}"/>
    <cellStyle name="Normal 10 2 4 2 3 3" xfId="5426" xr:uid="{8E086D3E-A63C-43D6-B8D5-5E902B7A56A5}"/>
    <cellStyle name="Normal 10 2 4 2 4" xfId="1017" xr:uid="{BA32F782-4BA3-40C3-98E7-58BB6B2AB136}"/>
    <cellStyle name="Normal 10 2 4 2 4 2" xfId="5427" xr:uid="{4DCA6872-C24C-42F7-BA3E-898AB04DE165}"/>
    <cellStyle name="Normal 10 2 4 2 5" xfId="2535" xr:uid="{CA63542B-C1BB-4E8A-BA68-D3D3CFA82B48}"/>
    <cellStyle name="Normal 10 2 4 3" xfId="480" xr:uid="{F10E2E45-5416-4602-92E7-4466B99AA8F4}"/>
    <cellStyle name="Normal 10 2 4 3 2" xfId="1018" xr:uid="{A482D560-D5D2-4C79-A423-E378CB724596}"/>
    <cellStyle name="Normal 10 2 4 3 2 2" xfId="1019" xr:uid="{DC2BB941-42B3-4232-865E-657B8AACE04F}"/>
    <cellStyle name="Normal 10 2 4 3 2 2 2" xfId="5428" xr:uid="{C22A7139-AF8C-4357-A720-65F9F83FC0FB}"/>
    <cellStyle name="Normal 10 2 4 3 2 3" xfId="5429" xr:uid="{743DB051-B2BD-49EA-9B1E-6135A8214BEB}"/>
    <cellStyle name="Normal 10 2 4 3 3" xfId="1020" xr:uid="{3F4024BF-DE2E-4C2A-B41A-73FF313AD730}"/>
    <cellStyle name="Normal 10 2 4 3 3 2" xfId="5430" xr:uid="{40E9A7CD-36E4-4D5B-A2E8-E17BEF228385}"/>
    <cellStyle name="Normal 10 2 4 3 4" xfId="2536" xr:uid="{7C83966C-F87F-4EA9-81E3-0A86EE26B5BA}"/>
    <cellStyle name="Normal 10 2 4 4" xfId="1021" xr:uid="{C4F2870C-C5C4-42B2-9E36-EE7DEE7891F2}"/>
    <cellStyle name="Normal 10 2 4 4 2" xfId="1022" xr:uid="{28EBFD8F-527A-4425-8C55-14F2F94EFCDD}"/>
    <cellStyle name="Normal 10 2 4 4 2 2" xfId="5431" xr:uid="{7DCCB3E2-84EF-45BF-8ADB-C7A1975C3D6D}"/>
    <cellStyle name="Normal 10 2 4 4 3" xfId="2537" xr:uid="{B7F6B66D-BFAF-444C-A92D-BF29EDF0961E}"/>
    <cellStyle name="Normal 10 2 4 4 4" xfId="2538" xr:uid="{89B5E88D-DC1F-4103-B316-BECF742D1794}"/>
    <cellStyle name="Normal 10 2 4 5" xfId="1023" xr:uid="{23E79136-8B3C-4BD1-8686-8C77A75514FB}"/>
    <cellStyle name="Normal 10 2 4 5 2" xfId="5432" xr:uid="{C2F584D5-6484-479E-97A2-4132EDEC8FB0}"/>
    <cellStyle name="Normal 10 2 4 6" xfId="2539" xr:uid="{2A9FE212-D908-4C42-A010-11270BEBDB0C}"/>
    <cellStyle name="Normal 10 2 4 7" xfId="2540" xr:uid="{32A58D56-7E04-4CE3-B7FE-6672C174C2D3}"/>
    <cellStyle name="Normal 10 2 5" xfId="245" xr:uid="{EDE600AB-0907-4675-85EA-244CDE89C5A9}"/>
    <cellStyle name="Normal 10 2 5 2" xfId="481" xr:uid="{7127509A-834A-40E2-A7E5-078B74BEEECD}"/>
    <cellStyle name="Normal 10 2 5 2 2" xfId="482" xr:uid="{9C27B610-57B1-46A3-8CCC-6E5AC5E8C924}"/>
    <cellStyle name="Normal 10 2 5 2 2 2" xfId="1024" xr:uid="{A84EBAD0-4E9B-414D-879E-4EB0FEBBF0A4}"/>
    <cellStyle name="Normal 10 2 5 2 2 2 2" xfId="1025" xr:uid="{78832058-31A4-403E-891C-B29EEE96B23A}"/>
    <cellStyle name="Normal 10 2 5 2 2 3" xfId="1026" xr:uid="{25F2C1A9-D785-4627-9BBA-FFC9266AD381}"/>
    <cellStyle name="Normal 10 2 5 2 3" xfId="1027" xr:uid="{21FF38C2-0C3B-48BD-8D92-4C8202E65165}"/>
    <cellStyle name="Normal 10 2 5 2 3 2" xfId="1028" xr:uid="{A66DC866-39D6-42FD-9D0B-771DC3EFEEBA}"/>
    <cellStyle name="Normal 10 2 5 2 4" xfId="1029" xr:uid="{6FA27F94-9A96-41C3-85FB-CD973F82A70A}"/>
    <cellStyle name="Normal 10 2 5 3" xfId="483" xr:uid="{493116EE-0725-4168-9E8E-3030B82F8BBE}"/>
    <cellStyle name="Normal 10 2 5 3 2" xfId="1030" xr:uid="{B42EC0AF-71E8-4321-A032-776DC20F5B40}"/>
    <cellStyle name="Normal 10 2 5 3 2 2" xfId="1031" xr:uid="{97C94FFB-9E74-4AAB-AC78-6A661FC77716}"/>
    <cellStyle name="Normal 10 2 5 3 3" xfId="1032" xr:uid="{93A6EAA4-7C42-4CC4-85F5-7E640E3328A9}"/>
    <cellStyle name="Normal 10 2 5 3 4" xfId="2541" xr:uid="{0CFF181D-6456-401F-99B6-56F7498560E5}"/>
    <cellStyle name="Normal 10 2 5 4" xfId="1033" xr:uid="{45D99245-02A3-4562-8A51-90C67CD4F6FB}"/>
    <cellStyle name="Normal 10 2 5 4 2" xfId="1034" xr:uid="{BD7992AE-F0E2-4285-8174-3E596BCF02EE}"/>
    <cellStyle name="Normal 10 2 5 5" xfId="1035" xr:uid="{67781656-22EF-4FBE-B8B9-CE7DACE6A3C6}"/>
    <cellStyle name="Normal 10 2 5 6" xfId="2542" xr:uid="{53579F77-8A39-4D05-98C9-C8E5219F040E}"/>
    <cellStyle name="Normal 10 2 6" xfId="246" xr:uid="{542C73FC-C671-42EB-B5BC-56BC8F1E4353}"/>
    <cellStyle name="Normal 10 2 6 2" xfId="484" xr:uid="{0C61713D-94BE-4A0E-8B18-DB89BFA3873D}"/>
    <cellStyle name="Normal 10 2 6 2 2" xfId="1036" xr:uid="{63A3BD64-7E99-495A-8F35-5767EE61C40F}"/>
    <cellStyle name="Normal 10 2 6 2 2 2" xfId="1037" xr:uid="{60D73651-C0D3-489A-8734-EE33C16B96F2}"/>
    <cellStyle name="Normal 10 2 6 2 3" xfId="1038" xr:uid="{A706C71D-9DB2-480C-A42A-C52FF9F61A02}"/>
    <cellStyle name="Normal 10 2 6 2 4" xfId="2543" xr:uid="{D7A2031F-4503-49BF-ACF9-F3F1D758FF90}"/>
    <cellStyle name="Normal 10 2 6 3" xfId="1039" xr:uid="{C43E2186-C2C1-4D0C-951C-D1439DB1EFF4}"/>
    <cellStyle name="Normal 10 2 6 3 2" xfId="1040" xr:uid="{82904D6B-28CB-4FBC-B0CE-0950994607CD}"/>
    <cellStyle name="Normal 10 2 6 4" xfId="1041" xr:uid="{F8C96147-897F-41E9-9C73-B47FBF909534}"/>
    <cellStyle name="Normal 10 2 6 5" xfId="2544" xr:uid="{47F2B04B-E867-4CB3-91CD-2D78DC6F9718}"/>
    <cellStyle name="Normal 10 2 7" xfId="485" xr:uid="{B1E36E23-B5D1-4C08-8546-0BECE851BA3B}"/>
    <cellStyle name="Normal 10 2 7 2" xfId="1042" xr:uid="{404DE4C1-708A-4AB2-968E-096C55AEB885}"/>
    <cellStyle name="Normal 10 2 7 2 2" xfId="1043" xr:uid="{176661FE-4E2E-41EA-84E2-C3DC452A8798}"/>
    <cellStyle name="Normal 10 2 7 2 3" xfId="4332" xr:uid="{6776FDC2-8F49-4011-B3F6-63C6A2116417}"/>
    <cellStyle name="Normal 10 2 7 2 3 2" xfId="5433" xr:uid="{0C139BD2-B45C-4254-A1D6-9C84BCEB6DDE}"/>
    <cellStyle name="Normal 10 2 7 3" xfId="1044" xr:uid="{213E5DFE-424B-4546-B39D-E2C750F17801}"/>
    <cellStyle name="Normal 10 2 7 4" xfId="2545" xr:uid="{2EE259C3-4859-4F27-A4FF-7BBB6C89497B}"/>
    <cellStyle name="Normal 10 2 7 4 2" xfId="4563" xr:uid="{E5E167A2-8D83-4FAF-B0E7-B60AD6D89FED}"/>
    <cellStyle name="Normal 10 2 7 4 3" xfId="4678" xr:uid="{E48B3716-098E-41E9-BD5C-CDC903EDAC85}"/>
    <cellStyle name="Normal 10 2 7 4 4" xfId="4601" xr:uid="{C3E09015-11C1-478F-8E61-8196BA837FB1}"/>
    <cellStyle name="Normal 10 2 8" xfId="1045" xr:uid="{55E29A51-BF3A-42EF-BCEE-4544538BCAC9}"/>
    <cellStyle name="Normal 10 2 8 2" xfId="1046" xr:uid="{C9052EFC-71D3-4DAF-9E80-48A5C2217762}"/>
    <cellStyle name="Normal 10 2 8 3" xfId="2546" xr:uid="{861D37AC-6CB9-4E33-B02E-A9886B4520D1}"/>
    <cellStyle name="Normal 10 2 8 4" xfId="2547" xr:uid="{8A25A7A7-9995-4D91-82E0-DE5DA3E4BA26}"/>
    <cellStyle name="Normal 10 2 9" xfId="1047" xr:uid="{CB5333D3-04FE-4622-86D2-068634B2ACC6}"/>
    <cellStyle name="Normal 10 3" xfId="50" xr:uid="{F1BDA863-2FE9-485F-AF58-841E63F75DA3}"/>
    <cellStyle name="Normal 10 3 10" xfId="2548" xr:uid="{3A4DA54E-0711-47DA-8AAF-1DB3BDC9F7EC}"/>
    <cellStyle name="Normal 10 3 11" xfId="2549" xr:uid="{D33291E2-4484-4372-9CB8-AD14140B3855}"/>
    <cellStyle name="Normal 10 3 2" xfId="51" xr:uid="{D9870C2D-8F80-41AD-8B69-5BEE51476110}"/>
    <cellStyle name="Normal 10 3 2 2" xfId="52" xr:uid="{7411D626-F24A-44A7-8DF5-E427DC30A14B}"/>
    <cellStyle name="Normal 10 3 2 2 2" xfId="247" xr:uid="{9BBDB422-FC45-4AC6-B03B-5BEEC6AAD266}"/>
    <cellStyle name="Normal 10 3 2 2 2 2" xfId="486" xr:uid="{B0B14749-14F5-4C9E-8F1E-257E1511AD77}"/>
    <cellStyle name="Normal 10 3 2 2 2 2 2" xfId="1048" xr:uid="{D4232266-6974-481E-B3BF-E60B250B6AA1}"/>
    <cellStyle name="Normal 10 3 2 2 2 2 2 2" xfId="1049" xr:uid="{04C0D5DC-FD2E-4B34-9863-3FAC3D9BB893}"/>
    <cellStyle name="Normal 10 3 2 2 2 2 2 2 2" xfId="5434" xr:uid="{19134981-4708-43C0-98D9-BF455E6552C5}"/>
    <cellStyle name="Normal 10 3 2 2 2 2 2 3" xfId="5435" xr:uid="{C9FC856F-B164-4A71-B6F1-CE1235CDD944}"/>
    <cellStyle name="Normal 10 3 2 2 2 2 3" xfId="1050" xr:uid="{2C35FAC8-16AA-4752-B636-355DBE80AE50}"/>
    <cellStyle name="Normal 10 3 2 2 2 2 3 2" xfId="5436" xr:uid="{C4394225-A7E4-4624-AB13-266ACFC4D7F5}"/>
    <cellStyle name="Normal 10 3 2 2 2 2 4" xfId="2550" xr:uid="{FA62605B-5495-47F2-ADC5-606A4BB1DD1A}"/>
    <cellStyle name="Normal 10 3 2 2 2 3" xfId="1051" xr:uid="{1B69E44C-71A5-4E37-8323-6495F422A636}"/>
    <cellStyle name="Normal 10 3 2 2 2 3 2" xfId="1052" xr:uid="{5E78DAE9-0F17-4EC7-9D6D-182455FE47E5}"/>
    <cellStyle name="Normal 10 3 2 2 2 3 2 2" xfId="5437" xr:uid="{84B7215E-BBB0-4150-B08B-35A5A6B89EF5}"/>
    <cellStyle name="Normal 10 3 2 2 2 3 3" xfId="2551" xr:uid="{54FE15BA-4005-4568-9CC1-169E7665F4C3}"/>
    <cellStyle name="Normal 10 3 2 2 2 3 4" xfId="2552" xr:uid="{F2D54D04-308C-47F4-A0C6-181829D41918}"/>
    <cellStyle name="Normal 10 3 2 2 2 4" xfId="1053" xr:uid="{B1CC982D-9DD4-424D-A8C8-CA22D594723D}"/>
    <cellStyle name="Normal 10 3 2 2 2 4 2" xfId="5438" xr:uid="{B735E3DA-A74E-41F6-82C1-D931579B3591}"/>
    <cellStyle name="Normal 10 3 2 2 2 5" xfId="2553" xr:uid="{47073DF5-8973-4C34-98F5-B2AC127D544C}"/>
    <cellStyle name="Normal 10 3 2 2 2 6" xfId="2554" xr:uid="{3836FC47-E0DA-4D66-B958-90EDEF5B4AE1}"/>
    <cellStyle name="Normal 10 3 2 2 3" xfId="487" xr:uid="{3CDCA128-3E85-4E07-AFF2-5C033E8AD1A7}"/>
    <cellStyle name="Normal 10 3 2 2 3 2" xfId="1054" xr:uid="{5B0287D7-16FC-4CDE-9099-DCCC5892BDF3}"/>
    <cellStyle name="Normal 10 3 2 2 3 2 2" xfId="1055" xr:uid="{455289C9-1867-40C6-A6B5-D0F034463D40}"/>
    <cellStyle name="Normal 10 3 2 2 3 2 2 2" xfId="5439" xr:uid="{6C5ED4E0-28BF-4F23-825D-E87F56C0982A}"/>
    <cellStyle name="Normal 10 3 2 2 3 2 3" xfId="2555" xr:uid="{0C1288E3-91C8-46C5-BDF5-45F6F15EC8B8}"/>
    <cellStyle name="Normal 10 3 2 2 3 2 4" xfId="2556" xr:uid="{E39AAC44-7DE0-49AC-A36A-2E96D712122D}"/>
    <cellStyle name="Normal 10 3 2 2 3 3" xfId="1056" xr:uid="{E1F9063A-FB52-46AF-8B55-588120D955C9}"/>
    <cellStyle name="Normal 10 3 2 2 3 3 2" xfId="5440" xr:uid="{DB9C4C32-65BA-4A06-842B-60CF84203647}"/>
    <cellStyle name="Normal 10 3 2 2 3 4" xfId="2557" xr:uid="{FA51FD32-4989-4394-BBE4-1951699D2798}"/>
    <cellStyle name="Normal 10 3 2 2 3 5" xfId="2558" xr:uid="{FFCDD5C5-5A9D-4698-A937-EB2A1E0AF58D}"/>
    <cellStyle name="Normal 10 3 2 2 4" xfId="1057" xr:uid="{220D49A2-88F1-48CE-A45C-3BBFD4BD7D45}"/>
    <cellStyle name="Normal 10 3 2 2 4 2" xfId="1058" xr:uid="{26F2F42A-D8A3-4639-9210-61310B262E69}"/>
    <cellStyle name="Normal 10 3 2 2 4 2 2" xfId="5441" xr:uid="{E7D2BE51-B37F-4F91-A393-17744E627EBB}"/>
    <cellStyle name="Normal 10 3 2 2 4 3" xfId="2559" xr:uid="{1DA94EC8-5FF9-480E-A514-82F08EEDD01A}"/>
    <cellStyle name="Normal 10 3 2 2 4 4" xfId="2560" xr:uid="{313EFD99-B57B-471D-A94C-750EC12BEDF0}"/>
    <cellStyle name="Normal 10 3 2 2 5" xfId="1059" xr:uid="{18FEEEB7-18BB-43FE-BEC5-82A9A1A24A70}"/>
    <cellStyle name="Normal 10 3 2 2 5 2" xfId="2561" xr:uid="{E966E6C7-F274-4A95-B87C-C6A976BCF090}"/>
    <cellStyle name="Normal 10 3 2 2 5 3" xfId="2562" xr:uid="{F8B7B281-B959-4B93-8530-1A8DCFD881AF}"/>
    <cellStyle name="Normal 10 3 2 2 5 4" xfId="2563" xr:uid="{59D28943-8F84-4F58-B467-EAF58C69DE55}"/>
    <cellStyle name="Normal 10 3 2 2 6" xfId="2564" xr:uid="{25BAE4EB-BAE9-4273-9620-B3B63B7D366C}"/>
    <cellStyle name="Normal 10 3 2 2 7" xfId="2565" xr:uid="{5951766F-82DA-4372-82C1-2EBA7646E15D}"/>
    <cellStyle name="Normal 10 3 2 2 8" xfId="2566" xr:uid="{2842202F-FA8F-4E3B-9CC7-8F2BBCD250D9}"/>
    <cellStyle name="Normal 10 3 2 3" xfId="248" xr:uid="{165B7894-E1E7-4E1F-996B-3E365314798D}"/>
    <cellStyle name="Normal 10 3 2 3 2" xfId="488" xr:uid="{45D1FC57-E67E-4954-86A0-A274C82FE1D0}"/>
    <cellStyle name="Normal 10 3 2 3 2 2" xfId="489" xr:uid="{D8D7707B-CE4C-4436-AEB6-339DCF3A3B38}"/>
    <cellStyle name="Normal 10 3 2 3 2 2 2" xfId="1060" xr:uid="{B55324B3-7A0B-49DF-905B-02EC6191A2B6}"/>
    <cellStyle name="Normal 10 3 2 3 2 2 2 2" xfId="1061" xr:uid="{92156D90-6D1F-48D1-9772-41F9CF821ACF}"/>
    <cellStyle name="Normal 10 3 2 3 2 2 3" xfId="1062" xr:uid="{B856391B-00A7-48B3-9C1D-BD7128C606B7}"/>
    <cellStyle name="Normal 10 3 2 3 2 3" xfId="1063" xr:uid="{FDDE317C-2C68-44F5-B952-2627C7A8CC3D}"/>
    <cellStyle name="Normal 10 3 2 3 2 3 2" xfId="1064" xr:uid="{EA07EC66-D0FE-41FB-89FB-F9B2B6ECB2D0}"/>
    <cellStyle name="Normal 10 3 2 3 2 4" xfId="1065" xr:uid="{AF3E430C-6759-4D4D-8C64-CED21354370E}"/>
    <cellStyle name="Normal 10 3 2 3 3" xfId="490" xr:uid="{FAD770CB-4969-4153-9208-3EAAF987CBE1}"/>
    <cellStyle name="Normal 10 3 2 3 3 2" xfId="1066" xr:uid="{F812F1E4-210D-4DD1-A1AF-D2F8A073419F}"/>
    <cellStyle name="Normal 10 3 2 3 3 2 2" xfId="1067" xr:uid="{911C868B-DC7A-4FF9-8459-2F9DB24C8785}"/>
    <cellStyle name="Normal 10 3 2 3 3 3" xfId="1068" xr:uid="{974ED770-4DF1-4576-8B5A-30CCA148D982}"/>
    <cellStyle name="Normal 10 3 2 3 3 4" xfId="2567" xr:uid="{436E1875-1A05-46B3-87D2-C5A6393FE2A4}"/>
    <cellStyle name="Normal 10 3 2 3 4" xfId="1069" xr:uid="{D8C04368-54B6-4DF2-BC84-55F5216B37D8}"/>
    <cellStyle name="Normal 10 3 2 3 4 2" xfId="1070" xr:uid="{82B97C06-288E-4945-916F-6A9B69EA2E87}"/>
    <cellStyle name="Normal 10 3 2 3 5" xfId="1071" xr:uid="{3ADDC28B-2C17-4F06-B5D7-B629F278FCCD}"/>
    <cellStyle name="Normal 10 3 2 3 6" xfId="2568" xr:uid="{82B6FABC-0769-4AD4-AB97-E4B77C6F7A5B}"/>
    <cellStyle name="Normal 10 3 2 4" xfId="249" xr:uid="{10B39803-8340-454F-A00D-66BF16A63FB5}"/>
    <cellStyle name="Normal 10 3 2 4 2" xfId="491" xr:uid="{7BD79750-50DF-40DA-B9D2-94CCE89B96BE}"/>
    <cellStyle name="Normal 10 3 2 4 2 2" xfId="1072" xr:uid="{AA93BC7B-3172-4A3C-9205-76731380EC1F}"/>
    <cellStyle name="Normal 10 3 2 4 2 2 2" xfId="1073" xr:uid="{0080550A-41F6-4A4B-B580-6154E34D4F99}"/>
    <cellStyle name="Normal 10 3 2 4 2 3" xfId="1074" xr:uid="{44FBE723-D004-4312-8F22-97F6AEDB5B10}"/>
    <cellStyle name="Normal 10 3 2 4 2 4" xfId="2569" xr:uid="{7A949FAE-0C24-48A9-8F91-D4FF34BDCC96}"/>
    <cellStyle name="Normal 10 3 2 4 3" xfId="1075" xr:uid="{B7D85333-9155-42DC-8CAB-6FD4F1B9414B}"/>
    <cellStyle name="Normal 10 3 2 4 3 2" xfId="1076" xr:uid="{828E7B71-EE78-42D0-93B1-3CD7BB73ED63}"/>
    <cellStyle name="Normal 10 3 2 4 4" xfId="1077" xr:uid="{87980F3A-B418-49A1-9419-F428B5E16E23}"/>
    <cellStyle name="Normal 10 3 2 4 5" xfId="2570" xr:uid="{8F0C80A3-70F6-43B2-9880-D748333F496A}"/>
    <cellStyle name="Normal 10 3 2 5" xfId="251" xr:uid="{46E3727A-9F41-47F6-9441-3224FACDA0B5}"/>
    <cellStyle name="Normal 10 3 2 5 2" xfId="1078" xr:uid="{55B8EC2D-1127-4FF2-94A2-6B865B1975B5}"/>
    <cellStyle name="Normal 10 3 2 5 2 2" xfId="1079" xr:uid="{5DDC6462-E767-44A0-84E9-6800E609B1B6}"/>
    <cellStyle name="Normal 10 3 2 5 3" xfId="1080" xr:uid="{2CB531FD-5160-4CE8-A45C-94E52B93D7FA}"/>
    <cellStyle name="Normal 10 3 2 5 4" xfId="2571" xr:uid="{489AAB57-DC38-491D-A9A0-A9D9B49B289F}"/>
    <cellStyle name="Normal 10 3 2 6" xfId="1081" xr:uid="{E2DE2D13-0777-4B1D-865C-5DC4B57FEC51}"/>
    <cellStyle name="Normal 10 3 2 6 2" xfId="1082" xr:uid="{1BFBAA4A-128B-4F27-A96D-BC70B5649B6D}"/>
    <cellStyle name="Normal 10 3 2 6 3" xfId="2572" xr:uid="{3D818BC7-0EA8-4C80-94C7-AA1BB3276DC1}"/>
    <cellStyle name="Normal 10 3 2 6 4" xfId="2573" xr:uid="{B575B31E-2C40-44EC-AEFC-05D54941216A}"/>
    <cellStyle name="Normal 10 3 2 7" xfId="1083" xr:uid="{B8A77EE7-BA92-404B-A7D0-CB08A70EF826}"/>
    <cellStyle name="Normal 10 3 2 8" xfId="2574" xr:uid="{D09069C0-A50C-40A3-9E23-7CC30EB5FCB9}"/>
    <cellStyle name="Normal 10 3 2 9" xfId="2575" xr:uid="{0EA3D245-2EEE-4EEE-BB5B-5A40A615760F}"/>
    <cellStyle name="Normal 10 3 3" xfId="53" xr:uid="{DAAECD5C-0AA7-4A3E-8C48-E7A46F76DBE3}"/>
    <cellStyle name="Normal 10 3 3 2" xfId="54" xr:uid="{EA1FB707-6111-4B81-8C8E-B978A477A3B3}"/>
    <cellStyle name="Normal 10 3 3 2 2" xfId="492" xr:uid="{C79E6FDF-5E30-4F11-AEF1-FDE7C28D0E7A}"/>
    <cellStyle name="Normal 10 3 3 2 2 2" xfId="1084" xr:uid="{96BF6C03-025F-42BE-A6A6-783B157EF649}"/>
    <cellStyle name="Normal 10 3 3 2 2 2 2" xfId="1085" xr:uid="{90F1A5B0-9DC5-4067-A20E-BC3ECB16A528}"/>
    <cellStyle name="Normal 10 3 3 2 2 2 2 2" xfId="4445" xr:uid="{1B9CC9F9-1958-4A7C-A89A-A72B2D065239}"/>
    <cellStyle name="Normal 10 3 3 2 2 2 2 2 2" xfId="5442" xr:uid="{84557DA2-5F2C-424D-93CE-27619057561F}"/>
    <cellStyle name="Normal 10 3 3 2 2 2 2 3" xfId="5443" xr:uid="{64D000F4-B669-425A-B525-941B55F6D63C}"/>
    <cellStyle name="Normal 10 3 3 2 2 2 3" xfId="4446" xr:uid="{2BCB6A63-3771-4859-9CD0-1A3FA662D057}"/>
    <cellStyle name="Normal 10 3 3 2 2 2 3 2" xfId="5444" xr:uid="{AFFFAA1E-6EDE-43AB-B8F1-8B5E34386909}"/>
    <cellStyle name="Normal 10 3 3 2 2 2 4" xfId="5445" xr:uid="{7DD0345A-E89C-4B17-9A2A-9F9BF2AF0C21}"/>
    <cellStyle name="Normal 10 3 3 2 2 3" xfId="1086" xr:uid="{0319E40D-906D-4A4A-86AC-C8F2BB5C37B8}"/>
    <cellStyle name="Normal 10 3 3 2 2 3 2" xfId="4447" xr:uid="{3EDEFC34-B884-4477-A307-C5005567A07C}"/>
    <cellStyle name="Normal 10 3 3 2 2 3 2 2" xfId="5446" xr:uid="{C9F8FB3B-2217-45D4-B8EF-4D2A6675792C}"/>
    <cellStyle name="Normal 10 3 3 2 2 3 3" xfId="5447" xr:uid="{A3B3E883-B0BC-4E1D-98DC-181AA6ED88FA}"/>
    <cellStyle name="Normal 10 3 3 2 2 4" xfId="2576" xr:uid="{61B7036E-45FD-4991-BBB5-0F7B209FFAD9}"/>
    <cellStyle name="Normal 10 3 3 2 2 4 2" xfId="5448" xr:uid="{CFA6F2E7-1B7B-4A01-8C5F-58A59965E16E}"/>
    <cellStyle name="Normal 10 3 3 2 2 5" xfId="5449" xr:uid="{49424EF9-ACEB-41DC-B66B-F61B227ADD59}"/>
    <cellStyle name="Normal 10 3 3 2 3" xfId="1087" xr:uid="{2E237169-05D6-40EF-B7A3-6862EAEFBA8C}"/>
    <cellStyle name="Normal 10 3 3 2 3 2" xfId="1088" xr:uid="{8816D4BB-4A74-4123-9464-640D50BEB8A8}"/>
    <cellStyle name="Normal 10 3 3 2 3 2 2" xfId="4448" xr:uid="{6203BCF5-BDF8-4CCA-9E53-CA18912590A6}"/>
    <cellStyle name="Normal 10 3 3 2 3 2 2 2" xfId="5450" xr:uid="{FDCDD76D-4BC5-4064-A4BB-D83A8B123B71}"/>
    <cellStyle name="Normal 10 3 3 2 3 2 3" xfId="5451" xr:uid="{34614340-4C03-4086-AFB0-5509A428848A}"/>
    <cellStyle name="Normal 10 3 3 2 3 3" xfId="2577" xr:uid="{2C75DE88-F877-4657-908B-E573C600DC06}"/>
    <cellStyle name="Normal 10 3 3 2 3 3 2" xfId="5452" xr:uid="{228DE173-D239-4E48-949A-6D5F790D0AD0}"/>
    <cellStyle name="Normal 10 3 3 2 3 4" xfId="2578" xr:uid="{AE960162-6195-455F-917C-86AE72A8A521}"/>
    <cellStyle name="Normal 10 3 3 2 4" xfId="1089" xr:uid="{8B829C1D-79CE-4870-84D3-1E47DC2D876D}"/>
    <cellStyle name="Normal 10 3 3 2 4 2" xfId="4449" xr:uid="{D6424A25-B2BD-4D7A-8F82-F13B64DCEFB9}"/>
    <cellStyle name="Normal 10 3 3 2 4 2 2" xfId="5453" xr:uid="{D526DFA2-89B0-4205-9CDC-E17CF4D826C9}"/>
    <cellStyle name="Normal 10 3 3 2 4 3" xfId="5454" xr:uid="{CA4C4748-712E-4E24-9E09-1A79E530C050}"/>
    <cellStyle name="Normal 10 3 3 2 5" xfId="2579" xr:uid="{5AC0D35F-9037-4AFD-BB2C-C15AD9DB91AD}"/>
    <cellStyle name="Normal 10 3 3 2 5 2" xfId="5455" xr:uid="{1DBA66EE-3304-4D1E-9E46-286DADC4FD05}"/>
    <cellStyle name="Normal 10 3 3 2 6" xfId="2580" xr:uid="{A23B33CF-4186-4A82-8153-8655C442F224}"/>
    <cellStyle name="Normal 10 3 3 3" xfId="252" xr:uid="{27D76DA5-7053-42F2-BE96-6830F8E03619}"/>
    <cellStyle name="Normal 10 3 3 3 2" xfId="1090" xr:uid="{2C2DED24-E30B-49A4-AF06-12CEB423CE8A}"/>
    <cellStyle name="Normal 10 3 3 3 2 2" xfId="1091" xr:uid="{ED4F579D-24F4-46D8-AB28-E3E2FBA3621C}"/>
    <cellStyle name="Normal 10 3 3 3 2 2 2" xfId="4450" xr:uid="{226DCFF7-05AA-45F4-BD6D-CAD5A2CAE2ED}"/>
    <cellStyle name="Normal 10 3 3 3 2 2 2 2" xfId="5456" xr:uid="{29329837-D9BB-4712-928D-679C3946B48D}"/>
    <cellStyle name="Normal 10 3 3 3 2 2 3" xfId="5457" xr:uid="{AA8635DE-870F-4FEA-BBBE-6C0347AA5538}"/>
    <cellStyle name="Normal 10 3 3 3 2 3" xfId="2581" xr:uid="{8042497E-6594-4FD3-B380-F3BF4FD1E3F3}"/>
    <cellStyle name="Normal 10 3 3 3 2 3 2" xfId="5458" xr:uid="{21995580-71D3-4B2E-BBB3-EA012EA62B2A}"/>
    <cellStyle name="Normal 10 3 3 3 2 4" xfId="2582" xr:uid="{A8F43CF5-98B1-40C5-9F64-6D68BD4FCA4E}"/>
    <cellStyle name="Normal 10 3 3 3 3" xfId="1092" xr:uid="{73FA957F-EC2C-4338-9608-DFFB55299564}"/>
    <cellStyle name="Normal 10 3 3 3 3 2" xfId="4451" xr:uid="{B859AE65-0884-4781-982D-87D463C767DE}"/>
    <cellStyle name="Normal 10 3 3 3 3 2 2" xfId="5459" xr:uid="{95DE958E-C78F-4BA8-969D-C27899AC222D}"/>
    <cellStyle name="Normal 10 3 3 3 3 3" xfId="5460" xr:uid="{751D8AC6-93BC-44AD-A47A-AB196485D80C}"/>
    <cellStyle name="Normal 10 3 3 3 4" xfId="2583" xr:uid="{8F8F0C2D-C96D-4F1B-8579-CDD9551FC5A6}"/>
    <cellStyle name="Normal 10 3 3 3 4 2" xfId="5461" xr:uid="{B8191B74-D37D-4A2E-90C9-7833244206B2}"/>
    <cellStyle name="Normal 10 3 3 3 5" xfId="2584" xr:uid="{36130982-9942-4091-9F32-7F0CF39F23BA}"/>
    <cellStyle name="Normal 10 3 3 4" xfId="1093" xr:uid="{4921A032-C281-413F-8B01-2B231A9EFFA3}"/>
    <cellStyle name="Normal 10 3 3 4 2" xfId="1094" xr:uid="{D92B31F0-76D5-4550-9B3A-18D0887F6CAF}"/>
    <cellStyle name="Normal 10 3 3 4 2 2" xfId="4452" xr:uid="{BDD54C42-B703-4F49-8645-ADFE9CFFC3D8}"/>
    <cellStyle name="Normal 10 3 3 4 2 2 2" xfId="5462" xr:uid="{2998C0FE-E074-4C01-BBF2-34D133717DEC}"/>
    <cellStyle name="Normal 10 3 3 4 2 3" xfId="5463" xr:uid="{08DE10A8-2037-4229-B11A-C8A8ED1C5CA5}"/>
    <cellStyle name="Normal 10 3 3 4 3" xfId="2585" xr:uid="{29150E32-A04A-47C0-B67B-CA58FF8D9636}"/>
    <cellStyle name="Normal 10 3 3 4 3 2" xfId="5464" xr:uid="{74E3FD37-E27D-4E93-8396-D5AA4A160E2E}"/>
    <cellStyle name="Normal 10 3 3 4 4" xfId="2586" xr:uid="{477BBDF9-F506-4646-906E-0D519C388E85}"/>
    <cellStyle name="Normal 10 3 3 5" xfId="1095" xr:uid="{26004811-DFFB-4510-9AC8-4C96541B9245}"/>
    <cellStyle name="Normal 10 3 3 5 2" xfId="2587" xr:uid="{73A62AFB-85BA-479C-AD67-6B52AFF339DE}"/>
    <cellStyle name="Normal 10 3 3 5 2 2" xfId="5465" xr:uid="{9EA18506-719D-4433-B2D5-6C2129B919DA}"/>
    <cellStyle name="Normal 10 3 3 5 3" xfId="2588" xr:uid="{7F8410A3-B63D-4F4F-BA9D-3D20F6955DC6}"/>
    <cellStyle name="Normal 10 3 3 5 4" xfId="2589" xr:uid="{74E0DDEE-FD95-4AC0-B237-A5577F2BDA18}"/>
    <cellStyle name="Normal 10 3 3 6" xfId="2590" xr:uid="{E90DA45A-03D2-4B76-9147-E5588522CB96}"/>
    <cellStyle name="Normal 10 3 3 6 2" xfId="5466" xr:uid="{489505BD-EDE5-40CF-8016-8BEC8DF99F84}"/>
    <cellStyle name="Normal 10 3 3 7" xfId="2591" xr:uid="{A7FBEFB8-485A-4E6D-9008-7653181FD175}"/>
    <cellStyle name="Normal 10 3 3 8" xfId="2592" xr:uid="{1A48D4E7-7490-45F2-9570-D57315B59107}"/>
    <cellStyle name="Normal 10 3 4" xfId="55" xr:uid="{2A080D4B-7B8B-4AC2-9B6D-6DFBED8277BF}"/>
    <cellStyle name="Normal 10 3 4 2" xfId="493" xr:uid="{1CEE2E6A-09CE-48EA-84EC-4BBE2E9AB27D}"/>
    <cellStyle name="Normal 10 3 4 2 2" xfId="494" xr:uid="{A779F773-F545-447A-8168-A591B5C1C7F6}"/>
    <cellStyle name="Normal 10 3 4 2 2 2" xfId="1096" xr:uid="{F4E11B6D-730A-4B47-8896-4C6B0F4E6F35}"/>
    <cellStyle name="Normal 10 3 4 2 2 2 2" xfId="1097" xr:uid="{561F595D-2595-4F53-8115-EEDC22A10932}"/>
    <cellStyle name="Normal 10 3 4 2 2 2 2 2" xfId="5467" xr:uid="{E157E9E8-309F-4B49-B261-16A30F4B51C2}"/>
    <cellStyle name="Normal 10 3 4 2 2 2 3" xfId="5468" xr:uid="{AD111AD1-DFA4-4F79-B9CB-EBF0DFE02D48}"/>
    <cellStyle name="Normal 10 3 4 2 2 3" xfId="1098" xr:uid="{9E172B5F-FC88-4732-927C-4F0CA2B865CE}"/>
    <cellStyle name="Normal 10 3 4 2 2 3 2" xfId="5469" xr:uid="{4523F303-671F-47D9-9EC6-B452333F0D64}"/>
    <cellStyle name="Normal 10 3 4 2 2 4" xfId="2593" xr:uid="{B0278872-FC9F-4D5F-B057-45A5FBEE82C3}"/>
    <cellStyle name="Normal 10 3 4 2 3" xfId="1099" xr:uid="{953E1C3F-8400-431F-9AC6-3388F97CD9FF}"/>
    <cellStyle name="Normal 10 3 4 2 3 2" xfId="1100" xr:uid="{8C90AC84-903A-435D-8D79-FBE4ADEBA3FB}"/>
    <cellStyle name="Normal 10 3 4 2 3 2 2" xfId="5470" xr:uid="{01AE3D8C-8244-44B4-A030-7879453D4AD1}"/>
    <cellStyle name="Normal 10 3 4 2 3 3" xfId="5471" xr:uid="{5930BC5C-A0E3-4CEE-AB4E-66B4D2172282}"/>
    <cellStyle name="Normal 10 3 4 2 4" xfId="1101" xr:uid="{09D5E753-E298-4888-BC96-1CCB4C7B2654}"/>
    <cellStyle name="Normal 10 3 4 2 4 2" xfId="5472" xr:uid="{1AF24558-C622-4460-9B07-46C89309B4AA}"/>
    <cellStyle name="Normal 10 3 4 2 5" xfId="2594" xr:uid="{35A1CA12-99E5-4CB7-9A7C-F383A5EE102D}"/>
    <cellStyle name="Normal 10 3 4 3" xfId="495" xr:uid="{98B8D3D9-AECD-4A6C-B4D7-6BBD7EBFB4C1}"/>
    <cellStyle name="Normal 10 3 4 3 2" xfId="1102" xr:uid="{E6F43422-C329-46CA-9CA6-A7C048AE163B}"/>
    <cellStyle name="Normal 10 3 4 3 2 2" xfId="1103" xr:uid="{34ABC9C5-E34F-4EA3-8D1F-8ECBABF0078D}"/>
    <cellStyle name="Normal 10 3 4 3 2 2 2" xfId="5473" xr:uid="{52E6C6C5-030B-4456-A3E2-00CD2FEB5325}"/>
    <cellStyle name="Normal 10 3 4 3 2 3" xfId="5474" xr:uid="{45DACA8F-BEC1-4478-A555-31C82C5A39D5}"/>
    <cellStyle name="Normal 10 3 4 3 3" xfId="1104" xr:uid="{5DC13DAB-5434-41E8-B071-66E1F6A9D7E2}"/>
    <cellStyle name="Normal 10 3 4 3 3 2" xfId="5475" xr:uid="{635AD8B9-CCC0-41F7-A5CA-2BA5931EDF32}"/>
    <cellStyle name="Normal 10 3 4 3 4" xfId="2595" xr:uid="{8EEE6E75-DB2A-4049-98FF-278D755F7712}"/>
    <cellStyle name="Normal 10 3 4 4" xfId="1105" xr:uid="{1941B8F4-2707-465E-913D-4A53523CBB05}"/>
    <cellStyle name="Normal 10 3 4 4 2" xfId="1106" xr:uid="{6C1D4F18-416D-41BC-88B4-CBEB37948585}"/>
    <cellStyle name="Normal 10 3 4 4 2 2" xfId="5476" xr:uid="{912A03DF-7798-4311-9A71-680A6BA986B9}"/>
    <cellStyle name="Normal 10 3 4 4 3" xfId="2596" xr:uid="{204446F6-B1DB-4071-8E8F-87ED07EF46A5}"/>
    <cellStyle name="Normal 10 3 4 4 4" xfId="2597" xr:uid="{4A7BB22F-709A-443C-90E6-45CC0B17ABAA}"/>
    <cellStyle name="Normal 10 3 4 5" xfId="1107" xr:uid="{9216766E-224B-451A-8C4F-EF59EF49EEAE}"/>
    <cellStyle name="Normal 10 3 4 5 2" xfId="5477" xr:uid="{76A86E9C-65A7-4CAB-914D-A652339931A5}"/>
    <cellStyle name="Normal 10 3 4 6" xfId="2598" xr:uid="{F65FB04E-C4ED-49EA-A2C4-5EFB55BFA451}"/>
    <cellStyle name="Normal 10 3 4 7" xfId="2599" xr:uid="{D679A5E7-ECAA-4991-BC99-83C4BDA687EA}"/>
    <cellStyle name="Normal 10 3 5" xfId="253" xr:uid="{F3354F30-FE44-4BFF-9CAC-60BB45D6DE00}"/>
    <cellStyle name="Normal 10 3 5 2" xfId="496" xr:uid="{97F9D152-9BB2-4BFB-8D22-C54E42829E43}"/>
    <cellStyle name="Normal 10 3 5 2 2" xfId="1108" xr:uid="{DB3FCCAC-F0B4-4A7A-81BD-01A7E8F51D5F}"/>
    <cellStyle name="Normal 10 3 5 2 2 2" xfId="1109" xr:uid="{4470196A-DD4F-4F30-9575-EB27C339DF6A}"/>
    <cellStyle name="Normal 10 3 5 2 2 2 2" xfId="5478" xr:uid="{7B35C7AA-C163-428E-ABDE-65A717F7A3E9}"/>
    <cellStyle name="Normal 10 3 5 2 2 3" xfId="5479" xr:uid="{3A81A409-E6FD-44BF-B18D-FA435814B6FD}"/>
    <cellStyle name="Normal 10 3 5 2 3" xfId="1110" xr:uid="{3C19637C-DCBF-4C5D-B69A-2FA5AA22F0C4}"/>
    <cellStyle name="Normal 10 3 5 2 3 2" xfId="5480" xr:uid="{C5CE89B9-8F27-4837-B91E-3462B862D4BC}"/>
    <cellStyle name="Normal 10 3 5 2 4" xfId="2600" xr:uid="{22C2BDD2-F7C4-48DB-9188-F445D8B9E0CF}"/>
    <cellStyle name="Normal 10 3 5 3" xfId="1111" xr:uid="{D396D75E-56FA-47AD-A359-0B3CF5F7A0A4}"/>
    <cellStyle name="Normal 10 3 5 3 2" xfId="1112" xr:uid="{D6DFAAE5-CC41-4EDD-BBF9-20C566C6E978}"/>
    <cellStyle name="Normal 10 3 5 3 2 2" xfId="5481" xr:uid="{9C2989D9-956C-4DBB-B8DE-3241A612696F}"/>
    <cellStyle name="Normal 10 3 5 3 3" xfId="2601" xr:uid="{F0B39AD8-6AC4-4551-9906-D8157C738B0F}"/>
    <cellStyle name="Normal 10 3 5 3 4" xfId="2602" xr:uid="{738A1C60-0266-415E-9962-BB06C0FCB0C3}"/>
    <cellStyle name="Normal 10 3 5 4" xfId="1113" xr:uid="{95B814B9-8D57-46E9-AF62-C98C399A728C}"/>
    <cellStyle name="Normal 10 3 5 4 2" xfId="5482" xr:uid="{D38D8CBC-043C-4FC3-A22D-7095B9848565}"/>
    <cellStyle name="Normal 10 3 5 5" xfId="2603" xr:uid="{055B6597-5E00-40A5-8C23-3992932C9A11}"/>
    <cellStyle name="Normal 10 3 5 6" xfId="2604" xr:uid="{50806B26-38FB-4842-A94A-8D58B5374947}"/>
    <cellStyle name="Normal 10 3 6" xfId="254" xr:uid="{47D99898-1EB8-4CD6-BB1A-15DEBFDD83FB}"/>
    <cellStyle name="Normal 10 3 6 2" xfId="1114" xr:uid="{86023CC3-FDA3-4223-9D46-1FA2E31CDE28}"/>
    <cellStyle name="Normal 10 3 6 2 2" xfId="1115" xr:uid="{F55B7B3F-DBDF-4C23-AA89-B13FCF5EF8DF}"/>
    <cellStyle name="Normal 10 3 6 2 2 2" xfId="5483" xr:uid="{B7531812-E837-4158-B2E4-09A72E270918}"/>
    <cellStyle name="Normal 10 3 6 2 3" xfId="2605" xr:uid="{C84E139C-E01F-4132-B392-EFF57F11035B}"/>
    <cellStyle name="Normal 10 3 6 2 4" xfId="2606" xr:uid="{091FE9A0-BBC0-426C-8AE8-6010EE23625D}"/>
    <cellStyle name="Normal 10 3 6 3" xfId="1116" xr:uid="{DB6D7B4B-8864-44F8-BA18-D759D62E0076}"/>
    <cellStyle name="Normal 10 3 6 3 2" xfId="5484" xr:uid="{ED4E19C8-6160-4F01-9B1F-13580FE269D8}"/>
    <cellStyle name="Normal 10 3 6 4" xfId="2607" xr:uid="{AD54A6AA-EAF5-4263-98E5-29144B01C2A9}"/>
    <cellStyle name="Normal 10 3 6 5" xfId="2608" xr:uid="{F1029D09-9FEE-4590-A1F8-2C40ACC0A3F0}"/>
    <cellStyle name="Normal 10 3 7" xfId="1117" xr:uid="{34CD8666-A359-49F9-BDDD-20E5386BD3C4}"/>
    <cellStyle name="Normal 10 3 7 2" xfId="1118" xr:uid="{CC60D951-4DA8-4BCE-81D9-14C408C0396B}"/>
    <cellStyle name="Normal 10 3 7 2 2" xfId="5485" xr:uid="{96E97C03-A626-4062-989F-6E0FBC7D6BB0}"/>
    <cellStyle name="Normal 10 3 7 3" xfId="2609" xr:uid="{94BA123B-9812-4A2F-A13C-3A6B96145E1B}"/>
    <cellStyle name="Normal 10 3 7 4" xfId="2610" xr:uid="{1E1056AA-3B65-4206-BBDE-4A99E382F1FA}"/>
    <cellStyle name="Normal 10 3 8" xfId="1119" xr:uid="{4EF0E1D5-C7E5-4F24-9B43-3E169C7C4F54}"/>
    <cellStyle name="Normal 10 3 8 2" xfId="2611" xr:uid="{A2E4D93A-359B-432B-8E92-59E948312C83}"/>
    <cellStyle name="Normal 10 3 8 3" xfId="2612" xr:uid="{B0067DF8-7E5E-4067-895E-6A7AF62F16C3}"/>
    <cellStyle name="Normal 10 3 8 4" xfId="2613" xr:uid="{DA3F1440-C448-4462-903F-02B47205E23B}"/>
    <cellStyle name="Normal 10 3 9" xfId="2614" xr:uid="{DB8AF5CE-DA8F-4B45-AE4A-A9577442A809}"/>
    <cellStyle name="Normal 10 4" xfId="56" xr:uid="{C8A87091-39FF-4595-93BB-BE0567260D06}"/>
    <cellStyle name="Normal 10 4 10" xfId="2615" xr:uid="{59F5088B-0554-4261-8318-ABCF2603EE01}"/>
    <cellStyle name="Normal 10 4 11" xfId="2616" xr:uid="{1B7CE39A-6FF2-4C91-9CF6-E4E7F5DE78E9}"/>
    <cellStyle name="Normal 10 4 2" xfId="57" xr:uid="{DDC63FBA-2789-43BB-8362-02DC68C63293}"/>
    <cellStyle name="Normal 10 4 2 2" xfId="255" xr:uid="{4BD05CF6-622B-45BD-A617-DB817DABCC3B}"/>
    <cellStyle name="Normal 10 4 2 2 2" xfId="497" xr:uid="{B7D52436-D2BA-473A-8FCF-F77CB4ECB062}"/>
    <cellStyle name="Normal 10 4 2 2 2 2" xfId="498" xr:uid="{B3C52FD9-DA85-40CD-A12C-C7C5523DB1F5}"/>
    <cellStyle name="Normal 10 4 2 2 2 2 2" xfId="1120" xr:uid="{29BFAE4A-915E-4CC8-89CE-ED4946F4E637}"/>
    <cellStyle name="Normal 10 4 2 2 2 2 2 2" xfId="5486" xr:uid="{0E45A160-3032-43AA-AA79-5132AA423560}"/>
    <cellStyle name="Normal 10 4 2 2 2 2 3" xfId="2617" xr:uid="{E87482A8-47C2-486F-B180-CA1053A7412B}"/>
    <cellStyle name="Normal 10 4 2 2 2 2 4" xfId="2618" xr:uid="{AB055589-1DBC-4447-8E7F-2E8942AA10C2}"/>
    <cellStyle name="Normal 10 4 2 2 2 3" xfId="1121" xr:uid="{CD833A16-E897-4B4D-9F19-DF7C96D909C7}"/>
    <cellStyle name="Normal 10 4 2 2 2 3 2" xfId="2619" xr:uid="{6A378FFE-7A26-4FF1-906A-CB7313D6D565}"/>
    <cellStyle name="Normal 10 4 2 2 2 3 3" xfId="2620" xr:uid="{883C8678-8E96-4EFF-9E4C-3696674B9771}"/>
    <cellStyle name="Normal 10 4 2 2 2 3 4" xfId="2621" xr:uid="{6A6E3886-DC16-48EC-AD41-6E0DD4A3BB02}"/>
    <cellStyle name="Normal 10 4 2 2 2 4" xfId="2622" xr:uid="{D02C3692-CCD1-45FE-8FE9-4C701BF62837}"/>
    <cellStyle name="Normal 10 4 2 2 2 5" xfId="2623" xr:uid="{EB910F56-9E00-416A-A226-FEDCC4397C53}"/>
    <cellStyle name="Normal 10 4 2 2 2 6" xfId="2624" xr:uid="{9521F851-A58F-47C8-BD25-F853394529DB}"/>
    <cellStyle name="Normal 10 4 2 2 3" xfId="499" xr:uid="{4B2FE660-276D-41E1-BF33-F6522F16020B}"/>
    <cellStyle name="Normal 10 4 2 2 3 2" xfId="1122" xr:uid="{56F54E45-8E3B-49F6-A5B8-D862AE0E3BC0}"/>
    <cellStyle name="Normal 10 4 2 2 3 2 2" xfId="2625" xr:uid="{0790FB01-EBC0-4DF4-939D-29D5190294D9}"/>
    <cellStyle name="Normal 10 4 2 2 3 2 3" xfId="2626" xr:uid="{DC410335-829E-4B22-9038-C1A2A97C5DAE}"/>
    <cellStyle name="Normal 10 4 2 2 3 2 4" xfId="2627" xr:uid="{DF004549-9A88-4CB2-BD32-6E3AD8A5FC67}"/>
    <cellStyle name="Normal 10 4 2 2 3 3" xfId="2628" xr:uid="{776CA131-C4A3-4DEE-A866-70C3926D62F1}"/>
    <cellStyle name="Normal 10 4 2 2 3 4" xfId="2629" xr:uid="{1672B58A-1F8B-40E4-8AF3-785EDB054902}"/>
    <cellStyle name="Normal 10 4 2 2 3 5" xfId="2630" xr:uid="{15D2CA33-9FE4-4D9F-814C-67EF1AE5B16E}"/>
    <cellStyle name="Normal 10 4 2 2 4" xfId="1123" xr:uid="{9C01044A-7AB0-4117-9641-A3BF14B13CC9}"/>
    <cellStyle name="Normal 10 4 2 2 4 2" xfId="2631" xr:uid="{9DE87845-7736-4AB5-9EFD-B66FEB2660C5}"/>
    <cellStyle name="Normal 10 4 2 2 4 3" xfId="2632" xr:uid="{91BFBFE6-CCFE-4C7D-AD14-B28D390F1A82}"/>
    <cellStyle name="Normal 10 4 2 2 4 4" xfId="2633" xr:uid="{5C4A0D61-4223-400A-9552-99373A8E7CFC}"/>
    <cellStyle name="Normal 10 4 2 2 5" xfId="2634" xr:uid="{19152E41-03DC-4920-8887-6AAA126F59A4}"/>
    <cellStyle name="Normal 10 4 2 2 5 2" xfId="2635" xr:uid="{A95EA5B6-1647-4A66-8B2A-B783B6889A1F}"/>
    <cellStyle name="Normal 10 4 2 2 5 3" xfId="2636" xr:uid="{C76A40C8-00CA-4850-88AD-2D38C9BC6877}"/>
    <cellStyle name="Normal 10 4 2 2 5 4" xfId="2637" xr:uid="{09AA3274-BC9F-493C-9D58-C7D91F1D302B}"/>
    <cellStyle name="Normal 10 4 2 2 6" xfId="2638" xr:uid="{9A02CFFE-F61A-455B-88D0-0C3AC6BEED13}"/>
    <cellStyle name="Normal 10 4 2 2 7" xfId="2639" xr:uid="{8CC71849-A75A-41A8-9BEC-62B96206A9DC}"/>
    <cellStyle name="Normal 10 4 2 2 8" xfId="2640" xr:uid="{18CA102B-1C14-4C4E-B76F-EB5A99B1367B}"/>
    <cellStyle name="Normal 10 4 2 3" xfId="500" xr:uid="{0C2F566D-4554-453A-B2D6-3C79AF4928C4}"/>
    <cellStyle name="Normal 10 4 2 3 2" xfId="501" xr:uid="{A7C59D89-CB4D-40C3-AA4D-7E0CDDA61C11}"/>
    <cellStyle name="Normal 10 4 2 3 2 2" xfId="502" xr:uid="{76C363F1-5218-4C2C-AFE3-6B3CACCC4DB8}"/>
    <cellStyle name="Normal 10 4 2 3 2 2 2" xfId="5487" xr:uid="{98D0C782-F305-4B47-BB5F-7BC74299E61B}"/>
    <cellStyle name="Normal 10 4 2 3 2 3" xfId="2641" xr:uid="{53CF4EC7-2101-4DD3-AB01-B09269045DFC}"/>
    <cellStyle name="Normal 10 4 2 3 2 4" xfId="2642" xr:uid="{E06D9DF5-271F-4C5F-809E-C1CDA2582B3D}"/>
    <cellStyle name="Normal 10 4 2 3 3" xfId="503" xr:uid="{1CB57FBF-B21A-440E-88C6-D7905599E5FB}"/>
    <cellStyle name="Normal 10 4 2 3 3 2" xfId="2643" xr:uid="{F5F6E0C9-DFED-4B10-BB4A-50D42301A7B8}"/>
    <cellStyle name="Normal 10 4 2 3 3 3" xfId="2644" xr:uid="{3FDDEE4E-338E-48F0-99AD-8B130E128F1E}"/>
    <cellStyle name="Normal 10 4 2 3 3 4" xfId="2645" xr:uid="{7E1FE820-B498-405B-89DA-DC609B8CD17E}"/>
    <cellStyle name="Normal 10 4 2 3 4" xfId="2646" xr:uid="{810F2FDE-B189-4DC8-A6B6-8C793A72D67F}"/>
    <cellStyle name="Normal 10 4 2 3 5" xfId="2647" xr:uid="{45A97A78-3E8D-4F5B-9EF4-0BEBED2DD2DE}"/>
    <cellStyle name="Normal 10 4 2 3 6" xfId="2648" xr:uid="{2F05E37F-2ECF-4CBC-9883-EB5D7A41771B}"/>
    <cellStyle name="Normal 10 4 2 4" xfId="504" xr:uid="{DF1FD0B8-5D35-46EC-9AB3-D6A29A76FA25}"/>
    <cellStyle name="Normal 10 4 2 4 2" xfId="505" xr:uid="{A9FAA239-E20D-41EA-B57C-781F7C689F90}"/>
    <cellStyle name="Normal 10 4 2 4 2 2" xfId="2649" xr:uid="{3871FB0F-4C48-4560-9AE0-CFC19B20D13C}"/>
    <cellStyle name="Normal 10 4 2 4 2 3" xfId="2650" xr:uid="{663A7B9B-A27C-4D46-AD23-C4A59F941D97}"/>
    <cellStyle name="Normal 10 4 2 4 2 4" xfId="2651" xr:uid="{A234FC20-94A1-423D-A751-E9AF940EE694}"/>
    <cellStyle name="Normal 10 4 2 4 3" xfId="2652" xr:uid="{07221FEC-D4F6-4187-BE08-28315A11394B}"/>
    <cellStyle name="Normal 10 4 2 4 4" xfId="2653" xr:uid="{3A02F450-98FD-45A2-80E8-5B9544EE10B3}"/>
    <cellStyle name="Normal 10 4 2 4 5" xfId="2654" xr:uid="{45D63E92-3ADD-4356-982E-80EA9EF7EABE}"/>
    <cellStyle name="Normal 10 4 2 5" xfId="506" xr:uid="{5F5A2278-A2F3-4961-83E1-7D7786E4C618}"/>
    <cellStyle name="Normal 10 4 2 5 2" xfId="2655" xr:uid="{042986ED-9D76-45AF-ACE6-127A45F103AF}"/>
    <cellStyle name="Normal 10 4 2 5 3" xfId="2656" xr:uid="{139E8AD3-48E4-4389-BF04-F9ACD0033EA1}"/>
    <cellStyle name="Normal 10 4 2 5 4" xfId="2657" xr:uid="{1E71D3AA-4F41-40B7-9993-0F2CBEA1725D}"/>
    <cellStyle name="Normal 10 4 2 6" xfId="2658" xr:uid="{095DB83A-2EC7-4046-9128-1CC91A263BC2}"/>
    <cellStyle name="Normal 10 4 2 6 2" xfId="2659" xr:uid="{B1FED976-CBCE-47B4-AE3F-82765ABA183B}"/>
    <cellStyle name="Normal 10 4 2 6 3" xfId="2660" xr:uid="{E3F95546-96DB-40E8-87DC-2B6D639E970D}"/>
    <cellStyle name="Normal 10 4 2 6 4" xfId="2661" xr:uid="{4CC6987F-3675-42FF-9039-3B801930DA25}"/>
    <cellStyle name="Normal 10 4 2 7" xfId="2662" xr:uid="{22C1E7AF-6EE8-40A5-9F83-A7665EF11DC2}"/>
    <cellStyle name="Normal 10 4 2 8" xfId="2663" xr:uid="{7E6EE8F7-798C-4D13-9F71-DFA7B63D9B00}"/>
    <cellStyle name="Normal 10 4 2 9" xfId="2664" xr:uid="{74120446-8CBD-4DC7-8C39-2461FF612E9A}"/>
    <cellStyle name="Normal 10 4 3" xfId="256" xr:uid="{8DF0DF2B-8F21-4D3B-BD1F-FA421A969318}"/>
    <cellStyle name="Normal 10 4 3 2" xfId="507" xr:uid="{3527FE05-32F4-4A04-8B70-93DA9D76EFF3}"/>
    <cellStyle name="Normal 10 4 3 2 2" xfId="508" xr:uid="{11B331A8-73E3-490D-9C6A-A37A52787B39}"/>
    <cellStyle name="Normal 10 4 3 2 2 2" xfId="1124" xr:uid="{4CBB33BB-8EF7-4516-A8BF-5DFFF1140CF3}"/>
    <cellStyle name="Normal 10 4 3 2 2 2 2" xfId="1125" xr:uid="{EC698B5F-4C74-46D2-841F-750CEC951567}"/>
    <cellStyle name="Normal 10 4 3 2 2 3" xfId="1126" xr:uid="{FE36B819-DA77-481B-BDD4-3819E2181B9C}"/>
    <cellStyle name="Normal 10 4 3 2 2 4" xfId="2665" xr:uid="{0EC0CDF9-2EDB-4064-8F4C-9A943F612DC8}"/>
    <cellStyle name="Normal 10 4 3 2 3" xfId="1127" xr:uid="{9A1F8D04-C967-43C1-899B-5F79CF5F12BA}"/>
    <cellStyle name="Normal 10 4 3 2 3 2" xfId="1128" xr:uid="{DB2836D4-DCE4-4040-8DDC-8DFCEC986184}"/>
    <cellStyle name="Normal 10 4 3 2 3 3" xfId="2666" xr:uid="{8B58443F-E565-41E3-A88B-D8A7AE705E7F}"/>
    <cellStyle name="Normal 10 4 3 2 3 4" xfId="2667" xr:uid="{243A73AD-775C-4CB1-9536-4E4965FB0E04}"/>
    <cellStyle name="Normal 10 4 3 2 4" xfId="1129" xr:uid="{90F4C45B-96EA-4E49-85AA-2AA94D3CD0CB}"/>
    <cellStyle name="Normal 10 4 3 2 5" xfId="2668" xr:uid="{420DE7A9-0054-4FA0-B4C4-515B30F6459D}"/>
    <cellStyle name="Normal 10 4 3 2 6" xfId="2669" xr:uid="{D671EF38-04AB-4A7E-84CC-2080DBB5AD7C}"/>
    <cellStyle name="Normal 10 4 3 3" xfId="509" xr:uid="{E96AC4B7-55E4-406D-A968-BD21316A5E86}"/>
    <cellStyle name="Normal 10 4 3 3 2" xfId="1130" xr:uid="{34EF6A2B-47CE-4478-A7C9-0FBB72B52016}"/>
    <cellStyle name="Normal 10 4 3 3 2 2" xfId="1131" xr:uid="{B428BA22-1E75-4CE1-90C9-775A9C846EC3}"/>
    <cellStyle name="Normal 10 4 3 3 2 3" xfId="2670" xr:uid="{A6670F78-FB0B-40E4-9B6E-30A59656ABA4}"/>
    <cellStyle name="Normal 10 4 3 3 2 4" xfId="2671" xr:uid="{A986109B-F2D2-4A9D-BFCB-018BD9D9589B}"/>
    <cellStyle name="Normal 10 4 3 3 3" xfId="1132" xr:uid="{8E135C94-67BB-4D46-A738-BCB8649ECC59}"/>
    <cellStyle name="Normal 10 4 3 3 4" xfId="2672" xr:uid="{F2E3B138-1D10-4000-A014-4870114EE469}"/>
    <cellStyle name="Normal 10 4 3 3 5" xfId="2673" xr:uid="{2FEEE8A2-6FCA-467E-88F2-5B8F8044B47D}"/>
    <cellStyle name="Normal 10 4 3 4" xfId="1133" xr:uid="{5FF7F1D7-205C-4319-B865-699D9CE586E9}"/>
    <cellStyle name="Normal 10 4 3 4 2" xfId="1134" xr:uid="{46ED10FE-D6DA-421B-857F-CF8A4FF2D4DC}"/>
    <cellStyle name="Normal 10 4 3 4 3" xfId="2674" xr:uid="{CEE20E8F-0CE0-4185-B405-E0693EA74E55}"/>
    <cellStyle name="Normal 10 4 3 4 4" xfId="2675" xr:uid="{1C78BDD9-59B5-416B-BCE0-82F3E001FA54}"/>
    <cellStyle name="Normal 10 4 3 5" xfId="1135" xr:uid="{A60BB387-CF55-4613-BD0F-7FE5E8953B5D}"/>
    <cellStyle name="Normal 10 4 3 5 2" xfId="2676" xr:uid="{3E4A15AC-C453-45F2-B735-1DA681858B33}"/>
    <cellStyle name="Normal 10 4 3 5 3" xfId="2677" xr:uid="{349C3F26-CEBA-40D6-93BD-1F1C4FB4297A}"/>
    <cellStyle name="Normal 10 4 3 5 4" xfId="2678" xr:uid="{FCC6A9E5-0025-4810-A77C-555F4A83C12D}"/>
    <cellStyle name="Normal 10 4 3 6" xfId="2679" xr:uid="{310B81B9-C25D-45C5-8745-8129EE6CBFD7}"/>
    <cellStyle name="Normal 10 4 3 7" xfId="2680" xr:uid="{CC678A7F-0F95-4222-B9EC-7188977D12B4}"/>
    <cellStyle name="Normal 10 4 3 8" xfId="2681" xr:uid="{CC6C3AEA-1E24-42E0-A0FC-839AE1777A8F}"/>
    <cellStyle name="Normal 10 4 4" xfId="257" xr:uid="{FE285089-DA41-410C-8EC2-E0905871E001}"/>
    <cellStyle name="Normal 10 4 4 2" xfId="510" xr:uid="{C5021362-A967-45A2-99B4-30D34B0B2476}"/>
    <cellStyle name="Normal 10 4 4 2 2" xfId="511" xr:uid="{EC5F1AD6-119E-4D95-9A3E-352FA34A88D3}"/>
    <cellStyle name="Normal 10 4 4 2 2 2" xfId="1136" xr:uid="{5361D037-426D-4454-8A58-BC0209B5F1DD}"/>
    <cellStyle name="Normal 10 4 4 2 2 3" xfId="2682" xr:uid="{E1B16F84-166E-4A4B-B760-6A1D3341D71B}"/>
    <cellStyle name="Normal 10 4 4 2 2 4" xfId="2683" xr:uid="{BFF591A2-DF25-42C4-8DF1-F3D2773D5615}"/>
    <cellStyle name="Normal 10 4 4 2 3" xfId="1137" xr:uid="{6167AF10-9A3E-49E3-98B0-5BE3F00A87D6}"/>
    <cellStyle name="Normal 10 4 4 2 4" xfId="2684" xr:uid="{4F68BA35-B466-4A53-B3A2-BAB4BFFC7211}"/>
    <cellStyle name="Normal 10 4 4 2 5" xfId="2685" xr:uid="{B9D7ECDC-82E2-4404-8AF0-DA33296B13B1}"/>
    <cellStyle name="Normal 10 4 4 3" xfId="512" xr:uid="{2097CDB8-16B3-464C-A034-5DF5F101498C}"/>
    <cellStyle name="Normal 10 4 4 3 2" xfId="1138" xr:uid="{70E9FA03-BBC2-45C1-A790-7898A52EDA1E}"/>
    <cellStyle name="Normal 10 4 4 3 3" xfId="2686" xr:uid="{6FB2DDB4-2653-4359-B231-2F1A1FA13390}"/>
    <cellStyle name="Normal 10 4 4 3 4" xfId="2687" xr:uid="{45283B8A-E1A3-43D1-9331-0E25DFD06A32}"/>
    <cellStyle name="Normal 10 4 4 4" xfId="1139" xr:uid="{021E2C41-6238-4BFB-B472-FD53BD5B268E}"/>
    <cellStyle name="Normal 10 4 4 4 2" xfId="2688" xr:uid="{11344F82-2366-42C0-8E16-FC2F0892A20B}"/>
    <cellStyle name="Normal 10 4 4 4 3" xfId="2689" xr:uid="{71142448-917B-4D56-B88F-B66CBAA584F6}"/>
    <cellStyle name="Normal 10 4 4 4 4" xfId="2690" xr:uid="{8E0442F9-FA20-40C2-A4C9-6088A13748CF}"/>
    <cellStyle name="Normal 10 4 4 5" xfId="2691" xr:uid="{AC398398-D2D4-451E-8171-C0E9588B450F}"/>
    <cellStyle name="Normal 10 4 4 6" xfId="2692" xr:uid="{15B8BF3A-7AD2-4B17-A205-9545D6D86C5D}"/>
    <cellStyle name="Normal 10 4 4 7" xfId="2693" xr:uid="{A58604F9-26E0-44ED-A387-7B2A3EF3EBDC}"/>
    <cellStyle name="Normal 10 4 5" xfId="258" xr:uid="{F4051D4E-DC87-45FB-9762-6D8F3925FAE6}"/>
    <cellStyle name="Normal 10 4 5 2" xfId="513" xr:uid="{B3F85B24-0A23-4135-93D9-B8F8A2151B86}"/>
    <cellStyle name="Normal 10 4 5 2 2" xfId="1140" xr:uid="{2E43B393-B8A0-4693-A234-37D98E71A82C}"/>
    <cellStyle name="Normal 10 4 5 2 3" xfId="2694" xr:uid="{68F3CF89-7F3E-42FD-8FE1-3B351D05CF51}"/>
    <cellStyle name="Normal 10 4 5 2 4" xfId="2695" xr:uid="{86C69341-2378-40F1-844A-B832C180E63B}"/>
    <cellStyle name="Normal 10 4 5 3" xfId="1141" xr:uid="{2B041673-3EA6-4ED7-A88D-F97390BAC1D4}"/>
    <cellStyle name="Normal 10 4 5 3 2" xfId="2696" xr:uid="{2AB732FE-88D3-4459-A33C-D01E0A1F88D5}"/>
    <cellStyle name="Normal 10 4 5 3 3" xfId="2697" xr:uid="{78CEAFDA-2BB6-43D2-9E0F-4BE5D6AD4197}"/>
    <cellStyle name="Normal 10 4 5 3 4" xfId="2698" xr:uid="{3EB36756-5317-4A03-B753-407B7371E807}"/>
    <cellStyle name="Normal 10 4 5 4" xfId="2699" xr:uid="{2DA6F36D-2DA9-4B8A-88FD-E3C200F7B6FE}"/>
    <cellStyle name="Normal 10 4 5 5" xfId="2700" xr:uid="{3E394D18-801C-4078-BEB5-872F95F2B954}"/>
    <cellStyle name="Normal 10 4 5 6" xfId="2701" xr:uid="{29C2437A-656A-4867-BD3C-B14B2ACD112E}"/>
    <cellStyle name="Normal 10 4 6" xfId="514" xr:uid="{1D9D5F20-A5B1-4607-90D1-C1FBE473D6FF}"/>
    <cellStyle name="Normal 10 4 6 2" xfId="1142" xr:uid="{B7FA43C9-AF8B-4467-BBA2-2C0B426D5FE7}"/>
    <cellStyle name="Normal 10 4 6 2 2" xfId="2702" xr:uid="{746F408C-FC07-4323-B9F7-B1C57902573B}"/>
    <cellStyle name="Normal 10 4 6 2 3" xfId="2703" xr:uid="{D0233263-B9A4-41E0-9075-4B78C9F827FE}"/>
    <cellStyle name="Normal 10 4 6 2 4" xfId="2704" xr:uid="{C45917EB-2E4E-4F18-AB4B-08301DA31FA1}"/>
    <cellStyle name="Normal 10 4 6 3" xfId="2705" xr:uid="{09FD75F2-6C57-40DE-B9BE-7791631F4A58}"/>
    <cellStyle name="Normal 10 4 6 4" xfId="2706" xr:uid="{E5924CCD-6F1A-4617-97BF-8052A0666A7E}"/>
    <cellStyle name="Normal 10 4 6 5" xfId="2707" xr:uid="{D150D293-2434-46EF-BE32-826EE4D0C6BE}"/>
    <cellStyle name="Normal 10 4 7" xfId="1143" xr:uid="{83809D7D-9FFE-49B0-A674-0CB312B54D9F}"/>
    <cellStyle name="Normal 10 4 7 2" xfId="2708" xr:uid="{EF18BC26-2B77-493B-9325-4E585CD39AC9}"/>
    <cellStyle name="Normal 10 4 7 3" xfId="2709" xr:uid="{30489368-12B6-4A94-80EF-90B49E15501D}"/>
    <cellStyle name="Normal 10 4 7 4" xfId="2710" xr:uid="{8DC1265A-7891-414F-B8B6-4475E30F2322}"/>
    <cellStyle name="Normal 10 4 8" xfId="2711" xr:uid="{813E28E0-FC32-465B-B501-8A6CFE1B126C}"/>
    <cellStyle name="Normal 10 4 8 2" xfId="2712" xr:uid="{E47B5725-0FDF-42BC-BBDB-520D9CD88A6C}"/>
    <cellStyle name="Normal 10 4 8 3" xfId="2713" xr:uid="{E5F032CD-4755-47AC-8F24-DA7B7CC65EB4}"/>
    <cellStyle name="Normal 10 4 8 4" xfId="2714" xr:uid="{884E2FF0-2589-4B6B-873A-285E1272499B}"/>
    <cellStyle name="Normal 10 4 9" xfId="2715" xr:uid="{530B37B0-837F-4344-93FB-E6488FC53B33}"/>
    <cellStyle name="Normal 10 5" xfId="58" xr:uid="{2473C0A4-7454-4D5E-A29C-A10BF1BFA56F}"/>
    <cellStyle name="Normal 10 5 2" xfId="59" xr:uid="{34BAF2AA-42F1-4878-9C13-B818300DF2C3}"/>
    <cellStyle name="Normal 10 5 2 2" xfId="259" xr:uid="{22EC2D18-EF8D-4753-9DC8-1FE62E1A956C}"/>
    <cellStyle name="Normal 10 5 2 2 2" xfId="515" xr:uid="{2053D009-4FD9-4092-8D8B-4976F0BDCFC9}"/>
    <cellStyle name="Normal 10 5 2 2 2 2" xfId="1144" xr:uid="{619E903F-C0F7-486C-8B4D-A7B44D66732A}"/>
    <cellStyle name="Normal 10 5 2 2 2 2 2" xfId="5488" xr:uid="{3AB00CFB-6929-41F5-BF9F-BB9A72750002}"/>
    <cellStyle name="Normal 10 5 2 2 2 3" xfId="2716" xr:uid="{514A12E3-0060-4045-AAB1-72F5153FFF6D}"/>
    <cellStyle name="Normal 10 5 2 2 2 4" xfId="2717" xr:uid="{89B58B1C-C54A-46BB-B40A-BD682AF2154F}"/>
    <cellStyle name="Normal 10 5 2 2 3" xfId="1145" xr:uid="{E8F8744E-BA82-43B4-A0E8-CE9749552DC4}"/>
    <cellStyle name="Normal 10 5 2 2 3 2" xfId="2718" xr:uid="{3B0F1AF8-042B-461B-8615-90A025970D7C}"/>
    <cellStyle name="Normal 10 5 2 2 3 3" xfId="2719" xr:uid="{1CAD9BA9-83F0-475A-AF15-4E6CAA613E39}"/>
    <cellStyle name="Normal 10 5 2 2 3 4" xfId="2720" xr:uid="{290654F2-284D-4EDF-AF06-F271C9D4C3C6}"/>
    <cellStyle name="Normal 10 5 2 2 4" xfId="2721" xr:uid="{363C7C53-E9FD-4051-BBCB-2A36AB6A3E61}"/>
    <cellStyle name="Normal 10 5 2 2 5" xfId="2722" xr:uid="{BFE8003D-EFB7-4115-A51C-5DEEAA978BD3}"/>
    <cellStyle name="Normal 10 5 2 2 6" xfId="2723" xr:uid="{446A7B8B-43AF-4C3C-A317-8C33560F456C}"/>
    <cellStyle name="Normal 10 5 2 3" xfId="516" xr:uid="{5F782310-5A10-48E4-B91C-80746C6CBF2C}"/>
    <cellStyle name="Normal 10 5 2 3 2" xfId="1146" xr:uid="{6309DE7D-331B-4905-B64D-A03F84F47930}"/>
    <cellStyle name="Normal 10 5 2 3 2 2" xfId="2724" xr:uid="{F0FACC03-70F9-46C4-8B46-2CBE12156418}"/>
    <cellStyle name="Normal 10 5 2 3 2 3" xfId="2725" xr:uid="{C327BE37-F9CD-4A1B-B5C5-DE9A603B5ED1}"/>
    <cellStyle name="Normal 10 5 2 3 2 4" xfId="2726" xr:uid="{E4731A7A-110B-4DD2-9D77-C10ED3FFC6BD}"/>
    <cellStyle name="Normal 10 5 2 3 3" xfId="2727" xr:uid="{7C493122-E8B3-424D-8812-82BEDD1D6E8F}"/>
    <cellStyle name="Normal 10 5 2 3 4" xfId="2728" xr:uid="{91FE177F-0E38-411F-A3C7-B68F3852DA71}"/>
    <cellStyle name="Normal 10 5 2 3 5" xfId="2729" xr:uid="{B30B6B26-202F-4E65-8BC2-5050B56EF518}"/>
    <cellStyle name="Normal 10 5 2 4" xfId="1147" xr:uid="{5976B864-DBB3-480C-8519-94C7B66B111D}"/>
    <cellStyle name="Normal 10 5 2 4 2" xfId="2730" xr:uid="{606DB7CD-3BEF-4A81-969D-2B47C6D3433B}"/>
    <cellStyle name="Normal 10 5 2 4 3" xfId="2731" xr:uid="{DB7130D8-89A4-43D1-8AD6-1D4F80A3DC99}"/>
    <cellStyle name="Normal 10 5 2 4 4" xfId="2732" xr:uid="{1D826B5B-CF75-4FA3-8362-3010520AABF9}"/>
    <cellStyle name="Normal 10 5 2 5" xfId="2733" xr:uid="{ADBA3429-289B-41B8-8067-14CA663D77F4}"/>
    <cellStyle name="Normal 10 5 2 5 2" xfId="2734" xr:uid="{8E8FB2C4-2106-45D3-9FBC-4FA2B2FCEB4E}"/>
    <cellStyle name="Normal 10 5 2 5 3" xfId="2735" xr:uid="{24517673-4174-4285-8C57-E0711DB082A5}"/>
    <cellStyle name="Normal 10 5 2 5 4" xfId="2736" xr:uid="{742BB242-0E66-46D4-9911-D9C674B92666}"/>
    <cellStyle name="Normal 10 5 2 6" xfId="2737" xr:uid="{3065EA84-6BDD-49F7-ABA3-664148190FD8}"/>
    <cellStyle name="Normal 10 5 2 7" xfId="2738" xr:uid="{9C961535-1975-49D6-AB82-8C3CC7DA205D}"/>
    <cellStyle name="Normal 10 5 2 8" xfId="2739" xr:uid="{3EB7798A-3358-4D92-8A88-75A0B6929AE8}"/>
    <cellStyle name="Normal 10 5 3" xfId="260" xr:uid="{96489A99-401A-4F42-AFFF-F1C484BAD2CB}"/>
    <cellStyle name="Normal 10 5 3 2" xfId="517" xr:uid="{8C66BFDD-8390-4E51-B2E8-56937A69104E}"/>
    <cellStyle name="Normal 10 5 3 2 2" xfId="518" xr:uid="{2FCE66BB-DD0E-4786-B8FA-59ACD972B225}"/>
    <cellStyle name="Normal 10 5 3 2 2 2" xfId="5489" xr:uid="{515AE7B9-FFF3-44CD-B546-DF21E26BF83B}"/>
    <cellStyle name="Normal 10 5 3 2 3" xfId="2740" xr:uid="{79C7B3EE-5E3C-44BD-B3EE-FC2D21B40770}"/>
    <cellStyle name="Normal 10 5 3 2 4" xfId="2741" xr:uid="{E1933218-B18D-482E-B972-1EDE4670B2E3}"/>
    <cellStyle name="Normal 10 5 3 3" xfId="519" xr:uid="{E26DE0CE-D974-417A-BE98-112D7F56D8C8}"/>
    <cellStyle name="Normal 10 5 3 3 2" xfId="2742" xr:uid="{2F7F36F2-1B58-4805-8367-36E9E94B1A61}"/>
    <cellStyle name="Normal 10 5 3 3 3" xfId="2743" xr:uid="{B7B4AE99-015A-4BA4-9EA0-4D0CE4112A0D}"/>
    <cellStyle name="Normal 10 5 3 3 4" xfId="2744" xr:uid="{A76C3964-BF0B-4C55-9D16-94CD1504A817}"/>
    <cellStyle name="Normal 10 5 3 4" xfId="2745" xr:uid="{A4E450AE-8979-4EC6-91C0-73400D4C5BEF}"/>
    <cellStyle name="Normal 10 5 3 5" xfId="2746" xr:uid="{D586A269-F699-4A6C-879E-EE820886C43B}"/>
    <cellStyle name="Normal 10 5 3 6" xfId="2747" xr:uid="{92CC52D4-3BE2-4F21-B4B4-4B8350E3F9DF}"/>
    <cellStyle name="Normal 10 5 4" xfId="261" xr:uid="{C97CBCC2-F8AB-4504-91B1-F891453D9E18}"/>
    <cellStyle name="Normal 10 5 4 2" xfId="520" xr:uid="{3F9A766A-9D47-4C7A-81DD-9307D68309EB}"/>
    <cellStyle name="Normal 10 5 4 2 2" xfId="2748" xr:uid="{E67DBC75-94F1-444C-AED8-6B827DF0BD29}"/>
    <cellStyle name="Normal 10 5 4 2 3" xfId="2749" xr:uid="{8F4D0240-8FE5-4A9B-B859-F28CBCA6B9EA}"/>
    <cellStyle name="Normal 10 5 4 2 4" xfId="2750" xr:uid="{70317D53-FCB3-4BF4-BF46-F20DB51F5016}"/>
    <cellStyle name="Normal 10 5 4 3" xfId="2751" xr:uid="{194BB335-C7CB-405D-8DD6-D2458BD66D31}"/>
    <cellStyle name="Normal 10 5 4 4" xfId="2752" xr:uid="{C3A0EEC0-E948-47CB-ACD9-BB80F95FBBAB}"/>
    <cellStyle name="Normal 10 5 4 5" xfId="2753" xr:uid="{E42BA1F2-E853-4D05-9975-4641250BAA8C}"/>
    <cellStyle name="Normal 10 5 5" xfId="521" xr:uid="{803EFEA5-5463-4552-B7C4-5DC43FFB180A}"/>
    <cellStyle name="Normal 10 5 5 2" xfId="2754" xr:uid="{6961B98F-3378-4263-B46F-0D0A3ADAFA1D}"/>
    <cellStyle name="Normal 10 5 5 3" xfId="2755" xr:uid="{BC858A4C-4CAC-426C-ABB3-658342C8E263}"/>
    <cellStyle name="Normal 10 5 5 4" xfId="2756" xr:uid="{2727CA3F-E96F-42D8-944E-535595EA7DB9}"/>
    <cellStyle name="Normal 10 5 6" xfId="2757" xr:uid="{2B52B3BC-901F-422C-9B75-5F07DEFABE2F}"/>
    <cellStyle name="Normal 10 5 6 2" xfId="2758" xr:uid="{3D33D43D-F9FF-4984-9CA6-EC85D77D159B}"/>
    <cellStyle name="Normal 10 5 6 3" xfId="2759" xr:uid="{0C9998F8-C5D6-4C24-A0C9-F6E0E841EB24}"/>
    <cellStyle name="Normal 10 5 6 4" xfId="2760" xr:uid="{FC532152-AB18-4445-87F1-08B8CC8461AB}"/>
    <cellStyle name="Normal 10 5 7" xfId="2761" xr:uid="{44D85A56-F087-41D6-9881-6F2A7B82AD17}"/>
    <cellStyle name="Normal 10 5 8" xfId="2762" xr:uid="{02DA9242-2787-4EA7-9003-3AF604D9A86F}"/>
    <cellStyle name="Normal 10 5 9" xfId="2763" xr:uid="{65056F1B-236A-44A7-845F-037124DD7E7E}"/>
    <cellStyle name="Normal 10 6" xfId="60" xr:uid="{FB6ADBC6-5719-4A20-BC8E-B5038C7672DA}"/>
    <cellStyle name="Normal 10 6 2" xfId="262" xr:uid="{D7563F0A-4E93-4635-BD29-3965B2D4AB94}"/>
    <cellStyle name="Normal 10 6 2 2" xfId="522" xr:uid="{063545FA-4A15-4608-AC67-F8149046F5A1}"/>
    <cellStyle name="Normal 10 6 2 2 2" xfId="1148" xr:uid="{3B62F653-E14B-4F6C-B32C-8C9F967D23FA}"/>
    <cellStyle name="Normal 10 6 2 2 2 2" xfId="1149" xr:uid="{4E12F84D-3A60-4B4A-8A6F-409740F7EE4D}"/>
    <cellStyle name="Normal 10 6 2 2 3" xfId="1150" xr:uid="{AC716B4E-15C0-442D-8BCA-EC6A8BBFCF01}"/>
    <cellStyle name="Normal 10 6 2 2 4" xfId="2764" xr:uid="{3AD52EFD-854D-417C-9FB4-77B4FBD4E42F}"/>
    <cellStyle name="Normal 10 6 2 3" xfId="1151" xr:uid="{3444F990-F348-44D5-B772-BA702A802392}"/>
    <cellStyle name="Normal 10 6 2 3 2" xfId="1152" xr:uid="{99465324-C2D7-4C89-92D4-00D2A2A4538A}"/>
    <cellStyle name="Normal 10 6 2 3 3" xfId="2765" xr:uid="{155BC24F-8911-4C18-8DBD-D4288B576256}"/>
    <cellStyle name="Normal 10 6 2 3 4" xfId="2766" xr:uid="{FB0B00AA-B48B-4618-ADDF-0EDC43A99588}"/>
    <cellStyle name="Normal 10 6 2 4" xfId="1153" xr:uid="{A8DBBA57-2FBE-410B-A2F8-E3967FE3B551}"/>
    <cellStyle name="Normal 10 6 2 5" xfId="2767" xr:uid="{7B75930D-B23C-4724-B20F-EC7FBD7F44EC}"/>
    <cellStyle name="Normal 10 6 2 6" xfId="2768" xr:uid="{8E16E721-3417-4191-B04A-508BA513D8BB}"/>
    <cellStyle name="Normal 10 6 3" xfId="523" xr:uid="{4209F1D8-F60F-44E2-9271-454E96C01758}"/>
    <cellStyle name="Normal 10 6 3 2" xfId="1154" xr:uid="{E0E67A67-681D-4143-8F01-A411BB8ED750}"/>
    <cellStyle name="Normal 10 6 3 2 2" xfId="1155" xr:uid="{22768D42-46ED-45BF-9547-CEF7AFA627BF}"/>
    <cellStyle name="Normal 10 6 3 2 3" xfId="2769" xr:uid="{B065A884-B6D1-444F-AD2D-CDD07492314D}"/>
    <cellStyle name="Normal 10 6 3 2 4" xfId="2770" xr:uid="{801C8544-2D10-469A-8676-7BA697509A81}"/>
    <cellStyle name="Normal 10 6 3 3" xfId="1156" xr:uid="{6C08396C-70D7-454D-9D8B-344A441A1FE7}"/>
    <cellStyle name="Normal 10 6 3 4" xfId="2771" xr:uid="{35AB1B8D-230B-4ED8-A362-0E2A503A42DE}"/>
    <cellStyle name="Normal 10 6 3 5" xfId="2772" xr:uid="{B5FE6664-7661-4069-AB3D-B8D123F1FB6B}"/>
    <cellStyle name="Normal 10 6 4" xfId="1157" xr:uid="{3938193C-3C9D-47FE-8F6A-2F61E6EF6F40}"/>
    <cellStyle name="Normal 10 6 4 2" xfId="1158" xr:uid="{57DF8486-6858-408C-9DD7-CBC2194A911A}"/>
    <cellStyle name="Normal 10 6 4 3" xfId="2773" xr:uid="{5CFE4A72-B445-4B64-A663-B95E88932287}"/>
    <cellStyle name="Normal 10 6 4 4" xfId="2774" xr:uid="{D7D0ECAE-5606-47B4-AC91-A53846AD6669}"/>
    <cellStyle name="Normal 10 6 5" xfId="1159" xr:uid="{69A48570-C6D8-4F94-BDDB-60B0E15B6B18}"/>
    <cellStyle name="Normal 10 6 5 2" xfId="2775" xr:uid="{86C872F3-36D0-4458-B4DA-0456902071A4}"/>
    <cellStyle name="Normal 10 6 5 3" xfId="2776" xr:uid="{3AE73A4B-DAE3-44DC-89C9-459E0CC8CC2E}"/>
    <cellStyle name="Normal 10 6 5 4" xfId="2777" xr:uid="{C1BC441F-AFE5-4240-B00E-A971AD81083F}"/>
    <cellStyle name="Normal 10 6 6" xfId="2778" xr:uid="{CB60C16F-B05F-40C5-92E0-E573700A409F}"/>
    <cellStyle name="Normal 10 6 7" xfId="2779" xr:uid="{FB86FAF7-38C9-40F2-B67E-776F726CCF0E}"/>
    <cellStyle name="Normal 10 6 8" xfId="2780" xr:uid="{A7CACD23-B985-4B05-8536-0B833E138F10}"/>
    <cellStyle name="Normal 10 7" xfId="263" xr:uid="{8615F12C-2390-4B90-B2DF-A3D271CC8C3C}"/>
    <cellStyle name="Normal 10 7 2" xfId="524" xr:uid="{0A692E97-4BBB-42BF-B292-A11D6267220E}"/>
    <cellStyle name="Normal 10 7 2 2" xfId="525" xr:uid="{95D787B4-FCE9-421F-AE9B-C3554837435F}"/>
    <cellStyle name="Normal 10 7 2 2 2" xfId="1160" xr:uid="{AB470261-D5CC-4CE4-AC9C-6D47A1CE687C}"/>
    <cellStyle name="Normal 10 7 2 2 3" xfId="2781" xr:uid="{17135B27-177F-4679-A117-6EF66890C3BE}"/>
    <cellStyle name="Normal 10 7 2 2 4" xfId="2782" xr:uid="{FA071349-8FBB-4F5F-84AC-DF10421E9FFE}"/>
    <cellStyle name="Normal 10 7 2 3" xfId="1161" xr:uid="{90C04150-E802-4CCC-8EF4-0FE6B89008DA}"/>
    <cellStyle name="Normal 10 7 2 4" xfId="2783" xr:uid="{1C59E07E-6210-4362-B4DF-52292FBC5D5D}"/>
    <cellStyle name="Normal 10 7 2 5" xfId="2784" xr:uid="{57B54A0A-B69A-480E-81D5-58E48464FB74}"/>
    <cellStyle name="Normal 10 7 3" xfId="526" xr:uid="{6ACB80C9-08D5-4265-B50C-ED4E7A1C63BC}"/>
    <cellStyle name="Normal 10 7 3 2" xfId="1162" xr:uid="{08977F7F-B38C-49F3-B381-DB3F4822DCCB}"/>
    <cellStyle name="Normal 10 7 3 3" xfId="2785" xr:uid="{D7B61726-F466-4CAD-A41D-08CC38F1195A}"/>
    <cellStyle name="Normal 10 7 3 4" xfId="2786" xr:uid="{D9D94046-FEF4-4DE0-9714-CB2FA1B2B833}"/>
    <cellStyle name="Normal 10 7 4" xfId="1163" xr:uid="{FD24F2BC-51EB-4E6C-B33B-C563DD33CF00}"/>
    <cellStyle name="Normal 10 7 4 2" xfId="2787" xr:uid="{F344D5C2-36EC-4961-8A1A-E2EFCA5F3690}"/>
    <cellStyle name="Normal 10 7 4 3" xfId="2788" xr:uid="{865C798E-4970-46E8-9915-925C550D5748}"/>
    <cellStyle name="Normal 10 7 4 4" xfId="2789" xr:uid="{88778C4D-2DE9-45F5-A095-CDFD9A21F08E}"/>
    <cellStyle name="Normal 10 7 5" xfId="2790" xr:uid="{68DB3DB0-6B2C-4359-B30A-5D67F61ADE8D}"/>
    <cellStyle name="Normal 10 7 6" xfId="2791" xr:uid="{B3066535-EE2B-456B-81D8-68A7426DF246}"/>
    <cellStyle name="Normal 10 7 7" xfId="2792" xr:uid="{8B69FCE2-BA06-4066-810C-74D94FD43549}"/>
    <cellStyle name="Normal 10 8" xfId="264" xr:uid="{64392CB5-4F81-4369-9B33-E8A294E20BBF}"/>
    <cellStyle name="Normal 10 8 2" xfId="527" xr:uid="{46FF1672-0805-42BF-9858-2193B730B64E}"/>
    <cellStyle name="Normal 10 8 2 2" xfId="1164" xr:uid="{80D1EEF4-7FBE-45E5-B232-0F2BADEFE79D}"/>
    <cellStyle name="Normal 10 8 2 3" xfId="2793" xr:uid="{8B7DE4AF-FD0B-4E36-87B8-2F4C30BAF5FC}"/>
    <cellStyle name="Normal 10 8 2 4" xfId="2794" xr:uid="{E28CAE53-55A8-428F-B760-DB893E70C471}"/>
    <cellStyle name="Normal 10 8 3" xfId="1165" xr:uid="{AB04759F-AEDA-4958-9E01-D4B2DC821FE5}"/>
    <cellStyle name="Normal 10 8 3 2" xfId="2795" xr:uid="{9A81220B-4730-461A-B1B0-3024ADCEA750}"/>
    <cellStyle name="Normal 10 8 3 3" xfId="2796" xr:uid="{EB5958FA-E647-4C27-8AA0-85E21941ED36}"/>
    <cellStyle name="Normal 10 8 3 4" xfId="2797" xr:uid="{B2E230EF-2362-444F-8E69-3B6683F54998}"/>
    <cellStyle name="Normal 10 8 4" xfId="2798" xr:uid="{C6F5D717-0BB3-4016-9A1D-AF5E6A66012E}"/>
    <cellStyle name="Normal 10 8 5" xfId="2799" xr:uid="{201AFBEC-C542-490F-91B2-FF0EBFE2F5D3}"/>
    <cellStyle name="Normal 10 8 6" xfId="2800" xr:uid="{CFF01227-5E09-4A0D-B003-0E3B9D4916BC}"/>
    <cellStyle name="Normal 10 9" xfId="265" xr:uid="{A4516BF9-9CC9-4031-9E39-BABEA488AA71}"/>
    <cellStyle name="Normal 10 9 2" xfId="1166" xr:uid="{97277061-81D3-41F7-AA9D-5AE96C7534D7}"/>
    <cellStyle name="Normal 10 9 2 2" xfId="2801" xr:uid="{E451582D-8937-4D27-A19A-039114BA5A58}"/>
    <cellStyle name="Normal 10 9 2 2 2" xfId="4330" xr:uid="{2BB2680C-54D4-41B9-806C-FB367525924E}"/>
    <cellStyle name="Normal 10 9 2 2 3" xfId="4679" xr:uid="{2DE0A229-8DD5-4227-93E8-6DE49DECAA0B}"/>
    <cellStyle name="Normal 10 9 2 3" xfId="2802" xr:uid="{181F79B6-A104-4F86-9D5C-E4B71E340952}"/>
    <cellStyle name="Normal 10 9 2 4" xfId="2803" xr:uid="{8D81BA04-679F-4EE5-8E7E-0B41CB024367}"/>
    <cellStyle name="Normal 10 9 3" xfId="2804" xr:uid="{F2DEA065-57E1-4AD6-A5E7-E18D68C4870D}"/>
    <cellStyle name="Normal 10 9 3 2" xfId="5339" xr:uid="{18214EF6-D7EC-4851-9E32-7B884B6D5BD8}"/>
    <cellStyle name="Normal 10 9 4" xfId="2805" xr:uid="{338DB35C-3899-49FA-9B46-FDEDB52CE057}"/>
    <cellStyle name="Normal 10 9 4 2" xfId="4562" xr:uid="{B77BEEBB-0199-47B6-9602-A5CE053E5B90}"/>
    <cellStyle name="Normal 10 9 4 3" xfId="4680" xr:uid="{268F76E4-6201-471A-97CB-AF1997D5347A}"/>
    <cellStyle name="Normal 10 9 4 4" xfId="4600" xr:uid="{9CF6918D-5A7A-4AC8-A9CE-11F5CE7211D9}"/>
    <cellStyle name="Normal 10 9 5" xfId="2806" xr:uid="{B0E30D74-2C40-4150-BA5C-F07BE5BBAAE5}"/>
    <cellStyle name="Normal 11" xfId="61" xr:uid="{6B0E4928-ED23-4543-8776-77DB777EF4BF}"/>
    <cellStyle name="Normal 11 2" xfId="266" xr:uid="{861B500C-3940-4299-B2C7-7239E1C9E571}"/>
    <cellStyle name="Normal 11 2 2" xfId="4647" xr:uid="{F48176D7-9230-4FEB-B74A-31813C19EBAD}"/>
    <cellStyle name="Normal 11 3" xfId="4335" xr:uid="{CF6110CA-3B6D-4FDB-A67A-4D7D92B82AA4}"/>
    <cellStyle name="Normal 11 3 2" xfId="4541" xr:uid="{AE021418-94D5-4C0C-8A6B-CF00E64C200B}"/>
    <cellStyle name="Normal 11 3 3" xfId="4724" xr:uid="{C26BD239-709B-4302-B8BD-C1D9BEB80B3C}"/>
    <cellStyle name="Normal 11 3 4" xfId="4701" xr:uid="{07E3083D-F9ED-4D23-9E48-D43AC872FF79}"/>
    <cellStyle name="Normal 12" xfId="62" xr:uid="{ED30BE57-B90B-4160-9167-CB2F4B34E7EA}"/>
    <cellStyle name="Normal 12 2" xfId="267" xr:uid="{56CD136B-C008-4921-92CF-CF5E5442B6F5}"/>
    <cellStyle name="Normal 12 2 2" xfId="4648" xr:uid="{AF62CA6D-6928-4C37-938E-460BDFBD55A3}"/>
    <cellStyle name="Normal 12 3" xfId="4542" xr:uid="{E0012D97-1D51-4380-91E5-7B72EA30C240}"/>
    <cellStyle name="Normal 12 3 2" xfId="6064" xr:uid="{3416694D-06D1-447F-9EFB-7872071EC666}"/>
    <cellStyle name="Normal 13" xfId="63" xr:uid="{C6CE3505-AC47-4407-8F3B-AD6B896A88C6}"/>
    <cellStyle name="Normal 13 2" xfId="64" xr:uid="{8E620F8F-A334-4CE7-BD93-262D17807961}"/>
    <cellStyle name="Normal 13 2 2" xfId="268" xr:uid="{3F43E54B-3706-4926-B291-A73CA64106C3}"/>
    <cellStyle name="Normal 13 2 2 2" xfId="4649" xr:uid="{81A6DF04-5E8A-432E-BA61-0EBE34883E14}"/>
    <cellStyle name="Normal 13 2 3" xfId="4337" xr:uid="{0B74A36C-6648-4D2E-9B98-4452D15D383B}"/>
    <cellStyle name="Normal 13 2 3 2" xfId="4543" xr:uid="{3A6379E1-DD0F-4F57-8685-8BA1D4B44444}"/>
    <cellStyle name="Normal 13 2 3 3" xfId="4725" xr:uid="{CBDAC455-F06B-4B5B-A94F-0A29D441F144}"/>
    <cellStyle name="Normal 13 2 3 4" xfId="4702" xr:uid="{DF6A8067-958E-4EDB-8ADC-C5D8F6291BCC}"/>
    <cellStyle name="Normal 13 3" xfId="269" xr:uid="{FD7E680E-0468-490A-B149-E845F2EE9E71}"/>
    <cellStyle name="Normal 13 3 2" xfId="4421" xr:uid="{F7CADD95-7826-459E-BCA4-10905AA5777E}"/>
    <cellStyle name="Normal 13 3 3" xfId="4338" xr:uid="{5EF26C33-FCBE-4DBA-A0AE-7A8395910F56}"/>
    <cellStyle name="Normal 13 3 4" xfId="4566" xr:uid="{5BC1A28A-22A5-4CA8-890A-128E3D55D511}"/>
    <cellStyle name="Normal 13 3 5" xfId="4726" xr:uid="{E80C7D61-4576-4AED-A942-BF7FAA4D7542}"/>
    <cellStyle name="Normal 13 4" xfId="4339" xr:uid="{DADD3C4E-BD79-4AFD-AD69-DE61369276C2}"/>
    <cellStyle name="Normal 13 5" xfId="4336" xr:uid="{AFCC4EC3-DB6A-462E-B259-83B45B8585E5}"/>
    <cellStyle name="Normal 14" xfId="65" xr:uid="{531DC6B5-0E68-4F38-B2E0-85039FBE05C8}"/>
    <cellStyle name="Normal 14 18" xfId="4341" xr:uid="{D1BE9204-613A-4517-9B29-969F3708E45D}"/>
    <cellStyle name="Normal 14 2" xfId="270" xr:uid="{434E5B7B-9726-486A-9F0F-609955B924DF}"/>
    <cellStyle name="Normal 14 2 2" xfId="430" xr:uid="{E133DD34-68DB-406F-BA44-D40278EDFC53}"/>
    <cellStyle name="Normal 14 2 2 2" xfId="431" xr:uid="{8D889873-8019-445A-823E-3EC68D90EFFC}"/>
    <cellStyle name="Normal 14 2 3" xfId="432" xr:uid="{F3B41F12-2E70-4DEB-94C0-779B3C1DD6F7}"/>
    <cellStyle name="Normal 14 3" xfId="433" xr:uid="{6D4E7078-5FF0-4E34-A19D-6ADBF65A1FFC}"/>
    <cellStyle name="Normal 14 3 2" xfId="4650" xr:uid="{B0BE16D3-0EE7-4608-BF7D-6D05E0F8A7E6}"/>
    <cellStyle name="Normal 14 4" xfId="4340" xr:uid="{3953F4A6-CD38-440E-8AC2-051AABA3D4A1}"/>
    <cellStyle name="Normal 14 4 2" xfId="4544" xr:uid="{6E54A22C-5716-4C82-87C8-FC751C89689B}"/>
    <cellStyle name="Normal 14 4 3" xfId="4727" xr:uid="{B137B257-747C-49EF-9910-B59EF69701D2}"/>
    <cellStyle name="Normal 14 4 4" xfId="4703" xr:uid="{9C77CFD6-2337-494F-984E-C6640D844427}"/>
    <cellStyle name="Normal 15" xfId="66" xr:uid="{A891A68C-656F-453A-B828-BA946B7420F0}"/>
    <cellStyle name="Normal 15 2" xfId="67" xr:uid="{BFC8402D-6E57-4941-B433-B648186BE659}"/>
    <cellStyle name="Normal 15 2 2" xfId="271" xr:uid="{4E50151D-E87D-4601-90A6-2B9A17901819}"/>
    <cellStyle name="Normal 15 2 2 2" xfId="4453" xr:uid="{2CEF78ED-2200-4BD6-81C9-4FB56766DE59}"/>
    <cellStyle name="Normal 15 2 2 2 2" xfId="6046" xr:uid="{6E94E0CD-A145-4088-8090-21338A732F40}"/>
    <cellStyle name="Normal 15 2 2 3" xfId="6045" xr:uid="{1BEFD73E-4424-4A84-A3C2-91E746455EF9}"/>
    <cellStyle name="Normal 15 2 3" xfId="4546" xr:uid="{FD988A81-F0BD-4760-8A46-9EC58557B54B}"/>
    <cellStyle name="Normal 15 3" xfId="272" xr:uid="{6ABE075C-2BB2-49EB-A4BE-8002B5070FE9}"/>
    <cellStyle name="Normal 15 3 2" xfId="4422" xr:uid="{94DE8D60-DA05-4E85-B570-FF09786FDD19}"/>
    <cellStyle name="Normal 15 3 3" xfId="4343" xr:uid="{D867F01E-9277-430F-9D4F-FBC2E36CD515}"/>
    <cellStyle name="Normal 15 3 4" xfId="4567" xr:uid="{C939BA73-DEFD-4586-B34C-F5E5BDD9765A}"/>
    <cellStyle name="Normal 15 3 5" xfId="4729" xr:uid="{2208F294-C7F2-4BC5-8AAE-E0BFD5BC7763}"/>
    <cellStyle name="Normal 15 4" xfId="4342" xr:uid="{E64ED47B-E350-4DA5-97E8-5ED13CD632ED}"/>
    <cellStyle name="Normal 15 4 2" xfId="4545" xr:uid="{85964273-CA8D-4342-A2EA-FF926AAF1A1B}"/>
    <cellStyle name="Normal 15 4 3" xfId="4728" xr:uid="{338F9EE3-4664-4BBC-A2E5-A8040FA69344}"/>
    <cellStyle name="Normal 15 4 4" xfId="4704" xr:uid="{1E3E293E-8A56-4187-AC1D-58427E449D66}"/>
    <cellStyle name="Normal 16" xfId="68" xr:uid="{5F6D06D9-451F-4642-B5BF-09A7CCBF6203}"/>
    <cellStyle name="Normal 16 2" xfId="273" xr:uid="{1391055B-13C8-414E-97CB-5B82CF347006}"/>
    <cellStyle name="Normal 16 2 2" xfId="4423" xr:uid="{FB5BF1E3-E3FD-439F-9488-B8FC75EEAAF4}"/>
    <cellStyle name="Normal 16 2 3" xfId="4344" xr:uid="{21E243BF-0EB1-4D54-9173-1BB83531F76D}"/>
    <cellStyle name="Normal 16 2 4" xfId="4568" xr:uid="{4D3FE15F-F553-4863-95D0-D3BE0CBBA138}"/>
    <cellStyle name="Normal 16 2 5" xfId="4730" xr:uid="{2F765937-DC32-4DC0-B6B8-78FF801EFA81}"/>
    <cellStyle name="Normal 16 3" xfId="274" xr:uid="{D583D4F7-FE88-46D1-866C-BBB72B12FC8C}"/>
    <cellStyle name="Normal 17" xfId="69" xr:uid="{FEF5518F-FCBC-41ED-AED1-80BEFE97B901}"/>
    <cellStyle name="Normal 17 2" xfId="275" xr:uid="{4AAF54FF-0FA3-4653-B0C1-DFA6D565CC07}"/>
    <cellStyle name="Normal 17 2 2" xfId="4424" xr:uid="{0B91DB01-15E3-4F39-98F9-A3CABCFB0592}"/>
    <cellStyle name="Normal 17 2 2 2" xfId="6048" xr:uid="{47A19A19-D2D9-4EC6-8498-BC314A1E731E}"/>
    <cellStyle name="Normal 17 2 3" xfId="4346" xr:uid="{2AB05E40-6117-45D3-A539-5BF6B65F1F08}"/>
    <cellStyle name="Normal 17 2 3 2" xfId="6047" xr:uid="{6FE9ABA5-E759-43EC-A744-C9A3D437391A}"/>
    <cellStyle name="Normal 17 2 4" xfId="4569" xr:uid="{7E56D9A1-EFA2-4A14-BDF4-4AD459C97BF6}"/>
    <cellStyle name="Normal 17 2 5" xfId="4731" xr:uid="{ACCBCB80-CD20-4925-81BF-684F311C642D}"/>
    <cellStyle name="Normal 17 3" xfId="4347" xr:uid="{96FD812D-3963-4F15-B5D0-4A6B2F30DCBD}"/>
    <cellStyle name="Normal 17 4" xfId="4345" xr:uid="{0203A2DF-4BEF-41D0-9B6B-32108D641081}"/>
    <cellStyle name="Normal 18" xfId="70" xr:uid="{E76C7392-4C17-4120-BDC1-8B77E5FD0E6C}"/>
    <cellStyle name="Normal 18 2" xfId="276" xr:uid="{D933C3BE-3257-4FFD-A096-7545FB72C911}"/>
    <cellStyle name="Normal 18 2 2" xfId="4454" xr:uid="{FECC6BED-5F58-4DCA-8A3A-619F8B12FA5E}"/>
    <cellStyle name="Normal 18 2 2 2" xfId="6050" xr:uid="{3AF57778-5172-4ED3-A5AE-EE27BB37CF2E}"/>
    <cellStyle name="Normal 18 2 3" xfId="6049" xr:uid="{F0524E2D-3EB6-44BB-802F-5F362008B988}"/>
    <cellStyle name="Normal 18 3" xfId="4348" xr:uid="{1B666367-4C1D-4076-89A1-B3494AA74F85}"/>
    <cellStyle name="Normal 18 3 2" xfId="4547" xr:uid="{3DB40C46-F127-4A21-AD71-A2DC850BBDA6}"/>
    <cellStyle name="Normal 18 3 3" xfId="4732" xr:uid="{24B0E87E-D9B1-41B4-B356-486E1084926E}"/>
    <cellStyle name="Normal 18 3 4" xfId="4705" xr:uid="{D91BE45B-E3AC-4F0E-8023-C4C0D193957D}"/>
    <cellStyle name="Normal 19" xfId="71" xr:uid="{A7C719DF-9C99-416E-851D-C653ED24C988}"/>
    <cellStyle name="Normal 19 2" xfId="72" xr:uid="{5C914E2C-60D9-4E95-9A6A-32938EA9FECD}"/>
    <cellStyle name="Normal 19 2 2" xfId="277" xr:uid="{769BDBB0-1032-43B8-B274-BF0F28C87101}"/>
    <cellStyle name="Normal 19 2 2 2" xfId="4651" xr:uid="{8CFD3F7B-22BF-47DC-BB62-08BFA75FFB9A}"/>
    <cellStyle name="Normal 19 2 3" xfId="4549" xr:uid="{D3EAF800-8B58-4201-A60B-80661E603717}"/>
    <cellStyle name="Normal 19 3" xfId="278" xr:uid="{14EBEE1B-CA38-43A6-B4BF-17CC6238B389}"/>
    <cellStyle name="Normal 19 3 2" xfId="4652" xr:uid="{1C90B20A-7B1C-4AB6-8421-5D636EB82AD8}"/>
    <cellStyle name="Normal 19 4" xfId="4548" xr:uid="{3E464DC0-D8A1-4729-BDCC-4C058AEFCFB1}"/>
    <cellStyle name="Normal 2" xfId="3" xr:uid="{0035700C-F3A5-4A6F-B63A-5CE25669DEE2}"/>
    <cellStyle name="Normal 2 2" xfId="73" xr:uid="{A04591A5-D1E6-4235-B35F-D0E93567A02F}"/>
    <cellStyle name="Normal 2 2 2" xfId="74" xr:uid="{3EC4DC8F-A747-495A-A9F8-4A1E4BC564F9}"/>
    <cellStyle name="Normal 2 2 2 2" xfId="279" xr:uid="{9367C0D9-3893-417B-BCF8-188F21398F35}"/>
    <cellStyle name="Normal 2 2 2 2 2" xfId="4655" xr:uid="{82C2059E-A640-46EE-A9A2-99501ADCE0A2}"/>
    <cellStyle name="Normal 2 2 2 3" xfId="4551" xr:uid="{2C1759F6-CDDA-40DD-9C09-65A30CDB6D6A}"/>
    <cellStyle name="Normal 2 2 3" xfId="280" xr:uid="{6B3DBE4A-A71F-470E-933E-28858A0229F4}"/>
    <cellStyle name="Normal 2 2 3 2" xfId="4455" xr:uid="{20672ECC-9B34-4757-8969-9CDBAD75A990}"/>
    <cellStyle name="Normal 2 2 3 2 2" xfId="4585" xr:uid="{39B87C9D-EE23-40B1-AD18-5764FB468F52}"/>
    <cellStyle name="Normal 2 2 3 2 2 2" xfId="4656" xr:uid="{1C26A00B-34A8-4A06-98D3-703ABD959B40}"/>
    <cellStyle name="Normal 2 2 3 2 2 3" xfId="5349" xr:uid="{2A625321-EBFB-4ADF-806B-DB29658E15CC}"/>
    <cellStyle name="Normal 2 2 3 2 2 4" xfId="5354" xr:uid="{D140DB47-E3FC-4400-9222-5E0DDAF3B05F}"/>
    <cellStyle name="Normal 2 2 3 2 2 4 2" xfId="5360" xr:uid="{A21655CE-07D1-4D27-86A1-AC4D8138BC0D}"/>
    <cellStyle name="Normal 2 2 3 2 3" xfId="4750" xr:uid="{87710781-9559-40AD-ADEF-0C999603D32B}"/>
    <cellStyle name="Normal 2 2 3 2 4" xfId="5305" xr:uid="{AF8417A3-90CF-4203-BC30-44B3C637F5AF}"/>
    <cellStyle name="Normal 2 2 3 3" xfId="4435" xr:uid="{8BD71723-ED31-4B52-BB72-BA92B2351A22}"/>
    <cellStyle name="Normal 2 2 3 3 2" xfId="5490" xr:uid="{E10C5A30-6C2C-4F3C-9DFE-7AE87A236B6D}"/>
    <cellStyle name="Normal 2 2 3 4" xfId="4706" xr:uid="{C79CBA9C-4EF6-445A-8799-A98449B5427B}"/>
    <cellStyle name="Normal 2 2 3 4 2" xfId="5366" xr:uid="{FBFD3F39-B6A0-4AA6-A56B-27BC02E79405}"/>
    <cellStyle name="Normal 2 2 3 4 3" xfId="6095" xr:uid="{1E118248-AA5F-4FCE-A3DD-79078782D2D0}"/>
    <cellStyle name="Normal 2 2 3 5" xfId="4695" xr:uid="{712B40B0-BB89-464A-A213-BF77035901E1}"/>
    <cellStyle name="Normal 2 2 4" xfId="4349" xr:uid="{DCCA1978-1144-46F0-946E-10134B707967}"/>
    <cellStyle name="Normal 2 2 4 2" xfId="4550" xr:uid="{0E673FF8-3874-4F4E-BCF1-DCD226D4FE19}"/>
    <cellStyle name="Normal 2 2 4 3" xfId="4733" xr:uid="{EEDEF4C5-5607-4324-8EC9-B6D6EC3DF49B}"/>
    <cellStyle name="Normal 2 2 4 4" xfId="4707" xr:uid="{1C21F7D3-8D7C-4B83-ADDD-DCCEB1B76A93}"/>
    <cellStyle name="Normal 2 2 5" xfId="4654" xr:uid="{A98F6548-FA85-458E-BFB8-530F61633C0C}"/>
    <cellStyle name="Normal 2 2 6" xfId="4753" xr:uid="{31BEAB6B-C519-411A-96B2-FA4A6A91FBF7}"/>
    <cellStyle name="Normal 2 3" xfId="75" xr:uid="{534A0662-BA27-4CDA-BFBE-B5C94446CF8C}"/>
    <cellStyle name="Normal 2 3 2" xfId="76" xr:uid="{E2679EB4-01B3-42E2-A7F1-FB4E321CF2E4}"/>
    <cellStyle name="Normal 2 3 2 2" xfId="281" xr:uid="{1A2A9304-1E8A-46AE-8B40-90D8FB322A8C}"/>
    <cellStyle name="Normal 2 3 2 2 2" xfId="4657" xr:uid="{4E6FFFFD-3BA5-4002-930C-1E61A3E1B210}"/>
    <cellStyle name="Normal 2 3 2 3" xfId="4351" xr:uid="{42C67491-7103-4CAD-ADF0-3E5A6378D5B6}"/>
    <cellStyle name="Normal 2 3 2 3 2" xfId="4553" xr:uid="{4DE0B9F6-E8E6-41B1-BE98-1800F96668A2}"/>
    <cellStyle name="Normal 2 3 2 3 3" xfId="4735" xr:uid="{442C4658-C0AD-432D-BEED-3A21F3E1FAB8}"/>
    <cellStyle name="Normal 2 3 2 3 4" xfId="4708" xr:uid="{6F83AA7C-7EF7-496E-B5B2-336459B05562}"/>
    <cellStyle name="Normal 2 3 3" xfId="77" xr:uid="{49B42DDE-BE58-4E71-A35D-CF90CD9282F3}"/>
    <cellStyle name="Normal 2 3 4" xfId="78" xr:uid="{6F0BBE3B-286B-45A0-8E51-4FDCE5AC10F6}"/>
    <cellStyle name="Normal 2 3 4 2" xfId="5491" xr:uid="{8E9BADD0-9A1D-465B-895F-4020FFFBE34C}"/>
    <cellStyle name="Normal 2 3 5" xfId="185" xr:uid="{D86BF0CF-828A-449D-BE33-7D69D249918D}"/>
    <cellStyle name="Normal 2 3 5 2" xfId="4658" xr:uid="{6C0E6220-133A-4073-B860-CFF6FD8906E9}"/>
    <cellStyle name="Normal 2 3 6" xfId="4350" xr:uid="{C14A407A-EC20-486C-8727-0C639F6394D4}"/>
    <cellStyle name="Normal 2 3 6 2" xfId="4552" xr:uid="{A07C9621-EFF0-4D2E-918A-A8C3FD76DE5A}"/>
    <cellStyle name="Normal 2 3 6 3" xfId="4734" xr:uid="{87F2613A-5D9C-4B4E-AD13-1275C0226B0F}"/>
    <cellStyle name="Normal 2 3 6 4" xfId="4709" xr:uid="{41EA1E41-6E09-4D28-862E-4A07225A6B5A}"/>
    <cellStyle name="Normal 2 3 7" xfId="5318" xr:uid="{46A07587-420F-4BA9-BA3F-F3B964F5B650}"/>
    <cellStyle name="Normal 2 4" xfId="79" xr:uid="{DC8B8B5D-6551-4817-8BB0-885AA49665CE}"/>
    <cellStyle name="Normal 2 4 2" xfId="80" xr:uid="{84132CA4-6FA7-455D-BEB8-75178C459A5E}"/>
    <cellStyle name="Normal 2 4 3" xfId="282" xr:uid="{7B0E5293-A148-4CA5-8033-F05380A0A51A}"/>
    <cellStyle name="Normal 2 4 3 2" xfId="4659" xr:uid="{BA90B3CE-1221-475E-86D5-8BC1C7BE47D5}"/>
    <cellStyle name="Normal 2 4 3 3" xfId="4673" xr:uid="{5159DCFF-117E-4E57-A50F-813D677B6F85}"/>
    <cellStyle name="Normal 2 4 4" xfId="4554" xr:uid="{84344E40-A4B5-4B29-B6BA-16B6E99D8FD8}"/>
    <cellStyle name="Normal 2 4 4 2" xfId="6040" xr:uid="{34A2EA91-C144-454C-BB5E-53092525F9A1}"/>
    <cellStyle name="Normal 2 4 4 3" xfId="5367" xr:uid="{2CA5876D-1191-4A35-A1AD-94976C5F74AE}"/>
    <cellStyle name="Normal 2 4 5" xfId="4754" xr:uid="{D2D51197-6986-428D-BAE3-DB289D6FF33E}"/>
    <cellStyle name="Normal 2 4 6" xfId="4752" xr:uid="{641C1369-8FF0-4902-A860-4E1162C73F7D}"/>
    <cellStyle name="Normal 2 5" xfId="184" xr:uid="{BA79FE7E-1254-47CE-8CD1-0560B466E5EF}"/>
    <cellStyle name="Normal 2 5 2" xfId="284" xr:uid="{06F98EEF-75C2-4225-8994-62F4CC877873}"/>
    <cellStyle name="Normal 2 5 2 2" xfId="2505" xr:uid="{10C44360-43E4-4717-8977-29EF28681E84}"/>
    <cellStyle name="Normal 2 5 3" xfId="283" xr:uid="{45F20834-4AAC-412A-9081-09798DD684B8}"/>
    <cellStyle name="Normal 2 5 3 2" xfId="4586" xr:uid="{A9132705-0329-46F9-987A-F6C847BCB364}"/>
    <cellStyle name="Normal 2 5 3 3" xfId="4746" xr:uid="{090C0FEB-5284-4671-9E9E-29A192DA2D97}"/>
    <cellStyle name="Normal 2 5 3 4" xfId="5302" xr:uid="{2237CA10-E0E3-4E0E-928B-5C51E7B2B5C5}"/>
    <cellStyle name="Normal 2 5 4" xfId="4660" xr:uid="{F8F81D9E-5F38-48D6-90FC-D8B96F78D3A2}"/>
    <cellStyle name="Normal 2 5 5" xfId="4615" xr:uid="{5397B0FE-E298-4A69-AB47-DF1EE623AEB6}"/>
    <cellStyle name="Normal 2 5 6" xfId="4614" xr:uid="{B9618B4B-35B8-42F7-B36A-D21B7B75764C}"/>
    <cellStyle name="Normal 2 5 7" xfId="4749" xr:uid="{2A07D4DC-54D9-49FE-87D6-E5A39A8BC81C}"/>
    <cellStyle name="Normal 2 5 8" xfId="4719" xr:uid="{9BBF91CC-5957-41B9-B5A5-28FBF9E81679}"/>
    <cellStyle name="Normal 2 6" xfId="285" xr:uid="{ACDC0FCC-0D6B-4665-9E92-DB18469C7A58}"/>
    <cellStyle name="Normal 2 6 2" xfId="286" xr:uid="{F12F4985-2EB3-485A-AA4B-189A1E045DA9}"/>
    <cellStyle name="Normal 2 6 3" xfId="452" xr:uid="{2803C093-18BB-4D29-AA76-DBF309B5BC5C}"/>
    <cellStyle name="Normal 2 6 3 2" xfId="5335" xr:uid="{E61C61AE-2DDF-46BF-A181-2A6F724938B6}"/>
    <cellStyle name="Normal 2 6 3 3" xfId="6088" xr:uid="{138F3BB1-9534-4957-B8B0-E696FF660B13}"/>
    <cellStyle name="Normal 2 6 4" xfId="4661" xr:uid="{5B81091B-7395-44BE-ADC9-C5F36F088F72}"/>
    <cellStyle name="Normal 2 6 4 2" xfId="6146" xr:uid="{8B0DEB1A-777C-4CCD-94B0-9B70DB0A65D9}"/>
    <cellStyle name="Normal 2 6 5" xfId="4612" xr:uid="{2C18513F-4147-4A52-899E-48E8F552E831}"/>
    <cellStyle name="Normal 2 6 5 2" xfId="4710" xr:uid="{E47A29E6-BF30-4F54-B178-9DE530E6C1FA}"/>
    <cellStyle name="Normal 2 6 6" xfId="4598" xr:uid="{BB207DDE-B91D-4AB7-AB3D-BCB70F5203C9}"/>
    <cellStyle name="Normal 2 6 7" xfId="5322" xr:uid="{B3C47BD4-4617-46C6-BC39-3E5F783305C6}"/>
    <cellStyle name="Normal 2 6 8" xfId="5331" xr:uid="{85875388-54C4-4865-A4B8-DED8986AC84C}"/>
    <cellStyle name="Normal 2 7" xfId="287" xr:uid="{6097A934-2FC1-452B-A5DD-C0D0145748D4}"/>
    <cellStyle name="Normal 2 7 2" xfId="4456" xr:uid="{4DA551B1-661D-487B-BE92-F47196FB86DD}"/>
    <cellStyle name="Normal 2 7 2 2" xfId="6145" xr:uid="{EAF098C8-5162-4C8B-8D03-8B26898D07C4}"/>
    <cellStyle name="Normal 2 7 3" xfId="4662" xr:uid="{FB314B78-6C82-4986-8B1A-F7E872303085}"/>
    <cellStyle name="Normal 2 7 4" xfId="5303" xr:uid="{DEC1E84E-CE33-478D-BDDC-0C8F63EA915D}"/>
    <cellStyle name="Normal 2 7 5" xfId="6089" xr:uid="{FA0274E1-8EF8-41BE-9059-B244D5CE4DE1}"/>
    <cellStyle name="Normal 2 8" xfId="4508" xr:uid="{D320FA91-FC1C-49AE-8CE8-DEDCDCAFABE3}"/>
    <cellStyle name="Normal 2 9" xfId="4653" xr:uid="{4740FD0A-7F29-4EB9-A74E-BF90A610B833}"/>
    <cellStyle name="Normal 20" xfId="434" xr:uid="{AB9613B3-81FE-4804-8DAB-6326F69AC4B0}"/>
    <cellStyle name="Normal 20 2" xfId="435" xr:uid="{720FBC84-F4DE-427A-9F98-4FDE23A0334E}"/>
    <cellStyle name="Normal 20 2 2" xfId="436" xr:uid="{0D5F096E-C982-40BD-9F84-4A0E888A3A8F}"/>
    <cellStyle name="Normal 20 2 2 2" xfId="4425" xr:uid="{7A94F4DE-8881-4D08-8974-98534E6DD3FB}"/>
    <cellStyle name="Normal 20 2 2 3" xfId="4417" xr:uid="{63F5DCE5-ABA7-4CBD-BCEF-354FE638DFB9}"/>
    <cellStyle name="Normal 20 2 2 4" xfId="4582" xr:uid="{8EAA064D-8AC6-483C-A5A7-E50DDD715D4A}"/>
    <cellStyle name="Normal 20 2 2 5" xfId="4744" xr:uid="{C74E2C62-D800-4CC8-8519-C6BD357D3DB6}"/>
    <cellStyle name="Normal 20 2 3" xfId="4420" xr:uid="{C7C73F87-1370-442E-B56E-7B1E5C7725B5}"/>
    <cellStyle name="Normal 20 2 4" xfId="4416" xr:uid="{1BC9D93B-06F6-439F-840A-2AF6D08DF503}"/>
    <cellStyle name="Normal 20 2 5" xfId="4581" xr:uid="{6D1CBA3F-BC88-496A-828A-DB3C777C1978}"/>
    <cellStyle name="Normal 20 2 6" xfId="4743" xr:uid="{DCF51362-D7A6-4751-9A1C-FEA3F5D3D3F0}"/>
    <cellStyle name="Normal 20 3" xfId="1167" xr:uid="{65A4AE50-B50D-420A-8DD3-9C66969E3B59}"/>
    <cellStyle name="Normal 20 3 2" xfId="4457" xr:uid="{D1DA0B74-9376-45F1-A750-733DDAA453EB}"/>
    <cellStyle name="Normal 20 3 2 2" xfId="6052" xr:uid="{02394532-DC69-46BA-852F-755975090D94}"/>
    <cellStyle name="Normal 20 3 3" xfId="6051" xr:uid="{56F61669-2C27-40E8-93CA-45E1F57085FF}"/>
    <cellStyle name="Normal 20 4" xfId="4352" xr:uid="{2CDEB0A9-5452-41F1-B1CF-987E97620428}"/>
    <cellStyle name="Normal 20 4 2" xfId="4555" xr:uid="{DC91D716-197C-4717-8B96-7F32CEF6887B}"/>
    <cellStyle name="Normal 20 4 3" xfId="4736" xr:uid="{F8B584DD-87E4-4367-9808-B701CF27038C}"/>
    <cellStyle name="Normal 20 4 4" xfId="4711" xr:uid="{E570ED7C-6079-4041-BF20-8B624DDCF2EF}"/>
    <cellStyle name="Normal 20 5" xfId="4433" xr:uid="{66F9659E-0A48-4DD5-9E0F-CCAC3BA5A0EE}"/>
    <cellStyle name="Normal 20 5 2" xfId="5328" xr:uid="{D96B3C6F-CA77-4DF0-A055-3642D3EE4098}"/>
    <cellStyle name="Normal 20 6" xfId="4587" xr:uid="{93E7C063-3C59-47D1-8546-2630884F1918}"/>
    <cellStyle name="Normal 20 7" xfId="4696" xr:uid="{71F321B0-2C9A-4ECB-BC6C-94EB6FB2FD45}"/>
    <cellStyle name="Normal 20 8" xfId="4717" xr:uid="{0ECFBDAD-F6B3-4CC4-BC30-633E54C852AE}"/>
    <cellStyle name="Normal 20 9" xfId="4716" xr:uid="{27BFCD47-1818-4D3C-964F-22BDB43ADF6B}"/>
    <cellStyle name="Normal 21" xfId="437" xr:uid="{D09EF205-58A8-439E-A7BE-D9538AF16F87}"/>
    <cellStyle name="Normal 21 2" xfId="438" xr:uid="{C7FB3AF6-DCD7-48B0-8C98-5A118A26A63B}"/>
    <cellStyle name="Normal 21 2 2" xfId="439" xr:uid="{A716288D-5A70-4D97-BD53-7006B0AD0BC3}"/>
    <cellStyle name="Normal 21 3" xfId="4353" xr:uid="{354C0399-C46A-4729-A74A-8C09ADE59DFC}"/>
    <cellStyle name="Normal 21 3 2" xfId="4459" xr:uid="{C57DFEC6-866E-417B-9663-139B758EF658}"/>
    <cellStyle name="Normal 21 3 2 2" xfId="6054" xr:uid="{4DF3F043-1B25-4B20-9D1B-7589C3978447}"/>
    <cellStyle name="Normal 21 3 3" xfId="4458" xr:uid="{08F561C0-CAA2-40E8-BB2A-2EF29F2D4D55}"/>
    <cellStyle name="Normal 21 3 4" xfId="5492" xr:uid="{325AAB01-2670-4E4D-BA27-80F5789A29AD}"/>
    <cellStyle name="Normal 21 4" xfId="4570" xr:uid="{9F324C99-B6B3-496C-82D0-2685C218F33C}"/>
    <cellStyle name="Normal 21 4 2" xfId="6053" xr:uid="{94365730-DFFE-4CF2-ADD9-ECC34D3C0507}"/>
    <cellStyle name="Normal 21 4 3" xfId="6081" xr:uid="{A2CF9257-00E2-4A8A-B70D-4F446F9987B9}"/>
    <cellStyle name="Normal 21 5" xfId="4737" xr:uid="{348F2BD4-637B-4911-8AAD-4260A90CA480}"/>
    <cellStyle name="Normal 22" xfId="440" xr:uid="{93C0BC28-ADC8-4C3F-B636-342570C7C4AC}"/>
    <cellStyle name="Normal 22 2" xfId="441" xr:uid="{5FA6E5F1-13BD-420D-930A-58A3F8C7C961}"/>
    <cellStyle name="Normal 22 2 2" xfId="6055" xr:uid="{A0FF7005-CD68-4E93-86C2-0A26E082EE63}"/>
    <cellStyle name="Normal 22 3" xfId="4310" xr:uid="{67220CC9-02D6-4EDF-A627-20EFE5180FF9}"/>
    <cellStyle name="Normal 22 3 2" xfId="4354" xr:uid="{A091084A-19E1-487C-88C0-A0A06BCB84B4}"/>
    <cellStyle name="Normal 22 3 2 2" xfId="4461" xr:uid="{77F088D5-209E-4DFE-A6B8-F26EDD951800}"/>
    <cellStyle name="Normal 22 3 3" xfId="4460" xr:uid="{0C270BB8-CD7A-413D-B73D-564AE8C5E533}"/>
    <cellStyle name="Normal 22 3 4" xfId="4691" xr:uid="{A0E7ABB4-DFFB-4A47-BA6A-E72720B06B44}"/>
    <cellStyle name="Normal 22 4" xfId="4313" xr:uid="{A16E72B7-263A-4EBB-AB10-27F128955AC5}"/>
    <cellStyle name="Normal 22 4 2" xfId="4431" xr:uid="{1E953299-28BA-4F43-9B26-01FFC6E02526}"/>
    <cellStyle name="Normal 22 4 3" xfId="4571" xr:uid="{AED174AC-127C-4E09-A54B-11ABC04DE607}"/>
    <cellStyle name="Normal 22 4 3 2" xfId="4590" xr:uid="{6BFF848F-6D3F-4900-AFEF-E412DB32C275}"/>
    <cellStyle name="Normal 22 4 3 2 2" xfId="5365" xr:uid="{BCBB6441-C35B-47DA-BFE1-3EF319EDB8E5}"/>
    <cellStyle name="Normal 22 4 3 3" xfId="4748" xr:uid="{908ECCE5-BD08-49FD-9CC2-FE66025D6772}"/>
    <cellStyle name="Normal 22 4 3 4" xfId="5338" xr:uid="{FF358C13-5D4E-4F17-B30F-2706473CBD2F}"/>
    <cellStyle name="Normal 22 4 3 5" xfId="5334" xr:uid="{BEFAF402-0AC8-489D-AE27-CC3E6DC93A4D}"/>
    <cellStyle name="Normal 22 4 4" xfId="4692" xr:uid="{D808AFC6-9FFA-4338-83E7-60749C9C93B6}"/>
    <cellStyle name="Normal 22 4 5" xfId="4604" xr:uid="{CF802647-1215-4ABE-8D4D-4CA5A5ABF3F2}"/>
    <cellStyle name="Normal 22 4 6" xfId="4595" xr:uid="{A243E633-0BA9-40DA-BDFB-B81D30F37968}"/>
    <cellStyle name="Normal 22 4 7" xfId="4594" xr:uid="{969943BB-0970-4D45-B88B-C60E8478F483}"/>
    <cellStyle name="Normal 22 4 8" xfId="4593" xr:uid="{839872AA-542D-417D-919C-BD720CA7FDE2}"/>
    <cellStyle name="Normal 22 4 9" xfId="4592" xr:uid="{D057277D-62B8-4D51-93F3-7EB758EE1F0E}"/>
    <cellStyle name="Normal 22 5" xfId="4738" xr:uid="{F9E84E29-A099-46E5-9A1C-FB2D1DBC803B}"/>
    <cellStyle name="Normal 23" xfId="442" xr:uid="{9F073477-42ED-4F51-9780-F34A483C26AB}"/>
    <cellStyle name="Normal 23 2" xfId="2500" xr:uid="{472FB79B-EDD3-4828-80CA-553351F1A92E}"/>
    <cellStyle name="Normal 23 2 2" xfId="4356" xr:uid="{45625933-DC9E-42FE-A76A-878163222F72}"/>
    <cellStyle name="Normal 23 2 2 2" xfId="4751" xr:uid="{3DB6CDC7-7C03-47B6-9146-C53501FA6789}"/>
    <cellStyle name="Normal 23 2 2 3" xfId="4693" xr:uid="{8546E894-B41B-4A65-BA01-0FFF33D5FF29}"/>
    <cellStyle name="Normal 23 2 2 4" xfId="4663" xr:uid="{B671C1C3-658C-4677-A6BB-01361126B948}"/>
    <cellStyle name="Normal 23 2 3" xfId="4605" xr:uid="{EE6BE98E-F052-4731-A67F-DCDD388446CD}"/>
    <cellStyle name="Normal 23 2 4" xfId="4712" xr:uid="{A19A39B0-9AA6-43A5-B53E-14C33ABAA37C}"/>
    <cellStyle name="Normal 23 3" xfId="4426" xr:uid="{1F811E0D-D8C4-49D8-8CBE-50C2999D73B1}"/>
    <cellStyle name="Normal 23 4" xfId="4355" xr:uid="{D5274370-A5AC-48C6-A78C-9795BF82E0ED}"/>
    <cellStyle name="Normal 23 5" xfId="4572" xr:uid="{80C5760E-BCF3-487F-AC8F-2BBEF76AF89A}"/>
    <cellStyle name="Normal 23 6" xfId="4739" xr:uid="{736F0BC0-74AB-4B13-84A8-E8C8EA6684CB}"/>
    <cellStyle name="Normal 24" xfId="443" xr:uid="{4EB4DA69-5F00-4FF8-AD8A-69E5DA5DFEF1}"/>
    <cellStyle name="Normal 24 2" xfId="444" xr:uid="{9A0EDB89-29C2-4AA8-A782-5ADC86794891}"/>
    <cellStyle name="Normal 24 2 2" xfId="4428" xr:uid="{E212BD1E-7F67-46EB-B4FC-9A29E81FBDEF}"/>
    <cellStyle name="Normal 24 2 3" xfId="4358" xr:uid="{EB02CDE2-B6FA-431E-A4CA-04C4910C78D8}"/>
    <cellStyle name="Normal 24 2 4" xfId="4574" xr:uid="{BB66DD61-3A24-4757-8275-87D93880119A}"/>
    <cellStyle name="Normal 24 2 5" xfId="4741" xr:uid="{E08B33BE-81C4-42CD-8D94-6477E2FB0050}"/>
    <cellStyle name="Normal 24 3" xfId="4427" xr:uid="{CE8DD488-18EA-4913-B4F5-A20F343D227D}"/>
    <cellStyle name="Normal 24 4" xfId="4357" xr:uid="{014182F1-668B-4280-82E5-2C3B4E2D2F20}"/>
    <cellStyle name="Normal 24 5" xfId="4573" xr:uid="{98FA4EF6-EDBC-4A2D-AC9B-60E7A1509B42}"/>
    <cellStyle name="Normal 24 6" xfId="4740" xr:uid="{72EF670E-3D4D-4756-82CC-30871B168DEB}"/>
    <cellStyle name="Normal 25" xfId="451" xr:uid="{3322D33D-957F-4056-8FBE-6D824B9460BA}"/>
    <cellStyle name="Normal 25 2" xfId="4360" xr:uid="{3246A9A0-0DD3-42CA-821D-8EBB88F354FC}"/>
    <cellStyle name="Normal 25 2 2" xfId="5337" xr:uid="{5261C9E8-7EA1-40E8-B62E-750A3EC6079F}"/>
    <cellStyle name="Normal 25 3" xfId="4429" xr:uid="{79B2FBF6-6F1F-4A08-9D44-D08A571CAE7C}"/>
    <cellStyle name="Normal 25 4" xfId="4359" xr:uid="{75BD0398-ED8C-47EA-B8A3-02D8DB5838FB}"/>
    <cellStyle name="Normal 25 5" xfId="4575" xr:uid="{B592C782-5A50-4823-9587-0EF7A49B843F}"/>
    <cellStyle name="Normal 26" xfId="2498" xr:uid="{8A5F5358-E9AE-4719-8481-AB8DD91B8C90}"/>
    <cellStyle name="Normal 26 2" xfId="2499" xr:uid="{507E3F2A-2BC7-412A-AD42-634717279188}"/>
    <cellStyle name="Normal 26 2 2" xfId="4362" xr:uid="{944A8A19-EF34-4C39-AF3D-4966FE3EBFD5}"/>
    <cellStyle name="Normal 26 3" xfId="4361" xr:uid="{F8866D88-D8AB-4F29-868A-21DF28E46A75}"/>
    <cellStyle name="Normal 26 3 2" xfId="4436" xr:uid="{EAD12B9E-498A-469A-8FA6-D836E57CFB08}"/>
    <cellStyle name="Normal 26 3 3" xfId="5368" xr:uid="{9ABBB26D-C855-47B9-B57C-16C67BA7955C}"/>
    <cellStyle name="Normal 27" xfId="2507" xr:uid="{F2D6B821-953C-457D-8B9A-5544FFDA324A}"/>
    <cellStyle name="Normal 27 2" xfId="4364" xr:uid="{143A36D9-928E-4E24-982E-CF17829A1325}"/>
    <cellStyle name="Normal 27 2 2" xfId="6038" xr:uid="{FD491284-B12D-4DA1-879E-13B6E1053FA4}"/>
    <cellStyle name="Normal 27 3" xfId="4363" xr:uid="{3E6D5A95-7433-46D3-AE7A-0D896792F6EF}"/>
    <cellStyle name="Normal 27 4" xfId="4599" xr:uid="{70A100A1-DC27-4B6A-BE86-9B2B86753E85}"/>
    <cellStyle name="Normal 27 5" xfId="5320" xr:uid="{686B58B6-BB44-43EF-A33F-CDE8A0F1F5C2}"/>
    <cellStyle name="Normal 27 6" xfId="4589" xr:uid="{77539503-9BBB-46F9-B745-53E9A2951743}"/>
    <cellStyle name="Normal 27 7" xfId="5332" xr:uid="{C7A4AB3C-60C6-4B24-B2AC-392926BEB43A}"/>
    <cellStyle name="Normal 28" xfId="4365" xr:uid="{7F4B7E82-0470-4E5E-A1B0-7893B8F032D3}"/>
    <cellStyle name="Normal 28 2" xfId="4366" xr:uid="{C96F455E-34E3-47D7-AD5E-3A031B3B4C6C}"/>
    <cellStyle name="Normal 28 3" xfId="4367" xr:uid="{194D27DB-21D8-4034-AF23-FB6B072F8D57}"/>
    <cellStyle name="Normal 29" xfId="4368" xr:uid="{F3B8A271-216C-48B5-9620-B721B6EF78B8}"/>
    <cellStyle name="Normal 29 2" xfId="4369" xr:uid="{0A42B3A7-8EBD-40EE-B71E-148921606886}"/>
    <cellStyle name="Normal 3" xfId="2" xr:uid="{665067A7-73F8-4B7E-BFD2-7BB3B9468366}"/>
    <cellStyle name="Normal 3 2" xfId="81" xr:uid="{70069647-E8A1-4F49-BF2B-3CAAB93CF7D4}"/>
    <cellStyle name="Normal 3 2 2" xfId="82" xr:uid="{0D5D520A-B7A5-4FCD-A14D-EC5588E7F9CF}"/>
    <cellStyle name="Normal 3 2 2 2" xfId="288" xr:uid="{F8C04F7D-ED31-4BEF-BFDC-40EB019F34C5}"/>
    <cellStyle name="Normal 3 2 2 2 2" xfId="4665" xr:uid="{F7C29024-2841-4D98-8B7C-826AD2BFA418}"/>
    <cellStyle name="Normal 3 2 2 3" xfId="4556" xr:uid="{370B708B-73D9-4AD2-801F-19A066E8E75D}"/>
    <cellStyle name="Normal 3 2 3" xfId="83" xr:uid="{ADEF083D-61AD-4C07-8566-6FE7E81DB48D}"/>
    <cellStyle name="Normal 3 2 3 2" xfId="5493" xr:uid="{B4325434-8C68-4D68-AECC-954B80FEA3C4}"/>
    <cellStyle name="Normal 3 2 4" xfId="289" xr:uid="{36F8079A-DC88-4777-B645-52B814476CF7}"/>
    <cellStyle name="Normal 3 2 4 2" xfId="4666" xr:uid="{EDD4343D-C944-44BD-9D4F-61205E55F862}"/>
    <cellStyle name="Normal 3 2 5" xfId="2506" xr:uid="{EA66250B-0683-46B2-91B0-BB09EF45F74D}"/>
    <cellStyle name="Normal 3 2 5 2" xfId="4509" xr:uid="{FD8EF5BA-BAC5-4452-B773-FB2754E02791}"/>
    <cellStyle name="Normal 3 2 5 3" xfId="5304" xr:uid="{64B3BDB5-0DCF-4E84-9340-92C16A8FBC48}"/>
    <cellStyle name="Normal 3 2 5 4" xfId="6087" xr:uid="{1F28CDF9-B72B-4DAF-A4BC-771885593268}"/>
    <cellStyle name="Normal 3 3" xfId="84" xr:uid="{147F305F-6062-416D-8218-BCFDF9F3687C}"/>
    <cellStyle name="Normal 3 3 2" xfId="290" xr:uid="{66D98BDF-2BE8-49BA-8B3B-07F14FCE2091}"/>
    <cellStyle name="Normal 3 3 2 2" xfId="4667" xr:uid="{961AD826-DF7B-466E-B500-38DECE6FEFA2}"/>
    <cellStyle name="Normal 3 3 3" xfId="4557" xr:uid="{437DBF09-900C-406F-A0EB-A782D2CF15A7}"/>
    <cellStyle name="Normal 3 4" xfId="85" xr:uid="{411251AE-ADCD-4A2E-B101-5C2374189146}"/>
    <cellStyle name="Normal 3 4 2" xfId="2502" xr:uid="{4E184B2F-5D71-4CD7-87C5-86A94CAD9B81}"/>
    <cellStyle name="Normal 3 4 2 2" xfId="4668" xr:uid="{19A20DA8-8AB6-4A75-AB9A-8C1FE23A18A1}"/>
    <cellStyle name="Normal 3 4 3" xfId="5341" xr:uid="{49525B09-F2A7-4FF9-A999-38F8B494AB62}"/>
    <cellStyle name="Normal 3 5" xfId="2501" xr:uid="{8F938D6F-EC76-49D8-B867-DCF10D616B7E}"/>
    <cellStyle name="Normal 3 5 2" xfId="4669" xr:uid="{C62D3DF6-8AA6-44AD-A537-4E3E3D8C6550}"/>
    <cellStyle name="Normal 3 5 3" xfId="4745" xr:uid="{5EC74C3E-A689-486B-A7EB-515694CDF51C}"/>
    <cellStyle name="Normal 3 5 4" xfId="4713" xr:uid="{63D57B33-156F-48E3-B47D-81E0C5603790}"/>
    <cellStyle name="Normal 3 6" xfId="4664" xr:uid="{F6F85B62-FD66-449E-87E4-B6A865B61031}"/>
    <cellStyle name="Normal 3 6 2" xfId="5336" xr:uid="{016F74A3-EC24-46B6-B9E0-4C161BFA0860}"/>
    <cellStyle name="Normal 3 6 2 2" xfId="5333" xr:uid="{95922D42-3EAA-4729-A4C2-48A5731DF2B5}"/>
    <cellStyle name="Normal 3 6 2 3" xfId="5355" xr:uid="{D64FD0F1-49C4-42B6-9B55-3E167978B505}"/>
    <cellStyle name="Normal 3 6 3" xfId="5348" xr:uid="{DB101F3B-20DB-46A9-A070-776A79BADBCE}"/>
    <cellStyle name="Normal 3 6 3 2" xfId="5359" xr:uid="{2ABAEE8F-89DB-4DB9-ACB7-4648CA138F2F}"/>
    <cellStyle name="Normal 30" xfId="4370" xr:uid="{9993E5E1-42D5-4D2A-86CD-8156B7164479}"/>
    <cellStyle name="Normal 30 2" xfId="4371" xr:uid="{20C3EE6D-49C0-446F-B770-FA9D25A916FB}"/>
    <cellStyle name="Normal 31" xfId="4372" xr:uid="{CEEA5821-C378-4799-8F7C-A70E792623C9}"/>
    <cellStyle name="Normal 31 2" xfId="4373" xr:uid="{9D3A3C8B-4BA6-40B0-A551-4BFE8F0EC588}"/>
    <cellStyle name="Normal 32" xfId="4374" xr:uid="{9F3BEB55-03EC-485F-AC94-BE706C6EE266}"/>
    <cellStyle name="Normal 33" xfId="4375" xr:uid="{B6B95CC4-D496-4ACE-BE00-67F56ACEA3CA}"/>
    <cellStyle name="Normal 33 2" xfId="4376" xr:uid="{B5E57B98-0186-49BB-8A8F-F5015F72E585}"/>
    <cellStyle name="Normal 34" xfId="4377" xr:uid="{65512044-E8CD-4369-B830-21850A3AD305}"/>
    <cellStyle name="Normal 34 2" xfId="4378" xr:uid="{6D57CBD6-B59B-4818-9724-0C8BB8F2BAF5}"/>
    <cellStyle name="Normal 35" xfId="4379" xr:uid="{AE53E3BB-0E0D-4E68-9A4D-BCE01F9DEE64}"/>
    <cellStyle name="Normal 35 2" xfId="4380" xr:uid="{FC37E89E-7E51-49D1-8051-2E43CD6491BC}"/>
    <cellStyle name="Normal 36" xfId="4381" xr:uid="{673AE30B-F27B-4AEA-BA4A-FC1AFB3D396A}"/>
    <cellStyle name="Normal 36 2" xfId="4382" xr:uid="{486188A6-95F4-4946-8ABC-CAFED8C042B2}"/>
    <cellStyle name="Normal 37" xfId="4383" xr:uid="{9A64B266-FCFC-4819-9B02-C9E5512F56E8}"/>
    <cellStyle name="Normal 37 2" xfId="4384" xr:uid="{7FEB7F1B-5C8D-4F21-8901-F3E13150BB0F}"/>
    <cellStyle name="Normal 38" xfId="4385" xr:uid="{E493BA3D-9D32-4103-97F7-07251E440FD7}"/>
    <cellStyle name="Normal 38 2" xfId="4386" xr:uid="{74D90245-972C-4394-B515-872EF6BB2E2F}"/>
    <cellStyle name="Normal 39" xfId="4387" xr:uid="{6E1C1CE1-8421-4C79-922B-AAE4BF3AB651}"/>
    <cellStyle name="Normal 39 2" xfId="4388" xr:uid="{DDB8D3C3-E0CA-49BF-836E-063961A23043}"/>
    <cellStyle name="Normal 39 2 2" xfId="4389" xr:uid="{4C82F95E-F6CE-4B69-A690-518EE545189D}"/>
    <cellStyle name="Normal 39 3" xfId="4390" xr:uid="{9F775AC8-1A49-4F5D-8E98-FEC2D924E7F1}"/>
    <cellStyle name="Normal 4" xfId="86" xr:uid="{ABA3748B-C343-4550-BABC-C918FA303B03}"/>
    <cellStyle name="Normal 4 2" xfId="87" xr:uid="{4138DAB3-4F42-48C3-8112-4C3747450331}"/>
    <cellStyle name="Normal 4 2 2" xfId="88" xr:uid="{B61266E4-6B48-448B-A8C6-5435024D134D}"/>
    <cellStyle name="Normal 4 2 2 2" xfId="445" xr:uid="{5CC1FABC-4F20-4C77-AAF1-43DAE4CB3913}"/>
    <cellStyle name="Normal 4 2 2 3" xfId="2807" xr:uid="{45AB75DA-4E7B-4438-9561-9EF6E0342379}"/>
    <cellStyle name="Normal 4 2 2 4" xfId="2808" xr:uid="{62AFF99A-2E94-4E82-BBEC-275776089DF3}"/>
    <cellStyle name="Normal 4 2 2 4 2" xfId="2809" xr:uid="{6AB20080-53C9-447F-AB49-94EE9EC7CACD}"/>
    <cellStyle name="Normal 4 2 2 4 3" xfId="2810" xr:uid="{D8A82E65-16F4-46F3-90D5-EE8B9D948F8D}"/>
    <cellStyle name="Normal 4 2 2 4 3 2" xfId="2811" xr:uid="{60BC1BEF-7AFF-42DB-B9CE-E21C92363B54}"/>
    <cellStyle name="Normal 4 2 2 4 3 3" xfId="4312" xr:uid="{9B87D3EF-EE8C-48E1-95B6-2CA3325A609D}"/>
    <cellStyle name="Normal 4 2 3" xfId="2493" xr:uid="{99C2DE13-C2D4-44EC-8AE3-B5EB9D45CFD3}"/>
    <cellStyle name="Normal 4 2 3 2" xfId="2504" xr:uid="{1340F92B-42F5-48C6-9617-CD55E617F0A3}"/>
    <cellStyle name="Normal 4 2 3 2 2" xfId="4462" xr:uid="{C31218E6-505A-4BE3-B946-A0D2B76C7F1C}"/>
    <cellStyle name="Normal 4 2 3 2 3" xfId="5358" xr:uid="{9AF6921D-A70E-4B51-A4BC-FC36F29A32AF}"/>
    <cellStyle name="Normal 4 2 3 3" xfId="4463" xr:uid="{761A3A42-F7F8-40F4-90A2-DEF9740277A4}"/>
    <cellStyle name="Normal 4 2 3 3 2" xfId="4464" xr:uid="{73180885-D0FA-42A7-ABE2-C93BF0543972}"/>
    <cellStyle name="Normal 4 2 3 3 2 2" xfId="6059" xr:uid="{23CDA71F-CE61-498D-A9EE-DAA51D40E520}"/>
    <cellStyle name="Normal 4 2 3 3 3" xfId="6058" xr:uid="{F19ECE72-525F-4E65-95A8-31E9249FCA76}"/>
    <cellStyle name="Normal 4 2 3 4" xfId="4465" xr:uid="{13FEF804-C58A-492C-A53C-42DA739195D9}"/>
    <cellStyle name="Normal 4 2 3 4 2" xfId="6060" xr:uid="{C46D1239-3606-47AD-8823-28DA21A701F3}"/>
    <cellStyle name="Normal 4 2 3 5" xfId="4466" xr:uid="{6238CFBC-8DEB-4062-A715-AC3866F5AE59}"/>
    <cellStyle name="Normal 4 2 3 5 2" xfId="6061" xr:uid="{BA7609AE-B876-4B98-8220-8F3AD75DDFAB}"/>
    <cellStyle name="Normal 4 2 3 6" xfId="6057" xr:uid="{4EAB6588-8483-43D7-BD0D-E52B394AB69B}"/>
    <cellStyle name="Normal 4 2 4" xfId="2494" xr:uid="{1DA06E3A-769B-461A-94DC-2D228D9D1F4B}"/>
    <cellStyle name="Normal 4 2 4 2" xfId="4392" xr:uid="{46EF6A24-7F2B-49FA-8CB3-A532FEA8C946}"/>
    <cellStyle name="Normal 4 2 4 2 2" xfId="4467" xr:uid="{CD7658E3-A0FD-4A94-90A8-E26AD73C4D8A}"/>
    <cellStyle name="Normal 4 2 4 2 3" xfId="4694" xr:uid="{CDE5EEA1-77A7-425F-9107-44CC159F2C57}"/>
    <cellStyle name="Normal 4 2 4 2 4" xfId="4613" xr:uid="{D91BE1A9-55A5-4172-B3E5-55C082EB7C3D}"/>
    <cellStyle name="Normal 4 2 4 3" xfId="4576" xr:uid="{CD68A6F8-1A03-4974-A0EF-F06F47409C01}"/>
    <cellStyle name="Normal 4 2 4 3 2" xfId="5495" xr:uid="{0C61C949-D204-4FB0-B44C-FF70403D5437}"/>
    <cellStyle name="Normal 4 2 4 3 3" xfId="6076" xr:uid="{F865562C-47A5-4C48-9307-E2B26749B0FA}"/>
    <cellStyle name="Normal 4 2 4 4" xfId="4714" xr:uid="{1828DB04-486E-4C46-99F0-DDF7A15AC3D1}"/>
    <cellStyle name="Normal 4 2 5" xfId="1168" xr:uid="{4558AA60-9F95-4AEC-B1B9-4DCD3C5F9BCB}"/>
    <cellStyle name="Normal 4 2 5 2" xfId="6056" xr:uid="{660EB060-1080-400F-ABFC-260ED1466608}"/>
    <cellStyle name="Normal 4 2 6" xfId="4558" xr:uid="{CBE3A92E-4DFA-44CF-A690-2E45B4A99E53}"/>
    <cellStyle name="Normal 4 2 7" xfId="5347" xr:uid="{6EC4180D-965B-4F9A-9E51-BCF51193210C}"/>
    <cellStyle name="Normal 4 3" xfId="528" xr:uid="{C3E3FC94-10B1-4C75-B0F8-36A7963E0324}"/>
    <cellStyle name="Normal 4 3 2" xfId="1170" xr:uid="{4D4BB361-DA15-4493-9CE9-84E353B9E5B7}"/>
    <cellStyle name="Normal 4 3 2 2" xfId="1171" xr:uid="{4995FAC9-4B3C-40FA-B75B-592DE304645A}"/>
    <cellStyle name="Normal 4 3 2 3" xfId="1172" xr:uid="{7EA6F255-D559-45D4-9A64-7139FFD51F7C}"/>
    <cellStyle name="Normal 4 3 3" xfId="1169" xr:uid="{4025D0F3-DF10-453A-A956-BAF3EE96F878}"/>
    <cellStyle name="Normal 4 3 3 2" xfId="4434" xr:uid="{43EA3869-6602-4C17-90A9-8F81D7DB2412}"/>
    <cellStyle name="Normal 4 3 4" xfId="2812" xr:uid="{3583FABD-0EF1-4B26-AC15-7107CF1FBBFE}"/>
    <cellStyle name="Normal 4 3 5" xfId="2813" xr:uid="{A7C58806-BC13-48B1-81F5-4571C874B44E}"/>
    <cellStyle name="Normal 4 3 5 2" xfId="2814" xr:uid="{D315571B-28EC-49A1-9498-4ED116570A3B}"/>
    <cellStyle name="Normal 4 3 5 3" xfId="2815" xr:uid="{EDEB5ADE-360E-4005-8FCE-927C8E6533D3}"/>
    <cellStyle name="Normal 4 3 5 3 2" xfId="2816" xr:uid="{118577D6-1F6B-40D2-9BF7-FA7B61B5353E}"/>
    <cellStyle name="Normal 4 3 5 3 3" xfId="4311" xr:uid="{ED69BA57-1AF7-443A-B6FB-768BFDB13646}"/>
    <cellStyle name="Normal 4 3 6" xfId="4314" xr:uid="{B3F703DF-ED96-44B3-BC18-C5E571E1CF59}"/>
    <cellStyle name="Normal 4 3 7" xfId="5357" xr:uid="{F59F1A4D-EC92-4246-B132-CE313729671C}"/>
    <cellStyle name="Normal 4 4" xfId="453" xr:uid="{662A7244-A1A9-402C-93D6-3C1722DFAA88}"/>
    <cellStyle name="Normal 4 4 2" xfId="2495" xr:uid="{BB82F4F4-72B4-430A-8D3E-432A55F2C7BE}"/>
    <cellStyle name="Normal 4 4 3" xfId="2503" xr:uid="{31F7CBDC-9CC8-4B4F-A9F5-3FAA030054EC}"/>
    <cellStyle name="Normal 4 4 3 2" xfId="4317" xr:uid="{2241CF83-1A85-48FB-8606-8E54EC0ECFD3}"/>
    <cellStyle name="Normal 4 4 3 3" xfId="4316" xr:uid="{0C1DE217-2AEE-4FCA-83D1-4F62441519E2}"/>
    <cellStyle name="Normal 4 4 4" xfId="4747" xr:uid="{2C90929A-0E8B-4FB6-96A2-4B334DB66B00}"/>
    <cellStyle name="Normal 4 4 5" xfId="5356" xr:uid="{15448D75-CAF7-4D82-A073-7DA37B8D40DD}"/>
    <cellStyle name="Normal 4 5" xfId="2496" xr:uid="{3292ADD7-F9DC-4C25-83E5-B0032F15C6B6}"/>
    <cellStyle name="Normal 4 5 2" xfId="4391" xr:uid="{FF3EB428-52BC-410F-B27C-FC1AAA3BA5CD}"/>
    <cellStyle name="Normal 4 5 3" xfId="5494" xr:uid="{E24722CA-0557-43FC-ACAD-8FD1A95146B5}"/>
    <cellStyle name="Normal 4 6" xfId="2497" xr:uid="{745C197C-FA33-44EF-881F-036598ADAB2B}"/>
    <cellStyle name="Normal 4 7" xfId="900" xr:uid="{1599A196-A52B-49BB-BC83-96C710E2EA46}"/>
    <cellStyle name="Normal 4 8" xfId="5346" xr:uid="{E65DA2C7-9D93-45D2-BD19-421425C7547F}"/>
    <cellStyle name="Normal 40" xfId="4393" xr:uid="{BF241725-BCB1-4470-B691-6B1D133D4727}"/>
    <cellStyle name="Normal 40 2" xfId="4394" xr:uid="{043A101A-0761-4BE5-A816-0C94587F8CA8}"/>
    <cellStyle name="Normal 40 2 2" xfId="4395" xr:uid="{3F441A46-4CFD-447B-A00E-EA42678F19C3}"/>
    <cellStyle name="Normal 40 3" xfId="4396" xr:uid="{38E293EE-6190-4413-966A-431F8B989E7C}"/>
    <cellStyle name="Normal 41" xfId="4397" xr:uid="{EAE2E05B-DABA-4479-8057-8AB517E4D734}"/>
    <cellStyle name="Normal 41 2" xfId="4398" xr:uid="{111C6992-834A-41C7-BC3F-5AE0FB6DBB96}"/>
    <cellStyle name="Normal 42" xfId="4399" xr:uid="{51C12377-54D4-4F22-BCED-264C6AC65D6A}"/>
    <cellStyle name="Normal 42 2" xfId="4400" xr:uid="{CB70C78E-8688-42EC-A472-66075DB09F09}"/>
    <cellStyle name="Normal 43" xfId="4401" xr:uid="{2FB9605B-56B1-4184-A364-95961D44D901}"/>
    <cellStyle name="Normal 43 2" xfId="4402" xr:uid="{E2E6C860-3B9D-4932-9AF5-CE5AEEE42618}"/>
    <cellStyle name="Normal 44" xfId="4412" xr:uid="{3FDA9580-D249-48BA-A6B9-9ADEDA317DA7}"/>
    <cellStyle name="Normal 44 2" xfId="4413" xr:uid="{A1B4DA0E-ACC2-4223-B260-7EA7D9534161}"/>
    <cellStyle name="Normal 45" xfId="4674" xr:uid="{9E0454E0-70AF-488A-874F-C4664DC1EBE3}"/>
    <cellStyle name="Normal 45 2" xfId="5324" xr:uid="{F3AF27CD-2C5A-4E98-9269-76F6CCC014E5}"/>
    <cellStyle name="Normal 45 3" xfId="5323" xr:uid="{09CE6CB8-E785-4EC3-8590-855A3CEEEECB}"/>
    <cellStyle name="Normal 46" xfId="5364" xr:uid="{A2A720F3-54B4-4C0D-8B38-5287C7B608CA}"/>
    <cellStyle name="Normal 47" xfId="5363" xr:uid="{B6648629-95D7-4F68-A2D9-53CDF1A7B582}"/>
    <cellStyle name="Normal 47 2" xfId="6147" xr:uid="{5C6D0CAD-5274-4B1D-8860-43BCBF73278F}"/>
    <cellStyle name="Normal 5" xfId="89" xr:uid="{1F771816-4051-490C-A962-3E21B0409222}"/>
    <cellStyle name="Normal 5 10" xfId="291" xr:uid="{F44ADC5E-E696-4633-9404-274D507EB513}"/>
    <cellStyle name="Normal 5 10 2" xfId="529" xr:uid="{2B321842-31B6-48CC-9E4A-6315A3F16D13}"/>
    <cellStyle name="Normal 5 10 2 2" xfId="1173" xr:uid="{8EC01C06-86C6-498E-B6AD-EA18E2490B83}"/>
    <cellStyle name="Normal 5 10 2 3" xfId="2817" xr:uid="{70AA8E95-DC9E-4E75-915C-191544312193}"/>
    <cellStyle name="Normal 5 10 2 4" xfId="2818" xr:uid="{F8549AAE-417F-46D4-9488-90B3D01C574E}"/>
    <cellStyle name="Normal 5 10 3" xfId="1174" xr:uid="{84027124-A7EA-4778-9473-6929732F289D}"/>
    <cellStyle name="Normal 5 10 3 2" xfId="2819" xr:uid="{3B61AF00-1E35-4572-8A8B-E73F951855F5}"/>
    <cellStyle name="Normal 5 10 3 3" xfId="2820" xr:uid="{A4AD3F0B-8957-41DF-B8ED-5F3848F7B706}"/>
    <cellStyle name="Normal 5 10 3 4" xfId="2821" xr:uid="{EE262DFE-2D80-4F21-81BA-B39DA70059C6}"/>
    <cellStyle name="Normal 5 10 4" xfId="2822" xr:uid="{7C08DA8C-64F1-47CB-ACA0-C509CE59C7B2}"/>
    <cellStyle name="Normal 5 10 5" xfId="2823" xr:uid="{A97ACF95-D35D-4001-8CE6-2C9126FE0981}"/>
    <cellStyle name="Normal 5 10 6" xfId="2824" xr:uid="{5A862F48-4C8B-49CA-B3F5-39162A038498}"/>
    <cellStyle name="Normal 5 11" xfId="292" xr:uid="{E187026D-3E4A-47C0-911B-6C3D4E3EB0AA}"/>
    <cellStyle name="Normal 5 11 2" xfId="1175" xr:uid="{81993F10-89FB-4325-B154-D2D11B8399D6}"/>
    <cellStyle name="Normal 5 11 2 2" xfId="2825" xr:uid="{70964FAE-8CF7-4309-B3FA-D891A11B8E46}"/>
    <cellStyle name="Normal 5 11 2 2 2" xfId="4403" xr:uid="{72C088BC-D9D0-4D6F-9E17-FD8B0510EAEA}"/>
    <cellStyle name="Normal 5 11 2 2 3" xfId="4681" xr:uid="{1788F5C4-4FB0-4E40-A009-F9CCB76B5CAC}"/>
    <cellStyle name="Normal 5 11 2 3" xfId="2826" xr:uid="{3CC86E5D-77F7-4505-9A20-C875158AD6BF}"/>
    <cellStyle name="Normal 5 11 2 4" xfId="2827" xr:uid="{3046FE82-B508-4133-A195-C423AD3E8C5A}"/>
    <cellStyle name="Normal 5 11 3" xfId="2828" xr:uid="{EAAE88A4-DF9C-463B-9EFF-2D3C7EEC78FA}"/>
    <cellStyle name="Normal 5 11 3 2" xfId="5340" xr:uid="{5BAA6700-A90F-4269-ACB7-60B30CB65368}"/>
    <cellStyle name="Normal 5 11 4" xfId="2829" xr:uid="{0C8D2EF0-997F-491D-99A1-94F128B2CD18}"/>
    <cellStyle name="Normal 5 11 4 2" xfId="4577" xr:uid="{AB6E3028-01C5-4498-B94C-04534D33078F}"/>
    <cellStyle name="Normal 5 11 4 3" xfId="4682" xr:uid="{CC71DE60-1F80-48C8-AA05-A68D7BD41A16}"/>
    <cellStyle name="Normal 5 11 4 4" xfId="4606" xr:uid="{305A1DE0-B697-4A1C-BD74-5F56E5078706}"/>
    <cellStyle name="Normal 5 11 5" xfId="2830" xr:uid="{98CC3731-2D38-49FE-8753-2FE97B8FCA33}"/>
    <cellStyle name="Normal 5 12" xfId="1176" xr:uid="{C7889E94-33D9-449D-B263-F44703F5B02A}"/>
    <cellStyle name="Normal 5 12 2" xfId="2831" xr:uid="{6EF3D5F3-A73A-4BC4-9145-D3A4B9DED2F2}"/>
    <cellStyle name="Normal 5 12 2 2" xfId="6065" xr:uid="{A8270132-0510-4465-911B-CE6301B36699}"/>
    <cellStyle name="Normal 5 12 3" xfId="2832" xr:uid="{ECF123DF-77EE-4DA7-83F1-E9294965E69B}"/>
    <cellStyle name="Normal 5 12 4" xfId="2833" xr:uid="{18145CB6-9A28-4FB1-84E8-81671A602859}"/>
    <cellStyle name="Normal 5 13" xfId="901" xr:uid="{F59C29EC-1DCC-4274-8D47-8F488DEF7FAE}"/>
    <cellStyle name="Normal 5 13 2" xfId="2834" xr:uid="{E91D2003-3BFE-43E7-A485-CB45F8AF3ADD}"/>
    <cellStyle name="Normal 5 13 3" xfId="2835" xr:uid="{3BB7A6B3-243F-41F7-A037-98ECAB70BEBD}"/>
    <cellStyle name="Normal 5 13 4" xfId="2836" xr:uid="{B0077934-B70E-40C7-ABB4-60493479A09D}"/>
    <cellStyle name="Normal 5 14" xfId="2837" xr:uid="{9C1F3389-A067-4E06-B6F3-4CEE1DF0966C}"/>
    <cellStyle name="Normal 5 14 2" xfId="2838" xr:uid="{9D7A8507-815B-4698-9AB3-A0C9BB189055}"/>
    <cellStyle name="Normal 5 15" xfId="2839" xr:uid="{FDD29498-4C1E-4237-9297-E9BBC3F8DAE8}"/>
    <cellStyle name="Normal 5 16" xfId="2840" xr:uid="{62481386-34B1-4AA4-BD68-69DD6C3FF80A}"/>
    <cellStyle name="Normal 5 17" xfId="2841" xr:uid="{06AAC26B-C11C-435E-B9FF-EEBC2D4825E8}"/>
    <cellStyle name="Normal 5 2" xfId="90" xr:uid="{7232AB98-D129-477D-83C3-D2CC24E0E8B1}"/>
    <cellStyle name="Normal 5 2 2" xfId="187" xr:uid="{9AC00549-A5D1-4899-A15B-B4C0C16292B3}"/>
    <cellStyle name="Normal 5 2 2 2" xfId="188" xr:uid="{D46C9AA4-184F-4B64-80DB-399E08A9FF56}"/>
    <cellStyle name="Normal 5 2 2 2 2" xfId="189" xr:uid="{411F96ED-F5AF-4709-B313-0D63534D9FBD}"/>
    <cellStyle name="Normal 5 2 2 2 2 2" xfId="190" xr:uid="{2B1A74D1-8584-4EDD-A25C-80047DEC84FA}"/>
    <cellStyle name="Normal 5 2 2 2 3" xfId="191" xr:uid="{7FD385B9-5346-4476-973A-75659EC297A7}"/>
    <cellStyle name="Normal 5 2 2 2 4" xfId="4670" xr:uid="{64068B6B-DA62-4E2C-BDFC-6C7121B72D26}"/>
    <cellStyle name="Normal 5 2 2 2 5" xfId="5300" xr:uid="{3387ADE1-2F3A-4CCA-8255-EEF822C500E5}"/>
    <cellStyle name="Normal 5 2 2 2 6" xfId="6082" xr:uid="{AC17A859-03FE-41DC-98D4-D58F3584D6DB}"/>
    <cellStyle name="Normal 5 2 2 3" xfId="192" xr:uid="{B0A7FCA5-C384-46D9-8C9D-6DEDF53B7559}"/>
    <cellStyle name="Normal 5 2 2 3 2" xfId="193" xr:uid="{476E0075-89C6-407A-8709-486E3556B6EF}"/>
    <cellStyle name="Normal 5 2 2 4" xfId="194" xr:uid="{FC40CDBE-7256-440C-9D0E-6721E0537773}"/>
    <cellStyle name="Normal 5 2 2 5" xfId="293" xr:uid="{4313C935-28EA-4CD2-A47B-45A13A8DBB2F}"/>
    <cellStyle name="Normal 5 2 2 6" xfId="4596" xr:uid="{7BA25500-91B3-4488-9120-C3AA083DDAFB}"/>
    <cellStyle name="Normal 5 2 2 7" xfId="5329" xr:uid="{4B98A12F-02D0-42CC-802A-B572FB07E5B1}"/>
    <cellStyle name="Normal 5 2 3" xfId="195" xr:uid="{7B892E94-33A6-4C62-93CA-9B1CCB79587B}"/>
    <cellStyle name="Normal 5 2 3 2" xfId="196" xr:uid="{43D9DB00-1040-4126-92BA-D6B940C01000}"/>
    <cellStyle name="Normal 5 2 3 2 2" xfId="197" xr:uid="{4AC0C6C2-D1D2-47A7-8D54-AD0BC14DE7AB}"/>
    <cellStyle name="Normal 5 2 3 2 2 2" xfId="6066" xr:uid="{CFDF8BF4-B818-4F58-ABB3-B7049EED66E8}"/>
    <cellStyle name="Normal 5 2 3 2 2 3" xfId="6091" xr:uid="{575D4B8A-B544-4829-ACF4-6A23CBDECB0D}"/>
    <cellStyle name="Normal 5 2 3 2 3" xfId="4559" xr:uid="{234A0BA1-8E46-4425-9CA6-B9F78DB4AB07}"/>
    <cellStyle name="Normal 5 2 3 2 3 2" xfId="6144" xr:uid="{97332B9E-FBDF-451F-ACED-4A1530986A7B}"/>
    <cellStyle name="Normal 5 2 3 2 4" xfId="5301" xr:uid="{DFBF7C78-EF24-46E9-8F36-D053FFFD1988}"/>
    <cellStyle name="Normal 5 2 3 2 4 2" xfId="6143" xr:uid="{8BACE5C5-CE8F-43E8-B396-071CBFDB5DF0}"/>
    <cellStyle name="Normal 5 2 3 2 5" xfId="6096" xr:uid="{7AA5A5E4-E2CD-4870-973C-0F87D7D36CB5}"/>
    <cellStyle name="Normal 5 2 3 3" xfId="198" xr:uid="{C0FC78CF-3C65-415A-B619-EA28EE07DF86}"/>
    <cellStyle name="Normal 5 2 3 3 2" xfId="4742" xr:uid="{445BBD08-FBBF-4B65-8066-7FBAAD436B5A}"/>
    <cellStyle name="Normal 5 2 3 3 3" xfId="6039" xr:uid="{9AA46A8C-8CD5-4919-A360-3809865210DB}"/>
    <cellStyle name="Normal 5 2 3 3 4" xfId="6090" xr:uid="{67C671AD-D564-4D1C-BB1A-EB026EA66E03}"/>
    <cellStyle name="Normal 5 2 3 4" xfId="4404" xr:uid="{6AB0FC02-F77D-4C9F-87D8-B21EF0B571FA}"/>
    <cellStyle name="Normal 5 2 3 4 2" xfId="4715" xr:uid="{F689C968-6DC1-492D-894B-9361EB2B4A94}"/>
    <cellStyle name="Normal 5 2 3 5" xfId="4597" xr:uid="{2D9D215F-0C41-4DEB-80E7-7729F58947A5}"/>
    <cellStyle name="Normal 5 2 3 6" xfId="5321" xr:uid="{A95C23F5-EA7B-46F1-8B77-7A6D30B13FFA}"/>
    <cellStyle name="Normal 5 2 3 7" xfId="5330" xr:uid="{D00A9F17-7B4B-4CEC-B39D-56583CD1D4B3}"/>
    <cellStyle name="Normal 5 2 4" xfId="199" xr:uid="{E2D1A205-CC92-4BAF-B52E-795C7F9AA118}"/>
    <cellStyle name="Normal 5 2 4 2" xfId="200" xr:uid="{177A48D5-50F5-4632-ABD5-D8A1DD81F042}"/>
    <cellStyle name="Normal 5 2 5" xfId="201" xr:uid="{7E8838ED-A6E7-49C4-AA62-B190E3740D83}"/>
    <cellStyle name="Normal 5 2 6" xfId="186" xr:uid="{EF05D15F-06AF-4961-BB5B-DD93C706388C}"/>
    <cellStyle name="Normal 5 3" xfId="91" xr:uid="{0A383EA0-0DD8-408D-AB34-C7E5A6B82465}"/>
    <cellStyle name="Normal 5 3 2" xfId="4406" xr:uid="{16B3FA24-ADA1-4FCE-B1EE-11075153F925}"/>
    <cellStyle name="Normal 5 3 3" xfId="4405" xr:uid="{3B35783F-5335-4965-BA60-F73E8736EFA7}"/>
    <cellStyle name="Normal 5 4" xfId="92" xr:uid="{A518395D-1E45-4F45-A94A-7CF48BC4F15E}"/>
    <cellStyle name="Normal 5 4 10" xfId="2842" xr:uid="{1A34372E-8195-422E-83F8-97CB4DF59261}"/>
    <cellStyle name="Normal 5 4 11" xfId="2843" xr:uid="{7BA0E6BF-A56A-4B52-B5AF-01F273ABDD92}"/>
    <cellStyle name="Normal 5 4 2" xfId="93" xr:uid="{BBB6FC7D-7B32-4043-A3AD-D3585B6E0F68}"/>
    <cellStyle name="Normal 5 4 2 2" xfId="94" xr:uid="{9F6E7FE5-933D-4BDB-94FF-81D5BE5BB80E}"/>
    <cellStyle name="Normal 5 4 2 2 2" xfId="294" xr:uid="{21AFC8E7-97EC-4B1A-BCC0-41194E9E6DD4}"/>
    <cellStyle name="Normal 5 4 2 2 2 2" xfId="530" xr:uid="{61901017-F497-43FC-8150-035F26BD173C}"/>
    <cellStyle name="Normal 5 4 2 2 2 2 2" xfId="531" xr:uid="{EC3E530F-B67A-4E11-9B3C-A13A150894F4}"/>
    <cellStyle name="Normal 5 4 2 2 2 2 2 2" xfId="1177" xr:uid="{E3037AF6-00B6-4AB4-B438-5364167DD0B1}"/>
    <cellStyle name="Normal 5 4 2 2 2 2 2 2 2" xfId="1178" xr:uid="{FD78D430-0032-49D9-B5ED-CDD9CEFD96DE}"/>
    <cellStyle name="Normal 5 4 2 2 2 2 2 2 2 2" xfId="5496" xr:uid="{93F44700-0C18-44F1-BD31-4976F18DCF55}"/>
    <cellStyle name="Normal 5 4 2 2 2 2 2 2 3" xfId="5497" xr:uid="{0C4D52F0-8E6A-46F0-8D9A-D6E3377E4171}"/>
    <cellStyle name="Normal 5 4 2 2 2 2 2 3" xfId="1179" xr:uid="{003870AD-3A3C-45F6-A216-4D8E19AAB3DD}"/>
    <cellStyle name="Normal 5 4 2 2 2 2 2 3 2" xfId="5498" xr:uid="{B3B9BC27-7958-4D81-BB01-6E8F59E56201}"/>
    <cellStyle name="Normal 5 4 2 2 2 2 2 4" xfId="5499" xr:uid="{2054F570-C207-4BC8-8A53-6E06C069347E}"/>
    <cellStyle name="Normal 5 4 2 2 2 2 3" xfId="1180" xr:uid="{EA504EA7-93A0-44E3-ACF1-B2612ED79E83}"/>
    <cellStyle name="Normal 5 4 2 2 2 2 3 2" xfId="1181" xr:uid="{E7BFC227-5CCB-4243-92EA-B29539AEBF7E}"/>
    <cellStyle name="Normal 5 4 2 2 2 2 3 2 2" xfId="5500" xr:uid="{82B94142-991F-4519-8ED6-AC465576790C}"/>
    <cellStyle name="Normal 5 4 2 2 2 2 3 3" xfId="5501" xr:uid="{EE6C9C59-100B-4003-A04C-85A470262A7C}"/>
    <cellStyle name="Normal 5 4 2 2 2 2 4" xfId="1182" xr:uid="{757B7E2C-EE92-4872-8BA8-6B8EE4BC0D2C}"/>
    <cellStyle name="Normal 5 4 2 2 2 2 4 2" xfId="5502" xr:uid="{6DA14145-9B17-43FB-9DC8-9756BFDE1193}"/>
    <cellStyle name="Normal 5 4 2 2 2 2 5" xfId="5503" xr:uid="{71EA80DF-5EB8-49E4-9765-0AF8E8085930}"/>
    <cellStyle name="Normal 5 4 2 2 2 3" xfId="532" xr:uid="{7FD17AC5-86FD-454E-B9C6-9A5127D7E66E}"/>
    <cellStyle name="Normal 5 4 2 2 2 3 2" xfId="1183" xr:uid="{3090BBF5-E265-4B19-9B82-FD0A2D56773C}"/>
    <cellStyle name="Normal 5 4 2 2 2 3 2 2" xfId="1184" xr:uid="{B1641637-8FAA-4748-800D-60DF948F48B3}"/>
    <cellStyle name="Normal 5 4 2 2 2 3 2 2 2" xfId="5504" xr:uid="{8EFA610A-E29B-4C4F-9094-07024B361A69}"/>
    <cellStyle name="Normal 5 4 2 2 2 3 2 3" xfId="5505" xr:uid="{D4CC0B6C-1561-4D76-ACC9-D7ED688983C8}"/>
    <cellStyle name="Normal 5 4 2 2 2 3 3" xfId="1185" xr:uid="{3B500F26-F3AB-4FEC-91FB-CC4BA9B9AE21}"/>
    <cellStyle name="Normal 5 4 2 2 2 3 3 2" xfId="5506" xr:uid="{4A211111-1EC3-4590-826C-E44B48A8FEEB}"/>
    <cellStyle name="Normal 5 4 2 2 2 3 4" xfId="2844" xr:uid="{D4D55821-38FC-43EB-95A3-C49881BD4AFA}"/>
    <cellStyle name="Normal 5 4 2 2 2 4" xfId="1186" xr:uid="{245A1FAE-89D6-4D11-A49E-41E67C56A204}"/>
    <cellStyle name="Normal 5 4 2 2 2 4 2" xfId="1187" xr:uid="{F187E917-A472-4F88-A5BC-C850BBEC40BA}"/>
    <cellStyle name="Normal 5 4 2 2 2 4 2 2" xfId="5507" xr:uid="{3A7165FE-B619-42CE-8BA8-CFAD46B31EE8}"/>
    <cellStyle name="Normal 5 4 2 2 2 4 3" xfId="5508" xr:uid="{6E2AD8AA-D9FC-4C21-9775-3C3CE40F2124}"/>
    <cellStyle name="Normal 5 4 2 2 2 5" xfId="1188" xr:uid="{FA31D036-0CEA-4700-AA9F-A969C87C3922}"/>
    <cellStyle name="Normal 5 4 2 2 2 5 2" xfId="5509" xr:uid="{43168914-EBCD-49CB-B13C-1CE56430C584}"/>
    <cellStyle name="Normal 5 4 2 2 2 6" xfId="2845" xr:uid="{03104871-62D0-4679-B762-F93484FA681E}"/>
    <cellStyle name="Normal 5 4 2 2 3" xfId="295" xr:uid="{45CEEEBC-FA78-44E0-90B3-926A9FB6692E}"/>
    <cellStyle name="Normal 5 4 2 2 3 2" xfId="533" xr:uid="{64965F03-2200-443E-A66C-5D641B2EE629}"/>
    <cellStyle name="Normal 5 4 2 2 3 2 2" xfId="534" xr:uid="{76751C24-E09B-4994-9F54-4837F8036D10}"/>
    <cellStyle name="Normal 5 4 2 2 3 2 2 2" xfId="1189" xr:uid="{20442F10-FA4F-4017-93BC-40B4944DB741}"/>
    <cellStyle name="Normal 5 4 2 2 3 2 2 2 2" xfId="1190" xr:uid="{F1740737-0FBD-4150-9EBF-0A5E201A30FE}"/>
    <cellStyle name="Normal 5 4 2 2 3 2 2 3" xfId="1191" xr:uid="{DCBD2700-3E77-4931-BECA-B17498A19D0B}"/>
    <cellStyle name="Normal 5 4 2 2 3 2 3" xfId="1192" xr:uid="{7A70E44D-7B7B-4B72-BDED-DB3C1C1A2E50}"/>
    <cellStyle name="Normal 5 4 2 2 3 2 3 2" xfId="1193" xr:uid="{B8CF8ED6-FA71-442D-A512-09CB5E9D38A3}"/>
    <cellStyle name="Normal 5 4 2 2 3 2 4" xfId="1194" xr:uid="{2A26C279-E9C6-486A-BBB2-A4C202E8E571}"/>
    <cellStyle name="Normal 5 4 2 2 3 3" xfId="535" xr:uid="{8D12323A-0CFF-4319-952B-921659C2770B}"/>
    <cellStyle name="Normal 5 4 2 2 3 3 2" xfId="1195" xr:uid="{E1B99C4F-B803-4B20-AA82-0464D7281079}"/>
    <cellStyle name="Normal 5 4 2 2 3 3 2 2" xfId="1196" xr:uid="{EE960678-6AE8-47E0-9F9A-51EDBE756EF7}"/>
    <cellStyle name="Normal 5 4 2 2 3 3 3" xfId="1197" xr:uid="{CC9CCCF6-6D3A-4F4D-8BE7-331EADE0A3C7}"/>
    <cellStyle name="Normal 5 4 2 2 3 4" xfId="1198" xr:uid="{5B36A280-2C10-46E7-AA00-F2ADE37D1FA5}"/>
    <cellStyle name="Normal 5 4 2 2 3 4 2" xfId="1199" xr:uid="{7C059A27-A7AC-4BEB-93F6-9FB047BA3412}"/>
    <cellStyle name="Normal 5 4 2 2 3 5" xfId="1200" xr:uid="{3442CAB2-E6CA-4E24-9CC5-A8CE02922DF1}"/>
    <cellStyle name="Normal 5 4 2 2 4" xfId="536" xr:uid="{82C31D57-1CCC-4E0A-9409-558990215C0C}"/>
    <cellStyle name="Normal 5 4 2 2 4 2" xfId="537" xr:uid="{0201C780-E64E-4FB6-AFE2-AA5684A9739B}"/>
    <cellStyle name="Normal 5 4 2 2 4 2 2" xfId="1201" xr:uid="{A7174930-72AD-473F-B30E-414A136A9F9E}"/>
    <cellStyle name="Normal 5 4 2 2 4 2 2 2" xfId="1202" xr:uid="{F8E446B4-A7C4-43EA-A335-7BCD4C22260A}"/>
    <cellStyle name="Normal 5 4 2 2 4 2 3" xfId="1203" xr:uid="{596014A2-6EBD-4B06-A6E9-D0C48122C4D6}"/>
    <cellStyle name="Normal 5 4 2 2 4 3" xfId="1204" xr:uid="{35182681-66B9-490C-9311-5C4CE41C7990}"/>
    <cellStyle name="Normal 5 4 2 2 4 3 2" xfId="1205" xr:uid="{12ECC9DC-93C4-45C0-8122-49AD5187117A}"/>
    <cellStyle name="Normal 5 4 2 2 4 4" xfId="1206" xr:uid="{45FD4ACE-4AC0-4FD6-B1EE-D1D7774534C9}"/>
    <cellStyle name="Normal 5 4 2 2 5" xfId="538" xr:uid="{83CA37C4-0BB9-4B50-A2EA-770DEE9138CB}"/>
    <cellStyle name="Normal 5 4 2 2 5 2" xfId="1207" xr:uid="{8FA24281-069F-4C88-A57C-B2635B9E8AFD}"/>
    <cellStyle name="Normal 5 4 2 2 5 2 2" xfId="1208" xr:uid="{605D20E2-57D2-4E4D-8C78-28C615894022}"/>
    <cellStyle name="Normal 5 4 2 2 5 3" xfId="1209" xr:uid="{DA0FF9A8-8577-46E1-A6E2-A04A00C42C26}"/>
    <cellStyle name="Normal 5 4 2 2 5 4" xfId="2846" xr:uid="{58AE9976-A4A1-46EE-9806-12606CE6FB68}"/>
    <cellStyle name="Normal 5 4 2 2 6" xfId="1210" xr:uid="{755F1E18-AE4F-4858-8BEF-E9260BF0C3BD}"/>
    <cellStyle name="Normal 5 4 2 2 6 2" xfId="1211" xr:uid="{1CB1386E-2669-4F5B-8981-EC033481F6DE}"/>
    <cellStyle name="Normal 5 4 2 2 7" xfId="1212" xr:uid="{45E53FCB-9421-4CC8-B085-91886786C1A5}"/>
    <cellStyle name="Normal 5 4 2 2 8" xfId="2847" xr:uid="{013268DD-71DC-410D-9AD1-CAA43C26EED6}"/>
    <cellStyle name="Normal 5 4 2 3" xfId="296" xr:uid="{82D6A3D4-2FE2-47AF-AC6F-CE2AD4DCA913}"/>
    <cellStyle name="Normal 5 4 2 3 2" xfId="539" xr:uid="{ADE7B049-9A4B-429F-AC18-A2577960FC04}"/>
    <cellStyle name="Normal 5 4 2 3 2 2" xfId="540" xr:uid="{242FD6E9-6947-4B61-B039-BDC06484A27A}"/>
    <cellStyle name="Normal 5 4 2 3 2 2 2" xfId="1213" xr:uid="{4636C538-CF83-4572-8B4A-07FB28F6E5EA}"/>
    <cellStyle name="Normal 5 4 2 3 2 2 2 2" xfId="1214" xr:uid="{591A63CA-7B4E-4372-B0DD-1024C8260431}"/>
    <cellStyle name="Normal 5 4 2 3 2 2 2 2 2" xfId="5510" xr:uid="{2BA9224A-F0EB-40C3-8693-C7F3A25BB511}"/>
    <cellStyle name="Normal 5 4 2 3 2 2 2 3" xfId="5511" xr:uid="{362E6892-D608-4F93-BB05-746EBC14E8F7}"/>
    <cellStyle name="Normal 5 4 2 3 2 2 3" xfId="1215" xr:uid="{76990C49-64B4-4984-859B-01F98796CAA5}"/>
    <cellStyle name="Normal 5 4 2 3 2 2 3 2" xfId="5512" xr:uid="{1D9145E3-E461-49C5-B06C-536A67ECC061}"/>
    <cellStyle name="Normal 5 4 2 3 2 2 4" xfId="5513" xr:uid="{33B4E1F0-77CD-4F11-88BF-3A88501C5254}"/>
    <cellStyle name="Normal 5 4 2 3 2 3" xfId="1216" xr:uid="{355DC880-A527-43BC-A77E-BA6B8F110A0D}"/>
    <cellStyle name="Normal 5 4 2 3 2 3 2" xfId="1217" xr:uid="{96171A84-2C65-42CC-81F9-92E47DF6E971}"/>
    <cellStyle name="Normal 5 4 2 3 2 3 2 2" xfId="5514" xr:uid="{7BC73436-DE0D-4993-AADB-A3EDF32A6C19}"/>
    <cellStyle name="Normal 5 4 2 3 2 3 3" xfId="5515" xr:uid="{1FEFF7D6-2655-44D5-8FC9-4CA9BD492C1A}"/>
    <cellStyle name="Normal 5 4 2 3 2 4" xfId="1218" xr:uid="{5F37A99F-4839-4A98-8A01-653F396D93D0}"/>
    <cellStyle name="Normal 5 4 2 3 2 4 2" xfId="5516" xr:uid="{549DB6E6-EF8D-4837-B453-EB0DDE988EEF}"/>
    <cellStyle name="Normal 5 4 2 3 2 5" xfId="5517" xr:uid="{6CE471A9-7BF5-4135-82C8-8AAEDFA67671}"/>
    <cellStyle name="Normal 5 4 2 3 3" xfId="541" xr:uid="{8280BE6E-E193-4EC1-85C1-859E71427D54}"/>
    <cellStyle name="Normal 5 4 2 3 3 2" xfId="1219" xr:uid="{80EDDE75-A169-4221-A70D-1D204644C021}"/>
    <cellStyle name="Normal 5 4 2 3 3 2 2" xfId="1220" xr:uid="{4324F42E-24FA-4F72-B709-322C27F2ED4F}"/>
    <cellStyle name="Normal 5 4 2 3 3 2 2 2" xfId="5518" xr:uid="{A3B925AF-5226-483A-AF02-DE7DFB3857D6}"/>
    <cellStyle name="Normal 5 4 2 3 3 2 3" xfId="5519" xr:uid="{B789C613-6412-424C-A2B2-6F5567E57CE2}"/>
    <cellStyle name="Normal 5 4 2 3 3 3" xfId="1221" xr:uid="{0D611D51-5D5B-4076-A3A1-0F2C226F3613}"/>
    <cellStyle name="Normal 5 4 2 3 3 3 2" xfId="5520" xr:uid="{D2D40CD5-89FB-401F-A7D9-7889F6301A1A}"/>
    <cellStyle name="Normal 5 4 2 3 3 4" xfId="2848" xr:uid="{C05123A2-6270-4B39-8AA4-0A891A3BACC3}"/>
    <cellStyle name="Normal 5 4 2 3 4" xfId="1222" xr:uid="{F445120F-EA28-4B23-A66F-4CA5FB08ECFA}"/>
    <cellStyle name="Normal 5 4 2 3 4 2" xfId="1223" xr:uid="{20E1B3B0-9FD1-42C5-B655-46F644C19F4F}"/>
    <cellStyle name="Normal 5 4 2 3 4 2 2" xfId="5521" xr:uid="{212B89C7-2A64-4855-9916-EE809994458C}"/>
    <cellStyle name="Normal 5 4 2 3 4 3" xfId="5522" xr:uid="{F5AA81A6-D94D-49DE-B690-06AB8166A70C}"/>
    <cellStyle name="Normal 5 4 2 3 5" xfId="1224" xr:uid="{EE41BCE8-B3B7-46CF-86BC-0273D05FF41E}"/>
    <cellStyle name="Normal 5 4 2 3 5 2" xfId="5523" xr:uid="{DF96CDFC-2E5C-418C-817B-FD91BAFD6C12}"/>
    <cellStyle name="Normal 5 4 2 3 6" xfId="2849" xr:uid="{4ECA5ADA-C6B6-4509-9DFE-1ADD58D98CEE}"/>
    <cellStyle name="Normal 5 4 2 4" xfId="297" xr:uid="{D6223352-03A9-4E48-BA24-3D23AB3D61DC}"/>
    <cellStyle name="Normal 5 4 2 4 2" xfId="542" xr:uid="{44A1A215-ED5A-4242-B177-C557A3B1B543}"/>
    <cellStyle name="Normal 5 4 2 4 2 2" xfId="543" xr:uid="{3BF9AFB7-006B-413F-856B-1D792C64D100}"/>
    <cellStyle name="Normal 5 4 2 4 2 2 2" xfId="1225" xr:uid="{F11F4333-DFD5-496B-A65E-2A8E5447DDD5}"/>
    <cellStyle name="Normal 5 4 2 4 2 2 2 2" xfId="1226" xr:uid="{D5CA2E4E-16DE-4FE0-B74E-B71F9C1BEC96}"/>
    <cellStyle name="Normal 5 4 2 4 2 2 3" xfId="1227" xr:uid="{F047E746-6D42-4189-B1E5-48AE7122CDA4}"/>
    <cellStyle name="Normal 5 4 2 4 2 3" xfId="1228" xr:uid="{AC0246B6-ED3F-4AF2-8E47-953D3296107C}"/>
    <cellStyle name="Normal 5 4 2 4 2 3 2" xfId="1229" xr:uid="{F90BC85B-D28F-425B-8DEA-7BD7E10AF06B}"/>
    <cellStyle name="Normal 5 4 2 4 2 4" xfId="1230" xr:uid="{0AA4CE19-1FB5-4093-883A-166D0968A466}"/>
    <cellStyle name="Normal 5 4 2 4 3" xfId="544" xr:uid="{F0184BFF-9290-40DD-AEE4-29B747FEB263}"/>
    <cellStyle name="Normal 5 4 2 4 3 2" xfId="1231" xr:uid="{57F3A69A-81F0-4582-AF6C-A27E13AB952E}"/>
    <cellStyle name="Normal 5 4 2 4 3 2 2" xfId="1232" xr:uid="{5E7E4DD7-9063-4AFC-B796-C2A88A737C30}"/>
    <cellStyle name="Normal 5 4 2 4 3 3" xfId="1233" xr:uid="{27A757E8-01E6-44B9-9D7D-D92D0801981C}"/>
    <cellStyle name="Normal 5 4 2 4 4" xfId="1234" xr:uid="{E303B32E-32D8-4A0E-8455-160B1EAA52B8}"/>
    <cellStyle name="Normal 5 4 2 4 4 2" xfId="1235" xr:uid="{09460217-79BB-4EDE-BFA5-DAC736C0E914}"/>
    <cellStyle name="Normal 5 4 2 4 5" xfId="1236" xr:uid="{43FC7910-3A0C-4065-BD23-3FD17B79062F}"/>
    <cellStyle name="Normal 5 4 2 5" xfId="298" xr:uid="{17F6E658-421E-471F-B85F-C7D39B712E00}"/>
    <cellStyle name="Normal 5 4 2 5 2" xfId="545" xr:uid="{699447BB-5B5F-46BD-AB66-C50908826C21}"/>
    <cellStyle name="Normal 5 4 2 5 2 2" xfId="1237" xr:uid="{19178F8C-84AF-4256-B91D-1D08CAB4AB88}"/>
    <cellStyle name="Normal 5 4 2 5 2 2 2" xfId="1238" xr:uid="{F57F3CB0-3BAB-4DCC-9961-CD153182306B}"/>
    <cellStyle name="Normal 5 4 2 5 2 3" xfId="1239" xr:uid="{CAA86DF3-2D83-4CE3-8206-6F3805B23818}"/>
    <cellStyle name="Normal 5 4 2 5 3" xfId="1240" xr:uid="{ED235707-190F-46C5-AFA7-659A3A624C07}"/>
    <cellStyle name="Normal 5 4 2 5 3 2" xfId="1241" xr:uid="{B7AD4353-36F7-491B-BCF7-9EA45F8848EB}"/>
    <cellStyle name="Normal 5 4 2 5 4" xfId="1242" xr:uid="{52EEEA88-0B39-4670-AE2B-C4EBFBA72595}"/>
    <cellStyle name="Normal 5 4 2 6" xfId="546" xr:uid="{7B1E2500-ACA1-45AD-943E-B7691AB6469C}"/>
    <cellStyle name="Normal 5 4 2 6 2" xfId="1243" xr:uid="{5B9F67CE-A2D3-4B90-9D65-3425E1C50CB1}"/>
    <cellStyle name="Normal 5 4 2 6 2 2" xfId="1244" xr:uid="{EBB071B9-1546-4A50-AC79-60DAAA07DD63}"/>
    <cellStyle name="Normal 5 4 2 6 2 3" xfId="4419" xr:uid="{AAC83875-6A1F-4723-A3D9-EE91CCDDA588}"/>
    <cellStyle name="Normal 5 4 2 6 2 3 2" xfId="5524" xr:uid="{AA8C85F9-EE45-4F70-8F15-E1803387DD16}"/>
    <cellStyle name="Normal 5 4 2 6 3" xfId="1245" xr:uid="{38446D9B-613E-4F21-AB2C-2614861FFC32}"/>
    <cellStyle name="Normal 5 4 2 6 4" xfId="2850" xr:uid="{0FFEACC3-8252-4F45-8FEC-8E2C3550B544}"/>
    <cellStyle name="Normal 5 4 2 6 4 2" xfId="4584" xr:uid="{EE73A6B0-5A78-4E4A-9971-EBC52B636048}"/>
    <cellStyle name="Normal 5 4 2 6 4 3" xfId="4683" xr:uid="{254AF41D-CB25-4F33-8546-7E72BA795F2F}"/>
    <cellStyle name="Normal 5 4 2 6 4 4" xfId="4611" xr:uid="{385E2320-E0D0-4B43-B82A-FC58A7997A4C}"/>
    <cellStyle name="Normal 5 4 2 7" xfId="1246" xr:uid="{B6C418FD-E619-431A-B824-C933A1EBF02F}"/>
    <cellStyle name="Normal 5 4 2 7 2" xfId="1247" xr:uid="{D32AE367-79E7-46FD-B17C-521824717B3D}"/>
    <cellStyle name="Normal 5 4 2 8" xfId="1248" xr:uid="{11E303F5-F6E4-4C16-9500-0A46067BA007}"/>
    <cellStyle name="Normal 5 4 2 9" xfId="2851" xr:uid="{C0170C4E-9D11-4637-B07A-0ED3086B18D0}"/>
    <cellStyle name="Normal 5 4 3" xfId="95" xr:uid="{D8F7052E-D917-473B-9219-7C714B27AF49}"/>
    <cellStyle name="Normal 5 4 3 2" xfId="96" xr:uid="{7B62F9B1-3B7E-497C-A0E5-BA2EC4D481A6}"/>
    <cellStyle name="Normal 5 4 3 2 2" xfId="547" xr:uid="{A63A6DA6-0F4F-4939-BE7F-847512652443}"/>
    <cellStyle name="Normal 5 4 3 2 2 2" xfId="548" xr:uid="{8A2884F8-1B84-491D-B349-32BF390C1920}"/>
    <cellStyle name="Normal 5 4 3 2 2 2 2" xfId="1249" xr:uid="{2C550DCA-6553-4F27-92AD-12D92B27E9C9}"/>
    <cellStyle name="Normal 5 4 3 2 2 2 2 2" xfId="1250" xr:uid="{1C0779ED-FE7F-4F1E-AECC-EC1FD634A370}"/>
    <cellStyle name="Normal 5 4 3 2 2 2 2 2 2" xfId="5525" xr:uid="{DBEC6FDE-A9E2-4CA5-8A0E-968E56F27732}"/>
    <cellStyle name="Normal 5 4 3 2 2 2 2 3" xfId="5526" xr:uid="{BA16AEE3-E5C8-4AAE-899C-38E20088FEFC}"/>
    <cellStyle name="Normal 5 4 3 2 2 2 3" xfId="1251" xr:uid="{AF0784CC-F1FB-4A7A-8015-5066CDD1A482}"/>
    <cellStyle name="Normal 5 4 3 2 2 2 3 2" xfId="5527" xr:uid="{D0FF57FD-A6BB-491B-8B29-238B0BA354A6}"/>
    <cellStyle name="Normal 5 4 3 2 2 2 4" xfId="5528" xr:uid="{927EA3A4-50B1-4A7E-8C65-F853C1FB3DE7}"/>
    <cellStyle name="Normal 5 4 3 2 2 3" xfId="1252" xr:uid="{25E52573-2D80-4C36-AAC0-735F88A63784}"/>
    <cellStyle name="Normal 5 4 3 2 2 3 2" xfId="1253" xr:uid="{CED5415C-ED6C-4A5C-83B3-40811DE87811}"/>
    <cellStyle name="Normal 5 4 3 2 2 3 2 2" xfId="5529" xr:uid="{2E4855BF-532E-40EF-95E0-BF40BC0FECA9}"/>
    <cellStyle name="Normal 5 4 3 2 2 3 3" xfId="5530" xr:uid="{8B103323-B1B2-4FA5-A303-2D886C7BD926}"/>
    <cellStyle name="Normal 5 4 3 2 2 4" xfId="1254" xr:uid="{118A041D-9F5F-4379-83DB-4DC9C355077F}"/>
    <cellStyle name="Normal 5 4 3 2 2 4 2" xfId="5531" xr:uid="{DD682AF8-FB18-49D9-948F-64F07D76DCB0}"/>
    <cellStyle name="Normal 5 4 3 2 2 5" xfId="5532" xr:uid="{06646987-BEBA-45B9-88A0-295FFAFA06A1}"/>
    <cellStyle name="Normal 5 4 3 2 3" xfId="549" xr:uid="{054D5B18-8E97-4F42-A1E2-8F273B778845}"/>
    <cellStyle name="Normal 5 4 3 2 3 2" xfId="1255" xr:uid="{BA0228CE-D38F-462B-BBE2-81A5C90790C8}"/>
    <cellStyle name="Normal 5 4 3 2 3 2 2" xfId="1256" xr:uid="{682128DA-BF7A-4539-818F-A9C7C13B91A5}"/>
    <cellStyle name="Normal 5 4 3 2 3 2 2 2" xfId="5533" xr:uid="{6EE1336E-6D70-423A-8604-7E65E0B2F879}"/>
    <cellStyle name="Normal 5 4 3 2 3 2 3" xfId="5534" xr:uid="{CB36ECF6-FF56-4ED9-99FF-9BDC2A7D5F72}"/>
    <cellStyle name="Normal 5 4 3 2 3 3" xfId="1257" xr:uid="{2CAF7205-34B9-46DD-B559-EE258D7261B7}"/>
    <cellStyle name="Normal 5 4 3 2 3 3 2" xfId="5535" xr:uid="{39E94910-64DC-430C-BB1A-4A45A843E447}"/>
    <cellStyle name="Normal 5 4 3 2 3 4" xfId="2852" xr:uid="{51B82517-EFFE-4AE1-824B-306DBD12DEA2}"/>
    <cellStyle name="Normal 5 4 3 2 4" xfId="1258" xr:uid="{8CF9B05C-4791-445D-9B58-5F8AB48524EB}"/>
    <cellStyle name="Normal 5 4 3 2 4 2" xfId="1259" xr:uid="{CE1CF7F9-2AD9-4735-B0BA-54C894FDCD62}"/>
    <cellStyle name="Normal 5 4 3 2 4 2 2" xfId="5536" xr:uid="{1F407FB2-4CC6-48C2-850F-7824A7AD5E4C}"/>
    <cellStyle name="Normal 5 4 3 2 4 3" xfId="5537" xr:uid="{92B53BF1-09EB-45C7-80A1-B60542D5DF51}"/>
    <cellStyle name="Normal 5 4 3 2 5" xfId="1260" xr:uid="{B2E7F0D5-C668-482B-9B52-76D00432D85B}"/>
    <cellStyle name="Normal 5 4 3 2 5 2" xfId="5538" xr:uid="{B9E4558B-09ED-488F-9A1E-0DE0FCFE3EC3}"/>
    <cellStyle name="Normal 5 4 3 2 6" xfId="2853" xr:uid="{723FF052-82FE-4D44-9BA3-F494BC974A82}"/>
    <cellStyle name="Normal 5 4 3 3" xfId="299" xr:uid="{86A84660-A0A1-4D38-B020-DD69EB30EE36}"/>
    <cellStyle name="Normal 5 4 3 3 2" xfId="550" xr:uid="{43ADBDFE-9306-4DA8-AC4A-C2EFCD3AB00F}"/>
    <cellStyle name="Normal 5 4 3 3 2 2" xfId="551" xr:uid="{0F89E3CC-FE2A-4273-AD1A-59C764972EE1}"/>
    <cellStyle name="Normal 5 4 3 3 2 2 2" xfId="1261" xr:uid="{A8136035-AE1C-4645-9E25-3F1FB9A29522}"/>
    <cellStyle name="Normal 5 4 3 3 2 2 2 2" xfId="1262" xr:uid="{3C58B28B-972F-4EA7-BB77-FDFD6FD57697}"/>
    <cellStyle name="Normal 5 4 3 3 2 2 3" xfId="1263" xr:uid="{2B98375B-096E-4E94-9AE5-87D0890441E2}"/>
    <cellStyle name="Normal 5 4 3 3 2 3" xfId="1264" xr:uid="{72BB2736-4DA9-49AD-8AFF-68E3CA68F19A}"/>
    <cellStyle name="Normal 5 4 3 3 2 3 2" xfId="1265" xr:uid="{BB861D2E-E099-40B1-ACF9-711E593E99FD}"/>
    <cellStyle name="Normal 5 4 3 3 2 4" xfId="1266" xr:uid="{FBD38589-C5FF-4F40-A3E9-E47364361E62}"/>
    <cellStyle name="Normal 5 4 3 3 3" xfId="552" xr:uid="{35010F73-126F-4603-BECE-89AD3A8F3BBC}"/>
    <cellStyle name="Normal 5 4 3 3 3 2" xfId="1267" xr:uid="{DCB52147-4254-41EE-875A-AEB2B9F8A423}"/>
    <cellStyle name="Normal 5 4 3 3 3 2 2" xfId="1268" xr:uid="{2C19D279-B9A9-4EDB-96DF-6236FA9205C6}"/>
    <cellStyle name="Normal 5 4 3 3 3 3" xfId="1269" xr:uid="{17E4F58B-981C-4C59-AABA-13105EB78533}"/>
    <cellStyle name="Normal 5 4 3 3 4" xfId="1270" xr:uid="{BDF86008-048C-4FFA-ADB4-1536A5CE84EA}"/>
    <cellStyle name="Normal 5 4 3 3 4 2" xfId="1271" xr:uid="{99F014EF-413A-4194-9F4D-87C19D1E29DC}"/>
    <cellStyle name="Normal 5 4 3 3 5" xfId="1272" xr:uid="{237618AB-8690-4584-9207-A2118BFA377B}"/>
    <cellStyle name="Normal 5 4 3 4" xfId="300" xr:uid="{17EF29BE-56B4-437C-80C8-765AE3F261DC}"/>
    <cellStyle name="Normal 5 4 3 4 2" xfId="553" xr:uid="{82C3F3E9-6149-4356-80E3-154E29D06C24}"/>
    <cellStyle name="Normal 5 4 3 4 2 2" xfId="1273" xr:uid="{E2F807DB-CDD7-4C1D-AB25-EF3CE1057209}"/>
    <cellStyle name="Normal 5 4 3 4 2 2 2" xfId="1274" xr:uid="{EFAF1705-29F0-4546-8A61-7E04DDE73C61}"/>
    <cellStyle name="Normal 5 4 3 4 2 3" xfId="1275" xr:uid="{708DB64E-C923-4A6B-B5F3-164D2196DB90}"/>
    <cellStyle name="Normal 5 4 3 4 3" xfId="1276" xr:uid="{A5868AB4-8C30-4B51-84B7-46ECC9B6874E}"/>
    <cellStyle name="Normal 5 4 3 4 3 2" xfId="1277" xr:uid="{E5F29232-D525-4DF2-8004-00D819F897C2}"/>
    <cellStyle name="Normal 5 4 3 4 4" xfId="1278" xr:uid="{BA42D3D8-3EC1-4A7D-8653-51789577ED0B}"/>
    <cellStyle name="Normal 5 4 3 5" xfId="554" xr:uid="{61E34243-6FAC-43F4-8C18-5B44D14092DA}"/>
    <cellStyle name="Normal 5 4 3 5 2" xfId="1279" xr:uid="{FA68E804-D23E-4614-A23E-2F8FA61755D4}"/>
    <cellStyle name="Normal 5 4 3 5 2 2" xfId="1280" xr:uid="{49EC871D-108A-4E22-BA9D-6086CCC3A16B}"/>
    <cellStyle name="Normal 5 4 3 5 3" xfId="1281" xr:uid="{D4ED5973-677D-4474-BECD-41BD7B7BDFB0}"/>
    <cellStyle name="Normal 5 4 3 5 4" xfId="2854" xr:uid="{86F68331-1807-4D94-8746-C723EBE2A979}"/>
    <cellStyle name="Normal 5 4 3 6" xfId="1282" xr:uid="{5F11C408-66D9-422F-A24E-C410BA4BB811}"/>
    <cellStyle name="Normal 5 4 3 6 2" xfId="1283" xr:uid="{062A2912-7D68-4496-B364-53206634C4A7}"/>
    <cellStyle name="Normal 5 4 3 7" xfId="1284" xr:uid="{F5044651-EDDD-4CE1-8619-55E6ED3E23F0}"/>
    <cellStyle name="Normal 5 4 3 8" xfId="2855" xr:uid="{79BDADA0-61AE-4C26-9AEC-6E95719B3EBF}"/>
    <cellStyle name="Normal 5 4 4" xfId="97" xr:uid="{0CFD6DE6-8662-49A7-B1CE-198FD037E4D6}"/>
    <cellStyle name="Normal 5 4 4 2" xfId="446" xr:uid="{73C30E6E-6143-4B6D-9506-5F41B28CD327}"/>
    <cellStyle name="Normal 5 4 4 2 2" xfId="555" xr:uid="{D27AC03B-3D5B-4901-A558-C8B02DB9E478}"/>
    <cellStyle name="Normal 5 4 4 2 2 2" xfId="1285" xr:uid="{DDF599FF-5DE3-4EBD-BA00-0A8736DC81CC}"/>
    <cellStyle name="Normal 5 4 4 2 2 2 2" xfId="1286" xr:uid="{12761C4D-68B0-4D4F-9840-82DEFF5659D0}"/>
    <cellStyle name="Normal 5 4 4 2 2 2 2 2" xfId="5539" xr:uid="{3FD09CE3-56C0-4D16-A8BB-D08C2398179B}"/>
    <cellStyle name="Normal 5 4 4 2 2 2 3" xfId="5540" xr:uid="{42D1600E-4C84-4DFC-9FBC-D9E15EAB58A5}"/>
    <cellStyle name="Normal 5 4 4 2 2 3" xfId="1287" xr:uid="{EBE464F7-EB69-4E8D-B694-8C028726ED5B}"/>
    <cellStyle name="Normal 5 4 4 2 2 3 2" xfId="5541" xr:uid="{2E9EBA7E-AFB6-4633-BF65-A976A3F8A9B2}"/>
    <cellStyle name="Normal 5 4 4 2 2 4" xfId="2856" xr:uid="{CA6ADD71-EDDA-4521-BC34-439588F2E47A}"/>
    <cellStyle name="Normal 5 4 4 2 3" xfId="1288" xr:uid="{C351649E-E675-4685-9812-BDDF5186061B}"/>
    <cellStyle name="Normal 5 4 4 2 3 2" xfId="1289" xr:uid="{0BCFE4A5-EEEA-471E-AE8F-1A731C3186C9}"/>
    <cellStyle name="Normal 5 4 4 2 3 2 2" xfId="5542" xr:uid="{8F4CEA6F-9A3C-43A0-9391-CC5CD68BDB70}"/>
    <cellStyle name="Normal 5 4 4 2 3 3" xfId="5543" xr:uid="{C16AAD46-168F-4D29-BDDB-3B1569AD11E8}"/>
    <cellStyle name="Normal 5 4 4 2 4" xfId="1290" xr:uid="{CDCEA7D2-C2E2-440B-ADC5-278A6456F23D}"/>
    <cellStyle name="Normal 5 4 4 2 4 2" xfId="5544" xr:uid="{0AD47244-0D21-4EDF-8A0F-1194EBD26E8A}"/>
    <cellStyle name="Normal 5 4 4 2 5" xfId="2857" xr:uid="{533821F6-7C57-4664-8B67-E3A2A01D95E6}"/>
    <cellStyle name="Normal 5 4 4 3" xfId="556" xr:uid="{D35A148E-E105-4D89-9F90-BC3680436529}"/>
    <cellStyle name="Normal 5 4 4 3 2" xfId="1291" xr:uid="{76162A15-3C35-4457-817D-0A7DB8BE53CF}"/>
    <cellStyle name="Normal 5 4 4 3 2 2" xfId="1292" xr:uid="{5BA9840E-832A-4073-B46F-606C33F349F9}"/>
    <cellStyle name="Normal 5 4 4 3 2 2 2" xfId="5545" xr:uid="{BCED28B5-9844-4E40-84C9-1C4231E1064F}"/>
    <cellStyle name="Normal 5 4 4 3 2 3" xfId="5546" xr:uid="{78619C1B-0359-48E2-89B5-B80CB62C47A1}"/>
    <cellStyle name="Normal 5 4 4 3 3" xfId="1293" xr:uid="{C2E1395F-1D53-40BC-AED8-EB945882165E}"/>
    <cellStyle name="Normal 5 4 4 3 3 2" xfId="5547" xr:uid="{6430914A-08F7-49C0-B7B6-DC6D303769AE}"/>
    <cellStyle name="Normal 5 4 4 3 4" xfId="2858" xr:uid="{26DA2367-13C6-4C24-ADA3-D7FFE344B9C8}"/>
    <cellStyle name="Normal 5 4 4 4" xfId="1294" xr:uid="{53258B7D-8FD9-4D5D-9DB0-2AF6DEF3917D}"/>
    <cellStyle name="Normal 5 4 4 4 2" xfId="1295" xr:uid="{944D9DE1-8DAE-439E-9D3A-472D28F11A96}"/>
    <cellStyle name="Normal 5 4 4 4 2 2" xfId="5548" xr:uid="{BE08B270-F9BC-4A4E-9732-6711DC7F7F60}"/>
    <cellStyle name="Normal 5 4 4 4 3" xfId="2859" xr:uid="{D6EFF8B5-7F0F-458A-A9C1-CFBBF535D99B}"/>
    <cellStyle name="Normal 5 4 4 4 4" xfId="2860" xr:uid="{82900233-521A-4898-A9F6-63AD4371FFA9}"/>
    <cellStyle name="Normal 5 4 4 5" xfId="1296" xr:uid="{E2E46CEB-D153-49E1-8701-771F083BFA9E}"/>
    <cellStyle name="Normal 5 4 4 5 2" xfId="5549" xr:uid="{6E9AC875-B554-4D79-BE63-E7C1C79240C5}"/>
    <cellStyle name="Normal 5 4 4 6" xfId="2861" xr:uid="{CA8813FC-D2D7-44F9-91A8-09E1F8FD8AF6}"/>
    <cellStyle name="Normal 5 4 4 7" xfId="2862" xr:uid="{8E6C74F2-20F9-4E64-810B-7A7699CC30C4}"/>
    <cellStyle name="Normal 5 4 5" xfId="301" xr:uid="{CC8BFD08-6E01-4CFE-9E2D-824CD35FF895}"/>
    <cellStyle name="Normal 5 4 5 2" xfId="557" xr:uid="{6E30A249-A2C1-4216-AD7D-FE9C97E17A68}"/>
    <cellStyle name="Normal 5 4 5 2 2" xfId="558" xr:uid="{87C110C9-E6DF-449D-B50E-86817C639347}"/>
    <cellStyle name="Normal 5 4 5 2 2 2" xfId="1297" xr:uid="{596BCDC5-8C41-49C9-9C5A-8F28EE7EA2DC}"/>
    <cellStyle name="Normal 5 4 5 2 2 2 2" xfId="1298" xr:uid="{7C104324-52C4-45BA-B9C0-BA95F526BF74}"/>
    <cellStyle name="Normal 5 4 5 2 2 3" xfId="1299" xr:uid="{69934AF5-A1B1-42B8-9F20-C3BCBDA2C3B5}"/>
    <cellStyle name="Normal 5 4 5 2 3" xfId="1300" xr:uid="{7DC7B5BC-5315-438C-B731-9656C443B2C5}"/>
    <cellStyle name="Normal 5 4 5 2 3 2" xfId="1301" xr:uid="{0C64F4B2-5FF2-419D-8364-D2CE55777E33}"/>
    <cellStyle name="Normal 5 4 5 2 4" xfId="1302" xr:uid="{354899C3-72E7-4725-B9FF-F66BB92EF53E}"/>
    <cellStyle name="Normal 5 4 5 3" xfId="559" xr:uid="{A3397A03-70AD-4C8C-AF7D-689F2DF656C7}"/>
    <cellStyle name="Normal 5 4 5 3 2" xfId="1303" xr:uid="{925A1E34-C92D-4ED7-BB22-0C925DFD1EBD}"/>
    <cellStyle name="Normal 5 4 5 3 2 2" xfId="1304" xr:uid="{0149C092-3221-4BC1-A952-AB9D09E664B9}"/>
    <cellStyle name="Normal 5 4 5 3 3" xfId="1305" xr:uid="{84A139F8-95CE-4902-8399-BF068B2B8F7D}"/>
    <cellStyle name="Normal 5 4 5 3 4" xfId="2863" xr:uid="{DF8BA3F0-F05B-48BF-A543-B97DB706302B}"/>
    <cellStyle name="Normal 5 4 5 4" xfId="1306" xr:uid="{32372D56-86F2-478F-9C3A-2606F5CDB473}"/>
    <cellStyle name="Normal 5 4 5 4 2" xfId="1307" xr:uid="{B0B0AF3B-597F-4F18-9760-EE08F51F2D75}"/>
    <cellStyle name="Normal 5 4 5 5" xfId="1308" xr:uid="{71A1C3C5-7025-4D82-9C91-F1A23DD48975}"/>
    <cellStyle name="Normal 5 4 5 6" xfId="2864" xr:uid="{09AC842E-04F8-42C3-9BE5-5834B9328771}"/>
    <cellStyle name="Normal 5 4 6" xfId="302" xr:uid="{30375CD1-A814-470B-A9BB-1CD552526BC0}"/>
    <cellStyle name="Normal 5 4 6 2" xfId="560" xr:uid="{2427BD28-C89D-403D-812D-8E99D53D5F67}"/>
    <cellStyle name="Normal 5 4 6 2 2" xfId="1309" xr:uid="{EB5502D1-073F-4FCA-AC3F-FBAE4563E5E8}"/>
    <cellStyle name="Normal 5 4 6 2 2 2" xfId="1310" xr:uid="{C1B8DA12-EDEE-43CD-869B-0C7064F9265C}"/>
    <cellStyle name="Normal 5 4 6 2 3" xfId="1311" xr:uid="{BA6F301C-BFB3-40CE-B499-407D449606D1}"/>
    <cellStyle name="Normal 5 4 6 2 4" xfId="2865" xr:uid="{4D73FF65-7DC2-4B4A-8D7D-53E6222CED6C}"/>
    <cellStyle name="Normal 5 4 6 3" xfId="1312" xr:uid="{1F16EFF5-DA0D-471D-BB47-B006B06DD734}"/>
    <cellStyle name="Normal 5 4 6 3 2" xfId="1313" xr:uid="{25F3C33D-BF75-4C51-82E2-1784F58E2EFB}"/>
    <cellStyle name="Normal 5 4 6 4" xfId="1314" xr:uid="{181465D0-04E2-4E20-9566-ADC9235421B6}"/>
    <cellStyle name="Normal 5 4 6 5" xfId="2866" xr:uid="{5C584C2A-F53E-4B04-92B5-F84B3F4F2172}"/>
    <cellStyle name="Normal 5 4 7" xfId="561" xr:uid="{0AA6B699-4E56-4F2B-A01E-3013D24E4E82}"/>
    <cellStyle name="Normal 5 4 7 2" xfId="1315" xr:uid="{389840B3-C370-46C5-9F36-75202BB84A3B}"/>
    <cellStyle name="Normal 5 4 7 2 2" xfId="1316" xr:uid="{FCD9E18A-CFE1-4FB5-8880-C32A15B4ECC3}"/>
    <cellStyle name="Normal 5 4 7 2 3" xfId="4418" xr:uid="{E671E2CE-3884-4B38-87AB-D29E586D35B2}"/>
    <cellStyle name="Normal 5 4 7 2 3 2" xfId="5550" xr:uid="{E468E48A-5368-47B0-8950-C20B9CDAFE82}"/>
    <cellStyle name="Normal 5 4 7 3" xfId="1317" xr:uid="{40DE3CC5-881A-4E20-B6F5-12FCA5466784}"/>
    <cellStyle name="Normal 5 4 7 4" xfId="2867" xr:uid="{03BE9150-7797-459D-8E9F-9D5B8AFAE793}"/>
    <cellStyle name="Normal 5 4 7 4 2" xfId="4583" xr:uid="{A4911D75-8351-480B-B3EA-4E42E703C57F}"/>
    <cellStyle name="Normal 5 4 7 4 3" xfId="4684" xr:uid="{633A3D89-82F6-4E80-B71F-3B6ECBC5D1AE}"/>
    <cellStyle name="Normal 5 4 7 4 4" xfId="4610" xr:uid="{2D9442E9-A8A2-4699-B11F-B6A5F6B5B8BF}"/>
    <cellStyle name="Normal 5 4 8" xfId="1318" xr:uid="{111EED18-05C8-4A41-B141-7C92CE9AB340}"/>
    <cellStyle name="Normal 5 4 8 2" xfId="1319" xr:uid="{BAAF6640-FAAD-4ACE-B7C9-04ADCE3767EE}"/>
    <cellStyle name="Normal 5 4 8 3" xfId="2868" xr:uid="{1CBED697-18C5-43BC-8B16-51F5CDDF80EC}"/>
    <cellStyle name="Normal 5 4 8 4" xfId="2869" xr:uid="{052B07CC-4C2E-499A-B4E8-8C366DFDA765}"/>
    <cellStyle name="Normal 5 4 9" xfId="1320" xr:uid="{388E759B-8881-44D6-8C77-70624EB4A541}"/>
    <cellStyle name="Normal 5 5" xfId="98" xr:uid="{D373B2AE-9670-427D-9A9D-270EA891F4D7}"/>
    <cellStyle name="Normal 5 5 10" xfId="2870" xr:uid="{82B78095-EFBC-4CFF-8546-0D0D0DA6404B}"/>
    <cellStyle name="Normal 5 5 11" xfId="2871" xr:uid="{B3A945BC-2488-4FBD-B00F-3D8EE59772FC}"/>
    <cellStyle name="Normal 5 5 2" xfId="99" xr:uid="{F5A4069C-3B83-4BF0-9CEB-156730FE4019}"/>
    <cellStyle name="Normal 5 5 2 2" xfId="100" xr:uid="{E7DD9A17-2B3C-4857-B929-BDBBFCF01EDC}"/>
    <cellStyle name="Normal 5 5 2 2 2" xfId="303" xr:uid="{8C2802EB-79CB-4FD8-ADC3-17200A59954D}"/>
    <cellStyle name="Normal 5 5 2 2 2 2" xfId="562" xr:uid="{EC95C82B-3AA7-4BCA-BCAF-143D453528D2}"/>
    <cellStyle name="Normal 5 5 2 2 2 2 2" xfId="1321" xr:uid="{C820562E-BCB1-48C9-A6FC-C7531151920E}"/>
    <cellStyle name="Normal 5 5 2 2 2 2 2 2" xfId="1322" xr:uid="{A96CE0F8-60A3-4A27-994B-66CCBC255740}"/>
    <cellStyle name="Normal 5 5 2 2 2 2 2 2 2" xfId="5551" xr:uid="{6DC2AC11-F9B8-4796-A33A-2A8BCC198826}"/>
    <cellStyle name="Normal 5 5 2 2 2 2 2 3" xfId="5552" xr:uid="{8960057E-7CC3-44C5-AFE5-497722733564}"/>
    <cellStyle name="Normal 5 5 2 2 2 2 3" xfId="1323" xr:uid="{EECB5B0A-81F2-4A01-968D-1A977EDDBBB1}"/>
    <cellStyle name="Normal 5 5 2 2 2 2 3 2" xfId="5553" xr:uid="{F9980623-3420-4B4C-87E6-87B1EE6E7C14}"/>
    <cellStyle name="Normal 5 5 2 2 2 2 4" xfId="2872" xr:uid="{478057BE-CAD8-4E88-B44B-C2DCD90F3527}"/>
    <cellStyle name="Normal 5 5 2 2 2 3" xfId="1324" xr:uid="{9AD379C1-DDE6-4D28-ACF5-04074804931D}"/>
    <cellStyle name="Normal 5 5 2 2 2 3 2" xfId="1325" xr:uid="{57119051-FF3E-4F02-A5E6-F586663A1D68}"/>
    <cellStyle name="Normal 5 5 2 2 2 3 2 2" xfId="5554" xr:uid="{34DD1288-2945-4679-9F93-5C8B5E184469}"/>
    <cellStyle name="Normal 5 5 2 2 2 3 3" xfId="2873" xr:uid="{D410516B-9682-4D0B-970D-EECB5FDB0F12}"/>
    <cellStyle name="Normal 5 5 2 2 2 3 4" xfId="2874" xr:uid="{BCA8F507-2AA4-4F9E-A783-B13BD68B0DA7}"/>
    <cellStyle name="Normal 5 5 2 2 2 4" xfId="1326" xr:uid="{0FD66C52-21E1-452E-9944-C027EC36A787}"/>
    <cellStyle name="Normal 5 5 2 2 2 4 2" xfId="5555" xr:uid="{053E0427-344F-41AB-8E07-D66692787188}"/>
    <cellStyle name="Normal 5 5 2 2 2 5" xfId="2875" xr:uid="{2C4AE19F-2428-489C-9FBC-6E3666350374}"/>
    <cellStyle name="Normal 5 5 2 2 2 6" xfId="2876" xr:uid="{4729CC78-716E-4545-BFBD-2DB07FA38E8E}"/>
    <cellStyle name="Normal 5 5 2 2 3" xfId="563" xr:uid="{EA33DB9A-32C7-460D-A4DC-B34400037D2B}"/>
    <cellStyle name="Normal 5 5 2 2 3 2" xfId="1327" xr:uid="{D6B0660E-8AED-42A6-8F2C-57DEB7723F45}"/>
    <cellStyle name="Normal 5 5 2 2 3 2 2" xfId="1328" xr:uid="{449B6F2B-3BF0-45C3-A9D0-CDE584837E66}"/>
    <cellStyle name="Normal 5 5 2 2 3 2 2 2" xfId="5556" xr:uid="{726B126A-06C1-411A-BF9C-E806EED8B894}"/>
    <cellStyle name="Normal 5 5 2 2 3 2 3" xfId="2877" xr:uid="{FF99D764-C9FE-48CC-8E34-F06DEF432C1F}"/>
    <cellStyle name="Normal 5 5 2 2 3 2 4" xfId="2878" xr:uid="{2241BC26-A47D-450A-A797-C1634906BF87}"/>
    <cellStyle name="Normal 5 5 2 2 3 3" xfId="1329" xr:uid="{9A16E69C-61CD-4BFF-9EB5-1957D10FDF70}"/>
    <cellStyle name="Normal 5 5 2 2 3 3 2" xfId="5557" xr:uid="{912AFE54-5834-4697-955F-C1FBE1DCFA8D}"/>
    <cellStyle name="Normal 5 5 2 2 3 4" xfId="2879" xr:uid="{3DA307E0-92CC-437F-A5C1-F30FEC6909F9}"/>
    <cellStyle name="Normal 5 5 2 2 3 5" xfId="2880" xr:uid="{B3C0A8D0-26A1-4F07-91F7-DA98D35242B4}"/>
    <cellStyle name="Normal 5 5 2 2 4" xfId="1330" xr:uid="{F2B05191-7763-4ADE-8B33-F226FAA42664}"/>
    <cellStyle name="Normal 5 5 2 2 4 2" xfId="1331" xr:uid="{3AD4B28E-9DF8-4875-8CE9-909B4A3C2B5E}"/>
    <cellStyle name="Normal 5 5 2 2 4 2 2" xfId="5558" xr:uid="{6278545D-627C-4999-A39E-B571EBE6B2BF}"/>
    <cellStyle name="Normal 5 5 2 2 4 3" xfId="2881" xr:uid="{7B98224F-40D9-4B80-AB01-9CBEFF5C5D86}"/>
    <cellStyle name="Normal 5 5 2 2 4 4" xfId="2882" xr:uid="{3E145B47-ADE9-48EB-A53B-D32396BD0DBA}"/>
    <cellStyle name="Normal 5 5 2 2 5" xfId="1332" xr:uid="{AAAAE31C-9115-4C62-80E4-7611EAEECD6C}"/>
    <cellStyle name="Normal 5 5 2 2 5 2" xfId="2883" xr:uid="{32F5FC3D-393A-4706-BD9E-202A72CAABD1}"/>
    <cellStyle name="Normal 5 5 2 2 5 3" xfId="2884" xr:uid="{9A695BF0-D7A2-4B83-8BAC-77A63644F534}"/>
    <cellStyle name="Normal 5 5 2 2 5 4" xfId="2885" xr:uid="{F3FF07BE-DEA5-45BE-BA6A-092B694B6E36}"/>
    <cellStyle name="Normal 5 5 2 2 6" xfId="2886" xr:uid="{3915669A-79FF-4550-939A-101C12C11EF3}"/>
    <cellStyle name="Normal 5 5 2 2 7" xfId="2887" xr:uid="{BA5DE7EE-AA40-486B-8B2A-F880E6B91334}"/>
    <cellStyle name="Normal 5 5 2 2 8" xfId="2888" xr:uid="{19BDB9AD-82F7-41FC-B8C7-A45AA0EF22FC}"/>
    <cellStyle name="Normal 5 5 2 3" xfId="304" xr:uid="{A06B7ACD-B26A-4D20-AD97-12F840D6D444}"/>
    <cellStyle name="Normal 5 5 2 3 2" xfId="564" xr:uid="{4194A88B-1C7A-4145-9AA8-A70CA8620826}"/>
    <cellStyle name="Normal 5 5 2 3 2 2" xfId="565" xr:uid="{17F52164-644B-4247-A260-796B25270D51}"/>
    <cellStyle name="Normal 5 5 2 3 2 2 2" xfId="1333" xr:uid="{7365C7B5-687B-4CE6-9A38-175A497EBE4F}"/>
    <cellStyle name="Normal 5 5 2 3 2 2 2 2" xfId="1334" xr:uid="{2622AB7E-F316-496D-8A6B-F1D4DDBB1CC2}"/>
    <cellStyle name="Normal 5 5 2 3 2 2 3" xfId="1335" xr:uid="{AFEAC1CD-954A-4E0F-8A85-AB6F893203DB}"/>
    <cellStyle name="Normal 5 5 2 3 2 3" xfId="1336" xr:uid="{21333969-39FD-470E-A81B-A1FEF7B0A6CD}"/>
    <cellStyle name="Normal 5 5 2 3 2 3 2" xfId="1337" xr:uid="{9F1DB4C5-B444-4852-8550-F54CB82BE33F}"/>
    <cellStyle name="Normal 5 5 2 3 2 4" xfId="1338" xr:uid="{740D5A90-AFAF-4424-9865-2C1904B76BC5}"/>
    <cellStyle name="Normal 5 5 2 3 3" xfId="566" xr:uid="{5390DC11-19BF-47D3-948D-15EBCF335098}"/>
    <cellStyle name="Normal 5 5 2 3 3 2" xfId="1339" xr:uid="{A8850D8D-030B-420D-BB68-B2F3C83B66D1}"/>
    <cellStyle name="Normal 5 5 2 3 3 2 2" xfId="1340" xr:uid="{D0EEE701-88CF-427C-84E9-C2C01201FDF1}"/>
    <cellStyle name="Normal 5 5 2 3 3 3" xfId="1341" xr:uid="{15F55034-6FE8-4BE1-BB17-6B9EE76CBBD1}"/>
    <cellStyle name="Normal 5 5 2 3 3 4" xfId="2889" xr:uid="{3A6BA513-26E0-4F9C-ABE5-D04EAFA54137}"/>
    <cellStyle name="Normal 5 5 2 3 4" xfId="1342" xr:uid="{FDF4658A-FC7F-4F10-AFE9-03EE129BDD40}"/>
    <cellStyle name="Normal 5 5 2 3 4 2" xfId="1343" xr:uid="{AF76EFFF-7657-4076-BA01-179CB2FFCA9A}"/>
    <cellStyle name="Normal 5 5 2 3 5" xfId="1344" xr:uid="{CAACB310-AD49-4F6E-98E2-7D4D4A5962A7}"/>
    <cellStyle name="Normal 5 5 2 3 6" xfId="2890" xr:uid="{41DD22B5-DDB0-4ACA-8194-61C9DF63347E}"/>
    <cellStyle name="Normal 5 5 2 4" xfId="305" xr:uid="{250C0C5C-C31C-4861-9EEF-ABD12B1EBE7D}"/>
    <cellStyle name="Normal 5 5 2 4 2" xfId="567" xr:uid="{5591B570-1CAD-40E6-BB9A-2A486037F4A7}"/>
    <cellStyle name="Normal 5 5 2 4 2 2" xfId="1345" xr:uid="{B16629FC-7F9C-4E9A-95A0-8E3C63D1C208}"/>
    <cellStyle name="Normal 5 5 2 4 2 2 2" xfId="1346" xr:uid="{0EFF2935-7E22-49DC-9051-2400049D087B}"/>
    <cellStyle name="Normal 5 5 2 4 2 3" xfId="1347" xr:uid="{0D49C674-C54E-418A-975F-2FADA788AF62}"/>
    <cellStyle name="Normal 5 5 2 4 2 4" xfId="2891" xr:uid="{9102F848-2FA7-4ACC-9872-4E732676B122}"/>
    <cellStyle name="Normal 5 5 2 4 3" xfId="1348" xr:uid="{229074BB-58EF-4EEB-A44E-C344F79697E7}"/>
    <cellStyle name="Normal 5 5 2 4 3 2" xfId="1349" xr:uid="{DB151B78-166F-43F8-89F7-7E5093D5362E}"/>
    <cellStyle name="Normal 5 5 2 4 4" xfId="1350" xr:uid="{A7B6C0F1-8C74-4FBC-8615-D3612B8BF9B5}"/>
    <cellStyle name="Normal 5 5 2 4 5" xfId="2892" xr:uid="{E1F350F2-C33D-45B1-93C9-B97DE2E37971}"/>
    <cellStyle name="Normal 5 5 2 5" xfId="306" xr:uid="{8610BF85-B3BD-43DA-AAE5-082D5CC980FB}"/>
    <cellStyle name="Normal 5 5 2 5 2" xfId="1351" xr:uid="{59C12ED5-E9F4-4FE7-8F65-56096D189BCE}"/>
    <cellStyle name="Normal 5 5 2 5 2 2" xfId="1352" xr:uid="{A4FE1969-0565-413A-BCC0-A2907DE18882}"/>
    <cellStyle name="Normal 5 5 2 5 3" xfId="1353" xr:uid="{9AD83060-BB72-4438-A9F6-824055EB06D1}"/>
    <cellStyle name="Normal 5 5 2 5 4" xfId="2893" xr:uid="{4E12BAC0-3810-49E1-8259-0EFC2B834F31}"/>
    <cellStyle name="Normal 5 5 2 6" xfId="1354" xr:uid="{0512A2EF-5CB6-4F9A-8ADB-D37C0622A5F9}"/>
    <cellStyle name="Normal 5 5 2 6 2" xfId="1355" xr:uid="{674B4694-E1B9-4108-BC0B-23CC2405073A}"/>
    <cellStyle name="Normal 5 5 2 6 3" xfId="2894" xr:uid="{B8BFF077-EC2E-4488-A838-E81FB8A8444C}"/>
    <cellStyle name="Normal 5 5 2 6 4" xfId="2895" xr:uid="{56515C99-736A-4A87-8D9B-733EFF3175CB}"/>
    <cellStyle name="Normal 5 5 2 7" xfId="1356" xr:uid="{44992DA4-75BA-4ED0-88FB-DEB9EEFBF51A}"/>
    <cellStyle name="Normal 5 5 2 8" xfId="2896" xr:uid="{FEA78E03-4097-4ADC-913A-C61CCBADD7FE}"/>
    <cellStyle name="Normal 5 5 2 9" xfId="2897" xr:uid="{D0C305A1-7934-4BEB-92B3-0631AECF9728}"/>
    <cellStyle name="Normal 5 5 3" xfId="101" xr:uid="{E1AAE99C-BE05-4B7A-B39E-786FF1BF6C40}"/>
    <cellStyle name="Normal 5 5 3 2" xfId="102" xr:uid="{07ED42BE-4516-4C4B-B232-73FD8E8A83CA}"/>
    <cellStyle name="Normal 5 5 3 2 2" xfId="568" xr:uid="{2FAA2676-979F-4C63-89EB-5894D010408C}"/>
    <cellStyle name="Normal 5 5 3 2 2 2" xfId="1357" xr:uid="{0CB5A859-7008-4985-B334-C94EC32ED0C8}"/>
    <cellStyle name="Normal 5 5 3 2 2 2 2" xfId="1358" xr:uid="{F7C94919-2E41-4C01-BBC2-37E76F13600B}"/>
    <cellStyle name="Normal 5 5 3 2 2 2 2 2" xfId="4468" xr:uid="{C8128060-5188-4F00-8B65-EFB1A940D98A}"/>
    <cellStyle name="Normal 5 5 3 2 2 2 2 2 2" xfId="5559" xr:uid="{9B5BAA77-051B-484F-BD62-33745D5BE49E}"/>
    <cellStyle name="Normal 5 5 3 2 2 2 2 3" xfId="5560" xr:uid="{E6B568E8-B6B2-4258-9B27-7DA8A6476259}"/>
    <cellStyle name="Normal 5 5 3 2 2 2 3" xfId="4469" xr:uid="{5D5AAA00-5D72-4DEA-A7B8-F21DF7CE6431}"/>
    <cellStyle name="Normal 5 5 3 2 2 2 3 2" xfId="5561" xr:uid="{972D186A-017D-41C3-B2F0-A6C4F436C643}"/>
    <cellStyle name="Normal 5 5 3 2 2 2 4" xfId="5562" xr:uid="{FB2A2DED-3CF8-4E1E-A862-F5B419E44430}"/>
    <cellStyle name="Normal 5 5 3 2 2 3" xfId="1359" xr:uid="{D0106B46-2211-413E-AF25-269EE9D7472A}"/>
    <cellStyle name="Normal 5 5 3 2 2 3 2" xfId="4470" xr:uid="{A1918888-5DC5-42AF-82FC-DF84F3E89456}"/>
    <cellStyle name="Normal 5 5 3 2 2 3 2 2" xfId="5563" xr:uid="{24B0112B-CBC2-4726-B58C-B4178497A985}"/>
    <cellStyle name="Normal 5 5 3 2 2 3 3" xfId="5564" xr:uid="{FE16512B-48B1-4356-BB92-61BB070FB48C}"/>
    <cellStyle name="Normal 5 5 3 2 2 4" xfId="2898" xr:uid="{674D1283-D950-40C3-B99B-30119D905468}"/>
    <cellStyle name="Normal 5 5 3 2 2 4 2" xfId="5565" xr:uid="{5597C55B-0CC7-497B-BD9A-647FF0A8D01F}"/>
    <cellStyle name="Normal 5 5 3 2 2 5" xfId="5566" xr:uid="{E3FBE81B-32E4-4B37-8A15-036B001ED321}"/>
    <cellStyle name="Normal 5 5 3 2 3" xfId="1360" xr:uid="{8D2EAF84-BFE2-4F47-AEA9-263EB0941E6A}"/>
    <cellStyle name="Normal 5 5 3 2 3 2" xfId="1361" xr:uid="{A341E636-B3CC-4447-9A3F-E9A69AAA3AC3}"/>
    <cellStyle name="Normal 5 5 3 2 3 2 2" xfId="4471" xr:uid="{540F4A2A-BF38-4F4F-80E3-B1184148D25D}"/>
    <cellStyle name="Normal 5 5 3 2 3 2 2 2" xfId="5567" xr:uid="{3B1EE40C-7534-4798-B146-409D6575E321}"/>
    <cellStyle name="Normal 5 5 3 2 3 2 3" xfId="5568" xr:uid="{0C8930F9-5309-4E50-8C6C-FD55862B79D6}"/>
    <cellStyle name="Normal 5 5 3 2 3 3" xfId="2899" xr:uid="{3A81FAC3-9293-44CA-9C2E-B67AD1823E4F}"/>
    <cellStyle name="Normal 5 5 3 2 3 3 2" xfId="5569" xr:uid="{41E46E7C-F03B-4397-8CBC-8511AA1A558E}"/>
    <cellStyle name="Normal 5 5 3 2 3 4" xfId="2900" xr:uid="{6D0C24C2-7D4C-4A58-A815-E2F4ECA624AD}"/>
    <cellStyle name="Normal 5 5 3 2 4" xfId="1362" xr:uid="{B069204E-290E-4B38-8151-46FF05E4E98F}"/>
    <cellStyle name="Normal 5 5 3 2 4 2" xfId="4472" xr:uid="{9F1FAAD9-BEEB-419F-916D-EF09335A1081}"/>
    <cellStyle name="Normal 5 5 3 2 4 2 2" xfId="5570" xr:uid="{0D77A9D9-9A96-46E6-9DAB-6B85346A3BDB}"/>
    <cellStyle name="Normal 5 5 3 2 4 3" xfId="5571" xr:uid="{9AB8D55F-BF03-42F2-8EA3-FB6B6F2BC15A}"/>
    <cellStyle name="Normal 5 5 3 2 5" xfId="2901" xr:uid="{26B1537E-90BC-4F9E-AA5D-DD08564A20F1}"/>
    <cellStyle name="Normal 5 5 3 2 5 2" xfId="5572" xr:uid="{FB7D01EF-4BAD-431F-8619-CAC2B45EE64D}"/>
    <cellStyle name="Normal 5 5 3 2 6" xfId="2902" xr:uid="{C0BE2B7F-0906-4E25-8983-DFB3886DDA6C}"/>
    <cellStyle name="Normal 5 5 3 3" xfId="307" xr:uid="{B9A898F3-7897-4636-99D3-1838A5490EE9}"/>
    <cellStyle name="Normal 5 5 3 3 2" xfId="1363" xr:uid="{602556DB-8CEB-472E-A98F-159375E4FEE4}"/>
    <cellStyle name="Normal 5 5 3 3 2 2" xfId="1364" xr:uid="{30430EA3-E8C0-48E1-A9B7-57F0F746B178}"/>
    <cellStyle name="Normal 5 5 3 3 2 2 2" xfId="4473" xr:uid="{D80CEE2C-93B1-4CB8-BC8B-030213C73D34}"/>
    <cellStyle name="Normal 5 5 3 3 2 2 2 2" xfId="5573" xr:uid="{68044FA5-BB86-45A4-91C0-F5BE43C1665D}"/>
    <cellStyle name="Normal 5 5 3 3 2 2 3" xfId="5574" xr:uid="{89E400F9-265C-4BB1-A241-0C4D44296382}"/>
    <cellStyle name="Normal 5 5 3 3 2 3" xfId="2903" xr:uid="{99B26E43-1D56-432D-ABA0-1DB4B3D96A5D}"/>
    <cellStyle name="Normal 5 5 3 3 2 3 2" xfId="5575" xr:uid="{BDF6C5A2-A03A-49B2-A382-916E4E0B72B1}"/>
    <cellStyle name="Normal 5 5 3 3 2 4" xfId="2904" xr:uid="{3ECC7D50-B293-4EB7-BA9E-DABBC4FE9293}"/>
    <cellStyle name="Normal 5 5 3 3 3" xfId="1365" xr:uid="{6F1A6601-2D73-43FA-AA3D-496E03BBD728}"/>
    <cellStyle name="Normal 5 5 3 3 3 2" xfId="4474" xr:uid="{6DC96468-688D-469C-95FD-635ABDB7939C}"/>
    <cellStyle name="Normal 5 5 3 3 3 2 2" xfId="5576" xr:uid="{3358649E-25E0-4334-B8F9-87A70B1DBCD9}"/>
    <cellStyle name="Normal 5 5 3 3 3 3" xfId="5577" xr:uid="{E7528774-6688-48CD-9C64-C93A58B7A9A4}"/>
    <cellStyle name="Normal 5 5 3 3 4" xfId="2905" xr:uid="{B986BD72-6B20-447A-A1A5-87132D2D593D}"/>
    <cellStyle name="Normal 5 5 3 3 4 2" xfId="5578" xr:uid="{4619F141-F547-4BC3-A9C9-12AA3D28188B}"/>
    <cellStyle name="Normal 5 5 3 3 5" xfId="2906" xr:uid="{FA11B85E-7285-4D11-926A-1D7538C13997}"/>
    <cellStyle name="Normal 5 5 3 4" xfId="1366" xr:uid="{8385D4A9-01F0-4050-AD90-6AF32D93D4B2}"/>
    <cellStyle name="Normal 5 5 3 4 2" xfId="1367" xr:uid="{78A2FBBC-DF9C-4A63-9E85-F9BCC50B1CF7}"/>
    <cellStyle name="Normal 5 5 3 4 2 2" xfId="4475" xr:uid="{11CC6BF8-C850-44D9-8096-AA6A647F1895}"/>
    <cellStyle name="Normal 5 5 3 4 2 2 2" xfId="5579" xr:uid="{0489613D-F222-432E-BE86-F98E2AC82375}"/>
    <cellStyle name="Normal 5 5 3 4 2 3" xfId="5580" xr:uid="{5E510890-BC11-483E-AB3A-BC05276D01A0}"/>
    <cellStyle name="Normal 5 5 3 4 3" xfId="2907" xr:uid="{BF64E5BE-0D2C-4E94-8947-B3F4C30AEEAB}"/>
    <cellStyle name="Normal 5 5 3 4 3 2" xfId="5581" xr:uid="{911F2776-F6E1-471C-ADB9-7F4310E40F22}"/>
    <cellStyle name="Normal 5 5 3 4 4" xfId="2908" xr:uid="{9C911E1B-AA98-48BE-AE5C-9C98FE6C4DFB}"/>
    <cellStyle name="Normal 5 5 3 5" xfId="1368" xr:uid="{8BF40642-9636-4D17-A59F-3545369467F6}"/>
    <cellStyle name="Normal 5 5 3 5 2" xfId="2909" xr:uid="{6A3DA983-533E-4F53-8812-EEC15B7DC75F}"/>
    <cellStyle name="Normal 5 5 3 5 2 2" xfId="5582" xr:uid="{0336483F-7538-4289-BC2D-F11293117FDA}"/>
    <cellStyle name="Normal 5 5 3 5 3" xfId="2910" xr:uid="{7E172E6C-2052-45F4-8501-2C0C29800C47}"/>
    <cellStyle name="Normal 5 5 3 5 4" xfId="2911" xr:uid="{B4652BB1-187E-4FAD-9989-0AFFC6E3DDD1}"/>
    <cellStyle name="Normal 5 5 3 6" xfId="2912" xr:uid="{601F6E19-6E7F-4660-AA16-854D9A9A5E23}"/>
    <cellStyle name="Normal 5 5 3 6 2" xfId="5583" xr:uid="{C61EA313-1568-4966-AF56-2862953A6783}"/>
    <cellStyle name="Normal 5 5 3 7" xfId="2913" xr:uid="{7FA3AED2-2956-41CA-9C1B-B4955D0D7FBE}"/>
    <cellStyle name="Normal 5 5 3 8" xfId="2914" xr:uid="{8E73B8E3-9BCD-4508-9CB2-FC9212513AA6}"/>
    <cellStyle name="Normal 5 5 4" xfId="103" xr:uid="{547DD6FF-5AB5-4A4E-BB2D-4A23F5EC1C5A}"/>
    <cellStyle name="Normal 5 5 4 2" xfId="569" xr:uid="{FA609A44-C0D4-4840-AE1E-29920D33BA8F}"/>
    <cellStyle name="Normal 5 5 4 2 2" xfId="570" xr:uid="{EA4AB8A4-6FCC-4984-8CCA-9F06A8C17738}"/>
    <cellStyle name="Normal 5 5 4 2 2 2" xfId="1369" xr:uid="{5884FBF6-1E8A-491F-AAC8-E07FFB10031D}"/>
    <cellStyle name="Normal 5 5 4 2 2 2 2" xfId="1370" xr:uid="{B1C3A6CA-7ECF-488A-BF95-F0CB9F6232FC}"/>
    <cellStyle name="Normal 5 5 4 2 2 2 2 2" xfId="5584" xr:uid="{240425CD-4B4A-4E3D-BED6-E29E5D28F9B0}"/>
    <cellStyle name="Normal 5 5 4 2 2 2 3" xfId="5585" xr:uid="{5F3F5EA7-7E17-413D-9F05-1FA9F8D5E04E}"/>
    <cellStyle name="Normal 5 5 4 2 2 3" xfId="1371" xr:uid="{7C50A717-90BA-4F7D-830E-3D0C8A47C304}"/>
    <cellStyle name="Normal 5 5 4 2 2 3 2" xfId="5586" xr:uid="{4629268A-46EE-4654-B9F4-85DF0C67F612}"/>
    <cellStyle name="Normal 5 5 4 2 2 4" xfId="2915" xr:uid="{5A93931C-B595-48E3-84C1-9673B46C9AF3}"/>
    <cellStyle name="Normal 5 5 4 2 3" xfId="1372" xr:uid="{317E57A3-4BE3-4ED9-AC94-ADAD57CB54E0}"/>
    <cellStyle name="Normal 5 5 4 2 3 2" xfId="1373" xr:uid="{387B9FA1-6FF2-4191-97C0-093467888CCF}"/>
    <cellStyle name="Normal 5 5 4 2 3 2 2" xfId="5587" xr:uid="{E70E2E5E-9A46-4FC7-BB62-6EBDBA3011CC}"/>
    <cellStyle name="Normal 5 5 4 2 3 3" xfId="5588" xr:uid="{53476C93-0AA4-4C0B-8445-E77C4CC711E3}"/>
    <cellStyle name="Normal 5 5 4 2 4" xfId="1374" xr:uid="{49672BBC-76B7-44DC-832C-4BB9E2CA03D4}"/>
    <cellStyle name="Normal 5 5 4 2 4 2" xfId="5589" xr:uid="{B86208B6-76EC-4AF0-AA96-F66BCDAAD3AD}"/>
    <cellStyle name="Normal 5 5 4 2 5" xfId="2916" xr:uid="{00B615EE-E094-44DF-B703-A834B3689A25}"/>
    <cellStyle name="Normal 5 5 4 3" xfId="571" xr:uid="{6E152C5C-735C-4B5C-A5D0-A2BB23719B25}"/>
    <cellStyle name="Normal 5 5 4 3 2" xfId="1375" xr:uid="{A25D7896-B43C-4487-BA68-01C8935FAF01}"/>
    <cellStyle name="Normal 5 5 4 3 2 2" xfId="1376" xr:uid="{E37AC588-335A-4F40-9BA2-077514A340F7}"/>
    <cellStyle name="Normal 5 5 4 3 2 2 2" xfId="5590" xr:uid="{2066028C-4B2F-402D-90DC-E7A0E030E306}"/>
    <cellStyle name="Normal 5 5 4 3 2 3" xfId="5591" xr:uid="{9A5F4AB8-2F7F-40FB-BFF4-2FC95AB55007}"/>
    <cellStyle name="Normal 5 5 4 3 3" xfId="1377" xr:uid="{7B59C1D9-6769-4070-90C7-1AD4BBBA96A8}"/>
    <cellStyle name="Normal 5 5 4 3 3 2" xfId="5592" xr:uid="{6384A628-478A-410B-93F3-0B2DBB0E3AB6}"/>
    <cellStyle name="Normal 5 5 4 3 4" xfId="2917" xr:uid="{13BC58E1-1089-4C51-9C47-26003D6F0453}"/>
    <cellStyle name="Normal 5 5 4 4" xfId="1378" xr:uid="{8C6D9B56-8706-4585-BE5D-99E96D98D2B5}"/>
    <cellStyle name="Normal 5 5 4 4 2" xfId="1379" xr:uid="{7DFDF927-84A2-4FEA-83BD-B022450A806D}"/>
    <cellStyle name="Normal 5 5 4 4 2 2" xfId="5593" xr:uid="{1865E1F7-C6C1-4072-A9BD-995429BACDB3}"/>
    <cellStyle name="Normal 5 5 4 4 3" xfId="2918" xr:uid="{F06770E3-DBD1-4A77-92ED-C9A2ED3789CD}"/>
    <cellStyle name="Normal 5 5 4 4 4" xfId="2919" xr:uid="{C2696294-3EBF-44B9-A580-E25F7FDDDF07}"/>
    <cellStyle name="Normal 5 5 4 5" xfId="1380" xr:uid="{3BB1F900-A852-489D-9C27-FD85D85D0BF4}"/>
    <cellStyle name="Normal 5 5 4 5 2" xfId="5594" xr:uid="{8902A77B-4E77-46DE-A2B8-0FD97D52BC85}"/>
    <cellStyle name="Normal 5 5 4 6" xfId="2920" xr:uid="{17A64E90-ECF0-4728-8671-583F0C728C90}"/>
    <cellStyle name="Normal 5 5 4 7" xfId="2921" xr:uid="{D45135D8-4B90-4739-B5C5-6C3E4BC5ACBD}"/>
    <cellStyle name="Normal 5 5 5" xfId="308" xr:uid="{930C3A2C-93A2-4A5A-80F1-40733B27DABB}"/>
    <cellStyle name="Normal 5 5 5 2" xfId="572" xr:uid="{42023CE9-8BE1-4AEB-811F-99BA4BB6FA03}"/>
    <cellStyle name="Normal 5 5 5 2 2" xfId="1381" xr:uid="{7FD003E4-5CE3-4B51-ABD2-D4D4EB1D07C2}"/>
    <cellStyle name="Normal 5 5 5 2 2 2" xfId="1382" xr:uid="{1BA0D89C-54BE-428F-99EF-3EAAE09219ED}"/>
    <cellStyle name="Normal 5 5 5 2 2 2 2" xfId="5595" xr:uid="{6DDB9573-EE4F-4594-A930-72D7D54F3FC2}"/>
    <cellStyle name="Normal 5 5 5 2 2 3" xfId="5596" xr:uid="{B2E0F5D4-98E7-428C-A4D1-EFAFDB6A15D5}"/>
    <cellStyle name="Normal 5 5 5 2 3" xfId="1383" xr:uid="{32676FC1-7CEA-48EB-B331-A3EF60AE8FA9}"/>
    <cellStyle name="Normal 5 5 5 2 3 2" xfId="5597" xr:uid="{D078C8CB-CFCF-425F-8574-1E5D089F88BF}"/>
    <cellStyle name="Normal 5 5 5 2 4" xfId="2922" xr:uid="{6BE69528-3214-4776-B0CF-ACE7CDC885BE}"/>
    <cellStyle name="Normal 5 5 5 3" xfId="1384" xr:uid="{CE6E3E19-6EE8-42E0-B3C7-6648A645A35D}"/>
    <cellStyle name="Normal 5 5 5 3 2" xfId="1385" xr:uid="{9914A66E-695C-4CB8-9DA2-ADD2EFF69597}"/>
    <cellStyle name="Normal 5 5 5 3 2 2" xfId="5598" xr:uid="{5112D05D-2AAB-4B26-97EB-87CB20339618}"/>
    <cellStyle name="Normal 5 5 5 3 3" xfId="2923" xr:uid="{5A0EADE7-0CE5-4C8D-8B5B-9B7B8086B496}"/>
    <cellStyle name="Normal 5 5 5 3 4" xfId="2924" xr:uid="{AA4B5353-EC5A-477B-A43D-F3AE04AFF8D8}"/>
    <cellStyle name="Normal 5 5 5 4" xfId="1386" xr:uid="{C8DE82AA-B526-4A0E-BB54-7ADB759D4FD8}"/>
    <cellStyle name="Normal 5 5 5 4 2" xfId="5599" xr:uid="{3B63BEAA-FAF5-46FE-A9E9-9D27F8236A63}"/>
    <cellStyle name="Normal 5 5 5 5" xfId="2925" xr:uid="{1EF1280A-D9B7-47A4-A805-074E8AB3B54C}"/>
    <cellStyle name="Normal 5 5 5 6" xfId="2926" xr:uid="{FED223B4-9EF4-4B91-A69D-B99DB2DDE5E9}"/>
    <cellStyle name="Normal 5 5 6" xfId="309" xr:uid="{008C6BE2-B1A9-4493-8A04-04CA0CBF5269}"/>
    <cellStyle name="Normal 5 5 6 2" xfId="1387" xr:uid="{53F74769-7FBC-452C-AB96-F66E3F28EBF9}"/>
    <cellStyle name="Normal 5 5 6 2 2" xfId="1388" xr:uid="{C15A80C6-BC29-4DD7-818D-B83F2FDA793F}"/>
    <cellStyle name="Normal 5 5 6 2 2 2" xfId="5600" xr:uid="{D010C89F-6DF1-4E8D-9C2D-064177396170}"/>
    <cellStyle name="Normal 5 5 6 2 3" xfId="2927" xr:uid="{E241CAE3-3F75-48BB-BE1C-E2A9A15898B8}"/>
    <cellStyle name="Normal 5 5 6 2 4" xfId="2928" xr:uid="{BFAEFC36-AD75-4580-BEC8-67509F93FD66}"/>
    <cellStyle name="Normal 5 5 6 3" xfId="1389" xr:uid="{A78BD74D-2E5A-411B-9376-D2DD4744A111}"/>
    <cellStyle name="Normal 5 5 6 3 2" xfId="5601" xr:uid="{93DF9F98-4938-433A-A71D-E3CCDC3EE474}"/>
    <cellStyle name="Normal 5 5 6 4" xfId="2929" xr:uid="{53160434-3107-48FB-A88D-BF0CF9DDF758}"/>
    <cellStyle name="Normal 5 5 6 5" xfId="2930" xr:uid="{2FC0DF87-50C1-4A56-B3F1-85EAA4D72CAD}"/>
    <cellStyle name="Normal 5 5 7" xfId="1390" xr:uid="{9F8AC5E3-DF48-4508-9B0D-DD7459030DB3}"/>
    <cellStyle name="Normal 5 5 7 2" xfId="1391" xr:uid="{16BE0F5D-0215-439A-B8FE-2646DC768CBC}"/>
    <cellStyle name="Normal 5 5 7 2 2" xfId="5602" xr:uid="{9F7D7DF7-C163-4AE8-B3DA-647B69FF7C47}"/>
    <cellStyle name="Normal 5 5 7 3" xfId="2931" xr:uid="{EEF69BB1-2FBD-431D-AC0D-8236F97623CC}"/>
    <cellStyle name="Normal 5 5 7 4" xfId="2932" xr:uid="{F81233A5-9D39-4302-A970-63C8CA7D3D4B}"/>
    <cellStyle name="Normal 5 5 8" xfId="1392" xr:uid="{BDD2C98C-D7CF-43E3-B5EB-4C72C3D53813}"/>
    <cellStyle name="Normal 5 5 8 2" xfId="2933" xr:uid="{4887945A-FE48-4CE0-8D84-BD5C680F90EC}"/>
    <cellStyle name="Normal 5 5 8 3" xfId="2934" xr:uid="{2C5CC06B-352D-4782-A3F9-D730C4B10DFF}"/>
    <cellStyle name="Normal 5 5 8 4" xfId="2935" xr:uid="{AF2AB29B-44DA-4EB3-AD82-C6108E438E9D}"/>
    <cellStyle name="Normal 5 5 9" xfId="2936" xr:uid="{6393167C-3C29-4B66-9058-BE17E0F86FD0}"/>
    <cellStyle name="Normal 5 6" xfId="104" xr:uid="{43B66A31-4DA5-4FED-8829-4A5F10848DCB}"/>
    <cellStyle name="Normal 5 6 10" xfId="2937" xr:uid="{BE18F272-AF6D-4BCB-813B-7EB96C0ECD03}"/>
    <cellStyle name="Normal 5 6 11" xfId="2938" xr:uid="{30765C34-3283-41E2-A8EE-93C4C6FBC1FC}"/>
    <cellStyle name="Normal 5 6 2" xfId="105" xr:uid="{5F2C15D6-6C52-42B0-94A9-87E6F1DD5F66}"/>
    <cellStyle name="Normal 5 6 2 2" xfId="310" xr:uid="{FB0BEE7C-5A5B-4BEF-B47A-9A6E4F662AEC}"/>
    <cellStyle name="Normal 5 6 2 2 2" xfId="573" xr:uid="{71A41D5B-73E3-4655-8919-703FE5F13AB5}"/>
    <cellStyle name="Normal 5 6 2 2 2 2" xfId="574" xr:uid="{2F0DA41C-7C51-4C90-8485-9D3DD64BF190}"/>
    <cellStyle name="Normal 5 6 2 2 2 2 2" xfId="1393" xr:uid="{69EF974F-7A4E-4548-94C4-40E7CF5AF86A}"/>
    <cellStyle name="Normal 5 6 2 2 2 2 2 2" xfId="5603" xr:uid="{9A21946C-3683-4FC7-952F-27897C41299E}"/>
    <cellStyle name="Normal 5 6 2 2 2 2 3" xfId="2939" xr:uid="{D224E9B7-6D4D-4E03-9D25-346F53217A75}"/>
    <cellStyle name="Normal 5 6 2 2 2 2 4" xfId="2940" xr:uid="{3F2B0367-5A77-47AF-AB21-A8D18675DE58}"/>
    <cellStyle name="Normal 5 6 2 2 2 3" xfId="1394" xr:uid="{48280B1F-EE9B-4662-BA52-D79F867608EF}"/>
    <cellStyle name="Normal 5 6 2 2 2 3 2" xfId="2941" xr:uid="{63DC8294-95AE-4663-80BB-FF9B6A4D7068}"/>
    <cellStyle name="Normal 5 6 2 2 2 3 3" xfId="2942" xr:uid="{FBA9E21A-D0FF-4321-9DEF-F6A2EEFC69BC}"/>
    <cellStyle name="Normal 5 6 2 2 2 3 4" xfId="2943" xr:uid="{231C28A4-D09C-4A14-826F-1475B8D3A109}"/>
    <cellStyle name="Normal 5 6 2 2 2 4" xfId="2944" xr:uid="{194AD30F-8071-4EAC-812D-ACC14C126FA2}"/>
    <cellStyle name="Normal 5 6 2 2 2 5" xfId="2945" xr:uid="{754E6F2C-FE5F-4096-98D4-4B0A3BB81307}"/>
    <cellStyle name="Normal 5 6 2 2 2 6" xfId="2946" xr:uid="{B55CB9E2-D0E1-407A-A0F2-7C1BEF1ED323}"/>
    <cellStyle name="Normal 5 6 2 2 3" xfId="575" xr:uid="{207E9FEF-15A7-4796-9EFB-A4F2CFB34594}"/>
    <cellStyle name="Normal 5 6 2 2 3 2" xfId="1395" xr:uid="{0ED0CBA1-9B8C-41EC-9294-19BD444C4AAC}"/>
    <cellStyle name="Normal 5 6 2 2 3 2 2" xfId="2947" xr:uid="{90EA48A2-9CEE-4E23-8330-59F378E5E5E3}"/>
    <cellStyle name="Normal 5 6 2 2 3 2 3" xfId="2948" xr:uid="{0CBC8412-0941-4CB6-9F14-4DD3D79DB19B}"/>
    <cellStyle name="Normal 5 6 2 2 3 2 4" xfId="2949" xr:uid="{EC9EB0E9-9367-4226-957C-43EF2B0243EC}"/>
    <cellStyle name="Normal 5 6 2 2 3 3" xfId="2950" xr:uid="{0DCCD462-B540-4583-AF32-759708C4766F}"/>
    <cellStyle name="Normal 5 6 2 2 3 4" xfId="2951" xr:uid="{D11BA718-1460-4FBB-948D-4D54C0B86C71}"/>
    <cellStyle name="Normal 5 6 2 2 3 5" xfId="2952" xr:uid="{66CBC82A-9B04-4D5E-BA03-24125232F061}"/>
    <cellStyle name="Normal 5 6 2 2 4" xfId="1396" xr:uid="{A8A9C774-B0CC-4AE3-BAAD-96F5E5B938EC}"/>
    <cellStyle name="Normal 5 6 2 2 4 2" xfId="2953" xr:uid="{6DE8F55B-22B3-45A0-9910-A42D148D4549}"/>
    <cellStyle name="Normal 5 6 2 2 4 3" xfId="2954" xr:uid="{3287213C-AB1A-4E8C-85C1-1DF3B86A9D90}"/>
    <cellStyle name="Normal 5 6 2 2 4 4" xfId="2955" xr:uid="{3C683A49-DEA5-4FA4-9C11-A81AE62DBAED}"/>
    <cellStyle name="Normal 5 6 2 2 5" xfId="2956" xr:uid="{A72979BF-AF6A-41C5-BB26-CFC015B0499B}"/>
    <cellStyle name="Normal 5 6 2 2 5 2" xfId="2957" xr:uid="{08DFA675-898A-4770-968D-3BD649243516}"/>
    <cellStyle name="Normal 5 6 2 2 5 3" xfId="2958" xr:uid="{07C1A11A-85D3-41A9-8A41-2BAEA3958C93}"/>
    <cellStyle name="Normal 5 6 2 2 5 4" xfId="2959" xr:uid="{2CAFAF70-A567-488D-B9BF-F0771394D93E}"/>
    <cellStyle name="Normal 5 6 2 2 6" xfId="2960" xr:uid="{CF8C14A0-1171-4E48-A7B1-3417FAB6A5F3}"/>
    <cellStyle name="Normal 5 6 2 2 7" xfId="2961" xr:uid="{A4037BBF-8B2A-4224-A11D-7E6925FFA9E6}"/>
    <cellStyle name="Normal 5 6 2 2 8" xfId="2962" xr:uid="{444295E4-544C-43E7-B24A-93E4CD300CAF}"/>
    <cellStyle name="Normal 5 6 2 3" xfId="576" xr:uid="{2D9C021B-1119-4893-B84B-CCC3AE0818B6}"/>
    <cellStyle name="Normal 5 6 2 3 2" xfId="577" xr:uid="{C6A94947-5D81-4CAB-89D3-BE5B4EC3276E}"/>
    <cellStyle name="Normal 5 6 2 3 2 2" xfId="578" xr:uid="{0CBF0C71-627E-412B-9261-AB489A9BFAC5}"/>
    <cellStyle name="Normal 5 6 2 3 2 2 2" xfId="5604" xr:uid="{A46A81E8-6320-49E9-A0CA-2D4496260AD7}"/>
    <cellStyle name="Normal 5 6 2 3 2 3" xfId="2963" xr:uid="{439A0621-612F-4566-B4FB-6E842AB71B3D}"/>
    <cellStyle name="Normal 5 6 2 3 2 4" xfId="2964" xr:uid="{EAB917A6-BB87-4F84-9C66-879CC426523F}"/>
    <cellStyle name="Normal 5 6 2 3 3" xfId="579" xr:uid="{65DCD58D-86D8-457F-84FB-34D53A41E618}"/>
    <cellStyle name="Normal 5 6 2 3 3 2" xfId="2965" xr:uid="{534BFA31-1BF0-4F68-8B93-21F46B1BDA18}"/>
    <cellStyle name="Normal 5 6 2 3 3 3" xfId="2966" xr:uid="{6CB49505-15AF-45A5-A91D-9D5A950DEAF3}"/>
    <cellStyle name="Normal 5 6 2 3 3 4" xfId="2967" xr:uid="{2CAEC8EF-4BFC-4D45-A252-971A27731A6B}"/>
    <cellStyle name="Normal 5 6 2 3 4" xfId="2968" xr:uid="{6FC3BC73-3EB9-4DCC-BFFF-7DA69E1C94AC}"/>
    <cellStyle name="Normal 5 6 2 3 5" xfId="2969" xr:uid="{5B33ABDC-F41E-43CC-938B-8083F473E987}"/>
    <cellStyle name="Normal 5 6 2 3 6" xfId="2970" xr:uid="{4A324E61-DC44-487E-8CD2-77DAB69CBD31}"/>
    <cellStyle name="Normal 5 6 2 4" xfId="580" xr:uid="{81A66186-0706-41AB-9415-168FCA42C3F2}"/>
    <cellStyle name="Normal 5 6 2 4 2" xfId="581" xr:uid="{9860FF45-98FB-4093-B5CB-3ED3771FEE1E}"/>
    <cellStyle name="Normal 5 6 2 4 2 2" xfId="2971" xr:uid="{0F41E9A7-5119-4B7F-B150-5EFA13095AA1}"/>
    <cellStyle name="Normal 5 6 2 4 2 3" xfId="2972" xr:uid="{0D9CA81C-1131-4394-A4F6-C3A3AECBE7CD}"/>
    <cellStyle name="Normal 5 6 2 4 2 4" xfId="2973" xr:uid="{F3357E49-74CC-4EA9-AEF3-615BFCD77D09}"/>
    <cellStyle name="Normal 5 6 2 4 3" xfId="2974" xr:uid="{5984FB23-2649-465A-B531-B4512CEAD2A6}"/>
    <cellStyle name="Normal 5 6 2 4 4" xfId="2975" xr:uid="{5DDFD2A3-8E09-41F7-BF7C-2D3DACFA7054}"/>
    <cellStyle name="Normal 5 6 2 4 5" xfId="2976" xr:uid="{F64454B4-3BEC-4753-8431-DFCE79CEE797}"/>
    <cellStyle name="Normal 5 6 2 5" xfId="582" xr:uid="{4467CE4B-57E7-4D59-B4AE-90BF98EB82B2}"/>
    <cellStyle name="Normal 5 6 2 5 2" xfId="2977" xr:uid="{6C105514-C72D-4C64-9D5E-A4E47CD66FFB}"/>
    <cellStyle name="Normal 5 6 2 5 3" xfId="2978" xr:uid="{AA20693A-8A14-4BEA-ADEE-58DAD9B81118}"/>
    <cellStyle name="Normal 5 6 2 5 4" xfId="2979" xr:uid="{A1FF68EA-A28B-4BDB-AE80-854BBF4973E9}"/>
    <cellStyle name="Normal 5 6 2 6" xfId="2980" xr:uid="{9EE23F0D-7136-4D4C-AD2D-9FCE9DE3D79B}"/>
    <cellStyle name="Normal 5 6 2 6 2" xfId="2981" xr:uid="{E137341F-11BA-4F4C-ACEB-9BF0B6F15414}"/>
    <cellStyle name="Normal 5 6 2 6 3" xfId="2982" xr:uid="{B0342CDF-F771-477F-BBB1-10123F9B7415}"/>
    <cellStyle name="Normal 5 6 2 6 4" xfId="2983" xr:uid="{729DCE6B-DA0A-4A39-B238-FA9C48BAD5BA}"/>
    <cellStyle name="Normal 5 6 2 7" xfId="2984" xr:uid="{D805E41D-9F24-444B-B00A-23B51080327C}"/>
    <cellStyle name="Normal 5 6 2 8" xfId="2985" xr:uid="{D06B30B8-AD56-4FBB-A3A2-77E1D847155E}"/>
    <cellStyle name="Normal 5 6 2 9" xfId="2986" xr:uid="{C5430482-FD39-427E-B00D-740CB98B2C57}"/>
    <cellStyle name="Normal 5 6 3" xfId="311" xr:uid="{791E0895-0A68-4521-A6F6-E065031EE60D}"/>
    <cellStyle name="Normal 5 6 3 2" xfId="583" xr:uid="{49CEB057-3BDA-4B12-B8BD-F1C2A9BA09D1}"/>
    <cellStyle name="Normal 5 6 3 2 2" xfId="584" xr:uid="{4A24B1C6-4EAF-4D3F-9C7E-655AEC6238DE}"/>
    <cellStyle name="Normal 5 6 3 2 2 2" xfId="1397" xr:uid="{1794A350-B450-4003-8739-60387129D84F}"/>
    <cellStyle name="Normal 5 6 3 2 2 2 2" xfId="1398" xr:uid="{57D7603C-AEF4-41A3-B5F3-CFB096C5BE3C}"/>
    <cellStyle name="Normal 5 6 3 2 2 3" xfId="1399" xr:uid="{2B9C4092-CFC6-43EB-80CF-7E83FC94CB57}"/>
    <cellStyle name="Normal 5 6 3 2 2 4" xfId="2987" xr:uid="{CD527AAF-2D5F-418D-810A-39FE48F6AB65}"/>
    <cellStyle name="Normal 5 6 3 2 3" xfId="1400" xr:uid="{AFFAB96A-606B-4B70-AE1F-6AC8A96BFD8E}"/>
    <cellStyle name="Normal 5 6 3 2 3 2" xfId="1401" xr:uid="{4FAB690F-7B43-4F70-B79C-984CD764F03E}"/>
    <cellStyle name="Normal 5 6 3 2 3 3" xfId="2988" xr:uid="{52673FE8-1628-4484-A2BD-50DB22F035C4}"/>
    <cellStyle name="Normal 5 6 3 2 3 4" xfId="2989" xr:uid="{BD9321A0-A1FC-4F33-9E36-00CAEC0919ED}"/>
    <cellStyle name="Normal 5 6 3 2 4" xfId="1402" xr:uid="{47B40B56-37FF-4342-B668-44CBBB9DCAAC}"/>
    <cellStyle name="Normal 5 6 3 2 5" xfId="2990" xr:uid="{06816343-0B96-4BE7-A7D2-B3C0A0320BD2}"/>
    <cellStyle name="Normal 5 6 3 2 6" xfId="2991" xr:uid="{1496A1EC-8243-4964-BCB7-0B10AB330206}"/>
    <cellStyle name="Normal 5 6 3 3" xfId="585" xr:uid="{1D80122D-FC57-4000-A3C7-7442DEC48ACA}"/>
    <cellStyle name="Normal 5 6 3 3 2" xfId="1403" xr:uid="{D2A9269A-8B91-428C-9384-07FCFA89908B}"/>
    <cellStyle name="Normal 5 6 3 3 2 2" xfId="1404" xr:uid="{14D8CBA9-6D9B-4C6D-8740-F1D32C171DFC}"/>
    <cellStyle name="Normal 5 6 3 3 2 3" xfId="2992" xr:uid="{76B527CD-1AD7-4B1E-AD22-B0CE8337B2AA}"/>
    <cellStyle name="Normal 5 6 3 3 2 4" xfId="2993" xr:uid="{C5579792-C027-4225-A63E-295895A0C42D}"/>
    <cellStyle name="Normal 5 6 3 3 3" xfId="1405" xr:uid="{0622A29C-8F3C-4E4F-9FAA-D210575A5E08}"/>
    <cellStyle name="Normal 5 6 3 3 4" xfId="2994" xr:uid="{BA9A112C-DF74-4B23-A316-F0FCFDB57E03}"/>
    <cellStyle name="Normal 5 6 3 3 5" xfId="2995" xr:uid="{D0196C16-0BF6-466F-A91B-2C8236DCFB84}"/>
    <cellStyle name="Normal 5 6 3 4" xfId="1406" xr:uid="{44CC257B-29A2-41CD-AEEC-EA1D4564A700}"/>
    <cellStyle name="Normal 5 6 3 4 2" xfId="1407" xr:uid="{21C2AFF9-383F-4688-B16E-1A4C51C2950D}"/>
    <cellStyle name="Normal 5 6 3 4 3" xfId="2996" xr:uid="{C641F720-74B8-44B7-B53C-22A1C622B3F7}"/>
    <cellStyle name="Normal 5 6 3 4 4" xfId="2997" xr:uid="{9DBE2301-6089-4CBA-9669-AC1A054A5867}"/>
    <cellStyle name="Normal 5 6 3 5" xfId="1408" xr:uid="{C0688BE5-45F2-4727-A949-6C2BBB13DFEB}"/>
    <cellStyle name="Normal 5 6 3 5 2" xfId="2998" xr:uid="{76F37AEB-F9FD-4FBD-B665-74CAB6241405}"/>
    <cellStyle name="Normal 5 6 3 5 3" xfId="2999" xr:uid="{D08F83DF-B560-4D86-8D43-45FAB0C60236}"/>
    <cellStyle name="Normal 5 6 3 5 4" xfId="3000" xr:uid="{3E494E3E-7CFC-4309-BD7C-0439734690E5}"/>
    <cellStyle name="Normal 5 6 3 6" xfId="3001" xr:uid="{9DFD80DF-09E4-4E4A-8E06-F70BBA7B5425}"/>
    <cellStyle name="Normal 5 6 3 7" xfId="3002" xr:uid="{609B2EDB-C9B8-4AC9-A3E5-8510EBCC6892}"/>
    <cellStyle name="Normal 5 6 3 8" xfId="3003" xr:uid="{CE778853-E8BA-4658-A167-790A4102BABE}"/>
    <cellStyle name="Normal 5 6 4" xfId="312" xr:uid="{33FBA086-E274-4DBD-B691-033F271153C8}"/>
    <cellStyle name="Normal 5 6 4 2" xfId="586" xr:uid="{1BB5F313-E143-45A9-99A4-231D9383088C}"/>
    <cellStyle name="Normal 5 6 4 2 2" xfId="587" xr:uid="{EABF6329-0F85-4293-8F7F-8520522BD4F1}"/>
    <cellStyle name="Normal 5 6 4 2 2 2" xfId="1409" xr:uid="{EF48294F-66E5-42C7-A1E9-91E2115EFE5B}"/>
    <cellStyle name="Normal 5 6 4 2 2 3" xfId="3004" xr:uid="{E8FF0BF4-E0AB-43AF-BBCC-9EE3CF3DFCAB}"/>
    <cellStyle name="Normal 5 6 4 2 2 4" xfId="3005" xr:uid="{217E4F69-EA20-41E5-814C-0CF7EA3CBBDA}"/>
    <cellStyle name="Normal 5 6 4 2 3" xfId="1410" xr:uid="{52DC723F-BD86-46A7-B1AA-DCA2D452AD95}"/>
    <cellStyle name="Normal 5 6 4 2 4" xfId="3006" xr:uid="{BDB3ABA6-A003-4DA5-AD6D-04914A3B524F}"/>
    <cellStyle name="Normal 5 6 4 2 5" xfId="3007" xr:uid="{377A275F-B166-4588-A809-D96C19C6709C}"/>
    <cellStyle name="Normal 5 6 4 3" xfId="588" xr:uid="{07F133BC-5043-497F-9EAE-FA490DF1C7B2}"/>
    <cellStyle name="Normal 5 6 4 3 2" xfId="1411" xr:uid="{C253A994-CABE-4B4F-BAF4-36BDDA7B5DD0}"/>
    <cellStyle name="Normal 5 6 4 3 3" xfId="3008" xr:uid="{56A5EB0E-4D51-4D74-87E6-B71DB702ED9F}"/>
    <cellStyle name="Normal 5 6 4 3 4" xfId="3009" xr:uid="{A11562E7-CE2C-4021-9262-63564B9E8CEA}"/>
    <cellStyle name="Normal 5 6 4 4" xfId="1412" xr:uid="{EDE03CB8-6146-4FC5-8818-FC668906974F}"/>
    <cellStyle name="Normal 5 6 4 4 2" xfId="3010" xr:uid="{2885EFD9-969E-40ED-B000-174774A3AB12}"/>
    <cellStyle name="Normal 5 6 4 4 3" xfId="3011" xr:uid="{1738CE95-B055-443A-966A-97E1C783804E}"/>
    <cellStyle name="Normal 5 6 4 4 4" xfId="3012" xr:uid="{6EA7C1DE-35FC-447C-B0F8-F26916F2DB88}"/>
    <cellStyle name="Normal 5 6 4 5" xfId="3013" xr:uid="{6416685C-E9CE-41DB-8171-9FDC78AEF5D7}"/>
    <cellStyle name="Normal 5 6 4 6" xfId="3014" xr:uid="{CFD49E5B-76CB-44FB-B067-958029115033}"/>
    <cellStyle name="Normal 5 6 4 7" xfId="3015" xr:uid="{2B65A25F-7B73-4E14-87AF-88C7812137F6}"/>
    <cellStyle name="Normal 5 6 5" xfId="313" xr:uid="{318078AB-FBED-4147-8C18-9146B2636660}"/>
    <cellStyle name="Normal 5 6 5 2" xfId="589" xr:uid="{55BA38F2-2A57-42AE-92FD-3D17D467D34D}"/>
    <cellStyle name="Normal 5 6 5 2 2" xfId="1413" xr:uid="{2607E4CC-5685-40BD-A651-34579B878873}"/>
    <cellStyle name="Normal 5 6 5 2 3" xfId="3016" xr:uid="{D709F4AD-C9F8-45DF-BF81-E12E20C2DD30}"/>
    <cellStyle name="Normal 5 6 5 2 4" xfId="3017" xr:uid="{62A188F5-4A4F-44CA-9AA0-6344DF8B47A0}"/>
    <cellStyle name="Normal 5 6 5 3" xfId="1414" xr:uid="{B00A6462-4C9D-4F9D-BA84-044A6C6FA186}"/>
    <cellStyle name="Normal 5 6 5 3 2" xfId="3018" xr:uid="{807C7555-CF32-4F0D-A797-D2C8588FD10E}"/>
    <cellStyle name="Normal 5 6 5 3 3" xfId="3019" xr:uid="{C6D05B3B-F3F7-4D5C-B555-5C49EA7F60EF}"/>
    <cellStyle name="Normal 5 6 5 3 4" xfId="3020" xr:uid="{10650FD8-7F27-4AD6-B4E7-F470E9F02D96}"/>
    <cellStyle name="Normal 5 6 5 4" xfId="3021" xr:uid="{494FA59E-6C47-4CCC-A260-0924530FA72F}"/>
    <cellStyle name="Normal 5 6 5 5" xfId="3022" xr:uid="{A33CF8EB-D0DC-4909-98D9-A29D3CE38052}"/>
    <cellStyle name="Normal 5 6 5 6" xfId="3023" xr:uid="{9B01ACB7-B3C7-496C-9357-B587582F0F65}"/>
    <cellStyle name="Normal 5 6 6" xfId="590" xr:uid="{01612B6B-F244-4F8B-97DB-923978D79AD5}"/>
    <cellStyle name="Normal 5 6 6 2" xfId="1415" xr:uid="{C723FFE6-4674-4CD0-A89A-43756DD1E579}"/>
    <cellStyle name="Normal 5 6 6 2 2" xfId="3024" xr:uid="{66C17AE3-E36D-44B4-BC67-EFFA82413541}"/>
    <cellStyle name="Normal 5 6 6 2 3" xfId="3025" xr:uid="{4B82982B-BF42-4AEC-9E4F-369CFE10061F}"/>
    <cellStyle name="Normal 5 6 6 2 4" xfId="3026" xr:uid="{6F717252-EC81-4B99-97C6-2DF66A85C1C8}"/>
    <cellStyle name="Normal 5 6 6 3" xfId="3027" xr:uid="{2C1D0EFD-88FC-4B4A-8343-5C5FCC6DBAD4}"/>
    <cellStyle name="Normal 5 6 6 4" xfId="3028" xr:uid="{991D1646-05DB-49E4-9F4A-2033079D43CA}"/>
    <cellStyle name="Normal 5 6 6 5" xfId="3029" xr:uid="{1C1981AD-D545-42BC-A65F-C0C2755A284F}"/>
    <cellStyle name="Normal 5 6 7" xfId="1416" xr:uid="{D11155B9-421A-493F-9C0A-17DAAEA99CEF}"/>
    <cellStyle name="Normal 5 6 7 2" xfId="3030" xr:uid="{B07B79A5-16AC-432C-84E3-2F51520D5085}"/>
    <cellStyle name="Normal 5 6 7 3" xfId="3031" xr:uid="{FD5755B2-D65D-4C31-97F2-48B3A269A95F}"/>
    <cellStyle name="Normal 5 6 7 4" xfId="3032" xr:uid="{7577621C-329D-4780-A97B-2BE52BFBE417}"/>
    <cellStyle name="Normal 5 6 8" xfId="3033" xr:uid="{6DDD2034-5451-40BA-AA0A-9FF9A82848A3}"/>
    <cellStyle name="Normal 5 6 8 2" xfId="3034" xr:uid="{D0474FA1-E7C9-4EF6-B6AB-C49756AE87ED}"/>
    <cellStyle name="Normal 5 6 8 3" xfId="3035" xr:uid="{9BC419EF-EC34-4F28-A812-289E9F882CDE}"/>
    <cellStyle name="Normal 5 6 8 4" xfId="3036" xr:uid="{2C4C6198-EB42-4577-9CF8-09E68DA86975}"/>
    <cellStyle name="Normal 5 6 9" xfId="3037" xr:uid="{A9E22B2D-5D09-451E-B479-6F0416B573FB}"/>
    <cellStyle name="Normal 5 7" xfId="106" xr:uid="{6BACE310-2FAA-468B-B793-C3E3E6A81D7B}"/>
    <cellStyle name="Normal 5 7 2" xfId="107" xr:uid="{96F4F1CB-D221-4993-850A-17EA79981333}"/>
    <cellStyle name="Normal 5 7 2 2" xfId="314" xr:uid="{6F974F94-16E6-48D9-A7D6-0D8DB9AB3F42}"/>
    <cellStyle name="Normal 5 7 2 2 2" xfId="591" xr:uid="{08E533C1-FE39-4AF5-A4D5-10F53B8AF53F}"/>
    <cellStyle name="Normal 5 7 2 2 2 2" xfId="1417" xr:uid="{0F419608-9EBC-4920-A0A5-1577C2E101D9}"/>
    <cellStyle name="Normal 5 7 2 2 2 2 2" xfId="5605" xr:uid="{0C6A06C6-AA0A-4253-9171-107C420D4644}"/>
    <cellStyle name="Normal 5 7 2 2 2 3" xfId="3038" xr:uid="{BEAA98D6-90C0-4F04-86C0-75052A379356}"/>
    <cellStyle name="Normal 5 7 2 2 2 4" xfId="3039" xr:uid="{C7266908-F859-4E2C-8845-D2D7501DAC2D}"/>
    <cellStyle name="Normal 5 7 2 2 3" xfId="1418" xr:uid="{0FCED582-A1E4-48F9-B8F5-83D23F66C11A}"/>
    <cellStyle name="Normal 5 7 2 2 3 2" xfId="3040" xr:uid="{C9B138C7-0004-430B-ACCE-92319EA59B6A}"/>
    <cellStyle name="Normal 5 7 2 2 3 3" xfId="3041" xr:uid="{374E56BD-F47A-4CFB-B5AD-DECB90595EA6}"/>
    <cellStyle name="Normal 5 7 2 2 3 4" xfId="3042" xr:uid="{73AEB3DE-D90A-417E-A45E-189054E4A499}"/>
    <cellStyle name="Normal 5 7 2 2 4" xfId="3043" xr:uid="{7DF30ABE-3DC8-49F9-8B24-782F7B9C1C96}"/>
    <cellStyle name="Normal 5 7 2 2 5" xfId="3044" xr:uid="{D325AB9B-FD47-4B93-A47E-A53AF6379093}"/>
    <cellStyle name="Normal 5 7 2 2 6" xfId="3045" xr:uid="{26A1407A-BC57-4D8F-8EA2-F25FADD7725E}"/>
    <cellStyle name="Normal 5 7 2 3" xfId="592" xr:uid="{6096246F-B17F-42C4-82F9-2BF93251AAEE}"/>
    <cellStyle name="Normal 5 7 2 3 2" xfId="1419" xr:uid="{9D3D6F02-6B88-496E-B71E-CE3336032D6E}"/>
    <cellStyle name="Normal 5 7 2 3 2 2" xfId="3046" xr:uid="{1F92132D-FCC3-4F7F-9F59-E47EF864C294}"/>
    <cellStyle name="Normal 5 7 2 3 2 3" xfId="3047" xr:uid="{4BBDDFD1-E56E-4436-8AD6-65CFC2941263}"/>
    <cellStyle name="Normal 5 7 2 3 2 4" xfId="3048" xr:uid="{E89DB5C6-89AC-4C3F-8F3D-28BFFF1BD6B1}"/>
    <cellStyle name="Normal 5 7 2 3 3" xfId="3049" xr:uid="{68187EA9-7D86-4673-A0C7-D1714C56C28F}"/>
    <cellStyle name="Normal 5 7 2 3 4" xfId="3050" xr:uid="{0130CC20-9015-40E7-9062-A8F2EF2093CF}"/>
    <cellStyle name="Normal 5 7 2 3 5" xfId="3051" xr:uid="{253AEBA7-24B3-4A94-9B9B-0F7ECD7ADA14}"/>
    <cellStyle name="Normal 5 7 2 4" xfId="1420" xr:uid="{91850855-7C7F-4A0C-8952-4FC9A169EC62}"/>
    <cellStyle name="Normal 5 7 2 4 2" xfId="3052" xr:uid="{7FD53AC8-AB15-49EB-9F04-53E8A0881201}"/>
    <cellStyle name="Normal 5 7 2 4 3" xfId="3053" xr:uid="{89B96EC3-55EC-43EA-8E9D-5D192F9E7D59}"/>
    <cellStyle name="Normal 5 7 2 4 4" xfId="3054" xr:uid="{F51309C1-A397-40AC-B8D2-081D4483857A}"/>
    <cellStyle name="Normal 5 7 2 5" xfId="3055" xr:uid="{393D11EC-7768-4C04-A934-172428083CB3}"/>
    <cellStyle name="Normal 5 7 2 5 2" xfId="3056" xr:uid="{E8D7584E-AA63-4004-ACE4-CCBC6C96E539}"/>
    <cellStyle name="Normal 5 7 2 5 3" xfId="3057" xr:uid="{178523D4-D712-4FEA-BD06-F3EE67A8A771}"/>
    <cellStyle name="Normal 5 7 2 5 4" xfId="3058" xr:uid="{2D6C7F02-833B-4923-9F71-0902F89953E5}"/>
    <cellStyle name="Normal 5 7 2 6" xfId="3059" xr:uid="{29A95577-537A-4766-B4B3-3FA398D71324}"/>
    <cellStyle name="Normal 5 7 2 7" xfId="3060" xr:uid="{8C634280-3664-4E0A-B2B3-CD96063884C8}"/>
    <cellStyle name="Normal 5 7 2 8" xfId="3061" xr:uid="{C6E99C44-2552-448F-A251-2139A16933C3}"/>
    <cellStyle name="Normal 5 7 3" xfId="315" xr:uid="{B09E8068-CC80-4B3B-BC48-94D234B3D59C}"/>
    <cellStyle name="Normal 5 7 3 2" xfId="593" xr:uid="{839B8DB4-4CDD-4342-AD4B-FA3F5FD0C31C}"/>
    <cellStyle name="Normal 5 7 3 2 2" xfId="594" xr:uid="{6A7E1346-5E14-4E46-8700-F746639799FB}"/>
    <cellStyle name="Normal 5 7 3 2 2 2" xfId="5606" xr:uid="{51812A24-E4D0-4CFE-AC05-6795E6581254}"/>
    <cellStyle name="Normal 5 7 3 2 3" xfId="3062" xr:uid="{171E4E47-8D61-4125-8BA9-9785CA1E8002}"/>
    <cellStyle name="Normal 5 7 3 2 4" xfId="3063" xr:uid="{01602DFD-E950-4689-B498-CE07C4599366}"/>
    <cellStyle name="Normal 5 7 3 3" xfId="595" xr:uid="{8D42379E-90D5-40BE-9F5A-C7FF66225AD6}"/>
    <cellStyle name="Normal 5 7 3 3 2" xfId="3064" xr:uid="{C2039BFC-F01F-45B7-A9B4-8B2CD1D14C63}"/>
    <cellStyle name="Normal 5 7 3 3 3" xfId="3065" xr:uid="{A7CC8335-12F9-416E-A31E-3BD691040BB8}"/>
    <cellStyle name="Normal 5 7 3 3 4" xfId="3066" xr:uid="{88FB2D0A-4C8B-40B2-B303-004701D8ECA7}"/>
    <cellStyle name="Normal 5 7 3 4" xfId="3067" xr:uid="{132927DA-82E9-4837-A3FB-1EA526BBAFF7}"/>
    <cellStyle name="Normal 5 7 3 5" xfId="3068" xr:uid="{104F6E42-977F-41A4-9E1A-E4C2D0B64674}"/>
    <cellStyle name="Normal 5 7 3 6" xfId="3069" xr:uid="{FD2E7CC7-4DFC-4091-93EC-27B498DB6D87}"/>
    <cellStyle name="Normal 5 7 4" xfId="316" xr:uid="{F43908DC-0EF8-4ABB-89CA-C9ACB7568167}"/>
    <cellStyle name="Normal 5 7 4 2" xfId="596" xr:uid="{765561F3-355B-4337-9B36-1F1F67500DAF}"/>
    <cellStyle name="Normal 5 7 4 2 2" xfId="3070" xr:uid="{08FEBDC2-A532-4785-A314-4D46A6CFC86D}"/>
    <cellStyle name="Normal 5 7 4 2 3" xfId="3071" xr:uid="{4B548F33-94A3-4CC8-A92B-C0FE27E3DD1F}"/>
    <cellStyle name="Normal 5 7 4 2 4" xfId="3072" xr:uid="{6C15895B-DBB0-4EDF-9EBF-F86B520B3AA8}"/>
    <cellStyle name="Normal 5 7 4 3" xfId="3073" xr:uid="{E179E9EE-1CC8-419C-81A2-7121F9ED0689}"/>
    <cellStyle name="Normal 5 7 4 4" xfId="3074" xr:uid="{FE69C29D-B4D1-44A2-ADCA-D87DC3D29C70}"/>
    <cellStyle name="Normal 5 7 4 5" xfId="3075" xr:uid="{A1700CD4-5687-417A-A709-8029BF7CF515}"/>
    <cellStyle name="Normal 5 7 5" xfId="597" xr:uid="{B9B483B4-321B-4214-BFCC-51EE450D352A}"/>
    <cellStyle name="Normal 5 7 5 2" xfId="3076" xr:uid="{C7BA5101-23AF-4F66-875E-69B02E4C4453}"/>
    <cellStyle name="Normal 5 7 5 3" xfId="3077" xr:uid="{6C5F33ED-88FE-47F4-9ED2-A53E3971B535}"/>
    <cellStyle name="Normal 5 7 5 4" xfId="3078" xr:uid="{26443F2A-3EA9-454D-9347-CB5D57E20D86}"/>
    <cellStyle name="Normal 5 7 6" xfId="3079" xr:uid="{6115FC98-A691-43E3-9D94-DF6A95FBFE0F}"/>
    <cellStyle name="Normal 5 7 6 2" xfId="3080" xr:uid="{E8E00098-22A2-44C2-8D5A-80F2E79674A1}"/>
    <cellStyle name="Normal 5 7 6 3" xfId="3081" xr:uid="{18C97868-8C42-4CB2-8C3C-E909899CD32D}"/>
    <cellStyle name="Normal 5 7 6 4" xfId="3082" xr:uid="{661C85C1-8CE4-43B7-A6E8-020196A9C296}"/>
    <cellStyle name="Normal 5 7 7" xfId="3083" xr:uid="{8E4000F3-4280-48D3-9D8F-0AB36823AE59}"/>
    <cellStyle name="Normal 5 7 8" xfId="3084" xr:uid="{5357011C-B227-478E-A957-8A2361044D27}"/>
    <cellStyle name="Normal 5 7 9" xfId="3085" xr:uid="{BD28FE87-D317-4D1A-B09F-0FD1E996A63A}"/>
    <cellStyle name="Normal 5 8" xfId="108" xr:uid="{52FF7233-8217-4C43-9DA8-A8B78D404426}"/>
    <cellStyle name="Normal 5 8 2" xfId="317" xr:uid="{2D7E1123-FFD1-46BC-BC1E-0BEF3DF7036D}"/>
    <cellStyle name="Normal 5 8 2 2" xfId="598" xr:uid="{E1B4B056-A099-432A-8D04-2E0C628334DD}"/>
    <cellStyle name="Normal 5 8 2 2 2" xfId="1421" xr:uid="{7642759C-43FA-4B15-BB90-1C03665B0A69}"/>
    <cellStyle name="Normal 5 8 2 2 2 2" xfId="1422" xr:uid="{26B01AA0-54AC-4B86-8622-83AB51727AB3}"/>
    <cellStyle name="Normal 5 8 2 2 3" xfId="1423" xr:uid="{FF5971B0-0A98-4564-B9A1-3E8A63DE92D3}"/>
    <cellStyle name="Normal 5 8 2 2 4" xfId="3086" xr:uid="{F18D1DED-CCE9-4EDD-A218-EBA90A6DF848}"/>
    <cellStyle name="Normal 5 8 2 3" xfId="1424" xr:uid="{622800CB-63A3-405A-80A8-607FF038D772}"/>
    <cellStyle name="Normal 5 8 2 3 2" xfId="1425" xr:uid="{40A4FF21-95FE-4823-94AC-25265BB84E33}"/>
    <cellStyle name="Normal 5 8 2 3 3" xfId="3087" xr:uid="{AC825750-25DC-450B-B632-D634ED719741}"/>
    <cellStyle name="Normal 5 8 2 3 4" xfId="3088" xr:uid="{0A3615DE-0F5C-4600-8753-80746BD88FE3}"/>
    <cellStyle name="Normal 5 8 2 4" xfId="1426" xr:uid="{49C8392D-99DA-4C1F-ACE7-8AF1CEE92021}"/>
    <cellStyle name="Normal 5 8 2 5" xfId="3089" xr:uid="{129D3E6C-CEA2-47E6-8220-A2DAFB6A14B0}"/>
    <cellStyle name="Normal 5 8 2 6" xfId="3090" xr:uid="{F2CBD9BC-B55A-4407-987E-FAAAFF120D74}"/>
    <cellStyle name="Normal 5 8 3" xfId="599" xr:uid="{E3F66993-1BCA-4968-8B79-28D521F6C797}"/>
    <cellStyle name="Normal 5 8 3 2" xfId="1427" xr:uid="{F3DAEEE1-DD2E-483B-9A0F-1A8C03C627DC}"/>
    <cellStyle name="Normal 5 8 3 2 2" xfId="1428" xr:uid="{E404196E-2A62-47C3-BBDD-A575A172DEC7}"/>
    <cellStyle name="Normal 5 8 3 2 3" xfId="3091" xr:uid="{AEFF59F9-E2E0-4A95-BA79-007E7FC18FC5}"/>
    <cellStyle name="Normal 5 8 3 2 4" xfId="3092" xr:uid="{C761A8CC-D1E4-4478-9EDE-41D6B5F97F96}"/>
    <cellStyle name="Normal 5 8 3 3" xfId="1429" xr:uid="{FC74B8AB-81AB-47F1-997E-AB83B80EE867}"/>
    <cellStyle name="Normal 5 8 3 4" xfId="3093" xr:uid="{1D12FB81-7D3A-43C5-BB9D-F273BF9BFF81}"/>
    <cellStyle name="Normal 5 8 3 5" xfId="3094" xr:uid="{576EC3A3-28BD-443F-BA3C-62914DE9931A}"/>
    <cellStyle name="Normal 5 8 4" xfId="1430" xr:uid="{1B1BE1DF-451C-479B-A50B-38BEEE0B0305}"/>
    <cellStyle name="Normal 5 8 4 2" xfId="1431" xr:uid="{157F4A66-784F-49CE-BA04-118B4BB1CF5D}"/>
    <cellStyle name="Normal 5 8 4 3" xfId="3095" xr:uid="{89F8CEF7-1461-46DF-A0AC-ED741D0EF93A}"/>
    <cellStyle name="Normal 5 8 4 4" xfId="3096" xr:uid="{384B6A3D-391C-4378-B164-97FE65E2D4DF}"/>
    <cellStyle name="Normal 5 8 5" xfId="1432" xr:uid="{B4999FF3-2B09-4E55-B764-36C488CFE64F}"/>
    <cellStyle name="Normal 5 8 5 2" xfId="3097" xr:uid="{2E7CE9E6-D11D-471E-B529-A2E5F5A8556D}"/>
    <cellStyle name="Normal 5 8 5 3" xfId="3098" xr:uid="{41C1D69A-5E7F-4A85-BDB9-56673BFC728A}"/>
    <cellStyle name="Normal 5 8 5 4" xfId="3099" xr:uid="{33DD6128-BB7D-4C1E-8B0C-55137F0F04B2}"/>
    <cellStyle name="Normal 5 8 6" xfId="3100" xr:uid="{0FF0145B-FC4E-47A5-B63F-B49C31BABD1D}"/>
    <cellStyle name="Normal 5 8 7" xfId="3101" xr:uid="{98A98005-D28F-421D-8016-9D3840EF413A}"/>
    <cellStyle name="Normal 5 8 8" xfId="3102" xr:uid="{A03245E2-FE18-43F2-B08C-B19DCCDBAB8C}"/>
    <cellStyle name="Normal 5 9" xfId="318" xr:uid="{8920588B-3A19-4FDB-A0D7-2323840AC5FF}"/>
    <cellStyle name="Normal 5 9 2" xfId="600" xr:uid="{B9DD0885-ECF7-4D3B-8849-A88A32369C8A}"/>
    <cellStyle name="Normal 5 9 2 2" xfId="601" xr:uid="{DC377627-25AC-4DA4-BD6C-A0A99D59D778}"/>
    <cellStyle name="Normal 5 9 2 2 2" xfId="1433" xr:uid="{9DCEF1E2-FCAA-4FA2-8586-4B1F28E70A80}"/>
    <cellStyle name="Normal 5 9 2 2 3" xfId="3103" xr:uid="{91B5D252-87E2-4315-8CB5-4B70BEE3BF00}"/>
    <cellStyle name="Normal 5 9 2 2 4" xfId="3104" xr:uid="{1EAF5447-E3C6-4533-B37A-F5AD893704BA}"/>
    <cellStyle name="Normal 5 9 2 3" xfId="1434" xr:uid="{54554F04-B878-4891-9D54-6E5BCAE0F4C6}"/>
    <cellStyle name="Normal 5 9 2 4" xfId="3105" xr:uid="{F4C6D326-9224-421D-B27F-F592D1EB2F02}"/>
    <cellStyle name="Normal 5 9 2 5" xfId="3106" xr:uid="{6055EEE4-215D-4D14-9C2A-F57F85327A91}"/>
    <cellStyle name="Normal 5 9 3" xfId="602" xr:uid="{80CA9FAB-DE6C-490A-B2CD-8E4D1A93ACE7}"/>
    <cellStyle name="Normal 5 9 3 2" xfId="1435" xr:uid="{0B8FCD05-257B-406D-BF86-3F93115B62A9}"/>
    <cellStyle name="Normal 5 9 3 3" xfId="3107" xr:uid="{1FFEA169-73F8-412B-AFF5-1840AADF9B52}"/>
    <cellStyle name="Normal 5 9 3 4" xfId="3108" xr:uid="{2A82EAC4-D8C2-4AFF-9588-6A4218D18A58}"/>
    <cellStyle name="Normal 5 9 4" xfId="1436" xr:uid="{DEC8B668-B541-406F-91FE-2E2649DAB75B}"/>
    <cellStyle name="Normal 5 9 4 2" xfId="3109" xr:uid="{5CE7E14B-8586-4AD1-B68F-3AC69C82F4ED}"/>
    <cellStyle name="Normal 5 9 4 3" xfId="3110" xr:uid="{99399279-BE06-4DB7-A676-F29464004A6A}"/>
    <cellStyle name="Normal 5 9 4 4" xfId="3111" xr:uid="{B4BD2910-9FB8-49A1-AD4F-1B8248559739}"/>
    <cellStyle name="Normal 5 9 5" xfId="3112" xr:uid="{B9726C83-B49A-45A9-9E49-83DE8AC929EE}"/>
    <cellStyle name="Normal 5 9 6" xfId="3113" xr:uid="{85A42B16-C7E9-4C04-BFAE-3E9D1EAADE7F}"/>
    <cellStyle name="Normal 5 9 7" xfId="3114" xr:uid="{36262048-D06E-4EEC-BC47-C8477C78BA55}"/>
    <cellStyle name="Normal 6" xfId="109" xr:uid="{3391687C-49D4-4237-92DA-6469CE125C73}"/>
    <cellStyle name="Normal 6 10" xfId="319" xr:uid="{94B393E7-5EA2-4E2E-A026-66AAC39CFD6F}"/>
    <cellStyle name="Normal 6 10 2" xfId="1437" xr:uid="{4C3660B0-79D0-4AE8-BB2D-A9B2AF09B451}"/>
    <cellStyle name="Normal 6 10 2 2" xfId="3115" xr:uid="{EFC88015-9485-433E-A259-C07C3AC4CBA3}"/>
    <cellStyle name="Normal 6 10 2 2 2" xfId="4588" xr:uid="{1812859C-4C84-4B5F-8005-60D4ADAED83A}"/>
    <cellStyle name="Normal 6 10 2 3" xfId="3116" xr:uid="{C688BF79-D6E4-4AB2-AB35-B2B19A00C4B2}"/>
    <cellStyle name="Normal 6 10 2 4" xfId="3117" xr:uid="{B08B5C55-FF23-4EC7-879D-B8DED3457D1C}"/>
    <cellStyle name="Normal 6 10 3" xfId="3118" xr:uid="{FF737985-FDD9-4FFF-9135-0DA0CBF22E1C}"/>
    <cellStyle name="Normal 6 10 4" xfId="3119" xr:uid="{38C889A8-9A9A-4FCE-9876-894928DB3736}"/>
    <cellStyle name="Normal 6 10 5" xfId="3120" xr:uid="{EF0AED01-8053-47FF-BDBE-AEF4AF1CDD6F}"/>
    <cellStyle name="Normal 6 11" xfId="1438" xr:uid="{48DABC27-B101-4BEF-B124-28CE96D9947E}"/>
    <cellStyle name="Normal 6 11 2" xfId="3121" xr:uid="{F6B0A1B9-014C-4E33-BCE3-6D2B9ED441AC}"/>
    <cellStyle name="Normal 6 11 2 2" xfId="6067" xr:uid="{6BF4E94E-C61D-4148-B545-6C0E5F1075A8}"/>
    <cellStyle name="Normal 6 11 3" xfId="3122" xr:uid="{27A34B71-C1A6-4C24-A99D-637FC87F7024}"/>
    <cellStyle name="Normal 6 11 4" xfId="3123" xr:uid="{49B7DCCB-81F1-4358-9930-BC38341BDA9B}"/>
    <cellStyle name="Normal 6 12" xfId="902" xr:uid="{70858B1D-6186-461B-B559-8F0217E0EBAE}"/>
    <cellStyle name="Normal 6 12 2" xfId="3124" xr:uid="{8C2402CC-14DF-4CD3-A0FB-369D9244624F}"/>
    <cellStyle name="Normal 6 12 3" xfId="3125" xr:uid="{18337BE9-69ED-4C77-A792-9E3A4E7B4833}"/>
    <cellStyle name="Normal 6 12 4" xfId="3126" xr:uid="{75C62D70-7AF4-4CF5-9E72-58F82298A31A}"/>
    <cellStyle name="Normal 6 13" xfId="899" xr:uid="{AA2D28AD-48EE-4486-AF6F-788E47B286FC}"/>
    <cellStyle name="Normal 6 13 2" xfId="3128" xr:uid="{1C34D531-08E7-485A-A7F6-431658B87299}"/>
    <cellStyle name="Normal 6 13 3" xfId="4315" xr:uid="{A4023823-C7FD-48C6-9948-3D3A07883F38}"/>
    <cellStyle name="Normal 6 13 4" xfId="3127" xr:uid="{A6FED152-F7C9-44AB-82E8-DF47BAAB1D43}"/>
    <cellStyle name="Normal 6 13 5" xfId="5319" xr:uid="{8DE546B0-4BB4-4DFB-8D34-CDD2E31CC4F6}"/>
    <cellStyle name="Normal 6 14" xfId="3129" xr:uid="{C3D185D6-912F-4DA8-990C-761057D93CC7}"/>
    <cellStyle name="Normal 6 15" xfId="3130" xr:uid="{45751249-84B5-401C-8C68-7D0B62700C02}"/>
    <cellStyle name="Normal 6 16" xfId="3131" xr:uid="{520D017A-D28A-425C-8533-4B6682A5F269}"/>
    <cellStyle name="Normal 6 2" xfId="110" xr:uid="{17280680-BF28-441B-BE0C-D734E218311D}"/>
    <cellStyle name="Normal 6 2 2" xfId="320" xr:uid="{E426DC2D-1E81-4E57-96CB-AED3BEA4E3F8}"/>
    <cellStyle name="Normal 6 2 2 2" xfId="4671" xr:uid="{F0B454D3-DEEB-4397-95B3-6D73B6A5780A}"/>
    <cellStyle name="Normal 6 2 3" xfId="4560" xr:uid="{E0EE453F-B6FA-4A6A-8510-C7AB13FDF7DA}"/>
    <cellStyle name="Normal 6 3" xfId="111" xr:uid="{C0ED5DE2-39FA-440F-9049-7D4E39451F97}"/>
    <cellStyle name="Normal 6 3 10" xfId="3132" xr:uid="{5DD99111-5274-43DB-B2D9-50B951A4FF4F}"/>
    <cellStyle name="Normal 6 3 11" xfId="3133" xr:uid="{93223953-1806-4E3A-9462-837763ECE7D6}"/>
    <cellStyle name="Normal 6 3 2" xfId="112" xr:uid="{B808D27E-803D-4414-9158-FD293A3EAFA3}"/>
    <cellStyle name="Normal 6 3 2 2" xfId="113" xr:uid="{59CFBCD8-F354-4B2E-82F3-341E0A647E51}"/>
    <cellStyle name="Normal 6 3 2 2 2" xfId="321" xr:uid="{0884DBA8-001E-4DA6-8978-68BBF37E83AF}"/>
    <cellStyle name="Normal 6 3 2 2 2 2" xfId="603" xr:uid="{C590944B-5461-48CC-B11C-4F7798918B52}"/>
    <cellStyle name="Normal 6 3 2 2 2 2 2" xfId="604" xr:uid="{FB4A18C7-80C4-4C43-8629-B97375B67328}"/>
    <cellStyle name="Normal 6 3 2 2 2 2 2 2" xfId="1439" xr:uid="{08E3EA78-B977-40ED-BA5C-18853569FB8A}"/>
    <cellStyle name="Normal 6 3 2 2 2 2 2 2 2" xfId="1440" xr:uid="{0B16566F-CD93-497F-BD43-34A7D4179346}"/>
    <cellStyle name="Normal 6 3 2 2 2 2 2 2 2 2" xfId="5607" xr:uid="{D5DBA72F-7679-4E45-96F1-AB4789C3ADBC}"/>
    <cellStyle name="Normal 6 3 2 2 2 2 2 2 3" xfId="5608" xr:uid="{EDB18606-8900-4AD7-8DD0-E2117F46A3A1}"/>
    <cellStyle name="Normal 6 3 2 2 2 2 2 3" xfId="1441" xr:uid="{B5085760-BA97-4F02-9644-9A99C2F22D5A}"/>
    <cellStyle name="Normal 6 3 2 2 2 2 2 3 2" xfId="5609" xr:uid="{DD0EDFE7-732E-4EBD-8F06-7D2D9C736970}"/>
    <cellStyle name="Normal 6 3 2 2 2 2 2 4" xfId="5610" xr:uid="{DED0017A-B9EC-4319-BF5A-8F4A8A761E9D}"/>
    <cellStyle name="Normal 6 3 2 2 2 2 3" xfId="1442" xr:uid="{35DB3DDE-8261-44AE-8422-ECCCA7A39B91}"/>
    <cellStyle name="Normal 6 3 2 2 2 2 3 2" xfId="1443" xr:uid="{440C5F33-3F7C-42AB-B894-A65DD2ECC5C9}"/>
    <cellStyle name="Normal 6 3 2 2 2 2 3 2 2" xfId="5611" xr:uid="{06B4C42F-499F-4173-AD1C-B55F203C88D5}"/>
    <cellStyle name="Normal 6 3 2 2 2 2 3 3" xfId="5612" xr:uid="{2C9E4FB7-FCF7-48E1-A1A0-3D85A14632FF}"/>
    <cellStyle name="Normal 6 3 2 2 2 2 4" xfId="1444" xr:uid="{D8B61439-05B8-4E24-82D9-466D8A379D85}"/>
    <cellStyle name="Normal 6 3 2 2 2 2 4 2" xfId="5613" xr:uid="{9F47842C-70A4-4D68-967D-E4173BD03AC0}"/>
    <cellStyle name="Normal 6 3 2 2 2 2 5" xfId="5614" xr:uid="{B5308B85-E9FD-4089-B411-AA6A6712466A}"/>
    <cellStyle name="Normal 6 3 2 2 2 3" xfId="605" xr:uid="{CF949A2B-6525-4010-9FBC-59868BA67C77}"/>
    <cellStyle name="Normal 6 3 2 2 2 3 2" xfId="1445" xr:uid="{3793A552-2497-43F4-8A07-22D2A1EBB7EC}"/>
    <cellStyle name="Normal 6 3 2 2 2 3 2 2" xfId="1446" xr:uid="{BADD73D3-921F-4713-9D47-1F6ED2DFFEC5}"/>
    <cellStyle name="Normal 6 3 2 2 2 3 2 2 2" xfId="5615" xr:uid="{9DA0D63C-C35A-4978-BB2E-F03B9377298A}"/>
    <cellStyle name="Normal 6 3 2 2 2 3 2 3" xfId="5616" xr:uid="{7E92D0B2-BA71-41CC-BA60-4E5736D444D7}"/>
    <cellStyle name="Normal 6 3 2 2 2 3 3" xfId="1447" xr:uid="{6DE514B1-A411-475D-8E60-EBB0EF23EAB2}"/>
    <cellStyle name="Normal 6 3 2 2 2 3 3 2" xfId="5617" xr:uid="{E84CFD20-B9C0-4E5D-B1F5-356BC7A6C732}"/>
    <cellStyle name="Normal 6 3 2 2 2 3 4" xfId="3134" xr:uid="{2C8FFCD4-9167-4170-AFA2-26B896F8B069}"/>
    <cellStyle name="Normal 6 3 2 2 2 4" xfId="1448" xr:uid="{BC4A2F71-881D-43F2-B90F-1F44BE86ACF5}"/>
    <cellStyle name="Normal 6 3 2 2 2 4 2" xfId="1449" xr:uid="{4519FC5F-7E08-4ABB-B442-68162F10417C}"/>
    <cellStyle name="Normal 6 3 2 2 2 4 2 2" xfId="5618" xr:uid="{607BAE57-69D7-48AF-9D98-6D6E7C3FAC06}"/>
    <cellStyle name="Normal 6 3 2 2 2 4 3" xfId="5619" xr:uid="{EFAEFA7C-2EC1-4C1B-9A9E-E8F886658891}"/>
    <cellStyle name="Normal 6 3 2 2 2 5" xfId="1450" xr:uid="{CBE36200-0D0D-4CD0-8B30-5C545E8D11AE}"/>
    <cellStyle name="Normal 6 3 2 2 2 5 2" xfId="5620" xr:uid="{C13779C6-336F-4C96-BB5D-387CDDDA1D10}"/>
    <cellStyle name="Normal 6 3 2 2 2 6" xfId="3135" xr:uid="{CAA59CD3-CC7F-4223-B87F-14E22A5F5A6E}"/>
    <cellStyle name="Normal 6 3 2 2 3" xfId="322" xr:uid="{0F45FD75-B477-48AF-B06C-F252B3F5047E}"/>
    <cellStyle name="Normal 6 3 2 2 3 2" xfId="606" xr:uid="{AF9CBD4F-5768-4AA3-81D1-DAF924A7B0C7}"/>
    <cellStyle name="Normal 6 3 2 2 3 2 2" xfId="607" xr:uid="{97B5ED88-D969-4147-8930-915D92CA238D}"/>
    <cellStyle name="Normal 6 3 2 2 3 2 2 2" xfId="1451" xr:uid="{0EFE51B7-F31E-49EA-B1C2-A0093BD10339}"/>
    <cellStyle name="Normal 6 3 2 2 3 2 2 2 2" xfId="1452" xr:uid="{E55EEF5C-121E-4A5A-B68C-E631E863E0F7}"/>
    <cellStyle name="Normal 6 3 2 2 3 2 2 3" xfId="1453" xr:uid="{1E401C08-0C72-4858-AA10-85C07C52AA3D}"/>
    <cellStyle name="Normal 6 3 2 2 3 2 3" xfId="1454" xr:uid="{C592663A-F877-425F-AEF1-FCE6838D03BD}"/>
    <cellStyle name="Normal 6 3 2 2 3 2 3 2" xfId="1455" xr:uid="{C5738273-6374-4363-9EB3-3DB64F1D9AC8}"/>
    <cellStyle name="Normal 6 3 2 2 3 2 4" xfId="1456" xr:uid="{D04543CE-5E77-49E5-A34D-E69E4FD2CDAF}"/>
    <cellStyle name="Normal 6 3 2 2 3 3" xfId="608" xr:uid="{4F8FD46A-CFC6-4EDB-8CC3-175E9FD8DC65}"/>
    <cellStyle name="Normal 6 3 2 2 3 3 2" xfId="1457" xr:uid="{5752E956-0344-4E94-89B3-67B90BA3547F}"/>
    <cellStyle name="Normal 6 3 2 2 3 3 2 2" xfId="1458" xr:uid="{040669AD-0AB3-4D14-82D9-18AC3A4E7FE6}"/>
    <cellStyle name="Normal 6 3 2 2 3 3 3" xfId="1459" xr:uid="{9185BAF1-5A48-41DB-97D2-BB18AC6D0E64}"/>
    <cellStyle name="Normal 6 3 2 2 3 4" xfId="1460" xr:uid="{64AA3E8C-21CB-4AD1-8D56-E4E38525FEF9}"/>
    <cellStyle name="Normal 6 3 2 2 3 4 2" xfId="1461" xr:uid="{42540DBC-6F65-490A-82E8-855F3DED3427}"/>
    <cellStyle name="Normal 6 3 2 2 3 5" xfId="1462" xr:uid="{DA0B6B39-7335-4AB1-82AD-D0C4840DAE76}"/>
    <cellStyle name="Normal 6 3 2 2 4" xfId="609" xr:uid="{DF9143D9-AEB3-42A2-B7EB-6340541D29A8}"/>
    <cellStyle name="Normal 6 3 2 2 4 2" xfId="610" xr:uid="{D1A27538-67A8-40D9-9CF2-9B096E0771E9}"/>
    <cellStyle name="Normal 6 3 2 2 4 2 2" xfId="1463" xr:uid="{83272C4D-209A-4445-92FF-69D7117661B6}"/>
    <cellStyle name="Normal 6 3 2 2 4 2 2 2" xfId="1464" xr:uid="{5B288597-0E8E-47C3-9C8C-5542D6C63767}"/>
    <cellStyle name="Normal 6 3 2 2 4 2 3" xfId="1465" xr:uid="{4179808A-E87F-4498-BAA6-0E63F7F00DBA}"/>
    <cellStyle name="Normal 6 3 2 2 4 3" xfId="1466" xr:uid="{BDEE64DE-EC2F-4ECA-B024-00238D455283}"/>
    <cellStyle name="Normal 6 3 2 2 4 3 2" xfId="1467" xr:uid="{5B55F94F-A9E5-4BDB-AD65-E7A51DED6415}"/>
    <cellStyle name="Normal 6 3 2 2 4 4" xfId="1468" xr:uid="{15053111-489C-43C5-86C5-6E7E6DA6C243}"/>
    <cellStyle name="Normal 6 3 2 2 5" xfId="611" xr:uid="{A2D27271-83B3-4BB3-84EA-DE2DFD176478}"/>
    <cellStyle name="Normal 6 3 2 2 5 2" xfId="1469" xr:uid="{A6AEF73A-7E51-47C7-8B35-2DE09B2CECD0}"/>
    <cellStyle name="Normal 6 3 2 2 5 2 2" xfId="1470" xr:uid="{850AA4D7-22C1-427E-AF7C-DDB7B733D217}"/>
    <cellStyle name="Normal 6 3 2 2 5 3" xfId="1471" xr:uid="{61C081A7-D326-4477-9C97-5E8583886CD6}"/>
    <cellStyle name="Normal 6 3 2 2 5 4" xfId="3136" xr:uid="{0FDB5C52-D61D-4364-8997-8F2F6760EB03}"/>
    <cellStyle name="Normal 6 3 2 2 6" xfId="1472" xr:uid="{03A9618D-47CB-4F76-B7A8-B86F61FF195F}"/>
    <cellStyle name="Normal 6 3 2 2 6 2" xfId="1473" xr:uid="{896EAC50-20C9-4881-A450-C2D1F55E2B67}"/>
    <cellStyle name="Normal 6 3 2 2 7" xfId="1474" xr:uid="{190D0810-B149-4519-856D-630942E38308}"/>
    <cellStyle name="Normal 6 3 2 2 8" xfId="3137" xr:uid="{D1BD1057-6020-4F68-ADDB-99949089F699}"/>
    <cellStyle name="Normal 6 3 2 3" xfId="323" xr:uid="{0AF24807-5BBB-4299-A34E-37F32F4A4A59}"/>
    <cellStyle name="Normal 6 3 2 3 2" xfId="612" xr:uid="{6A4C019C-8109-4E8C-8CCD-89544D7B9A88}"/>
    <cellStyle name="Normal 6 3 2 3 2 2" xfId="613" xr:uid="{DA40B17F-A392-4FB4-BE0C-AB21F98BB048}"/>
    <cellStyle name="Normal 6 3 2 3 2 2 2" xfId="1475" xr:uid="{F612A335-0DB1-4D6A-A41F-86C6E317C798}"/>
    <cellStyle name="Normal 6 3 2 3 2 2 2 2" xfId="1476" xr:uid="{4ECE5F89-3A1D-458F-816B-3394292FFA45}"/>
    <cellStyle name="Normal 6 3 2 3 2 2 2 2 2" xfId="5621" xr:uid="{64693FED-2229-43D9-AC8F-3312A45A3CA6}"/>
    <cellStyle name="Normal 6 3 2 3 2 2 2 3" xfId="5622" xr:uid="{E190D0A1-46B8-4CB0-90EB-9B3CDF8BB6AC}"/>
    <cellStyle name="Normal 6 3 2 3 2 2 3" xfId="1477" xr:uid="{EFB893D9-0FA4-4378-82AE-7A9D86F1A7D5}"/>
    <cellStyle name="Normal 6 3 2 3 2 2 3 2" xfId="5623" xr:uid="{B365D70C-6857-4EFB-9580-42D93D4C0A67}"/>
    <cellStyle name="Normal 6 3 2 3 2 2 4" xfId="5624" xr:uid="{8B0F9F45-E19F-4EF3-92D3-09BDEB0EAD11}"/>
    <cellStyle name="Normal 6 3 2 3 2 3" xfId="1478" xr:uid="{76AF64E4-6890-4C61-8E36-A5F1364BFB36}"/>
    <cellStyle name="Normal 6 3 2 3 2 3 2" xfId="1479" xr:uid="{2CD81FB0-01BC-4424-AE10-0C12DFF5D6E5}"/>
    <cellStyle name="Normal 6 3 2 3 2 3 2 2" xfId="5625" xr:uid="{704F1BB5-0DCD-4F23-BAE0-EC24C728FA60}"/>
    <cellStyle name="Normal 6 3 2 3 2 3 3" xfId="5626" xr:uid="{FDEF2C4F-194E-4F31-AA9F-76E26DE151E1}"/>
    <cellStyle name="Normal 6 3 2 3 2 4" xfId="1480" xr:uid="{4CEDA691-515C-453C-B4A7-AE3E9A74887E}"/>
    <cellStyle name="Normal 6 3 2 3 2 4 2" xfId="5627" xr:uid="{7895ABF7-01AB-4D0B-A7D3-8136274A017C}"/>
    <cellStyle name="Normal 6 3 2 3 2 5" xfId="5628" xr:uid="{31F602D7-D43B-47F8-AE5D-9F16F4065B18}"/>
    <cellStyle name="Normal 6 3 2 3 3" xfId="614" xr:uid="{EB61321A-E5AB-455F-9237-3C9334A1A749}"/>
    <cellStyle name="Normal 6 3 2 3 3 2" xfId="1481" xr:uid="{778956E0-87A4-4598-9678-B55796034568}"/>
    <cellStyle name="Normal 6 3 2 3 3 2 2" xfId="1482" xr:uid="{8551583C-CB8E-499F-95E2-3A8CFE3BD0EC}"/>
    <cellStyle name="Normal 6 3 2 3 3 2 2 2" xfId="5629" xr:uid="{C3951DC2-B525-45A5-A346-731540C6D66C}"/>
    <cellStyle name="Normal 6 3 2 3 3 2 3" xfId="5630" xr:uid="{B80A4EB3-26FF-4A0A-A274-13648095A1C2}"/>
    <cellStyle name="Normal 6 3 2 3 3 3" xfId="1483" xr:uid="{7A79138F-6D53-4991-B5B8-22E9C646C785}"/>
    <cellStyle name="Normal 6 3 2 3 3 3 2" xfId="5631" xr:uid="{3A5E1ED0-5DD0-4F0C-BCE9-B96F6E29F343}"/>
    <cellStyle name="Normal 6 3 2 3 3 4" xfId="3138" xr:uid="{B2A3E894-E278-415D-BF89-BAAC10E500A3}"/>
    <cellStyle name="Normal 6 3 2 3 4" xfId="1484" xr:uid="{AB8B308B-DE1C-4B10-BE2D-DC33A46AEDC0}"/>
    <cellStyle name="Normal 6 3 2 3 4 2" xfId="1485" xr:uid="{29512739-715E-48FE-867B-CE035EF0393D}"/>
    <cellStyle name="Normal 6 3 2 3 4 2 2" xfId="5632" xr:uid="{B7BB16D7-29FC-47FB-B2CA-AFA386A0C063}"/>
    <cellStyle name="Normal 6 3 2 3 4 3" xfId="5633" xr:uid="{1F1D7C2B-3143-406E-ABAC-F444235092C6}"/>
    <cellStyle name="Normal 6 3 2 3 5" xfId="1486" xr:uid="{B39CFFFA-3B00-440F-AD61-33F36A35E7A1}"/>
    <cellStyle name="Normal 6 3 2 3 5 2" xfId="5634" xr:uid="{8176CA85-8996-40F1-B940-DEE24D75175C}"/>
    <cellStyle name="Normal 6 3 2 3 6" xfId="3139" xr:uid="{8AE599B7-D3F0-462F-9EA2-1F8D4370A153}"/>
    <cellStyle name="Normal 6 3 2 4" xfId="324" xr:uid="{D2834D82-E5D5-4E72-BF31-1519C94C49CE}"/>
    <cellStyle name="Normal 6 3 2 4 2" xfId="615" xr:uid="{D7EC6065-C2A2-495D-AAA3-65AFE45E5E1E}"/>
    <cellStyle name="Normal 6 3 2 4 2 2" xfId="616" xr:uid="{C6AF3F91-937E-47C9-A511-829A46DF02F8}"/>
    <cellStyle name="Normal 6 3 2 4 2 2 2" xfId="1487" xr:uid="{2FD16A80-B9E3-45D3-BC95-B239DB3FDB0B}"/>
    <cellStyle name="Normal 6 3 2 4 2 2 2 2" xfId="1488" xr:uid="{3A06F727-17FC-4466-87B6-F46B99F4B5FA}"/>
    <cellStyle name="Normal 6 3 2 4 2 2 3" xfId="1489" xr:uid="{526A87E3-FDD6-4973-84ED-5E15B1D2BDFC}"/>
    <cellStyle name="Normal 6 3 2 4 2 3" xfId="1490" xr:uid="{4BCD54CA-009A-4D1F-B64C-4B22DCD499D4}"/>
    <cellStyle name="Normal 6 3 2 4 2 3 2" xfId="1491" xr:uid="{3BF152BD-7143-4796-A3A3-47A5B5C97D85}"/>
    <cellStyle name="Normal 6 3 2 4 2 4" xfId="1492" xr:uid="{A37B4160-0879-4849-A71B-735CE7E28057}"/>
    <cellStyle name="Normal 6 3 2 4 3" xfId="617" xr:uid="{940FA033-3DFD-4194-88CA-484252A9B5B7}"/>
    <cellStyle name="Normal 6 3 2 4 3 2" xfId="1493" xr:uid="{FCCD79D5-2847-4FE0-8D0D-2D4865806A8E}"/>
    <cellStyle name="Normal 6 3 2 4 3 2 2" xfId="1494" xr:uid="{C52D3C55-1DBE-4EAD-8326-7BB0A5460E73}"/>
    <cellStyle name="Normal 6 3 2 4 3 3" xfId="1495" xr:uid="{38C6D31C-4B34-42CE-B6BB-6EDF93DF5193}"/>
    <cellStyle name="Normal 6 3 2 4 4" xfId="1496" xr:uid="{F187CF85-DC2D-4829-AE7D-09D0AFB4BAC6}"/>
    <cellStyle name="Normal 6 3 2 4 4 2" xfId="1497" xr:uid="{C49E6744-812B-44C4-833C-08AC265854CD}"/>
    <cellStyle name="Normal 6 3 2 4 5" xfId="1498" xr:uid="{EC4713BE-FE2F-4A1B-815F-935362E7CB7A}"/>
    <cellStyle name="Normal 6 3 2 5" xfId="325" xr:uid="{0E7F1D9E-52DE-44E2-9D56-CA2F3EE394D9}"/>
    <cellStyle name="Normal 6 3 2 5 2" xfId="618" xr:uid="{9DE6FEDA-DBA6-46B5-82C2-0A3B9D1492A8}"/>
    <cellStyle name="Normal 6 3 2 5 2 2" xfId="1499" xr:uid="{18CAD06E-672A-48EA-B8C4-354CF191B5F8}"/>
    <cellStyle name="Normal 6 3 2 5 2 2 2" xfId="1500" xr:uid="{0002E983-D7CA-4D98-9DD3-D16A220886F7}"/>
    <cellStyle name="Normal 6 3 2 5 2 3" xfId="1501" xr:uid="{CE692DBE-BD5A-4109-96AD-0CEBD2FBA4F8}"/>
    <cellStyle name="Normal 6 3 2 5 3" xfId="1502" xr:uid="{C42A2EBB-D75F-41B1-A649-734B6499B63D}"/>
    <cellStyle name="Normal 6 3 2 5 3 2" xfId="1503" xr:uid="{F0FB8B36-E5C7-4883-8450-6E568CD3A032}"/>
    <cellStyle name="Normal 6 3 2 5 4" xfId="1504" xr:uid="{F1202D10-0910-4C68-A801-06C16FD9EBD4}"/>
    <cellStyle name="Normal 6 3 2 6" xfId="619" xr:uid="{52DC443C-1859-40DC-B788-044CC1E5BA82}"/>
    <cellStyle name="Normal 6 3 2 6 2" xfId="1505" xr:uid="{8E19E6F8-E953-4793-8829-F62DC4EBADBF}"/>
    <cellStyle name="Normal 6 3 2 6 2 2" xfId="1506" xr:uid="{8E328655-E741-4013-B90E-8472C562E61D}"/>
    <cellStyle name="Normal 6 3 2 6 3" xfId="1507" xr:uid="{6C558C3D-8F0C-4B53-9374-8B39F4365ACC}"/>
    <cellStyle name="Normal 6 3 2 6 4" xfId="3140" xr:uid="{E076A2B6-BBB5-451D-88A4-7D719A015E42}"/>
    <cellStyle name="Normal 6 3 2 7" xfId="1508" xr:uid="{B627A985-A7E9-49C2-A957-EF9966A77EF3}"/>
    <cellStyle name="Normal 6 3 2 7 2" xfId="1509" xr:uid="{FE72F471-7213-4C52-9118-678EE261DD19}"/>
    <cellStyle name="Normal 6 3 2 8" xfId="1510" xr:uid="{A91B1F09-0720-43D3-88C1-17A7EECA0BE3}"/>
    <cellStyle name="Normal 6 3 2 9" xfId="3141" xr:uid="{D47C4540-2F1A-40F9-A141-1B9E71950A1A}"/>
    <cellStyle name="Normal 6 3 3" xfId="114" xr:uid="{0CF928E0-37E7-4FBE-8E8C-DBE6278C9631}"/>
    <cellStyle name="Normal 6 3 3 2" xfId="115" xr:uid="{7B1F7DAF-4342-4E53-BD61-9EB7051E4014}"/>
    <cellStyle name="Normal 6 3 3 2 2" xfId="620" xr:uid="{8FE638E8-48DA-47F7-BEE6-D8B1E9DBFAB6}"/>
    <cellStyle name="Normal 6 3 3 2 2 2" xfId="621" xr:uid="{0B70E455-32F5-4297-B429-26DF0A3EFD20}"/>
    <cellStyle name="Normal 6 3 3 2 2 2 2" xfId="1511" xr:uid="{7B033E7F-5630-4C50-BEC8-B2E2FD5D9271}"/>
    <cellStyle name="Normal 6 3 3 2 2 2 2 2" xfId="1512" xr:uid="{FF356A68-6B95-497E-BCA1-A559713DD3AA}"/>
    <cellStyle name="Normal 6 3 3 2 2 2 2 2 2" xfId="5635" xr:uid="{931A8AF2-3A70-4B37-907E-93742B59F28C}"/>
    <cellStyle name="Normal 6 3 3 2 2 2 2 3" xfId="5636" xr:uid="{0C8C6DD9-E71B-49C9-8312-668A083D4593}"/>
    <cellStyle name="Normal 6 3 3 2 2 2 3" xfId="1513" xr:uid="{B869B07A-8820-4AFC-8E84-FD2F1235B529}"/>
    <cellStyle name="Normal 6 3 3 2 2 2 3 2" xfId="5637" xr:uid="{B6E21657-0681-4E8D-9CC2-6667F20B0F50}"/>
    <cellStyle name="Normal 6 3 3 2 2 2 4" xfId="5638" xr:uid="{BC06D0BF-69D2-4039-B3C4-450A2B550D53}"/>
    <cellStyle name="Normal 6 3 3 2 2 3" xfId="1514" xr:uid="{A2483D59-A9C3-4C0C-85F7-6E5DC1454B7B}"/>
    <cellStyle name="Normal 6 3 3 2 2 3 2" xfId="1515" xr:uid="{CF427FB7-D063-42C0-B5F4-E746C652E9DE}"/>
    <cellStyle name="Normal 6 3 3 2 2 3 2 2" xfId="5639" xr:uid="{72C6EC90-5307-4621-8822-745279A400BF}"/>
    <cellStyle name="Normal 6 3 3 2 2 3 3" xfId="5640" xr:uid="{88EA8B9A-B659-4B0D-97B8-40612054FA16}"/>
    <cellStyle name="Normal 6 3 3 2 2 4" xfId="1516" xr:uid="{33BE1934-D4F4-4957-87B2-8F3C2BBCC8D5}"/>
    <cellStyle name="Normal 6 3 3 2 2 4 2" xfId="5641" xr:uid="{DC18990E-6312-457B-94C3-06C4F29A2EF8}"/>
    <cellStyle name="Normal 6 3 3 2 2 5" xfId="5642" xr:uid="{405A6744-A97B-45F8-9C30-D44304004C8A}"/>
    <cellStyle name="Normal 6 3 3 2 3" xfId="622" xr:uid="{5302D4DF-E00E-4365-B32B-40BC27CDF1A0}"/>
    <cellStyle name="Normal 6 3 3 2 3 2" xfId="1517" xr:uid="{FC0B1158-BDF0-4E3D-8D21-4A0D7A9F7B7F}"/>
    <cellStyle name="Normal 6 3 3 2 3 2 2" xfId="1518" xr:uid="{1324F905-F1CD-41B8-9BF2-53E486E912D7}"/>
    <cellStyle name="Normal 6 3 3 2 3 2 2 2" xfId="5643" xr:uid="{46060B14-81B1-4585-9EEB-68C90F57A93B}"/>
    <cellStyle name="Normal 6 3 3 2 3 2 3" xfId="5644" xr:uid="{1B4B7938-9B96-4D93-B77D-3099BFAAF35E}"/>
    <cellStyle name="Normal 6 3 3 2 3 3" xfId="1519" xr:uid="{0935C1C0-78FC-479D-A07F-16CAB0ED248E}"/>
    <cellStyle name="Normal 6 3 3 2 3 3 2" xfId="5645" xr:uid="{DD60F018-1253-4617-AF47-A55FC4DB4F3B}"/>
    <cellStyle name="Normal 6 3 3 2 3 4" xfId="3142" xr:uid="{96841410-9451-498B-B2B4-D2F569C1DF70}"/>
    <cellStyle name="Normal 6 3 3 2 4" xfId="1520" xr:uid="{9C335576-64FD-4496-9BB6-928EEA3BF05C}"/>
    <cellStyle name="Normal 6 3 3 2 4 2" xfId="1521" xr:uid="{07C18DEF-21E3-43A7-B467-73C7DA0E6159}"/>
    <cellStyle name="Normal 6 3 3 2 4 2 2" xfId="5646" xr:uid="{666BA10D-FDA4-45FD-8669-576CD891A3A1}"/>
    <cellStyle name="Normal 6 3 3 2 4 3" xfId="5647" xr:uid="{EEE46B7C-431B-4607-8230-B40800229CA1}"/>
    <cellStyle name="Normal 6 3 3 2 5" xfId="1522" xr:uid="{1F38E448-3220-47F1-B837-FEEA44CA1A05}"/>
    <cellStyle name="Normal 6 3 3 2 5 2" xfId="5648" xr:uid="{A076C7C8-540D-42F8-8AED-463299090948}"/>
    <cellStyle name="Normal 6 3 3 2 6" xfId="3143" xr:uid="{4BDB7EC6-94F1-4B34-B1B1-3DA88977260E}"/>
    <cellStyle name="Normal 6 3 3 3" xfId="326" xr:uid="{D626A846-931C-45D4-A54D-A63FFD10B849}"/>
    <cellStyle name="Normal 6 3 3 3 2" xfId="623" xr:uid="{093CA3C4-47B7-453F-A69E-E2F5081027FC}"/>
    <cellStyle name="Normal 6 3 3 3 2 2" xfId="624" xr:uid="{4D47EDBF-5B26-4F9B-AC6B-CB646DA2CBA1}"/>
    <cellStyle name="Normal 6 3 3 3 2 2 2" xfId="1523" xr:uid="{C29AFE6B-B02D-46B5-8C20-4D447B458688}"/>
    <cellStyle name="Normal 6 3 3 3 2 2 2 2" xfId="1524" xr:uid="{D287DE00-AE38-4711-BC01-DA905F0DB1A5}"/>
    <cellStyle name="Normal 6 3 3 3 2 2 3" xfId="1525" xr:uid="{9EE50AAD-E6BE-4149-BF8A-B729B9B128DD}"/>
    <cellStyle name="Normal 6 3 3 3 2 3" xfId="1526" xr:uid="{F3820F9C-37CE-4033-A775-B9C6D051630C}"/>
    <cellStyle name="Normal 6 3 3 3 2 3 2" xfId="1527" xr:uid="{E414EC26-BDD0-4523-BBE3-4393D05DF1F1}"/>
    <cellStyle name="Normal 6 3 3 3 2 4" xfId="1528" xr:uid="{97BE62EF-2ACB-41DA-B159-C32D2999BA97}"/>
    <cellStyle name="Normal 6 3 3 3 3" xfId="625" xr:uid="{E07A2C8E-A52A-4B8B-BF46-CA7AD1C8D0F6}"/>
    <cellStyle name="Normal 6 3 3 3 3 2" xfId="1529" xr:uid="{E82C7D04-4382-4BDB-8141-17E1A68E56E2}"/>
    <cellStyle name="Normal 6 3 3 3 3 2 2" xfId="1530" xr:uid="{8423967C-2A99-4D70-A049-E1E432F74ABF}"/>
    <cellStyle name="Normal 6 3 3 3 3 3" xfId="1531" xr:uid="{2D177790-0BB2-4963-9E29-80EF56AA602F}"/>
    <cellStyle name="Normal 6 3 3 3 4" xfId="1532" xr:uid="{F2174602-D388-4DB5-8774-23FEB652BDEC}"/>
    <cellStyle name="Normal 6 3 3 3 4 2" xfId="1533" xr:uid="{E1128DB3-ED88-4635-AEC4-28B533D4B4A9}"/>
    <cellStyle name="Normal 6 3 3 3 5" xfId="1534" xr:uid="{98801A47-FF4A-45EA-AF94-9793006DE2A8}"/>
    <cellStyle name="Normal 6 3 3 4" xfId="327" xr:uid="{BFCAA627-2FFC-4980-8299-111EDC3DE59E}"/>
    <cellStyle name="Normal 6 3 3 4 2" xfId="626" xr:uid="{85C6622F-CF79-4466-BE4A-7B54C1B0B0C2}"/>
    <cellStyle name="Normal 6 3 3 4 2 2" xfId="1535" xr:uid="{0DCC75A1-5C2A-467E-8224-6FAF1828E153}"/>
    <cellStyle name="Normal 6 3 3 4 2 2 2" xfId="1536" xr:uid="{B58B468A-D9D6-4F17-9EF7-0BD5C821A720}"/>
    <cellStyle name="Normal 6 3 3 4 2 3" xfId="1537" xr:uid="{B4EB59D7-9030-4111-8CAA-4C72DC7C147C}"/>
    <cellStyle name="Normal 6 3 3 4 3" xfId="1538" xr:uid="{CA9C8ECA-E98D-4348-AF5C-5C806B073F01}"/>
    <cellStyle name="Normal 6 3 3 4 3 2" xfId="1539" xr:uid="{CA664C20-B9CC-44B8-BCF0-0E3EFE1616DD}"/>
    <cellStyle name="Normal 6 3 3 4 4" xfId="1540" xr:uid="{802184EC-3134-4EAD-BECE-4CAA786486FA}"/>
    <cellStyle name="Normal 6 3 3 5" xfId="627" xr:uid="{615414E7-2226-4A46-A6BA-868CA9430381}"/>
    <cellStyle name="Normal 6 3 3 5 2" xfId="1541" xr:uid="{E543EED7-BECF-4763-A77D-332A6300583C}"/>
    <cellStyle name="Normal 6 3 3 5 2 2" xfId="1542" xr:uid="{2CF52B29-A509-4319-BD7E-66BC7B505EC6}"/>
    <cellStyle name="Normal 6 3 3 5 3" xfId="1543" xr:uid="{71B97D3A-76DE-45F7-89A3-603270631CC6}"/>
    <cellStyle name="Normal 6 3 3 5 4" xfId="3144" xr:uid="{96D94A33-F1DA-40FA-9355-FEDA34628E58}"/>
    <cellStyle name="Normal 6 3 3 6" xfId="1544" xr:uid="{583232A4-1E7C-4A8C-80DE-EA7997B6EF89}"/>
    <cellStyle name="Normal 6 3 3 6 2" xfId="1545" xr:uid="{D6627675-137B-4F6F-ABE4-107C5FAA3AD9}"/>
    <cellStyle name="Normal 6 3 3 7" xfId="1546" xr:uid="{3D6C320C-A378-4EAF-B187-63BA093220E4}"/>
    <cellStyle name="Normal 6 3 3 8" xfId="3145" xr:uid="{23A9849D-D006-4377-B6F8-C7A6E11A8B89}"/>
    <cellStyle name="Normal 6 3 4" xfId="116" xr:uid="{47F5095B-00BB-4BB4-A26C-EDCA2928EB7B}"/>
    <cellStyle name="Normal 6 3 4 2" xfId="447" xr:uid="{472EFCC3-A141-4226-AB50-0F0ADA647F76}"/>
    <cellStyle name="Normal 6 3 4 2 2" xfId="628" xr:uid="{E494AAB9-EA73-48F5-99EC-54EEF111DCFC}"/>
    <cellStyle name="Normal 6 3 4 2 2 2" xfId="1547" xr:uid="{16F03A08-9DD1-4148-97E4-CF798C392F04}"/>
    <cellStyle name="Normal 6 3 4 2 2 2 2" xfId="1548" xr:uid="{8E325496-3D6E-4287-B501-63CD9F84D1BD}"/>
    <cellStyle name="Normal 6 3 4 2 2 2 2 2" xfId="5649" xr:uid="{3C9FEA68-676A-4B3B-AD0E-A20497738562}"/>
    <cellStyle name="Normal 6 3 4 2 2 2 3" xfId="5650" xr:uid="{3F6FD062-4D0D-4BCA-B3B0-36D64FE94729}"/>
    <cellStyle name="Normal 6 3 4 2 2 3" xfId="1549" xr:uid="{FF7AE9B8-8561-467C-A6A4-5C7C3BF12DE1}"/>
    <cellStyle name="Normal 6 3 4 2 2 3 2" xfId="5651" xr:uid="{9D0B6E07-C295-4A6A-8222-15EAAA4B2399}"/>
    <cellStyle name="Normal 6 3 4 2 2 4" xfId="3146" xr:uid="{0A30BEC2-E50D-456A-A089-471001F1618B}"/>
    <cellStyle name="Normal 6 3 4 2 3" xfId="1550" xr:uid="{F6DE8D0C-7B01-471D-9A2B-3B94BCD8D6E2}"/>
    <cellStyle name="Normal 6 3 4 2 3 2" xfId="1551" xr:uid="{16374ECA-6739-40F2-9492-91FB6D41E9FA}"/>
    <cellStyle name="Normal 6 3 4 2 3 2 2" xfId="5652" xr:uid="{276CB775-F1BA-4E1E-9093-30A91162831C}"/>
    <cellStyle name="Normal 6 3 4 2 3 3" xfId="5653" xr:uid="{B99F1270-B19E-405C-B5AA-1C49CFA5717B}"/>
    <cellStyle name="Normal 6 3 4 2 4" xfId="1552" xr:uid="{5761BFA6-695C-43BD-8C3C-07C20AFECEF0}"/>
    <cellStyle name="Normal 6 3 4 2 4 2" xfId="5654" xr:uid="{E1B4A3EF-8D1A-4917-81CD-0DBDA972E439}"/>
    <cellStyle name="Normal 6 3 4 2 5" xfId="3147" xr:uid="{00D5EFAE-C6E9-483B-ACCC-8B048FF494E9}"/>
    <cellStyle name="Normal 6 3 4 3" xfId="629" xr:uid="{E6421E66-22E4-4595-8F8D-5CD7C4AF294F}"/>
    <cellStyle name="Normal 6 3 4 3 2" xfId="1553" xr:uid="{F20C5E79-EF53-4F0B-925E-41E34918828E}"/>
    <cellStyle name="Normal 6 3 4 3 2 2" xfId="1554" xr:uid="{3DB05EB4-692D-43CA-9FC0-F8BA87C16B7D}"/>
    <cellStyle name="Normal 6 3 4 3 2 2 2" xfId="5655" xr:uid="{36EADDAC-7EE3-4752-83E6-3ACC4F2A719D}"/>
    <cellStyle name="Normal 6 3 4 3 2 3" xfId="5656" xr:uid="{7E025233-CFB6-465D-8B52-250AB410E96D}"/>
    <cellStyle name="Normal 6 3 4 3 3" xfId="1555" xr:uid="{A6505701-E923-4A22-BBF1-CF13475A8A28}"/>
    <cellStyle name="Normal 6 3 4 3 3 2" xfId="5657" xr:uid="{737364D5-92CE-43F8-B502-842383BF6F57}"/>
    <cellStyle name="Normal 6 3 4 3 4" xfId="3148" xr:uid="{59F5D8B2-88E1-42BB-8EC6-F8B6D60D471F}"/>
    <cellStyle name="Normal 6 3 4 4" xfId="1556" xr:uid="{03B86C3B-A1CE-4E1B-8FE8-7A5F525F53BA}"/>
    <cellStyle name="Normal 6 3 4 4 2" xfId="1557" xr:uid="{B9227525-0F42-4447-9746-5B5955854C3F}"/>
    <cellStyle name="Normal 6 3 4 4 2 2" xfId="5658" xr:uid="{8042D0E9-C5C2-4F57-B9D8-398D274798AF}"/>
    <cellStyle name="Normal 6 3 4 4 3" xfId="3149" xr:uid="{50CB7FC2-6398-4FE1-AEA9-FDA13ADA0EA0}"/>
    <cellStyle name="Normal 6 3 4 4 4" xfId="3150" xr:uid="{289E6D23-CD63-4446-9D89-47141F0E9E55}"/>
    <cellStyle name="Normal 6 3 4 5" xfId="1558" xr:uid="{7AEAA4B9-EA26-4D31-B6B7-1D1F383BE794}"/>
    <cellStyle name="Normal 6 3 4 5 2" xfId="5659" xr:uid="{F7EEB9DB-6E73-4DEB-9091-27902812A8A7}"/>
    <cellStyle name="Normal 6 3 4 6" xfId="3151" xr:uid="{4B8F995A-9572-496B-A88D-FC1B2F01AEFA}"/>
    <cellStyle name="Normal 6 3 4 7" xfId="3152" xr:uid="{B3020438-AE4F-478C-84E4-163F8913A0E6}"/>
    <cellStyle name="Normal 6 3 5" xfId="328" xr:uid="{6A2686D2-8A66-4409-BBAD-D57E34F4DE23}"/>
    <cellStyle name="Normal 6 3 5 2" xfId="630" xr:uid="{2A48D0EC-260F-4B21-B20F-C609B66DD9DB}"/>
    <cellStyle name="Normal 6 3 5 2 2" xfId="631" xr:uid="{D07B1F0C-B307-445A-9E39-C886B22801C3}"/>
    <cellStyle name="Normal 6 3 5 2 2 2" xfId="1559" xr:uid="{850E1E58-3529-4908-8AA7-AFBDF99F09A1}"/>
    <cellStyle name="Normal 6 3 5 2 2 2 2" xfId="1560" xr:uid="{37EE2DFC-AAAC-4DF3-8F35-F2E07A09E66B}"/>
    <cellStyle name="Normal 6 3 5 2 2 3" xfId="1561" xr:uid="{828AC110-8376-4214-ADA7-936F462BD3BC}"/>
    <cellStyle name="Normal 6 3 5 2 3" xfId="1562" xr:uid="{578160CE-2FEC-443F-80CD-69DBB9CF43BF}"/>
    <cellStyle name="Normal 6 3 5 2 3 2" xfId="1563" xr:uid="{88E98CA4-25BA-471A-B146-A3136D578BA6}"/>
    <cellStyle name="Normal 6 3 5 2 4" xfId="1564" xr:uid="{CFE35680-D000-4782-A20B-0200E1334041}"/>
    <cellStyle name="Normal 6 3 5 3" xfId="632" xr:uid="{C43865D9-1931-4D13-A3D2-C1CFE6FE437D}"/>
    <cellStyle name="Normal 6 3 5 3 2" xfId="1565" xr:uid="{4A9F0E0D-0F8F-42CF-A219-3353446E6A8E}"/>
    <cellStyle name="Normal 6 3 5 3 2 2" xfId="1566" xr:uid="{2B641F54-B761-4D62-8FDE-FED6DBE70200}"/>
    <cellStyle name="Normal 6 3 5 3 3" xfId="1567" xr:uid="{A1A3F5B0-02D9-47A6-98CE-449D58927218}"/>
    <cellStyle name="Normal 6 3 5 3 4" xfId="3153" xr:uid="{E99B6EEA-C06F-4472-B422-0BE940B8A620}"/>
    <cellStyle name="Normal 6 3 5 4" xfId="1568" xr:uid="{7F722B8B-AFAA-4574-A3DF-E04BF761B5E2}"/>
    <cellStyle name="Normal 6 3 5 4 2" xfId="1569" xr:uid="{D49E1EEF-2E97-4970-B424-828F94EAB6D9}"/>
    <cellStyle name="Normal 6 3 5 5" xfId="1570" xr:uid="{2381FC6A-5ACB-4430-8FD1-9131E11ADE6C}"/>
    <cellStyle name="Normal 6 3 5 6" xfId="3154" xr:uid="{A2836784-010D-4FED-ADE1-0FAB2B27C438}"/>
    <cellStyle name="Normal 6 3 6" xfId="329" xr:uid="{A68C8434-DA8B-4D81-A630-C25306EA52E2}"/>
    <cellStyle name="Normal 6 3 6 2" xfId="633" xr:uid="{8E16C446-FBF6-49D4-AFD5-31AB6212A70E}"/>
    <cellStyle name="Normal 6 3 6 2 2" xfId="1571" xr:uid="{914A679C-53CC-4542-9D8B-75166A193D4C}"/>
    <cellStyle name="Normal 6 3 6 2 2 2" xfId="1572" xr:uid="{A3E8E246-112F-4B3C-AE4E-990B1A447398}"/>
    <cellStyle name="Normal 6 3 6 2 3" xfId="1573" xr:uid="{2712EAD0-9ADB-4753-8CCA-E0B884A607A9}"/>
    <cellStyle name="Normal 6 3 6 2 4" xfId="3155" xr:uid="{6B3CE789-3B5A-4A57-93E0-6EA4C18DAC24}"/>
    <cellStyle name="Normal 6 3 6 3" xfId="1574" xr:uid="{7DCB318D-3D2C-477E-96EA-F4BA298BA00F}"/>
    <cellStyle name="Normal 6 3 6 3 2" xfId="1575" xr:uid="{2C1AFE37-E72E-492A-B271-E663DA16DB31}"/>
    <cellStyle name="Normal 6 3 6 4" xfId="1576" xr:uid="{38F1D4EC-F673-4E15-A1B2-74DEBD31EC6A}"/>
    <cellStyle name="Normal 6 3 6 5" xfId="3156" xr:uid="{6AD53C7C-D6E1-415B-BB0D-9EA5F66FE95C}"/>
    <cellStyle name="Normal 6 3 7" xfId="634" xr:uid="{C49C6B50-840C-492E-8F5E-5E8C9F9E7769}"/>
    <cellStyle name="Normal 6 3 7 2" xfId="1577" xr:uid="{ACDB1A55-829C-4764-B0FA-DA50F076F983}"/>
    <cellStyle name="Normal 6 3 7 2 2" xfId="1578" xr:uid="{2A279620-1F3B-4826-A718-F323D4378E00}"/>
    <cellStyle name="Normal 6 3 7 3" xfId="1579" xr:uid="{B5B8F6BA-750A-4A1D-8ECF-88F4E1576FC7}"/>
    <cellStyle name="Normal 6 3 7 4" xfId="3157" xr:uid="{90DA5C7F-4BDB-44DD-AE92-8D874C6E4C7B}"/>
    <cellStyle name="Normal 6 3 8" xfId="1580" xr:uid="{64B9ED73-D70B-48F7-8A1C-65882F85AAB0}"/>
    <cellStyle name="Normal 6 3 8 2" xfId="1581" xr:uid="{0A5A4EF7-E4A2-4986-A9BE-6347580027F4}"/>
    <cellStyle name="Normal 6 3 8 3" xfId="3158" xr:uid="{1F8AD2BC-A5E8-45B2-85DF-1D4ADAF225FC}"/>
    <cellStyle name="Normal 6 3 8 4" xfId="3159" xr:uid="{8008C881-DD1B-4544-9976-2093DEFEE45C}"/>
    <cellStyle name="Normal 6 3 9" xfId="1582" xr:uid="{7B512F16-92CE-4C1C-98CE-E07B9B291DA5}"/>
    <cellStyle name="Normal 6 3 9 2" xfId="4718" xr:uid="{B8BEA00A-5917-4810-B710-B19531AFB055}"/>
    <cellStyle name="Normal 6 4" xfId="117" xr:uid="{91EEB542-91C2-497E-A4F6-E62E5FA5192A}"/>
    <cellStyle name="Normal 6 4 10" xfId="3160" xr:uid="{D811BBF0-FC49-4C2A-9272-6FAF04C57B66}"/>
    <cellStyle name="Normal 6 4 11" xfId="3161" xr:uid="{1C69A050-74D5-4A5B-87E6-DD227521253D}"/>
    <cellStyle name="Normal 6 4 2" xfId="118" xr:uid="{099365C5-3C4B-4158-AD45-3DC4D2C1C941}"/>
    <cellStyle name="Normal 6 4 2 2" xfId="119" xr:uid="{12BB3211-97A6-4609-9D09-455C60BF9771}"/>
    <cellStyle name="Normal 6 4 2 2 2" xfId="330" xr:uid="{19371D3C-69D9-45A9-B812-E0CBF77913D8}"/>
    <cellStyle name="Normal 6 4 2 2 2 2" xfId="635" xr:uid="{BC1A3EFB-A898-4C77-8F2C-81F59066EC35}"/>
    <cellStyle name="Normal 6 4 2 2 2 2 2" xfId="1583" xr:uid="{73D44279-02F9-4C7E-B741-16C7811FC1C1}"/>
    <cellStyle name="Normal 6 4 2 2 2 2 2 2" xfId="1584" xr:uid="{C28B846C-F30F-42DC-8C3F-722EF0F94E68}"/>
    <cellStyle name="Normal 6 4 2 2 2 2 2 2 2" xfId="5660" xr:uid="{1398669D-7DB0-4D44-8E75-A932A0D568FC}"/>
    <cellStyle name="Normal 6 4 2 2 2 2 2 3" xfId="5661" xr:uid="{7309F850-1D06-4C34-A0E5-CD70B2246ABF}"/>
    <cellStyle name="Normal 6 4 2 2 2 2 3" xfId="1585" xr:uid="{61C48BAF-FF68-4581-8CDB-DC0235A7DBAA}"/>
    <cellStyle name="Normal 6 4 2 2 2 2 3 2" xfId="5662" xr:uid="{E7E618FF-0911-4C7A-B4B9-8685837D4737}"/>
    <cellStyle name="Normal 6 4 2 2 2 2 4" xfId="3162" xr:uid="{BC426ED0-0D3A-4D69-A398-2A4B415675BE}"/>
    <cellStyle name="Normal 6 4 2 2 2 3" xfId="1586" xr:uid="{C2E05A5E-2729-4FA1-81B7-479291CEDFA8}"/>
    <cellStyle name="Normal 6 4 2 2 2 3 2" xfId="1587" xr:uid="{FDB00B87-E344-4B62-AD57-8BC9B2E622A4}"/>
    <cellStyle name="Normal 6 4 2 2 2 3 2 2" xfId="5663" xr:uid="{6A8D2C61-25FE-4F85-A79E-B31E60B9BDF3}"/>
    <cellStyle name="Normal 6 4 2 2 2 3 3" xfId="3163" xr:uid="{40100DF1-234F-49C6-83CB-D4E1F543B821}"/>
    <cellStyle name="Normal 6 4 2 2 2 3 4" xfId="3164" xr:uid="{C27BEDD0-FDDE-4051-8CF1-B89A5B2E5C93}"/>
    <cellStyle name="Normal 6 4 2 2 2 4" xfId="1588" xr:uid="{81BCE58A-86F7-4700-83B4-275946AEAB31}"/>
    <cellStyle name="Normal 6 4 2 2 2 4 2" xfId="5664" xr:uid="{9FA6248B-9A99-499C-8CF7-AF232B086731}"/>
    <cellStyle name="Normal 6 4 2 2 2 5" xfId="3165" xr:uid="{A87E7976-45DD-4022-8F1B-723A04E56D12}"/>
    <cellStyle name="Normal 6 4 2 2 2 6" xfId="3166" xr:uid="{48A1FB93-D51C-4F85-BEED-AB065CE4EF64}"/>
    <cellStyle name="Normal 6 4 2 2 3" xfId="636" xr:uid="{81BA01C9-30CE-4BCD-8E23-1B71EC36191A}"/>
    <cellStyle name="Normal 6 4 2 2 3 2" xfId="1589" xr:uid="{4C22B986-8500-4DFC-9EB9-E767D1082F5F}"/>
    <cellStyle name="Normal 6 4 2 2 3 2 2" xfId="1590" xr:uid="{304990FF-46C5-46C6-9AA6-FAA8AA0BD0D6}"/>
    <cellStyle name="Normal 6 4 2 2 3 2 2 2" xfId="5665" xr:uid="{7E159501-AE20-4A16-B254-72553F938686}"/>
    <cellStyle name="Normal 6 4 2 2 3 2 3" xfId="3167" xr:uid="{4B17D615-5B11-4BAC-BEA0-C1E2919BA351}"/>
    <cellStyle name="Normal 6 4 2 2 3 2 4" xfId="3168" xr:uid="{A115B1AE-CFBE-4E01-8BD4-B5231E160E5C}"/>
    <cellStyle name="Normal 6 4 2 2 3 3" xfId="1591" xr:uid="{37CF5D0F-ECC1-437C-A3F5-02CB1D27BC33}"/>
    <cellStyle name="Normal 6 4 2 2 3 3 2" xfId="5666" xr:uid="{16F47684-96A5-4E9F-AF23-FBFBC7761085}"/>
    <cellStyle name="Normal 6 4 2 2 3 4" xfId="3169" xr:uid="{0E45F986-BF10-4980-8A5E-C5AD7D739BF5}"/>
    <cellStyle name="Normal 6 4 2 2 3 5" xfId="3170" xr:uid="{D646DEA1-1D50-4ECB-A7CA-3D776855289B}"/>
    <cellStyle name="Normal 6 4 2 2 4" xfId="1592" xr:uid="{9231EABE-E320-4C8D-A824-040531A24659}"/>
    <cellStyle name="Normal 6 4 2 2 4 2" xfId="1593" xr:uid="{6FBC244E-D578-409F-B6C7-878F5319DDB9}"/>
    <cellStyle name="Normal 6 4 2 2 4 2 2" xfId="5667" xr:uid="{67B06484-204F-4CCA-93D5-9D0DB74D3683}"/>
    <cellStyle name="Normal 6 4 2 2 4 3" xfId="3171" xr:uid="{50C79674-2C42-4C1A-8701-95EF87E64F34}"/>
    <cellStyle name="Normal 6 4 2 2 4 4" xfId="3172" xr:uid="{98A18B35-F83E-42C9-A564-796E3B8CD6C4}"/>
    <cellStyle name="Normal 6 4 2 2 5" xfId="1594" xr:uid="{6449F367-6271-41BD-A680-650A927653FD}"/>
    <cellStyle name="Normal 6 4 2 2 5 2" xfId="3173" xr:uid="{027E1FC6-3E19-4883-80BE-5F0C269EBDC5}"/>
    <cellStyle name="Normal 6 4 2 2 5 3" xfId="3174" xr:uid="{DF572BEC-0944-4F9A-A458-73DAF077EB3E}"/>
    <cellStyle name="Normal 6 4 2 2 5 4" xfId="3175" xr:uid="{313114B3-5412-4847-836F-740BD81AF1D9}"/>
    <cellStyle name="Normal 6 4 2 2 6" xfId="3176" xr:uid="{5C638DC9-7572-4221-8CC0-D6683FEE0B5A}"/>
    <cellStyle name="Normal 6 4 2 2 7" xfId="3177" xr:uid="{579290C1-7F28-443D-BCE0-B428D38898C7}"/>
    <cellStyle name="Normal 6 4 2 2 8" xfId="3178" xr:uid="{E61492EB-4907-48CE-A384-355E43881F87}"/>
    <cellStyle name="Normal 6 4 2 3" xfId="331" xr:uid="{78794DCD-49E6-48D6-8985-8DC03D35341F}"/>
    <cellStyle name="Normal 6 4 2 3 2" xfId="637" xr:uid="{1D3C711D-7BA9-4AF0-A9AB-A50EC37ED294}"/>
    <cellStyle name="Normal 6 4 2 3 2 2" xfId="638" xr:uid="{178B076C-41E4-4D16-B15D-D52F296996D8}"/>
    <cellStyle name="Normal 6 4 2 3 2 2 2" xfId="1595" xr:uid="{67631E71-35BD-446D-90B8-D0EAB325F3F4}"/>
    <cellStyle name="Normal 6 4 2 3 2 2 2 2" xfId="1596" xr:uid="{5FE702FA-1232-43AC-B3F0-1CA1397745CD}"/>
    <cellStyle name="Normal 6 4 2 3 2 2 3" xfId="1597" xr:uid="{C9565E38-B649-492F-B25A-0A3AD3C53F24}"/>
    <cellStyle name="Normal 6 4 2 3 2 3" xfId="1598" xr:uid="{A261C4ED-9AB0-4B03-9E17-EA6C77431A5F}"/>
    <cellStyle name="Normal 6 4 2 3 2 3 2" xfId="1599" xr:uid="{F346E646-AACE-4A9E-BE3A-2BDD0C796C9E}"/>
    <cellStyle name="Normal 6 4 2 3 2 4" xfId="1600" xr:uid="{7F865149-EAEE-438D-847E-A797DB107F0F}"/>
    <cellStyle name="Normal 6 4 2 3 3" xfId="639" xr:uid="{DF379AE3-74AF-4543-BB1C-C6CDEF848E95}"/>
    <cellStyle name="Normal 6 4 2 3 3 2" xfId="1601" xr:uid="{1F9663BB-33FE-48F7-B62D-301E9AA617DF}"/>
    <cellStyle name="Normal 6 4 2 3 3 2 2" xfId="1602" xr:uid="{8FE1840B-D8F5-40C3-ACFD-FDA9A96F95F7}"/>
    <cellStyle name="Normal 6 4 2 3 3 3" xfId="1603" xr:uid="{91BC3605-B7B8-4A06-BFF0-FAB94656F559}"/>
    <cellStyle name="Normal 6 4 2 3 3 4" xfId="3179" xr:uid="{C30489E9-BCDC-451A-924F-C6E5AB1B2FB6}"/>
    <cellStyle name="Normal 6 4 2 3 4" xfId="1604" xr:uid="{86A6DD99-BDF6-45F4-A762-FA46D7366DB0}"/>
    <cellStyle name="Normal 6 4 2 3 4 2" xfId="1605" xr:uid="{8D82BF6C-7663-4E1E-8B8A-C0AA8668D648}"/>
    <cellStyle name="Normal 6 4 2 3 5" xfId="1606" xr:uid="{AA91A043-7D54-4BD9-9436-75B4ABD0205A}"/>
    <cellStyle name="Normal 6 4 2 3 6" xfId="3180" xr:uid="{097CA9CE-1761-43F7-A9B0-1C4457314803}"/>
    <cellStyle name="Normal 6 4 2 4" xfId="332" xr:uid="{EB23F44E-46DC-4692-9224-1558A70F0481}"/>
    <cellStyle name="Normal 6 4 2 4 2" xfId="640" xr:uid="{1859B08F-1BD2-439C-B417-BC0D07C452C3}"/>
    <cellStyle name="Normal 6 4 2 4 2 2" xfId="1607" xr:uid="{DC9F090F-FF3E-4CCE-A74D-2476E8443592}"/>
    <cellStyle name="Normal 6 4 2 4 2 2 2" xfId="1608" xr:uid="{1C347437-8716-4B0B-8186-7E2C5AE1C9EA}"/>
    <cellStyle name="Normal 6 4 2 4 2 3" xfId="1609" xr:uid="{677E89C3-930E-4D76-95FC-91C9DEABCA79}"/>
    <cellStyle name="Normal 6 4 2 4 2 4" xfId="3181" xr:uid="{3F992061-0F22-4854-8854-A73009635C03}"/>
    <cellStyle name="Normal 6 4 2 4 3" xfId="1610" xr:uid="{1CB87ABD-8EE6-449A-81C9-067820A60811}"/>
    <cellStyle name="Normal 6 4 2 4 3 2" xfId="1611" xr:uid="{97797ED6-F20E-4123-A4D0-3A9DF9A006B7}"/>
    <cellStyle name="Normal 6 4 2 4 4" xfId="1612" xr:uid="{D3D4617E-4E45-4E6F-BD9A-0F468088A74F}"/>
    <cellStyle name="Normal 6 4 2 4 5" xfId="3182" xr:uid="{BCEF26D6-BCE7-4113-99D3-DD4E6BF7F5B3}"/>
    <cellStyle name="Normal 6 4 2 5" xfId="333" xr:uid="{8BC22536-B776-4AD9-A2C1-BB2E0C8B52FF}"/>
    <cellStyle name="Normal 6 4 2 5 2" xfId="1613" xr:uid="{CE818D30-7F95-46FB-A603-0654FB83006D}"/>
    <cellStyle name="Normal 6 4 2 5 2 2" xfId="1614" xr:uid="{C594F2E9-BDED-4D13-957F-41557CA22A85}"/>
    <cellStyle name="Normal 6 4 2 5 3" xfId="1615" xr:uid="{DBA16496-BE5A-4E0E-8ED2-4358B895C451}"/>
    <cellStyle name="Normal 6 4 2 5 4" xfId="3183" xr:uid="{F8FED266-CC42-4031-86F3-273CBC30DF1A}"/>
    <cellStyle name="Normal 6 4 2 6" xfId="1616" xr:uid="{47AAC07F-DCA5-43A9-A5E5-1A8D1F223D0D}"/>
    <cellStyle name="Normal 6 4 2 6 2" xfId="1617" xr:uid="{7ABB8DAE-96FC-4730-A64B-4058B127FF44}"/>
    <cellStyle name="Normal 6 4 2 6 3" xfId="3184" xr:uid="{6E175B04-8406-4D54-9DFA-366D48530972}"/>
    <cellStyle name="Normal 6 4 2 6 4" xfId="3185" xr:uid="{29CF1E2A-F318-4B48-B6E2-0552FC9580BF}"/>
    <cellStyle name="Normal 6 4 2 7" xfId="1618" xr:uid="{C5978931-4060-49CF-A638-E3EB123F0FF0}"/>
    <cellStyle name="Normal 6 4 2 8" xfId="3186" xr:uid="{A807A306-02D9-4E2F-8B2D-A6377AB10D29}"/>
    <cellStyle name="Normal 6 4 2 9" xfId="3187" xr:uid="{075C5375-78FE-4422-9BC6-1FAACCBBCFEA}"/>
    <cellStyle name="Normal 6 4 3" xfId="120" xr:uid="{75857E10-1CC3-4B88-8758-E537901EDC2B}"/>
    <cellStyle name="Normal 6 4 3 2" xfId="121" xr:uid="{D858CE72-780A-41ED-B454-BBD69CF66DCE}"/>
    <cellStyle name="Normal 6 4 3 2 2" xfId="641" xr:uid="{CEBB1019-D462-4F65-92CE-B65285DF02A1}"/>
    <cellStyle name="Normal 6 4 3 2 2 2" xfId="1619" xr:uid="{95F1E747-AAD4-406C-B3CD-EB0098F6931D}"/>
    <cellStyle name="Normal 6 4 3 2 2 2 2" xfId="1620" xr:uid="{4C96B7E3-63D8-43CC-9E37-E6AFD545D1B9}"/>
    <cellStyle name="Normal 6 4 3 2 2 2 2 2" xfId="4476" xr:uid="{5CC61699-F7D6-4781-AD61-B794E39E5D84}"/>
    <cellStyle name="Normal 6 4 3 2 2 2 2 2 2" xfId="5668" xr:uid="{176FB1C1-D132-45B9-AF82-9E5562B2F5E8}"/>
    <cellStyle name="Normal 6 4 3 2 2 2 2 3" xfId="5669" xr:uid="{C97235F4-7E3E-40BA-9417-F4E4E65D9318}"/>
    <cellStyle name="Normal 6 4 3 2 2 2 3" xfId="4477" xr:uid="{3CE0111E-3758-428E-AF15-32FCFA8E8AEC}"/>
    <cellStyle name="Normal 6 4 3 2 2 2 3 2" xfId="5670" xr:uid="{E0FE0355-015F-4AB5-971F-14BA936642CF}"/>
    <cellStyle name="Normal 6 4 3 2 2 2 4" xfId="5671" xr:uid="{CEF7B3E4-7C2C-4542-9790-2993AB619536}"/>
    <cellStyle name="Normal 6 4 3 2 2 3" xfId="1621" xr:uid="{04AF5B76-B621-43EA-9D3E-2951E2A6D7B9}"/>
    <cellStyle name="Normal 6 4 3 2 2 3 2" xfId="4478" xr:uid="{FED5DA81-91A4-4850-A339-03ACCCAEDF98}"/>
    <cellStyle name="Normal 6 4 3 2 2 3 2 2" xfId="5672" xr:uid="{E636F62F-F4F9-4AEC-82C3-668A17F939D6}"/>
    <cellStyle name="Normal 6 4 3 2 2 3 3" xfId="5673" xr:uid="{12F47225-26DF-4BD4-87ED-5F4A28856B48}"/>
    <cellStyle name="Normal 6 4 3 2 2 4" xfId="3188" xr:uid="{B256AEC2-938F-402D-B988-33E91E190028}"/>
    <cellStyle name="Normal 6 4 3 2 2 4 2" xfId="5674" xr:uid="{3CDB5A73-25B8-4521-B455-CFA6B8908190}"/>
    <cellStyle name="Normal 6 4 3 2 2 5" xfId="5675" xr:uid="{6B595234-DB05-483B-8B2D-3CEC3DDC51E2}"/>
    <cellStyle name="Normal 6 4 3 2 3" xfId="1622" xr:uid="{712EDA42-76AD-4BD4-AB07-2121232FA5BF}"/>
    <cellStyle name="Normal 6 4 3 2 3 2" xfId="1623" xr:uid="{048D0559-1D52-4206-97CB-8FD8A5FC3B07}"/>
    <cellStyle name="Normal 6 4 3 2 3 2 2" xfId="4479" xr:uid="{A0A2D122-057B-47D7-94BF-C402C21B56E2}"/>
    <cellStyle name="Normal 6 4 3 2 3 2 2 2" xfId="5676" xr:uid="{AE551318-13AD-4D4D-A6CC-500E01598DFA}"/>
    <cellStyle name="Normal 6 4 3 2 3 2 3" xfId="5677" xr:uid="{B7CC3F19-E607-4DA8-9A74-BB92BBEE3344}"/>
    <cellStyle name="Normal 6 4 3 2 3 3" xfId="3189" xr:uid="{2549D7DA-29F1-4EEA-A257-8B1CC8556997}"/>
    <cellStyle name="Normal 6 4 3 2 3 3 2" xfId="5678" xr:uid="{544B12E5-3DF5-428D-8AC8-772B40F06D54}"/>
    <cellStyle name="Normal 6 4 3 2 3 4" xfId="3190" xr:uid="{096B783D-9569-4B56-B47C-3127E43092AE}"/>
    <cellStyle name="Normal 6 4 3 2 4" xfId="1624" xr:uid="{45F9DD92-712B-49B6-A882-68026C9142A8}"/>
    <cellStyle name="Normal 6 4 3 2 4 2" xfId="4480" xr:uid="{CD0244CD-9F5D-4105-84AB-8CF00B3AAE8D}"/>
    <cellStyle name="Normal 6 4 3 2 4 2 2" xfId="5679" xr:uid="{542BA645-2FB7-4DAA-99F2-06839C70F614}"/>
    <cellStyle name="Normal 6 4 3 2 4 3" xfId="5680" xr:uid="{58D024B0-7904-4739-BF0C-C28132406FD2}"/>
    <cellStyle name="Normal 6 4 3 2 5" xfId="3191" xr:uid="{97504780-CB58-49C2-85A4-ABDF6D6B78CE}"/>
    <cellStyle name="Normal 6 4 3 2 5 2" xfId="5681" xr:uid="{5DFD5573-379B-4BB0-9E3F-41CDF4F947F2}"/>
    <cellStyle name="Normal 6 4 3 2 6" xfId="3192" xr:uid="{8B1FBDDD-1514-47E0-B1FA-70A97DCFC9E0}"/>
    <cellStyle name="Normal 6 4 3 3" xfId="334" xr:uid="{110BC6DC-2BAB-45E7-8EFB-C166DC812646}"/>
    <cellStyle name="Normal 6 4 3 3 2" xfId="1625" xr:uid="{E03587D0-4C05-4D5B-820A-083DDEFA0576}"/>
    <cellStyle name="Normal 6 4 3 3 2 2" xfId="1626" xr:uid="{8444018F-7CAA-43BF-A9BB-68871129EB03}"/>
    <cellStyle name="Normal 6 4 3 3 2 2 2" xfId="4481" xr:uid="{BDB44701-1B62-4614-8AE2-E38B163145A1}"/>
    <cellStyle name="Normal 6 4 3 3 2 2 2 2" xfId="5682" xr:uid="{F07DCAED-F706-4F6D-AC4A-ECFAEF0A7B85}"/>
    <cellStyle name="Normal 6 4 3 3 2 2 3" xfId="5683" xr:uid="{70156751-AC18-4F97-B78E-6C743FA30EC4}"/>
    <cellStyle name="Normal 6 4 3 3 2 3" xfId="3193" xr:uid="{6C68ADA2-EC02-4D09-9D37-68DBBF9B8037}"/>
    <cellStyle name="Normal 6 4 3 3 2 3 2" xfId="5684" xr:uid="{0134E549-8BB0-435C-ACDC-0F59136E53D8}"/>
    <cellStyle name="Normal 6 4 3 3 2 4" xfId="3194" xr:uid="{7E9693F2-24DE-46A8-81F6-A4156E91718C}"/>
    <cellStyle name="Normal 6 4 3 3 3" xfId="1627" xr:uid="{1BA30EAF-D549-40A8-ACE7-F8E87B50D464}"/>
    <cellStyle name="Normal 6 4 3 3 3 2" xfId="4482" xr:uid="{6E1D6EAF-1FF3-46D4-98E6-A3EE7BD1E9E6}"/>
    <cellStyle name="Normal 6 4 3 3 3 2 2" xfId="5685" xr:uid="{11D4FCC8-0B3B-4B18-BA14-E2B430EB418F}"/>
    <cellStyle name="Normal 6 4 3 3 3 3" xfId="5686" xr:uid="{C91141F7-995A-4CD1-B160-242942326AD6}"/>
    <cellStyle name="Normal 6 4 3 3 4" xfId="3195" xr:uid="{6A93B83C-9139-4892-98DB-368349671E3A}"/>
    <cellStyle name="Normal 6 4 3 3 4 2" xfId="5687" xr:uid="{F8341C02-92CB-4FCA-8A29-926A46909CFC}"/>
    <cellStyle name="Normal 6 4 3 3 5" xfId="3196" xr:uid="{3C80269C-C9D6-410D-8438-1CF1D3234AD9}"/>
    <cellStyle name="Normal 6 4 3 4" xfId="1628" xr:uid="{036638DF-CF5A-4594-8FDF-643A88FDA6A3}"/>
    <cellStyle name="Normal 6 4 3 4 2" xfId="1629" xr:uid="{760DCFAA-9D91-43D7-B039-8FF26D4D34E6}"/>
    <cellStyle name="Normal 6 4 3 4 2 2" xfId="4483" xr:uid="{02D03EF6-85B3-4752-ADC9-09E6854C7738}"/>
    <cellStyle name="Normal 6 4 3 4 2 2 2" xfId="5688" xr:uid="{4B36327D-6430-4171-98DF-C64EDC98B018}"/>
    <cellStyle name="Normal 6 4 3 4 2 3" xfId="5689" xr:uid="{919202E5-4C92-4362-856A-1B4FB57EBA7C}"/>
    <cellStyle name="Normal 6 4 3 4 3" xfId="3197" xr:uid="{D4DB64B9-B828-44FB-8489-4C3F888677ED}"/>
    <cellStyle name="Normal 6 4 3 4 3 2" xfId="5690" xr:uid="{BA45D61F-68A1-4B2A-9B37-ECD757C84610}"/>
    <cellStyle name="Normal 6 4 3 4 4" xfId="3198" xr:uid="{0CA6377B-DF62-404D-8BC6-31787C8F232F}"/>
    <cellStyle name="Normal 6 4 3 5" xfId="1630" xr:uid="{AD4F5119-7C2B-4AF6-BF33-3F8527E3229F}"/>
    <cellStyle name="Normal 6 4 3 5 2" xfId="3199" xr:uid="{731EC6CC-E575-4259-84E7-E3DA2B77CFC6}"/>
    <cellStyle name="Normal 6 4 3 5 2 2" xfId="5691" xr:uid="{15846FA9-BAF0-4D9D-831A-9EBCA8CA1A11}"/>
    <cellStyle name="Normal 6 4 3 5 3" xfId="3200" xr:uid="{656FCE6E-D672-4EE7-8A0B-6F8D34ECC4A9}"/>
    <cellStyle name="Normal 6 4 3 5 4" xfId="3201" xr:uid="{B3F0B323-1F9E-48B7-8790-C67630548A2A}"/>
    <cellStyle name="Normal 6 4 3 6" xfId="3202" xr:uid="{32BD4323-69A8-4E39-A64B-47FC1B458FE7}"/>
    <cellStyle name="Normal 6 4 3 6 2" xfId="5692" xr:uid="{895EE8F2-2E54-4EA2-A3C7-B670754991D6}"/>
    <cellStyle name="Normal 6 4 3 7" xfId="3203" xr:uid="{4CFBC7E2-CD27-474B-BA3F-47B53A9A0CD7}"/>
    <cellStyle name="Normal 6 4 3 8" xfId="3204" xr:uid="{16DDC2A3-A8EE-470A-982D-028C88A78B5E}"/>
    <cellStyle name="Normal 6 4 4" xfId="122" xr:uid="{2EC448D7-8A9D-4FE2-A274-A7129EE6B8BF}"/>
    <cellStyle name="Normal 6 4 4 2" xfId="642" xr:uid="{AB5EFD7D-57F2-4B20-B229-D3278B40A634}"/>
    <cellStyle name="Normal 6 4 4 2 2" xfId="643" xr:uid="{77176261-855F-466A-9E2F-D9479847AD6A}"/>
    <cellStyle name="Normal 6 4 4 2 2 2" xfId="1631" xr:uid="{378B1194-A8B7-459C-8798-07174A162045}"/>
    <cellStyle name="Normal 6 4 4 2 2 2 2" xfId="1632" xr:uid="{8FE35B74-88EC-42D9-95CE-551408A0780D}"/>
    <cellStyle name="Normal 6 4 4 2 2 2 2 2" xfId="5693" xr:uid="{57D1D386-C8DB-44DF-A5A3-22A671F63BB3}"/>
    <cellStyle name="Normal 6 4 4 2 2 2 3" xfId="5694" xr:uid="{919FB4D1-3DD0-4DCA-ACCB-56E56C6B932A}"/>
    <cellStyle name="Normal 6 4 4 2 2 3" xfId="1633" xr:uid="{AB155982-2E4E-477F-B176-99B79A536424}"/>
    <cellStyle name="Normal 6 4 4 2 2 3 2" xfId="5695" xr:uid="{CFF0D62C-63C3-4646-AE83-27CD3700FC46}"/>
    <cellStyle name="Normal 6 4 4 2 2 4" xfId="3205" xr:uid="{4754EA19-D7AE-4695-BC66-82218651E0C2}"/>
    <cellStyle name="Normal 6 4 4 2 3" xfId="1634" xr:uid="{CEEF156F-94A6-4A26-93DD-4203DE805CE3}"/>
    <cellStyle name="Normal 6 4 4 2 3 2" xfId="1635" xr:uid="{78333CB6-C752-4F3F-8572-1E5E627600C6}"/>
    <cellStyle name="Normal 6 4 4 2 3 2 2" xfId="5696" xr:uid="{520CAB22-4758-4ED3-BAF0-7E6675153ACE}"/>
    <cellStyle name="Normal 6 4 4 2 3 3" xfId="5697" xr:uid="{5B27A855-8FA9-43AA-9C8E-0501101D650F}"/>
    <cellStyle name="Normal 6 4 4 2 4" xfId="1636" xr:uid="{0EB9F320-FF49-457B-9BB2-D0DCF50A3533}"/>
    <cellStyle name="Normal 6 4 4 2 4 2" xfId="5698" xr:uid="{5C66408A-E8A6-4B60-AFD3-04665BBD88EA}"/>
    <cellStyle name="Normal 6 4 4 2 5" xfId="3206" xr:uid="{A356A5F7-40A3-411C-B5CE-6A66E831146A}"/>
    <cellStyle name="Normal 6 4 4 3" xfId="644" xr:uid="{D5D177CD-8AF3-476D-8B05-66D61E7169D9}"/>
    <cellStyle name="Normal 6 4 4 3 2" xfId="1637" xr:uid="{015DA0E2-00F3-4C6B-A8D6-01D07A174A69}"/>
    <cellStyle name="Normal 6 4 4 3 2 2" xfId="1638" xr:uid="{098CFF9E-ADE7-457F-8A40-AA468F10BCA1}"/>
    <cellStyle name="Normal 6 4 4 3 2 2 2" xfId="5699" xr:uid="{FF0AD42C-13CD-45B3-894D-6A580957E5CB}"/>
    <cellStyle name="Normal 6 4 4 3 2 3" xfId="5700" xr:uid="{3E7D96FC-D4C4-441E-9F34-2497DA84BF1C}"/>
    <cellStyle name="Normal 6 4 4 3 3" xfId="1639" xr:uid="{1ECC52AA-C90A-4163-B691-74DD400E1D5F}"/>
    <cellStyle name="Normal 6 4 4 3 3 2" xfId="5701" xr:uid="{30CFFF8C-F616-4E21-9194-C5F945D1FED9}"/>
    <cellStyle name="Normal 6 4 4 3 4" xfId="3207" xr:uid="{50F6DF89-73BA-4154-92D2-3310D4A13CDD}"/>
    <cellStyle name="Normal 6 4 4 4" xfId="1640" xr:uid="{D4827B25-18EB-46BA-96E5-9BE3D15397CA}"/>
    <cellStyle name="Normal 6 4 4 4 2" xfId="1641" xr:uid="{2D97D7AA-41BD-43B9-A6B5-9A4302FB11B7}"/>
    <cellStyle name="Normal 6 4 4 4 2 2" xfId="5702" xr:uid="{2ABC70D9-58A0-4F93-B2F6-B19AB851958A}"/>
    <cellStyle name="Normal 6 4 4 4 3" xfId="3208" xr:uid="{19560B2F-B45D-44BD-8F09-A4E1411CD12C}"/>
    <cellStyle name="Normal 6 4 4 4 4" xfId="3209" xr:uid="{313B86C1-10A5-4FCB-843C-EECE569F5081}"/>
    <cellStyle name="Normal 6 4 4 5" xfId="1642" xr:uid="{8580AB27-9340-4728-B433-0F2FB78461AF}"/>
    <cellStyle name="Normal 6 4 4 5 2" xfId="5703" xr:uid="{D89C09CC-D17F-421B-9844-324661AB8169}"/>
    <cellStyle name="Normal 6 4 4 6" xfId="3210" xr:uid="{269B40C2-E9C6-48CD-81E3-93CA3F8337B5}"/>
    <cellStyle name="Normal 6 4 4 7" xfId="3211" xr:uid="{991318F8-6CEE-4055-B615-FD24838ECFFA}"/>
    <cellStyle name="Normal 6 4 5" xfId="335" xr:uid="{4DBA6D5F-7171-4B0D-969B-BADFC244F920}"/>
    <cellStyle name="Normal 6 4 5 2" xfId="645" xr:uid="{E8C7A850-C5D9-4C32-ACCF-F431315CD3DE}"/>
    <cellStyle name="Normal 6 4 5 2 2" xfId="1643" xr:uid="{1F6FAB77-2D6A-4929-AB3D-63A87C4872EF}"/>
    <cellStyle name="Normal 6 4 5 2 2 2" xfId="1644" xr:uid="{ABDE7C11-14C6-42F8-B6E6-11D841CD944E}"/>
    <cellStyle name="Normal 6 4 5 2 2 2 2" xfId="5704" xr:uid="{3C3FDB3C-BD0E-4804-AE1B-9B66367DA918}"/>
    <cellStyle name="Normal 6 4 5 2 2 3" xfId="5705" xr:uid="{CE77E179-1C8F-43A2-9339-A2B8804EE9D3}"/>
    <cellStyle name="Normal 6 4 5 2 3" xfId="1645" xr:uid="{34CB4214-879F-423E-9468-031F777E4F20}"/>
    <cellStyle name="Normal 6 4 5 2 3 2" xfId="5706" xr:uid="{3B6EE7C5-C5B4-403A-9C04-4AEFD6B2AD2E}"/>
    <cellStyle name="Normal 6 4 5 2 4" xfId="3212" xr:uid="{26A96D63-7223-410C-A097-B445D470134C}"/>
    <cellStyle name="Normal 6 4 5 3" xfId="1646" xr:uid="{013E6741-DAA6-4E5F-9054-8A4C94CC62AB}"/>
    <cellStyle name="Normal 6 4 5 3 2" xfId="1647" xr:uid="{ED06ADF3-9ED3-47A4-A529-67182140AB7E}"/>
    <cellStyle name="Normal 6 4 5 3 2 2" xfId="5707" xr:uid="{69CB4C08-F360-4595-A792-D98889D2524D}"/>
    <cellStyle name="Normal 6 4 5 3 3" xfId="3213" xr:uid="{AAD03A91-0B57-462C-929A-B3C715DB7A46}"/>
    <cellStyle name="Normal 6 4 5 3 4" xfId="3214" xr:uid="{7D258F2F-1982-4962-B651-0794085A86F8}"/>
    <cellStyle name="Normal 6 4 5 4" xfId="1648" xr:uid="{D9C50A55-5A54-41CC-AA12-19A35260885A}"/>
    <cellStyle name="Normal 6 4 5 4 2" xfId="5708" xr:uid="{A10D8E22-027B-4FD7-BD21-E07F71B78F15}"/>
    <cellStyle name="Normal 6 4 5 5" xfId="3215" xr:uid="{38CC13CA-9257-454E-9E75-1FB421E93E37}"/>
    <cellStyle name="Normal 6 4 5 6" xfId="3216" xr:uid="{A99211B9-6B62-45FA-97B3-F81D7C03D804}"/>
    <cellStyle name="Normal 6 4 6" xfId="336" xr:uid="{A79A148B-637A-4E3F-B81C-37BE767E9871}"/>
    <cellStyle name="Normal 6 4 6 2" xfId="1649" xr:uid="{F6FB9851-FC7A-4BE9-9C18-3263CC778183}"/>
    <cellStyle name="Normal 6 4 6 2 2" xfId="1650" xr:uid="{543608C5-359A-422C-AB6D-A22C009BC3B3}"/>
    <cellStyle name="Normal 6 4 6 2 2 2" xfId="5709" xr:uid="{783A4B6D-4119-44EA-A2BE-D5E6DB78D0B7}"/>
    <cellStyle name="Normal 6 4 6 2 3" xfId="3217" xr:uid="{A1663DBF-10C8-46F7-95F5-01906B14E2D9}"/>
    <cellStyle name="Normal 6 4 6 2 4" xfId="3218" xr:uid="{307C4A5D-280E-42E4-8A81-5323626C1099}"/>
    <cellStyle name="Normal 6 4 6 3" xfId="1651" xr:uid="{5BC638B1-EF12-4B16-B540-93CBDAA67002}"/>
    <cellStyle name="Normal 6 4 6 3 2" xfId="5710" xr:uid="{F1339CFA-5FEB-48AF-88EF-BA74626E61F2}"/>
    <cellStyle name="Normal 6 4 6 4" xfId="3219" xr:uid="{00FB35C2-F0EB-430F-979A-8353A2C05A42}"/>
    <cellStyle name="Normal 6 4 6 5" xfId="3220" xr:uid="{5EAD62CB-EED2-4CE7-A8AD-7D7DC3C59B34}"/>
    <cellStyle name="Normal 6 4 7" xfId="1652" xr:uid="{C2895486-6C97-4977-B1E7-DCAB7E63B241}"/>
    <cellStyle name="Normal 6 4 7 2" xfId="1653" xr:uid="{44749733-3270-4341-A635-F7C7B42FAE78}"/>
    <cellStyle name="Normal 6 4 7 2 2" xfId="5711" xr:uid="{177DA8D2-FE7A-408D-9382-B138CB22B5AD}"/>
    <cellStyle name="Normal 6 4 7 3" xfId="3221" xr:uid="{73944C11-A217-4AE1-9FD7-CD232AE3AA5D}"/>
    <cellStyle name="Normal 6 4 7 3 2" xfId="4407" xr:uid="{76F23B70-3CBB-4B55-BBA5-EC841CB81A8B}"/>
    <cellStyle name="Normal 6 4 7 3 3" xfId="4685" xr:uid="{85618284-2DA0-4ED9-B6FC-8C3D530709A8}"/>
    <cellStyle name="Normal 6 4 7 4" xfId="3222" xr:uid="{3DBAA66F-4057-4EF3-A771-11487E791488}"/>
    <cellStyle name="Normal 6 4 8" xfId="1654" xr:uid="{87C7BC3E-285F-401E-997D-908F974F4E23}"/>
    <cellStyle name="Normal 6 4 8 2" xfId="3223" xr:uid="{4C2D127F-7DC0-4F4A-83C7-117AF48CE5DA}"/>
    <cellStyle name="Normal 6 4 8 3" xfId="3224" xr:uid="{9B6C24D6-3C90-480C-9A6B-2469C53F49F7}"/>
    <cellStyle name="Normal 6 4 8 4" xfId="3225" xr:uid="{69DEC770-7039-46DA-BEE6-C6E58AAEB831}"/>
    <cellStyle name="Normal 6 4 9" xfId="3226" xr:uid="{0BF10C22-2EC1-4C6F-943E-86BFF2F802EB}"/>
    <cellStyle name="Normal 6 5" xfId="123" xr:uid="{B2BE2689-07B5-49C8-8C0A-F9B9DE5D2F99}"/>
    <cellStyle name="Normal 6 5 10" xfId="3227" xr:uid="{36014253-AA00-49FD-A480-62324B8C4AB3}"/>
    <cellStyle name="Normal 6 5 11" xfId="3228" xr:uid="{6D88B910-0014-44DD-A1A0-736CE0FA1650}"/>
    <cellStyle name="Normal 6 5 2" xfId="124" xr:uid="{EC98FFA5-E89E-4618-ADB4-373F0CFC0573}"/>
    <cellStyle name="Normal 6 5 2 2" xfId="337" xr:uid="{90838E39-FFE2-486F-BC4D-0156230501F2}"/>
    <cellStyle name="Normal 6 5 2 2 2" xfId="646" xr:uid="{8880FB78-CE25-4858-99D6-C360DF0E8F4C}"/>
    <cellStyle name="Normal 6 5 2 2 2 2" xfId="647" xr:uid="{F06FB5A6-AF40-41E6-9CD0-1CE8B444DEFA}"/>
    <cellStyle name="Normal 6 5 2 2 2 2 2" xfId="1655" xr:uid="{0A76E427-AD6F-4477-B38C-EE8C8C8BEBA4}"/>
    <cellStyle name="Normal 6 5 2 2 2 2 2 2" xfId="5712" xr:uid="{5B1667F9-2EC5-4094-874C-93FA4DD44C0B}"/>
    <cellStyle name="Normal 6 5 2 2 2 2 3" xfId="3229" xr:uid="{11E17FC9-CE16-414B-BCDE-5125C50AA644}"/>
    <cellStyle name="Normal 6 5 2 2 2 2 4" xfId="3230" xr:uid="{5A64ADA6-B4CE-47C9-A62B-8ADEE3B39EFE}"/>
    <cellStyle name="Normal 6 5 2 2 2 3" xfId="1656" xr:uid="{062F0DD8-399C-4555-880C-7B70CA2556B4}"/>
    <cellStyle name="Normal 6 5 2 2 2 3 2" xfId="3231" xr:uid="{C2E1D4B5-059F-4A5E-AF04-CC0FC6030C6F}"/>
    <cellStyle name="Normal 6 5 2 2 2 3 3" xfId="3232" xr:uid="{D1EC6F1B-E224-4153-B779-0E4FD7761DC6}"/>
    <cellStyle name="Normal 6 5 2 2 2 3 4" xfId="3233" xr:uid="{6B9F583D-E064-4C06-9CDD-ECFC3239186C}"/>
    <cellStyle name="Normal 6 5 2 2 2 4" xfId="3234" xr:uid="{847F97EC-062C-4FB0-9744-13C97C271844}"/>
    <cellStyle name="Normal 6 5 2 2 2 5" xfId="3235" xr:uid="{0F920241-C372-4A59-AD5E-CCD4E89582DF}"/>
    <cellStyle name="Normal 6 5 2 2 2 6" xfId="3236" xr:uid="{9F9C73A7-C5F9-40F3-B614-942908038B24}"/>
    <cellStyle name="Normal 6 5 2 2 3" xfId="648" xr:uid="{36328EA6-A2F1-4475-A9F0-F31E8075C1B6}"/>
    <cellStyle name="Normal 6 5 2 2 3 2" xfId="1657" xr:uid="{1B30E363-76AB-4512-B4D6-6122D6BC29C1}"/>
    <cellStyle name="Normal 6 5 2 2 3 2 2" xfId="3237" xr:uid="{24B1AEF1-9F6C-4C2C-9822-0CCF3DB36D4B}"/>
    <cellStyle name="Normal 6 5 2 2 3 2 3" xfId="3238" xr:uid="{C6FD5898-3C16-4275-A068-7A2D8D388143}"/>
    <cellStyle name="Normal 6 5 2 2 3 2 4" xfId="3239" xr:uid="{FE578B56-C4D5-487F-B0F4-6B5256A0FD1A}"/>
    <cellStyle name="Normal 6 5 2 2 3 3" xfId="3240" xr:uid="{0E0172FD-E88F-4328-A32C-B2E96F5468F2}"/>
    <cellStyle name="Normal 6 5 2 2 3 4" xfId="3241" xr:uid="{67A8F16B-A8AA-4C62-8362-23B918AB2E86}"/>
    <cellStyle name="Normal 6 5 2 2 3 5" xfId="3242" xr:uid="{D33A0850-FC54-4DC7-A9A8-2CE8979D8A36}"/>
    <cellStyle name="Normal 6 5 2 2 4" xfId="1658" xr:uid="{A753896D-5217-4BC6-B010-55418340F98F}"/>
    <cellStyle name="Normal 6 5 2 2 4 2" xfId="3243" xr:uid="{B142AF1A-14DB-43EA-8712-CE626423E85B}"/>
    <cellStyle name="Normal 6 5 2 2 4 3" xfId="3244" xr:uid="{74F0FEA5-690F-4A8F-AC2B-1F2975411CD0}"/>
    <cellStyle name="Normal 6 5 2 2 4 4" xfId="3245" xr:uid="{B7B6A30B-8464-4100-B8C3-BAF6C2CED5CD}"/>
    <cellStyle name="Normal 6 5 2 2 5" xfId="3246" xr:uid="{40157596-4F9F-454E-BDB1-1878A1898063}"/>
    <cellStyle name="Normal 6 5 2 2 5 2" xfId="3247" xr:uid="{5D12A1F4-D5B8-4BF9-9A26-CD7EA7778B7D}"/>
    <cellStyle name="Normal 6 5 2 2 5 3" xfId="3248" xr:uid="{5327989F-91C0-45BB-833A-988E93431BF7}"/>
    <cellStyle name="Normal 6 5 2 2 5 4" xfId="3249" xr:uid="{EA94F743-45C2-4044-877D-711C119B2931}"/>
    <cellStyle name="Normal 6 5 2 2 6" xfId="3250" xr:uid="{50F6251E-40B2-4FB3-B631-175F7D1992CB}"/>
    <cellStyle name="Normal 6 5 2 2 7" xfId="3251" xr:uid="{06E71AC4-E79D-4E85-BD7D-E397A97D56DF}"/>
    <cellStyle name="Normal 6 5 2 2 8" xfId="3252" xr:uid="{9476D821-3AC6-4FCE-A674-0547B7F8118F}"/>
    <cellStyle name="Normal 6 5 2 3" xfId="649" xr:uid="{8B0DEFE0-4A7B-444E-8F45-5CFCBD1F0EB1}"/>
    <cellStyle name="Normal 6 5 2 3 2" xfId="650" xr:uid="{34442F9A-8157-40DE-AB05-CFBC4ADF0401}"/>
    <cellStyle name="Normal 6 5 2 3 2 2" xfId="651" xr:uid="{8E6BC894-B4B4-4D8D-9A92-7F34E2316D68}"/>
    <cellStyle name="Normal 6 5 2 3 2 2 2" xfId="5713" xr:uid="{1F71BFCB-7E54-49A9-9077-6A8CD736D0F5}"/>
    <cellStyle name="Normal 6 5 2 3 2 3" xfId="3253" xr:uid="{F146E265-AB19-4E97-80BA-A8D78F4A308B}"/>
    <cellStyle name="Normal 6 5 2 3 2 4" xfId="3254" xr:uid="{B12751F3-A0A6-4102-9781-3EBF146C0760}"/>
    <cellStyle name="Normal 6 5 2 3 3" xfId="652" xr:uid="{01311704-4653-4D59-8D3B-D6C97BAD7934}"/>
    <cellStyle name="Normal 6 5 2 3 3 2" xfId="3255" xr:uid="{A002389C-108D-4F74-B157-1B949671C7CE}"/>
    <cellStyle name="Normal 6 5 2 3 3 3" xfId="3256" xr:uid="{5781C0AA-36F3-4BDB-86A9-05FEE52E1902}"/>
    <cellStyle name="Normal 6 5 2 3 3 4" xfId="3257" xr:uid="{A4B4EC1F-9163-404C-A6C3-A6E0F1101EBA}"/>
    <cellStyle name="Normal 6 5 2 3 4" xfId="3258" xr:uid="{56993695-CEB8-43E1-A4B3-485964D7578E}"/>
    <cellStyle name="Normal 6 5 2 3 5" xfId="3259" xr:uid="{A8B9C4A1-4084-4873-A1CA-7E6E09BE93FC}"/>
    <cellStyle name="Normal 6 5 2 3 6" xfId="3260" xr:uid="{C6ECC514-91DD-4A40-80E4-EDCB3E0D957C}"/>
    <cellStyle name="Normal 6 5 2 4" xfId="653" xr:uid="{3F3E0E5A-3A7D-4E41-9AAC-7DF62AD2BB0F}"/>
    <cellStyle name="Normal 6 5 2 4 2" xfId="654" xr:uid="{7AFC729A-7860-491B-B943-4F638C2D73FC}"/>
    <cellStyle name="Normal 6 5 2 4 2 2" xfId="3261" xr:uid="{61BE1269-F9D9-41CB-B325-5941429AF55D}"/>
    <cellStyle name="Normal 6 5 2 4 2 3" xfId="3262" xr:uid="{232A2F1F-3982-4A08-B704-40669E6E3DFC}"/>
    <cellStyle name="Normal 6 5 2 4 2 4" xfId="3263" xr:uid="{8C515E1A-63FC-4A52-893D-6691DDFA71AE}"/>
    <cellStyle name="Normal 6 5 2 4 3" xfId="3264" xr:uid="{23934392-AA5E-423F-9599-4FB597AC8043}"/>
    <cellStyle name="Normal 6 5 2 4 4" xfId="3265" xr:uid="{3ED5DF48-0A3B-4794-82EC-0175CB8AD978}"/>
    <cellStyle name="Normal 6 5 2 4 5" xfId="3266" xr:uid="{F9B9E86A-D609-4934-9E21-0A36636AE63C}"/>
    <cellStyle name="Normal 6 5 2 5" xfId="655" xr:uid="{2EA95CDE-2305-4D3D-9940-1A077CA724E9}"/>
    <cellStyle name="Normal 6 5 2 5 2" xfId="3267" xr:uid="{A9629464-2F47-4F5A-A545-A70BA3E2BFF9}"/>
    <cellStyle name="Normal 6 5 2 5 3" xfId="3268" xr:uid="{13FB0566-7B1B-4C12-9AC7-A40938E5E77D}"/>
    <cellStyle name="Normal 6 5 2 5 4" xfId="3269" xr:uid="{D315000D-5FAF-4162-8A65-A4F55BA3B0BF}"/>
    <cellStyle name="Normal 6 5 2 6" xfId="3270" xr:uid="{8A260B3F-77BF-4B37-A884-E547D155FEA1}"/>
    <cellStyle name="Normal 6 5 2 6 2" xfId="3271" xr:uid="{78A2A16D-861D-4E22-BE01-E21C937B1E76}"/>
    <cellStyle name="Normal 6 5 2 6 3" xfId="3272" xr:uid="{1A4368B5-C591-4236-A05C-389C88DFEAC9}"/>
    <cellStyle name="Normal 6 5 2 6 4" xfId="3273" xr:uid="{42B9D67D-5EAE-4045-931D-15D87C5703E3}"/>
    <cellStyle name="Normal 6 5 2 7" xfId="3274" xr:uid="{A7EE37CD-C2DA-47CA-A67B-61C3BDC584CB}"/>
    <cellStyle name="Normal 6 5 2 8" xfId="3275" xr:uid="{DDD4DF79-9C7B-41F4-AFAE-1B24C77E2255}"/>
    <cellStyle name="Normal 6 5 2 9" xfId="3276" xr:uid="{A47BC0CC-4EFA-40C2-9EB6-F9566EC09623}"/>
    <cellStyle name="Normal 6 5 3" xfId="338" xr:uid="{9797C95C-E33B-4B5B-851B-D3837AF99336}"/>
    <cellStyle name="Normal 6 5 3 2" xfId="656" xr:uid="{F63A1AE9-FD84-4356-8843-876CA3E85970}"/>
    <cellStyle name="Normal 6 5 3 2 2" xfId="657" xr:uid="{5512624C-F5EC-49A6-A3DC-F6AF978B771C}"/>
    <cellStyle name="Normal 6 5 3 2 2 2" xfId="1659" xr:uid="{3F98198B-FE22-4602-9C34-18334D07AF26}"/>
    <cellStyle name="Normal 6 5 3 2 2 2 2" xfId="1660" xr:uid="{707C6A70-E51A-4BE3-B4A8-6BF1B42A7BBF}"/>
    <cellStyle name="Normal 6 5 3 2 2 3" xfId="1661" xr:uid="{DD9A45D5-935A-4071-BE08-0ADCCFA82776}"/>
    <cellStyle name="Normal 6 5 3 2 2 4" xfId="3277" xr:uid="{C4690C84-D542-4F1F-8D81-827DC69898DF}"/>
    <cellStyle name="Normal 6 5 3 2 3" xfId="1662" xr:uid="{A904C32A-C84F-495A-92F9-548BF3C8520A}"/>
    <cellStyle name="Normal 6 5 3 2 3 2" xfId="1663" xr:uid="{DD329111-4187-4011-A5F7-4D99DB184E11}"/>
    <cellStyle name="Normal 6 5 3 2 3 3" xfId="3278" xr:uid="{CB764278-32EC-46B2-A09B-6FC35084CDD9}"/>
    <cellStyle name="Normal 6 5 3 2 3 4" xfId="3279" xr:uid="{B8CEDA7E-4CBE-4310-855F-FAD63A58823A}"/>
    <cellStyle name="Normal 6 5 3 2 4" xfId="1664" xr:uid="{CBF6647B-5C9B-47A7-9395-38AB3BF2C717}"/>
    <cellStyle name="Normal 6 5 3 2 5" xfId="3280" xr:uid="{DBE37116-C92C-463A-BB01-5985D6DAAB22}"/>
    <cellStyle name="Normal 6 5 3 2 6" xfId="3281" xr:uid="{2C912433-B8F8-4E3B-A20C-9BB61204E835}"/>
    <cellStyle name="Normal 6 5 3 3" xfId="658" xr:uid="{A20F63BF-D337-49D3-A3A0-E85FBCA6207A}"/>
    <cellStyle name="Normal 6 5 3 3 2" xfId="1665" xr:uid="{6E55D8E1-0163-4144-BD59-BCC519090CFA}"/>
    <cellStyle name="Normal 6 5 3 3 2 2" xfId="1666" xr:uid="{B47ECD83-BB50-48B8-A8E9-23A27ECD812C}"/>
    <cellStyle name="Normal 6 5 3 3 2 3" xfId="3282" xr:uid="{80AA081D-7CFC-40D9-A7AF-31BEF61A0468}"/>
    <cellStyle name="Normal 6 5 3 3 2 4" xfId="3283" xr:uid="{23D5A499-2042-4B02-AF2E-DBD36875DC3F}"/>
    <cellStyle name="Normal 6 5 3 3 3" xfId="1667" xr:uid="{F4EC65C5-7AC4-4A73-9F80-AB6F2B7952A1}"/>
    <cellStyle name="Normal 6 5 3 3 4" xfId="3284" xr:uid="{2FCEE5C6-259B-4A37-92FA-5B539D0EC1D8}"/>
    <cellStyle name="Normal 6 5 3 3 5" xfId="3285" xr:uid="{5955E952-E5BD-4930-B21B-881AD0E018FE}"/>
    <cellStyle name="Normal 6 5 3 4" xfId="1668" xr:uid="{542ED3D9-E028-4D59-B694-153B900A681A}"/>
    <cellStyle name="Normal 6 5 3 4 2" xfId="1669" xr:uid="{3E4A665E-DA7B-436A-BCDD-2A4DBF223342}"/>
    <cellStyle name="Normal 6 5 3 4 3" xfId="3286" xr:uid="{DF7CF31D-AFA7-4123-B7BB-CE6F3721F117}"/>
    <cellStyle name="Normal 6 5 3 4 4" xfId="3287" xr:uid="{1ED3C4FC-033F-44DC-8E44-C1C5B3EE60FF}"/>
    <cellStyle name="Normal 6 5 3 5" xfId="1670" xr:uid="{BE63BCFD-E6AA-4F99-9BB6-288DC43FB01E}"/>
    <cellStyle name="Normal 6 5 3 5 2" xfId="3288" xr:uid="{6A9861E1-1378-465B-A792-EF05157BFE23}"/>
    <cellStyle name="Normal 6 5 3 5 3" xfId="3289" xr:uid="{9616E0FF-2191-4B52-A4AC-9EA13980FB79}"/>
    <cellStyle name="Normal 6 5 3 5 4" xfId="3290" xr:uid="{1F77C8D2-9F23-44D7-BA64-CD15D1C207C3}"/>
    <cellStyle name="Normal 6 5 3 6" xfId="3291" xr:uid="{17D28EB1-84AF-45BF-AE18-9AC21FE84562}"/>
    <cellStyle name="Normal 6 5 3 7" xfId="3292" xr:uid="{BBA2A12B-E5F8-45EC-AF8B-D7411B62CC34}"/>
    <cellStyle name="Normal 6 5 3 8" xfId="3293" xr:uid="{49EFE7E0-A1D2-4E3B-A599-F7016B9D96BF}"/>
    <cellStyle name="Normal 6 5 4" xfId="339" xr:uid="{EEEC7F8E-E9EB-4782-8D8D-22B022356224}"/>
    <cellStyle name="Normal 6 5 4 2" xfId="659" xr:uid="{06A208E1-21D4-4DFB-9375-9C263F5AA8F0}"/>
    <cellStyle name="Normal 6 5 4 2 2" xfId="660" xr:uid="{8C0B6898-B097-4BA8-89DD-C57A21334B00}"/>
    <cellStyle name="Normal 6 5 4 2 2 2" xfId="1671" xr:uid="{3933F550-5E8F-4258-8875-F96CE0C9764B}"/>
    <cellStyle name="Normal 6 5 4 2 2 3" xfId="3294" xr:uid="{C6BBFDE5-A1DE-410B-8B6D-E38000291FF1}"/>
    <cellStyle name="Normal 6 5 4 2 2 4" xfId="3295" xr:uid="{AD5016DB-9CB1-406D-9B59-14A1A8080ADA}"/>
    <cellStyle name="Normal 6 5 4 2 3" xfId="1672" xr:uid="{B1C9E324-47DF-46A6-9BCF-9E8629B383D3}"/>
    <cellStyle name="Normal 6 5 4 2 4" xfId="3296" xr:uid="{294FCA34-38F9-4290-8772-EB446DEACAAF}"/>
    <cellStyle name="Normal 6 5 4 2 5" xfId="3297" xr:uid="{FD49D3BF-55A5-4AC2-9646-1190BF3C29E3}"/>
    <cellStyle name="Normal 6 5 4 3" xfId="661" xr:uid="{B640241E-E776-4F18-B437-700B298D34FC}"/>
    <cellStyle name="Normal 6 5 4 3 2" xfId="1673" xr:uid="{242B875F-D34F-4A9D-B78C-CB1329DD0E5D}"/>
    <cellStyle name="Normal 6 5 4 3 3" xfId="3298" xr:uid="{4F6D9B3C-A718-458C-99FC-130FB1ABA3A9}"/>
    <cellStyle name="Normal 6 5 4 3 4" xfId="3299" xr:uid="{ADF0AA4F-0011-413E-BD2C-D8B1FCDFA4CC}"/>
    <cellStyle name="Normal 6 5 4 4" xfId="1674" xr:uid="{011003CF-23B8-4C0F-BE66-C7D876AE1694}"/>
    <cellStyle name="Normal 6 5 4 4 2" xfId="3300" xr:uid="{20077D65-181E-4615-A2DB-47DABE6606F0}"/>
    <cellStyle name="Normal 6 5 4 4 3" xfId="3301" xr:uid="{A0814F8F-E73C-4D8E-8A72-84F93C4A4F43}"/>
    <cellStyle name="Normal 6 5 4 4 4" xfId="3302" xr:uid="{32BA66A7-7E14-42C8-9327-72BF05E62536}"/>
    <cellStyle name="Normal 6 5 4 5" xfId="3303" xr:uid="{2502DDA9-1EEF-4BFA-AB9E-9199D1867855}"/>
    <cellStyle name="Normal 6 5 4 6" xfId="3304" xr:uid="{04C5E5A1-AA8A-4ECC-913E-172513656AF9}"/>
    <cellStyle name="Normal 6 5 4 7" xfId="3305" xr:uid="{5BF5CF99-7783-4C3B-BBE4-4A687BAF0477}"/>
    <cellStyle name="Normal 6 5 5" xfId="340" xr:uid="{68521BD7-CF28-4E4A-9960-CFBACFF484B4}"/>
    <cellStyle name="Normal 6 5 5 2" xfId="662" xr:uid="{F405A5ED-E9EE-4678-AE00-500AF72D9768}"/>
    <cellStyle name="Normal 6 5 5 2 2" xfId="1675" xr:uid="{A521ED8D-5182-4112-A124-51A1B6912056}"/>
    <cellStyle name="Normal 6 5 5 2 3" xfId="3306" xr:uid="{19A3E181-81F8-4A28-A847-F3F1CD812350}"/>
    <cellStyle name="Normal 6 5 5 2 4" xfId="3307" xr:uid="{D0241C90-F94B-4EF1-8275-26F841DB3485}"/>
    <cellStyle name="Normal 6 5 5 3" xfId="1676" xr:uid="{A115843A-BE7B-4814-91A0-554D69A3D263}"/>
    <cellStyle name="Normal 6 5 5 3 2" xfId="3308" xr:uid="{861BE928-9E0F-4C84-903C-B59BEF045951}"/>
    <cellStyle name="Normal 6 5 5 3 3" xfId="3309" xr:uid="{D85950C3-7153-4326-AFC7-E244135CDB90}"/>
    <cellStyle name="Normal 6 5 5 3 4" xfId="3310" xr:uid="{0E020609-58A5-45DE-B8E9-4183D916C6F3}"/>
    <cellStyle name="Normal 6 5 5 4" xfId="3311" xr:uid="{D39A0DEF-BE7B-46A8-A608-39E527F5FF22}"/>
    <cellStyle name="Normal 6 5 5 5" xfId="3312" xr:uid="{5175E8B0-29B6-4929-9CA3-6D434A46BC41}"/>
    <cellStyle name="Normal 6 5 5 6" xfId="3313" xr:uid="{8256E32B-28FB-4E58-B6FC-831D857FE1D0}"/>
    <cellStyle name="Normal 6 5 6" xfId="663" xr:uid="{87C57CDE-6E5D-4BF5-94E3-7FF30D70E341}"/>
    <cellStyle name="Normal 6 5 6 2" xfId="1677" xr:uid="{1156AA72-FDA6-4BCF-BC40-E81DDE5F2F46}"/>
    <cellStyle name="Normal 6 5 6 2 2" xfId="3314" xr:uid="{8BCBDB97-B12B-4A08-B502-2A2669C54DC2}"/>
    <cellStyle name="Normal 6 5 6 2 3" xfId="3315" xr:uid="{D0302AC4-2C47-4A45-9E64-1D0F0B9C0746}"/>
    <cellStyle name="Normal 6 5 6 2 4" xfId="3316" xr:uid="{7BA53047-568F-4A98-875F-011662ED02E2}"/>
    <cellStyle name="Normal 6 5 6 3" xfId="3317" xr:uid="{5AA17AB9-FA28-46B2-885B-C23194358CEC}"/>
    <cellStyle name="Normal 6 5 6 4" xfId="3318" xr:uid="{666E0B68-89B2-46AA-A493-B0ACD1DA18A3}"/>
    <cellStyle name="Normal 6 5 6 5" xfId="3319" xr:uid="{A5461935-BE21-4416-BC96-0F0656FCB486}"/>
    <cellStyle name="Normal 6 5 7" xfId="1678" xr:uid="{A2222089-AE33-43E5-A1DA-A886CCFA8761}"/>
    <cellStyle name="Normal 6 5 7 2" xfId="3320" xr:uid="{2611C9E0-AEAE-4C46-86CD-1BE936FFE901}"/>
    <cellStyle name="Normal 6 5 7 3" xfId="3321" xr:uid="{17EB95A8-C7DF-4BB6-8A3A-109DB4D1D8DA}"/>
    <cellStyle name="Normal 6 5 7 4" xfId="3322" xr:uid="{FDD170B1-2310-4B11-B72C-C62F304BF276}"/>
    <cellStyle name="Normal 6 5 8" xfId="3323" xr:uid="{0211F79E-D37A-490E-B27F-586EC78C0BC3}"/>
    <cellStyle name="Normal 6 5 8 2" xfId="3324" xr:uid="{57FDB295-C664-41F3-9344-5599CEF71CD7}"/>
    <cellStyle name="Normal 6 5 8 3" xfId="3325" xr:uid="{D9370BAA-9C31-40D0-9E22-C7F1D5B87200}"/>
    <cellStyle name="Normal 6 5 8 4" xfId="3326" xr:uid="{343CE56D-B3CB-483D-AE16-DCEC7C3FE80C}"/>
    <cellStyle name="Normal 6 5 9" xfId="3327" xr:uid="{ADC15085-9092-4A86-921F-AEB5F6DA66A2}"/>
    <cellStyle name="Normal 6 6" xfId="125" xr:uid="{6DB4E833-47A9-4112-933F-412ED3CD57F1}"/>
    <cellStyle name="Normal 6 6 2" xfId="126" xr:uid="{330D6F9F-5883-42D5-A6AF-C99B647A4142}"/>
    <cellStyle name="Normal 6 6 2 2" xfId="341" xr:uid="{DD8296BC-11F2-4C5A-9667-7BE147485E0C}"/>
    <cellStyle name="Normal 6 6 2 2 2" xfId="664" xr:uid="{53EAF727-B3C5-406C-95E2-2CF28D509C00}"/>
    <cellStyle name="Normal 6 6 2 2 2 2" xfId="1679" xr:uid="{F7ACC5F0-8DBB-471D-83A8-3343B9E77F59}"/>
    <cellStyle name="Normal 6 6 2 2 2 2 2" xfId="5714" xr:uid="{13C5A0D4-6201-4473-8764-90D14B5AB7B8}"/>
    <cellStyle name="Normal 6 6 2 2 2 3" xfId="3328" xr:uid="{E15D7243-F283-47DF-81A1-9131164D088C}"/>
    <cellStyle name="Normal 6 6 2 2 2 4" xfId="3329" xr:uid="{43BCF56D-FD16-4B22-AA8C-A757399A412E}"/>
    <cellStyle name="Normal 6 6 2 2 3" xfId="1680" xr:uid="{D0DF6E7E-9BFA-4C7D-B360-D5EA931D6205}"/>
    <cellStyle name="Normal 6 6 2 2 3 2" xfId="3330" xr:uid="{79BDB515-8A8D-4C29-8CAB-86B6DD2D0F4C}"/>
    <cellStyle name="Normal 6 6 2 2 3 3" xfId="3331" xr:uid="{61AF45CC-FB73-4CCF-B674-D6544CFEC8A3}"/>
    <cellStyle name="Normal 6 6 2 2 3 4" xfId="3332" xr:uid="{318724CE-9B30-4239-84DB-1C6EC0347A49}"/>
    <cellStyle name="Normal 6 6 2 2 4" xfId="3333" xr:uid="{D23D7C79-1D86-4BD8-BF55-59D4640F538F}"/>
    <cellStyle name="Normal 6 6 2 2 5" xfId="3334" xr:uid="{77422B1C-1B74-4A83-9145-365ECFB1C352}"/>
    <cellStyle name="Normal 6 6 2 2 6" xfId="3335" xr:uid="{89D7D857-7EB4-431B-965B-CF08F60F30A6}"/>
    <cellStyle name="Normal 6 6 2 3" xfId="665" xr:uid="{786F14BC-7AAB-439F-B42C-62A1F8AF6966}"/>
    <cellStyle name="Normal 6 6 2 3 2" xfId="1681" xr:uid="{D86958E1-55F7-44E4-9FF1-F3D877672382}"/>
    <cellStyle name="Normal 6 6 2 3 2 2" xfId="3336" xr:uid="{1CC34415-DC03-47BC-ABF8-E0700C84EAAB}"/>
    <cellStyle name="Normal 6 6 2 3 2 3" xfId="3337" xr:uid="{70266CBF-EEAE-4E22-8023-87BBB1202C53}"/>
    <cellStyle name="Normal 6 6 2 3 2 4" xfId="3338" xr:uid="{564696E1-A019-431E-812E-2B84FB8C492E}"/>
    <cellStyle name="Normal 6 6 2 3 3" xfId="3339" xr:uid="{C6022565-56BB-4EDA-BC8F-C1391775FCFA}"/>
    <cellStyle name="Normal 6 6 2 3 4" xfId="3340" xr:uid="{D512B45F-55C0-4B4D-BCA3-4497DA8B602D}"/>
    <cellStyle name="Normal 6 6 2 3 5" xfId="3341" xr:uid="{60A41291-698B-480D-B8F6-BB704CA4E26B}"/>
    <cellStyle name="Normal 6 6 2 4" xfId="1682" xr:uid="{B98A40EA-9A32-4A13-BFD8-DEB8D6E9D8A4}"/>
    <cellStyle name="Normal 6 6 2 4 2" xfId="3342" xr:uid="{60E5E57D-3BB4-43E2-AA7E-2342D44C9192}"/>
    <cellStyle name="Normal 6 6 2 4 3" xfId="3343" xr:uid="{635B9DFB-3DFC-4671-8C6F-B283450AEF28}"/>
    <cellStyle name="Normal 6 6 2 4 4" xfId="3344" xr:uid="{98F768EE-BEDB-4CCA-8D4F-2E4F7A0421E2}"/>
    <cellStyle name="Normal 6 6 2 5" xfId="3345" xr:uid="{8A485ABD-3DA0-44F5-B9FB-E0B3E416B183}"/>
    <cellStyle name="Normal 6 6 2 5 2" xfId="3346" xr:uid="{83DC5D0D-1E71-4F70-A4B7-AB8AF4C90107}"/>
    <cellStyle name="Normal 6 6 2 5 3" xfId="3347" xr:uid="{E3D111CB-A870-43EB-B029-E9A9793F68B3}"/>
    <cellStyle name="Normal 6 6 2 5 4" xfId="3348" xr:uid="{6E78A1D3-E770-4E52-A5F2-C4E957DC30F9}"/>
    <cellStyle name="Normal 6 6 2 6" xfId="3349" xr:uid="{377B23E4-69C9-4708-BB61-1F03FA5B948C}"/>
    <cellStyle name="Normal 6 6 2 7" xfId="3350" xr:uid="{05E7E467-4991-4C17-ABF7-0363AF972306}"/>
    <cellStyle name="Normal 6 6 2 8" xfId="3351" xr:uid="{4146055C-9087-4762-B754-63452BBAC01E}"/>
    <cellStyle name="Normal 6 6 3" xfId="342" xr:uid="{FCFBEB60-E3CE-433A-8EEA-E19CAD463488}"/>
    <cellStyle name="Normal 6 6 3 2" xfId="666" xr:uid="{5024585D-3612-44B5-BDBD-EB41BE9D5237}"/>
    <cellStyle name="Normal 6 6 3 2 2" xfId="667" xr:uid="{F63F3BA9-2C78-4812-BFA0-1575D54023A1}"/>
    <cellStyle name="Normal 6 6 3 2 2 2" xfId="5715" xr:uid="{E4FE3B42-150D-4C80-A5B6-987FA6489C26}"/>
    <cellStyle name="Normal 6 6 3 2 3" xfId="3352" xr:uid="{9EC4873A-F2F0-4E18-9798-3CCED49EA36B}"/>
    <cellStyle name="Normal 6 6 3 2 4" xfId="3353" xr:uid="{307EB995-B0DC-41C8-ABF4-5211DD597F2A}"/>
    <cellStyle name="Normal 6 6 3 3" xfId="668" xr:uid="{18C74F9E-E285-4D31-A05D-C9D7D4CF47AB}"/>
    <cellStyle name="Normal 6 6 3 3 2" xfId="3354" xr:uid="{AF48F4E3-CF6E-4C62-8F09-3BCAB9231A3A}"/>
    <cellStyle name="Normal 6 6 3 3 3" xfId="3355" xr:uid="{06203DF9-B6CA-4A45-99CB-2D7D820F70C6}"/>
    <cellStyle name="Normal 6 6 3 3 4" xfId="3356" xr:uid="{ECFC44CB-2A99-488E-A286-04CF1B3BCE08}"/>
    <cellStyle name="Normal 6 6 3 4" xfId="3357" xr:uid="{3AC73675-645A-4CB8-81CD-2073D1371547}"/>
    <cellStyle name="Normal 6 6 3 5" xfId="3358" xr:uid="{2FA3A77B-C462-4F5D-8ADD-0CAC8434BFED}"/>
    <cellStyle name="Normal 6 6 3 6" xfId="3359" xr:uid="{54A5B757-598B-48D4-8AA4-D8C2EDD74123}"/>
    <cellStyle name="Normal 6 6 4" xfId="343" xr:uid="{6563A65F-589A-44CF-9925-CD0068F3AE50}"/>
    <cellStyle name="Normal 6 6 4 2" xfId="669" xr:uid="{6CF4AFE5-CF5F-4C07-ADEB-D444FBFC04AE}"/>
    <cellStyle name="Normal 6 6 4 2 2" xfId="3360" xr:uid="{ECAFE9FF-B83A-4D4A-B678-6FF276FFDF55}"/>
    <cellStyle name="Normal 6 6 4 2 3" xfId="3361" xr:uid="{1F481B65-5875-40F9-8EA2-DDA0DB8CBC53}"/>
    <cellStyle name="Normal 6 6 4 2 4" xfId="3362" xr:uid="{352359B2-D941-4CD4-AC1C-E183FA3472C8}"/>
    <cellStyle name="Normal 6 6 4 3" xfId="3363" xr:uid="{689D7DC5-04A1-4AFF-90A2-76A455996DDF}"/>
    <cellStyle name="Normal 6 6 4 4" xfId="3364" xr:uid="{155D1892-6445-4F47-AD66-FE7E4A025D5B}"/>
    <cellStyle name="Normal 6 6 4 5" xfId="3365" xr:uid="{27EC2EBA-D8BA-4088-884A-1A83456F3657}"/>
    <cellStyle name="Normal 6 6 5" xfId="670" xr:uid="{BB0A649A-D7BF-4B4E-A0B5-0967C3C12C05}"/>
    <cellStyle name="Normal 6 6 5 2" xfId="3366" xr:uid="{21238AD9-905A-4044-8EFC-CA603AE03F8D}"/>
    <cellStyle name="Normal 6 6 5 3" xfId="3367" xr:uid="{D177E9DD-1DFB-417A-98D9-688B84C65018}"/>
    <cellStyle name="Normal 6 6 5 4" xfId="3368" xr:uid="{593FAFBA-34FC-480F-868A-FB2607E2B311}"/>
    <cellStyle name="Normal 6 6 6" xfId="3369" xr:uid="{F11750AE-AB1F-4E77-945E-FC788FE3F0AD}"/>
    <cellStyle name="Normal 6 6 6 2" xfId="3370" xr:uid="{70BC0DD4-7CEF-4F3F-8F2E-E9A071E63AA6}"/>
    <cellStyle name="Normal 6 6 6 3" xfId="3371" xr:uid="{43437333-EA78-4C11-B868-43D707306D73}"/>
    <cellStyle name="Normal 6 6 6 4" xfId="3372" xr:uid="{EDA2968A-4863-4F6D-B51A-0CBF56856477}"/>
    <cellStyle name="Normal 6 6 7" xfId="3373" xr:uid="{427A3447-7617-402C-AC58-34171E167C79}"/>
    <cellStyle name="Normal 6 6 8" xfId="3374" xr:uid="{9BEB5782-7BCB-417F-90B9-7F6221E489E5}"/>
    <cellStyle name="Normal 6 6 9" xfId="3375" xr:uid="{0DB589DB-44A3-4642-85CD-160A51C559E0}"/>
    <cellStyle name="Normal 6 7" xfId="127" xr:uid="{A224FB31-3B2D-48E8-B3D3-D5FBCC1053D5}"/>
    <cellStyle name="Normal 6 7 2" xfId="344" xr:uid="{599CD580-23BE-48E7-B1FC-06A9AC979159}"/>
    <cellStyle name="Normal 6 7 2 2" xfId="671" xr:uid="{96F6EE17-08FA-4ABF-A5F8-A262031EA759}"/>
    <cellStyle name="Normal 6 7 2 2 2" xfId="1683" xr:uid="{65CDD06A-5BB1-453A-A0CE-D1EEEB4D9775}"/>
    <cellStyle name="Normal 6 7 2 2 2 2" xfId="1684" xr:uid="{A4AD08D9-776F-42E0-97D6-B8A1F9ECAC40}"/>
    <cellStyle name="Normal 6 7 2 2 3" xfId="1685" xr:uid="{709783B3-E317-46F8-8DE6-BDBF5826413E}"/>
    <cellStyle name="Normal 6 7 2 2 4" xfId="3376" xr:uid="{58F95A48-49D4-4D03-933C-F61C638E720A}"/>
    <cellStyle name="Normal 6 7 2 3" xfId="1686" xr:uid="{D1942281-5BC7-4584-8565-ED8924A84DF4}"/>
    <cellStyle name="Normal 6 7 2 3 2" xfId="1687" xr:uid="{DDACFCF0-C85F-4CA1-A2C4-D92E1D341BA0}"/>
    <cellStyle name="Normal 6 7 2 3 3" xfId="3377" xr:uid="{37D2E392-722C-413C-B542-901AA6AB30DF}"/>
    <cellStyle name="Normal 6 7 2 3 4" xfId="3378" xr:uid="{652613D7-FCD6-47CE-98CE-8ED2103BB3F1}"/>
    <cellStyle name="Normal 6 7 2 4" xfId="1688" xr:uid="{6B9E36E8-6DE4-4B64-9678-046665B87953}"/>
    <cellStyle name="Normal 6 7 2 5" xfId="3379" xr:uid="{6F542307-359A-46CE-BB7E-870BC91DE9E4}"/>
    <cellStyle name="Normal 6 7 2 6" xfId="3380" xr:uid="{FE3A1645-A9D4-429E-92B1-59CE1B2F123C}"/>
    <cellStyle name="Normal 6 7 3" xfId="672" xr:uid="{A9BC781C-5EA5-4A9B-B8B6-AC2EAC7CC011}"/>
    <cellStyle name="Normal 6 7 3 2" xfId="1689" xr:uid="{D165478F-1D65-4197-B9E3-5572B2C17987}"/>
    <cellStyle name="Normal 6 7 3 2 2" xfId="1690" xr:uid="{43B4BB59-AC17-4048-9F8A-115B6B9FC952}"/>
    <cellStyle name="Normal 6 7 3 2 3" xfId="3381" xr:uid="{DE07142A-F581-497B-8F2A-B11546E3C6B3}"/>
    <cellStyle name="Normal 6 7 3 2 4" xfId="3382" xr:uid="{372EA697-D288-4EA1-9F8B-B48B02BFCB69}"/>
    <cellStyle name="Normal 6 7 3 3" xfId="1691" xr:uid="{FD486F8C-5FA2-4724-BEBA-0238BD5F0A02}"/>
    <cellStyle name="Normal 6 7 3 4" xfId="3383" xr:uid="{23C15FA8-FDCD-4C63-8351-7FE4B4EDEFFA}"/>
    <cellStyle name="Normal 6 7 3 5" xfId="3384" xr:uid="{FD9B5342-B41C-4A34-B211-DFD32DAE0711}"/>
    <cellStyle name="Normal 6 7 4" xfId="1692" xr:uid="{081E67A8-E049-428F-92D6-E589FC08EA88}"/>
    <cellStyle name="Normal 6 7 4 2" xfId="1693" xr:uid="{4ADA9F11-CCBB-424E-A225-850C95A4EC5A}"/>
    <cellStyle name="Normal 6 7 4 3" xfId="3385" xr:uid="{207543D3-A621-4130-A3DD-44A698AB512B}"/>
    <cellStyle name="Normal 6 7 4 4" xfId="3386" xr:uid="{EA7491EB-7ED6-45E9-A5E8-0DE6B0B58913}"/>
    <cellStyle name="Normal 6 7 5" xfId="1694" xr:uid="{2936D3A3-8C9E-465D-95A4-3B3E3A0C71F8}"/>
    <cellStyle name="Normal 6 7 5 2" xfId="3387" xr:uid="{2F4FDEE8-FA75-4062-9D5A-BB75A13DB31A}"/>
    <cellStyle name="Normal 6 7 5 3" xfId="3388" xr:uid="{F072C63D-E91E-447E-8CCC-199229BB2FD8}"/>
    <cellStyle name="Normal 6 7 5 4" xfId="3389" xr:uid="{BB2FB363-F00F-453F-9191-59B6550732D3}"/>
    <cellStyle name="Normal 6 7 6" xfId="3390" xr:uid="{21833581-2EC7-4A68-87AC-EAFA01B223F4}"/>
    <cellStyle name="Normal 6 7 7" xfId="3391" xr:uid="{EF9B22A7-7CBD-4A6D-B10A-F1F201D7B3A7}"/>
    <cellStyle name="Normal 6 7 8" xfId="3392" xr:uid="{8A53E443-AAE4-47E8-A3C5-E4D2628E5580}"/>
    <cellStyle name="Normal 6 8" xfId="345" xr:uid="{C1AFAC29-ABB9-49D0-A241-E3685A92290D}"/>
    <cellStyle name="Normal 6 8 2" xfId="673" xr:uid="{33395785-1F47-448F-9689-E1A395E7BE35}"/>
    <cellStyle name="Normal 6 8 2 2" xfId="674" xr:uid="{C715E7BD-B4B7-46B7-AE41-6E465313813C}"/>
    <cellStyle name="Normal 6 8 2 2 2" xfId="1695" xr:uid="{3B8DB7F5-782C-4235-97E3-FE182E2ECA8B}"/>
    <cellStyle name="Normal 6 8 2 2 3" xfId="3393" xr:uid="{2A54346A-EBB1-4119-BB9E-A338E1DD6BA5}"/>
    <cellStyle name="Normal 6 8 2 2 4" xfId="3394" xr:uid="{B852601C-F98E-4A2E-9149-BFA635095EE1}"/>
    <cellStyle name="Normal 6 8 2 3" xfId="1696" xr:uid="{495BC3A7-6FA7-4C59-BC2B-C5706995312A}"/>
    <cellStyle name="Normal 6 8 2 4" xfId="3395" xr:uid="{A2629A8E-8DD3-49E0-9A68-20BEB9F1163A}"/>
    <cellStyle name="Normal 6 8 2 5" xfId="3396" xr:uid="{2C8D8722-70F4-4474-B76D-A711EA593C33}"/>
    <cellStyle name="Normal 6 8 3" xfId="675" xr:uid="{BF74EC88-979C-40E4-BC3F-0F4F4E3B355D}"/>
    <cellStyle name="Normal 6 8 3 2" xfId="1697" xr:uid="{F4B77D3F-A917-4B63-8A22-E75B3E8A0C6E}"/>
    <cellStyle name="Normal 6 8 3 3" xfId="3397" xr:uid="{2CE3C660-C47E-4525-8A8B-711003A266A1}"/>
    <cellStyle name="Normal 6 8 3 4" xfId="3398" xr:uid="{C50BEC11-2A24-4E92-B40A-17BBC42FECCE}"/>
    <cellStyle name="Normal 6 8 4" xfId="1698" xr:uid="{E93871DA-8908-46CC-B0D0-D117A4339FFB}"/>
    <cellStyle name="Normal 6 8 4 2" xfId="3399" xr:uid="{1C9D6F54-DC99-4270-BFB0-DA4EE38251D9}"/>
    <cellStyle name="Normal 6 8 4 3" xfId="3400" xr:uid="{87880DF4-A9FC-4F0C-9DFF-062266EED913}"/>
    <cellStyle name="Normal 6 8 4 4" xfId="3401" xr:uid="{FDC8CA0D-AB0E-4389-B734-EA5249BBB396}"/>
    <cellStyle name="Normal 6 8 5" xfId="3402" xr:uid="{13AAD196-877B-4323-A47A-D692D28E9CBE}"/>
    <cellStyle name="Normal 6 8 6" xfId="3403" xr:uid="{AB673AA5-1EB1-4D32-833A-B58C66CD1181}"/>
    <cellStyle name="Normal 6 8 7" xfId="3404" xr:uid="{FAAFB9A0-1D35-4AF9-8BDA-9F58B5FC84EF}"/>
    <cellStyle name="Normal 6 9" xfId="346" xr:uid="{20D0865B-68D3-4924-8BD3-5BADC1E29EDD}"/>
    <cellStyle name="Normal 6 9 2" xfId="676" xr:uid="{551A3F8B-6103-49A9-9873-65999D6903A8}"/>
    <cellStyle name="Normal 6 9 2 2" xfId="1699" xr:uid="{45ED2566-FC2D-4BB1-A52E-2CD22B9D623A}"/>
    <cellStyle name="Normal 6 9 2 3" xfId="3405" xr:uid="{BE8CC685-75A1-4E3D-B9CD-F5EEF10B0846}"/>
    <cellStyle name="Normal 6 9 2 4" xfId="3406" xr:uid="{A8877528-DAC0-4E00-87EB-AEA008F75200}"/>
    <cellStyle name="Normal 6 9 3" xfId="1700" xr:uid="{DFA6A3FB-2A12-4B83-AECC-0BD2FFF8A9ED}"/>
    <cellStyle name="Normal 6 9 3 2" xfId="3407" xr:uid="{95AAB240-D51B-4602-BAB4-3A4E108F0347}"/>
    <cellStyle name="Normal 6 9 3 3" xfId="3408" xr:uid="{9AA36AE4-B04C-41BB-BDB9-970593E4E1B2}"/>
    <cellStyle name="Normal 6 9 3 4" xfId="3409" xr:uid="{28663B9E-514A-4AF6-80EA-107FDDB4FA5F}"/>
    <cellStyle name="Normal 6 9 4" xfId="3410" xr:uid="{319A338C-CE14-4400-98FB-6D6296017B87}"/>
    <cellStyle name="Normal 6 9 5" xfId="3411" xr:uid="{39F42CE2-F8CE-47A4-A7B8-E769AECA7D1E}"/>
    <cellStyle name="Normal 6 9 6" xfId="3412" xr:uid="{73574ACD-488B-4227-9F45-C36DEDD38328}"/>
    <cellStyle name="Normal 7" xfId="128" xr:uid="{08564877-3E98-408B-9371-BC95745E05C7}"/>
    <cellStyle name="Normal 7 10" xfId="1701" xr:uid="{9CA9A413-F19B-4AFB-9627-27ED52B429C3}"/>
    <cellStyle name="Normal 7 10 2" xfId="3413" xr:uid="{D0E57E29-08B8-4507-98D7-8DC38FFE7BDC}"/>
    <cellStyle name="Normal 7 10 2 2" xfId="6068" xr:uid="{2396B7CB-D935-4C8D-9CF4-CD31C902AE88}"/>
    <cellStyle name="Normal 7 10 3" xfId="3414" xr:uid="{CB746AA1-133B-4101-B904-B89A9A778804}"/>
    <cellStyle name="Normal 7 10 4" xfId="3415" xr:uid="{288A8B5D-068F-496D-94F3-A95C0BB97A37}"/>
    <cellStyle name="Normal 7 11" xfId="3416" xr:uid="{BC647EC0-FC51-4B07-BA70-75BAFBE4FE75}"/>
    <cellStyle name="Normal 7 11 2" xfId="3417" xr:uid="{4346815B-6DDA-482D-A4BB-39D4F077937D}"/>
    <cellStyle name="Normal 7 11 3" xfId="3418" xr:uid="{13AB363E-FFF4-4E6B-9D23-09B81B0F867A}"/>
    <cellStyle name="Normal 7 11 4" xfId="3419" xr:uid="{12C76611-AB0F-4A13-B7A5-DA4553DF361A}"/>
    <cellStyle name="Normal 7 12" xfId="3420" xr:uid="{31126871-3492-4E6A-B855-17F065B0215A}"/>
    <cellStyle name="Normal 7 12 2" xfId="3421" xr:uid="{AF38F1B3-18FC-4981-A7EE-9BE5BA78A4D8}"/>
    <cellStyle name="Normal 7 13" xfId="3422" xr:uid="{564AD0AC-D868-45CA-8A4A-878D8F068549}"/>
    <cellStyle name="Normal 7 14" xfId="3423" xr:uid="{518EE4B6-A995-4F60-94C5-F922072FA22F}"/>
    <cellStyle name="Normal 7 15" xfId="3424" xr:uid="{226B0134-0238-42F6-B8B6-06107028C5A4}"/>
    <cellStyle name="Normal 7 2" xfId="129" xr:uid="{61AA574E-792E-4C84-AF69-0469CF87A732}"/>
    <cellStyle name="Normal 7 2 10" xfId="3425" xr:uid="{3544AE8B-D524-473E-B890-F716BFEFA7EE}"/>
    <cellStyle name="Normal 7 2 11" xfId="3426" xr:uid="{E4F7ACD7-40CF-4554-8082-ABC4DF6F3295}"/>
    <cellStyle name="Normal 7 2 2" xfId="130" xr:uid="{B813593C-C75B-429A-865F-A7994C8C386F}"/>
    <cellStyle name="Normal 7 2 2 2" xfId="131" xr:uid="{029797D2-8ED4-45A1-81FB-FCF4A82C7A98}"/>
    <cellStyle name="Normal 7 2 2 2 2" xfId="347" xr:uid="{7DF141B0-57D3-4EC0-8D29-B0F9A0A0532C}"/>
    <cellStyle name="Normal 7 2 2 2 2 2" xfId="677" xr:uid="{9CDF0DBE-FDFF-4B7B-8463-CFECB6288C69}"/>
    <cellStyle name="Normal 7 2 2 2 2 2 2" xfId="678" xr:uid="{25F8FB12-0C3D-4C19-836D-95FF3CD92E8C}"/>
    <cellStyle name="Normal 7 2 2 2 2 2 2 2" xfId="1702" xr:uid="{B9764ECB-9457-4046-855A-194A6D940751}"/>
    <cellStyle name="Normal 7 2 2 2 2 2 2 2 2" xfId="1703" xr:uid="{A33537AD-4101-42CF-A6EA-7E93F9AAD517}"/>
    <cellStyle name="Normal 7 2 2 2 2 2 2 2 2 2" xfId="5716" xr:uid="{A4CF498E-2317-4DA0-97F5-23B2CF50DA04}"/>
    <cellStyle name="Normal 7 2 2 2 2 2 2 2 3" xfId="5717" xr:uid="{516ED29F-0781-4946-B57D-059B99FD5986}"/>
    <cellStyle name="Normal 7 2 2 2 2 2 2 3" xfId="1704" xr:uid="{CFF3F320-0736-4D7F-B406-8CD32536A5BF}"/>
    <cellStyle name="Normal 7 2 2 2 2 2 2 3 2" xfId="5718" xr:uid="{A2E858AE-2590-43C1-881D-BC4541DE911D}"/>
    <cellStyle name="Normal 7 2 2 2 2 2 2 4" xfId="5719" xr:uid="{FE460198-8144-4EC5-8B1F-4A668D30D94B}"/>
    <cellStyle name="Normal 7 2 2 2 2 2 3" xfId="1705" xr:uid="{8CA7DD9D-2B67-4F00-A299-1DA98E8CE294}"/>
    <cellStyle name="Normal 7 2 2 2 2 2 3 2" xfId="1706" xr:uid="{754E23B4-8F11-4D1B-9E19-5E9A0DCF7656}"/>
    <cellStyle name="Normal 7 2 2 2 2 2 3 2 2" xfId="5720" xr:uid="{42F13AF6-D207-497D-ADE7-80F5A8E008BD}"/>
    <cellStyle name="Normal 7 2 2 2 2 2 3 3" xfId="5721" xr:uid="{1FC0A9C4-F3D7-4C3D-9F2E-BA29CE671949}"/>
    <cellStyle name="Normal 7 2 2 2 2 2 4" xfId="1707" xr:uid="{4F2E210E-B2E6-47B1-A928-E650E20B2173}"/>
    <cellStyle name="Normal 7 2 2 2 2 2 4 2" xfId="5722" xr:uid="{F50942EC-D751-4D3C-A81B-59FE21D99AEF}"/>
    <cellStyle name="Normal 7 2 2 2 2 2 5" xfId="5723" xr:uid="{45CA01B3-1DCB-4330-91D4-30A56221BF07}"/>
    <cellStyle name="Normal 7 2 2 2 2 3" xfId="679" xr:uid="{BE19874A-5E5A-4110-9B4B-F2EF56DE49A2}"/>
    <cellStyle name="Normal 7 2 2 2 2 3 2" xfId="1708" xr:uid="{683C55BA-A03B-4512-A4BD-C52FC034FD6E}"/>
    <cellStyle name="Normal 7 2 2 2 2 3 2 2" xfId="1709" xr:uid="{83D84CFB-7F32-42AB-AD32-8CF5CDB36176}"/>
    <cellStyle name="Normal 7 2 2 2 2 3 2 2 2" xfId="5724" xr:uid="{9C76931B-8C2A-4AD1-80FD-8D735AF06563}"/>
    <cellStyle name="Normal 7 2 2 2 2 3 2 3" xfId="5725" xr:uid="{C8B5778F-03F5-42E3-929C-DA8D9B16B8F1}"/>
    <cellStyle name="Normal 7 2 2 2 2 3 3" xfId="1710" xr:uid="{036278C1-5611-46D7-ADCA-A600C298B35F}"/>
    <cellStyle name="Normal 7 2 2 2 2 3 3 2" xfId="5726" xr:uid="{3DD4DE2B-33A9-46CE-ABAE-7557898517BA}"/>
    <cellStyle name="Normal 7 2 2 2 2 3 4" xfId="3427" xr:uid="{D0DFA15D-4C75-420A-8ADC-15A08BAF683F}"/>
    <cellStyle name="Normal 7 2 2 2 2 4" xfId="1711" xr:uid="{A2E86CE1-C6EE-4FDC-9BC5-D69A6A794ADB}"/>
    <cellStyle name="Normal 7 2 2 2 2 4 2" xfId="1712" xr:uid="{9F8F7525-CA54-47BB-8288-50373A0C1225}"/>
    <cellStyle name="Normal 7 2 2 2 2 4 2 2" xfId="5727" xr:uid="{DB25A5C1-9901-427F-BC41-2FD04789FCC6}"/>
    <cellStyle name="Normal 7 2 2 2 2 4 3" xfId="5728" xr:uid="{15EE4B77-21B5-4B50-A2BB-72CE60753D82}"/>
    <cellStyle name="Normal 7 2 2 2 2 5" xfId="1713" xr:uid="{26A08562-B703-4060-AEE0-9C1735A2449A}"/>
    <cellStyle name="Normal 7 2 2 2 2 5 2" xfId="5729" xr:uid="{57EFED23-C14B-4395-B9E4-75B70E883A7C}"/>
    <cellStyle name="Normal 7 2 2 2 2 6" xfId="3428" xr:uid="{C0C08E4D-A376-412E-991A-260462128296}"/>
    <cellStyle name="Normal 7 2 2 2 3" xfId="348" xr:uid="{AAC521CC-6299-43D5-9444-AE05D26FF7E3}"/>
    <cellStyle name="Normal 7 2 2 2 3 2" xfId="680" xr:uid="{CA9E40D9-1BE7-41BB-9416-5FB1CDCD1424}"/>
    <cellStyle name="Normal 7 2 2 2 3 2 2" xfId="681" xr:uid="{57116062-0DD0-486B-B481-A10BABBF068E}"/>
    <cellStyle name="Normal 7 2 2 2 3 2 2 2" xfId="1714" xr:uid="{100528FC-AA53-4F3F-B154-5FECA017797C}"/>
    <cellStyle name="Normal 7 2 2 2 3 2 2 2 2" xfId="1715" xr:uid="{B5085BC0-768A-4D47-AE4E-B2AC60C78074}"/>
    <cellStyle name="Normal 7 2 2 2 3 2 2 3" xfId="1716" xr:uid="{9F1185B6-A854-4BE7-8BC5-884175C18781}"/>
    <cellStyle name="Normal 7 2 2 2 3 2 3" xfId="1717" xr:uid="{7035011D-180D-4944-9B52-2D6F0BBC8606}"/>
    <cellStyle name="Normal 7 2 2 2 3 2 3 2" xfId="1718" xr:uid="{8600AC11-2456-4E2F-8C58-3BA07853D67F}"/>
    <cellStyle name="Normal 7 2 2 2 3 2 4" xfId="1719" xr:uid="{1C86456B-4D2C-49C7-BA72-E343C81D0AAE}"/>
    <cellStyle name="Normal 7 2 2 2 3 3" xfId="682" xr:uid="{3410308F-1EF0-4F9A-8668-EEDC7FF8F0B4}"/>
    <cellStyle name="Normal 7 2 2 2 3 3 2" xfId="1720" xr:uid="{9DBCC406-9E3B-4F6E-9A15-1748F28EDA4A}"/>
    <cellStyle name="Normal 7 2 2 2 3 3 2 2" xfId="1721" xr:uid="{7C4EB592-20D0-4BC6-B86E-41D8FFB2202A}"/>
    <cellStyle name="Normal 7 2 2 2 3 3 3" xfId="1722" xr:uid="{3C379542-1C21-4D95-9DF6-16CBC23189ED}"/>
    <cellStyle name="Normal 7 2 2 2 3 4" xfId="1723" xr:uid="{AF154857-8A1A-4C43-A3C1-40F491E23BAA}"/>
    <cellStyle name="Normal 7 2 2 2 3 4 2" xfId="1724" xr:uid="{EF0F9F42-5F20-470C-9060-921DC4F32626}"/>
    <cellStyle name="Normal 7 2 2 2 3 5" xfId="1725" xr:uid="{4B97C7CC-3EDD-4861-9665-C6C74DF106F5}"/>
    <cellStyle name="Normal 7 2 2 2 4" xfId="683" xr:uid="{211497D6-1C00-440C-AD93-D50CDEB914E4}"/>
    <cellStyle name="Normal 7 2 2 2 4 2" xfId="684" xr:uid="{3FC3BA46-0AA4-4E7E-8734-6151FE7DFE77}"/>
    <cellStyle name="Normal 7 2 2 2 4 2 2" xfId="1726" xr:uid="{9B7890F3-41B0-403A-8872-D1F1E711267B}"/>
    <cellStyle name="Normal 7 2 2 2 4 2 2 2" xfId="1727" xr:uid="{FDA59381-7665-4204-AE9E-4E21870ABD83}"/>
    <cellStyle name="Normal 7 2 2 2 4 2 3" xfId="1728" xr:uid="{A648A0AE-FF4A-4528-8941-9774F91CBA0C}"/>
    <cellStyle name="Normal 7 2 2 2 4 3" xfId="1729" xr:uid="{C38756D6-F0CD-45F6-84A9-6C0B0B3D4460}"/>
    <cellStyle name="Normal 7 2 2 2 4 3 2" xfId="1730" xr:uid="{623F19B5-B479-4299-B516-AC9D381B5DC1}"/>
    <cellStyle name="Normal 7 2 2 2 4 4" xfId="1731" xr:uid="{F10903C9-5826-4E2E-BD59-6FB3897AC55D}"/>
    <cellStyle name="Normal 7 2 2 2 5" xfId="685" xr:uid="{7402E990-18F1-42D7-A529-EDFEEA19BEE6}"/>
    <cellStyle name="Normal 7 2 2 2 5 2" xfId="1732" xr:uid="{039168CE-CA89-4E07-BF45-0F08B2AD08BD}"/>
    <cellStyle name="Normal 7 2 2 2 5 2 2" xfId="1733" xr:uid="{DC9B571D-00D2-4A31-AB1C-69D5EE23EF94}"/>
    <cellStyle name="Normal 7 2 2 2 5 3" xfId="1734" xr:uid="{B694BB81-46F4-41E7-9C89-0554F75E4E13}"/>
    <cellStyle name="Normal 7 2 2 2 5 4" xfId="3429" xr:uid="{68040882-C861-4920-B599-00CA68D27387}"/>
    <cellStyle name="Normal 7 2 2 2 6" xfId="1735" xr:uid="{6523083F-6844-4640-9623-9F511A08B0A7}"/>
    <cellStyle name="Normal 7 2 2 2 6 2" xfId="1736" xr:uid="{CBB4675A-D4EA-4489-ABA4-56E308983124}"/>
    <cellStyle name="Normal 7 2 2 2 7" xfId="1737" xr:uid="{6E7B11E1-A990-4F98-8148-6E5F01E0BD70}"/>
    <cellStyle name="Normal 7 2 2 2 8" xfId="3430" xr:uid="{BE23F1FB-036A-49F0-9D0B-CFC88B802C37}"/>
    <cellStyle name="Normal 7 2 2 3" xfId="349" xr:uid="{2BCD59FF-F654-4E47-B760-1F4784EAB663}"/>
    <cellStyle name="Normal 7 2 2 3 2" xfId="686" xr:uid="{0E9AAD34-225E-4926-94DC-B1FBA2EBB4CF}"/>
    <cellStyle name="Normal 7 2 2 3 2 2" xfId="687" xr:uid="{28E6C1AF-47D3-4D8C-8257-D07C4A428423}"/>
    <cellStyle name="Normal 7 2 2 3 2 2 2" xfId="1738" xr:uid="{AAD3D8F8-2555-443A-9D4D-35CB37A3F7BC}"/>
    <cellStyle name="Normal 7 2 2 3 2 2 2 2" xfId="1739" xr:uid="{7A406C7D-7915-462A-A18D-31EE1511C9A5}"/>
    <cellStyle name="Normal 7 2 2 3 2 2 2 2 2" xfId="5730" xr:uid="{9A9819F7-FE20-4727-B6C8-D1D37E44CD11}"/>
    <cellStyle name="Normal 7 2 2 3 2 2 2 3" xfId="5731" xr:uid="{85F8CFC8-24A4-4947-9AEB-30AC4EE7DE5F}"/>
    <cellStyle name="Normal 7 2 2 3 2 2 3" xfId="1740" xr:uid="{838F0EDD-7AAC-480C-8A1E-66535BF724F8}"/>
    <cellStyle name="Normal 7 2 2 3 2 2 3 2" xfId="5732" xr:uid="{C8491D9E-1114-41DD-A9AE-D7F415BC9E3A}"/>
    <cellStyle name="Normal 7 2 2 3 2 2 4" xfId="5733" xr:uid="{C847AE03-70E8-443E-B034-26454D3F1DB9}"/>
    <cellStyle name="Normal 7 2 2 3 2 3" xfId="1741" xr:uid="{46FC297D-F321-4821-864D-A8941041F363}"/>
    <cellStyle name="Normal 7 2 2 3 2 3 2" xfId="1742" xr:uid="{4D0802CF-1A8A-4E2D-AC8B-28651F183F09}"/>
    <cellStyle name="Normal 7 2 2 3 2 3 2 2" xfId="5734" xr:uid="{956F9F16-D9F3-42D0-993C-EB865B113DED}"/>
    <cellStyle name="Normal 7 2 2 3 2 3 3" xfId="5735" xr:uid="{1F45B512-B507-4249-B564-B6ECCDEDD2DE}"/>
    <cellStyle name="Normal 7 2 2 3 2 4" xfId="1743" xr:uid="{A9CB0D30-3214-4492-84EC-C37EB85CAA78}"/>
    <cellStyle name="Normal 7 2 2 3 2 4 2" xfId="5736" xr:uid="{88C73057-51FD-42AC-A4D0-35075C9DA2FA}"/>
    <cellStyle name="Normal 7 2 2 3 2 5" xfId="5737" xr:uid="{759158FA-2AAA-4F80-BD08-6257D1812DA0}"/>
    <cellStyle name="Normal 7 2 2 3 3" xfId="688" xr:uid="{3DA7760B-2244-4B62-B65E-A1C5F8D4D5A1}"/>
    <cellStyle name="Normal 7 2 2 3 3 2" xfId="1744" xr:uid="{8971E923-BF77-4ABC-9CD0-C0EC135C88CC}"/>
    <cellStyle name="Normal 7 2 2 3 3 2 2" xfId="1745" xr:uid="{67980994-D3F3-4C6A-AA3A-E81A7F40D80E}"/>
    <cellStyle name="Normal 7 2 2 3 3 2 2 2" xfId="5738" xr:uid="{034C81CE-7B10-4817-9757-B2DCC2566CB4}"/>
    <cellStyle name="Normal 7 2 2 3 3 2 3" xfId="5739" xr:uid="{879C7DE0-B47E-4F07-B28C-A9C789F5FD27}"/>
    <cellStyle name="Normal 7 2 2 3 3 3" xfId="1746" xr:uid="{64779A0A-0130-4158-8E6E-BCACA5832BE7}"/>
    <cellStyle name="Normal 7 2 2 3 3 3 2" xfId="5740" xr:uid="{BD56CBA7-AE8B-498C-99BA-A33F21D78A4D}"/>
    <cellStyle name="Normal 7 2 2 3 3 4" xfId="3431" xr:uid="{B2B1ADF4-58B1-46F9-8E00-59613351750D}"/>
    <cellStyle name="Normal 7 2 2 3 4" xfId="1747" xr:uid="{DDBFE312-DA23-40D0-AE20-FCB63B6A7241}"/>
    <cellStyle name="Normal 7 2 2 3 4 2" xfId="1748" xr:uid="{0B454428-3C9A-4B31-A17A-76BD3C82FB24}"/>
    <cellStyle name="Normal 7 2 2 3 4 2 2" xfId="5741" xr:uid="{4C6F5F40-2D60-4469-A08A-C68CD50FB872}"/>
    <cellStyle name="Normal 7 2 2 3 4 3" xfId="5742" xr:uid="{87B8BED1-044A-475C-9AFC-B229ED36C5D8}"/>
    <cellStyle name="Normal 7 2 2 3 5" xfId="1749" xr:uid="{B3B70364-A70D-4FA6-9391-384B866CAFDC}"/>
    <cellStyle name="Normal 7 2 2 3 5 2" xfId="5743" xr:uid="{643DDED9-192E-47E2-8316-2E565DCDC7A0}"/>
    <cellStyle name="Normal 7 2 2 3 6" xfId="3432" xr:uid="{D9F74C96-ABBA-4882-93C1-2AC62E633C0D}"/>
    <cellStyle name="Normal 7 2 2 4" xfId="350" xr:uid="{93325831-02CD-4878-BBA7-3FA6013C5C90}"/>
    <cellStyle name="Normal 7 2 2 4 2" xfId="689" xr:uid="{E7DD7245-B109-4EFB-87CC-15751B025480}"/>
    <cellStyle name="Normal 7 2 2 4 2 2" xfId="690" xr:uid="{9DFC68D8-2F18-4498-ADF6-9854D1FE2046}"/>
    <cellStyle name="Normal 7 2 2 4 2 2 2" xfId="1750" xr:uid="{9F9F1293-437E-471A-AB65-8C2505891B2E}"/>
    <cellStyle name="Normal 7 2 2 4 2 2 2 2" xfId="1751" xr:uid="{4150FBE7-4012-4AEB-82C6-88C65268ECC5}"/>
    <cellStyle name="Normal 7 2 2 4 2 2 3" xfId="1752" xr:uid="{F5FB6BFD-0B3F-4208-9957-BB2C55A6CCA9}"/>
    <cellStyle name="Normal 7 2 2 4 2 3" xfId="1753" xr:uid="{5F302AFD-CA57-499C-B481-FDD08A0DCEDE}"/>
    <cellStyle name="Normal 7 2 2 4 2 3 2" xfId="1754" xr:uid="{397D0AE1-D549-4A08-8CB8-CECE5F68351F}"/>
    <cellStyle name="Normal 7 2 2 4 2 4" xfId="1755" xr:uid="{0F05D59E-3AA9-4295-9205-F567519F326A}"/>
    <cellStyle name="Normal 7 2 2 4 3" xfId="691" xr:uid="{6AB6A1C3-58C1-46D0-9FA5-8D102BA69D82}"/>
    <cellStyle name="Normal 7 2 2 4 3 2" xfId="1756" xr:uid="{2E279B89-FC4E-48BD-9E19-8258E6D28B9C}"/>
    <cellStyle name="Normal 7 2 2 4 3 2 2" xfId="1757" xr:uid="{82FE92BD-AC2B-4CE3-808F-AE2BDD945AA0}"/>
    <cellStyle name="Normal 7 2 2 4 3 3" xfId="1758" xr:uid="{2902A702-C2D3-4EE2-B9AB-5FD52B956EA1}"/>
    <cellStyle name="Normal 7 2 2 4 4" xfId="1759" xr:uid="{5FC307EE-2478-41ED-9065-B940D2D4DF46}"/>
    <cellStyle name="Normal 7 2 2 4 4 2" xfId="1760" xr:uid="{7363B47E-E323-4EFE-B303-F4EF26534F16}"/>
    <cellStyle name="Normal 7 2 2 4 5" xfId="1761" xr:uid="{DCEF2FEA-5B4A-4127-80FF-E8113B408EA4}"/>
    <cellStyle name="Normal 7 2 2 5" xfId="351" xr:uid="{D640FA1A-8413-454C-99AF-1CEE2C8ACC34}"/>
    <cellStyle name="Normal 7 2 2 5 2" xfId="692" xr:uid="{8E13CE62-2C1C-45A2-890C-2690FE6F2E67}"/>
    <cellStyle name="Normal 7 2 2 5 2 2" xfId="1762" xr:uid="{5AB68881-63C9-4519-90B2-ADC890D055B4}"/>
    <cellStyle name="Normal 7 2 2 5 2 2 2" xfId="1763" xr:uid="{0BC87765-C9EC-4E40-849D-9D04076F2F78}"/>
    <cellStyle name="Normal 7 2 2 5 2 3" xfId="1764" xr:uid="{B215118B-DF45-4387-91CC-25858232D995}"/>
    <cellStyle name="Normal 7 2 2 5 3" xfId="1765" xr:uid="{21838F0B-6828-4B31-AEF8-345247BF349C}"/>
    <cellStyle name="Normal 7 2 2 5 3 2" xfId="1766" xr:uid="{33E31105-3DFC-48C7-BDE8-FDCF57CDE72C}"/>
    <cellStyle name="Normal 7 2 2 5 4" xfId="1767" xr:uid="{D411F3A6-3D0A-4070-BDE3-82E575FD1D76}"/>
    <cellStyle name="Normal 7 2 2 6" xfId="693" xr:uid="{BD2FADF2-F8AC-4531-811E-5BAB5A1B2410}"/>
    <cellStyle name="Normal 7 2 2 6 2" xfId="1768" xr:uid="{FD57DCE9-C75C-44BF-9D03-2A2E13A47737}"/>
    <cellStyle name="Normal 7 2 2 6 2 2" xfId="1769" xr:uid="{9955EB6B-0901-4FF3-974C-78F03B524732}"/>
    <cellStyle name="Normal 7 2 2 6 3" xfId="1770" xr:uid="{6E5B3580-B29E-46AE-83CD-933E361AE4C8}"/>
    <cellStyle name="Normal 7 2 2 6 4" xfId="3433" xr:uid="{365A8BE8-BCEA-4637-95EC-A2E0F225C04A}"/>
    <cellStyle name="Normal 7 2 2 7" xfId="1771" xr:uid="{AE6654A1-ED3E-4447-8662-D0CDD94C8096}"/>
    <cellStyle name="Normal 7 2 2 7 2" xfId="1772" xr:uid="{A7ACA99C-91DE-4195-BFE5-7CA4C907FC29}"/>
    <cellStyle name="Normal 7 2 2 8" xfId="1773" xr:uid="{BB49C6C9-7714-4311-BC1B-A43950E157D3}"/>
    <cellStyle name="Normal 7 2 2 9" xfId="3434" xr:uid="{B4729D23-F09F-4E3F-8F05-1B7ACB938C73}"/>
    <cellStyle name="Normal 7 2 3" xfId="132" xr:uid="{975A5C17-B86C-4696-B36A-A645597E7E71}"/>
    <cellStyle name="Normal 7 2 3 2" xfId="133" xr:uid="{32774BBC-25AC-427C-8FA3-006DCFC4B067}"/>
    <cellStyle name="Normal 7 2 3 2 2" xfId="694" xr:uid="{5A8E44FC-7A35-4639-A607-CE788DE766E3}"/>
    <cellStyle name="Normal 7 2 3 2 2 2" xfId="695" xr:uid="{C0F052E3-806F-4BF0-A72A-4A0013DAE23C}"/>
    <cellStyle name="Normal 7 2 3 2 2 2 2" xfId="1774" xr:uid="{A1DBC5C0-362E-4324-B0C8-F83F04679A77}"/>
    <cellStyle name="Normal 7 2 3 2 2 2 2 2" xfId="1775" xr:uid="{025656F3-C09B-425D-8B36-B7B08E8F607D}"/>
    <cellStyle name="Normal 7 2 3 2 2 2 2 2 2" xfId="5744" xr:uid="{D35677D5-9C7F-4E24-AA1F-B7D164476530}"/>
    <cellStyle name="Normal 7 2 3 2 2 2 2 3" xfId="5745" xr:uid="{9638F936-7902-432F-95A1-DEE605770303}"/>
    <cellStyle name="Normal 7 2 3 2 2 2 3" xfId="1776" xr:uid="{3F724DC8-CC55-4F5D-BC68-2FDB4FC8491C}"/>
    <cellStyle name="Normal 7 2 3 2 2 2 3 2" xfId="5746" xr:uid="{B97A7936-6F7A-4DA6-8D90-E1F7DD02ADB6}"/>
    <cellStyle name="Normal 7 2 3 2 2 2 4" xfId="5747" xr:uid="{740E58F4-9666-4280-B317-DF808DFE897F}"/>
    <cellStyle name="Normal 7 2 3 2 2 3" xfId="1777" xr:uid="{689E4D8E-594C-4DAA-BE15-890149C4F094}"/>
    <cellStyle name="Normal 7 2 3 2 2 3 2" xfId="1778" xr:uid="{E8E7AFEE-8AF6-4AB9-8F13-9EF610B7FBB5}"/>
    <cellStyle name="Normal 7 2 3 2 2 3 2 2" xfId="5748" xr:uid="{658BB62E-2643-439C-B14A-32056D4DA677}"/>
    <cellStyle name="Normal 7 2 3 2 2 3 3" xfId="5749" xr:uid="{BC2341E8-5E7B-405E-AD5A-3E4047FBE073}"/>
    <cellStyle name="Normal 7 2 3 2 2 4" xfId="1779" xr:uid="{A6441AAE-1450-4269-81A9-C97A2B7D3741}"/>
    <cellStyle name="Normal 7 2 3 2 2 4 2" xfId="5750" xr:uid="{D8E34DF0-E7D2-438B-BAD5-190E57678104}"/>
    <cellStyle name="Normal 7 2 3 2 2 5" xfId="5751" xr:uid="{937F7ADF-C2C2-46D2-9CF8-CF25A516EA52}"/>
    <cellStyle name="Normal 7 2 3 2 3" xfId="696" xr:uid="{DE30D705-B241-4C09-8AC1-D412D9A8F421}"/>
    <cellStyle name="Normal 7 2 3 2 3 2" xfId="1780" xr:uid="{719537EC-A364-4EF4-91A3-071458E51349}"/>
    <cellStyle name="Normal 7 2 3 2 3 2 2" xfId="1781" xr:uid="{6FD1C547-5A0D-4815-A55A-CF5C9FEE7F1D}"/>
    <cellStyle name="Normal 7 2 3 2 3 2 2 2" xfId="5752" xr:uid="{2A1CB56F-3085-4198-BF41-DE3F29C30686}"/>
    <cellStyle name="Normal 7 2 3 2 3 2 3" xfId="5753" xr:uid="{EC83A296-366E-48D5-B786-0B53516D6EFA}"/>
    <cellStyle name="Normal 7 2 3 2 3 3" xfId="1782" xr:uid="{C12AEF42-FF0A-477B-A05D-5E1C24D8B625}"/>
    <cellStyle name="Normal 7 2 3 2 3 3 2" xfId="5754" xr:uid="{2B91F274-6D4C-497A-BCD2-7AEF3DDAB41B}"/>
    <cellStyle name="Normal 7 2 3 2 3 4" xfId="3435" xr:uid="{EEA2419A-9A43-46FD-BE80-5E787FE62F32}"/>
    <cellStyle name="Normal 7 2 3 2 4" xfId="1783" xr:uid="{48BC6AB4-A890-4CDF-AED9-36D99A425C80}"/>
    <cellStyle name="Normal 7 2 3 2 4 2" xfId="1784" xr:uid="{F37F251E-2C01-4CE5-889E-3E6904866877}"/>
    <cellStyle name="Normal 7 2 3 2 4 2 2" xfId="5755" xr:uid="{F1FC3BFF-6F16-444E-9DDF-4679F80ED12C}"/>
    <cellStyle name="Normal 7 2 3 2 4 3" xfId="5756" xr:uid="{D8BA4E28-8307-425D-8F7F-341042EE81AF}"/>
    <cellStyle name="Normal 7 2 3 2 5" xfId="1785" xr:uid="{A5514487-CBD6-4E38-8029-D5D227986073}"/>
    <cellStyle name="Normal 7 2 3 2 5 2" xfId="5757" xr:uid="{136650B6-3BA4-4B09-BFFC-67201AC75843}"/>
    <cellStyle name="Normal 7 2 3 2 6" xfId="3436" xr:uid="{C1839E70-DC88-4082-833C-118906B44601}"/>
    <cellStyle name="Normal 7 2 3 3" xfId="352" xr:uid="{C0E60678-6519-446F-8CC6-8EB9BCE03B80}"/>
    <cellStyle name="Normal 7 2 3 3 2" xfId="697" xr:uid="{B7B2891B-B4CE-490C-97B1-5882C4ECC2F1}"/>
    <cellStyle name="Normal 7 2 3 3 2 2" xfId="698" xr:uid="{3787775F-80A4-4FB4-B8C8-7907894795BC}"/>
    <cellStyle name="Normal 7 2 3 3 2 2 2" xfId="1786" xr:uid="{5ACF0CDE-2800-4144-9028-85DDBBF67B89}"/>
    <cellStyle name="Normal 7 2 3 3 2 2 2 2" xfId="1787" xr:uid="{A04949E3-6D6A-4A4D-9E23-F999B1687A4E}"/>
    <cellStyle name="Normal 7 2 3 3 2 2 3" xfId="1788" xr:uid="{FE8AA4D6-D73B-4A7F-9365-2B97C6C40794}"/>
    <cellStyle name="Normal 7 2 3 3 2 3" xfId="1789" xr:uid="{D2B05D82-8A30-44E9-A5CA-15E7F109482E}"/>
    <cellStyle name="Normal 7 2 3 3 2 3 2" xfId="1790" xr:uid="{730B5F75-3666-439E-82A4-447B2E535760}"/>
    <cellStyle name="Normal 7 2 3 3 2 4" xfId="1791" xr:uid="{011C475E-2CFC-4B12-91A8-A76ED408A70E}"/>
    <cellStyle name="Normal 7 2 3 3 3" xfId="699" xr:uid="{98A8AA8D-D868-4ECD-9248-941EE417A13C}"/>
    <cellStyle name="Normal 7 2 3 3 3 2" xfId="1792" xr:uid="{65A6E1C4-C604-47FE-A8B3-C66D63EDAB6F}"/>
    <cellStyle name="Normal 7 2 3 3 3 2 2" xfId="1793" xr:uid="{BF2226F0-FBBC-4890-B7AB-4CAFD28E85E7}"/>
    <cellStyle name="Normal 7 2 3 3 3 3" xfId="1794" xr:uid="{EEC6D0F6-D6A7-41D4-A0E1-C76EE348E815}"/>
    <cellStyle name="Normal 7 2 3 3 4" xfId="1795" xr:uid="{AD70FE4A-5B9B-4969-A58D-C3C8B5535D23}"/>
    <cellStyle name="Normal 7 2 3 3 4 2" xfId="1796" xr:uid="{113CB528-EF9E-4B53-9A16-8A45A92E4173}"/>
    <cellStyle name="Normal 7 2 3 3 5" xfId="1797" xr:uid="{B7EF09CB-B258-42D4-844F-E1793093B1DA}"/>
    <cellStyle name="Normal 7 2 3 4" xfId="353" xr:uid="{1630E4D3-9510-48C5-A965-A0D5B02D5536}"/>
    <cellStyle name="Normal 7 2 3 4 2" xfId="700" xr:uid="{F9E52A74-94E8-4137-9821-999B7E2BBF7D}"/>
    <cellStyle name="Normal 7 2 3 4 2 2" xfId="1798" xr:uid="{604D923D-F6AA-4199-BB0F-857215EF94A1}"/>
    <cellStyle name="Normal 7 2 3 4 2 2 2" xfId="1799" xr:uid="{79604FA5-3C47-4ACE-89B4-4A8E570C3728}"/>
    <cellStyle name="Normal 7 2 3 4 2 3" xfId="1800" xr:uid="{AAC0F604-E760-4F96-823A-8A1151623ADE}"/>
    <cellStyle name="Normal 7 2 3 4 3" xfId="1801" xr:uid="{EBED14CF-5FD3-4224-8B8C-4DAE04D09F2E}"/>
    <cellStyle name="Normal 7 2 3 4 3 2" xfId="1802" xr:uid="{9DDAFD04-9718-48FA-B0DA-5633EA1AE44F}"/>
    <cellStyle name="Normal 7 2 3 4 4" xfId="1803" xr:uid="{EA65366D-DCA0-4201-811F-FB7BB6EDD628}"/>
    <cellStyle name="Normal 7 2 3 5" xfId="701" xr:uid="{33265513-4669-4694-A1CE-5689C1457485}"/>
    <cellStyle name="Normal 7 2 3 5 2" xfId="1804" xr:uid="{85652EEC-F2DE-47BC-84EF-86F0A0686736}"/>
    <cellStyle name="Normal 7 2 3 5 2 2" xfId="1805" xr:uid="{47342019-2D19-49D1-8322-5CBF21A36EA3}"/>
    <cellStyle name="Normal 7 2 3 5 3" xfId="1806" xr:uid="{5683E829-2CE2-45AA-BED4-318C234DFA8C}"/>
    <cellStyle name="Normal 7 2 3 5 4" xfId="3437" xr:uid="{A4715198-72E6-47D0-9033-706126C38ABE}"/>
    <cellStyle name="Normal 7 2 3 6" xfId="1807" xr:uid="{5FE465E3-2235-4DBF-9A97-6501D2DD49D6}"/>
    <cellStyle name="Normal 7 2 3 6 2" xfId="1808" xr:uid="{E8D7BB0A-B351-43D3-95F5-6D0804E5AB5B}"/>
    <cellStyle name="Normal 7 2 3 7" xfId="1809" xr:uid="{4392851A-C23F-40E4-8B5E-990A305E8E70}"/>
    <cellStyle name="Normal 7 2 3 8" xfId="3438" xr:uid="{C7130BF3-382C-4BBD-894A-13A5BE3D3C79}"/>
    <cellStyle name="Normal 7 2 4" xfId="134" xr:uid="{0A33A79E-D95B-4BB4-9345-1B1538549156}"/>
    <cellStyle name="Normal 7 2 4 2" xfId="448" xr:uid="{B122D851-737F-4329-8425-69A4C8121C98}"/>
    <cellStyle name="Normal 7 2 4 2 2" xfId="702" xr:uid="{FF62C468-9FC0-4A77-944A-3CD33B00A28D}"/>
    <cellStyle name="Normal 7 2 4 2 2 2" xfId="1810" xr:uid="{76BCAB17-BB44-4FFB-A864-D879DD7E6012}"/>
    <cellStyle name="Normal 7 2 4 2 2 2 2" xfId="1811" xr:uid="{632522E2-81A1-4ADF-B432-A16ACDDE9E94}"/>
    <cellStyle name="Normal 7 2 4 2 2 2 2 2" xfId="5758" xr:uid="{47487003-7760-4F66-A079-99B16244C3BC}"/>
    <cellStyle name="Normal 7 2 4 2 2 2 3" xfId="5759" xr:uid="{9999F7AC-2566-4234-BA5F-A6E04B9F42E3}"/>
    <cellStyle name="Normal 7 2 4 2 2 3" xfId="1812" xr:uid="{2E88C61C-095F-4CD5-93D9-99F5E3B4FA47}"/>
    <cellStyle name="Normal 7 2 4 2 2 3 2" xfId="5760" xr:uid="{A267A2D6-F033-49CA-83CC-4F75A7645203}"/>
    <cellStyle name="Normal 7 2 4 2 2 4" xfId="3439" xr:uid="{2509F15D-8B81-4F80-8E94-75CA5F32B472}"/>
    <cellStyle name="Normal 7 2 4 2 3" xfId="1813" xr:uid="{01ED5EF2-B814-47A6-B89E-6833897100E3}"/>
    <cellStyle name="Normal 7 2 4 2 3 2" xfId="1814" xr:uid="{3B836AEF-65C3-4DB3-AEDB-FF6ACCDB400B}"/>
    <cellStyle name="Normal 7 2 4 2 3 2 2" xfId="5761" xr:uid="{164ADAAF-7E60-415E-927B-025F2BB88E99}"/>
    <cellStyle name="Normal 7 2 4 2 3 3" xfId="5762" xr:uid="{351D23C7-CACE-4152-AD2B-96DFFF7E0CAC}"/>
    <cellStyle name="Normal 7 2 4 2 4" xfId="1815" xr:uid="{D4F69317-FEBB-4EFC-B0E6-3B70BCB26E0F}"/>
    <cellStyle name="Normal 7 2 4 2 4 2" xfId="5763" xr:uid="{9E662D8F-7658-44C2-842A-8D1BA9723542}"/>
    <cellStyle name="Normal 7 2 4 2 5" xfId="3440" xr:uid="{4A2CC7C0-0C1A-467A-9118-C23CC05B53CF}"/>
    <cellStyle name="Normal 7 2 4 3" xfId="703" xr:uid="{918EB7D7-8ED3-45D2-9DDD-1BBAE87A0084}"/>
    <cellStyle name="Normal 7 2 4 3 2" xfId="1816" xr:uid="{8D04D9D9-07EF-4977-A77F-2D8713CCB509}"/>
    <cellStyle name="Normal 7 2 4 3 2 2" xfId="1817" xr:uid="{2AF78F71-9FEE-4205-9137-E9B095A4F932}"/>
    <cellStyle name="Normal 7 2 4 3 2 2 2" xfId="5764" xr:uid="{80FE455A-0ABF-46F9-9963-E970C847DBC4}"/>
    <cellStyle name="Normal 7 2 4 3 2 3" xfId="5765" xr:uid="{829BD5A8-6BF8-485B-898A-8548D1D8EE4D}"/>
    <cellStyle name="Normal 7 2 4 3 3" xfId="1818" xr:uid="{6CF11F75-C2E8-4534-82EE-E39440215207}"/>
    <cellStyle name="Normal 7 2 4 3 3 2" xfId="5766" xr:uid="{4D112D12-937D-4968-9FA2-63918D05E3C3}"/>
    <cellStyle name="Normal 7 2 4 3 4" xfId="3441" xr:uid="{9EB9EEF1-0421-444C-82D6-1461B3AD9D7B}"/>
    <cellStyle name="Normal 7 2 4 4" xfId="1819" xr:uid="{B1A595C6-9798-45E1-A4EB-7509320B2381}"/>
    <cellStyle name="Normal 7 2 4 4 2" xfId="1820" xr:uid="{2E1C799D-8F48-478A-BB71-35962331DCF3}"/>
    <cellStyle name="Normal 7 2 4 4 2 2" xfId="5767" xr:uid="{A9D83287-9850-449C-AB7D-30F04AA92DA2}"/>
    <cellStyle name="Normal 7 2 4 4 3" xfId="3442" xr:uid="{406E0088-42B7-442C-AB6E-647F68C27494}"/>
    <cellStyle name="Normal 7 2 4 4 4" xfId="3443" xr:uid="{2D7534E0-5933-49D6-AE56-36DA671D3E3D}"/>
    <cellStyle name="Normal 7 2 4 5" xfId="1821" xr:uid="{3196E477-A956-4A76-9496-86CD159FBF90}"/>
    <cellStyle name="Normal 7 2 4 5 2" xfId="5768" xr:uid="{F605B3AE-63F1-4BDF-89E3-CD447D188DA5}"/>
    <cellStyle name="Normal 7 2 4 6" xfId="3444" xr:uid="{A30D2FCA-6BEF-4C86-8414-91DD2BD1B60F}"/>
    <cellStyle name="Normal 7 2 4 7" xfId="3445" xr:uid="{6297D87A-CE2D-4FEE-A07B-E28752E9BAAB}"/>
    <cellStyle name="Normal 7 2 5" xfId="354" xr:uid="{46A53886-20ED-4E28-9CBB-666DB43DEB5D}"/>
    <cellStyle name="Normal 7 2 5 2" xfId="704" xr:uid="{204F6EC6-F854-4B1D-A5D4-FE215AF24820}"/>
    <cellStyle name="Normal 7 2 5 2 2" xfId="705" xr:uid="{E966825B-0FE6-4521-8651-BAECF3E54EC9}"/>
    <cellStyle name="Normal 7 2 5 2 2 2" xfId="1822" xr:uid="{D1AA289D-F5A3-497E-961E-18F007EC186C}"/>
    <cellStyle name="Normal 7 2 5 2 2 2 2" xfId="1823" xr:uid="{B9B290C2-781A-40FB-A7A3-69CF13C04DAE}"/>
    <cellStyle name="Normal 7 2 5 2 2 3" xfId="1824" xr:uid="{FED79A73-1B71-4DDC-8904-A73DFC520B95}"/>
    <cellStyle name="Normal 7 2 5 2 3" xfId="1825" xr:uid="{EF746420-5416-48E0-83F6-241810F63DAF}"/>
    <cellStyle name="Normal 7 2 5 2 3 2" xfId="1826" xr:uid="{5833E444-594B-4E72-AFBE-D9855BCD86F1}"/>
    <cellStyle name="Normal 7 2 5 2 4" xfId="1827" xr:uid="{880192E4-0DB7-47F6-AC44-B7169C12EFCA}"/>
    <cellStyle name="Normal 7 2 5 3" xfId="706" xr:uid="{79D435E5-C843-4766-A83F-1A97B721C172}"/>
    <cellStyle name="Normal 7 2 5 3 2" xfId="1828" xr:uid="{9513F4BD-C9D5-4861-A4BC-239A63E685DB}"/>
    <cellStyle name="Normal 7 2 5 3 2 2" xfId="1829" xr:uid="{E2EFF738-88E6-43E6-AA3D-C7D7441BB8AA}"/>
    <cellStyle name="Normal 7 2 5 3 3" xfId="1830" xr:uid="{0F36A361-4FD3-478C-8EA1-F82E29CBC8F7}"/>
    <cellStyle name="Normal 7 2 5 3 4" xfId="3446" xr:uid="{BA0D88A5-6F33-46F4-9211-E85022348FEF}"/>
    <cellStyle name="Normal 7 2 5 4" xfId="1831" xr:uid="{0842250E-1F6C-483A-8E53-A95529D9AE27}"/>
    <cellStyle name="Normal 7 2 5 4 2" xfId="1832" xr:uid="{40A3AA3F-D228-490A-8940-C5FE879243A4}"/>
    <cellStyle name="Normal 7 2 5 5" xfId="1833" xr:uid="{1A28B560-1036-4736-A384-B79C3DA19961}"/>
    <cellStyle name="Normal 7 2 5 6" xfId="3447" xr:uid="{A345D15B-6A3A-491F-B743-B4BB223DA11E}"/>
    <cellStyle name="Normal 7 2 6" xfId="355" xr:uid="{A1575212-13BD-4759-8644-45491374EA8B}"/>
    <cellStyle name="Normal 7 2 6 2" xfId="707" xr:uid="{2E026141-79F9-4CCD-9D17-389D978B5626}"/>
    <cellStyle name="Normal 7 2 6 2 2" xfId="1834" xr:uid="{BF1EE78C-5BC6-4F4C-A896-AE7F24C44DAC}"/>
    <cellStyle name="Normal 7 2 6 2 2 2" xfId="1835" xr:uid="{7E590DF0-AC6C-485D-BF81-0DA6F04B02FD}"/>
    <cellStyle name="Normal 7 2 6 2 3" xfId="1836" xr:uid="{C8D20F25-428C-440D-8BCF-A5AE2258918B}"/>
    <cellStyle name="Normal 7 2 6 2 4" xfId="3448" xr:uid="{E71E3E26-0590-4C8B-98C9-2C34C4376432}"/>
    <cellStyle name="Normal 7 2 6 3" xfId="1837" xr:uid="{EF70D549-91E7-47E7-BE23-B4806A460847}"/>
    <cellStyle name="Normal 7 2 6 3 2" xfId="1838" xr:uid="{C3F0DD1A-77C8-401C-8B0D-FAC76C00FB19}"/>
    <cellStyle name="Normal 7 2 6 4" xfId="1839" xr:uid="{DE78B035-7202-46C4-B37B-E9B1CFE5FFD2}"/>
    <cellStyle name="Normal 7 2 6 5" xfId="3449" xr:uid="{5870CCE0-E226-432D-919F-C85A50483C92}"/>
    <cellStyle name="Normal 7 2 7" xfId="708" xr:uid="{F9F6EF1D-6336-4D8C-A3BE-E988BDD3EE34}"/>
    <cellStyle name="Normal 7 2 7 2" xfId="1840" xr:uid="{26D0BD9C-EB6A-44E4-B26D-AF52CC2F04EA}"/>
    <cellStyle name="Normal 7 2 7 2 2" xfId="1841" xr:uid="{AE527E20-7503-427F-B09A-5AD785227061}"/>
    <cellStyle name="Normal 7 2 7 2 3" xfId="4409" xr:uid="{DCC7AD5C-4B71-41E2-8B29-2835BCD0D6B3}"/>
    <cellStyle name="Normal 7 2 7 2 3 2" xfId="5769" xr:uid="{0F66FEB3-B118-4152-AE68-DA0F19B30016}"/>
    <cellStyle name="Normal 7 2 7 3" xfId="1842" xr:uid="{30BDBBE1-201A-4288-8EBF-E4317F579742}"/>
    <cellStyle name="Normal 7 2 7 4" xfId="3450" xr:uid="{D51F0E51-8AD8-4AA8-AC01-52DE7FAB02F1}"/>
    <cellStyle name="Normal 7 2 7 4 2" xfId="4579" xr:uid="{7930F16F-A4E0-4FCD-90FB-FB29480A5594}"/>
    <cellStyle name="Normal 7 2 7 4 3" xfId="4686" xr:uid="{4F846A09-D2E2-4DDA-A8CF-3D01655DC73E}"/>
    <cellStyle name="Normal 7 2 7 4 4" xfId="4608" xr:uid="{C67CCB1F-9D18-4070-87B5-664A00847608}"/>
    <cellStyle name="Normal 7 2 8" xfId="1843" xr:uid="{31FDB537-3032-411D-8947-9BF799FBB752}"/>
    <cellStyle name="Normal 7 2 8 2" xfId="1844" xr:uid="{B27B8E2F-16DF-4F7A-8BD6-40C74C937202}"/>
    <cellStyle name="Normal 7 2 8 3" xfId="3451" xr:uid="{15E741C6-D23B-4BB6-9BD5-B55D220239F3}"/>
    <cellStyle name="Normal 7 2 8 4" xfId="3452" xr:uid="{C0E01D03-AE0E-47BE-BF3B-3AEC82850AB5}"/>
    <cellStyle name="Normal 7 2 9" xfId="1845" xr:uid="{A7C878B4-722A-4898-9958-E4053ECB89F3}"/>
    <cellStyle name="Normal 7 2 9 2" xfId="6069" xr:uid="{39ADCD2F-7F48-452B-963F-413F43AF70D9}"/>
    <cellStyle name="Normal 7 3" xfId="135" xr:uid="{B702F4AB-4598-40AC-A014-12D6314C4580}"/>
    <cellStyle name="Normal 7 3 10" xfId="3453" xr:uid="{A381F487-D4C2-46D2-B781-B84A7914A6A2}"/>
    <cellStyle name="Normal 7 3 11" xfId="3454" xr:uid="{DE052DC2-A364-463C-B311-CC396B138FA3}"/>
    <cellStyle name="Normal 7 3 2" xfId="136" xr:uid="{5BFE53D2-BA5A-48CD-9B83-DF85912ADC27}"/>
    <cellStyle name="Normal 7 3 2 2" xfId="137" xr:uid="{46B962CD-520C-4106-82B9-2ED5DB9E163A}"/>
    <cellStyle name="Normal 7 3 2 2 2" xfId="356" xr:uid="{DAA02CA4-F219-4DC0-B6B0-26CBAEAA8167}"/>
    <cellStyle name="Normal 7 3 2 2 2 2" xfId="709" xr:uid="{567E0189-CD6D-4E12-AADD-B302B788A813}"/>
    <cellStyle name="Normal 7 3 2 2 2 2 2" xfId="1846" xr:uid="{933546A1-2A23-4DC4-893A-ED59B37E9ECD}"/>
    <cellStyle name="Normal 7 3 2 2 2 2 2 2" xfId="1847" xr:uid="{97A304E0-BE44-410F-BF5E-EFF2CDA32CCA}"/>
    <cellStyle name="Normal 7 3 2 2 2 2 2 2 2" xfId="5770" xr:uid="{C4333C7B-58AF-4031-A299-F335FFBA643D}"/>
    <cellStyle name="Normal 7 3 2 2 2 2 2 3" xfId="5771" xr:uid="{C3684087-019B-4E3F-96BB-94A8466D69AF}"/>
    <cellStyle name="Normal 7 3 2 2 2 2 3" xfId="1848" xr:uid="{A435454B-658A-4149-9E4B-F561FA1C7D86}"/>
    <cellStyle name="Normal 7 3 2 2 2 2 3 2" xfId="5772" xr:uid="{73B6A219-766E-49F9-8AD2-326876F7E907}"/>
    <cellStyle name="Normal 7 3 2 2 2 2 4" xfId="3455" xr:uid="{B946AB52-9853-43F5-8977-57821A980217}"/>
    <cellStyle name="Normal 7 3 2 2 2 3" xfId="1849" xr:uid="{F087C41D-5D0E-4EC1-BFA7-1D05FBC200F4}"/>
    <cellStyle name="Normal 7 3 2 2 2 3 2" xfId="1850" xr:uid="{23A64F13-E4D6-4DA0-881D-6A2FB8D03537}"/>
    <cellStyle name="Normal 7 3 2 2 2 3 2 2" xfId="5773" xr:uid="{A3748F04-DDB5-4AB6-94E8-311364FAA7CF}"/>
    <cellStyle name="Normal 7 3 2 2 2 3 3" xfId="3456" xr:uid="{BFD2F01A-6DFE-47C7-89C0-CF5BCACF6E61}"/>
    <cellStyle name="Normal 7 3 2 2 2 3 4" xfId="3457" xr:uid="{1C5F21CA-255B-4B9F-BC71-BFA5E61CF4A2}"/>
    <cellStyle name="Normal 7 3 2 2 2 4" xfId="1851" xr:uid="{39721215-95A5-4DC9-9471-F2BFF2E19F36}"/>
    <cellStyle name="Normal 7 3 2 2 2 4 2" xfId="5774" xr:uid="{0E4C0048-5283-471F-8509-962A60480F69}"/>
    <cellStyle name="Normal 7 3 2 2 2 5" xfId="3458" xr:uid="{B1A11A37-21A7-4894-B4A7-9DEFB9183287}"/>
    <cellStyle name="Normal 7 3 2 2 2 6" xfId="3459" xr:uid="{E6C8B29D-8C2D-40E3-9CCB-90432E1AFB6A}"/>
    <cellStyle name="Normal 7 3 2 2 3" xfId="710" xr:uid="{B616D1F3-3840-4797-8ABD-814DECCF8736}"/>
    <cellStyle name="Normal 7 3 2 2 3 2" xfId="1852" xr:uid="{82AD46E7-660F-4EF7-A179-D846EE981994}"/>
    <cellStyle name="Normal 7 3 2 2 3 2 2" xfId="1853" xr:uid="{D46599A7-2B70-41B1-BCDF-D274BF718BB1}"/>
    <cellStyle name="Normal 7 3 2 2 3 2 2 2" xfId="5775" xr:uid="{064A3028-5295-4D38-B703-6AFF20078D6B}"/>
    <cellStyle name="Normal 7 3 2 2 3 2 3" xfId="3460" xr:uid="{7B09C8E7-740D-49CF-801F-63D8B4BB4B66}"/>
    <cellStyle name="Normal 7 3 2 2 3 2 4" xfId="3461" xr:uid="{C16C5FE4-A282-4480-B6EE-B3C3999D693D}"/>
    <cellStyle name="Normal 7 3 2 2 3 3" xfId="1854" xr:uid="{68422751-495A-4822-A03F-9EB7A251988B}"/>
    <cellStyle name="Normal 7 3 2 2 3 3 2" xfId="5776" xr:uid="{471226BF-E105-45A8-B710-55AD6B2FE586}"/>
    <cellStyle name="Normal 7 3 2 2 3 4" xfId="3462" xr:uid="{0EF29991-F5A7-44A9-9A97-09901C7A091B}"/>
    <cellStyle name="Normal 7 3 2 2 3 5" xfId="3463" xr:uid="{A0F99BDA-3642-406D-AB4D-C20B152605A7}"/>
    <cellStyle name="Normal 7 3 2 2 4" xfId="1855" xr:uid="{09AA6EFF-566D-458B-B21C-7A221CB2D338}"/>
    <cellStyle name="Normal 7 3 2 2 4 2" xfId="1856" xr:uid="{CB5EB62A-37A4-4C9A-BF25-5833A92728B3}"/>
    <cellStyle name="Normal 7 3 2 2 4 2 2" xfId="5777" xr:uid="{C7AE3B96-88A2-4D9C-89CE-BFCC50D3247B}"/>
    <cellStyle name="Normal 7 3 2 2 4 3" xfId="3464" xr:uid="{441B156C-E90F-46BE-9EF5-17D634CDF08A}"/>
    <cellStyle name="Normal 7 3 2 2 4 4" xfId="3465" xr:uid="{BDBF0679-647D-4141-AA32-9EECC69A744C}"/>
    <cellStyle name="Normal 7 3 2 2 5" xfId="1857" xr:uid="{D0EA2A23-ED50-4788-8784-CD59580D63DD}"/>
    <cellStyle name="Normal 7 3 2 2 5 2" xfId="3466" xr:uid="{370CF1C3-A826-4026-BDC2-ACB8E6A02F1C}"/>
    <cellStyle name="Normal 7 3 2 2 5 3" xfId="3467" xr:uid="{A667A5E3-99DD-446B-93BC-3C9943EB28DE}"/>
    <cellStyle name="Normal 7 3 2 2 5 4" xfId="3468" xr:uid="{81E127EC-6AD5-4B09-83C8-85EC2831E035}"/>
    <cellStyle name="Normal 7 3 2 2 6" xfId="3469" xr:uid="{90CEA6E4-4D48-4B48-853A-D6DABB35501C}"/>
    <cellStyle name="Normal 7 3 2 2 7" xfId="3470" xr:uid="{7F73BB26-F349-41A7-A399-EC3E19B7D75D}"/>
    <cellStyle name="Normal 7 3 2 2 8" xfId="3471" xr:uid="{49D01B4C-FD5B-4B42-AABE-3DC42E4969CF}"/>
    <cellStyle name="Normal 7 3 2 3" xfId="357" xr:uid="{D06567B4-2C65-48E3-9BFC-DA1AE8250686}"/>
    <cellStyle name="Normal 7 3 2 3 2" xfId="711" xr:uid="{A68AE105-7DA3-4507-8F68-57C3C75158BE}"/>
    <cellStyle name="Normal 7 3 2 3 2 2" xfId="712" xr:uid="{9DEE9D90-4A33-4DA8-A19A-1D2B596F20E4}"/>
    <cellStyle name="Normal 7 3 2 3 2 2 2" xfId="1858" xr:uid="{2AF4EB32-4B68-4908-889E-FA94392BEAEF}"/>
    <cellStyle name="Normal 7 3 2 3 2 2 2 2" xfId="1859" xr:uid="{C4F15056-68FD-4605-83E9-36AC07D25675}"/>
    <cellStyle name="Normal 7 3 2 3 2 2 3" xfId="1860" xr:uid="{586AE455-CE47-452B-9ACA-75C23C807058}"/>
    <cellStyle name="Normal 7 3 2 3 2 3" xfId="1861" xr:uid="{141A84EC-19D1-4033-AC25-CE25F252AEBF}"/>
    <cellStyle name="Normal 7 3 2 3 2 3 2" xfId="1862" xr:uid="{30C68BCF-27A6-4D60-9678-225337556A8F}"/>
    <cellStyle name="Normal 7 3 2 3 2 4" xfId="1863" xr:uid="{0793DF5D-6FCD-415B-A6F8-882835C1F400}"/>
    <cellStyle name="Normal 7 3 2 3 3" xfId="713" xr:uid="{00E078E3-0108-4144-8D5E-5CB0FA726CF1}"/>
    <cellStyle name="Normal 7 3 2 3 3 2" xfId="1864" xr:uid="{6B381BD5-839D-488B-A434-B0031CFE5364}"/>
    <cellStyle name="Normal 7 3 2 3 3 2 2" xfId="1865" xr:uid="{3B176602-4E1B-4AAA-8208-25CCD85250AF}"/>
    <cellStyle name="Normal 7 3 2 3 3 3" xfId="1866" xr:uid="{2A20939F-6732-46CB-9A32-EF73BB7794E5}"/>
    <cellStyle name="Normal 7 3 2 3 3 4" xfId="3472" xr:uid="{281CC515-FBFA-4AD4-B73D-E5A0FD18E653}"/>
    <cellStyle name="Normal 7 3 2 3 4" xfId="1867" xr:uid="{1B3E2A6D-EC8A-47F9-ACF2-D5550DC565DF}"/>
    <cellStyle name="Normal 7 3 2 3 4 2" xfId="1868" xr:uid="{6E44A014-8DE9-450A-85E4-DDFF3853AB6E}"/>
    <cellStyle name="Normal 7 3 2 3 5" xfId="1869" xr:uid="{46E6ACC5-5F72-4F83-AB6D-6B56476A46CE}"/>
    <cellStyle name="Normal 7 3 2 3 6" xfId="3473" xr:uid="{F9C9A02F-5CDC-40A8-BB17-DD32D9C45915}"/>
    <cellStyle name="Normal 7 3 2 4" xfId="358" xr:uid="{28C271CA-22BE-4A30-A0EB-781106D4DEB6}"/>
    <cellStyle name="Normal 7 3 2 4 2" xfId="714" xr:uid="{4E14EB1A-8055-4BCB-8AC4-B7E5B380C3D4}"/>
    <cellStyle name="Normal 7 3 2 4 2 2" xfId="1870" xr:uid="{2C33655D-36B4-4995-8819-97BB9454BD69}"/>
    <cellStyle name="Normal 7 3 2 4 2 2 2" xfId="1871" xr:uid="{DC465ED4-D079-431E-A49F-2EDDECD30238}"/>
    <cellStyle name="Normal 7 3 2 4 2 3" xfId="1872" xr:uid="{B511B004-EBBE-49F9-9FBA-F1F25BB6AB32}"/>
    <cellStyle name="Normal 7 3 2 4 2 4" xfId="3474" xr:uid="{7C71D341-54A2-4214-AC25-4900CDDC5E21}"/>
    <cellStyle name="Normal 7 3 2 4 3" xfId="1873" xr:uid="{8051E3C7-C69A-47D2-915A-33AF37A31A6E}"/>
    <cellStyle name="Normal 7 3 2 4 3 2" xfId="1874" xr:uid="{CFCCFB1C-09A0-4649-A329-C412B63D6DE0}"/>
    <cellStyle name="Normal 7 3 2 4 4" xfId="1875" xr:uid="{50A7E202-97E4-4F1D-944D-AEDED385CDF5}"/>
    <cellStyle name="Normal 7 3 2 4 5" xfId="3475" xr:uid="{CF550EBB-B8EA-4B24-BFF6-F827A7A7218F}"/>
    <cellStyle name="Normal 7 3 2 5" xfId="359" xr:uid="{068AA930-AB4A-4CFB-8049-18E922248E4A}"/>
    <cellStyle name="Normal 7 3 2 5 2" xfId="1876" xr:uid="{61281CBB-FFC2-4ADC-948B-D2DD7D829679}"/>
    <cellStyle name="Normal 7 3 2 5 2 2" xfId="1877" xr:uid="{7360EFAF-F8C5-4A1D-82A3-030033C9A042}"/>
    <cellStyle name="Normal 7 3 2 5 3" xfId="1878" xr:uid="{AB7ED9ED-7066-4551-B205-D3993D727771}"/>
    <cellStyle name="Normal 7 3 2 5 4" xfId="3476" xr:uid="{3FC410AD-665C-4D77-9FEF-27E689034B57}"/>
    <cellStyle name="Normal 7 3 2 6" xfId="1879" xr:uid="{9511F705-33A9-42D1-9C54-961B5500EC19}"/>
    <cellStyle name="Normal 7 3 2 6 2" xfId="1880" xr:uid="{0BEE0C4C-2D74-4C20-89C7-711EEF50007D}"/>
    <cellStyle name="Normal 7 3 2 6 3" xfId="3477" xr:uid="{04969FD3-14C2-4F0E-95F5-333F7DB75E5B}"/>
    <cellStyle name="Normal 7 3 2 6 4" xfId="3478" xr:uid="{50016FF1-B37F-423A-AE82-C7552FF2B5AA}"/>
    <cellStyle name="Normal 7 3 2 7" xfId="1881" xr:uid="{F5CF6631-585E-4D29-A9DB-261491CAE1FE}"/>
    <cellStyle name="Normal 7 3 2 8" xfId="3479" xr:uid="{E5F27879-74D3-47BE-9CF5-6939185070D7}"/>
    <cellStyle name="Normal 7 3 2 9" xfId="3480" xr:uid="{BA9A1C1A-0ED5-449B-B64D-79C17B073958}"/>
    <cellStyle name="Normal 7 3 3" xfId="138" xr:uid="{6C926DAA-B878-43B3-9DA1-EEC9E61C02FD}"/>
    <cellStyle name="Normal 7 3 3 2" xfId="139" xr:uid="{B4B1C560-3F76-46BE-8EFB-F7CDCC31D0F2}"/>
    <cellStyle name="Normal 7 3 3 2 2" xfId="715" xr:uid="{A9DC06E8-6BD4-48D4-9179-8AB986EF7AC5}"/>
    <cellStyle name="Normal 7 3 3 2 2 2" xfId="1882" xr:uid="{7FB09D1C-DD38-44FB-B108-561761F7E846}"/>
    <cellStyle name="Normal 7 3 3 2 2 2 2" xfId="1883" xr:uid="{ACF1F01B-68A4-4FA8-A120-094938B5B08D}"/>
    <cellStyle name="Normal 7 3 3 2 2 2 2 2" xfId="4484" xr:uid="{59981C6F-019E-4302-A722-05A7C52056E3}"/>
    <cellStyle name="Normal 7 3 3 2 2 2 2 2 2" xfId="5778" xr:uid="{1F8C94A4-460B-4F50-B094-672CD06D6D3D}"/>
    <cellStyle name="Normal 7 3 3 2 2 2 2 3" xfId="5779" xr:uid="{8F0F41E7-4BBE-4655-A780-E869C9E124B9}"/>
    <cellStyle name="Normal 7 3 3 2 2 2 3" xfId="4485" xr:uid="{FD344240-1738-40D1-8EDB-86027C371171}"/>
    <cellStyle name="Normal 7 3 3 2 2 2 3 2" xfId="5780" xr:uid="{96D4178A-766A-47DB-B53A-E3E2F1896D3F}"/>
    <cellStyle name="Normal 7 3 3 2 2 2 4" xfId="5781" xr:uid="{9BEBEB10-CEAF-40AC-A847-C2A0098C6BC0}"/>
    <cellStyle name="Normal 7 3 3 2 2 3" xfId="1884" xr:uid="{C695D5FB-8FC8-417A-BF31-9C895460D829}"/>
    <cellStyle name="Normal 7 3 3 2 2 3 2" xfId="4486" xr:uid="{A618949A-1BB0-469A-AC9A-EA51F76FE79A}"/>
    <cellStyle name="Normal 7 3 3 2 2 3 2 2" xfId="5782" xr:uid="{B510E675-054E-4282-B1EA-743036F4801D}"/>
    <cellStyle name="Normal 7 3 3 2 2 3 3" xfId="5783" xr:uid="{77C02BFE-0B12-4573-9FC0-FCE8FD8DA8B8}"/>
    <cellStyle name="Normal 7 3 3 2 2 4" xfId="3481" xr:uid="{7B096A0C-AAAF-4D5B-83E5-F77776806B4E}"/>
    <cellStyle name="Normal 7 3 3 2 2 4 2" xfId="5784" xr:uid="{758B299D-111C-41C0-B0D5-44CEE27F0EF5}"/>
    <cellStyle name="Normal 7 3 3 2 2 5" xfId="5785" xr:uid="{0F631756-D91D-41CA-BA33-36912331B619}"/>
    <cellStyle name="Normal 7 3 3 2 3" xfId="1885" xr:uid="{40598F17-67F1-486F-829F-74F71405D549}"/>
    <cellStyle name="Normal 7 3 3 2 3 2" xfId="1886" xr:uid="{9621F4C9-40B4-4E69-AF56-25CEF7C9BC90}"/>
    <cellStyle name="Normal 7 3 3 2 3 2 2" xfId="4487" xr:uid="{8E26E6A3-D983-4571-A034-3D846D3B982D}"/>
    <cellStyle name="Normal 7 3 3 2 3 2 2 2" xfId="5786" xr:uid="{3562935D-6631-4254-8C8C-7E525ECF6DDF}"/>
    <cellStyle name="Normal 7 3 3 2 3 2 3" xfId="5787" xr:uid="{DC713C71-A628-458E-AD5C-D1113A01A24B}"/>
    <cellStyle name="Normal 7 3 3 2 3 3" xfId="3482" xr:uid="{FAC3ED5A-7E81-400E-AE6E-C1201AC2A385}"/>
    <cellStyle name="Normal 7 3 3 2 3 3 2" xfId="5788" xr:uid="{B221E18D-747F-42E6-A123-10A23C57EBBF}"/>
    <cellStyle name="Normal 7 3 3 2 3 4" xfId="3483" xr:uid="{DB92CE82-F57B-4E3A-BC59-5F4ADCBCE97A}"/>
    <cellStyle name="Normal 7 3 3 2 4" xfId="1887" xr:uid="{7A23E3A0-A626-4C05-B77C-C1D01109B73F}"/>
    <cellStyle name="Normal 7 3 3 2 4 2" xfId="4488" xr:uid="{3F0DAF8D-AEEA-42AC-866B-38B63AD75D47}"/>
    <cellStyle name="Normal 7 3 3 2 4 2 2" xfId="5789" xr:uid="{517080BA-50EE-401F-8B00-88054DB35B93}"/>
    <cellStyle name="Normal 7 3 3 2 4 3" xfId="5790" xr:uid="{A793CF9B-2FD5-44D3-8B37-AF780A26251D}"/>
    <cellStyle name="Normal 7 3 3 2 5" xfId="3484" xr:uid="{76187E6B-6BF1-486E-BCA9-5A94E6FCBB82}"/>
    <cellStyle name="Normal 7 3 3 2 5 2" xfId="5791" xr:uid="{4C5B49FA-98FB-4260-B8C8-BB7061CA9DB7}"/>
    <cellStyle name="Normal 7 3 3 2 6" xfId="3485" xr:uid="{4B15D360-89C9-4B09-AC41-E3696A37BDF3}"/>
    <cellStyle name="Normal 7 3 3 3" xfId="360" xr:uid="{664F7231-F43F-42CE-BBAB-622ABEE0A0EE}"/>
    <cellStyle name="Normal 7 3 3 3 2" xfId="1888" xr:uid="{4940D7FB-233F-40CE-BDCF-7338B7707D2A}"/>
    <cellStyle name="Normal 7 3 3 3 2 2" xfId="1889" xr:uid="{B47C0F80-41BA-43DE-8447-48B3262883BB}"/>
    <cellStyle name="Normal 7 3 3 3 2 2 2" xfId="4489" xr:uid="{8A4F1B72-FE52-4F85-82ED-90F4B402561C}"/>
    <cellStyle name="Normal 7 3 3 3 2 2 2 2" xfId="5792" xr:uid="{CDED2750-E5C2-4A24-AF56-2ABE59107626}"/>
    <cellStyle name="Normal 7 3 3 3 2 2 3" xfId="5793" xr:uid="{D3D2036E-66E7-44BE-9CF2-241532872492}"/>
    <cellStyle name="Normal 7 3 3 3 2 3" xfId="3486" xr:uid="{D5D481FB-5AEA-4A75-856D-E0CCFDAC9229}"/>
    <cellStyle name="Normal 7 3 3 3 2 3 2" xfId="5794" xr:uid="{6937F674-60BE-4548-B6B5-26641A987ADC}"/>
    <cellStyle name="Normal 7 3 3 3 2 4" xfId="3487" xr:uid="{89F72AED-9777-41B8-BB08-AD97FA622611}"/>
    <cellStyle name="Normal 7 3 3 3 3" xfId="1890" xr:uid="{063E82CA-EF58-4882-AD65-D322728F2FD5}"/>
    <cellStyle name="Normal 7 3 3 3 3 2" xfId="4490" xr:uid="{FFC0D4DE-267D-4751-8EF8-5E8D06622350}"/>
    <cellStyle name="Normal 7 3 3 3 3 2 2" xfId="5795" xr:uid="{C7A9325E-6CD8-45CB-BEC3-C47D21DFC79B}"/>
    <cellStyle name="Normal 7 3 3 3 3 3" xfId="5796" xr:uid="{267F0F74-B8FC-432F-A27B-F8AD3F53CBF6}"/>
    <cellStyle name="Normal 7 3 3 3 4" xfId="3488" xr:uid="{65EB9BB3-04F4-491A-AA0C-82D41BB01974}"/>
    <cellStyle name="Normal 7 3 3 3 4 2" xfId="5797" xr:uid="{8341D7F0-5A27-4F98-A1A2-B4ABEFCB6B41}"/>
    <cellStyle name="Normal 7 3 3 3 5" xfId="3489" xr:uid="{B01338A5-9219-4DD2-8E05-DF4C134C07A9}"/>
    <cellStyle name="Normal 7 3 3 4" xfId="1891" xr:uid="{AAC46FD1-F78F-4CEE-93C4-987976EE09BF}"/>
    <cellStyle name="Normal 7 3 3 4 2" xfId="1892" xr:uid="{22759C73-D105-41FC-986D-C72561062595}"/>
    <cellStyle name="Normal 7 3 3 4 2 2" xfId="4491" xr:uid="{EB540EB3-BBBE-42D0-AF3D-56865A9338A8}"/>
    <cellStyle name="Normal 7 3 3 4 2 2 2" xfId="5798" xr:uid="{E5AD9A99-70D5-45F4-9CF0-76A459B09C03}"/>
    <cellStyle name="Normal 7 3 3 4 2 3" xfId="5799" xr:uid="{5B489CC8-83C9-4DC4-A845-563BD892761A}"/>
    <cellStyle name="Normal 7 3 3 4 3" xfId="3490" xr:uid="{689352B7-24C5-41AF-AA4C-107047485425}"/>
    <cellStyle name="Normal 7 3 3 4 3 2" xfId="5800" xr:uid="{7CDA3603-4682-4E90-9DA5-B6502C2266E7}"/>
    <cellStyle name="Normal 7 3 3 4 4" xfId="3491" xr:uid="{7CF1BE03-83E4-4F78-A656-B78DD605DA4D}"/>
    <cellStyle name="Normal 7 3 3 5" xfId="1893" xr:uid="{0DE3C624-5FD7-423A-930E-B7D49C123F74}"/>
    <cellStyle name="Normal 7 3 3 5 2" xfId="3492" xr:uid="{E04902B1-38ED-43F5-B517-C0950D386A41}"/>
    <cellStyle name="Normal 7 3 3 5 2 2" xfId="5801" xr:uid="{E471D313-B65E-4291-80D7-04B98DDFD5B9}"/>
    <cellStyle name="Normal 7 3 3 5 3" xfId="3493" xr:uid="{F0168D00-2050-48D9-B68A-3087D052A504}"/>
    <cellStyle name="Normal 7 3 3 5 4" xfId="3494" xr:uid="{81F08051-5EA5-4F1E-A6B7-9DB0C8F69277}"/>
    <cellStyle name="Normal 7 3 3 6" xfId="3495" xr:uid="{2F476AAC-13EE-406A-AF82-850CA0F9D013}"/>
    <cellStyle name="Normal 7 3 3 6 2" xfId="5802" xr:uid="{548D9FBE-09E1-42B2-973C-A802734D5AA1}"/>
    <cellStyle name="Normal 7 3 3 7" xfId="3496" xr:uid="{8AF08DA7-178E-43D3-A2EE-E5B84CFCF849}"/>
    <cellStyle name="Normal 7 3 3 8" xfId="3497" xr:uid="{0239E935-5C28-47ED-B02F-254515D33991}"/>
    <cellStyle name="Normal 7 3 4" xfId="140" xr:uid="{2B130F99-1546-48D0-AF0E-9C50EAA940B3}"/>
    <cellStyle name="Normal 7 3 4 2" xfId="716" xr:uid="{2DD9B703-0417-4025-A24E-8B083E72BCBF}"/>
    <cellStyle name="Normal 7 3 4 2 2" xfId="717" xr:uid="{C8E9D6BB-77A8-4F58-A820-218E2FD72AB0}"/>
    <cellStyle name="Normal 7 3 4 2 2 2" xfId="1894" xr:uid="{3ECB0B76-DF8E-461D-82B3-8F24964D13EB}"/>
    <cellStyle name="Normal 7 3 4 2 2 2 2" xfId="1895" xr:uid="{DACEFFEB-5B39-46AA-989C-33BDCC1643C7}"/>
    <cellStyle name="Normal 7 3 4 2 2 2 2 2" xfId="5803" xr:uid="{495AE1BE-1B82-4343-9166-EE2722300CAB}"/>
    <cellStyle name="Normal 7 3 4 2 2 2 3" xfId="5804" xr:uid="{112DF943-31C5-44A4-B955-2301DA81200E}"/>
    <cellStyle name="Normal 7 3 4 2 2 3" xfId="1896" xr:uid="{9CFB20A7-257D-4003-9488-797311517E65}"/>
    <cellStyle name="Normal 7 3 4 2 2 3 2" xfId="5805" xr:uid="{DACF0068-302C-4047-92CA-B2F803C499E9}"/>
    <cellStyle name="Normal 7 3 4 2 2 4" xfId="3498" xr:uid="{7DA1CC7A-546B-482F-A9E8-5FECFB6E3482}"/>
    <cellStyle name="Normal 7 3 4 2 3" xfId="1897" xr:uid="{7FF02DBC-DB3B-47D0-BB32-8FFCC9C1B903}"/>
    <cellStyle name="Normal 7 3 4 2 3 2" xfId="1898" xr:uid="{C675E044-75A9-4B04-AAD0-6FAE14FD746B}"/>
    <cellStyle name="Normal 7 3 4 2 3 2 2" xfId="5806" xr:uid="{0DEB0A6C-A426-4CBA-A4A6-F79D3DB3CC2F}"/>
    <cellStyle name="Normal 7 3 4 2 3 3" xfId="5807" xr:uid="{65F444C0-6F13-4600-B4AA-E27DDF30AAE6}"/>
    <cellStyle name="Normal 7 3 4 2 4" xfId="1899" xr:uid="{C2AF85E6-4CE9-40BF-B798-68F5E8B6426E}"/>
    <cellStyle name="Normal 7 3 4 2 4 2" xfId="5808" xr:uid="{BEFB3F05-482D-4DA0-8CCF-1A2FC3828334}"/>
    <cellStyle name="Normal 7 3 4 2 5" xfId="3499" xr:uid="{1EE3AF5E-FBCC-40FF-96D8-8785227AD822}"/>
    <cellStyle name="Normal 7 3 4 3" xfId="718" xr:uid="{3EDB31D4-E9A9-4043-981B-A47838B7831F}"/>
    <cellStyle name="Normal 7 3 4 3 2" xfId="1900" xr:uid="{23F14AC0-D772-4076-886E-5710E212AA89}"/>
    <cellStyle name="Normal 7 3 4 3 2 2" xfId="1901" xr:uid="{99575ADB-DFF2-47B9-B599-E0BC9B968810}"/>
    <cellStyle name="Normal 7 3 4 3 2 2 2" xfId="5809" xr:uid="{B06FD7C3-B245-4E0B-ADD2-C8CFE8351840}"/>
    <cellStyle name="Normal 7 3 4 3 2 3" xfId="5810" xr:uid="{3B95624E-7CE4-4B4C-9DCB-D93183E0C3CC}"/>
    <cellStyle name="Normal 7 3 4 3 3" xfId="1902" xr:uid="{C4514BBC-B05A-4CF9-BE1B-83C51C845C20}"/>
    <cellStyle name="Normal 7 3 4 3 3 2" xfId="5811" xr:uid="{703D1AA9-21A2-455F-947C-436FD4D0DFD7}"/>
    <cellStyle name="Normal 7 3 4 3 4" xfId="3500" xr:uid="{76057070-5337-4733-8BEA-5E02E4DB7D83}"/>
    <cellStyle name="Normal 7 3 4 4" xfId="1903" xr:uid="{0B221B96-AC36-4165-88B2-F7CFCAE3396F}"/>
    <cellStyle name="Normal 7 3 4 4 2" xfId="1904" xr:uid="{76D4C025-B0C9-4CFC-9AA5-C4BD7C140B25}"/>
    <cellStyle name="Normal 7 3 4 4 2 2" xfId="5812" xr:uid="{F8192B15-0A0F-48BB-BC83-659BF2582E45}"/>
    <cellStyle name="Normal 7 3 4 4 3" xfId="3501" xr:uid="{60821725-C5D9-44AF-9B4F-05B9338564EE}"/>
    <cellStyle name="Normal 7 3 4 4 4" xfId="3502" xr:uid="{A733311E-DD1B-4D9C-869C-03E706EAAC59}"/>
    <cellStyle name="Normal 7 3 4 5" xfId="1905" xr:uid="{F69ACA8F-635C-4238-A562-48C1D39CCE65}"/>
    <cellStyle name="Normal 7 3 4 5 2" xfId="5813" xr:uid="{500B6EC7-FCE4-43BB-9223-90FD87F3E126}"/>
    <cellStyle name="Normal 7 3 4 6" xfId="3503" xr:uid="{A4064AC9-ECF0-4CEF-B8D9-B17B7B8C3099}"/>
    <cellStyle name="Normal 7 3 4 7" xfId="3504" xr:uid="{8E76C376-A4D2-4718-B5B8-F5F63200501A}"/>
    <cellStyle name="Normal 7 3 5" xfId="361" xr:uid="{C12266A5-E94D-4D1A-A95E-50FE07FD4F60}"/>
    <cellStyle name="Normal 7 3 5 2" xfId="719" xr:uid="{1524B826-72D5-40FA-84A9-B7CF00ECB1D5}"/>
    <cellStyle name="Normal 7 3 5 2 2" xfId="1906" xr:uid="{A1675CBD-070F-42F5-B4EB-67370458B085}"/>
    <cellStyle name="Normal 7 3 5 2 2 2" xfId="1907" xr:uid="{BC7F0E09-0E57-45AA-8125-687FD717B919}"/>
    <cellStyle name="Normal 7 3 5 2 2 2 2" xfId="5814" xr:uid="{D9F876C0-3786-46DD-AADB-D354FF002ED9}"/>
    <cellStyle name="Normal 7 3 5 2 2 3" xfId="5815" xr:uid="{685ADAD8-FDB3-4298-937B-ECA8AD8E7C90}"/>
    <cellStyle name="Normal 7 3 5 2 3" xfId="1908" xr:uid="{27702A01-8B58-4309-A43F-9ED7748193BE}"/>
    <cellStyle name="Normal 7 3 5 2 3 2" xfId="5816" xr:uid="{5C3B427A-F441-4B47-903E-AB82FDC1BF28}"/>
    <cellStyle name="Normal 7 3 5 2 4" xfId="3505" xr:uid="{E5EC0197-1A27-4A46-9E77-C98F473C29CC}"/>
    <cellStyle name="Normal 7 3 5 3" xfId="1909" xr:uid="{A4D133B6-2E8C-4412-AD34-F3D4133C3B74}"/>
    <cellStyle name="Normal 7 3 5 3 2" xfId="1910" xr:uid="{5C5923F2-2F0A-446F-AC6C-31D81F71D765}"/>
    <cellStyle name="Normal 7 3 5 3 2 2" xfId="5817" xr:uid="{A59CAD18-2A15-4AD3-B663-C76B2E2D23E8}"/>
    <cellStyle name="Normal 7 3 5 3 3" xfId="3506" xr:uid="{D0E899B2-35EF-4AE0-9F88-C2C82A06DCDC}"/>
    <cellStyle name="Normal 7 3 5 3 4" xfId="3507" xr:uid="{873D4AFD-0FA8-41BE-9261-2469C859DF4D}"/>
    <cellStyle name="Normal 7 3 5 4" xfId="1911" xr:uid="{654413B5-CFD3-4835-B98E-E87B5BB09569}"/>
    <cellStyle name="Normal 7 3 5 4 2" xfId="5818" xr:uid="{4B58CC66-96D2-4E95-9183-5B2848CC864D}"/>
    <cellStyle name="Normal 7 3 5 5" xfId="3508" xr:uid="{BDFC2C04-D485-4C71-95F4-B8A3571456A4}"/>
    <cellStyle name="Normal 7 3 5 6" xfId="3509" xr:uid="{CE1F1E9E-CC4E-40DE-9D11-D63C0A608331}"/>
    <cellStyle name="Normal 7 3 6" xfId="362" xr:uid="{796F31CB-2853-43F5-B14E-B9FD23A971DC}"/>
    <cellStyle name="Normal 7 3 6 2" xfId="1912" xr:uid="{ED9DD7B0-F925-470A-ABF5-CA24AEB3128F}"/>
    <cellStyle name="Normal 7 3 6 2 2" xfId="1913" xr:uid="{0D18F91B-579D-4849-A108-5A12A270393A}"/>
    <cellStyle name="Normal 7 3 6 2 2 2" xfId="5819" xr:uid="{BB203091-C5AC-45F7-BAFF-50062F349A42}"/>
    <cellStyle name="Normal 7 3 6 2 3" xfId="3510" xr:uid="{93292C69-56C1-47B3-849C-96B5F6F3A908}"/>
    <cellStyle name="Normal 7 3 6 2 4" xfId="3511" xr:uid="{7C1A0662-93DA-4B23-946B-322A2F5A5289}"/>
    <cellStyle name="Normal 7 3 6 3" xfId="1914" xr:uid="{E64C3861-1501-40C1-89D4-69CD594CA880}"/>
    <cellStyle name="Normal 7 3 6 3 2" xfId="5820" xr:uid="{4074DC59-84E9-4C15-82DF-14F94494D6ED}"/>
    <cellStyle name="Normal 7 3 6 4" xfId="3512" xr:uid="{56D4914D-9C14-44BE-865A-BC64B647BC6C}"/>
    <cellStyle name="Normal 7 3 6 5" xfId="3513" xr:uid="{5522963F-8466-46F9-95BF-17C9032F88F2}"/>
    <cellStyle name="Normal 7 3 7" xfId="1915" xr:uid="{1EA3A594-8486-4E95-B0F3-8118DF1D7767}"/>
    <cellStyle name="Normal 7 3 7 2" xfId="1916" xr:uid="{A260A1EE-EF2B-4042-A787-8AE2F1AA9C01}"/>
    <cellStyle name="Normal 7 3 7 2 2" xfId="5821" xr:uid="{19030FCD-2E4C-476D-B16E-D23B98BAE4DF}"/>
    <cellStyle name="Normal 7 3 7 3" xfId="3514" xr:uid="{97AD4A1B-B55F-4A8E-8C5F-B17B141BE1B1}"/>
    <cellStyle name="Normal 7 3 7 4" xfId="3515" xr:uid="{DB961E6D-C7C2-4F32-800E-99100C121952}"/>
    <cellStyle name="Normal 7 3 8" xfId="1917" xr:uid="{698F2EA2-8CB8-463E-971C-11540BA2AABE}"/>
    <cellStyle name="Normal 7 3 8 2" xfId="3516" xr:uid="{FAB21AA1-F376-4AE0-AC50-C71A2D5C5BA5}"/>
    <cellStyle name="Normal 7 3 8 3" xfId="3517" xr:uid="{CA12CC8C-BAA1-439D-9C45-0E0B11FFD51C}"/>
    <cellStyle name="Normal 7 3 8 4" xfId="3518" xr:uid="{BCCB117C-C804-4D66-A068-4505A15E6391}"/>
    <cellStyle name="Normal 7 3 9" xfId="3519" xr:uid="{9076321F-0631-4274-B89E-642384278D69}"/>
    <cellStyle name="Normal 7 4" xfId="141" xr:uid="{68FE0488-85D0-4219-82C9-7F44931379C4}"/>
    <cellStyle name="Normal 7 4 10" xfId="3520" xr:uid="{A33CA7C7-7376-4057-921C-3F369366BAD2}"/>
    <cellStyle name="Normal 7 4 11" xfId="3521" xr:uid="{01A696C9-749A-4E7A-BC2D-7481F390793B}"/>
    <cellStyle name="Normal 7 4 2" xfId="142" xr:uid="{0E0194BF-F496-4101-9547-F8982A73369D}"/>
    <cellStyle name="Normal 7 4 2 2" xfId="363" xr:uid="{CD071E39-FBF4-4503-84E9-97088A070653}"/>
    <cellStyle name="Normal 7 4 2 2 2" xfId="720" xr:uid="{07C58E7B-D13C-44FD-ABFD-288674C1CD26}"/>
    <cellStyle name="Normal 7 4 2 2 2 2" xfId="721" xr:uid="{CC2C89E0-7499-4043-B320-404A5E42CE83}"/>
    <cellStyle name="Normal 7 4 2 2 2 2 2" xfId="1918" xr:uid="{1125823B-3084-412A-9860-F74D42D9A6D6}"/>
    <cellStyle name="Normal 7 4 2 2 2 2 2 2" xfId="5822" xr:uid="{80DA213A-9D23-44ED-A805-FD0F908DC929}"/>
    <cellStyle name="Normal 7 4 2 2 2 2 3" xfId="3522" xr:uid="{6E3FCC56-6749-4E4B-A431-A3396E64C08E}"/>
    <cellStyle name="Normal 7 4 2 2 2 2 4" xfId="3523" xr:uid="{E1139C7A-9ECE-40FC-969D-DCD6D953E9E6}"/>
    <cellStyle name="Normal 7 4 2 2 2 3" xfId="1919" xr:uid="{3016D5E7-2186-4387-928D-137A2CA4A48F}"/>
    <cellStyle name="Normal 7 4 2 2 2 3 2" xfId="3524" xr:uid="{CE62C329-E93B-4D25-821B-93CE5DE359C6}"/>
    <cellStyle name="Normal 7 4 2 2 2 3 3" xfId="3525" xr:uid="{EC0C86B9-A951-459C-A845-7EF7A6688EB2}"/>
    <cellStyle name="Normal 7 4 2 2 2 3 4" xfId="3526" xr:uid="{802431B6-4BED-4179-9A45-DDC0AB627F50}"/>
    <cellStyle name="Normal 7 4 2 2 2 4" xfId="3527" xr:uid="{C18B49F4-9551-4E72-94C0-BB76425700D6}"/>
    <cellStyle name="Normal 7 4 2 2 2 5" xfId="3528" xr:uid="{460ACD49-DA34-478B-9E0D-3F61E7304EF5}"/>
    <cellStyle name="Normal 7 4 2 2 2 6" xfId="3529" xr:uid="{748486B3-63AF-4C3E-99A8-05D1E43A0ECA}"/>
    <cellStyle name="Normal 7 4 2 2 3" xfId="722" xr:uid="{00706B8F-6C49-4933-8FCA-8206256CF9CB}"/>
    <cellStyle name="Normal 7 4 2 2 3 2" xfId="1920" xr:uid="{521F5957-0854-420A-B123-8EB8E29BC17E}"/>
    <cellStyle name="Normal 7 4 2 2 3 2 2" xfId="3530" xr:uid="{E375D2A0-368E-4C29-A095-31BC12BB3B49}"/>
    <cellStyle name="Normal 7 4 2 2 3 2 3" xfId="3531" xr:uid="{9FD50AF2-8140-423C-8289-B87ACE424CB7}"/>
    <cellStyle name="Normal 7 4 2 2 3 2 4" xfId="3532" xr:uid="{DFE6B9EE-31AC-44B1-B852-FB3B9B372F02}"/>
    <cellStyle name="Normal 7 4 2 2 3 3" xfId="3533" xr:uid="{8E806C1A-047C-47A3-9C62-7771475E4020}"/>
    <cellStyle name="Normal 7 4 2 2 3 4" xfId="3534" xr:uid="{7DEB0552-4F3B-4D91-A7B4-6A8229473068}"/>
    <cellStyle name="Normal 7 4 2 2 3 5" xfId="3535" xr:uid="{EA9F41F6-48C2-4B4E-9A8A-3BED941F044B}"/>
    <cellStyle name="Normal 7 4 2 2 4" xfId="1921" xr:uid="{F0D1E193-4502-41B5-8EEF-93803836B7E1}"/>
    <cellStyle name="Normal 7 4 2 2 4 2" xfId="3536" xr:uid="{FCE00FEC-D72D-4C8D-96C3-1F6527AE1DD2}"/>
    <cellStyle name="Normal 7 4 2 2 4 3" xfId="3537" xr:uid="{D7F6E241-E88F-4CBA-8AD0-D484E0CE5D25}"/>
    <cellStyle name="Normal 7 4 2 2 4 4" xfId="3538" xr:uid="{7D0D08C8-4A0F-4F1E-87F0-60E6C0C24251}"/>
    <cellStyle name="Normal 7 4 2 2 5" xfId="3539" xr:uid="{66CBD0F9-578A-418F-B16F-54E6687196AD}"/>
    <cellStyle name="Normal 7 4 2 2 5 2" xfId="3540" xr:uid="{AAADE404-EB91-469D-99C2-68641CE4CA60}"/>
    <cellStyle name="Normal 7 4 2 2 5 3" xfId="3541" xr:uid="{672DA10F-BF1E-412A-882A-D6191277692B}"/>
    <cellStyle name="Normal 7 4 2 2 5 4" xfId="3542" xr:uid="{BC81E3DF-8A53-4539-A118-995F211D300E}"/>
    <cellStyle name="Normal 7 4 2 2 6" xfId="3543" xr:uid="{6436348F-46C5-49C2-A4D1-2B80630F92F4}"/>
    <cellStyle name="Normal 7 4 2 2 7" xfId="3544" xr:uid="{36084F77-04A1-4D55-8D49-65A4E990BB21}"/>
    <cellStyle name="Normal 7 4 2 2 8" xfId="3545" xr:uid="{6F3A8771-6959-46D3-9856-526AEC798E97}"/>
    <cellStyle name="Normal 7 4 2 3" xfId="723" xr:uid="{D06E87AD-7E31-4441-8DA8-2AB3071E29EE}"/>
    <cellStyle name="Normal 7 4 2 3 2" xfId="724" xr:uid="{C8300F9C-E082-4ABC-826B-645664E62390}"/>
    <cellStyle name="Normal 7 4 2 3 2 2" xfId="725" xr:uid="{96483222-60C3-4998-8178-29AA3CEF7078}"/>
    <cellStyle name="Normal 7 4 2 3 2 2 2" xfId="5823" xr:uid="{71D441B5-94E6-4EDF-BDCD-756E153443E2}"/>
    <cellStyle name="Normal 7 4 2 3 2 3" xfId="3546" xr:uid="{A446619B-B4F0-4AEA-8A03-7A04E5CB2E57}"/>
    <cellStyle name="Normal 7 4 2 3 2 4" xfId="3547" xr:uid="{B0E824A2-EAE7-4960-B5A0-B0115320D895}"/>
    <cellStyle name="Normal 7 4 2 3 3" xfId="726" xr:uid="{C3655138-8338-4F98-95E7-809049F0D4F9}"/>
    <cellStyle name="Normal 7 4 2 3 3 2" xfId="3548" xr:uid="{CC2454B6-F3F9-4817-858E-B4491FFD341B}"/>
    <cellStyle name="Normal 7 4 2 3 3 3" xfId="3549" xr:uid="{3ECECA26-CD66-4653-85CA-1CD48F209719}"/>
    <cellStyle name="Normal 7 4 2 3 3 4" xfId="3550" xr:uid="{7A124622-0910-4365-8C0B-10BCBC9C44C8}"/>
    <cellStyle name="Normal 7 4 2 3 4" xfId="3551" xr:uid="{36176778-1070-4627-9CD2-CE6151A4EA54}"/>
    <cellStyle name="Normal 7 4 2 3 5" xfId="3552" xr:uid="{D46EF0DC-F7D4-44E8-870A-99FAB96D34F9}"/>
    <cellStyle name="Normal 7 4 2 3 6" xfId="3553" xr:uid="{C81AD45C-2A37-4B6E-AC52-937A3B5632A7}"/>
    <cellStyle name="Normal 7 4 2 4" xfId="727" xr:uid="{20835D20-55A8-4FCF-9969-B53C5BB83DC3}"/>
    <cellStyle name="Normal 7 4 2 4 2" xfId="728" xr:uid="{9451527C-EE5E-4E44-A33D-97339E367985}"/>
    <cellStyle name="Normal 7 4 2 4 2 2" xfId="3554" xr:uid="{7EC38AEE-C68D-4B68-976C-E627DED47DCC}"/>
    <cellStyle name="Normal 7 4 2 4 2 3" xfId="3555" xr:uid="{3DAF2018-BFB4-4D97-BCCC-9783E039015C}"/>
    <cellStyle name="Normal 7 4 2 4 2 4" xfId="3556" xr:uid="{36CC80A5-69FD-4A29-B04A-1CAB490F59EF}"/>
    <cellStyle name="Normal 7 4 2 4 3" xfId="3557" xr:uid="{EA9DF1B2-8A2A-49B3-8842-7402580E5416}"/>
    <cellStyle name="Normal 7 4 2 4 4" xfId="3558" xr:uid="{E615497E-F1B5-46EE-9E70-E4FE83F7B647}"/>
    <cellStyle name="Normal 7 4 2 4 5" xfId="3559" xr:uid="{1610D89D-6ACB-48EC-8189-91FD9FCCF527}"/>
    <cellStyle name="Normal 7 4 2 5" xfId="729" xr:uid="{7052841B-DB74-481E-80BE-1491FC9C199C}"/>
    <cellStyle name="Normal 7 4 2 5 2" xfId="3560" xr:uid="{2D95FE00-1CDB-45EA-87BB-445BBFD32134}"/>
    <cellStyle name="Normal 7 4 2 5 3" xfId="3561" xr:uid="{E1A4A432-1188-4A7C-9E75-315911B87788}"/>
    <cellStyle name="Normal 7 4 2 5 4" xfId="3562" xr:uid="{6BBE40E2-0F64-4D8E-875B-F68011DDDC09}"/>
    <cellStyle name="Normal 7 4 2 6" xfId="3563" xr:uid="{A19D9307-14DC-466C-A944-26A3718FACE9}"/>
    <cellStyle name="Normal 7 4 2 6 2" xfId="3564" xr:uid="{7DD0B93E-D8FB-451A-AA00-9AFD7963C335}"/>
    <cellStyle name="Normal 7 4 2 6 3" xfId="3565" xr:uid="{3404DB87-C2B2-485E-8134-D85567390FB5}"/>
    <cellStyle name="Normal 7 4 2 6 4" xfId="3566" xr:uid="{C0FAB5B6-12E6-4F22-941B-DAF473508024}"/>
    <cellStyle name="Normal 7 4 2 7" xfId="3567" xr:uid="{F4FADA10-5CC8-43C3-B11A-347F854B08ED}"/>
    <cellStyle name="Normal 7 4 2 8" xfId="3568" xr:uid="{B450EE92-3BC5-4812-A244-1116E7365D55}"/>
    <cellStyle name="Normal 7 4 2 9" xfId="3569" xr:uid="{148596C0-5C06-4DC3-A01D-2D2F8686BD95}"/>
    <cellStyle name="Normal 7 4 3" xfId="364" xr:uid="{11709E94-52A5-40DC-86C9-5EBDA790D750}"/>
    <cellStyle name="Normal 7 4 3 2" xfId="730" xr:uid="{38E8841C-2109-4C8C-8203-94D2C846A699}"/>
    <cellStyle name="Normal 7 4 3 2 2" xfId="731" xr:uid="{FAA155E7-4660-442F-A671-70452B89D636}"/>
    <cellStyle name="Normal 7 4 3 2 2 2" xfId="1922" xr:uid="{25E896B8-5C55-485C-8C61-01A61277F903}"/>
    <cellStyle name="Normal 7 4 3 2 2 2 2" xfId="1923" xr:uid="{951012ED-2121-4A78-868B-8154D3D11C68}"/>
    <cellStyle name="Normal 7 4 3 2 2 3" xfId="1924" xr:uid="{FA4C0567-E9CF-4F42-A6E7-1F9FF6A529E9}"/>
    <cellStyle name="Normal 7 4 3 2 2 4" xfId="3570" xr:uid="{83911F19-2C5F-4E41-8D08-2AA93194EFE1}"/>
    <cellStyle name="Normal 7 4 3 2 3" xfId="1925" xr:uid="{7764147E-AF9A-4728-8D17-4589EB6AF2D7}"/>
    <cellStyle name="Normal 7 4 3 2 3 2" xfId="1926" xr:uid="{271CE3C5-C02F-4059-8500-929FA14BB7C7}"/>
    <cellStyle name="Normal 7 4 3 2 3 3" xfId="3571" xr:uid="{52148FD9-FE33-4FD4-B38B-FEC0F8E2F733}"/>
    <cellStyle name="Normal 7 4 3 2 3 4" xfId="3572" xr:uid="{4CCD671F-EC5C-4A94-98DC-83215D7E3DF1}"/>
    <cellStyle name="Normal 7 4 3 2 4" xfId="1927" xr:uid="{5D4787A1-EFDD-442B-943B-5D4E511FD713}"/>
    <cellStyle name="Normal 7 4 3 2 5" xfId="3573" xr:uid="{CC4354CE-5DAA-4E20-B877-349CC939176E}"/>
    <cellStyle name="Normal 7 4 3 2 6" xfId="3574" xr:uid="{A53931B7-CF9C-480B-9B7B-DD72FF3CBB82}"/>
    <cellStyle name="Normal 7 4 3 3" xfId="732" xr:uid="{B8991CDA-7E20-4E39-88C4-196124FD40E1}"/>
    <cellStyle name="Normal 7 4 3 3 2" xfId="1928" xr:uid="{BEB9C2DE-322A-43AA-96CC-32F1786AA8BE}"/>
    <cellStyle name="Normal 7 4 3 3 2 2" xfId="1929" xr:uid="{D19362C5-A7C5-4A0F-90D6-2EFC1930B703}"/>
    <cellStyle name="Normal 7 4 3 3 2 3" xfId="3575" xr:uid="{4BDFE507-B229-4AB2-9F26-61993EB5C660}"/>
    <cellStyle name="Normal 7 4 3 3 2 4" xfId="3576" xr:uid="{2285A629-9572-41D2-AA87-52A0C64B76BA}"/>
    <cellStyle name="Normal 7 4 3 3 3" xfId="1930" xr:uid="{E4B068CC-9A13-4689-BE58-10ED2D41E700}"/>
    <cellStyle name="Normal 7 4 3 3 4" xfId="3577" xr:uid="{B3C04BE4-184E-4D43-BBF3-39373E65FB4E}"/>
    <cellStyle name="Normal 7 4 3 3 5" xfId="3578" xr:uid="{3DD57297-C1F2-4476-96D4-FC57FDA8F692}"/>
    <cellStyle name="Normal 7 4 3 4" xfId="1931" xr:uid="{39676243-F1AC-43B2-A446-336520E69E68}"/>
    <cellStyle name="Normal 7 4 3 4 2" xfId="1932" xr:uid="{ADB030A2-4D0E-46F3-8D2B-7210A9652094}"/>
    <cellStyle name="Normal 7 4 3 4 3" xfId="3579" xr:uid="{E9A60417-BAE1-4A78-B235-E43A1F601E07}"/>
    <cellStyle name="Normal 7 4 3 4 4" xfId="3580" xr:uid="{525EAA3F-2C14-458B-9E37-56B9464EF33F}"/>
    <cellStyle name="Normal 7 4 3 5" xfId="1933" xr:uid="{5EB3E3D2-1284-4E70-A187-D47B4CA5961C}"/>
    <cellStyle name="Normal 7 4 3 5 2" xfId="3581" xr:uid="{3EE96AA7-2630-482B-918D-AD0F0EF4E72E}"/>
    <cellStyle name="Normal 7 4 3 5 3" xfId="3582" xr:uid="{AC75D0DB-C0E6-41A2-8909-BD5189B1BE1B}"/>
    <cellStyle name="Normal 7 4 3 5 4" xfId="3583" xr:uid="{01018F84-E1BA-4186-9928-43BF070A6389}"/>
    <cellStyle name="Normal 7 4 3 6" xfId="3584" xr:uid="{6C54318C-EC5B-413F-A09C-90F90C581E19}"/>
    <cellStyle name="Normal 7 4 3 7" xfId="3585" xr:uid="{3FE2F866-FB62-4D66-A9D2-F0B0C185D4C5}"/>
    <cellStyle name="Normal 7 4 3 8" xfId="3586" xr:uid="{FC059E91-F385-4B14-8404-6B5F0D913EF6}"/>
    <cellStyle name="Normal 7 4 4" xfId="365" xr:uid="{617AB6C8-6297-4277-93D7-4D9083E77D88}"/>
    <cellStyle name="Normal 7 4 4 2" xfId="733" xr:uid="{797BFAF7-74CB-409F-A7E1-3F63BCC7F09B}"/>
    <cellStyle name="Normal 7 4 4 2 2" xfId="734" xr:uid="{3073E6B1-E2BE-4290-83D1-166046880BC4}"/>
    <cellStyle name="Normal 7 4 4 2 2 2" xfId="1934" xr:uid="{F0427EC9-29BA-48AA-952D-BD448F8FC95D}"/>
    <cellStyle name="Normal 7 4 4 2 2 3" xfId="3587" xr:uid="{2E399F0A-FE52-4DCB-A2C4-8A416910C347}"/>
    <cellStyle name="Normal 7 4 4 2 2 4" xfId="3588" xr:uid="{F64914EB-BF7A-457E-80FF-F671BAB6652A}"/>
    <cellStyle name="Normal 7 4 4 2 3" xfId="1935" xr:uid="{3F17E697-6683-4CFA-A467-A2D81F48C87E}"/>
    <cellStyle name="Normal 7 4 4 2 4" xfId="3589" xr:uid="{B07AA205-9A9F-407C-A2B3-E27047894066}"/>
    <cellStyle name="Normal 7 4 4 2 5" xfId="3590" xr:uid="{CCE314D6-BBA1-4D22-AFD2-B9576FFDA778}"/>
    <cellStyle name="Normal 7 4 4 3" xfId="735" xr:uid="{9946C27A-D19C-452B-8D59-872F91F312B4}"/>
    <cellStyle name="Normal 7 4 4 3 2" xfId="1936" xr:uid="{EE34223E-7D41-4C89-89DD-657EEF2480D3}"/>
    <cellStyle name="Normal 7 4 4 3 3" xfId="3591" xr:uid="{3DFFAB69-0AC4-46E1-98C0-DFFE9E17137D}"/>
    <cellStyle name="Normal 7 4 4 3 4" xfId="3592" xr:uid="{66A6D567-18D2-4D29-BD99-44156FE1C3AB}"/>
    <cellStyle name="Normal 7 4 4 4" xfId="1937" xr:uid="{2D0D93AE-A253-4627-ACD0-2F23593ED4CC}"/>
    <cellStyle name="Normal 7 4 4 4 2" xfId="3593" xr:uid="{F5112CCF-345C-46CA-AF04-805B58FE8078}"/>
    <cellStyle name="Normal 7 4 4 4 3" xfId="3594" xr:uid="{FC1E4C2E-4324-4248-9AD3-53A23A70EE51}"/>
    <cellStyle name="Normal 7 4 4 4 4" xfId="3595" xr:uid="{D64A2AA8-5D85-468D-9F8D-4B801CB7EDE9}"/>
    <cellStyle name="Normal 7 4 4 5" xfId="3596" xr:uid="{D884D5EF-4B8D-4C59-8CF1-D748A1A120B4}"/>
    <cellStyle name="Normal 7 4 4 6" xfId="3597" xr:uid="{B50F5729-4436-4A6A-A2D9-C576F5DC5F6A}"/>
    <cellStyle name="Normal 7 4 4 7" xfId="3598" xr:uid="{2F8B894E-9E59-42B9-AAAC-5E61E81E84A6}"/>
    <cellStyle name="Normal 7 4 5" xfId="366" xr:uid="{2BD7FBB3-CF8F-4725-B7BC-217700A7A84B}"/>
    <cellStyle name="Normal 7 4 5 2" xfId="736" xr:uid="{4495D858-F61C-4D27-8C28-54048F5D894B}"/>
    <cellStyle name="Normal 7 4 5 2 2" xfId="1938" xr:uid="{9D9A0137-D236-4F44-A4B3-E3F5F2580218}"/>
    <cellStyle name="Normal 7 4 5 2 3" xfId="3599" xr:uid="{84AEDBF6-92D5-410B-82D4-12C75420BEAE}"/>
    <cellStyle name="Normal 7 4 5 2 4" xfId="3600" xr:uid="{9B93827F-94C6-4F6C-BF84-6E92CCFFDC06}"/>
    <cellStyle name="Normal 7 4 5 3" xfId="1939" xr:uid="{532BB8B9-63DE-4FFD-97C9-0EA0C2F9C737}"/>
    <cellStyle name="Normal 7 4 5 3 2" xfId="3601" xr:uid="{4DA92736-104E-4372-AAA2-8F7BC31E28BE}"/>
    <cellStyle name="Normal 7 4 5 3 3" xfId="3602" xr:uid="{F540213F-0882-4402-848F-001C9C9C459C}"/>
    <cellStyle name="Normal 7 4 5 3 4" xfId="3603" xr:uid="{8C46D1F9-CE72-41F8-B0D5-3BF7E4B00FC0}"/>
    <cellStyle name="Normal 7 4 5 4" xfId="3604" xr:uid="{1B499EB8-8FE3-4807-B7EB-83CC6F2C870B}"/>
    <cellStyle name="Normal 7 4 5 5" xfId="3605" xr:uid="{1F76692C-8AB9-44D9-9B2E-A68CD8CEEDF7}"/>
    <cellStyle name="Normal 7 4 5 6" xfId="3606" xr:uid="{89653265-5C64-457F-A0B3-A5CCB12471BE}"/>
    <cellStyle name="Normal 7 4 6" xfId="737" xr:uid="{96604D8C-559A-432E-8D6B-DB34F5E3D8F1}"/>
    <cellStyle name="Normal 7 4 6 2" xfId="1940" xr:uid="{F0242167-1237-4BCD-820B-DE318F86B34A}"/>
    <cellStyle name="Normal 7 4 6 2 2" xfId="3607" xr:uid="{06B1235D-9957-41E4-9BD9-AD42F6FC6D12}"/>
    <cellStyle name="Normal 7 4 6 2 3" xfId="3608" xr:uid="{27840B5A-46B0-4112-BEA2-1D8B4A7E59E9}"/>
    <cellStyle name="Normal 7 4 6 2 4" xfId="3609" xr:uid="{A6267110-27E6-401A-9A23-A2C68EB64BD5}"/>
    <cellStyle name="Normal 7 4 6 3" xfId="3610" xr:uid="{66F0C1B3-4551-4DCF-8346-4D549474D324}"/>
    <cellStyle name="Normal 7 4 6 4" xfId="3611" xr:uid="{C8EF029F-3B6F-4287-B846-C45EA0303155}"/>
    <cellStyle name="Normal 7 4 6 5" xfId="3612" xr:uid="{B26D9D40-B243-4FCF-9443-90F3AFDD5E1D}"/>
    <cellStyle name="Normal 7 4 7" xfId="1941" xr:uid="{E940DE09-8D73-4ECB-86C8-57506447BD66}"/>
    <cellStyle name="Normal 7 4 7 2" xfId="3613" xr:uid="{1613261E-3081-48E7-9A49-9C618E0AC37A}"/>
    <cellStyle name="Normal 7 4 7 3" xfId="3614" xr:uid="{48D1DCE2-E6DF-443E-B74A-0DC0648AE651}"/>
    <cellStyle name="Normal 7 4 7 4" xfId="3615" xr:uid="{53218BCC-CCF0-4507-A3B6-DFA9993F9C28}"/>
    <cellStyle name="Normal 7 4 8" xfId="3616" xr:uid="{18584F5D-BC3C-452F-A47E-F1B829CDE4A4}"/>
    <cellStyle name="Normal 7 4 8 2" xfId="3617" xr:uid="{AE209B34-25D6-4592-944E-32E3C651F6B6}"/>
    <cellStyle name="Normal 7 4 8 3" xfId="3618" xr:uid="{CFB40FC7-FA1C-4791-86B0-90FB67C8FEA4}"/>
    <cellStyle name="Normal 7 4 8 4" xfId="3619" xr:uid="{85F0C2A4-F8EC-47F5-A0B7-CC9CD55A5FE4}"/>
    <cellStyle name="Normal 7 4 9" xfId="3620" xr:uid="{C21182D2-64A8-416D-BD57-9D6411D8650A}"/>
    <cellStyle name="Normal 7 5" xfId="143" xr:uid="{1863F536-C679-4379-B313-64D44FDB93EF}"/>
    <cellStyle name="Normal 7 5 2" xfId="144" xr:uid="{006A233A-9512-4F91-BFA1-F59407739FF7}"/>
    <cellStyle name="Normal 7 5 2 2" xfId="367" xr:uid="{FE2E2F9B-0846-4930-B332-2890D929F574}"/>
    <cellStyle name="Normal 7 5 2 2 2" xfId="738" xr:uid="{05642D85-93FB-48B0-9DF2-4E1A53D67999}"/>
    <cellStyle name="Normal 7 5 2 2 2 2" xfId="1942" xr:uid="{D4564D5D-8392-4491-8FDA-45C38B719E37}"/>
    <cellStyle name="Normal 7 5 2 2 2 2 2" xfId="5824" xr:uid="{2BBD8989-5854-4B48-8D9D-42E59433F9F3}"/>
    <cellStyle name="Normal 7 5 2 2 2 3" xfId="3621" xr:uid="{D56BBB97-CAA1-4C1F-9579-087F3271ECC1}"/>
    <cellStyle name="Normal 7 5 2 2 2 4" xfId="3622" xr:uid="{87745E56-82B9-4374-8CC3-1AF8273E5184}"/>
    <cellStyle name="Normal 7 5 2 2 3" xfId="1943" xr:uid="{A81F8C38-70F7-42E7-8D86-9E662A86F0F4}"/>
    <cellStyle name="Normal 7 5 2 2 3 2" xfId="3623" xr:uid="{FF10737D-6ACA-48CC-8822-3B239E4E8EBF}"/>
    <cellStyle name="Normal 7 5 2 2 3 3" xfId="3624" xr:uid="{51F5B99F-C72A-4D57-B202-1A3DDD48F91B}"/>
    <cellStyle name="Normal 7 5 2 2 3 4" xfId="3625" xr:uid="{C48E3168-9691-4F48-8063-C5C7C3A17643}"/>
    <cellStyle name="Normal 7 5 2 2 4" xfId="3626" xr:uid="{3AA72825-B94E-425E-B47D-6FE370A8CFAF}"/>
    <cellStyle name="Normal 7 5 2 2 5" xfId="3627" xr:uid="{8881FD8D-6455-44A5-9331-B4B550DE9D25}"/>
    <cellStyle name="Normal 7 5 2 2 6" xfId="3628" xr:uid="{4ECDD659-76C8-4DBC-B723-AA40C06B3BB9}"/>
    <cellStyle name="Normal 7 5 2 3" xfId="739" xr:uid="{1F7EA567-DD40-4C70-9883-EBA9E963EC41}"/>
    <cellStyle name="Normal 7 5 2 3 2" xfId="1944" xr:uid="{9E044751-0E41-4935-B76C-819A848B4D0D}"/>
    <cellStyle name="Normal 7 5 2 3 2 2" xfId="3629" xr:uid="{E6BE8AFC-25FE-4B8C-8730-D39AD5C0E011}"/>
    <cellStyle name="Normal 7 5 2 3 2 3" xfId="3630" xr:uid="{15E4362B-C801-47F8-A319-776DD24C1716}"/>
    <cellStyle name="Normal 7 5 2 3 2 4" xfId="3631" xr:uid="{E1BC432E-1F84-44DA-A77A-5A092278C5A5}"/>
    <cellStyle name="Normal 7 5 2 3 3" xfId="3632" xr:uid="{E384CE9F-FC64-495B-AF20-402D62C7E903}"/>
    <cellStyle name="Normal 7 5 2 3 4" xfId="3633" xr:uid="{F985B204-FE4D-4666-AB85-BED3294116B6}"/>
    <cellStyle name="Normal 7 5 2 3 5" xfId="3634" xr:uid="{A98292F6-CCCF-4D50-A720-409CD152D385}"/>
    <cellStyle name="Normal 7 5 2 4" xfId="1945" xr:uid="{51D44A7E-6255-41BE-87FF-C84295E7A14B}"/>
    <cellStyle name="Normal 7 5 2 4 2" xfId="3635" xr:uid="{B3ABC4F5-66F3-4374-8CA7-57E2CF9C7593}"/>
    <cellStyle name="Normal 7 5 2 4 3" xfId="3636" xr:uid="{1726C2E0-20AA-4B2D-A737-74EFCD8BBE56}"/>
    <cellStyle name="Normal 7 5 2 4 4" xfId="3637" xr:uid="{4115A671-1DCF-4FC7-ABA7-7CBB89CB5301}"/>
    <cellStyle name="Normal 7 5 2 5" xfId="3638" xr:uid="{DC1FD8AC-FDAC-4C35-80BE-59DA7F45861A}"/>
    <cellStyle name="Normal 7 5 2 5 2" xfId="3639" xr:uid="{81CF876F-6A5B-4873-8855-1A1671FC79DC}"/>
    <cellStyle name="Normal 7 5 2 5 3" xfId="3640" xr:uid="{CAA46710-EC9E-4C54-8E08-F41370242D8E}"/>
    <cellStyle name="Normal 7 5 2 5 4" xfId="3641" xr:uid="{6F6BC526-8C45-40CB-8949-687C1EFC1BD9}"/>
    <cellStyle name="Normal 7 5 2 6" xfId="3642" xr:uid="{E0742741-C7A1-4A6D-BDC9-83510EEF018B}"/>
    <cellStyle name="Normal 7 5 2 7" xfId="3643" xr:uid="{1C8E82E4-78E4-42E8-8086-0328616653D0}"/>
    <cellStyle name="Normal 7 5 2 8" xfId="3644" xr:uid="{A5F58CDF-5239-4229-9468-82DF0B31F350}"/>
    <cellStyle name="Normal 7 5 3" xfId="368" xr:uid="{C540F100-013D-4142-AC5D-265A98577DE3}"/>
    <cellStyle name="Normal 7 5 3 2" xfId="740" xr:uid="{34F594E8-718F-4B1E-B7F6-A4BC90715A46}"/>
    <cellStyle name="Normal 7 5 3 2 2" xfId="741" xr:uid="{2F9B7F22-470A-4CB5-A4D8-5543C9E4F36A}"/>
    <cellStyle name="Normal 7 5 3 2 2 2" xfId="5825" xr:uid="{B24DA209-E2FA-4BB6-9CDC-D3DC4E9B86CA}"/>
    <cellStyle name="Normal 7 5 3 2 3" xfId="3645" xr:uid="{EF7325F0-56D1-4CFA-B1D5-750A6332F1B5}"/>
    <cellStyle name="Normal 7 5 3 2 4" xfId="3646" xr:uid="{239C3A16-F8AE-4C9E-BF2E-36D2F54EAF8A}"/>
    <cellStyle name="Normal 7 5 3 3" xfId="742" xr:uid="{5A73554A-C092-4662-8885-9B8628405ED6}"/>
    <cellStyle name="Normal 7 5 3 3 2" xfId="3647" xr:uid="{E3DAF88B-5C59-4D36-9140-71E85D86B2B1}"/>
    <cellStyle name="Normal 7 5 3 3 3" xfId="3648" xr:uid="{0641CC1D-ECB5-4787-A0FF-A7D9AA6EAEF2}"/>
    <cellStyle name="Normal 7 5 3 3 4" xfId="3649" xr:uid="{180441CC-C82B-401F-B455-304A0BF216C1}"/>
    <cellStyle name="Normal 7 5 3 4" xfId="3650" xr:uid="{D2BC9162-5CA2-499A-8815-814971C34743}"/>
    <cellStyle name="Normal 7 5 3 5" xfId="3651" xr:uid="{5016B0C9-D5F9-464A-899F-E24E9417CB70}"/>
    <cellStyle name="Normal 7 5 3 6" xfId="3652" xr:uid="{76624264-BE02-445B-93C7-21469DEEB192}"/>
    <cellStyle name="Normal 7 5 4" xfId="369" xr:uid="{B9D60202-2317-4925-98C6-19F977D00455}"/>
    <cellStyle name="Normal 7 5 4 2" xfId="743" xr:uid="{FBDD06B5-6F78-4395-B3DF-64F36164A648}"/>
    <cellStyle name="Normal 7 5 4 2 2" xfId="3653" xr:uid="{F7AA7FF4-1317-4ACA-8390-97F59EAB5F71}"/>
    <cellStyle name="Normal 7 5 4 2 3" xfId="3654" xr:uid="{DF0B67F4-49AC-4908-8FC1-D49B5C870661}"/>
    <cellStyle name="Normal 7 5 4 2 4" xfId="3655" xr:uid="{976109EE-8222-4884-BE2B-80ED8CF509B4}"/>
    <cellStyle name="Normal 7 5 4 3" xfId="3656" xr:uid="{0C31FF05-9A22-4852-8CEB-57CDCAF7D904}"/>
    <cellStyle name="Normal 7 5 4 4" xfId="3657" xr:uid="{B47C3713-79F2-409D-8896-143B9D0EDE29}"/>
    <cellStyle name="Normal 7 5 4 5" xfId="3658" xr:uid="{B2FFA5B2-F1CD-4AD2-89FF-74BA17F0EE31}"/>
    <cellStyle name="Normal 7 5 5" xfId="744" xr:uid="{23A964AA-0BF5-4396-AFEF-14A80B619A3F}"/>
    <cellStyle name="Normal 7 5 5 2" xfId="3659" xr:uid="{4523079A-9174-48CC-A831-99A855C12B32}"/>
    <cellStyle name="Normal 7 5 5 3" xfId="3660" xr:uid="{E3588D9C-FFDE-48F9-BC87-24747945CBA3}"/>
    <cellStyle name="Normal 7 5 5 4" xfId="3661" xr:uid="{7725E952-F7B2-4FD6-9C6D-3D48B6D1FC23}"/>
    <cellStyle name="Normal 7 5 6" xfId="3662" xr:uid="{1957FAE4-5AE3-407B-88B0-7DC7F82083A8}"/>
    <cellStyle name="Normal 7 5 6 2" xfId="3663" xr:uid="{5192948F-BF40-4B99-9239-12B9938C0972}"/>
    <cellStyle name="Normal 7 5 6 3" xfId="3664" xr:uid="{957A6EB9-E190-4294-BAD3-BAB832DAF1D2}"/>
    <cellStyle name="Normal 7 5 6 4" xfId="3665" xr:uid="{7833FE86-6B3D-41D0-AE4C-0F008FF8349E}"/>
    <cellStyle name="Normal 7 5 7" xfId="3666" xr:uid="{A869A9AE-0275-4084-AFE3-57D2652C1D99}"/>
    <cellStyle name="Normal 7 5 8" xfId="3667" xr:uid="{A09AAF9F-C3D4-4E8B-A866-A64B5F0993D4}"/>
    <cellStyle name="Normal 7 5 9" xfId="3668" xr:uid="{C7C0CD95-45D7-4B76-83FD-1A4EA4D5EC68}"/>
    <cellStyle name="Normal 7 6" xfId="145" xr:uid="{CAF9D7A1-6BAB-44F3-B787-62E34A640B0E}"/>
    <cellStyle name="Normal 7 6 2" xfId="370" xr:uid="{D59B1F3D-6C87-4914-8350-F35D96941D6E}"/>
    <cellStyle name="Normal 7 6 2 2" xfId="745" xr:uid="{75246CC3-6B07-4547-9684-FC7F8D450C0E}"/>
    <cellStyle name="Normal 7 6 2 2 2" xfId="1946" xr:uid="{7AA06677-5AB3-40A3-BC9E-BF56E2A9A8D5}"/>
    <cellStyle name="Normal 7 6 2 2 2 2" xfId="1947" xr:uid="{E296FC42-DD10-4E06-B9FD-C71A9CECC57E}"/>
    <cellStyle name="Normal 7 6 2 2 3" xfId="1948" xr:uid="{373C5048-2788-42A6-A6C5-7B8628082EE4}"/>
    <cellStyle name="Normal 7 6 2 2 4" xfId="3669" xr:uid="{8BCF0432-B1CA-4B39-A11F-1F8A0D89C5A8}"/>
    <cellStyle name="Normal 7 6 2 3" xfId="1949" xr:uid="{F5889872-8687-40DA-80B6-5499D81FCA44}"/>
    <cellStyle name="Normal 7 6 2 3 2" xfId="1950" xr:uid="{4A0C5B47-81F3-448D-BB1B-860414E31C73}"/>
    <cellStyle name="Normal 7 6 2 3 3" xfId="3670" xr:uid="{AD2DE90A-8838-4850-8785-6E3924E2579A}"/>
    <cellStyle name="Normal 7 6 2 3 4" xfId="3671" xr:uid="{29C0A9EB-F105-4B21-A83A-ABD9B70E4A3D}"/>
    <cellStyle name="Normal 7 6 2 4" xfId="1951" xr:uid="{3EA16BAA-60AA-46CF-B4F3-544430FC644F}"/>
    <cellStyle name="Normal 7 6 2 5" xfId="3672" xr:uid="{7D417F3E-FC13-48C7-8A43-E6C74F97D9AB}"/>
    <cellStyle name="Normal 7 6 2 6" xfId="3673" xr:uid="{9A0B3B2C-90E5-48AC-9307-747D91CA4FF2}"/>
    <cellStyle name="Normal 7 6 3" xfId="746" xr:uid="{F1B84405-F14C-4D9A-954C-62C2D451AF64}"/>
    <cellStyle name="Normal 7 6 3 2" xfId="1952" xr:uid="{6C3AEAF7-D372-4C26-AA39-34603AA9B70C}"/>
    <cellStyle name="Normal 7 6 3 2 2" xfId="1953" xr:uid="{15C76702-3CFC-48BA-B67F-6AE82F07FB4E}"/>
    <cellStyle name="Normal 7 6 3 2 3" xfId="3674" xr:uid="{D0BC0A4C-A682-441C-A705-C91714A7C426}"/>
    <cellStyle name="Normal 7 6 3 2 4" xfId="3675" xr:uid="{1047AFE0-5D2D-4763-A36C-5B27FD15523A}"/>
    <cellStyle name="Normal 7 6 3 3" xfId="1954" xr:uid="{0E4D055B-0033-488D-AC77-E08DC93E1B5F}"/>
    <cellStyle name="Normal 7 6 3 4" xfId="3676" xr:uid="{B214564A-D3D5-4CE7-A40B-133073F778AE}"/>
    <cellStyle name="Normal 7 6 3 5" xfId="3677" xr:uid="{02C34A2C-2BF9-4866-ADE0-6AB641DB0469}"/>
    <cellStyle name="Normal 7 6 4" xfId="1955" xr:uid="{33E03EDD-F335-4655-9872-FE67133C50CD}"/>
    <cellStyle name="Normal 7 6 4 2" xfId="1956" xr:uid="{F3FFF013-B32F-4044-A2A4-63852C5EB61B}"/>
    <cellStyle name="Normal 7 6 4 3" xfId="3678" xr:uid="{9F915F86-6CDD-4F4B-AF55-DD19C454CD7F}"/>
    <cellStyle name="Normal 7 6 4 4" xfId="3679" xr:uid="{D9C212B5-93A6-448C-8D6C-F09ED05DA509}"/>
    <cellStyle name="Normal 7 6 5" xfId="1957" xr:uid="{E43CBD7A-5F12-4A3F-A459-89BA7928AB11}"/>
    <cellStyle name="Normal 7 6 5 2" xfId="3680" xr:uid="{2FB36512-5DBA-40B7-9BC9-663917133391}"/>
    <cellStyle name="Normal 7 6 5 3" xfId="3681" xr:uid="{04FB509B-BB0D-4F85-929D-671CFEF65C46}"/>
    <cellStyle name="Normal 7 6 5 4" xfId="3682" xr:uid="{1111BFC4-90E2-4669-A8A5-FB8567D9ED2D}"/>
    <cellStyle name="Normal 7 6 6" xfId="3683" xr:uid="{9A6E3D94-E766-4633-B5A5-280FAAD0DC38}"/>
    <cellStyle name="Normal 7 6 7" xfId="3684" xr:uid="{979EDDEF-9B3F-48D6-A79F-76FC6EEB6800}"/>
    <cellStyle name="Normal 7 6 8" xfId="3685" xr:uid="{6208A62A-58C5-491B-BF5E-5BD12DC43761}"/>
    <cellStyle name="Normal 7 7" xfId="371" xr:uid="{E9440D8B-B3FF-4F0D-BCAF-EDEE0FE7AF1D}"/>
    <cellStyle name="Normal 7 7 2" xfId="747" xr:uid="{8875FFCC-BC5B-427A-8A2E-143949400611}"/>
    <cellStyle name="Normal 7 7 2 2" xfId="748" xr:uid="{CB2B35DD-2747-4903-A0F0-98C804F97487}"/>
    <cellStyle name="Normal 7 7 2 2 2" xfId="1958" xr:uid="{9FE90B5E-BFBF-480D-B8B4-38534CBD76A8}"/>
    <cellStyle name="Normal 7 7 2 2 3" xfId="3686" xr:uid="{43981922-D59C-4C40-B424-00F5B6CDB3E4}"/>
    <cellStyle name="Normal 7 7 2 2 4" xfId="3687" xr:uid="{BB29E398-A839-4DCC-87A1-973511675180}"/>
    <cellStyle name="Normal 7 7 2 3" xfId="1959" xr:uid="{E2659F3D-992F-4198-84AA-031342DB39EA}"/>
    <cellStyle name="Normal 7 7 2 4" xfId="3688" xr:uid="{B2C90EA2-08B0-47DF-A9DE-ACB551937CDA}"/>
    <cellStyle name="Normal 7 7 2 5" xfId="3689" xr:uid="{C6C705C6-C1BA-4D7D-8677-8BEE44017127}"/>
    <cellStyle name="Normal 7 7 3" xfId="749" xr:uid="{9223F1A9-7E61-46CF-8251-22FF6E66444E}"/>
    <cellStyle name="Normal 7 7 3 2" xfId="1960" xr:uid="{3898ACC6-1BD7-4C4E-9A2B-D4BC1620F243}"/>
    <cellStyle name="Normal 7 7 3 3" xfId="3690" xr:uid="{F16A37BA-347B-4CA4-B5EC-36318D99DF18}"/>
    <cellStyle name="Normal 7 7 3 4" xfId="3691" xr:uid="{096857D1-D460-4382-AB28-5C85F162394C}"/>
    <cellStyle name="Normal 7 7 4" xfId="1961" xr:uid="{99F8DC71-D62C-4595-B731-C79E9BC7B181}"/>
    <cellStyle name="Normal 7 7 4 2" xfId="3692" xr:uid="{009DEF73-21ED-426C-9519-10B1C4BE56CF}"/>
    <cellStyle name="Normal 7 7 4 3" xfId="3693" xr:uid="{85B50883-538C-44A3-B84D-07389FF9E9F8}"/>
    <cellStyle name="Normal 7 7 4 4" xfId="3694" xr:uid="{AAC1EF7F-5806-4772-AB0E-EAC57727CD57}"/>
    <cellStyle name="Normal 7 7 5" xfId="3695" xr:uid="{B38FCEBB-306A-4C84-8C66-8A6AC5A86929}"/>
    <cellStyle name="Normal 7 7 6" xfId="3696" xr:uid="{F4486415-1936-42E0-ADB4-A75EC91D9A62}"/>
    <cellStyle name="Normal 7 7 7" xfId="3697" xr:uid="{A99E4F7F-34EA-42F0-95F1-350777FBD5E9}"/>
    <cellStyle name="Normal 7 8" xfId="372" xr:uid="{819D2FA6-0DFC-4203-A465-6922AAA51028}"/>
    <cellStyle name="Normal 7 8 2" xfId="750" xr:uid="{3BAF39C9-796C-4FC5-98C5-C90200F8219E}"/>
    <cellStyle name="Normal 7 8 2 2" xfId="1962" xr:uid="{913E0E09-A4CC-43EF-A2F0-D96929B38F05}"/>
    <cellStyle name="Normal 7 8 2 3" xfId="3698" xr:uid="{877B86E5-6ACA-4F49-86EC-F4A57FF3C233}"/>
    <cellStyle name="Normal 7 8 2 4" xfId="3699" xr:uid="{AB594EC9-7F85-4FA6-892C-9C5CCE3D938C}"/>
    <cellStyle name="Normal 7 8 3" xfId="1963" xr:uid="{C9760567-D439-4596-BD2F-A2B616EFB6B8}"/>
    <cellStyle name="Normal 7 8 3 2" xfId="3700" xr:uid="{5352D929-3648-4AC5-8F31-519B49BB2697}"/>
    <cellStyle name="Normal 7 8 3 3" xfId="3701" xr:uid="{7758B02C-CAA6-499A-ACFD-BC28810D1C4B}"/>
    <cellStyle name="Normal 7 8 3 4" xfId="3702" xr:uid="{7EEA1A64-6E8D-4CF3-9855-EC60705DC309}"/>
    <cellStyle name="Normal 7 8 4" xfId="3703" xr:uid="{1DF92DA3-204C-4816-AD26-61AF81E94596}"/>
    <cellStyle name="Normal 7 8 5" xfId="3704" xr:uid="{0A812F41-7BC0-4438-9848-CC22D83226FC}"/>
    <cellStyle name="Normal 7 8 6" xfId="3705" xr:uid="{996DFCD6-07CC-4364-8A9C-C86ABD0A1038}"/>
    <cellStyle name="Normal 7 9" xfId="373" xr:uid="{306494DB-B826-40BF-B621-A6833CC4CB31}"/>
    <cellStyle name="Normal 7 9 2" xfId="1964" xr:uid="{84139E00-5FC0-4D56-BF33-943DDBC82679}"/>
    <cellStyle name="Normal 7 9 2 2" xfId="3706" xr:uid="{AEE9B57E-840A-456F-A4CE-4D7CD29CF1E6}"/>
    <cellStyle name="Normal 7 9 2 2 2" xfId="4408" xr:uid="{983698B6-412F-4EDC-8C78-7B2479964CCB}"/>
    <cellStyle name="Normal 7 9 2 2 3" xfId="4687" xr:uid="{A6AFFC6D-1505-4830-B63E-A8EC55698C2A}"/>
    <cellStyle name="Normal 7 9 2 3" xfId="3707" xr:uid="{27974AFD-9EBA-4406-88E7-269318F06EA2}"/>
    <cellStyle name="Normal 7 9 2 4" xfId="3708" xr:uid="{711B8123-1294-4289-8048-4B51CA7E70B4}"/>
    <cellStyle name="Normal 7 9 3" xfId="3709" xr:uid="{74FEAA89-8B96-4FCC-BF13-A926B2E01A30}"/>
    <cellStyle name="Normal 7 9 3 2" xfId="5342" xr:uid="{71D341FA-ACEF-42BD-8189-CED7F3107B1F}"/>
    <cellStyle name="Normal 7 9 4" xfId="3710" xr:uid="{552AE83B-FC67-42A1-B708-0D4FB769A353}"/>
    <cellStyle name="Normal 7 9 4 2" xfId="4578" xr:uid="{5B318295-75D5-4E05-9EE3-1A7501AE1A86}"/>
    <cellStyle name="Normal 7 9 4 3" xfId="4688" xr:uid="{39269989-15AE-4507-A325-1976D3905CB8}"/>
    <cellStyle name="Normal 7 9 4 4" xfId="4607" xr:uid="{5B67B1E3-8D19-49F4-87E9-71E216AF5490}"/>
    <cellStyle name="Normal 7 9 5" xfId="3711" xr:uid="{49321BF6-9446-4B87-A06C-AC8ACB6E1036}"/>
    <cellStyle name="Normal 8" xfId="146" xr:uid="{A6DE5412-55E8-41E4-80AB-9E804B4CC40E}"/>
    <cellStyle name="Normal 8 10" xfId="1965" xr:uid="{9BAE5F6A-632C-43A5-A26E-337437ACF38C}"/>
    <cellStyle name="Normal 8 10 2" xfId="3712" xr:uid="{5AD101DA-5D61-41B6-94D7-17246FF05EA6}"/>
    <cellStyle name="Normal 8 10 2 2" xfId="6070" xr:uid="{65CC655E-2653-4DB5-A2B0-281496E863A7}"/>
    <cellStyle name="Normal 8 10 3" xfId="3713" xr:uid="{30F8881B-4359-4773-AF79-3733FD635CF9}"/>
    <cellStyle name="Normal 8 10 4" xfId="3714" xr:uid="{3B61E61B-972C-494D-91B7-7559307C3952}"/>
    <cellStyle name="Normal 8 11" xfId="3715" xr:uid="{27F8BDC6-A12E-4549-87FB-FF0327621EB4}"/>
    <cellStyle name="Normal 8 11 2" xfId="3716" xr:uid="{6C9F9B0D-7E47-4E59-98BF-4E565F1FA581}"/>
    <cellStyle name="Normal 8 11 3" xfId="3717" xr:uid="{C90D1CC8-B660-4CC7-996F-9F31A6ECD638}"/>
    <cellStyle name="Normal 8 11 4" xfId="3718" xr:uid="{D00475C6-33AC-47EE-8B6C-2CA4B2F27CF3}"/>
    <cellStyle name="Normal 8 12" xfId="3719" xr:uid="{8A69CFA6-FBAC-48BF-BFAC-68211C48153A}"/>
    <cellStyle name="Normal 8 12 2" xfId="3720" xr:uid="{FEF079FC-9D12-4F72-A3E4-E204B7B74D80}"/>
    <cellStyle name="Normal 8 13" xfId="3721" xr:uid="{B41EBE66-A5CE-4F80-96EE-0C7D193C950A}"/>
    <cellStyle name="Normal 8 14" xfId="3722" xr:uid="{05A43B03-16E8-4EFA-B4F8-B8302BA748C1}"/>
    <cellStyle name="Normal 8 15" xfId="3723" xr:uid="{B594ED75-FDB4-47F3-B91F-45B46F5742B1}"/>
    <cellStyle name="Normal 8 2" xfId="147" xr:uid="{76A5AA24-F0BA-43E1-A1F0-88831BD6513C}"/>
    <cellStyle name="Normal 8 2 10" xfId="3724" xr:uid="{E34F848E-CEFC-44B2-BC6D-FB15037C98A9}"/>
    <cellStyle name="Normal 8 2 11" xfId="3725" xr:uid="{9AA4149E-201D-4AEF-9754-D8369ED035FD}"/>
    <cellStyle name="Normal 8 2 2" xfId="148" xr:uid="{0CA93C73-55A4-4DDC-AAC1-E34D1BCB3288}"/>
    <cellStyle name="Normal 8 2 2 2" xfId="149" xr:uid="{79FD20D4-6467-459C-81FB-A8CFDA3A585B}"/>
    <cellStyle name="Normal 8 2 2 2 2" xfId="374" xr:uid="{2D212A1D-1BAD-44BA-9A2D-E79EEBA12350}"/>
    <cellStyle name="Normal 8 2 2 2 2 2" xfId="751" xr:uid="{8CC02DAF-DE2D-4F8C-9702-6F87F0930406}"/>
    <cellStyle name="Normal 8 2 2 2 2 2 2" xfId="752" xr:uid="{40A3D3AE-7B2B-4E40-8C6F-D3A2EDEA16F2}"/>
    <cellStyle name="Normal 8 2 2 2 2 2 2 2" xfId="1966" xr:uid="{2A93573D-5455-45FE-BDFF-05ED8E5E5795}"/>
    <cellStyle name="Normal 8 2 2 2 2 2 2 2 2" xfId="1967" xr:uid="{1B55D836-C33C-4BD6-A146-09456AF6C28A}"/>
    <cellStyle name="Normal 8 2 2 2 2 2 2 2 2 2" xfId="5826" xr:uid="{7329C423-5A91-4DED-BCB1-2585F9894C19}"/>
    <cellStyle name="Normal 8 2 2 2 2 2 2 2 3" xfId="5827" xr:uid="{313D84DC-9211-492C-AD1F-9D319E31C5B8}"/>
    <cellStyle name="Normal 8 2 2 2 2 2 2 3" xfId="1968" xr:uid="{F3C7A919-B10E-4A08-B1C0-9D5B3A6B6665}"/>
    <cellStyle name="Normal 8 2 2 2 2 2 2 3 2" xfId="5828" xr:uid="{E8924755-9468-4587-B7A6-4ADFC52B4DC6}"/>
    <cellStyle name="Normal 8 2 2 2 2 2 2 4" xfId="5829" xr:uid="{E45017F8-F688-408E-821A-35C1E2F4E1BE}"/>
    <cellStyle name="Normal 8 2 2 2 2 2 3" xfId="1969" xr:uid="{AAE65A4A-45FA-495A-9E89-2246011CA06B}"/>
    <cellStyle name="Normal 8 2 2 2 2 2 3 2" xfId="1970" xr:uid="{E9D81BB8-3AD1-45DF-833A-63FF4C6447D1}"/>
    <cellStyle name="Normal 8 2 2 2 2 2 3 2 2" xfId="5830" xr:uid="{5660D53F-C4B8-46A7-ACA2-D763A0A2FB87}"/>
    <cellStyle name="Normal 8 2 2 2 2 2 3 3" xfId="5831" xr:uid="{B9F8220F-5D09-4F1E-8746-6C92C23C8B2C}"/>
    <cellStyle name="Normal 8 2 2 2 2 2 4" xfId="1971" xr:uid="{FAE66B93-CF4A-4360-8B72-D14D725B0856}"/>
    <cellStyle name="Normal 8 2 2 2 2 2 4 2" xfId="5832" xr:uid="{574AB70D-730E-4490-8841-557E44428C31}"/>
    <cellStyle name="Normal 8 2 2 2 2 2 5" xfId="5833" xr:uid="{6C074041-BAC8-49B7-B890-DFF6DE7E7719}"/>
    <cellStyle name="Normal 8 2 2 2 2 3" xfId="753" xr:uid="{68C2B4FF-1A19-4D85-B69D-5C9610B2890B}"/>
    <cellStyle name="Normal 8 2 2 2 2 3 2" xfId="1972" xr:uid="{8DDE8D0B-468F-426E-AF79-D89399CE556F}"/>
    <cellStyle name="Normal 8 2 2 2 2 3 2 2" xfId="1973" xr:uid="{C1DBBACB-EB65-4145-9CD2-4E609F8EA38B}"/>
    <cellStyle name="Normal 8 2 2 2 2 3 2 2 2" xfId="5834" xr:uid="{99318774-43CE-44CC-9DAB-FF4B66E8EC46}"/>
    <cellStyle name="Normal 8 2 2 2 2 3 2 3" xfId="5835" xr:uid="{3A32A32C-75DD-4D14-819E-0069EC84D97A}"/>
    <cellStyle name="Normal 8 2 2 2 2 3 3" xfId="1974" xr:uid="{DA2384B0-BFE0-49D8-89F6-CB2F999DEDD6}"/>
    <cellStyle name="Normal 8 2 2 2 2 3 3 2" xfId="5836" xr:uid="{0236B415-81BB-4B73-AE80-48F0984AF3AD}"/>
    <cellStyle name="Normal 8 2 2 2 2 3 4" xfId="3726" xr:uid="{BCB27B04-B5EE-4BD5-9A16-65A5B7535F52}"/>
    <cellStyle name="Normal 8 2 2 2 2 4" xfId="1975" xr:uid="{AF61FCC0-64EE-47F4-8014-7150B1FAF7F1}"/>
    <cellStyle name="Normal 8 2 2 2 2 4 2" xfId="1976" xr:uid="{1EBFFB5C-FF62-4FEC-BD5D-5121E740A15A}"/>
    <cellStyle name="Normal 8 2 2 2 2 4 2 2" xfId="5837" xr:uid="{5FE1D513-973B-44B2-9134-6845E76E49DB}"/>
    <cellStyle name="Normal 8 2 2 2 2 4 3" xfId="5838" xr:uid="{CC074566-30FE-4573-AC18-11853E55BB82}"/>
    <cellStyle name="Normal 8 2 2 2 2 5" xfId="1977" xr:uid="{A9452029-C271-478E-BB6F-C5FF64831008}"/>
    <cellStyle name="Normal 8 2 2 2 2 5 2" xfId="5839" xr:uid="{6EDDBEEA-086A-41C6-BAC1-B4B66626F17C}"/>
    <cellStyle name="Normal 8 2 2 2 2 6" xfId="3727" xr:uid="{90A64D48-1B03-43F0-8079-1F6EDAFE16E3}"/>
    <cellStyle name="Normal 8 2 2 2 3" xfId="375" xr:uid="{C13FE94B-3FBC-4F2E-9022-FE41C2D84746}"/>
    <cellStyle name="Normal 8 2 2 2 3 2" xfId="754" xr:uid="{08930DD6-7070-46CE-A215-D139C06F3C1F}"/>
    <cellStyle name="Normal 8 2 2 2 3 2 2" xfId="755" xr:uid="{4EB09434-547C-413D-95F5-DD5A67E95954}"/>
    <cellStyle name="Normal 8 2 2 2 3 2 2 2" xfId="1978" xr:uid="{C952ACE0-03F3-48D1-9285-DE3F37BED166}"/>
    <cellStyle name="Normal 8 2 2 2 3 2 2 2 2" xfId="1979" xr:uid="{B8D1A2E9-F6E4-4804-A33C-8C9260FBC83D}"/>
    <cellStyle name="Normal 8 2 2 2 3 2 2 3" xfId="1980" xr:uid="{7BEB3177-C1AE-425D-86ED-092DB31F1BD8}"/>
    <cellStyle name="Normal 8 2 2 2 3 2 3" xfId="1981" xr:uid="{010F4F26-42AD-4F70-A084-5740D0846793}"/>
    <cellStyle name="Normal 8 2 2 2 3 2 3 2" xfId="1982" xr:uid="{B148960C-85C8-433C-8240-E27FB8C343E2}"/>
    <cellStyle name="Normal 8 2 2 2 3 2 4" xfId="1983" xr:uid="{D8D2DF93-5DA8-464D-9A51-8A7D87CEA0E7}"/>
    <cellStyle name="Normal 8 2 2 2 3 3" xfId="756" xr:uid="{1BB58361-B5E0-41CE-B2AF-0E01F56E4737}"/>
    <cellStyle name="Normal 8 2 2 2 3 3 2" xfId="1984" xr:uid="{387A798C-6EC8-4924-974B-9DDD0A434E72}"/>
    <cellStyle name="Normal 8 2 2 2 3 3 2 2" xfId="1985" xr:uid="{FDDC936C-97FD-42C6-8AAD-84BBBCA688F7}"/>
    <cellStyle name="Normal 8 2 2 2 3 3 3" xfId="1986" xr:uid="{51DEDF9F-6E93-464D-A426-7EE5BEB56DDA}"/>
    <cellStyle name="Normal 8 2 2 2 3 4" xfId="1987" xr:uid="{54D6F5BB-66D9-41F0-9691-DC5D70577C4C}"/>
    <cellStyle name="Normal 8 2 2 2 3 4 2" xfId="1988" xr:uid="{F2474F64-DF12-47BB-BCCC-E55513429BBA}"/>
    <cellStyle name="Normal 8 2 2 2 3 5" xfId="1989" xr:uid="{C83A6F98-4A0A-4867-BD03-8D9AD17A3465}"/>
    <cellStyle name="Normal 8 2 2 2 4" xfId="757" xr:uid="{DCCC115F-4E34-4C42-A785-9AD12901B3BD}"/>
    <cellStyle name="Normal 8 2 2 2 4 2" xfId="758" xr:uid="{D06A1EAF-2CD3-4BF0-AAAF-4FA824D47A4B}"/>
    <cellStyle name="Normal 8 2 2 2 4 2 2" xfId="1990" xr:uid="{10BEC7B9-FF36-4FFB-8437-E9FFD116F528}"/>
    <cellStyle name="Normal 8 2 2 2 4 2 2 2" xfId="1991" xr:uid="{859D3844-DBEF-4E45-95D2-DE2781A960AE}"/>
    <cellStyle name="Normal 8 2 2 2 4 2 3" xfId="1992" xr:uid="{D3DCE802-79EB-4B61-A017-D800CE8E8D49}"/>
    <cellStyle name="Normal 8 2 2 2 4 3" xfId="1993" xr:uid="{1EFC0563-C482-438E-807E-015B1FC0578A}"/>
    <cellStyle name="Normal 8 2 2 2 4 3 2" xfId="1994" xr:uid="{7E7FF93F-470C-4FE2-A7B8-B63732B2EBEA}"/>
    <cellStyle name="Normal 8 2 2 2 4 4" xfId="1995" xr:uid="{FDAE886F-00AA-462F-B43B-780BC739A904}"/>
    <cellStyle name="Normal 8 2 2 2 5" xfId="759" xr:uid="{AFB0E1E3-AE3E-4CCE-8770-7FC36AFDB053}"/>
    <cellStyle name="Normal 8 2 2 2 5 2" xfId="1996" xr:uid="{404C89A8-D155-42C6-8808-3F6C78D724DC}"/>
    <cellStyle name="Normal 8 2 2 2 5 2 2" xfId="1997" xr:uid="{AEBC42EC-59DD-479A-9014-5BF2F873BE02}"/>
    <cellStyle name="Normal 8 2 2 2 5 3" xfId="1998" xr:uid="{643A283F-A216-48F8-88D0-5B0ACABD597E}"/>
    <cellStyle name="Normal 8 2 2 2 5 4" xfId="3728" xr:uid="{04AD52D0-F62D-4B13-AEC3-45F0FDE78BE3}"/>
    <cellStyle name="Normal 8 2 2 2 6" xfId="1999" xr:uid="{19195A32-1D66-4F5F-A444-06D0C989F271}"/>
    <cellStyle name="Normal 8 2 2 2 6 2" xfId="2000" xr:uid="{26BFFF38-6A69-436E-B37D-F75DD431885D}"/>
    <cellStyle name="Normal 8 2 2 2 7" xfId="2001" xr:uid="{BDC363D1-B391-4BA4-A6EB-E93E63C81910}"/>
    <cellStyle name="Normal 8 2 2 2 8" xfId="3729" xr:uid="{2E22FEC2-0FB1-42CF-A20B-1905C6C2995E}"/>
    <cellStyle name="Normal 8 2 2 3" xfId="376" xr:uid="{63B5D879-1359-47FE-8158-D432E88E660D}"/>
    <cellStyle name="Normal 8 2 2 3 2" xfId="760" xr:uid="{68F43558-95D2-42F5-A3D5-1B68924D70FC}"/>
    <cellStyle name="Normal 8 2 2 3 2 2" xfId="761" xr:uid="{E921EB93-7440-44F2-A7C3-0F72457D34EA}"/>
    <cellStyle name="Normal 8 2 2 3 2 2 2" xfId="2002" xr:uid="{7F2AA767-CE6F-4914-964F-DA43DF189067}"/>
    <cellStyle name="Normal 8 2 2 3 2 2 2 2" xfId="2003" xr:uid="{6BB45F40-9B51-4A2C-9548-D792AE1C959C}"/>
    <cellStyle name="Normal 8 2 2 3 2 2 2 2 2" xfId="5840" xr:uid="{37A154E4-408E-44C3-90ED-B3B6531B399D}"/>
    <cellStyle name="Normal 8 2 2 3 2 2 2 3" xfId="5841" xr:uid="{BE064712-D449-48E1-B2AA-0813244C75FD}"/>
    <cellStyle name="Normal 8 2 2 3 2 2 3" xfId="2004" xr:uid="{D2440A0F-EE8F-49FA-82F0-B2B0E163AA91}"/>
    <cellStyle name="Normal 8 2 2 3 2 2 3 2" xfId="5842" xr:uid="{8598A42E-8646-499C-ABFE-CA792CB96D3B}"/>
    <cellStyle name="Normal 8 2 2 3 2 2 4" xfId="5843" xr:uid="{4DD4BAAD-A6DC-4503-9D44-A405C69A26BE}"/>
    <cellStyle name="Normal 8 2 2 3 2 3" xfId="2005" xr:uid="{D731D213-EC57-4327-BAFF-0E6B1921D9AA}"/>
    <cellStyle name="Normal 8 2 2 3 2 3 2" xfId="2006" xr:uid="{B044D3FA-F1A0-4816-A9D7-C4AEACA2E567}"/>
    <cellStyle name="Normal 8 2 2 3 2 3 2 2" xfId="5844" xr:uid="{065D4159-2CCC-490A-BFD2-1D5460F612A6}"/>
    <cellStyle name="Normal 8 2 2 3 2 3 3" xfId="5845" xr:uid="{2DE101D7-1E3D-4DF4-87D8-B0D8EBD9C7DC}"/>
    <cellStyle name="Normal 8 2 2 3 2 4" xfId="2007" xr:uid="{F6B394DA-46FB-4F5D-9F46-5CF8B64FADB7}"/>
    <cellStyle name="Normal 8 2 2 3 2 4 2" xfId="5846" xr:uid="{703EB749-67C2-4604-8DAD-DFEABFC3DD81}"/>
    <cellStyle name="Normal 8 2 2 3 2 5" xfId="5847" xr:uid="{68A1AB27-DB5D-481F-9A60-1488554ACFDE}"/>
    <cellStyle name="Normal 8 2 2 3 3" xfId="762" xr:uid="{0CB47B1D-64BE-4075-802A-54560FD4BF00}"/>
    <cellStyle name="Normal 8 2 2 3 3 2" xfId="2008" xr:uid="{3A667ADD-64D6-4FD2-B70E-F49EFAF8FE61}"/>
    <cellStyle name="Normal 8 2 2 3 3 2 2" xfId="2009" xr:uid="{60EEDA4C-EB16-4366-A6FF-BEF34F618C70}"/>
    <cellStyle name="Normal 8 2 2 3 3 2 2 2" xfId="5848" xr:uid="{F2EB34AD-80FE-42D8-B6EF-35E4673A32A2}"/>
    <cellStyle name="Normal 8 2 2 3 3 2 3" xfId="5849" xr:uid="{FD7A8711-0645-4621-B6B4-4FC33685EC9A}"/>
    <cellStyle name="Normal 8 2 2 3 3 3" xfId="2010" xr:uid="{676BE7B1-38DD-4AD5-9E71-B8264609FBAB}"/>
    <cellStyle name="Normal 8 2 2 3 3 3 2" xfId="5850" xr:uid="{F9CF1683-231A-4DB6-BCB6-C90032DB4F1E}"/>
    <cellStyle name="Normal 8 2 2 3 3 4" xfId="3730" xr:uid="{D8C195F2-603C-485E-85C5-147B1A25A871}"/>
    <cellStyle name="Normal 8 2 2 3 4" xfId="2011" xr:uid="{2D8904F5-FC41-4D2D-8CB0-73CEE8E2FC89}"/>
    <cellStyle name="Normal 8 2 2 3 4 2" xfId="2012" xr:uid="{F16F5BB5-AE58-4DFF-A387-5BD92CD31A5E}"/>
    <cellStyle name="Normal 8 2 2 3 4 2 2" xfId="5851" xr:uid="{0CF73D3E-838F-43D1-9152-BA609A3C5964}"/>
    <cellStyle name="Normal 8 2 2 3 4 3" xfId="5852" xr:uid="{E7C1BA55-2B3E-4A93-B068-6A76AFD65D92}"/>
    <cellStyle name="Normal 8 2 2 3 5" xfId="2013" xr:uid="{7DF20E3E-B57B-47BF-A81D-36D8630DD7D9}"/>
    <cellStyle name="Normal 8 2 2 3 5 2" xfId="5853" xr:uid="{090602A9-AF0D-4C8B-B2C7-1DE339842103}"/>
    <cellStyle name="Normal 8 2 2 3 6" xfId="3731" xr:uid="{E64B3037-2722-4247-BD9B-2206CDD5E5F2}"/>
    <cellStyle name="Normal 8 2 2 4" xfId="377" xr:uid="{C7D6E2D6-B697-4D4A-A0EB-CF6406C6C6D2}"/>
    <cellStyle name="Normal 8 2 2 4 2" xfId="763" xr:uid="{E5941C30-475E-4EC1-A104-EE8AAE03C938}"/>
    <cellStyle name="Normal 8 2 2 4 2 2" xfId="764" xr:uid="{3138575B-D4AA-4AC7-8C9F-9CD3C982C8D2}"/>
    <cellStyle name="Normal 8 2 2 4 2 2 2" xfId="2014" xr:uid="{D37E939C-DC2C-4EBC-BDA5-91BE604A952A}"/>
    <cellStyle name="Normal 8 2 2 4 2 2 2 2" xfId="2015" xr:uid="{4A040281-BCED-4B0E-9BA3-7F143450339E}"/>
    <cellStyle name="Normal 8 2 2 4 2 2 3" xfId="2016" xr:uid="{3ED8E21C-AEAB-436B-9DFC-955CC337380C}"/>
    <cellStyle name="Normal 8 2 2 4 2 3" xfId="2017" xr:uid="{97308582-9DE8-40B9-9382-B58821E19ACD}"/>
    <cellStyle name="Normal 8 2 2 4 2 3 2" xfId="2018" xr:uid="{98F9F6E7-0D1B-4981-937E-054897C4A8C8}"/>
    <cellStyle name="Normal 8 2 2 4 2 4" xfId="2019" xr:uid="{84553A19-C4FD-45AE-B135-7946E8249967}"/>
    <cellStyle name="Normal 8 2 2 4 3" xfId="765" xr:uid="{16342D8B-BD60-42E7-822F-43AD89BE6AB9}"/>
    <cellStyle name="Normal 8 2 2 4 3 2" xfId="2020" xr:uid="{BA2125F4-A972-46AF-8BDF-8A5295B650F8}"/>
    <cellStyle name="Normal 8 2 2 4 3 2 2" xfId="2021" xr:uid="{531369D8-6191-4242-8A90-5A66755923FB}"/>
    <cellStyle name="Normal 8 2 2 4 3 3" xfId="2022" xr:uid="{E13470D7-C785-471A-AA9F-BFCF9E6D4899}"/>
    <cellStyle name="Normal 8 2 2 4 4" xfId="2023" xr:uid="{A3260FB2-1C10-4A08-8DED-8F4793739C55}"/>
    <cellStyle name="Normal 8 2 2 4 4 2" xfId="2024" xr:uid="{242D6EB5-BA20-477E-B049-C5DE3700826D}"/>
    <cellStyle name="Normal 8 2 2 4 5" xfId="2025" xr:uid="{910CA32E-FAB2-4BB7-A665-0C8E1B894B28}"/>
    <cellStyle name="Normal 8 2 2 5" xfId="378" xr:uid="{5E31F09B-76BC-4F87-8919-EEB50EF464FE}"/>
    <cellStyle name="Normal 8 2 2 5 2" xfId="766" xr:uid="{171B34B1-6E5E-4396-949B-F5C1250B046E}"/>
    <cellStyle name="Normal 8 2 2 5 2 2" xfId="2026" xr:uid="{577E170B-41E7-4856-95B8-0CC80388AA88}"/>
    <cellStyle name="Normal 8 2 2 5 2 2 2" xfId="2027" xr:uid="{49745108-782C-4496-A52E-44579A7C6583}"/>
    <cellStyle name="Normal 8 2 2 5 2 3" xfId="2028" xr:uid="{9BCEB002-F1C4-4042-8520-DC0775AB701E}"/>
    <cellStyle name="Normal 8 2 2 5 3" xfId="2029" xr:uid="{76B45160-AC2F-40FD-925E-16324D90ABDA}"/>
    <cellStyle name="Normal 8 2 2 5 3 2" xfId="2030" xr:uid="{5159B071-0558-4F65-A9EF-C1795694289C}"/>
    <cellStyle name="Normal 8 2 2 5 4" xfId="2031" xr:uid="{93E2919D-4BEA-487E-A215-017690CD577F}"/>
    <cellStyle name="Normal 8 2 2 6" xfId="767" xr:uid="{68CD87CC-00CB-4248-8BE5-7D41A0BB3634}"/>
    <cellStyle name="Normal 8 2 2 6 2" xfId="2032" xr:uid="{BE85BD2B-2B53-4395-BD28-B876E916CAB5}"/>
    <cellStyle name="Normal 8 2 2 6 2 2" xfId="2033" xr:uid="{25CA066D-6D98-4B70-B0C8-318A74D8C48B}"/>
    <cellStyle name="Normal 8 2 2 6 3" xfId="2034" xr:uid="{69C4FDD4-2A6C-4712-BA06-77B30D46A29C}"/>
    <cellStyle name="Normal 8 2 2 6 4" xfId="3732" xr:uid="{114C210F-1503-4997-A7E9-B5B526CBB230}"/>
    <cellStyle name="Normal 8 2 2 7" xfId="2035" xr:uid="{B04A7596-5485-4818-9334-9E7D0EDA6C0C}"/>
    <cellStyle name="Normal 8 2 2 7 2" xfId="2036" xr:uid="{0624F290-FBDC-44B4-9BAE-94522F02D9D3}"/>
    <cellStyle name="Normal 8 2 2 8" xfId="2037" xr:uid="{64428A42-57FF-4518-9872-63E74324CFCA}"/>
    <cellStyle name="Normal 8 2 2 9" xfId="3733" xr:uid="{2ECA478B-7880-45F6-A937-59C3FD7FC481}"/>
    <cellStyle name="Normal 8 2 3" xfId="150" xr:uid="{A12B94CC-A573-4674-9FAA-EC6AD663A31C}"/>
    <cellStyle name="Normal 8 2 3 2" xfId="151" xr:uid="{09F25962-01D5-44A7-A89A-78AECE8741BF}"/>
    <cellStyle name="Normal 8 2 3 2 2" xfId="768" xr:uid="{F76E64FB-F8F4-4C56-82D9-BAF3D2665ED0}"/>
    <cellStyle name="Normal 8 2 3 2 2 2" xfId="769" xr:uid="{E032F23A-A083-404E-B3DF-AFB1CE104A2A}"/>
    <cellStyle name="Normal 8 2 3 2 2 2 2" xfId="2038" xr:uid="{5840D244-D995-46E2-9379-F51FFF5E394D}"/>
    <cellStyle name="Normal 8 2 3 2 2 2 2 2" xfId="2039" xr:uid="{6D91BE76-CBAC-426C-90DF-CEA2546C29ED}"/>
    <cellStyle name="Normal 8 2 3 2 2 2 2 2 2" xfId="5854" xr:uid="{95D5ECE2-4C8E-4481-9E16-C45AAC90B3FB}"/>
    <cellStyle name="Normal 8 2 3 2 2 2 2 3" xfId="5855" xr:uid="{3C74735E-D387-42A4-90D9-A313620D6DD6}"/>
    <cellStyle name="Normal 8 2 3 2 2 2 3" xfId="2040" xr:uid="{3FC2F31D-2BC3-4016-BC57-2E6B592016E0}"/>
    <cellStyle name="Normal 8 2 3 2 2 2 3 2" xfId="5856" xr:uid="{36F7F367-6438-447D-A0ED-6F6F1003005E}"/>
    <cellStyle name="Normal 8 2 3 2 2 2 4" xfId="5857" xr:uid="{A932A66B-8449-40BB-A82D-76DF0F237416}"/>
    <cellStyle name="Normal 8 2 3 2 2 3" xfId="2041" xr:uid="{ADD052A8-CC7A-4F3F-8C74-DACCFF593B12}"/>
    <cellStyle name="Normal 8 2 3 2 2 3 2" xfId="2042" xr:uid="{2B92C62A-D7DA-40C5-90B7-C53ED88C5A4E}"/>
    <cellStyle name="Normal 8 2 3 2 2 3 2 2" xfId="5858" xr:uid="{E01CF3AA-B6F3-40C0-8FE9-FD64EA25F760}"/>
    <cellStyle name="Normal 8 2 3 2 2 3 3" xfId="5859" xr:uid="{CD2FE28E-9989-46A0-A4EF-17F0A4F7D07A}"/>
    <cellStyle name="Normal 8 2 3 2 2 4" xfId="2043" xr:uid="{EC35E513-157A-4E2A-B589-D44D770A28F9}"/>
    <cellStyle name="Normal 8 2 3 2 2 4 2" xfId="5860" xr:uid="{91729BAA-19C1-4C49-AF2E-7101E4B9962B}"/>
    <cellStyle name="Normal 8 2 3 2 2 5" xfId="5861" xr:uid="{DE7B629F-55D3-4142-8095-CEDB494EB5AE}"/>
    <cellStyle name="Normal 8 2 3 2 3" xfId="770" xr:uid="{80A8397A-5ADE-4768-8159-0132CCFC4827}"/>
    <cellStyle name="Normal 8 2 3 2 3 2" xfId="2044" xr:uid="{C38618B5-5E9B-45D1-8D64-09F4345BD98E}"/>
    <cellStyle name="Normal 8 2 3 2 3 2 2" xfId="2045" xr:uid="{DEA8C457-7584-426A-AC87-BB7D0CFF9598}"/>
    <cellStyle name="Normal 8 2 3 2 3 2 2 2" xfId="5862" xr:uid="{408160EF-6B1C-4625-B1A5-FA21D22EA2EB}"/>
    <cellStyle name="Normal 8 2 3 2 3 2 3" xfId="5863" xr:uid="{1CA41FC3-3802-4A9E-B876-650DBAF8229D}"/>
    <cellStyle name="Normal 8 2 3 2 3 3" xfId="2046" xr:uid="{8612977C-11BC-4671-B7B3-7C87F6F317D1}"/>
    <cellStyle name="Normal 8 2 3 2 3 3 2" xfId="5864" xr:uid="{BF831F84-71A0-4D49-A336-C1CE3691B7A1}"/>
    <cellStyle name="Normal 8 2 3 2 3 4" xfId="3734" xr:uid="{60913B10-0D36-406C-B0FC-40C6A38D5149}"/>
    <cellStyle name="Normal 8 2 3 2 4" xfId="2047" xr:uid="{4BB4FA95-DE59-4982-A26D-7B3E1094C93B}"/>
    <cellStyle name="Normal 8 2 3 2 4 2" xfId="2048" xr:uid="{93F44FA1-BE80-493C-9DC0-912B9F99A346}"/>
    <cellStyle name="Normal 8 2 3 2 4 2 2" xfId="5865" xr:uid="{C07520D4-037E-4083-A114-98F2A53327DD}"/>
    <cellStyle name="Normal 8 2 3 2 4 3" xfId="5866" xr:uid="{7BEF8384-083C-4CB7-ACE5-3506B5B206E2}"/>
    <cellStyle name="Normal 8 2 3 2 5" xfId="2049" xr:uid="{49C9A5AF-F722-4857-B8DD-DEA6B3FA2801}"/>
    <cellStyle name="Normal 8 2 3 2 5 2" xfId="5867" xr:uid="{49B609E6-2728-4F72-8D6F-FF6F51BEB0D4}"/>
    <cellStyle name="Normal 8 2 3 2 6" xfId="3735" xr:uid="{5999E069-9661-4DDE-B952-50C6B0A810DE}"/>
    <cellStyle name="Normal 8 2 3 3" xfId="379" xr:uid="{CF72A042-BC15-4D3F-9B5F-895763707E8F}"/>
    <cellStyle name="Normal 8 2 3 3 2" xfId="771" xr:uid="{98841770-E471-4F55-A325-2ADF7F148BE7}"/>
    <cellStyle name="Normal 8 2 3 3 2 2" xfId="772" xr:uid="{16C3FF52-32FA-4B9B-AA6D-450197DCEDBB}"/>
    <cellStyle name="Normal 8 2 3 3 2 2 2" xfId="2050" xr:uid="{EC0A2455-ED03-468A-865C-491F78A8EBE3}"/>
    <cellStyle name="Normal 8 2 3 3 2 2 2 2" xfId="2051" xr:uid="{220C0F2C-2CCF-46E6-8504-CA29826AF475}"/>
    <cellStyle name="Normal 8 2 3 3 2 2 3" xfId="2052" xr:uid="{383E90C5-740B-4E08-9CBE-48D9598939B5}"/>
    <cellStyle name="Normal 8 2 3 3 2 3" xfId="2053" xr:uid="{4877C5FA-4C28-472B-BA9C-5B5D200F02EE}"/>
    <cellStyle name="Normal 8 2 3 3 2 3 2" xfId="2054" xr:uid="{B91836AF-19E9-4775-BB8B-1EFEA61895E8}"/>
    <cellStyle name="Normal 8 2 3 3 2 4" xfId="2055" xr:uid="{98AE276F-8978-4512-9CB0-5B8F2741928F}"/>
    <cellStyle name="Normal 8 2 3 3 3" xfId="773" xr:uid="{1D7D7D8B-4AEF-4C3B-B6F6-CAC113A50D79}"/>
    <cellStyle name="Normal 8 2 3 3 3 2" xfId="2056" xr:uid="{46EBC0A5-9546-4E60-8FFA-C50B3930AFF6}"/>
    <cellStyle name="Normal 8 2 3 3 3 2 2" xfId="2057" xr:uid="{DACF59B3-C018-4EED-A51C-7C6D501E052B}"/>
    <cellStyle name="Normal 8 2 3 3 3 3" xfId="2058" xr:uid="{F0657152-2016-40D1-B292-F0ACFF7BC432}"/>
    <cellStyle name="Normal 8 2 3 3 4" xfId="2059" xr:uid="{FC87BCA2-CF07-4C43-80D4-7CB7D4625D53}"/>
    <cellStyle name="Normal 8 2 3 3 4 2" xfId="2060" xr:uid="{7077EEE8-7E9F-4A10-9AB4-84776464461B}"/>
    <cellStyle name="Normal 8 2 3 3 5" xfId="2061" xr:uid="{C94FD6D9-488A-4B5D-8895-0043AE9B3C7F}"/>
    <cellStyle name="Normal 8 2 3 4" xfId="380" xr:uid="{45DFF707-590A-4690-870A-09DC0B958663}"/>
    <cellStyle name="Normal 8 2 3 4 2" xfId="774" xr:uid="{E88A48F0-1FC0-413A-9275-B1E0B1E06E7E}"/>
    <cellStyle name="Normal 8 2 3 4 2 2" xfId="2062" xr:uid="{67B293EF-0F08-4B1F-B943-940F4285090B}"/>
    <cellStyle name="Normal 8 2 3 4 2 2 2" xfId="2063" xr:uid="{4F7F828C-C8CE-43E4-9AEA-B311EC144F20}"/>
    <cellStyle name="Normal 8 2 3 4 2 3" xfId="2064" xr:uid="{12B8D9A5-A5F3-4467-964B-3655DA1EEECF}"/>
    <cellStyle name="Normal 8 2 3 4 3" xfId="2065" xr:uid="{7B512998-AF84-4BFD-ACFA-C180C428FBA2}"/>
    <cellStyle name="Normal 8 2 3 4 3 2" xfId="2066" xr:uid="{ABEA3D28-F9A9-439D-BF83-DB18146B8FE0}"/>
    <cellStyle name="Normal 8 2 3 4 4" xfId="2067" xr:uid="{17FF9EC1-3DBA-42F8-B543-8EDEF7DF2DA7}"/>
    <cellStyle name="Normal 8 2 3 5" xfId="775" xr:uid="{B3057F15-65B4-49FD-B147-5F9C1C7FAD20}"/>
    <cellStyle name="Normal 8 2 3 5 2" xfId="2068" xr:uid="{A347EDD7-416D-407A-A987-383154F709E9}"/>
    <cellStyle name="Normal 8 2 3 5 2 2" xfId="2069" xr:uid="{C3855721-137B-459D-9568-50C17A33CC9C}"/>
    <cellStyle name="Normal 8 2 3 5 3" xfId="2070" xr:uid="{6559C1EE-B341-4B5F-919F-E35C0646763F}"/>
    <cellStyle name="Normal 8 2 3 5 4" xfId="3736" xr:uid="{364BA7B4-A65F-4076-A48C-EC41CE8D52DC}"/>
    <cellStyle name="Normal 8 2 3 6" xfId="2071" xr:uid="{361DBED2-E0D5-41CE-A6DE-A1CC9A786E09}"/>
    <cellStyle name="Normal 8 2 3 6 2" xfId="2072" xr:uid="{F1267D03-3738-40F1-B826-60BCA6B3671A}"/>
    <cellStyle name="Normal 8 2 3 7" xfId="2073" xr:uid="{00525BE5-ACE0-4146-91E1-F900DF495A48}"/>
    <cellStyle name="Normal 8 2 3 8" xfId="3737" xr:uid="{ADC6A067-230D-4CAD-99F1-FDAE267C4760}"/>
    <cellStyle name="Normal 8 2 4" xfId="152" xr:uid="{492E661A-A65B-4B21-85EE-D94B12F41F54}"/>
    <cellStyle name="Normal 8 2 4 2" xfId="449" xr:uid="{F22149A2-852F-49D4-A82F-ED4450ECC42E}"/>
    <cellStyle name="Normal 8 2 4 2 2" xfId="776" xr:uid="{0FBE25F3-686B-4CC0-BD44-5D6B6A4BC282}"/>
    <cellStyle name="Normal 8 2 4 2 2 2" xfId="2074" xr:uid="{68D8D8C8-311A-496A-BD0F-16F73FD62241}"/>
    <cellStyle name="Normal 8 2 4 2 2 2 2" xfId="2075" xr:uid="{17DF6FDF-0C77-4000-BF46-8B1DE0130A38}"/>
    <cellStyle name="Normal 8 2 4 2 2 2 2 2" xfId="5868" xr:uid="{85CAEAB8-D27E-4FD1-AF87-BD436D698687}"/>
    <cellStyle name="Normal 8 2 4 2 2 2 3" xfId="5869" xr:uid="{F784C8B2-7D02-4975-9D52-F960A321A27B}"/>
    <cellStyle name="Normal 8 2 4 2 2 3" xfId="2076" xr:uid="{54323A9D-BEA0-4E25-8778-98C65C971CA8}"/>
    <cellStyle name="Normal 8 2 4 2 2 3 2" xfId="5870" xr:uid="{BAF6C939-FD60-44E4-B2D3-99F4EDF56635}"/>
    <cellStyle name="Normal 8 2 4 2 2 4" xfId="3738" xr:uid="{AD5EE379-81EA-4E60-A65B-3C5BA0B063C9}"/>
    <cellStyle name="Normal 8 2 4 2 3" xfId="2077" xr:uid="{1A361004-D348-45BE-9C5E-007D63800063}"/>
    <cellStyle name="Normal 8 2 4 2 3 2" xfId="2078" xr:uid="{DF9E3D81-7312-4DD9-92F5-0ED3DD8A74F5}"/>
    <cellStyle name="Normal 8 2 4 2 3 2 2" xfId="5871" xr:uid="{DA88CA4C-3D14-4418-B2A8-6939F2731D21}"/>
    <cellStyle name="Normal 8 2 4 2 3 3" xfId="5872" xr:uid="{40306B73-0EAB-43C8-9345-4EC3B36CEADD}"/>
    <cellStyle name="Normal 8 2 4 2 4" xfId="2079" xr:uid="{7B681D5F-EB72-473B-AD2D-6C35953C2DE5}"/>
    <cellStyle name="Normal 8 2 4 2 4 2" xfId="5873" xr:uid="{0D62B6AF-8725-499E-BED2-43E6A54AEB24}"/>
    <cellStyle name="Normal 8 2 4 2 5" xfId="3739" xr:uid="{71C57085-9118-4E44-97EC-13CC654DEF36}"/>
    <cellStyle name="Normal 8 2 4 3" xfId="777" xr:uid="{967CF9A4-697E-493B-9ADE-988B7C626D04}"/>
    <cellStyle name="Normal 8 2 4 3 2" xfId="2080" xr:uid="{D9C9FD72-D82F-449A-AF9B-39D2B69AC6D6}"/>
    <cellStyle name="Normal 8 2 4 3 2 2" xfId="2081" xr:uid="{594786F7-7996-4C4B-B0AD-8A3B63CA5D1F}"/>
    <cellStyle name="Normal 8 2 4 3 2 2 2" xfId="5874" xr:uid="{5B356466-BD6F-4702-A0C3-4250C90C85A1}"/>
    <cellStyle name="Normal 8 2 4 3 2 3" xfId="5875" xr:uid="{338D280A-581B-4473-90C9-166479480E9A}"/>
    <cellStyle name="Normal 8 2 4 3 3" xfId="2082" xr:uid="{3F61AC2D-4470-4B6F-B672-B3952D2ABEA3}"/>
    <cellStyle name="Normal 8 2 4 3 3 2" xfId="5876" xr:uid="{AD4D0003-504B-4FCD-83A2-E79490877AC6}"/>
    <cellStyle name="Normal 8 2 4 3 4" xfId="3740" xr:uid="{85F6C277-B7A5-49AF-95BC-1E5DDF069C59}"/>
    <cellStyle name="Normal 8 2 4 4" xfId="2083" xr:uid="{2D28BEA2-1F97-4D90-825E-C1E26E910B9C}"/>
    <cellStyle name="Normal 8 2 4 4 2" xfId="2084" xr:uid="{8A69329B-333B-4B25-9557-A43C68A50DDC}"/>
    <cellStyle name="Normal 8 2 4 4 2 2" xfId="5877" xr:uid="{60D95B58-B1EF-4D90-A905-63AA75C708B2}"/>
    <cellStyle name="Normal 8 2 4 4 3" xfId="3741" xr:uid="{291534CA-C31D-46E6-9BB7-E60025F412DE}"/>
    <cellStyle name="Normal 8 2 4 4 4" xfId="3742" xr:uid="{CCC97D50-E597-4C03-8F66-C081F081D760}"/>
    <cellStyle name="Normal 8 2 4 5" xfId="2085" xr:uid="{20E9D37C-9630-41D9-B15D-D3DE0D839151}"/>
    <cellStyle name="Normal 8 2 4 5 2" xfId="5878" xr:uid="{F961E7D1-369C-4C36-908D-8384EEE4F4C7}"/>
    <cellStyle name="Normal 8 2 4 6" xfId="3743" xr:uid="{23DF0B14-1A27-4431-A8B1-B1AF6DB43F8D}"/>
    <cellStyle name="Normal 8 2 4 7" xfId="3744" xr:uid="{EA62F032-18D0-426A-8221-50AE0EC87D1D}"/>
    <cellStyle name="Normal 8 2 5" xfId="381" xr:uid="{C7B560EB-9449-429B-ACB5-560A822C8FD4}"/>
    <cellStyle name="Normal 8 2 5 2" xfId="778" xr:uid="{3039AB24-E35C-4B90-9FB6-A83857E86552}"/>
    <cellStyle name="Normal 8 2 5 2 2" xfId="779" xr:uid="{FFD9B983-7987-4809-9F46-36455D8351EE}"/>
    <cellStyle name="Normal 8 2 5 2 2 2" xfId="2086" xr:uid="{9E739CF5-D04F-418A-BDF7-1A96952AED91}"/>
    <cellStyle name="Normal 8 2 5 2 2 2 2" xfId="2087" xr:uid="{A882A63F-5E32-4F62-850B-5B9DB876BD41}"/>
    <cellStyle name="Normal 8 2 5 2 2 3" xfId="2088" xr:uid="{F8A55F7D-99CB-460D-A286-25CFEAC37A8A}"/>
    <cellStyle name="Normal 8 2 5 2 3" xfId="2089" xr:uid="{01F21891-9154-4019-8856-E2BD9F98C722}"/>
    <cellStyle name="Normal 8 2 5 2 3 2" xfId="2090" xr:uid="{6AA031AF-6EC3-4B23-B1DD-85E7FB1AF210}"/>
    <cellStyle name="Normal 8 2 5 2 4" xfId="2091" xr:uid="{17F16CBF-7DA1-4DD9-AE4F-DC0A5B3559D1}"/>
    <cellStyle name="Normal 8 2 5 3" xfId="780" xr:uid="{88F53E14-77F5-40FF-AD9F-208A20B56432}"/>
    <cellStyle name="Normal 8 2 5 3 2" xfId="2092" xr:uid="{06E9F1BD-9A1D-4E7A-AF59-7DE45F24F912}"/>
    <cellStyle name="Normal 8 2 5 3 2 2" xfId="2093" xr:uid="{27C2D405-B674-4A24-887D-E1EBB1217AB2}"/>
    <cellStyle name="Normal 8 2 5 3 3" xfId="2094" xr:uid="{C056764C-EB11-4A96-ACC0-BA0037612460}"/>
    <cellStyle name="Normal 8 2 5 3 4" xfId="3745" xr:uid="{ABA4E2D0-5014-4818-8D47-A2DBED5283B5}"/>
    <cellStyle name="Normal 8 2 5 4" xfId="2095" xr:uid="{4CE052EA-8357-4431-89C8-4EDA90CCD47F}"/>
    <cellStyle name="Normal 8 2 5 4 2" xfId="2096" xr:uid="{1C8ACDE6-B134-47F4-937F-B9401E4C5A9F}"/>
    <cellStyle name="Normal 8 2 5 5" xfId="2097" xr:uid="{763497A0-42E1-40BE-A578-5BDE98C29617}"/>
    <cellStyle name="Normal 8 2 5 6" xfId="3746" xr:uid="{4CA5E982-F600-4021-9BBA-9F44E0FD4C81}"/>
    <cellStyle name="Normal 8 2 6" xfId="382" xr:uid="{6281007C-7C58-41C6-8879-92EE4E5B53A1}"/>
    <cellStyle name="Normal 8 2 6 2" xfId="781" xr:uid="{4506EB14-18FC-4615-887F-6950ADCE7FCB}"/>
    <cellStyle name="Normal 8 2 6 2 2" xfId="2098" xr:uid="{27127253-9C4A-41CA-A3A9-DB5D0EFA99B6}"/>
    <cellStyle name="Normal 8 2 6 2 2 2" xfId="2099" xr:uid="{63346B5A-21DB-461E-8364-819FBDDF469B}"/>
    <cellStyle name="Normal 8 2 6 2 3" xfId="2100" xr:uid="{1ADEC7E1-AEE5-4012-96F6-2CB8845EAC68}"/>
    <cellStyle name="Normal 8 2 6 2 4" xfId="3747" xr:uid="{C90AB9D9-B0C6-4E66-98CB-AF0927C9A45E}"/>
    <cellStyle name="Normal 8 2 6 3" xfId="2101" xr:uid="{204AB9FD-B314-4894-A0E4-67A91E0B1174}"/>
    <cellStyle name="Normal 8 2 6 3 2" xfId="2102" xr:uid="{37218394-CDBB-4854-ABCA-065F545ADEB3}"/>
    <cellStyle name="Normal 8 2 6 4" xfId="2103" xr:uid="{C495A478-940A-485D-A38A-8D2B29B6062E}"/>
    <cellStyle name="Normal 8 2 6 5" xfId="3748" xr:uid="{7B8EBF22-95D5-44AB-81AF-F9C5A412DACE}"/>
    <cellStyle name="Normal 8 2 7" xfId="782" xr:uid="{73380C74-F105-4A58-90A0-5FBB2D78DD3D}"/>
    <cellStyle name="Normal 8 2 7 2" xfId="2104" xr:uid="{B3099547-F272-4DD9-83EA-667550B8CC83}"/>
    <cellStyle name="Normal 8 2 7 2 2" xfId="2105" xr:uid="{F9966254-4678-4C3A-A929-9819D4A14AF6}"/>
    <cellStyle name="Normal 8 2 7 3" xfId="2106" xr:uid="{D9C6895F-F54A-4E2E-87D0-FF60399B7005}"/>
    <cellStyle name="Normal 8 2 7 4" xfId="3749" xr:uid="{D2770BD0-844B-4DB1-942E-5618D5E377AC}"/>
    <cellStyle name="Normal 8 2 8" xfId="2107" xr:uid="{92581A6C-D031-4C90-9B65-3678DD6414CB}"/>
    <cellStyle name="Normal 8 2 8 2" xfId="2108" xr:uid="{C7E6CE82-74CD-4C53-8113-7A93C2A0B727}"/>
    <cellStyle name="Normal 8 2 8 3" xfId="3750" xr:uid="{2D3853F6-8363-472D-83FF-8A7380D91F44}"/>
    <cellStyle name="Normal 8 2 8 4" xfId="3751" xr:uid="{6A6B4DE5-20EA-475E-92E6-FDB8E4BEB8FD}"/>
    <cellStyle name="Normal 8 2 9" xfId="2109" xr:uid="{639EEFC4-3B86-4AFB-8B0C-E92C0A8DD0B3}"/>
    <cellStyle name="Normal 8 3" xfId="153" xr:uid="{F9D1AF91-26F9-4EE9-B9AC-55E18E75B573}"/>
    <cellStyle name="Normal 8 3 10" xfId="3752" xr:uid="{0D1DD69B-B990-4E74-BBCE-559417FB9D22}"/>
    <cellStyle name="Normal 8 3 11" xfId="3753" xr:uid="{2AED23DF-FE31-4F6E-96D3-4D428007D386}"/>
    <cellStyle name="Normal 8 3 2" xfId="154" xr:uid="{2D2B74E8-F761-4C66-904D-73F6A7E5BACB}"/>
    <cellStyle name="Normal 8 3 2 2" xfId="155" xr:uid="{08E4C7C9-E5B8-4AAE-AF6E-EEDE7633F32F}"/>
    <cellStyle name="Normal 8 3 2 2 2" xfId="383" xr:uid="{5BB6632A-303D-46E3-966A-B735DFA55EA0}"/>
    <cellStyle name="Normal 8 3 2 2 2 2" xfId="783" xr:uid="{74515076-45D2-42D9-9CBA-147E41CA5AA9}"/>
    <cellStyle name="Normal 8 3 2 2 2 2 2" xfId="2110" xr:uid="{E23E11D0-06FE-4D0C-9A8B-B1CA3A8EED27}"/>
    <cellStyle name="Normal 8 3 2 2 2 2 2 2" xfId="2111" xr:uid="{3CF5F54C-B501-4112-9B47-661EB3AA3930}"/>
    <cellStyle name="Normal 8 3 2 2 2 2 2 2 2" xfId="5879" xr:uid="{31E199A3-D831-45BD-AB10-AF444861B2C4}"/>
    <cellStyle name="Normal 8 3 2 2 2 2 2 3" xfId="5880" xr:uid="{5351170A-74EA-4EA5-9F1D-6BA30AC681BD}"/>
    <cellStyle name="Normal 8 3 2 2 2 2 3" xfId="2112" xr:uid="{79945FCF-C67F-48A7-BA95-C42D0F079A48}"/>
    <cellStyle name="Normal 8 3 2 2 2 2 3 2" xfId="5881" xr:uid="{9DAB0CF2-B849-4FEF-9D9C-EB7DFD6B05D3}"/>
    <cellStyle name="Normal 8 3 2 2 2 2 4" xfId="3754" xr:uid="{20A950E9-DB76-4206-9EC4-C6CFA017F0DB}"/>
    <cellStyle name="Normal 8 3 2 2 2 3" xfId="2113" xr:uid="{61D7B5AC-2A3D-49F8-A9E6-0706EDD43B64}"/>
    <cellStyle name="Normal 8 3 2 2 2 3 2" xfId="2114" xr:uid="{9DC8BAF4-93FB-4EFA-B48F-3A4DAE039004}"/>
    <cellStyle name="Normal 8 3 2 2 2 3 2 2" xfId="5882" xr:uid="{8A2791A1-B5A7-4D8D-8406-24A3A2045608}"/>
    <cellStyle name="Normal 8 3 2 2 2 3 3" xfId="3755" xr:uid="{54957A6B-C12E-4247-ABBF-637D5798724C}"/>
    <cellStyle name="Normal 8 3 2 2 2 3 4" xfId="3756" xr:uid="{AC49A2A7-0824-4C43-A687-25B33A5F69D8}"/>
    <cellStyle name="Normal 8 3 2 2 2 4" xfId="2115" xr:uid="{069B1F77-E85A-432E-A7BC-251B86659484}"/>
    <cellStyle name="Normal 8 3 2 2 2 4 2" xfId="5883" xr:uid="{005C5BC6-2AAB-40F0-8D56-67AE8DCD4FDD}"/>
    <cellStyle name="Normal 8 3 2 2 2 5" xfId="3757" xr:uid="{38292E20-67E3-40D2-9312-67BC50942BC8}"/>
    <cellStyle name="Normal 8 3 2 2 2 6" xfId="3758" xr:uid="{E91DCA35-F493-412F-BB0E-43644F4B2D54}"/>
    <cellStyle name="Normal 8 3 2 2 3" xfId="784" xr:uid="{CD5BE65D-F888-48AB-AF0D-174E235BF2D3}"/>
    <cellStyle name="Normal 8 3 2 2 3 2" xfId="2116" xr:uid="{A6AFFB6E-BD28-448E-901F-21C609856452}"/>
    <cellStyle name="Normal 8 3 2 2 3 2 2" xfId="2117" xr:uid="{1EEC3F91-FBCB-4DE4-9B97-11CAA3313B26}"/>
    <cellStyle name="Normal 8 3 2 2 3 2 2 2" xfId="5884" xr:uid="{60189B80-260E-4DD1-B81A-3AEA35C4B4CD}"/>
    <cellStyle name="Normal 8 3 2 2 3 2 3" xfId="3759" xr:uid="{7D2C2C67-C8BB-4E39-AF2D-9B3910EBEC48}"/>
    <cellStyle name="Normal 8 3 2 2 3 2 4" xfId="3760" xr:uid="{23EC3E05-C095-4C1F-B0F0-DBB448E2B7B6}"/>
    <cellStyle name="Normal 8 3 2 2 3 3" xfId="2118" xr:uid="{15F3A53F-578F-4CA0-A396-7244DBAF05F7}"/>
    <cellStyle name="Normal 8 3 2 2 3 3 2" xfId="5885" xr:uid="{6DDD08FD-1DDF-4251-9CCD-9F41D852CE61}"/>
    <cellStyle name="Normal 8 3 2 2 3 4" xfId="3761" xr:uid="{B48EE4F8-6803-4815-9D9E-69BB01942454}"/>
    <cellStyle name="Normal 8 3 2 2 3 5" xfId="3762" xr:uid="{87F84EA6-FB96-4F2A-B04F-572F57EE783C}"/>
    <cellStyle name="Normal 8 3 2 2 4" xfId="2119" xr:uid="{1590E62D-E410-43EC-8F13-224D0229B354}"/>
    <cellStyle name="Normal 8 3 2 2 4 2" xfId="2120" xr:uid="{43822060-EE13-4FEE-B09C-338A11EA432E}"/>
    <cellStyle name="Normal 8 3 2 2 4 2 2" xfId="5886" xr:uid="{0A41ED14-08F6-469F-98D4-29BEB10A1ABF}"/>
    <cellStyle name="Normal 8 3 2 2 4 3" xfId="3763" xr:uid="{054520C1-8F49-41FA-BD02-4F6A9D1349AD}"/>
    <cellStyle name="Normal 8 3 2 2 4 4" xfId="3764" xr:uid="{C403A40D-D193-4378-B0DE-2F56D7271F65}"/>
    <cellStyle name="Normal 8 3 2 2 5" xfId="2121" xr:uid="{F6CA366B-A897-412D-8AC0-ADFDE22A04C2}"/>
    <cellStyle name="Normal 8 3 2 2 5 2" xfId="3765" xr:uid="{0F0A1693-F5A0-4B0B-905C-DE711A5577D6}"/>
    <cellStyle name="Normal 8 3 2 2 5 3" xfId="3766" xr:uid="{3875F36E-9EDE-43F8-AB62-3F5CEF93F7B5}"/>
    <cellStyle name="Normal 8 3 2 2 5 4" xfId="3767" xr:uid="{AE55E252-1F49-4774-98B2-A0CA967D6BD3}"/>
    <cellStyle name="Normal 8 3 2 2 6" xfId="3768" xr:uid="{A39E57D0-2186-486D-82FC-14BA0EA61F4B}"/>
    <cellStyle name="Normal 8 3 2 2 7" xfId="3769" xr:uid="{61C02793-1951-46C4-99A8-2AF75897D807}"/>
    <cellStyle name="Normal 8 3 2 2 8" xfId="3770" xr:uid="{A710B691-162D-4B70-BCA0-053F12E39899}"/>
    <cellStyle name="Normal 8 3 2 3" xfId="384" xr:uid="{DC7DBB9F-DEDC-4A5F-91DF-86EE964414FA}"/>
    <cellStyle name="Normal 8 3 2 3 2" xfId="785" xr:uid="{1995A0CC-048F-49B5-8E13-56B9E92FB3C0}"/>
    <cellStyle name="Normal 8 3 2 3 2 2" xfId="786" xr:uid="{92FE7B1A-6E84-4463-8AFD-230E7141E0E8}"/>
    <cellStyle name="Normal 8 3 2 3 2 2 2" xfId="2122" xr:uid="{24AA3368-DF24-4549-B597-EAC074F06D1F}"/>
    <cellStyle name="Normal 8 3 2 3 2 2 2 2" xfId="2123" xr:uid="{A9390A28-46E5-4B4A-B0F8-AC9DAE5640CD}"/>
    <cellStyle name="Normal 8 3 2 3 2 2 3" xfId="2124" xr:uid="{85A0D659-0478-49A0-A1E2-8F6B40CB4474}"/>
    <cellStyle name="Normal 8 3 2 3 2 3" xfId="2125" xr:uid="{1841FBF9-E643-4906-B2D7-BA3B79CD875E}"/>
    <cellStyle name="Normal 8 3 2 3 2 3 2" xfId="2126" xr:uid="{21BDB555-407D-43AD-9DAB-4280B15A746C}"/>
    <cellStyle name="Normal 8 3 2 3 2 4" xfId="2127" xr:uid="{6A7CA135-0CA7-4671-9685-633CEC2D5D3D}"/>
    <cellStyle name="Normal 8 3 2 3 3" xfId="787" xr:uid="{139B2210-F48D-4E7C-AD7F-0F0288106C0A}"/>
    <cellStyle name="Normal 8 3 2 3 3 2" xfId="2128" xr:uid="{4BF02959-164C-4D01-A6F0-1EA416FC48CA}"/>
    <cellStyle name="Normal 8 3 2 3 3 2 2" xfId="2129" xr:uid="{A8207670-99C8-4B00-BFCE-FFEC93DCD7D3}"/>
    <cellStyle name="Normal 8 3 2 3 3 3" xfId="2130" xr:uid="{FBB0BBFD-87B4-4498-B0E1-819BEA0F5736}"/>
    <cellStyle name="Normal 8 3 2 3 3 4" xfId="3771" xr:uid="{20ED68D3-CFA8-4EE0-98C8-40D32E5FFC20}"/>
    <cellStyle name="Normal 8 3 2 3 4" xfId="2131" xr:uid="{20251E0D-6E0B-4687-A4F7-9DF0E961364D}"/>
    <cellStyle name="Normal 8 3 2 3 4 2" xfId="2132" xr:uid="{AE620168-8CCC-40EA-8578-BD79593423B7}"/>
    <cellStyle name="Normal 8 3 2 3 5" xfId="2133" xr:uid="{E5EF4C59-89AE-4115-B161-A0A3AE3DAA05}"/>
    <cellStyle name="Normal 8 3 2 3 6" xfId="3772" xr:uid="{A2512505-CDFD-411D-91F3-1994F488EA3A}"/>
    <cellStyle name="Normal 8 3 2 4" xfId="385" xr:uid="{4374153D-3562-4E19-BF97-F8C89DB528FD}"/>
    <cellStyle name="Normal 8 3 2 4 2" xfId="788" xr:uid="{D90EDD02-68AB-4B1D-BE33-C6B0EAFBE93F}"/>
    <cellStyle name="Normal 8 3 2 4 2 2" xfId="2134" xr:uid="{A98F22DD-C554-4BC2-93A8-9C63303ACEA3}"/>
    <cellStyle name="Normal 8 3 2 4 2 2 2" xfId="2135" xr:uid="{4F652264-8614-44CF-A8C0-F175DB02147A}"/>
    <cellStyle name="Normal 8 3 2 4 2 3" xfId="2136" xr:uid="{B3B2030F-6623-4ACC-A5A7-B0367F81F974}"/>
    <cellStyle name="Normal 8 3 2 4 2 4" xfId="3773" xr:uid="{1F12F79B-1083-445C-B637-57D0A1292270}"/>
    <cellStyle name="Normal 8 3 2 4 3" xfId="2137" xr:uid="{D4C69CD3-7DED-4C5F-A78A-EAD5F9437B66}"/>
    <cellStyle name="Normal 8 3 2 4 3 2" xfId="2138" xr:uid="{C7297266-409E-4872-9A23-319F28F4C83D}"/>
    <cellStyle name="Normal 8 3 2 4 4" xfId="2139" xr:uid="{5880C346-1ECA-4F6B-85D8-9E12174DC52B}"/>
    <cellStyle name="Normal 8 3 2 4 5" xfId="3774" xr:uid="{44EB22D2-68B5-4B26-A0FC-B7C2059D15CC}"/>
    <cellStyle name="Normal 8 3 2 5" xfId="386" xr:uid="{685E8DBE-504D-4690-84C3-D2849242839B}"/>
    <cellStyle name="Normal 8 3 2 5 2" xfId="2140" xr:uid="{BD41F311-491A-47D6-AC9F-FCF9B160FCD2}"/>
    <cellStyle name="Normal 8 3 2 5 2 2" xfId="2141" xr:uid="{72DC4606-BAA3-4265-97C1-7F8726B860A1}"/>
    <cellStyle name="Normal 8 3 2 5 3" xfId="2142" xr:uid="{0202191F-209F-4185-9B32-FA4968516E8C}"/>
    <cellStyle name="Normal 8 3 2 5 4" xfId="3775" xr:uid="{8421390E-7763-4877-B7BE-4CFA28F56D21}"/>
    <cellStyle name="Normal 8 3 2 6" xfId="2143" xr:uid="{820A48CD-E70F-4C14-9480-255B9D270D08}"/>
    <cellStyle name="Normal 8 3 2 6 2" xfId="2144" xr:uid="{6D49711F-6223-43A1-B5F1-F7F167B23295}"/>
    <cellStyle name="Normal 8 3 2 6 3" xfId="3776" xr:uid="{885C2141-B012-4C87-9DF8-70684667B9E5}"/>
    <cellStyle name="Normal 8 3 2 6 4" xfId="3777" xr:uid="{42445721-1D60-4CB5-89E2-169DEB9211E9}"/>
    <cellStyle name="Normal 8 3 2 7" xfId="2145" xr:uid="{F8380AD8-1F4C-4A5D-A2E6-A1B0870A03E4}"/>
    <cellStyle name="Normal 8 3 2 8" xfId="3778" xr:uid="{A747E9FE-CEFA-4394-9C9D-0A7EACEE5195}"/>
    <cellStyle name="Normal 8 3 2 9" xfId="3779" xr:uid="{F90353E2-3FB7-429A-80C2-BECC7EAFDBEA}"/>
    <cellStyle name="Normal 8 3 3" xfId="156" xr:uid="{6C6AFCAB-B939-4C28-A02F-6A518A39B557}"/>
    <cellStyle name="Normal 8 3 3 2" xfId="157" xr:uid="{40CB12AE-1E36-433A-A997-1735198FDD81}"/>
    <cellStyle name="Normal 8 3 3 2 2" xfId="789" xr:uid="{62302C3C-34FC-45D7-8415-9774717F847E}"/>
    <cellStyle name="Normal 8 3 3 2 2 2" xfId="2146" xr:uid="{61718785-39E1-4EB0-BA14-AD80598B436D}"/>
    <cellStyle name="Normal 8 3 3 2 2 2 2" xfId="2147" xr:uid="{3B07E61E-CBB5-4E9B-84FB-2AEA7EAFA757}"/>
    <cellStyle name="Normal 8 3 3 2 2 2 2 2" xfId="4492" xr:uid="{353BB615-8FB2-4F37-A241-6E2CB7922F46}"/>
    <cellStyle name="Normal 8 3 3 2 2 2 2 2 2" xfId="5887" xr:uid="{AE9F53AE-6674-4BC8-B421-4039E374C960}"/>
    <cellStyle name="Normal 8 3 3 2 2 2 2 3" xfId="5888" xr:uid="{FB5F7B6A-A4C2-42D1-A887-C49CB87BB602}"/>
    <cellStyle name="Normal 8 3 3 2 2 2 3" xfId="4493" xr:uid="{40AFCA01-8327-4818-918D-73E470780F69}"/>
    <cellStyle name="Normal 8 3 3 2 2 2 3 2" xfId="5889" xr:uid="{6A9FCA63-EE86-4CF9-8870-F2CD1E25457B}"/>
    <cellStyle name="Normal 8 3 3 2 2 2 4" xfId="5890" xr:uid="{CA804748-2F92-4C90-ACE5-19101CC33483}"/>
    <cellStyle name="Normal 8 3 3 2 2 3" xfId="2148" xr:uid="{6FA2BEA0-F146-4F8F-B1A7-2E5B36B1CD1A}"/>
    <cellStyle name="Normal 8 3 3 2 2 3 2" xfId="4494" xr:uid="{32E5B1A6-1BD5-4D3F-9994-8D990DDBAD60}"/>
    <cellStyle name="Normal 8 3 3 2 2 3 2 2" xfId="5891" xr:uid="{3D047173-83C1-4751-B27F-7B4A8E253B4D}"/>
    <cellStyle name="Normal 8 3 3 2 2 3 3" xfId="5892" xr:uid="{079C3FF7-94FA-4468-B77D-0CE01406FAC2}"/>
    <cellStyle name="Normal 8 3 3 2 2 4" xfId="3780" xr:uid="{E4084FA6-C25E-4356-93A7-95D4160720CB}"/>
    <cellStyle name="Normal 8 3 3 2 2 4 2" xfId="5893" xr:uid="{599A16C8-2C13-4483-BEB6-1485AACF6055}"/>
    <cellStyle name="Normal 8 3 3 2 2 5" xfId="5894" xr:uid="{AA4AC56A-2115-499B-8FC9-6E56BDE7916A}"/>
    <cellStyle name="Normal 8 3 3 2 3" xfId="2149" xr:uid="{C3EAC299-8CA4-4926-8867-80C3C99842D9}"/>
    <cellStyle name="Normal 8 3 3 2 3 2" xfId="2150" xr:uid="{76AAAC28-8FF2-46B4-82EA-D11814EC568C}"/>
    <cellStyle name="Normal 8 3 3 2 3 2 2" xfId="4495" xr:uid="{47993DE0-7DF5-4E0C-BC38-D456085CD043}"/>
    <cellStyle name="Normal 8 3 3 2 3 2 2 2" xfId="5895" xr:uid="{28B85DE5-C787-4DE6-B871-E0F4676D393C}"/>
    <cellStyle name="Normal 8 3 3 2 3 2 3" xfId="5896" xr:uid="{D7E9F64E-A840-4BE8-91C5-BB9415C4565A}"/>
    <cellStyle name="Normal 8 3 3 2 3 3" xfId="3781" xr:uid="{C1B1D3A9-2AB2-47EE-BFAB-0D3AE1DD168F}"/>
    <cellStyle name="Normal 8 3 3 2 3 3 2" xfId="5897" xr:uid="{FE12DE62-1C2F-4333-A42A-6A65D8DDA7F8}"/>
    <cellStyle name="Normal 8 3 3 2 3 4" xfId="3782" xr:uid="{EABDBE27-A47F-48CB-A914-6B5B181002AA}"/>
    <cellStyle name="Normal 8 3 3 2 4" xfId="2151" xr:uid="{E8D3AFF8-89A4-4486-8F06-FA53CA336556}"/>
    <cellStyle name="Normal 8 3 3 2 4 2" xfId="4496" xr:uid="{76D0DC4A-DC24-4AC0-A574-DD643ACAC3B6}"/>
    <cellStyle name="Normal 8 3 3 2 4 2 2" xfId="5898" xr:uid="{188F60CC-426C-4835-BB6B-310B688D7307}"/>
    <cellStyle name="Normal 8 3 3 2 4 3" xfId="5899" xr:uid="{3D3A7FC2-51CA-40E6-875C-A766A12EE99C}"/>
    <cellStyle name="Normal 8 3 3 2 5" xfId="3783" xr:uid="{AC3B60BD-E486-4D6C-8FDA-CC15A6DC6222}"/>
    <cellStyle name="Normal 8 3 3 2 5 2" xfId="5900" xr:uid="{30250337-F638-45E5-B9BA-E1EB6A695A68}"/>
    <cellStyle name="Normal 8 3 3 2 6" xfId="3784" xr:uid="{6D83186B-47F8-4A42-8D06-A53731C895F9}"/>
    <cellStyle name="Normal 8 3 3 3" xfId="387" xr:uid="{C86D819B-7D67-46CA-AD59-A9EFCC82887B}"/>
    <cellStyle name="Normal 8 3 3 3 2" xfId="2152" xr:uid="{365923ED-F6F8-4388-A1CD-0A6EBC26FD04}"/>
    <cellStyle name="Normal 8 3 3 3 2 2" xfId="2153" xr:uid="{304EFE41-0FEA-4FA2-8008-79740104CEA7}"/>
    <cellStyle name="Normal 8 3 3 3 2 2 2" xfId="4497" xr:uid="{F8688B83-AB06-4DF5-8AC3-DABA7187493A}"/>
    <cellStyle name="Normal 8 3 3 3 2 2 2 2" xfId="5901" xr:uid="{3656A4C2-FD43-4D39-A1DD-9433F423715D}"/>
    <cellStyle name="Normal 8 3 3 3 2 2 3" xfId="5902" xr:uid="{D20F7B1E-2442-444F-9EB6-1303A8C64285}"/>
    <cellStyle name="Normal 8 3 3 3 2 3" xfId="3785" xr:uid="{DCA4C6E6-2E11-4E33-81C4-BB1040B7D63E}"/>
    <cellStyle name="Normal 8 3 3 3 2 3 2" xfId="5903" xr:uid="{9C376D94-D807-479E-AEF7-4CA9BEACC9FC}"/>
    <cellStyle name="Normal 8 3 3 3 2 4" xfId="3786" xr:uid="{58649016-F1BA-4181-A3D7-300A3C5632F7}"/>
    <cellStyle name="Normal 8 3 3 3 3" xfId="2154" xr:uid="{66906C30-0F88-4C9F-B9B6-5E9581660AAA}"/>
    <cellStyle name="Normal 8 3 3 3 3 2" xfId="4498" xr:uid="{F441E73F-6A44-485A-B9C9-0565124D35C6}"/>
    <cellStyle name="Normal 8 3 3 3 3 2 2" xfId="5904" xr:uid="{839074A7-5887-4E09-B9C5-3DBBF8EA5B94}"/>
    <cellStyle name="Normal 8 3 3 3 3 3" xfId="5905" xr:uid="{C8FC7F43-B14C-4BD6-BCF6-07E5ADC209D5}"/>
    <cellStyle name="Normal 8 3 3 3 4" xfId="3787" xr:uid="{AAC71573-FAA7-4432-B6AA-8BA166A98CED}"/>
    <cellStyle name="Normal 8 3 3 3 4 2" xfId="5906" xr:uid="{EA9477BE-B8F9-48B6-BCCD-F7773457060C}"/>
    <cellStyle name="Normal 8 3 3 3 5" xfId="3788" xr:uid="{020557A0-8017-488B-84F8-37DDD1A58E9A}"/>
    <cellStyle name="Normal 8 3 3 4" xfId="2155" xr:uid="{4492AE5F-1ACC-4145-A9BC-E1D2BE2BFD36}"/>
    <cellStyle name="Normal 8 3 3 4 2" xfId="2156" xr:uid="{9C7E3A47-FC52-4008-BA26-39489FBF28D4}"/>
    <cellStyle name="Normal 8 3 3 4 2 2" xfId="4499" xr:uid="{4C3520EE-5233-4B66-8E45-91B9E3BDFC4C}"/>
    <cellStyle name="Normal 8 3 3 4 2 2 2" xfId="5907" xr:uid="{CD73D7AC-0AB3-4B7D-870A-4DBC051A5104}"/>
    <cellStyle name="Normal 8 3 3 4 2 3" xfId="5908" xr:uid="{4B8C8F4B-A232-40A1-B0D2-B8B2797D6B14}"/>
    <cellStyle name="Normal 8 3 3 4 3" xfId="3789" xr:uid="{5F3820DE-F85B-463C-9258-9515AA910662}"/>
    <cellStyle name="Normal 8 3 3 4 3 2" xfId="5909" xr:uid="{7271DD1C-2E7F-4F51-B750-AC5E3FC7984B}"/>
    <cellStyle name="Normal 8 3 3 4 4" xfId="3790" xr:uid="{0A3683C1-5C29-414D-B9E8-A4AE0936D51B}"/>
    <cellStyle name="Normal 8 3 3 5" xfId="2157" xr:uid="{6B25EB16-FB44-4DCB-981C-A82F94C05D35}"/>
    <cellStyle name="Normal 8 3 3 5 2" xfId="3791" xr:uid="{A0EBF73C-0E31-4296-97BF-7CB7B748FF2E}"/>
    <cellStyle name="Normal 8 3 3 5 2 2" xfId="5910" xr:uid="{2B9C933F-852A-4FD1-9E22-48B6DB3896E7}"/>
    <cellStyle name="Normal 8 3 3 5 3" xfId="3792" xr:uid="{9291CACB-E643-4412-9F85-7B479765D39E}"/>
    <cellStyle name="Normal 8 3 3 5 4" xfId="3793" xr:uid="{DD453AE8-4F6B-4529-B039-232577EC667D}"/>
    <cellStyle name="Normal 8 3 3 6" xfId="3794" xr:uid="{4B45BFA5-95B1-48B7-8816-D81DF036E17C}"/>
    <cellStyle name="Normal 8 3 3 6 2" xfId="5911" xr:uid="{1FD241B7-F9C6-4640-BC7D-592AB47EA842}"/>
    <cellStyle name="Normal 8 3 3 7" xfId="3795" xr:uid="{09B3EBF8-C47D-4510-A79C-A04A611D8C88}"/>
    <cellStyle name="Normal 8 3 3 8" xfId="3796" xr:uid="{5B587DC3-B52F-4732-8964-187B8ECBAA1B}"/>
    <cellStyle name="Normal 8 3 4" xfId="158" xr:uid="{72B98A61-0980-461F-8F3F-2DD21795D415}"/>
    <cellStyle name="Normal 8 3 4 2" xfId="790" xr:uid="{11F6871C-80BE-426C-914A-37E376010D59}"/>
    <cellStyle name="Normal 8 3 4 2 2" xfId="791" xr:uid="{86E4F9B0-A327-4BFC-8175-852D295AA7FE}"/>
    <cellStyle name="Normal 8 3 4 2 2 2" xfId="2158" xr:uid="{ABFF3E73-3235-4EAD-A615-E435639799EE}"/>
    <cellStyle name="Normal 8 3 4 2 2 2 2" xfId="2159" xr:uid="{FDC78273-BBE8-4207-A5F1-1E9ACE0995A4}"/>
    <cellStyle name="Normal 8 3 4 2 2 2 2 2" xfId="5912" xr:uid="{6B0F9792-2B6C-46B5-8770-A6FD242B676F}"/>
    <cellStyle name="Normal 8 3 4 2 2 2 3" xfId="5913" xr:uid="{84A70A45-94E8-4A17-BA4D-86C46ED9B544}"/>
    <cellStyle name="Normal 8 3 4 2 2 3" xfId="2160" xr:uid="{A8663FFA-E841-4B59-84EF-E5A4E16C064A}"/>
    <cellStyle name="Normal 8 3 4 2 2 3 2" xfId="5914" xr:uid="{56EDBCA0-5DDC-4853-A3EE-AB6C572BFE1A}"/>
    <cellStyle name="Normal 8 3 4 2 2 4" xfId="3797" xr:uid="{CBA93281-851C-462E-8AE2-AC7DF9610AFC}"/>
    <cellStyle name="Normal 8 3 4 2 3" xfId="2161" xr:uid="{150301ED-D327-4056-962D-7BD07144EA08}"/>
    <cellStyle name="Normal 8 3 4 2 3 2" xfId="2162" xr:uid="{EE91212D-5EF8-44E6-8D7D-2C44BB564B3C}"/>
    <cellStyle name="Normal 8 3 4 2 3 2 2" xfId="5915" xr:uid="{B2D79A5A-2CE2-40A3-98CC-ECADCDE58578}"/>
    <cellStyle name="Normal 8 3 4 2 3 3" xfId="5916" xr:uid="{48DF9E1C-8EBE-4330-82F0-720E6CF372DA}"/>
    <cellStyle name="Normal 8 3 4 2 4" xfId="2163" xr:uid="{5F5D531C-1FE4-47ED-85E5-FAE1026AA2D3}"/>
    <cellStyle name="Normal 8 3 4 2 4 2" xfId="5917" xr:uid="{3E26BA7D-B518-47E2-8965-F093DFB45CA5}"/>
    <cellStyle name="Normal 8 3 4 2 5" xfId="3798" xr:uid="{2919F881-9B4E-4DB5-B3E8-150D89E78E26}"/>
    <cellStyle name="Normal 8 3 4 3" xfId="792" xr:uid="{C7E7864F-38B9-41C7-9B5F-10CDF2994ECF}"/>
    <cellStyle name="Normal 8 3 4 3 2" xfId="2164" xr:uid="{4193CE9F-45C6-48D7-89A0-B46F127F471C}"/>
    <cellStyle name="Normal 8 3 4 3 2 2" xfId="2165" xr:uid="{5FCDA5A1-2BE3-444D-8FC0-78830DD52642}"/>
    <cellStyle name="Normal 8 3 4 3 2 2 2" xfId="5918" xr:uid="{37747FC0-7D6C-4959-99C9-929FEB7C7106}"/>
    <cellStyle name="Normal 8 3 4 3 2 3" xfId="5919" xr:uid="{9297DC12-B875-4043-857B-A4CAC32C86F1}"/>
    <cellStyle name="Normal 8 3 4 3 3" xfId="2166" xr:uid="{18849BD3-3E53-4E4D-A6C0-C03B84ACF76B}"/>
    <cellStyle name="Normal 8 3 4 3 3 2" xfId="5920" xr:uid="{D8A3B502-B3A5-41BF-AC37-E50753622C5F}"/>
    <cellStyle name="Normal 8 3 4 3 4" xfId="3799" xr:uid="{957BAB03-4004-4CD6-ABC2-1B180FD48326}"/>
    <cellStyle name="Normal 8 3 4 4" xfId="2167" xr:uid="{1F96D532-2505-4D3A-AAD6-827D5007CDA9}"/>
    <cellStyle name="Normal 8 3 4 4 2" xfId="2168" xr:uid="{B3E6C62A-084E-4557-B995-4F1ACFF3904B}"/>
    <cellStyle name="Normal 8 3 4 4 2 2" xfId="5921" xr:uid="{6306AA87-9B16-4DB6-9536-9F68D07EDCEE}"/>
    <cellStyle name="Normal 8 3 4 4 3" xfId="3800" xr:uid="{70E5F02D-0928-4AC6-BBAB-CA91EAFA8DA6}"/>
    <cellStyle name="Normal 8 3 4 4 4" xfId="3801" xr:uid="{80627821-0A8C-46EA-9746-E0CA55FC99FB}"/>
    <cellStyle name="Normal 8 3 4 5" xfId="2169" xr:uid="{91BCDAC8-B4BB-45A1-BC31-C03BEB24438F}"/>
    <cellStyle name="Normal 8 3 4 5 2" xfId="5922" xr:uid="{CB901ECD-959B-4F80-9860-956C6D7FA833}"/>
    <cellStyle name="Normal 8 3 4 6" xfId="3802" xr:uid="{CBC5FE45-2B8A-43B6-94CF-D2DAC25E1D58}"/>
    <cellStyle name="Normal 8 3 4 7" xfId="3803" xr:uid="{7357488A-EB4F-4355-B24E-7076524DD4B5}"/>
    <cellStyle name="Normal 8 3 5" xfId="388" xr:uid="{1B12392E-5B69-4BF8-AF41-411FF1D6463C}"/>
    <cellStyle name="Normal 8 3 5 2" xfId="793" xr:uid="{5C8938C0-49E1-4160-8247-345ADA7FC8D1}"/>
    <cellStyle name="Normal 8 3 5 2 2" xfId="2170" xr:uid="{EB122BF9-1530-46F1-B9A2-070D82EE8227}"/>
    <cellStyle name="Normal 8 3 5 2 2 2" xfId="2171" xr:uid="{68A64AC2-7992-4D5B-A15C-D6A2164AFBD2}"/>
    <cellStyle name="Normal 8 3 5 2 2 2 2" xfId="5923" xr:uid="{C811C696-B4A4-49B0-A2A1-17BBB4E6F7C6}"/>
    <cellStyle name="Normal 8 3 5 2 2 3" xfId="5924" xr:uid="{4BB796F0-C291-466D-B170-2A0A9177FD40}"/>
    <cellStyle name="Normal 8 3 5 2 3" xfId="2172" xr:uid="{6F940EC9-1E4A-4B92-A2BA-62EEEF9C950A}"/>
    <cellStyle name="Normal 8 3 5 2 3 2" xfId="5925" xr:uid="{ADB23E30-E46C-4DD9-AC3A-ABD366868AB7}"/>
    <cellStyle name="Normal 8 3 5 2 4" xfId="3804" xr:uid="{04FECE92-0E19-41D5-B9BA-EBD879BCD7F9}"/>
    <cellStyle name="Normal 8 3 5 3" xfId="2173" xr:uid="{9CD70677-87A8-4202-8E00-F9BB77449B8B}"/>
    <cellStyle name="Normal 8 3 5 3 2" xfId="2174" xr:uid="{3713083D-1DDE-48B6-885E-43FDB99908CC}"/>
    <cellStyle name="Normal 8 3 5 3 2 2" xfId="5926" xr:uid="{941EED03-2699-4573-A34A-BA862FC5E8D3}"/>
    <cellStyle name="Normal 8 3 5 3 3" xfId="3805" xr:uid="{B61B53D4-4126-4073-893B-5E2317F437B4}"/>
    <cellStyle name="Normal 8 3 5 3 4" xfId="3806" xr:uid="{7B8758C8-8D35-49AC-8EBB-3152CF38F721}"/>
    <cellStyle name="Normal 8 3 5 4" xfId="2175" xr:uid="{AC5F4391-9C8B-43EB-AD98-663C154204DD}"/>
    <cellStyle name="Normal 8 3 5 4 2" xfId="5927" xr:uid="{3F97CFFF-5D76-418F-9F2F-34E3C41C360A}"/>
    <cellStyle name="Normal 8 3 5 5" xfId="3807" xr:uid="{36654FFE-75E1-45E5-B371-F1DB02FE85AD}"/>
    <cellStyle name="Normal 8 3 5 6" xfId="3808" xr:uid="{A3CD97DF-8E12-4878-9504-A1E8FE22CB64}"/>
    <cellStyle name="Normal 8 3 6" xfId="389" xr:uid="{36B8BC0B-D730-413B-8DF9-9F0A4EEEF618}"/>
    <cellStyle name="Normal 8 3 6 2" xfId="2176" xr:uid="{BE16A435-D049-4D70-9D76-854DFEE03E04}"/>
    <cellStyle name="Normal 8 3 6 2 2" xfId="2177" xr:uid="{147866F1-3034-4BCD-80B6-9AEBC0B847D4}"/>
    <cellStyle name="Normal 8 3 6 2 2 2" xfId="5928" xr:uid="{05AF9748-1122-4F10-8AF3-AC1E2129EEDE}"/>
    <cellStyle name="Normal 8 3 6 2 3" xfId="3809" xr:uid="{5252019A-26A7-4DE7-AEDD-F400FBA8FA86}"/>
    <cellStyle name="Normal 8 3 6 2 4" xfId="3810" xr:uid="{70720C4A-9DF5-4102-9F83-7E5E3528C315}"/>
    <cellStyle name="Normal 8 3 6 3" xfId="2178" xr:uid="{6619242A-D351-431E-83BF-940BA84A3ED2}"/>
    <cellStyle name="Normal 8 3 6 3 2" xfId="5929" xr:uid="{CF109807-FA20-4F73-916E-E4001DEE915B}"/>
    <cellStyle name="Normal 8 3 6 4" xfId="3811" xr:uid="{F82101D9-8833-45E4-BC57-DD36DF76C86A}"/>
    <cellStyle name="Normal 8 3 6 5" xfId="3812" xr:uid="{767A209D-FA7E-4F12-A673-669A64C5DFA2}"/>
    <cellStyle name="Normal 8 3 7" xfId="2179" xr:uid="{608CA2C0-6E58-4947-A2BA-5B1816FA7B70}"/>
    <cellStyle name="Normal 8 3 7 2" xfId="2180" xr:uid="{FF1C1697-118E-41F7-8946-48D2972184BA}"/>
    <cellStyle name="Normal 8 3 7 2 2" xfId="5930" xr:uid="{8EB92582-623C-4696-A321-1A4EC59552D0}"/>
    <cellStyle name="Normal 8 3 7 3" xfId="3813" xr:uid="{6BD50568-0778-4011-989C-68DDC54A8C85}"/>
    <cellStyle name="Normal 8 3 7 4" xfId="3814" xr:uid="{815CD8A8-A8BA-4242-9721-DC0DE3264EA2}"/>
    <cellStyle name="Normal 8 3 8" xfId="2181" xr:uid="{5A2D49DF-AFED-4730-AA45-215A1EAD5AAD}"/>
    <cellStyle name="Normal 8 3 8 2" xfId="3815" xr:uid="{5DD000FE-8476-4117-B676-AD894B2833E8}"/>
    <cellStyle name="Normal 8 3 8 3" xfId="3816" xr:uid="{A88B7132-0A9D-435A-8761-22AF07078DC4}"/>
    <cellStyle name="Normal 8 3 8 4" xfId="3817" xr:uid="{A9EF61D9-3279-4BCA-8504-6CAD5308B1D3}"/>
    <cellStyle name="Normal 8 3 9" xfId="3818" xr:uid="{9F05DD31-C47F-4619-A7E6-CDDB78CC32B4}"/>
    <cellStyle name="Normal 8 4" xfId="159" xr:uid="{92052CFB-E0AA-4D99-BB28-9A98EF934C62}"/>
    <cellStyle name="Normal 8 4 10" xfId="3819" xr:uid="{B13BE8B1-4B95-4CF3-9D13-F26E3BF527BE}"/>
    <cellStyle name="Normal 8 4 11" xfId="3820" xr:uid="{5CAB2152-0BD0-4041-B78A-6A71145B6F9B}"/>
    <cellStyle name="Normal 8 4 2" xfId="160" xr:uid="{DA47763F-D855-4AFC-8841-0E942EB3FC2D}"/>
    <cellStyle name="Normal 8 4 2 2" xfId="390" xr:uid="{6AD1B1A8-5C3D-4A06-BA0A-B460B13D1606}"/>
    <cellStyle name="Normal 8 4 2 2 2" xfId="794" xr:uid="{BEB8E44D-BBB9-42C7-AFA2-7806D3439E8C}"/>
    <cellStyle name="Normal 8 4 2 2 2 2" xfId="795" xr:uid="{3B4AEA48-550E-4608-8E89-1C5C94C0D2B0}"/>
    <cellStyle name="Normal 8 4 2 2 2 2 2" xfId="2182" xr:uid="{C68B6A8D-671F-4444-96C5-231DB1B55E5C}"/>
    <cellStyle name="Normal 8 4 2 2 2 2 2 2" xfId="5931" xr:uid="{9F5C3AA1-6860-439B-A96D-6510EEE84C23}"/>
    <cellStyle name="Normal 8 4 2 2 2 2 3" xfId="3821" xr:uid="{39302FD5-9313-4206-A1B1-823B700C8071}"/>
    <cellStyle name="Normal 8 4 2 2 2 2 4" xfId="3822" xr:uid="{5FB33738-439B-4090-AEC0-103A249A6CCD}"/>
    <cellStyle name="Normal 8 4 2 2 2 3" xfId="2183" xr:uid="{B3B76E8B-5E6F-48DA-9D88-134E4CF1559F}"/>
    <cellStyle name="Normal 8 4 2 2 2 3 2" xfId="3823" xr:uid="{BCBCDDA2-48AA-40B3-86A5-59E467F8C032}"/>
    <cellStyle name="Normal 8 4 2 2 2 3 3" xfId="3824" xr:uid="{75C3B945-126B-478D-90E3-973A1187B49F}"/>
    <cellStyle name="Normal 8 4 2 2 2 3 4" xfId="3825" xr:uid="{E7321A13-F8ED-402F-B99C-718FBB6893B4}"/>
    <cellStyle name="Normal 8 4 2 2 2 4" xfId="3826" xr:uid="{C44D9E23-7AC0-436D-B09F-9188294B3F66}"/>
    <cellStyle name="Normal 8 4 2 2 2 5" xfId="3827" xr:uid="{B8A43CD1-68CA-409A-81C0-2C38512CCD94}"/>
    <cellStyle name="Normal 8 4 2 2 2 6" xfId="3828" xr:uid="{6961F376-7590-4314-8E7B-705D0EC05595}"/>
    <cellStyle name="Normal 8 4 2 2 3" xfId="796" xr:uid="{36E28BDF-589E-4985-92F9-5FEEF05228E0}"/>
    <cellStyle name="Normal 8 4 2 2 3 2" xfId="2184" xr:uid="{6A78A1BC-77C0-4043-A79E-FE78207D2CF1}"/>
    <cellStyle name="Normal 8 4 2 2 3 2 2" xfId="3829" xr:uid="{3B66663D-12C5-41C0-86A9-F01488C67CFC}"/>
    <cellStyle name="Normal 8 4 2 2 3 2 3" xfId="3830" xr:uid="{9FA008CA-CD36-4F93-A28D-D8B4A1589E60}"/>
    <cellStyle name="Normal 8 4 2 2 3 2 4" xfId="3831" xr:uid="{A409C6F6-9CE6-4A01-9F40-41CF5A1402E2}"/>
    <cellStyle name="Normal 8 4 2 2 3 3" xfId="3832" xr:uid="{CD8D74FB-ABD2-4B0B-ADB1-3F22214F4493}"/>
    <cellStyle name="Normal 8 4 2 2 3 4" xfId="3833" xr:uid="{301B98C0-1711-4896-AADC-64D36A91C03E}"/>
    <cellStyle name="Normal 8 4 2 2 3 5" xfId="3834" xr:uid="{49FC2D9F-1429-4FB9-AC96-CE0369B47493}"/>
    <cellStyle name="Normal 8 4 2 2 4" xfId="2185" xr:uid="{2BA6341E-6E72-47C3-B7EB-ABB784496607}"/>
    <cellStyle name="Normal 8 4 2 2 4 2" xfId="3835" xr:uid="{ADA0B04A-B4E0-49BC-9D6F-147624266BEA}"/>
    <cellStyle name="Normal 8 4 2 2 4 3" xfId="3836" xr:uid="{58A21B97-3286-4780-9E99-E627119F9665}"/>
    <cellStyle name="Normal 8 4 2 2 4 4" xfId="3837" xr:uid="{5A417853-A9B6-4BC6-B721-A843E56F9E51}"/>
    <cellStyle name="Normal 8 4 2 2 5" xfId="3838" xr:uid="{84C64EAC-33D1-4DF1-9C8D-532D1DBFC44B}"/>
    <cellStyle name="Normal 8 4 2 2 5 2" xfId="3839" xr:uid="{16CEC8CF-E643-44C9-9E00-AE57850E7F21}"/>
    <cellStyle name="Normal 8 4 2 2 5 3" xfId="3840" xr:uid="{5EEC4108-B165-47A5-BF5E-3F43801B98D0}"/>
    <cellStyle name="Normal 8 4 2 2 5 4" xfId="3841" xr:uid="{A69430E8-A535-48B3-B2B0-A2997D6F2CA6}"/>
    <cellStyle name="Normal 8 4 2 2 6" xfId="3842" xr:uid="{66810211-2872-42A5-AFD4-7D77E69C56D2}"/>
    <cellStyle name="Normal 8 4 2 2 7" xfId="3843" xr:uid="{3D23E400-DC05-4930-89DC-B830982B4E90}"/>
    <cellStyle name="Normal 8 4 2 2 8" xfId="3844" xr:uid="{1D567D27-386B-4FFC-82C1-285DF953BD00}"/>
    <cellStyle name="Normal 8 4 2 3" xfId="797" xr:uid="{B5A13355-68B8-4677-A6D7-C6FF584387B8}"/>
    <cellStyle name="Normal 8 4 2 3 2" xfId="798" xr:uid="{C2D97B10-7AD5-42F6-9D4E-EBF933BE7FE5}"/>
    <cellStyle name="Normal 8 4 2 3 2 2" xfId="799" xr:uid="{1B8E96EF-55E7-4281-BFF2-0CB55475BA0E}"/>
    <cellStyle name="Normal 8 4 2 3 2 2 2" xfId="5932" xr:uid="{ED0A1D35-B97E-4209-AA89-AEC9521CBA09}"/>
    <cellStyle name="Normal 8 4 2 3 2 3" xfId="3845" xr:uid="{8370D546-E0F6-4086-840B-6BC9F4DA9F63}"/>
    <cellStyle name="Normal 8 4 2 3 2 4" xfId="3846" xr:uid="{4393A90E-164A-4A62-AE00-C05503750187}"/>
    <cellStyle name="Normal 8 4 2 3 3" xfId="800" xr:uid="{8E0B4F29-5EEB-4E6F-BDAB-7A7B8423289A}"/>
    <cellStyle name="Normal 8 4 2 3 3 2" xfId="3847" xr:uid="{4038495B-208C-44BC-BB11-A5C926D14818}"/>
    <cellStyle name="Normal 8 4 2 3 3 3" xfId="3848" xr:uid="{546E09B9-28FB-49F5-A2A4-308BB89A1E4B}"/>
    <cellStyle name="Normal 8 4 2 3 3 4" xfId="3849" xr:uid="{BC1306B7-1AE8-4497-938C-747EBB55C7A3}"/>
    <cellStyle name="Normal 8 4 2 3 4" xfId="3850" xr:uid="{A41F0B17-084C-42C1-8094-C51491C52285}"/>
    <cellStyle name="Normal 8 4 2 3 5" xfId="3851" xr:uid="{E26F5CF9-2822-40FC-A938-DB052963B21B}"/>
    <cellStyle name="Normal 8 4 2 3 6" xfId="3852" xr:uid="{75BB2CDD-0CEC-438C-8E61-E477616BE3A3}"/>
    <cellStyle name="Normal 8 4 2 4" xfId="801" xr:uid="{745AF65D-4DE7-408F-B723-8011CE2A7581}"/>
    <cellStyle name="Normal 8 4 2 4 2" xfId="802" xr:uid="{4525E714-3BB7-4CD3-8057-93EFF1240B2B}"/>
    <cellStyle name="Normal 8 4 2 4 2 2" xfId="3853" xr:uid="{4098891F-1EF8-4180-ACD9-F65C2E64DD53}"/>
    <cellStyle name="Normal 8 4 2 4 2 3" xfId="3854" xr:uid="{9B7478ED-9F6C-497E-86BE-E6C09922A1C0}"/>
    <cellStyle name="Normal 8 4 2 4 2 4" xfId="3855" xr:uid="{5890503F-805E-4840-AC20-EE771F46CA4E}"/>
    <cellStyle name="Normal 8 4 2 4 3" xfId="3856" xr:uid="{6FE39421-9AE0-4D32-965F-2DC131F421E9}"/>
    <cellStyle name="Normal 8 4 2 4 4" xfId="3857" xr:uid="{D48AFC87-EFF6-438F-A496-EC771FAA2FC3}"/>
    <cellStyle name="Normal 8 4 2 4 5" xfId="3858" xr:uid="{B789C7AA-F2D4-4214-BFA5-450902B4D981}"/>
    <cellStyle name="Normal 8 4 2 5" xfId="803" xr:uid="{B47ACF65-5A06-493A-968B-76389067D129}"/>
    <cellStyle name="Normal 8 4 2 5 2" xfId="3859" xr:uid="{E8416EFE-EB95-4E82-A1AA-5FFE16BED3D5}"/>
    <cellStyle name="Normal 8 4 2 5 3" xfId="3860" xr:uid="{E50D1695-0DB5-41CE-AA97-5EA452C25191}"/>
    <cellStyle name="Normal 8 4 2 5 4" xfId="3861" xr:uid="{AF984C80-0721-4C00-9B5A-E4BC3E7C6A95}"/>
    <cellStyle name="Normal 8 4 2 6" xfId="3862" xr:uid="{6E16C7F0-C63B-4A39-9D77-79402211C46A}"/>
    <cellStyle name="Normal 8 4 2 6 2" xfId="3863" xr:uid="{7BB57BF4-40D3-4E10-927A-769F635C4DF4}"/>
    <cellStyle name="Normal 8 4 2 6 3" xfId="3864" xr:uid="{5737FC4B-27BF-4B1D-B61D-331FE637C184}"/>
    <cellStyle name="Normal 8 4 2 6 4" xfId="3865" xr:uid="{CD8C73DD-FD4E-4424-90A0-8F96AA8C4456}"/>
    <cellStyle name="Normal 8 4 2 7" xfId="3866" xr:uid="{912ACF1A-A2A0-4781-96FD-29559DC7AE38}"/>
    <cellStyle name="Normal 8 4 2 8" xfId="3867" xr:uid="{200887C1-4442-4708-AEC0-2B5BF3345761}"/>
    <cellStyle name="Normal 8 4 2 9" xfId="3868" xr:uid="{F9A0C4EE-9501-44F7-B842-FD6136F9E234}"/>
    <cellStyle name="Normal 8 4 3" xfId="391" xr:uid="{109482DE-D218-4FCF-9237-B9A73DADBA91}"/>
    <cellStyle name="Normal 8 4 3 2" xfId="804" xr:uid="{0BC41ECA-44B2-4245-992C-3B2DDD5AEF25}"/>
    <cellStyle name="Normal 8 4 3 2 2" xfId="805" xr:uid="{EEA6BF02-0167-4D4E-A447-60544D5066CD}"/>
    <cellStyle name="Normal 8 4 3 2 2 2" xfId="2186" xr:uid="{7249F831-EC5D-4EDD-B6D0-0C13C7338A12}"/>
    <cellStyle name="Normal 8 4 3 2 2 2 2" xfId="2187" xr:uid="{24C86A0C-14EC-4FF2-A04B-D8A48A27F2BD}"/>
    <cellStyle name="Normal 8 4 3 2 2 3" xfId="2188" xr:uid="{C3C1E07F-C8BA-479E-95FD-02CEABAF490E}"/>
    <cellStyle name="Normal 8 4 3 2 2 4" xfId="3869" xr:uid="{83073B3D-916C-482E-89BF-6E5B105169CE}"/>
    <cellStyle name="Normal 8 4 3 2 3" xfId="2189" xr:uid="{2E21C801-027C-4DAC-A708-74D2D18DDE06}"/>
    <cellStyle name="Normal 8 4 3 2 3 2" xfId="2190" xr:uid="{013362B6-93F8-43EB-96BA-93A75BC501ED}"/>
    <cellStyle name="Normal 8 4 3 2 3 3" xfId="3870" xr:uid="{84F380BA-A0B1-46CA-9D52-8C9A8A7E5147}"/>
    <cellStyle name="Normal 8 4 3 2 3 4" xfId="3871" xr:uid="{9EFE23C7-A752-4F6D-BA50-50CFB2834CE0}"/>
    <cellStyle name="Normal 8 4 3 2 4" xfId="2191" xr:uid="{A768AEDE-C9F2-4CCF-BEEF-F514D2E8ED1A}"/>
    <cellStyle name="Normal 8 4 3 2 5" xfId="3872" xr:uid="{396329F2-C053-419D-A4DC-ECA411C61318}"/>
    <cellStyle name="Normal 8 4 3 2 6" xfId="3873" xr:uid="{0DF31E33-6B58-4BA7-8577-79EDCF3E8C01}"/>
    <cellStyle name="Normal 8 4 3 3" xfId="806" xr:uid="{39BC1CCD-0C02-42BD-B040-121578734336}"/>
    <cellStyle name="Normal 8 4 3 3 2" xfId="2192" xr:uid="{41537E6E-CFBD-43CB-9846-6714E2CCE967}"/>
    <cellStyle name="Normal 8 4 3 3 2 2" xfId="2193" xr:uid="{D06BCB95-D26B-45BF-95B2-69A8AA77D449}"/>
    <cellStyle name="Normal 8 4 3 3 2 3" xfId="3874" xr:uid="{660D9B24-F4BC-4583-9E54-F1D03488154D}"/>
    <cellStyle name="Normal 8 4 3 3 2 4" xfId="3875" xr:uid="{1D480C30-540B-4EB7-97DB-CDF744DBC232}"/>
    <cellStyle name="Normal 8 4 3 3 3" xfId="2194" xr:uid="{D6B18C39-ABB8-4199-BC41-4E51367E3B4A}"/>
    <cellStyle name="Normal 8 4 3 3 4" xfId="3876" xr:uid="{E888F58F-3BF7-40E1-89AF-4DF2B7ECE921}"/>
    <cellStyle name="Normal 8 4 3 3 5" xfId="3877" xr:uid="{4D8A805A-8C02-4EFC-B9E2-E1C9E79B248A}"/>
    <cellStyle name="Normal 8 4 3 4" xfId="2195" xr:uid="{BEFF86B3-86C5-404F-91C0-A9E206344BAA}"/>
    <cellStyle name="Normal 8 4 3 4 2" xfId="2196" xr:uid="{2890739F-155E-4425-9E29-F9D26F13FF57}"/>
    <cellStyle name="Normal 8 4 3 4 3" xfId="3878" xr:uid="{EC78D81D-A877-41F9-A60A-551ED32B521D}"/>
    <cellStyle name="Normal 8 4 3 4 4" xfId="3879" xr:uid="{3F4602CD-7FD8-472A-9F44-E9324903CFEE}"/>
    <cellStyle name="Normal 8 4 3 5" xfId="2197" xr:uid="{A15A8534-7B48-46C8-B215-D52D56C35C97}"/>
    <cellStyle name="Normal 8 4 3 5 2" xfId="3880" xr:uid="{745326D6-83D6-4A8F-84FB-059350524353}"/>
    <cellStyle name="Normal 8 4 3 5 3" xfId="3881" xr:uid="{547B53EF-3284-4790-A060-7C51FF9E5C9D}"/>
    <cellStyle name="Normal 8 4 3 5 4" xfId="3882" xr:uid="{E041255F-85D5-4CE1-9CE6-2CC00452A2B2}"/>
    <cellStyle name="Normal 8 4 3 6" xfId="3883" xr:uid="{FB3227A3-66FE-44CC-B4EB-E02793BD6103}"/>
    <cellStyle name="Normal 8 4 3 7" xfId="3884" xr:uid="{DE962D86-0FE4-4AFF-848E-D50D15C052D2}"/>
    <cellStyle name="Normal 8 4 3 8" xfId="3885" xr:uid="{68A31D75-AC6F-4582-A8E2-925D07DF4816}"/>
    <cellStyle name="Normal 8 4 4" xfId="392" xr:uid="{26B61C32-34BD-41BA-841D-61813F4490C3}"/>
    <cellStyle name="Normal 8 4 4 2" xfId="807" xr:uid="{94ABD720-6EE9-48CC-A6FC-87CFA635D723}"/>
    <cellStyle name="Normal 8 4 4 2 2" xfId="808" xr:uid="{57CDE35F-5C88-4DCC-917E-55CD2C8DFE87}"/>
    <cellStyle name="Normal 8 4 4 2 2 2" xfId="2198" xr:uid="{F0526D0B-4042-4620-A06C-D02800C64B2D}"/>
    <cellStyle name="Normal 8 4 4 2 2 3" xfId="3886" xr:uid="{F3D4351B-E8DC-4238-9477-C86A0610D2B0}"/>
    <cellStyle name="Normal 8 4 4 2 2 4" xfId="3887" xr:uid="{52E57E75-3071-4A35-9B29-3F02E3B6C7B1}"/>
    <cellStyle name="Normal 8 4 4 2 3" xfId="2199" xr:uid="{E5ACB129-8D98-414C-A60D-31D94A395B5B}"/>
    <cellStyle name="Normal 8 4 4 2 4" xfId="3888" xr:uid="{AC663921-9627-46A8-87ED-80C447652112}"/>
    <cellStyle name="Normal 8 4 4 2 5" xfId="3889" xr:uid="{1F22F481-124A-4DFC-99BF-F57FBA04DD64}"/>
    <cellStyle name="Normal 8 4 4 3" xfId="809" xr:uid="{BD3C0BC7-A54B-4132-8EA1-FB1D6C77B2F7}"/>
    <cellStyle name="Normal 8 4 4 3 2" xfId="2200" xr:uid="{58AA1863-C20B-4CB5-8B2C-1939971AC616}"/>
    <cellStyle name="Normal 8 4 4 3 3" xfId="3890" xr:uid="{2DF1E5F0-75AE-4457-BB7E-20F52A509928}"/>
    <cellStyle name="Normal 8 4 4 3 4" xfId="3891" xr:uid="{4552ED6B-2B11-48AD-81F9-DF4547C18CEE}"/>
    <cellStyle name="Normal 8 4 4 4" xfId="2201" xr:uid="{AA2E336A-3D5A-4BC5-A5B0-28994FBA6710}"/>
    <cellStyle name="Normal 8 4 4 4 2" xfId="3892" xr:uid="{4E09F249-E4A9-4681-B841-DD0071A15337}"/>
    <cellStyle name="Normal 8 4 4 4 3" xfId="3893" xr:uid="{7A7D47D9-7137-4A08-97AE-33512C17D590}"/>
    <cellStyle name="Normal 8 4 4 4 4" xfId="3894" xr:uid="{74D3AE33-FE18-4E8A-91E6-E78B64C6B2FF}"/>
    <cellStyle name="Normal 8 4 4 5" xfId="3895" xr:uid="{BD363874-BF3D-4EDA-85B0-911E6F0FCAD0}"/>
    <cellStyle name="Normal 8 4 4 6" xfId="3896" xr:uid="{1A15814E-06F2-4678-934D-487B509D0FB3}"/>
    <cellStyle name="Normal 8 4 4 7" xfId="3897" xr:uid="{1E905E77-B4FE-4185-B957-D30824435044}"/>
    <cellStyle name="Normal 8 4 5" xfId="393" xr:uid="{79675561-48D8-4202-8E74-C1CB74E86D5F}"/>
    <cellStyle name="Normal 8 4 5 2" xfId="810" xr:uid="{C187ADE3-E9FA-4D3A-9C99-6786C586A6FC}"/>
    <cellStyle name="Normal 8 4 5 2 2" xfId="2202" xr:uid="{EDB151A4-525A-403C-AA43-3154A866592A}"/>
    <cellStyle name="Normal 8 4 5 2 3" xfId="3898" xr:uid="{7DCAC603-BA17-4D3F-8869-B06B0C7BD58A}"/>
    <cellStyle name="Normal 8 4 5 2 4" xfId="3899" xr:uid="{234942BB-A2BD-4B39-83FC-A107BEA75ABC}"/>
    <cellStyle name="Normal 8 4 5 3" xfId="2203" xr:uid="{8930CCC2-CEB4-4782-BFDF-2FC19AAB8150}"/>
    <cellStyle name="Normal 8 4 5 3 2" xfId="3900" xr:uid="{325E8516-8EF7-42D1-A59C-51F0E16363DC}"/>
    <cellStyle name="Normal 8 4 5 3 3" xfId="3901" xr:uid="{627D1D31-5CFF-4004-83F1-27FA231F0BB9}"/>
    <cellStyle name="Normal 8 4 5 3 4" xfId="3902" xr:uid="{383A9EAD-FDB6-48F1-9BBF-91A7ABEDC9E4}"/>
    <cellStyle name="Normal 8 4 5 4" xfId="3903" xr:uid="{F4D23658-2264-496C-A6B7-19EB2F46E317}"/>
    <cellStyle name="Normal 8 4 5 5" xfId="3904" xr:uid="{0C18C12F-5F3B-46EE-8CDA-7757F1E73195}"/>
    <cellStyle name="Normal 8 4 5 6" xfId="3905" xr:uid="{37CE1E1A-9CFE-4CDC-B45E-997F0F465E48}"/>
    <cellStyle name="Normal 8 4 6" xfId="811" xr:uid="{5B3CF171-6432-4894-8975-C4629FEA5257}"/>
    <cellStyle name="Normal 8 4 6 2" xfId="2204" xr:uid="{EAB237EC-BDBF-4C93-BA64-5C8C923412F5}"/>
    <cellStyle name="Normal 8 4 6 2 2" xfId="3906" xr:uid="{41691F85-11EA-4C88-B0F9-3847AEE33BE3}"/>
    <cellStyle name="Normal 8 4 6 2 3" xfId="3907" xr:uid="{ABD1F9AF-A455-43B8-BE39-08799B687CE7}"/>
    <cellStyle name="Normal 8 4 6 2 4" xfId="3908" xr:uid="{58999D74-DC45-49EC-BC0D-68B6E4CE3E4E}"/>
    <cellStyle name="Normal 8 4 6 3" xfId="3909" xr:uid="{2ECC4BAD-C19F-4467-B32A-6597F41712BA}"/>
    <cellStyle name="Normal 8 4 6 4" xfId="3910" xr:uid="{3AFCB82D-3ACF-4756-A22B-A1A7B3396FE6}"/>
    <cellStyle name="Normal 8 4 6 5" xfId="3911" xr:uid="{DDA408E8-793C-4645-801A-051A87471E4A}"/>
    <cellStyle name="Normal 8 4 7" xfId="2205" xr:uid="{1569C771-1477-4134-8839-73BBA7C36A9C}"/>
    <cellStyle name="Normal 8 4 7 2" xfId="3912" xr:uid="{F561E916-4FEB-4AB5-98FF-C0F5409D7C2B}"/>
    <cellStyle name="Normal 8 4 7 3" xfId="3913" xr:uid="{28D9A121-94A0-48ED-9E50-84BF4CBD281E}"/>
    <cellStyle name="Normal 8 4 7 4" xfId="3914" xr:uid="{CADBE916-E37D-4A69-99CC-AB9A702EB64D}"/>
    <cellStyle name="Normal 8 4 8" xfId="3915" xr:uid="{685893DD-C8EB-4E48-B448-6D91D8890467}"/>
    <cellStyle name="Normal 8 4 8 2" xfId="3916" xr:uid="{26A3BAA9-5F5B-45EF-A3FF-EAA12B36F6EB}"/>
    <cellStyle name="Normal 8 4 8 3" xfId="3917" xr:uid="{FFAC848C-23AB-44C3-91C1-F7978AD6FE89}"/>
    <cellStyle name="Normal 8 4 8 4" xfId="3918" xr:uid="{F67CAC8F-9DB6-487D-8F80-C8FCE2AAAFA5}"/>
    <cellStyle name="Normal 8 4 9" xfId="3919" xr:uid="{987AB46E-AEA9-4E10-9747-D924D05DC5A2}"/>
    <cellStyle name="Normal 8 5" xfId="161" xr:uid="{79424FFB-F94D-4ACB-8CAB-C4D312AB73DD}"/>
    <cellStyle name="Normal 8 5 2" xfId="162" xr:uid="{3E7F5268-45D7-4127-935F-A781753BB57A}"/>
    <cellStyle name="Normal 8 5 2 2" xfId="394" xr:uid="{B2C744CB-E842-4A4C-ACB7-D3778D440BA5}"/>
    <cellStyle name="Normal 8 5 2 2 2" xfId="812" xr:uid="{E8B68033-59A4-405F-A302-69E54F429876}"/>
    <cellStyle name="Normal 8 5 2 2 2 2" xfId="2206" xr:uid="{D3526B3A-C847-45A5-9FDC-E11586BDB845}"/>
    <cellStyle name="Normal 8 5 2 2 2 2 2" xfId="5933" xr:uid="{600A9AE2-80DC-4B76-8046-CF3ABE25149B}"/>
    <cellStyle name="Normal 8 5 2 2 2 3" xfId="3920" xr:uid="{EBCA21E0-AACD-45E9-B2E7-015F048F6364}"/>
    <cellStyle name="Normal 8 5 2 2 2 4" xfId="3921" xr:uid="{03FEF38C-A6C7-4864-A84C-0CD954B790C1}"/>
    <cellStyle name="Normal 8 5 2 2 3" xfId="2207" xr:uid="{01E3F545-EFEA-4394-9587-4E9B6EB6AE6F}"/>
    <cellStyle name="Normal 8 5 2 2 3 2" xfId="3922" xr:uid="{65D94055-F759-48AF-92E3-707164786897}"/>
    <cellStyle name="Normal 8 5 2 2 3 3" xfId="3923" xr:uid="{9A984704-2B50-47FA-8C0C-45E618E26A36}"/>
    <cellStyle name="Normal 8 5 2 2 3 4" xfId="3924" xr:uid="{7378B370-688B-4633-9709-95B3EAB65A2B}"/>
    <cellStyle name="Normal 8 5 2 2 4" xfId="3925" xr:uid="{DD3AAE7F-33D9-474C-BC1B-2E40854839DB}"/>
    <cellStyle name="Normal 8 5 2 2 5" xfId="3926" xr:uid="{26FE8401-9A3A-4B93-9113-659774A383EB}"/>
    <cellStyle name="Normal 8 5 2 2 6" xfId="3927" xr:uid="{716418CD-4BD1-4E71-ABC6-A41BB61CF076}"/>
    <cellStyle name="Normal 8 5 2 3" xfId="813" xr:uid="{5979FA1D-B271-4EDC-8281-9861D61ABE43}"/>
    <cellStyle name="Normal 8 5 2 3 2" xfId="2208" xr:uid="{159F2730-ED00-4690-9523-F05BC7D7FAE7}"/>
    <cellStyle name="Normal 8 5 2 3 2 2" xfId="3928" xr:uid="{451FBDA1-C73E-42BB-8D49-9658EF3EA429}"/>
    <cellStyle name="Normal 8 5 2 3 2 3" xfId="3929" xr:uid="{6FA1FE2E-FFD0-442C-985D-8C1C0EF32158}"/>
    <cellStyle name="Normal 8 5 2 3 2 4" xfId="3930" xr:uid="{0D5DC71A-B531-46F8-96D1-279FCC60BC40}"/>
    <cellStyle name="Normal 8 5 2 3 3" xfId="3931" xr:uid="{D32B0422-3D1C-442E-A89A-5A684510A13E}"/>
    <cellStyle name="Normal 8 5 2 3 4" xfId="3932" xr:uid="{BC971A4C-CA4B-4646-8F0F-BFDCC7565F69}"/>
    <cellStyle name="Normal 8 5 2 3 5" xfId="3933" xr:uid="{3439A95D-5297-4C13-A779-D8D9F4A31A24}"/>
    <cellStyle name="Normal 8 5 2 4" xfId="2209" xr:uid="{B8544982-6702-492B-BF06-C15C397C869C}"/>
    <cellStyle name="Normal 8 5 2 4 2" xfId="3934" xr:uid="{2A4F187E-A37E-4C5C-89EB-5314CA1A7C27}"/>
    <cellStyle name="Normal 8 5 2 4 3" xfId="3935" xr:uid="{2B0EEC1E-8C9D-44CD-9009-B62A9A7F978B}"/>
    <cellStyle name="Normal 8 5 2 4 4" xfId="3936" xr:uid="{1451B5E4-1417-40A2-9D5D-4EF81733299F}"/>
    <cellStyle name="Normal 8 5 2 5" xfId="3937" xr:uid="{83861ADD-FEA6-4720-8D32-E3289D7357C3}"/>
    <cellStyle name="Normal 8 5 2 5 2" xfId="3938" xr:uid="{AC53DC9F-CEA7-4C9B-AD43-30F52942198F}"/>
    <cellStyle name="Normal 8 5 2 5 3" xfId="3939" xr:uid="{EC3331DD-6AF6-4E0C-83A5-CF83A63C8D55}"/>
    <cellStyle name="Normal 8 5 2 5 4" xfId="3940" xr:uid="{7D0E4694-781D-4564-84FE-8AFB92206B65}"/>
    <cellStyle name="Normal 8 5 2 6" xfId="3941" xr:uid="{B841AA1B-FEE6-478C-9761-FC956F7D11C2}"/>
    <cellStyle name="Normal 8 5 2 7" xfId="3942" xr:uid="{E2CFA750-C79A-410E-8FFF-4AF34CCE621B}"/>
    <cellStyle name="Normal 8 5 2 8" xfId="3943" xr:uid="{9250927B-442C-4D32-9DE9-B1ADFAA008F2}"/>
    <cellStyle name="Normal 8 5 3" xfId="395" xr:uid="{D3AC5A79-D37B-448E-9498-B020AB403523}"/>
    <cellStyle name="Normal 8 5 3 2" xfId="814" xr:uid="{7948650E-36C3-43C4-9E6D-FF7A2A2F5FF5}"/>
    <cellStyle name="Normal 8 5 3 2 2" xfId="815" xr:uid="{0E44C939-351A-4BCD-AD0C-CA2AC63F451C}"/>
    <cellStyle name="Normal 8 5 3 2 2 2" xfId="5934" xr:uid="{7AA2A2C2-DAF8-4B55-8114-6A03B13AE3D2}"/>
    <cellStyle name="Normal 8 5 3 2 3" xfId="3944" xr:uid="{C2CD1DDC-BBCA-496B-A623-400F022123AB}"/>
    <cellStyle name="Normal 8 5 3 2 4" xfId="3945" xr:uid="{3E2D3EDF-1707-41FB-AFB5-C5DED814E350}"/>
    <cellStyle name="Normal 8 5 3 3" xfId="816" xr:uid="{07A43806-8055-4AA1-A359-5053850FC71D}"/>
    <cellStyle name="Normal 8 5 3 3 2" xfId="3946" xr:uid="{8517AD48-FB17-4DD8-BA29-56A62C610401}"/>
    <cellStyle name="Normal 8 5 3 3 3" xfId="3947" xr:uid="{6988CF20-0877-4B4F-9E79-CA1ECA483656}"/>
    <cellStyle name="Normal 8 5 3 3 4" xfId="3948" xr:uid="{C75CE011-3972-455D-8B26-FBC8DF9C6948}"/>
    <cellStyle name="Normal 8 5 3 4" xfId="3949" xr:uid="{D5141653-664B-436F-A6F8-26FECD5440E1}"/>
    <cellStyle name="Normal 8 5 3 5" xfId="3950" xr:uid="{F0B23702-BDD8-4478-ABF9-CC1B00411776}"/>
    <cellStyle name="Normal 8 5 3 6" xfId="3951" xr:uid="{F5174EE4-F256-48FD-AD7F-F282AF2AB7EC}"/>
    <cellStyle name="Normal 8 5 4" xfId="396" xr:uid="{614FCC77-CC1B-4A62-89E6-D053E7E1561F}"/>
    <cellStyle name="Normal 8 5 4 2" xfId="817" xr:uid="{B355E22C-1B76-4EFF-8D0F-C96C104A6181}"/>
    <cellStyle name="Normal 8 5 4 2 2" xfId="3952" xr:uid="{98D69878-02E3-4B13-BEEA-CEAAE7DBCC8A}"/>
    <cellStyle name="Normal 8 5 4 2 3" xfId="3953" xr:uid="{6BCA7E1D-C248-438F-A402-63859652AE9F}"/>
    <cellStyle name="Normal 8 5 4 2 4" xfId="3954" xr:uid="{D0414158-FB52-4368-8CE6-B8B73848B8E7}"/>
    <cellStyle name="Normal 8 5 4 3" xfId="3955" xr:uid="{770ACAE3-06D8-4037-BC2F-B7685E1B0253}"/>
    <cellStyle name="Normal 8 5 4 4" xfId="3956" xr:uid="{E3AD7675-4F9B-4B6A-A646-5A4BA871F249}"/>
    <cellStyle name="Normal 8 5 4 5" xfId="3957" xr:uid="{C38E2CE7-7FA2-4600-9ED4-CFD7FA8C925C}"/>
    <cellStyle name="Normal 8 5 5" xfId="818" xr:uid="{399A00A8-49A1-4783-B64D-337029C2A8FC}"/>
    <cellStyle name="Normal 8 5 5 2" xfId="3958" xr:uid="{F9237506-C6CD-44EC-8C75-70B87B6A61B0}"/>
    <cellStyle name="Normal 8 5 5 3" xfId="3959" xr:uid="{52D906D6-826A-4EE5-A95D-495F51BF98D8}"/>
    <cellStyle name="Normal 8 5 5 4" xfId="3960" xr:uid="{A9EE7C04-FA46-4684-A617-DDD91B576DAA}"/>
    <cellStyle name="Normal 8 5 6" xfId="3961" xr:uid="{4CF2BE3F-8C9B-4AD9-B657-013ACA3E8604}"/>
    <cellStyle name="Normal 8 5 6 2" xfId="3962" xr:uid="{EA214602-9B4D-433B-91AE-937A88B4CAD0}"/>
    <cellStyle name="Normal 8 5 6 3" xfId="3963" xr:uid="{A5279F2E-8F79-481D-A99C-24C736600A99}"/>
    <cellStyle name="Normal 8 5 6 4" xfId="3964" xr:uid="{E7835E9C-BD03-4BEC-AC90-CB61C741E0C7}"/>
    <cellStyle name="Normal 8 5 7" xfId="3965" xr:uid="{C154B363-1772-4E30-81D1-E4E5CA93FEE2}"/>
    <cellStyle name="Normal 8 5 8" xfId="3966" xr:uid="{EAB0113A-FF65-48F8-9F0A-24DD8DF95EFC}"/>
    <cellStyle name="Normal 8 5 9" xfId="3967" xr:uid="{1CDEEE8E-9C5A-4C20-A258-DD762E099170}"/>
    <cellStyle name="Normal 8 6" xfId="163" xr:uid="{2A42C490-FCA1-4158-A7EE-74A4D5BAFBA8}"/>
    <cellStyle name="Normal 8 6 2" xfId="397" xr:uid="{1848B5D3-B10A-4C6C-8B4C-4634B9CCDE91}"/>
    <cellStyle name="Normal 8 6 2 2" xfId="819" xr:uid="{163E641A-41E9-4C21-837A-89A225490ADD}"/>
    <cellStyle name="Normal 8 6 2 2 2" xfId="2210" xr:uid="{903CA503-8B1B-47E0-B9A5-213CAFD0B550}"/>
    <cellStyle name="Normal 8 6 2 2 2 2" xfId="2211" xr:uid="{36B0F208-5CAC-4D84-BB41-01BC44F637B2}"/>
    <cellStyle name="Normal 8 6 2 2 3" xfId="2212" xr:uid="{A9ACF6D8-C94D-4181-962E-1B3572688384}"/>
    <cellStyle name="Normal 8 6 2 2 4" xfId="3968" xr:uid="{7E62066C-0CAA-4526-A7FE-19AB70C5B7C4}"/>
    <cellStyle name="Normal 8 6 2 3" xfId="2213" xr:uid="{92C1FCD8-FFFB-4968-B9BD-3221B29A6118}"/>
    <cellStyle name="Normal 8 6 2 3 2" xfId="2214" xr:uid="{C551952B-A0D4-479C-8E2C-A308B1D98C2C}"/>
    <cellStyle name="Normal 8 6 2 3 3" xfId="3969" xr:uid="{28BE6F94-CAD3-479E-9A04-3F60F9D5E357}"/>
    <cellStyle name="Normal 8 6 2 3 4" xfId="3970" xr:uid="{AEE47D92-60EF-491A-9658-D430F2E75EE0}"/>
    <cellStyle name="Normal 8 6 2 4" xfId="2215" xr:uid="{C58128D1-D25C-4FBC-9091-C53972713707}"/>
    <cellStyle name="Normal 8 6 2 5" xfId="3971" xr:uid="{CD1E2EF5-7BFA-4E1F-8F8B-D99320F5D109}"/>
    <cellStyle name="Normal 8 6 2 6" xfId="3972" xr:uid="{6ABE9E9C-F6A5-4BB1-88BF-EC787F33CB58}"/>
    <cellStyle name="Normal 8 6 3" xfId="820" xr:uid="{4564767A-D012-4F37-9B50-98A010FC34C8}"/>
    <cellStyle name="Normal 8 6 3 2" xfId="2216" xr:uid="{E8F65711-B27B-47A4-971E-5844422EE35A}"/>
    <cellStyle name="Normal 8 6 3 2 2" xfId="2217" xr:uid="{353010AB-2B59-4BA1-90BC-6BCAB4437553}"/>
    <cellStyle name="Normal 8 6 3 2 3" xfId="3973" xr:uid="{5118C834-DE1B-491A-90B9-4F4E01844BA1}"/>
    <cellStyle name="Normal 8 6 3 2 4" xfId="3974" xr:uid="{F98B6E6E-F4BF-4E4C-8C4C-99750692E3E1}"/>
    <cellStyle name="Normal 8 6 3 3" xfId="2218" xr:uid="{B0942F26-32FD-4DEA-8A28-D6FF73E7359D}"/>
    <cellStyle name="Normal 8 6 3 4" xfId="3975" xr:uid="{4FB71366-BD54-4CBB-BF96-AC4A6DCB7F65}"/>
    <cellStyle name="Normal 8 6 3 5" xfId="3976" xr:uid="{3E94C463-275A-4CC4-B3C2-3881771F0AA5}"/>
    <cellStyle name="Normal 8 6 4" xfId="2219" xr:uid="{A1F79F15-1385-40FE-A9E5-4DD481777E85}"/>
    <cellStyle name="Normal 8 6 4 2" xfId="2220" xr:uid="{42630651-3A49-49DE-B0CB-AC60C3DA2FC7}"/>
    <cellStyle name="Normal 8 6 4 3" xfId="3977" xr:uid="{66CCD29A-D987-412C-8EA7-2C5568C1D8E5}"/>
    <cellStyle name="Normal 8 6 4 4" xfId="3978" xr:uid="{CE00DAD5-668F-4435-AF53-25F913BC2FDE}"/>
    <cellStyle name="Normal 8 6 5" xfId="2221" xr:uid="{7B7234B1-4706-4BD5-AF28-CB14DE5CACE2}"/>
    <cellStyle name="Normal 8 6 5 2" xfId="3979" xr:uid="{08C6BA06-50F7-47C2-BE58-3F1343143ED1}"/>
    <cellStyle name="Normal 8 6 5 3" xfId="3980" xr:uid="{51220190-E993-4F5C-91F2-D1A61CE1CEAA}"/>
    <cellStyle name="Normal 8 6 5 4" xfId="3981" xr:uid="{48DDCF0B-8B2C-4D19-83CE-0E1FD0ADC9DB}"/>
    <cellStyle name="Normal 8 6 6" xfId="3982" xr:uid="{B9A1B13C-180A-4179-BF17-ADAC757816C1}"/>
    <cellStyle name="Normal 8 6 7" xfId="3983" xr:uid="{A1F8BE53-263F-413D-A831-2E3747C13486}"/>
    <cellStyle name="Normal 8 6 8" xfId="3984" xr:uid="{A734AB44-932A-41A9-BD39-0E6780CBABBF}"/>
    <cellStyle name="Normal 8 7" xfId="398" xr:uid="{577320DB-BD76-4AA8-9748-169656AD8993}"/>
    <cellStyle name="Normal 8 7 2" xfId="821" xr:uid="{837D7B2D-3817-40E5-8684-205026341CCC}"/>
    <cellStyle name="Normal 8 7 2 2" xfId="822" xr:uid="{5E0EF88A-2730-431E-811A-045A08D4CD03}"/>
    <cellStyle name="Normal 8 7 2 2 2" xfId="2222" xr:uid="{51D598F0-5BBA-440D-A815-FE3483414135}"/>
    <cellStyle name="Normal 8 7 2 2 3" xfId="3985" xr:uid="{C2D66FE4-E57A-4F16-B9CA-B3CC8A7009B2}"/>
    <cellStyle name="Normal 8 7 2 2 4" xfId="3986" xr:uid="{72641ACC-12EC-472E-96ED-EC4546B97568}"/>
    <cellStyle name="Normal 8 7 2 3" xfId="2223" xr:uid="{93AB3FEE-A707-4FCF-A89F-981B967184C3}"/>
    <cellStyle name="Normal 8 7 2 4" xfId="3987" xr:uid="{D177D34E-2877-4DCA-8DBA-31730CA23A20}"/>
    <cellStyle name="Normal 8 7 2 5" xfId="3988" xr:uid="{79793BE7-73A2-480E-9207-18B0E4DAAFB8}"/>
    <cellStyle name="Normal 8 7 3" xfId="823" xr:uid="{685EFD68-C5C0-4DF2-AD63-B42D9B2829CD}"/>
    <cellStyle name="Normal 8 7 3 2" xfId="2224" xr:uid="{2DB21A79-D98A-47A5-A205-715B19918058}"/>
    <cellStyle name="Normal 8 7 3 3" xfId="3989" xr:uid="{856559A1-8C3B-4C8C-B241-15D59C1FD16F}"/>
    <cellStyle name="Normal 8 7 3 4" xfId="3990" xr:uid="{88B09A18-EFE3-404E-9801-CE34EFCEE725}"/>
    <cellStyle name="Normal 8 7 4" xfId="2225" xr:uid="{A023EBD3-3A75-4EE2-BC9E-4A78D32D1DDD}"/>
    <cellStyle name="Normal 8 7 4 2" xfId="3991" xr:uid="{216AEA6D-4499-466B-A344-5D8E8DCF4944}"/>
    <cellStyle name="Normal 8 7 4 3" xfId="3992" xr:uid="{28C8AA66-2E58-47D8-8F25-CB65E658D429}"/>
    <cellStyle name="Normal 8 7 4 4" xfId="3993" xr:uid="{937A816B-1A6E-4A47-AD00-3E15BAAA75FA}"/>
    <cellStyle name="Normal 8 7 5" xfId="3994" xr:uid="{6A8D25C8-B46E-43ED-9E8E-2F9BAE8EB540}"/>
    <cellStyle name="Normal 8 7 6" xfId="3995" xr:uid="{AED494EB-6EC3-4349-8F86-D795EF1561A9}"/>
    <cellStyle name="Normal 8 7 7" xfId="3996" xr:uid="{B15606A8-55F1-4CFA-A3AD-C7B221FBAC26}"/>
    <cellStyle name="Normal 8 8" xfId="399" xr:uid="{65134951-DF56-4AB5-95A8-660831BF5BD3}"/>
    <cellStyle name="Normal 8 8 2" xfId="824" xr:uid="{92665667-4EB2-49BE-939F-D797B04CC215}"/>
    <cellStyle name="Normal 8 8 2 2" xfId="2226" xr:uid="{EF98691F-C1BA-4821-8D62-E4BB76A61FD0}"/>
    <cellStyle name="Normal 8 8 2 3" xfId="3997" xr:uid="{DE9722CB-EA0E-4088-B16A-3A6B8E60A09C}"/>
    <cellStyle name="Normal 8 8 2 4" xfId="3998" xr:uid="{C42140E2-41BF-4B07-8BF2-9609E4B32753}"/>
    <cellStyle name="Normal 8 8 3" xfId="2227" xr:uid="{67ADD358-8FCE-4E36-BB39-C67809E9F654}"/>
    <cellStyle name="Normal 8 8 3 2" xfId="3999" xr:uid="{A6548B3A-1F83-4BD9-BAAB-408D0CDB2A97}"/>
    <cellStyle name="Normal 8 8 3 3" xfId="4000" xr:uid="{468FBF13-6A7B-497D-BDD4-479EC4EC57E4}"/>
    <cellStyle name="Normal 8 8 3 4" xfId="4001" xr:uid="{28601904-464E-4E68-AD13-72D47256C48A}"/>
    <cellStyle name="Normal 8 8 4" xfId="4002" xr:uid="{E3324BC0-9ED0-42BC-967A-B32B7C1B5171}"/>
    <cellStyle name="Normal 8 8 5" xfId="4003" xr:uid="{4E108E52-939C-4397-BBB9-BF65BA84A3C4}"/>
    <cellStyle name="Normal 8 8 6" xfId="4004" xr:uid="{F2DED4CF-794A-4601-8ABE-8D39D2408803}"/>
    <cellStyle name="Normal 8 9" xfId="400" xr:uid="{DCF454A7-19AD-48BF-9AD1-B57AA625606C}"/>
    <cellStyle name="Normal 8 9 2" xfId="2228" xr:uid="{9FA89A24-FF8D-41D0-BED6-9ACF57D5FD68}"/>
    <cellStyle name="Normal 8 9 2 2" xfId="4005" xr:uid="{CC96B872-2AC2-4FF1-A499-F2BAB6A11DF2}"/>
    <cellStyle name="Normal 8 9 2 2 2" xfId="4410" xr:uid="{2E7F983D-874E-4B85-99E8-4BF51397066D}"/>
    <cellStyle name="Normal 8 9 2 2 3" xfId="4689" xr:uid="{88832A5C-2A21-40E0-9EC0-85CFBCB09077}"/>
    <cellStyle name="Normal 8 9 2 3" xfId="4006" xr:uid="{0D535A99-1C5D-4278-90D0-62B7FE970A4F}"/>
    <cellStyle name="Normal 8 9 2 4" xfId="4007" xr:uid="{207AC845-CA8B-461E-B1DE-708BA36DB924}"/>
    <cellStyle name="Normal 8 9 3" xfId="4008" xr:uid="{B60E80CA-85B6-4AD6-A8B3-E8D204EDE908}"/>
    <cellStyle name="Normal 8 9 3 2" xfId="5343" xr:uid="{97311A14-1765-40A3-8EB8-3CFFEB0304C6}"/>
    <cellStyle name="Normal 8 9 4" xfId="4009" xr:uid="{899FA8F7-0690-42FE-AE74-C6B4E181C3DD}"/>
    <cellStyle name="Normal 8 9 4 2" xfId="4580" xr:uid="{9EC89CFC-0588-4174-A5D8-40F1C055B4CE}"/>
    <cellStyle name="Normal 8 9 4 3" xfId="4690" xr:uid="{B90751B5-8320-4691-BC7E-FEAC9A08569E}"/>
    <cellStyle name="Normal 8 9 4 4" xfId="4609" xr:uid="{F3DEB9B9-FC98-4DB1-AEC7-2707C2FEA030}"/>
    <cellStyle name="Normal 8 9 5" xfId="4010" xr:uid="{F038C75A-E898-4E24-A3BC-616F81DDE5DB}"/>
    <cellStyle name="Normal 9" xfId="164" xr:uid="{06CF5266-662F-405C-9DE5-E642E822D93F}"/>
    <cellStyle name="Normal 9 10" xfId="401" xr:uid="{EA4D2B9F-3FC1-4E89-A82B-2C082474DEEB}"/>
    <cellStyle name="Normal 9 10 2" xfId="2229" xr:uid="{BAB298C8-9A4F-46F8-998B-491B9BAE2B5B}"/>
    <cellStyle name="Normal 9 10 2 2" xfId="4011" xr:uid="{8299A247-5C1D-44D0-BD62-54E94BE196A9}"/>
    <cellStyle name="Normal 9 10 2 3" xfId="4012" xr:uid="{5A28147A-7172-4804-99F6-919119141E8B}"/>
    <cellStyle name="Normal 9 10 2 4" xfId="4013" xr:uid="{8A79E951-69DE-495C-AA60-48A36B146DD3}"/>
    <cellStyle name="Normal 9 10 3" xfId="4014" xr:uid="{78C48B5E-9D73-4CFF-8596-DFE2A99588BC}"/>
    <cellStyle name="Normal 9 10 4" xfId="4015" xr:uid="{94509747-B752-41C3-838E-969144C7A755}"/>
    <cellStyle name="Normal 9 10 5" xfId="4016" xr:uid="{7DE07449-0C83-4721-95AF-47CFA1DACB55}"/>
    <cellStyle name="Normal 9 11" xfId="2230" xr:uid="{42CA06A9-7F95-40B6-A288-2A1D38694566}"/>
    <cellStyle name="Normal 9 11 2" xfId="4017" xr:uid="{04B4DE08-5734-441B-BACB-CB6189E657CE}"/>
    <cellStyle name="Normal 9 11 2 2" xfId="6071" xr:uid="{B51134FA-A3F7-4132-B1E1-AF0A38B6DBA2}"/>
    <cellStyle name="Normal 9 11 3" xfId="4018" xr:uid="{ED17E61B-2AB8-4094-A271-6F6CD4059412}"/>
    <cellStyle name="Normal 9 11 4" xfId="4019" xr:uid="{5A74CDA9-1CA1-4A05-9F03-189A2332C742}"/>
    <cellStyle name="Normal 9 12" xfId="4020" xr:uid="{4B76FE7E-650A-48C9-9C5E-B2ED7E6EE16A}"/>
    <cellStyle name="Normal 9 12 2" xfId="4021" xr:uid="{C0A21CB8-2396-47E7-AC32-8787F7F39436}"/>
    <cellStyle name="Normal 9 12 3" xfId="4022" xr:uid="{7CAF97C8-0489-43FE-A102-292BB86BA733}"/>
    <cellStyle name="Normal 9 12 4" xfId="4023" xr:uid="{F2E26FAE-F515-45E6-A53A-49A44B27B8E8}"/>
    <cellStyle name="Normal 9 13" xfId="4024" xr:uid="{D0C0EBB1-5BAC-4858-B1C9-BB7B4DD199E8}"/>
    <cellStyle name="Normal 9 13 2" xfId="4025" xr:uid="{89E67212-D352-46CB-B689-9DF5BC45BBA9}"/>
    <cellStyle name="Normal 9 14" xfId="4026" xr:uid="{F425B0B6-51CD-460B-90D6-C6F83EAF3D4B}"/>
    <cellStyle name="Normal 9 15" xfId="4027" xr:uid="{B9725957-EB36-45D8-9740-F6BCBBDCED99}"/>
    <cellStyle name="Normal 9 16" xfId="4028" xr:uid="{418CA0EC-073F-483F-AE0C-85D41F4DA0A2}"/>
    <cellStyle name="Normal 9 2" xfId="165" xr:uid="{CDF7B118-28EE-4833-9DAD-7FE8B9C133C0}"/>
    <cellStyle name="Normal 9 2 2" xfId="402" xr:uid="{5C4E3385-AD5B-46DA-BC3B-E5F36674FD55}"/>
    <cellStyle name="Normal 9 2 2 2" xfId="4672" xr:uid="{5688A713-5263-4B7F-BA08-57221E52DC44}"/>
    <cellStyle name="Normal 9 2 3" xfId="4561" xr:uid="{796B6EB6-E34F-456B-A47D-A96B5A54B9E0}"/>
    <cellStyle name="Normal 9 3" xfId="166" xr:uid="{051DA3B6-E37E-4E54-9CF8-2BDD428C77A6}"/>
    <cellStyle name="Normal 9 3 10" xfId="4029" xr:uid="{358A0D19-7D71-49A8-9E9C-7FB31EB2F0CA}"/>
    <cellStyle name="Normal 9 3 11" xfId="4030" xr:uid="{1E16D779-5ABB-484C-AE71-526B1C746E85}"/>
    <cellStyle name="Normal 9 3 2" xfId="167" xr:uid="{37E809B7-97DC-4FA9-A96F-ABA66D128BE3}"/>
    <cellStyle name="Normal 9 3 2 2" xfId="168" xr:uid="{E4E4969D-F04C-4C5A-9AD9-402B672A9B93}"/>
    <cellStyle name="Normal 9 3 2 2 2" xfId="403" xr:uid="{552A4CE7-CDA4-4342-8427-B7CC7CCED8AD}"/>
    <cellStyle name="Normal 9 3 2 2 2 2" xfId="825" xr:uid="{554E48C5-6F0C-44A7-917B-550210DC7407}"/>
    <cellStyle name="Normal 9 3 2 2 2 2 2" xfId="826" xr:uid="{FA4A7FC2-147E-4ABF-BE4E-014431FABEF3}"/>
    <cellStyle name="Normal 9 3 2 2 2 2 2 2" xfId="2231" xr:uid="{295E6E91-7F46-4B59-9064-E298837A5F30}"/>
    <cellStyle name="Normal 9 3 2 2 2 2 2 2 2" xfId="2232" xr:uid="{E6C5FA9B-973C-45D9-A25E-6034B5F3BD5A}"/>
    <cellStyle name="Normal 9 3 2 2 2 2 2 2 2 2" xfId="5935" xr:uid="{D4F4D5C5-8FE5-41BB-BDB3-D32D303CD43D}"/>
    <cellStyle name="Normal 9 3 2 2 2 2 2 2 3" xfId="5936" xr:uid="{C6C68C5B-810D-4E3E-8B6C-B5F2BB0EC3BC}"/>
    <cellStyle name="Normal 9 3 2 2 2 2 2 3" xfId="2233" xr:uid="{B9DDF753-6BC6-4E85-B421-1811B0EED2C9}"/>
    <cellStyle name="Normal 9 3 2 2 2 2 2 3 2" xfId="5937" xr:uid="{9FBC7508-BE31-4D79-8136-7F05B082C1F9}"/>
    <cellStyle name="Normal 9 3 2 2 2 2 2 4" xfId="5938" xr:uid="{79AD22FB-6961-4B6C-89C1-A3A9D7D9E2C2}"/>
    <cellStyle name="Normal 9 3 2 2 2 2 3" xfId="2234" xr:uid="{1FE6C001-7BBB-4363-A769-36940DA5820B}"/>
    <cellStyle name="Normal 9 3 2 2 2 2 3 2" xfId="2235" xr:uid="{DAC63D59-BEE1-403F-8213-22E3478B384B}"/>
    <cellStyle name="Normal 9 3 2 2 2 2 3 2 2" xfId="5939" xr:uid="{7C451A89-6FE9-4F59-97CA-D2F6C5394C66}"/>
    <cellStyle name="Normal 9 3 2 2 2 2 3 3" xfId="5940" xr:uid="{C2C6F41D-EEBB-40A8-9F21-31C1F6101B98}"/>
    <cellStyle name="Normal 9 3 2 2 2 2 4" xfId="2236" xr:uid="{E670A5BC-59DE-48BD-84A8-B7ABEA741830}"/>
    <cellStyle name="Normal 9 3 2 2 2 2 4 2" xfId="5941" xr:uid="{BDB65572-E67D-4F29-9594-DE75784DC8AD}"/>
    <cellStyle name="Normal 9 3 2 2 2 2 5" xfId="5942" xr:uid="{E6A409D0-A6F8-4F78-BDDE-727FE98188C9}"/>
    <cellStyle name="Normal 9 3 2 2 2 3" xfId="827" xr:uid="{68613FB8-C1FB-4121-8179-2B3AA11137A0}"/>
    <cellStyle name="Normal 9 3 2 2 2 3 2" xfId="2237" xr:uid="{643653D6-222A-4A54-A30B-F262DEAB753C}"/>
    <cellStyle name="Normal 9 3 2 2 2 3 2 2" xfId="2238" xr:uid="{469F11A6-DB3F-43A4-A56D-91D09A20EC5C}"/>
    <cellStyle name="Normal 9 3 2 2 2 3 2 2 2" xfId="5943" xr:uid="{45E1DC04-E386-499E-8BDB-24CFD200A1B9}"/>
    <cellStyle name="Normal 9 3 2 2 2 3 2 3" xfId="5944" xr:uid="{926038F4-4F56-4632-BB4E-2CF6DDCF50BC}"/>
    <cellStyle name="Normal 9 3 2 2 2 3 3" xfId="2239" xr:uid="{78C0FB75-06A9-40DC-B086-F1B414C113DB}"/>
    <cellStyle name="Normal 9 3 2 2 2 3 3 2" xfId="5945" xr:uid="{526F0434-C873-4567-BA41-4F0482708673}"/>
    <cellStyle name="Normal 9 3 2 2 2 3 4" xfId="4031" xr:uid="{79B1443D-201C-4990-A6BF-018792E5E3BC}"/>
    <cellStyle name="Normal 9 3 2 2 2 4" xfId="2240" xr:uid="{1EACA710-C596-4BF7-8B5A-46D2EE5423EC}"/>
    <cellStyle name="Normal 9 3 2 2 2 4 2" xfId="2241" xr:uid="{F7E1776F-3234-49DF-8D1B-D92426E4F311}"/>
    <cellStyle name="Normal 9 3 2 2 2 4 2 2" xfId="5946" xr:uid="{E4EF64F1-7094-4D15-81D2-15FBBE03A1D2}"/>
    <cellStyle name="Normal 9 3 2 2 2 4 3" xfId="5947" xr:uid="{627C3CD1-11C0-4B93-B048-C3324962DF2C}"/>
    <cellStyle name="Normal 9 3 2 2 2 5" xfId="2242" xr:uid="{E959E3D0-D312-4AE4-81C3-042140EF0012}"/>
    <cellStyle name="Normal 9 3 2 2 2 5 2" xfId="5948" xr:uid="{3CF5A13A-24DE-4D65-89C5-181F235F0A72}"/>
    <cellStyle name="Normal 9 3 2 2 2 6" xfId="4032" xr:uid="{EB8ED346-1156-459A-A109-B8B2E8C28DB3}"/>
    <cellStyle name="Normal 9 3 2 2 3" xfId="404" xr:uid="{EC804E83-5223-4FA5-9AC7-C4BC44BBF813}"/>
    <cellStyle name="Normal 9 3 2 2 3 2" xfId="828" xr:uid="{470AC247-8FBA-4ED3-8A99-A031C4BD8177}"/>
    <cellStyle name="Normal 9 3 2 2 3 2 2" xfId="829" xr:uid="{247D9D7B-6A74-4114-B933-136A54E53922}"/>
    <cellStyle name="Normal 9 3 2 2 3 2 2 2" xfId="2243" xr:uid="{C493D2AC-69C5-4C35-9E39-F27F40981153}"/>
    <cellStyle name="Normal 9 3 2 2 3 2 2 2 2" xfId="2244" xr:uid="{57CEEEAF-782D-4014-99AF-1BC5EC4663F4}"/>
    <cellStyle name="Normal 9 3 2 2 3 2 2 3" xfId="2245" xr:uid="{8E9A4440-00C4-43E3-8AF0-DC23BE4F120C}"/>
    <cellStyle name="Normal 9 3 2 2 3 2 3" xfId="2246" xr:uid="{9D7D867D-9A22-4911-B033-3A83BB608E49}"/>
    <cellStyle name="Normal 9 3 2 2 3 2 3 2" xfId="2247" xr:uid="{4CD4D0AE-E82E-4BD3-9944-29396CEFBB0B}"/>
    <cellStyle name="Normal 9 3 2 2 3 2 4" xfId="2248" xr:uid="{AC188798-89E0-4954-9926-01EE436569BC}"/>
    <cellStyle name="Normal 9 3 2 2 3 3" xfId="830" xr:uid="{356BABA4-D342-4840-844D-8E5607374E0B}"/>
    <cellStyle name="Normal 9 3 2 2 3 3 2" xfId="2249" xr:uid="{857D1DCA-34AC-42AE-86FF-C11D40DCA592}"/>
    <cellStyle name="Normal 9 3 2 2 3 3 2 2" xfId="2250" xr:uid="{4B66EDFB-87EF-4340-B7BD-FF50754DA9FD}"/>
    <cellStyle name="Normal 9 3 2 2 3 3 3" xfId="2251" xr:uid="{D6A6DE88-BDA8-456C-B646-42000F603696}"/>
    <cellStyle name="Normal 9 3 2 2 3 4" xfId="2252" xr:uid="{FAB8BBD2-9901-4DDA-859F-573891D6A8A8}"/>
    <cellStyle name="Normal 9 3 2 2 3 4 2" xfId="2253" xr:uid="{4EF66A51-E55E-4288-B5D1-27D72F3B6EE7}"/>
    <cellStyle name="Normal 9 3 2 2 3 5" xfId="2254" xr:uid="{E5AC7A86-21FD-4B87-821D-FAD296BCD419}"/>
    <cellStyle name="Normal 9 3 2 2 4" xfId="831" xr:uid="{04D393B1-90E8-4600-B2F7-6DE969B065EA}"/>
    <cellStyle name="Normal 9 3 2 2 4 2" xfId="832" xr:uid="{52A5D0E7-3602-49EF-9925-A2D9E5715A76}"/>
    <cellStyle name="Normal 9 3 2 2 4 2 2" xfId="2255" xr:uid="{5645B2A1-C5D0-4B17-8120-C56F254C4B34}"/>
    <cellStyle name="Normal 9 3 2 2 4 2 2 2" xfId="2256" xr:uid="{F2480DAC-5B78-448A-8F46-3A9CA5063343}"/>
    <cellStyle name="Normal 9 3 2 2 4 2 3" xfId="2257" xr:uid="{BB08BC09-E924-4F5F-939D-AC61A8D75997}"/>
    <cellStyle name="Normal 9 3 2 2 4 3" xfId="2258" xr:uid="{CE0C6788-283F-493A-96BD-26FFBE348072}"/>
    <cellStyle name="Normal 9 3 2 2 4 3 2" xfId="2259" xr:uid="{BAFAF5D3-6E54-4C90-BCBE-78EC3FDBA2E8}"/>
    <cellStyle name="Normal 9 3 2 2 4 4" xfId="2260" xr:uid="{DDF2854B-406B-48D0-9897-35EF13E0CEA8}"/>
    <cellStyle name="Normal 9 3 2 2 5" xfId="833" xr:uid="{25645227-904E-426F-A87B-2EEE45B105B4}"/>
    <cellStyle name="Normal 9 3 2 2 5 2" xfId="2261" xr:uid="{CB41FD22-03CA-4A85-B088-0C1F0FFFF02C}"/>
    <cellStyle name="Normal 9 3 2 2 5 2 2" xfId="2262" xr:uid="{EFE15814-D76F-4135-A5CE-70687BFA5FD7}"/>
    <cellStyle name="Normal 9 3 2 2 5 3" xfId="2263" xr:uid="{735D3DB9-1497-4814-AEBE-01C1F8107FF6}"/>
    <cellStyle name="Normal 9 3 2 2 5 4" xfId="4033" xr:uid="{5600C209-9260-43E9-B0DB-6F00836F8D49}"/>
    <cellStyle name="Normal 9 3 2 2 6" xfId="2264" xr:uid="{D77F43EE-66C3-48D9-9C9C-317D2FB0E3CE}"/>
    <cellStyle name="Normal 9 3 2 2 6 2" xfId="2265" xr:uid="{3C5687E7-D1EC-49C8-A7FB-0218CAA0CC83}"/>
    <cellStyle name="Normal 9 3 2 2 7" xfId="2266" xr:uid="{544AD7F5-F592-4239-9990-665CC9C3FD93}"/>
    <cellStyle name="Normal 9 3 2 2 8" xfId="4034" xr:uid="{D21F4E20-969F-42D3-A3AA-C5DC8760D23C}"/>
    <cellStyle name="Normal 9 3 2 3" xfId="405" xr:uid="{2952C033-D2F6-422D-A17C-63BBAAF94A7B}"/>
    <cellStyle name="Normal 9 3 2 3 2" xfId="834" xr:uid="{847BE9BD-DD65-4950-A6AF-EE8B1E8ECFA9}"/>
    <cellStyle name="Normal 9 3 2 3 2 2" xfId="835" xr:uid="{65E87199-5FE2-477D-95C4-A645EF376897}"/>
    <cellStyle name="Normal 9 3 2 3 2 2 2" xfId="2267" xr:uid="{67FE6832-F8CE-41E6-B68F-94D63501E48B}"/>
    <cellStyle name="Normal 9 3 2 3 2 2 2 2" xfId="2268" xr:uid="{491056EE-759F-406D-BA8D-BDBA3A0894E7}"/>
    <cellStyle name="Normal 9 3 2 3 2 2 2 2 2" xfId="5949" xr:uid="{33677949-32C7-4F71-BB48-3CE3C122CB11}"/>
    <cellStyle name="Normal 9 3 2 3 2 2 2 3" xfId="5950" xr:uid="{87AECF9C-BBDA-4559-BF8C-8A03AEE87CE7}"/>
    <cellStyle name="Normal 9 3 2 3 2 2 3" xfId="2269" xr:uid="{E680CB44-814C-44A3-91EF-5208C2C94A52}"/>
    <cellStyle name="Normal 9 3 2 3 2 2 3 2" xfId="5951" xr:uid="{4DF2CEF1-C4F9-4EBD-8BC6-1AE14B472889}"/>
    <cellStyle name="Normal 9 3 2 3 2 2 4" xfId="5952" xr:uid="{4C8CA14F-2454-4642-8B0B-887DE205E83B}"/>
    <cellStyle name="Normal 9 3 2 3 2 3" xfId="2270" xr:uid="{DE3405E7-80F5-45A2-836C-0528D3A58198}"/>
    <cellStyle name="Normal 9 3 2 3 2 3 2" xfId="2271" xr:uid="{FA81CEF4-DAB0-4914-9C7C-18BCC059E344}"/>
    <cellStyle name="Normal 9 3 2 3 2 3 2 2" xfId="5953" xr:uid="{183FEB75-8E42-4DD4-AB4E-F5FDD502065E}"/>
    <cellStyle name="Normal 9 3 2 3 2 3 3" xfId="5954" xr:uid="{058D0FC9-7A97-4441-B568-50D379F79341}"/>
    <cellStyle name="Normal 9 3 2 3 2 4" xfId="2272" xr:uid="{A03BFD90-83CE-4409-9D76-1A272ED229DD}"/>
    <cellStyle name="Normal 9 3 2 3 2 4 2" xfId="5955" xr:uid="{2C5858D6-4B3E-4692-82D0-EC3039042711}"/>
    <cellStyle name="Normal 9 3 2 3 2 5" xfId="5956" xr:uid="{917310D5-8217-4FFA-884E-DCE44CAA795F}"/>
    <cellStyle name="Normal 9 3 2 3 3" xfId="836" xr:uid="{03C6030B-8EC4-4E96-8B40-9F316247ABAA}"/>
    <cellStyle name="Normal 9 3 2 3 3 2" xfId="2273" xr:uid="{679387B1-1899-4E48-B96B-2DE9D8735D02}"/>
    <cellStyle name="Normal 9 3 2 3 3 2 2" xfId="2274" xr:uid="{FDD489F3-46B4-41A0-A6EA-7145586EF1E6}"/>
    <cellStyle name="Normal 9 3 2 3 3 2 2 2" xfId="5957" xr:uid="{9B0047D7-85AF-488B-8E2C-9FD393BE3EA5}"/>
    <cellStyle name="Normal 9 3 2 3 3 2 3" xfId="5958" xr:uid="{71FC64F7-28F8-4313-BEF9-CDA6637931D9}"/>
    <cellStyle name="Normal 9 3 2 3 3 3" xfId="2275" xr:uid="{C7DF9A74-1D7B-4654-94B5-DCFECD49C190}"/>
    <cellStyle name="Normal 9 3 2 3 3 3 2" xfId="5959" xr:uid="{25E25FCE-AA2A-4860-87BF-33E69B636C5C}"/>
    <cellStyle name="Normal 9 3 2 3 3 4" xfId="4035" xr:uid="{2271D6F7-9F7F-485C-B84D-4B67BF2D7ADF}"/>
    <cellStyle name="Normal 9 3 2 3 4" xfId="2276" xr:uid="{BB127677-797F-429E-B0D1-05F694EE4EFE}"/>
    <cellStyle name="Normal 9 3 2 3 4 2" xfId="2277" xr:uid="{07159591-127B-4287-981B-73BE6F9AD157}"/>
    <cellStyle name="Normal 9 3 2 3 4 2 2" xfId="5960" xr:uid="{608BED0A-6849-4DD6-AA40-A189E374F3A7}"/>
    <cellStyle name="Normal 9 3 2 3 4 3" xfId="5961" xr:uid="{92636697-839E-4CFF-8ACB-43F6CB0E0805}"/>
    <cellStyle name="Normal 9 3 2 3 5" xfId="2278" xr:uid="{71A83EF8-9571-4AA8-94A3-4C8771DC5723}"/>
    <cellStyle name="Normal 9 3 2 3 5 2" xfId="5962" xr:uid="{6ABC6857-868C-4BD5-AA81-1AAE6F2239E7}"/>
    <cellStyle name="Normal 9 3 2 3 6" xfId="4036" xr:uid="{A04C23AE-25A7-481D-9A17-9D9BF95174E0}"/>
    <cellStyle name="Normal 9 3 2 4" xfId="406" xr:uid="{D9FFA804-D7C6-4430-A901-AFAAFC074297}"/>
    <cellStyle name="Normal 9 3 2 4 2" xfId="837" xr:uid="{FE5A5EE4-1720-4F42-B8B9-2A89566A8C7C}"/>
    <cellStyle name="Normal 9 3 2 4 2 2" xfId="838" xr:uid="{C7553E5C-6573-443C-92BC-9F399F42B1BE}"/>
    <cellStyle name="Normal 9 3 2 4 2 2 2" xfId="2279" xr:uid="{AB3733B2-F9C7-4E90-96E2-9FD2E8CAB31D}"/>
    <cellStyle name="Normal 9 3 2 4 2 2 2 2" xfId="2280" xr:uid="{43F20FEB-85FD-449A-9118-5013E092D68C}"/>
    <cellStyle name="Normal 9 3 2 4 2 2 3" xfId="2281" xr:uid="{998F3465-7251-4406-9C86-C502D5BC9E24}"/>
    <cellStyle name="Normal 9 3 2 4 2 3" xfId="2282" xr:uid="{726B433C-282A-4D04-977C-1349C424C9B2}"/>
    <cellStyle name="Normal 9 3 2 4 2 3 2" xfId="2283" xr:uid="{540E4931-8589-4F1C-A89E-13C69DC89D43}"/>
    <cellStyle name="Normal 9 3 2 4 2 4" xfId="2284" xr:uid="{3D491658-85B9-44EA-8395-01893A9DBEB5}"/>
    <cellStyle name="Normal 9 3 2 4 3" xfId="839" xr:uid="{7B3B3D95-8859-41F6-BADE-3D6A7719F102}"/>
    <cellStyle name="Normal 9 3 2 4 3 2" xfId="2285" xr:uid="{91B4D31C-6151-411E-ADB5-7726E4778709}"/>
    <cellStyle name="Normal 9 3 2 4 3 2 2" xfId="2286" xr:uid="{D01B9CCA-1158-49D2-BF80-1587C9492683}"/>
    <cellStyle name="Normal 9 3 2 4 3 3" xfId="2287" xr:uid="{DDDFDFEF-281D-495C-8D48-40B2A8814C5E}"/>
    <cellStyle name="Normal 9 3 2 4 4" xfId="2288" xr:uid="{5B7EEA2C-95CE-4F7C-9FC4-95A08449B98C}"/>
    <cellStyle name="Normal 9 3 2 4 4 2" xfId="2289" xr:uid="{7B7EC219-1BBC-4A62-9433-65C300E93A96}"/>
    <cellStyle name="Normal 9 3 2 4 5" xfId="2290" xr:uid="{9F43A5B4-3FE5-40A3-BF2F-D507BBC88EA6}"/>
    <cellStyle name="Normal 9 3 2 5" xfId="407" xr:uid="{38E30EB9-2259-4166-BD7F-751B2B615876}"/>
    <cellStyle name="Normal 9 3 2 5 2" xfId="840" xr:uid="{90664A68-A2EC-4E83-A9B5-E32EB7E29BB5}"/>
    <cellStyle name="Normal 9 3 2 5 2 2" xfId="2291" xr:uid="{DFC129AA-3964-4811-A92A-022A45FD6EB0}"/>
    <cellStyle name="Normal 9 3 2 5 2 2 2" xfId="2292" xr:uid="{402EB4EB-6FCD-434B-8C52-9189F29E405D}"/>
    <cellStyle name="Normal 9 3 2 5 2 3" xfId="2293" xr:uid="{6BD83A7E-A29E-4258-8500-05EF4C12C253}"/>
    <cellStyle name="Normal 9 3 2 5 3" xfId="2294" xr:uid="{94E9280B-C447-44A3-B7A3-BD60F19A281A}"/>
    <cellStyle name="Normal 9 3 2 5 3 2" xfId="2295" xr:uid="{38556D87-CECA-496E-A01C-2480CC7EB1DC}"/>
    <cellStyle name="Normal 9 3 2 5 4" xfId="2296" xr:uid="{7DAB18E7-FFB6-47B8-BA52-9EC04F41CEEE}"/>
    <cellStyle name="Normal 9 3 2 6" xfId="841" xr:uid="{971ACFAF-559E-4E9B-90A1-209426CD9C29}"/>
    <cellStyle name="Normal 9 3 2 6 2" xfId="2297" xr:uid="{50C96D19-7536-479C-B3DE-86563A405B47}"/>
    <cellStyle name="Normal 9 3 2 6 2 2" xfId="2298" xr:uid="{8CBB3BF3-7E08-4D28-9F48-1AC1AD0A48D6}"/>
    <cellStyle name="Normal 9 3 2 6 3" xfId="2299" xr:uid="{23AC991A-9643-4AC2-B17C-4706399DB512}"/>
    <cellStyle name="Normal 9 3 2 6 4" xfId="4037" xr:uid="{31AA7D46-72D2-4289-AB0D-5A2CA7AFAF25}"/>
    <cellStyle name="Normal 9 3 2 7" xfId="2300" xr:uid="{F9AF13EB-2C9A-479D-A820-616F6601FA2A}"/>
    <cellStyle name="Normal 9 3 2 7 2" xfId="2301" xr:uid="{FFE6D331-054D-4151-B677-C2F94F4FA2CE}"/>
    <cellStyle name="Normal 9 3 2 8" xfId="2302" xr:uid="{4BEA5EF3-0A02-432B-9B2F-D51A3DEB596D}"/>
    <cellStyle name="Normal 9 3 2 9" xfId="4038" xr:uid="{C90B5A18-3F9C-4804-A103-6915BC007133}"/>
    <cellStyle name="Normal 9 3 3" xfId="169" xr:uid="{718325BD-59DF-414B-8897-FB490DEA620A}"/>
    <cellStyle name="Normal 9 3 3 2" xfId="170" xr:uid="{FAE60FE5-584E-4D15-815E-F3D823EE3825}"/>
    <cellStyle name="Normal 9 3 3 2 2" xfId="842" xr:uid="{81E87A91-47E0-4100-B6E8-A0C440FC731F}"/>
    <cellStyle name="Normal 9 3 3 2 2 2" xfId="843" xr:uid="{9F729230-4623-44F1-927E-B3D9BB92C304}"/>
    <cellStyle name="Normal 9 3 3 2 2 2 2" xfId="2303" xr:uid="{DF0598EC-0983-4504-A20C-D0EEE0BE278A}"/>
    <cellStyle name="Normal 9 3 3 2 2 2 2 2" xfId="2304" xr:uid="{E8675376-6949-416E-98F4-6500A19CD9BA}"/>
    <cellStyle name="Normal 9 3 3 2 2 2 2 2 2" xfId="5963" xr:uid="{00F9CFA7-DBB3-4093-B9E3-E1112226ACA3}"/>
    <cellStyle name="Normal 9 3 3 2 2 2 2 3" xfId="5964" xr:uid="{1F0CE052-AA79-415B-9069-24CB92F16C3A}"/>
    <cellStyle name="Normal 9 3 3 2 2 2 3" xfId="2305" xr:uid="{E599D719-F9A4-43BA-9872-4455E909AFB0}"/>
    <cellStyle name="Normal 9 3 3 2 2 2 3 2" xfId="5965" xr:uid="{FF0F2CA0-E3C2-4165-9D14-A5E4C851464F}"/>
    <cellStyle name="Normal 9 3 3 2 2 2 4" xfId="5966" xr:uid="{2C05F3CD-06E6-488F-AD56-1B0CD325F517}"/>
    <cellStyle name="Normal 9 3 3 2 2 3" xfId="2306" xr:uid="{8F3F204A-4D68-419B-B088-FA6B49EFBE6F}"/>
    <cellStyle name="Normal 9 3 3 2 2 3 2" xfId="2307" xr:uid="{6E4DB59A-8937-4108-A426-C59EB3AA95D7}"/>
    <cellStyle name="Normal 9 3 3 2 2 3 2 2" xfId="5967" xr:uid="{88DB2004-AC09-4EE6-90BF-F24453D7DFA3}"/>
    <cellStyle name="Normal 9 3 3 2 2 3 3" xfId="5968" xr:uid="{D3A1F6CC-ABCE-4DF6-9155-D5E3111E5E4E}"/>
    <cellStyle name="Normal 9 3 3 2 2 4" xfId="2308" xr:uid="{4E52C420-71E2-42F3-BFB5-2203A2232375}"/>
    <cellStyle name="Normal 9 3 3 2 2 4 2" xfId="5969" xr:uid="{33FFA0FE-1876-4CDB-B28B-4A54C8BD6E40}"/>
    <cellStyle name="Normal 9 3 3 2 2 5" xfId="5970" xr:uid="{25049616-7C8B-405F-BB7D-AA843D55DB29}"/>
    <cellStyle name="Normal 9 3 3 2 3" xfId="844" xr:uid="{9F459179-57CC-4915-A926-069CDD2C711D}"/>
    <cellStyle name="Normal 9 3 3 2 3 2" xfId="2309" xr:uid="{361CA283-48C1-4DF3-82A2-7C056C2AA6EC}"/>
    <cellStyle name="Normal 9 3 3 2 3 2 2" xfId="2310" xr:uid="{E19DD6F7-2F41-4C39-BC00-9E21686FCA28}"/>
    <cellStyle name="Normal 9 3 3 2 3 2 2 2" xfId="5971" xr:uid="{786FFEAB-54ED-4686-A9C5-F999F805F068}"/>
    <cellStyle name="Normal 9 3 3 2 3 2 3" xfId="5972" xr:uid="{C36151A2-2287-4BEC-AEAB-B128CA2C4019}"/>
    <cellStyle name="Normal 9 3 3 2 3 3" xfId="2311" xr:uid="{09785891-F8EB-4B84-BF53-0FA423FEDBA9}"/>
    <cellStyle name="Normal 9 3 3 2 3 3 2" xfId="5973" xr:uid="{CFFAC283-3EBB-4A0A-8C20-ECE259F26F67}"/>
    <cellStyle name="Normal 9 3 3 2 3 4" xfId="4039" xr:uid="{13E2C5AE-E9A3-4E91-9FD8-1B85ABF73E49}"/>
    <cellStyle name="Normal 9 3 3 2 4" xfId="2312" xr:uid="{8203A75E-13F5-4026-BA73-3ED474C21644}"/>
    <cellStyle name="Normal 9 3 3 2 4 2" xfId="2313" xr:uid="{814A22E2-31B4-47B0-9207-88635B71CAAD}"/>
    <cellStyle name="Normal 9 3 3 2 4 2 2" xfId="5974" xr:uid="{A0B96C65-146F-470A-B35A-BC6E31780858}"/>
    <cellStyle name="Normal 9 3 3 2 4 3" xfId="5975" xr:uid="{0CBBEAB3-72F3-4462-8722-2CDEDCB82A4E}"/>
    <cellStyle name="Normal 9 3 3 2 5" xfId="2314" xr:uid="{1369AE8D-07F9-4647-8477-29AB441AA974}"/>
    <cellStyle name="Normal 9 3 3 2 5 2" xfId="5976" xr:uid="{2CE0E1C7-2618-461B-91A4-940B1AE7885B}"/>
    <cellStyle name="Normal 9 3 3 2 6" xfId="4040" xr:uid="{996A7CE2-E43C-43E9-A219-AB0F1EA74258}"/>
    <cellStyle name="Normal 9 3 3 3" xfId="408" xr:uid="{A988C017-39F1-4DE3-AFA9-02C0B05B4871}"/>
    <cellStyle name="Normal 9 3 3 3 2" xfId="845" xr:uid="{4ADA06C3-238D-4FA2-9A8B-C889059C2C7F}"/>
    <cellStyle name="Normal 9 3 3 3 2 2" xfId="846" xr:uid="{112C0C29-A8E9-4250-B499-12DCAAD94363}"/>
    <cellStyle name="Normal 9 3 3 3 2 2 2" xfId="2315" xr:uid="{BC99C92D-70E7-4350-BC92-3ECF442EFC95}"/>
    <cellStyle name="Normal 9 3 3 3 2 2 2 2" xfId="2316" xr:uid="{DC53B6CF-70CB-4168-8EA4-7EFFD1032F5E}"/>
    <cellStyle name="Normal 9 3 3 3 2 2 2 2 2" xfId="4765" xr:uid="{1B39B7A8-4760-46ED-BA24-60BCCCA88124}"/>
    <cellStyle name="Normal 9 3 3 3 2 2 3" xfId="2317" xr:uid="{87F5E0D9-638A-49FA-96E5-5BFD9797903B}"/>
    <cellStyle name="Normal 9 3 3 3 2 2 3 2" xfId="4766" xr:uid="{154DFE01-0C46-40B3-9826-4DAE4A0FDA84}"/>
    <cellStyle name="Normal 9 3 3 3 2 3" xfId="2318" xr:uid="{169D5596-411B-48CA-A3EC-38831C741DD8}"/>
    <cellStyle name="Normal 9 3 3 3 2 3 2" xfId="2319" xr:uid="{BC2A6C1E-143D-450F-9703-11E1182B262F}"/>
    <cellStyle name="Normal 9 3 3 3 2 3 2 2" xfId="4768" xr:uid="{D0AEB296-089E-4C07-9CFF-1BE2B850A96B}"/>
    <cellStyle name="Normal 9 3 3 3 2 3 3" xfId="4767" xr:uid="{EF143359-FCF9-475E-81FD-306C12E0037D}"/>
    <cellStyle name="Normal 9 3 3 3 2 4" xfId="2320" xr:uid="{AC541587-4CDB-4885-93D2-FBFA1CE86933}"/>
    <cellStyle name="Normal 9 3 3 3 2 4 2" xfId="4769" xr:uid="{971FC4AF-FECB-477A-A685-869807B04162}"/>
    <cellStyle name="Normal 9 3 3 3 3" xfId="847" xr:uid="{3D14B807-387B-45E3-9DE3-9BFB4EB63FDA}"/>
    <cellStyle name="Normal 9 3 3 3 3 2" xfId="2321" xr:uid="{FC967567-DF77-44DF-9BD8-C543781C7A1C}"/>
    <cellStyle name="Normal 9 3 3 3 3 2 2" xfId="2322" xr:uid="{9A82E3CC-3EAE-415E-91BF-5072E238D18C}"/>
    <cellStyle name="Normal 9 3 3 3 3 2 2 2" xfId="4772" xr:uid="{16289679-8CA3-463E-8782-110819360BB8}"/>
    <cellStyle name="Normal 9 3 3 3 3 2 3" xfId="4771" xr:uid="{9BD19D3F-287B-40DA-A419-6D79D89ADD51}"/>
    <cellStyle name="Normal 9 3 3 3 3 3" xfId="2323" xr:uid="{E07E1799-4BEE-4B51-8D81-ECACEB40C049}"/>
    <cellStyle name="Normal 9 3 3 3 3 3 2" xfId="4773" xr:uid="{CA0613BC-5478-4EB2-B01F-EFAD3B1BF5B7}"/>
    <cellStyle name="Normal 9 3 3 3 3 4" xfId="4770" xr:uid="{C5776E4B-C529-410E-84E2-B44ADC9C42B2}"/>
    <cellStyle name="Normal 9 3 3 3 4" xfId="2324" xr:uid="{FE2721AB-F202-4F90-BC57-57401E01BB67}"/>
    <cellStyle name="Normal 9 3 3 3 4 2" xfId="2325" xr:uid="{D81A1C14-F357-42F7-9477-C6DB8AE66E37}"/>
    <cellStyle name="Normal 9 3 3 3 4 2 2" xfId="4775" xr:uid="{6EC63C24-E5AC-4695-9248-49EA35A711BF}"/>
    <cellStyle name="Normal 9 3 3 3 4 3" xfId="4774" xr:uid="{F10A5C37-04FC-405E-BE2E-F30ADED71D05}"/>
    <cellStyle name="Normal 9 3 3 3 5" xfId="2326" xr:uid="{D39634BA-2626-4805-8CB9-27D1EA4C1755}"/>
    <cellStyle name="Normal 9 3 3 3 5 2" xfId="4776" xr:uid="{286997E6-FE96-4420-B873-30569D07B1CD}"/>
    <cellStyle name="Normal 9 3 3 4" xfId="409" xr:uid="{E53A46C4-4EAD-4190-829C-C41769929454}"/>
    <cellStyle name="Normal 9 3 3 4 2" xfId="848" xr:uid="{171AA5B0-8AAF-4E8E-96BE-0E3E7160AD3F}"/>
    <cellStyle name="Normal 9 3 3 4 2 2" xfId="2327" xr:uid="{652C7F8E-D7C2-4607-898A-D9AE85A1A3E5}"/>
    <cellStyle name="Normal 9 3 3 4 2 2 2" xfId="2328" xr:uid="{34C43591-9FD4-4F3F-844E-6731F7E7946E}"/>
    <cellStyle name="Normal 9 3 3 4 2 2 2 2" xfId="4780" xr:uid="{8B327B21-86BF-4896-845B-BA7E80ADD37B}"/>
    <cellStyle name="Normal 9 3 3 4 2 2 3" xfId="4779" xr:uid="{23B6AF6A-48FB-478E-841C-F07ADAD25704}"/>
    <cellStyle name="Normal 9 3 3 4 2 3" xfId="2329" xr:uid="{69D92AB4-6930-444D-800F-6C534D488F9B}"/>
    <cellStyle name="Normal 9 3 3 4 2 3 2" xfId="4781" xr:uid="{4C129B36-5943-4E2D-90C4-FBBB00041E70}"/>
    <cellStyle name="Normal 9 3 3 4 2 4" xfId="4778" xr:uid="{BCC3077D-EF12-44B6-AA8D-B9F33D711808}"/>
    <cellStyle name="Normal 9 3 3 4 3" xfId="2330" xr:uid="{9F7FCE4E-7B4B-48E7-A395-CC43DE13D23D}"/>
    <cellStyle name="Normal 9 3 3 4 3 2" xfId="2331" xr:uid="{9BCF28B2-9FBC-44BA-BBFB-A56ABF74CB4E}"/>
    <cellStyle name="Normal 9 3 3 4 3 2 2" xfId="4783" xr:uid="{3EC0F7BD-38E2-49FA-B24F-7BBE2D86E944}"/>
    <cellStyle name="Normal 9 3 3 4 3 3" xfId="4782" xr:uid="{62F24425-0AF1-43A1-87BB-74415837DD81}"/>
    <cellStyle name="Normal 9 3 3 4 4" xfId="2332" xr:uid="{3E9D23FD-C1E9-431D-B52F-50D631316FF9}"/>
    <cellStyle name="Normal 9 3 3 4 4 2" xfId="4784" xr:uid="{6A1481DC-9E56-4FBF-B78B-F543D08E301E}"/>
    <cellStyle name="Normal 9 3 3 4 5" xfId="4777" xr:uid="{9CFBA33B-04BB-4425-B0C6-43151A45500C}"/>
    <cellStyle name="Normal 9 3 3 5" xfId="849" xr:uid="{F6338D55-9B27-4FE9-8DDC-8CF887516897}"/>
    <cellStyle name="Normal 9 3 3 5 2" xfId="2333" xr:uid="{5A7BD331-8203-4E03-9DAE-42A5269AF101}"/>
    <cellStyle name="Normal 9 3 3 5 2 2" xfId="2334" xr:uid="{51860795-B5FC-4491-87E3-EA45A23E98FE}"/>
    <cellStyle name="Normal 9 3 3 5 2 2 2" xfId="4787" xr:uid="{6BB879DB-58D7-400D-96DC-0315FD4999FD}"/>
    <cellStyle name="Normal 9 3 3 5 2 3" xfId="4786" xr:uid="{3062DF33-8C32-4783-B5CA-4EF82FE33117}"/>
    <cellStyle name="Normal 9 3 3 5 3" xfId="2335" xr:uid="{ED82C510-06F1-46E2-87B8-44716B2D0ACE}"/>
    <cellStyle name="Normal 9 3 3 5 3 2" xfId="4788" xr:uid="{7ED99673-3B2F-4DC8-A7B6-D9484398CCDE}"/>
    <cellStyle name="Normal 9 3 3 5 4" xfId="4041" xr:uid="{05BC74A8-BE83-4133-9E94-AB20F020FA3E}"/>
    <cellStyle name="Normal 9 3 3 5 4 2" xfId="4789" xr:uid="{6756BC40-8519-4925-A646-24CDF682DF13}"/>
    <cellStyle name="Normal 9 3 3 5 5" xfId="4785" xr:uid="{1488B8C2-9173-43D9-9707-24A26AFAE5F5}"/>
    <cellStyle name="Normal 9 3 3 6" xfId="2336" xr:uid="{7C0FC6C3-BEEE-422E-8FC0-961D2296E583}"/>
    <cellStyle name="Normal 9 3 3 6 2" xfId="2337" xr:uid="{B033B987-C52A-4B7B-B96E-F875D8A7D6C7}"/>
    <cellStyle name="Normal 9 3 3 6 2 2" xfId="4791" xr:uid="{7841DF0B-B242-4836-90A4-9D54F6A9D1F7}"/>
    <cellStyle name="Normal 9 3 3 6 3" xfId="4790" xr:uid="{7ACEC630-3D00-4F47-9121-BD404EBD62EA}"/>
    <cellStyle name="Normal 9 3 3 7" xfId="2338" xr:uid="{58942090-878C-4260-98E8-4EECEB4E1327}"/>
    <cellStyle name="Normal 9 3 3 7 2" xfId="4792" xr:uid="{910A92A4-A275-4201-BFB9-93AEC9AD4D28}"/>
    <cellStyle name="Normal 9 3 3 8" xfId="4042" xr:uid="{3E1F870B-FCA5-473D-AB42-E84268B7034B}"/>
    <cellStyle name="Normal 9 3 3 8 2" xfId="4793" xr:uid="{01BF1170-ADFC-471E-82F8-CE228037459C}"/>
    <cellStyle name="Normal 9 3 4" xfId="171" xr:uid="{E96FD75C-7127-4E5D-8FA0-BAE3581D7E99}"/>
    <cellStyle name="Normal 9 3 4 2" xfId="450" xr:uid="{E4EC0549-2C7A-4295-B107-B85E1749F9BA}"/>
    <cellStyle name="Normal 9 3 4 2 2" xfId="850" xr:uid="{E731C88A-A013-4D7B-AD3E-F10C16E4EA2E}"/>
    <cellStyle name="Normal 9 3 4 2 2 2" xfId="2339" xr:uid="{F64C1B12-6887-43E7-9075-4E65B98272CF}"/>
    <cellStyle name="Normal 9 3 4 2 2 2 2" xfId="2340" xr:uid="{FA34F3C6-562C-4630-951B-1D230C3C7833}"/>
    <cellStyle name="Normal 9 3 4 2 2 2 2 2" xfId="4798" xr:uid="{E5B3A024-E1FF-45DC-BCA1-2CEA8882674F}"/>
    <cellStyle name="Normal 9 3 4 2 2 2 2 2 2" xfId="5977" xr:uid="{825959F1-299A-46CB-9877-D4837664219E}"/>
    <cellStyle name="Normal 9 3 4 2 2 2 2 2 3" xfId="6098" xr:uid="{63225576-8795-4377-B0A3-FEA445D6DF9B}"/>
    <cellStyle name="Normal 9 3 4 2 2 2 3" xfId="4797" xr:uid="{5F8B3919-26DB-4E1D-8EE7-EC1CB156E3A3}"/>
    <cellStyle name="Normal 9 3 4 2 2 2 3 2" xfId="5978" xr:uid="{D18C311D-CFA2-49D1-A816-406BF72B8AE7}"/>
    <cellStyle name="Normal 9 3 4 2 2 2 3 3" xfId="6092" xr:uid="{17C4D09A-CEB8-41A7-A0F9-5C05B230BBCC}"/>
    <cellStyle name="Normal 9 3 4 2 2 3" xfId="2341" xr:uid="{293A0B5F-04F8-4AC4-8303-7E8E8A800FF9}"/>
    <cellStyle name="Normal 9 3 4 2 2 3 2" xfId="4799" xr:uid="{1FB20E73-C5A2-4986-8F6D-47B67ABA9FE1}"/>
    <cellStyle name="Normal 9 3 4 2 2 3 2 2" xfId="5979" xr:uid="{C6735D2A-4E66-44BF-8240-FD4F74224114}"/>
    <cellStyle name="Normal 9 3 4 2 2 3 2 3" xfId="6085" xr:uid="{8ABBFC72-7A8B-4EE1-A8F3-4C8C4E7A7E17}"/>
    <cellStyle name="Normal 9 3 4 2 2 4" xfId="4043" xr:uid="{7A175BCC-AFD3-4AAB-A92E-8CD3D133254D}"/>
    <cellStyle name="Normal 9 3 4 2 2 4 2" xfId="4800" xr:uid="{3C79A1C4-2009-4262-87DB-7DEDD1A8F0F4}"/>
    <cellStyle name="Normal 9 3 4 2 2 5" xfId="4796" xr:uid="{09B4971A-874C-4221-94E5-2687E1FD66E2}"/>
    <cellStyle name="Normal 9 3 4 2 3" xfId="2342" xr:uid="{7DE898DD-67B9-42FC-B351-90FFD1FB26EC}"/>
    <cellStyle name="Normal 9 3 4 2 3 2" xfId="2343" xr:uid="{6A5DE401-BDF8-4865-8752-E47CCD212D09}"/>
    <cellStyle name="Normal 9 3 4 2 3 2 2" xfId="4802" xr:uid="{6BCFFFDF-3CB4-47B9-A01B-2D44D22CC57E}"/>
    <cellStyle name="Normal 9 3 4 2 3 2 2 2" xfId="5980" xr:uid="{40B16DFB-10CA-40CA-80D2-D29F027EAABE}"/>
    <cellStyle name="Normal 9 3 4 2 3 2 2 3" xfId="6084" xr:uid="{D60B29E7-E3C5-4F92-AFC8-FFCD66E65BBF}"/>
    <cellStyle name="Normal 9 3 4 2 3 3" xfId="4801" xr:uid="{F434F32E-2221-4D6A-B4C8-7B406B51F8C1}"/>
    <cellStyle name="Normal 9 3 4 2 3 3 2" xfId="5981" xr:uid="{1233A804-FA0F-4FB4-ACA6-43D9DF2C9192}"/>
    <cellStyle name="Normal 9 3 4 2 3 3 3" xfId="6097" xr:uid="{287D8292-27FA-457B-868E-7A202FB2F542}"/>
    <cellStyle name="Normal 9 3 4 2 4" xfId="2344" xr:uid="{4BDFFEBD-9265-4FFC-BD1E-DB0232C8EE21}"/>
    <cellStyle name="Normal 9 3 4 2 4 2" xfId="4803" xr:uid="{F1445BE8-BBF9-4328-A17B-025A50AEA68C}"/>
    <cellStyle name="Normal 9 3 4 2 4 2 2" xfId="5982" xr:uid="{51BEB746-33FC-4D5C-9DC1-4B0F21DF77AC}"/>
    <cellStyle name="Normal 9 3 4 2 4 2 3" xfId="6078" xr:uid="{98C8C968-8E6D-405E-8A57-0D0DE8BD5010}"/>
    <cellStyle name="Normal 9 3 4 2 5" xfId="4044" xr:uid="{F325AAC3-B3DF-4F1A-BC01-7FDA67EC3FE5}"/>
    <cellStyle name="Normal 9 3 4 2 5 2" xfId="4804" xr:uid="{3744E811-9CAA-4996-8975-9F61D06942BA}"/>
    <cellStyle name="Normal 9 3 4 2 6" xfId="4795" xr:uid="{02366190-9ED6-42DB-A9AF-DD4E5C136CA8}"/>
    <cellStyle name="Normal 9 3 4 3" xfId="851" xr:uid="{21335E41-4BDF-430F-A41F-7BDEDA865A0C}"/>
    <cellStyle name="Normal 9 3 4 3 2" xfId="2345" xr:uid="{7EDD22A5-0AB4-41AF-9EFF-A41FCA13ABFE}"/>
    <cellStyle name="Normal 9 3 4 3 2 2" xfId="2346" xr:uid="{8F21BC74-EDD2-48E5-AB4D-DB66D8178BC7}"/>
    <cellStyle name="Normal 9 3 4 3 2 2 2" xfId="4807" xr:uid="{82A56D25-E106-41AC-9B9F-719445519385}"/>
    <cellStyle name="Normal 9 3 4 3 2 2 2 2" xfId="5983" xr:uid="{89277509-FE4F-4796-97D8-6BC7EE4ED6BA}"/>
    <cellStyle name="Normal 9 3 4 3 2 2 2 3" xfId="6079" xr:uid="{87EDFDB4-F838-4538-8E01-FFE42CEACA2E}"/>
    <cellStyle name="Normal 9 3 4 3 2 3" xfId="4806" xr:uid="{2E14710B-A8B8-439A-B7C1-4C7B31BD6CB6}"/>
    <cellStyle name="Normal 9 3 4 3 2 3 2" xfId="5984" xr:uid="{67C8A06F-EC5E-42C8-A4E4-EB6A752246F5}"/>
    <cellStyle name="Normal 9 3 4 3 2 3 3" xfId="6083" xr:uid="{71279113-F690-4782-A8E8-A46A81F238B0}"/>
    <cellStyle name="Normal 9 3 4 3 3" xfId="2347" xr:uid="{72993379-20D3-4F56-B8F9-309DDC909242}"/>
    <cellStyle name="Normal 9 3 4 3 3 2" xfId="4808" xr:uid="{EC746BAB-D794-4887-823A-5D1ABBC5B153}"/>
    <cellStyle name="Normal 9 3 4 3 3 2 2" xfId="5985" xr:uid="{CF4EFA0B-52AC-4397-A3FE-32E5341CB5FD}"/>
    <cellStyle name="Normal 9 3 4 3 3 2 3" xfId="6080" xr:uid="{45668D20-1C9B-4CF3-BCCF-EF4C09B3C7AF}"/>
    <cellStyle name="Normal 9 3 4 3 4" xfId="4045" xr:uid="{11C575C5-8876-4548-8CF0-1F8A15564672}"/>
    <cellStyle name="Normal 9 3 4 3 4 2" xfId="4809" xr:uid="{92375C16-3945-44C9-867B-D22475754B90}"/>
    <cellStyle name="Normal 9 3 4 3 5" xfId="4805" xr:uid="{5DA5FE2F-1C9F-446A-BC56-5AEAA4C1810B}"/>
    <cellStyle name="Normal 9 3 4 4" xfId="2348" xr:uid="{5587EBF9-F174-45B8-B9C0-180D64C35D0A}"/>
    <cellStyle name="Normal 9 3 4 4 2" xfId="2349" xr:uid="{11AB80AF-6F6C-43FE-80AB-B8BAF63BF7E4}"/>
    <cellStyle name="Normal 9 3 4 4 2 2" xfId="4811" xr:uid="{3AD2D094-50EF-49EA-A74C-F5A6CD8A3914}"/>
    <cellStyle name="Normal 9 3 4 4 2 2 2" xfId="5986" xr:uid="{B0834693-A148-4C9F-9993-343EB4953915}"/>
    <cellStyle name="Normal 9 3 4 4 2 2 3" xfId="6094" xr:uid="{6221E831-AC38-4857-AE06-FAC37CE7553F}"/>
    <cellStyle name="Normal 9 3 4 4 3" xfId="4046" xr:uid="{1F3AC8ED-3EDA-42B8-B2A3-41B922836F45}"/>
    <cellStyle name="Normal 9 3 4 4 3 2" xfId="4812" xr:uid="{14BDAF39-CFCE-4033-AD1F-0DF47B28830E}"/>
    <cellStyle name="Normal 9 3 4 4 4" xfId="4047" xr:uid="{56D0499A-7E3A-493B-8673-09461A591D2B}"/>
    <cellStyle name="Normal 9 3 4 4 4 2" xfId="4813" xr:uid="{1042A4BB-D2AF-4CDB-93C6-F5CCCF05408E}"/>
    <cellStyle name="Normal 9 3 4 4 5" xfId="4810" xr:uid="{A702E592-E8C0-406F-8299-3BFFB6D508AB}"/>
    <cellStyle name="Normal 9 3 4 5" xfId="2350" xr:uid="{E46649BF-17E0-479A-9BA5-6FAC0EB3EE55}"/>
    <cellStyle name="Normal 9 3 4 5 2" xfId="4814" xr:uid="{F2DCE3B9-295B-4BF6-8015-055E5E84BE25}"/>
    <cellStyle name="Normal 9 3 4 5 2 2" xfId="5987" xr:uid="{829B36B3-E9E1-4BB9-890A-B4D5FB877FE3}"/>
    <cellStyle name="Normal 9 3 4 5 2 3" xfId="6100" xr:uid="{1B1AA248-C154-47F8-9869-9317FC67644E}"/>
    <cellStyle name="Normal 9 3 4 6" xfId="4048" xr:uid="{6AA18CAD-CEB9-428C-993D-D5F9B44BB803}"/>
    <cellStyle name="Normal 9 3 4 6 2" xfId="4815" xr:uid="{C800B0E6-7E83-4D0F-B381-216836853C93}"/>
    <cellStyle name="Normal 9 3 4 7" xfId="4049" xr:uid="{65B63CD5-D743-4418-953A-F4800732DED9}"/>
    <cellStyle name="Normal 9 3 4 7 2" xfId="4816" xr:uid="{FFE626C9-C99D-46A8-9D6C-D9341D5BD160}"/>
    <cellStyle name="Normal 9 3 4 8" xfId="4794" xr:uid="{BDB9619F-62E4-466E-8366-B07AD51950B8}"/>
    <cellStyle name="Normal 9 3 5" xfId="410" xr:uid="{59BA686F-BBF0-4A1C-96CC-AFDCF56345C3}"/>
    <cellStyle name="Normal 9 3 5 2" xfId="852" xr:uid="{53F62B02-94B3-48EA-B5F1-E9DA926CF737}"/>
    <cellStyle name="Normal 9 3 5 2 2" xfId="853" xr:uid="{1D934B1E-1ACB-43D4-BE1A-832BD7860521}"/>
    <cellStyle name="Normal 9 3 5 2 2 2" xfId="2351" xr:uid="{F2A4D370-1C0A-4D32-AA4C-CC4A31333DD6}"/>
    <cellStyle name="Normal 9 3 5 2 2 2 2" xfId="2352" xr:uid="{3A686C37-C09E-4BAB-856F-7E24F0CAAC06}"/>
    <cellStyle name="Normal 9 3 5 2 2 2 2 2" xfId="4821" xr:uid="{7E76D6A9-DB99-424F-8082-5A1612433AD8}"/>
    <cellStyle name="Normal 9 3 5 2 2 2 3" xfId="4820" xr:uid="{45457352-424B-4E82-9E7A-611E9C4EE6E5}"/>
    <cellStyle name="Normal 9 3 5 2 2 3" xfId="2353" xr:uid="{7EEAFB31-21B9-421C-A084-49490034FB52}"/>
    <cellStyle name="Normal 9 3 5 2 2 3 2" xfId="4822" xr:uid="{64592076-4D93-4A07-987B-47E4C5E7D8D5}"/>
    <cellStyle name="Normal 9 3 5 2 2 4" xfId="4819" xr:uid="{76BC028E-F076-4C0E-A9AA-E956B3A6B63F}"/>
    <cellStyle name="Normal 9 3 5 2 3" xfId="2354" xr:uid="{75334819-2521-45D5-98D3-80A98E0E67AC}"/>
    <cellStyle name="Normal 9 3 5 2 3 2" xfId="2355" xr:uid="{FD2E21B8-2664-4C53-A60A-1F6B6607296C}"/>
    <cellStyle name="Normal 9 3 5 2 3 2 2" xfId="4824" xr:uid="{3A4344B0-77A2-4E74-A393-C206969FB327}"/>
    <cellStyle name="Normal 9 3 5 2 3 3" xfId="4823" xr:uid="{2CB8C990-EC77-4909-85D2-D661F502BE7D}"/>
    <cellStyle name="Normal 9 3 5 2 4" xfId="2356" xr:uid="{38BBF538-37ED-4720-8D07-AA595E934772}"/>
    <cellStyle name="Normal 9 3 5 2 4 2" xfId="4825" xr:uid="{5470F9D9-4696-467F-B105-B841A141B1DD}"/>
    <cellStyle name="Normal 9 3 5 2 5" xfId="4818" xr:uid="{651D54EE-2854-4720-808F-201A832CD3F6}"/>
    <cellStyle name="Normal 9 3 5 3" xfId="854" xr:uid="{088A62A3-0BE7-488B-8167-8B69214FF246}"/>
    <cellStyle name="Normal 9 3 5 3 2" xfId="2357" xr:uid="{6ADFFD85-1E17-4A40-B0D2-BF22E1292619}"/>
    <cellStyle name="Normal 9 3 5 3 2 2" xfId="2358" xr:uid="{A71A1F47-9D8A-4E8C-A020-92CF390A702D}"/>
    <cellStyle name="Normal 9 3 5 3 2 2 2" xfId="4828" xr:uid="{0050622E-4069-4A25-841F-3AAC1B528E1A}"/>
    <cellStyle name="Normal 9 3 5 3 2 3" xfId="4827" xr:uid="{88745C13-F474-4ACC-8897-EF252344D5FD}"/>
    <cellStyle name="Normal 9 3 5 3 3" xfId="2359" xr:uid="{F41C6501-E809-43F5-83E3-153CD44C38E3}"/>
    <cellStyle name="Normal 9 3 5 3 3 2" xfId="4829" xr:uid="{13922726-4DF1-4CC2-91DD-6B62B400C8C0}"/>
    <cellStyle name="Normal 9 3 5 3 4" xfId="4050" xr:uid="{15DCE9E1-D433-4DCD-A57E-45F534745AE8}"/>
    <cellStyle name="Normal 9 3 5 3 4 2" xfId="4830" xr:uid="{12B3F2B4-22F0-4E30-958F-C2CC0DCA63B4}"/>
    <cellStyle name="Normal 9 3 5 3 5" xfId="4826" xr:uid="{54F36BE0-0B20-44D2-942E-9E0CB5BEB3CF}"/>
    <cellStyle name="Normal 9 3 5 4" xfId="2360" xr:uid="{1990C586-A8FE-4E1A-985B-CAF780EA90B7}"/>
    <cellStyle name="Normal 9 3 5 4 2" xfId="2361" xr:uid="{730D1894-3A55-44E1-9C93-B63FC05ACA4C}"/>
    <cellStyle name="Normal 9 3 5 4 2 2" xfId="4832" xr:uid="{6F182DC7-0447-44D5-ABFB-6A54E32A27B4}"/>
    <cellStyle name="Normal 9 3 5 4 3" xfId="4831" xr:uid="{FE557510-835D-4AFD-AFD9-49175A6B9B8B}"/>
    <cellStyle name="Normal 9 3 5 5" xfId="2362" xr:uid="{A871EE27-B40E-40D3-8AF4-31C7C08CE658}"/>
    <cellStyle name="Normal 9 3 5 5 2" xfId="4833" xr:uid="{93098F5A-9936-4BF3-8551-6BA557C16550}"/>
    <cellStyle name="Normal 9 3 5 6" xfId="4051" xr:uid="{D9509545-5E18-4FB3-B068-B25D34E4F283}"/>
    <cellStyle name="Normal 9 3 5 6 2" xfId="4834" xr:uid="{B916FE08-447D-403B-B6D0-5A56C02735AC}"/>
    <cellStyle name="Normal 9 3 5 7" xfId="4817" xr:uid="{A8A5FEFA-3E90-4F8D-A8F3-C1480DD441C3}"/>
    <cellStyle name="Normal 9 3 6" xfId="411" xr:uid="{C2A43994-148E-484E-930B-8FD739C309DC}"/>
    <cellStyle name="Normal 9 3 6 2" xfId="855" xr:uid="{E0DF9315-B052-4FE8-B266-6790256AE7C1}"/>
    <cellStyle name="Normal 9 3 6 2 2" xfId="2363" xr:uid="{753F7CA8-384F-4576-A3ED-8995C392AB1A}"/>
    <cellStyle name="Normal 9 3 6 2 2 2" xfId="2364" xr:uid="{81DDCF8C-4B07-48EA-BEFA-0BADA46C66E2}"/>
    <cellStyle name="Normal 9 3 6 2 2 2 2" xfId="4838" xr:uid="{D9094BF7-599B-4F44-8340-059551DAA2CF}"/>
    <cellStyle name="Normal 9 3 6 2 2 3" xfId="4837" xr:uid="{646D8EB0-674B-4313-AECD-258EFE8CB799}"/>
    <cellStyle name="Normal 9 3 6 2 3" xfId="2365" xr:uid="{AE70BE9F-E5F0-4841-B53E-56A36BD3088C}"/>
    <cellStyle name="Normal 9 3 6 2 3 2" xfId="4839" xr:uid="{056CA7E8-8EAC-4261-B742-DB50721E55D6}"/>
    <cellStyle name="Normal 9 3 6 2 4" xfId="4052" xr:uid="{F51762B4-B689-4B46-885A-19CD6B515DBF}"/>
    <cellStyle name="Normal 9 3 6 2 4 2" xfId="4840" xr:uid="{B07E46D1-B3DA-40D9-9BCA-167A61C73BD2}"/>
    <cellStyle name="Normal 9 3 6 2 5" xfId="4836" xr:uid="{8B4C5CEB-C8A0-4A13-AFBD-7FFD90FF0A0D}"/>
    <cellStyle name="Normal 9 3 6 3" xfId="2366" xr:uid="{F35D1A91-44D6-4FD2-8C1B-78ABFEDB4D7A}"/>
    <cellStyle name="Normal 9 3 6 3 2" xfId="2367" xr:uid="{DC175886-20E6-4E22-B323-ABCFEBC52165}"/>
    <cellStyle name="Normal 9 3 6 3 2 2" xfId="4842" xr:uid="{803A34F4-09B0-4498-82C5-D0571B75B8FF}"/>
    <cellStyle name="Normal 9 3 6 3 3" xfId="4841" xr:uid="{DFE6E593-355D-4635-907E-8D89B5A3AE91}"/>
    <cellStyle name="Normal 9 3 6 4" xfId="2368" xr:uid="{C0BBCC78-9A14-40A2-89DD-659D559D9CBF}"/>
    <cellStyle name="Normal 9 3 6 4 2" xfId="4843" xr:uid="{DA68DFE8-7A4F-4E38-ABB5-07C938278577}"/>
    <cellStyle name="Normal 9 3 6 5" xfId="4053" xr:uid="{9A4ED8BA-E771-4184-B650-D01687F24E87}"/>
    <cellStyle name="Normal 9 3 6 5 2" xfId="4844" xr:uid="{50FED78D-0FAB-4843-AA41-1253EDCFF2CD}"/>
    <cellStyle name="Normal 9 3 6 6" xfId="4835" xr:uid="{DA98FD01-411F-47B2-91CC-9A238B1C3948}"/>
    <cellStyle name="Normal 9 3 7" xfId="856" xr:uid="{2D278DCC-2254-47FA-820C-E371083A063C}"/>
    <cellStyle name="Normal 9 3 7 2" xfId="2369" xr:uid="{93A1593A-E6BD-489A-800F-C7E586435FA0}"/>
    <cellStyle name="Normal 9 3 7 2 2" xfId="2370" xr:uid="{9B3B1708-D640-407D-A86D-BCB98C0325FA}"/>
    <cellStyle name="Normal 9 3 7 2 2 2" xfId="4847" xr:uid="{A1E58CB5-35BF-4206-95E0-07650925AE88}"/>
    <cellStyle name="Normal 9 3 7 2 3" xfId="4846" xr:uid="{AC390C39-ADF3-45C8-B339-66107B2A6AC1}"/>
    <cellStyle name="Normal 9 3 7 3" xfId="2371" xr:uid="{011AF246-92B0-4E55-BCE4-A18278B648BB}"/>
    <cellStyle name="Normal 9 3 7 3 2" xfId="4848" xr:uid="{FB9FB06C-4EE5-4DA2-A88B-E7098C9A2133}"/>
    <cellStyle name="Normal 9 3 7 4" xfId="4054" xr:uid="{FF1C2031-912E-46CD-A852-8FB5427D08E0}"/>
    <cellStyle name="Normal 9 3 7 4 2" xfId="4849" xr:uid="{6D33A199-95D9-4DC6-929D-95EA72D8B1EC}"/>
    <cellStyle name="Normal 9 3 7 5" xfId="4845" xr:uid="{B8BD7AE0-F8BE-477C-A023-04CAF9BED11B}"/>
    <cellStyle name="Normal 9 3 8" xfId="2372" xr:uid="{27F611A8-293A-4999-82F8-980AC81ED295}"/>
    <cellStyle name="Normal 9 3 8 2" xfId="2373" xr:uid="{179578A6-DF89-471D-BA6F-A4A9DB5F75E9}"/>
    <cellStyle name="Normal 9 3 8 2 2" xfId="4851" xr:uid="{41044A5C-D0FA-4620-BFA0-D47F6640CC0C}"/>
    <cellStyle name="Normal 9 3 8 3" xfId="4055" xr:uid="{A0B3CCC9-9716-4533-8D7C-A88ECFA56C2E}"/>
    <cellStyle name="Normal 9 3 8 3 2" xfId="4852" xr:uid="{76D2FF5F-DDC9-4C59-9345-E7640F6C3FD3}"/>
    <cellStyle name="Normal 9 3 8 4" xfId="4056" xr:uid="{1747B322-C07B-4358-9C89-C1476FE155F7}"/>
    <cellStyle name="Normal 9 3 8 4 2" xfId="4853" xr:uid="{A4FB9AAB-F0BB-4834-8193-BE86139EFBA6}"/>
    <cellStyle name="Normal 9 3 8 5" xfId="4850" xr:uid="{7709A11F-13FF-4FB4-9875-03A9316C475F}"/>
    <cellStyle name="Normal 9 3 9" xfId="2374" xr:uid="{FE434361-BCC2-408C-8A36-A847EE609CE8}"/>
    <cellStyle name="Normal 9 3 9 2" xfId="4854" xr:uid="{42085E3D-4CAB-4AEB-BA64-788151AD5131}"/>
    <cellStyle name="Normal 9 4" xfId="172" xr:uid="{2825973D-7818-4952-9D83-68C8E61264D6}"/>
    <cellStyle name="Normal 9 4 10" xfId="4057" xr:uid="{5C67BCE4-3EBF-47C4-9A61-71D3B1179D53}"/>
    <cellStyle name="Normal 9 4 10 2" xfId="4856" xr:uid="{6A36BB54-43FE-4CBA-92FB-51BDF9823844}"/>
    <cellStyle name="Normal 9 4 11" xfId="4058" xr:uid="{25EBF5BE-30F2-4BFA-90C8-4DF92F68BF69}"/>
    <cellStyle name="Normal 9 4 11 2" xfId="4857" xr:uid="{B4AB4C3F-2E2A-4DD1-87F0-A59BB73E5D41}"/>
    <cellStyle name="Normal 9 4 12" xfId="4855" xr:uid="{C91A3EAA-E2FA-42CC-970F-20D2537FC7ED}"/>
    <cellStyle name="Normal 9 4 2" xfId="173" xr:uid="{3200CC9E-2B6E-4F72-987A-91DBB4E8F5C1}"/>
    <cellStyle name="Normal 9 4 2 10" xfId="4858" xr:uid="{0A1FF2BE-BF8D-4A49-B930-5F8838FFDA03}"/>
    <cellStyle name="Normal 9 4 2 2" xfId="174" xr:uid="{8982EF6F-234B-4688-8378-782275C059C3}"/>
    <cellStyle name="Normal 9 4 2 2 2" xfId="412" xr:uid="{87E6F6C3-5C57-4E38-BBA4-688E87E9B9C6}"/>
    <cellStyle name="Normal 9 4 2 2 2 2" xfId="857" xr:uid="{C91A9E03-7486-419F-B457-D1455BA99EB0}"/>
    <cellStyle name="Normal 9 4 2 2 2 2 2" xfId="2375" xr:uid="{BA926FE0-D1E8-48F4-9A7D-B49EB5BF09DD}"/>
    <cellStyle name="Normal 9 4 2 2 2 2 2 2" xfId="2376" xr:uid="{AB689106-29B9-4A1C-9FAE-DCF732D9C85E}"/>
    <cellStyle name="Normal 9 4 2 2 2 2 2 2 2" xfId="4863" xr:uid="{4EDC5005-4DC8-4EA4-9BAF-4FAD33CD3C11}"/>
    <cellStyle name="Normal 9 4 2 2 2 2 2 2 2 2" xfId="5988" xr:uid="{0364F512-DD46-4CD5-A3B3-1B6E9AF58841}"/>
    <cellStyle name="Normal 9 4 2 2 2 2 2 2 2 3" xfId="6102" xr:uid="{90FE32E8-8DFB-4503-AD5D-5156E8877D2A}"/>
    <cellStyle name="Normal 9 4 2 2 2 2 2 3" xfId="4862" xr:uid="{6721B52A-CAE9-46D9-A3A9-4980EE37C589}"/>
    <cellStyle name="Normal 9 4 2 2 2 2 2 3 2" xfId="5989" xr:uid="{6ABC516E-F701-4959-B771-9A5895B92242}"/>
    <cellStyle name="Normal 9 4 2 2 2 2 2 3 3" xfId="6101" xr:uid="{A5E65B5B-383F-406A-93F6-71CF8D8D0096}"/>
    <cellStyle name="Normal 9 4 2 2 2 2 3" xfId="2377" xr:uid="{FDCFCE5F-0ED3-4F76-9863-F03FC05A2827}"/>
    <cellStyle name="Normal 9 4 2 2 2 2 3 2" xfId="4864" xr:uid="{4B8338BB-3847-42B7-97E7-A66ED57F92EB}"/>
    <cellStyle name="Normal 9 4 2 2 2 2 3 2 2" xfId="5990" xr:uid="{40A497BA-1604-4468-BE61-146ACA6E4ECB}"/>
    <cellStyle name="Normal 9 4 2 2 2 2 3 2 3" xfId="6103" xr:uid="{465B66B5-F627-4BB3-ADAE-5E7838E192A8}"/>
    <cellStyle name="Normal 9 4 2 2 2 2 4" xfId="4059" xr:uid="{25B8F556-8044-4828-B42B-468FA47447A1}"/>
    <cellStyle name="Normal 9 4 2 2 2 2 4 2" xfId="4865" xr:uid="{E2A6DC04-F08C-4351-B4CC-E20C89BCFB33}"/>
    <cellStyle name="Normal 9 4 2 2 2 2 5" xfId="4861" xr:uid="{EA23E066-2839-4E81-9591-25BB305667F2}"/>
    <cellStyle name="Normal 9 4 2 2 2 3" xfId="2378" xr:uid="{E9874CF7-AA5A-4206-BD07-45920FF7CDE7}"/>
    <cellStyle name="Normal 9 4 2 2 2 3 2" xfId="2379" xr:uid="{565F4E84-A2D6-480E-BC23-B90DC753E171}"/>
    <cellStyle name="Normal 9 4 2 2 2 3 2 2" xfId="4867" xr:uid="{ECDA2A6F-D29A-4380-AED0-3E79D7576EE0}"/>
    <cellStyle name="Normal 9 4 2 2 2 3 2 2 2" xfId="5991" xr:uid="{476FDE0B-62BD-482B-854A-41406B5A7A66}"/>
    <cellStyle name="Normal 9 4 2 2 2 3 2 2 3" xfId="6104" xr:uid="{92C9C3DB-1F1D-4D46-9E4C-A5EF9031420E}"/>
    <cellStyle name="Normal 9 4 2 2 2 3 3" xfId="4060" xr:uid="{94010BF0-77C0-4999-A5BA-33AB4A4B52D2}"/>
    <cellStyle name="Normal 9 4 2 2 2 3 3 2" xfId="4868" xr:uid="{1DD0E854-CAB5-4D86-985F-E60EC00F247C}"/>
    <cellStyle name="Normal 9 4 2 2 2 3 4" xfId="4061" xr:uid="{B7989691-1AFC-4131-8D0D-C5243113FD38}"/>
    <cellStyle name="Normal 9 4 2 2 2 3 4 2" xfId="4869" xr:uid="{2FA0E9A5-8784-4728-8465-69A3ED43569B}"/>
    <cellStyle name="Normal 9 4 2 2 2 3 5" xfId="4866" xr:uid="{F07BE99A-A3AD-443E-ACC0-EF2CB07A4B1E}"/>
    <cellStyle name="Normal 9 4 2 2 2 4" xfId="2380" xr:uid="{DCD9B6F0-CB64-4B97-80DF-63F6BCC7BDB2}"/>
    <cellStyle name="Normal 9 4 2 2 2 4 2" xfId="4870" xr:uid="{76A4D4F6-B552-43BC-9E0A-E6A845290044}"/>
    <cellStyle name="Normal 9 4 2 2 2 4 2 2" xfId="5992" xr:uid="{7786A8A8-1FFD-4AE4-B0C4-D104EEC7DB57}"/>
    <cellStyle name="Normal 9 4 2 2 2 4 2 3" xfId="6105" xr:uid="{72CB2513-3B29-4F7C-9DCA-566A06851BCC}"/>
    <cellStyle name="Normal 9 4 2 2 2 5" xfId="4062" xr:uid="{87E79D31-A241-45ED-93DD-ED85EE13352F}"/>
    <cellStyle name="Normal 9 4 2 2 2 5 2" xfId="4871" xr:uid="{D976F58E-40FB-4710-87EF-19B735A5B929}"/>
    <cellStyle name="Normal 9 4 2 2 2 6" xfId="4063" xr:uid="{97EE2615-52BD-4E92-8908-E9BB599D8C13}"/>
    <cellStyle name="Normal 9 4 2 2 2 6 2" xfId="4872" xr:uid="{C9F46D0B-8082-4F67-B999-C059F31B33BA}"/>
    <cellStyle name="Normal 9 4 2 2 2 7" xfId="4860" xr:uid="{853BBAF1-CD34-4368-AAD6-14AB70C488B2}"/>
    <cellStyle name="Normal 9 4 2 2 3" xfId="858" xr:uid="{47AB9585-F588-43F2-92E7-EEF550920B90}"/>
    <cellStyle name="Normal 9 4 2 2 3 2" xfId="2381" xr:uid="{CAF4DFA1-A1AB-4960-9008-39B2C2B297C1}"/>
    <cellStyle name="Normal 9 4 2 2 3 2 2" xfId="2382" xr:uid="{17D58A75-6447-400A-9C9D-073038A1513D}"/>
    <cellStyle name="Normal 9 4 2 2 3 2 2 2" xfId="4875" xr:uid="{E6F646CC-3A83-4B38-B3E0-C2DEB70BF2C0}"/>
    <cellStyle name="Normal 9 4 2 2 3 2 2 2 2" xfId="5993" xr:uid="{B61BEC7D-0E33-4F9E-ADA8-D7B662287B7E}"/>
    <cellStyle name="Normal 9 4 2 2 3 2 2 2 3" xfId="6106" xr:uid="{CA892122-F739-4440-BC53-477457D3DC45}"/>
    <cellStyle name="Normal 9 4 2 2 3 2 3" xfId="4064" xr:uid="{C8392C7C-7FB8-4889-AE83-E8A7BF58D5DE}"/>
    <cellStyle name="Normal 9 4 2 2 3 2 3 2" xfId="4876" xr:uid="{3B049956-E0ED-43C9-932D-82B70B34D801}"/>
    <cellStyle name="Normal 9 4 2 2 3 2 4" xfId="4065" xr:uid="{C7A110B5-E4D3-46D7-8967-3E3A7587BA8D}"/>
    <cellStyle name="Normal 9 4 2 2 3 2 4 2" xfId="4877" xr:uid="{C4E4E916-D76B-46A7-8314-07E79BA3AF45}"/>
    <cellStyle name="Normal 9 4 2 2 3 2 5" xfId="4874" xr:uid="{67E7B785-22FE-4DDC-9959-B3B115047232}"/>
    <cellStyle name="Normal 9 4 2 2 3 3" xfId="2383" xr:uid="{56559A82-56D7-4933-87B3-A2DA9E7C9ECF}"/>
    <cellStyle name="Normal 9 4 2 2 3 3 2" xfId="4878" xr:uid="{586E123E-B968-40FC-8825-2EE82CA98617}"/>
    <cellStyle name="Normal 9 4 2 2 3 3 2 2" xfId="5994" xr:uid="{DABCEB83-CE41-4971-8A87-34A8A8579E30}"/>
    <cellStyle name="Normal 9 4 2 2 3 3 2 3" xfId="6107" xr:uid="{931AFCBD-7678-417C-8455-0964A2F6A7DD}"/>
    <cellStyle name="Normal 9 4 2 2 3 4" xfId="4066" xr:uid="{CC11576F-58A0-41B9-870B-8A375375D732}"/>
    <cellStyle name="Normal 9 4 2 2 3 4 2" xfId="4879" xr:uid="{CFD0FF73-AB4C-49AA-8445-B6BA2E7831B9}"/>
    <cellStyle name="Normal 9 4 2 2 3 5" xfId="4067" xr:uid="{D05D23CF-6114-4A5A-9FDA-46769E12B651}"/>
    <cellStyle name="Normal 9 4 2 2 3 5 2" xfId="4880" xr:uid="{5014E963-784B-4B47-9BD2-F7E0D47088D5}"/>
    <cellStyle name="Normal 9 4 2 2 3 6" xfId="4873" xr:uid="{8DD30726-57F1-4C4A-AFCA-0152663B275D}"/>
    <cellStyle name="Normal 9 4 2 2 4" xfId="2384" xr:uid="{DF2A77E7-37AF-49CB-AC70-EE0F18A22C2C}"/>
    <cellStyle name="Normal 9 4 2 2 4 2" xfId="2385" xr:uid="{54ACE4DF-6FF7-47FD-8BB7-BCD1F798123A}"/>
    <cellStyle name="Normal 9 4 2 2 4 2 2" xfId="4882" xr:uid="{8B841610-BFC5-4810-9081-C2D050C04381}"/>
    <cellStyle name="Normal 9 4 2 2 4 2 2 2" xfId="5995" xr:uid="{BC17FD2D-9A87-4152-88ED-AF584FCCE595}"/>
    <cellStyle name="Normal 9 4 2 2 4 2 2 3" xfId="6108" xr:uid="{26A55F50-B5D4-4099-9DD1-AA65716E9502}"/>
    <cellStyle name="Normal 9 4 2 2 4 3" xfId="4068" xr:uid="{BD18712D-29C8-4CD5-B623-D4804AF6972B}"/>
    <cellStyle name="Normal 9 4 2 2 4 3 2" xfId="4883" xr:uid="{2612BB45-7862-442E-A602-A7B8AB61BBA8}"/>
    <cellStyle name="Normal 9 4 2 2 4 4" xfId="4069" xr:uid="{7D85EBE3-89C9-4C87-9CA3-A0BB7054E2F2}"/>
    <cellStyle name="Normal 9 4 2 2 4 4 2" xfId="4884" xr:uid="{31DC234F-2AF6-4E0B-9C3A-12FDFD90839F}"/>
    <cellStyle name="Normal 9 4 2 2 4 5" xfId="4881" xr:uid="{5BEA8223-49F2-481D-8F4E-380EF9E6BDF9}"/>
    <cellStyle name="Normal 9 4 2 2 5" xfId="2386" xr:uid="{7B745755-249F-4F14-A712-162870583090}"/>
    <cellStyle name="Normal 9 4 2 2 5 2" xfId="4070" xr:uid="{C722E8B4-9C8C-4EBF-AD4A-63BA6590C614}"/>
    <cellStyle name="Normal 9 4 2 2 5 2 2" xfId="4886" xr:uid="{C929645F-E98F-4927-B0FD-4E9DB3B15ED8}"/>
    <cellStyle name="Normal 9 4 2 2 5 3" xfId="4071" xr:uid="{CABAE688-B3D1-47D5-B86F-A45B97606CB8}"/>
    <cellStyle name="Normal 9 4 2 2 5 3 2" xfId="4887" xr:uid="{E01EF8F5-35C3-4287-9F89-58DB54C02FEF}"/>
    <cellStyle name="Normal 9 4 2 2 5 4" xfId="4072" xr:uid="{1A3B11A5-E169-464F-B386-5AE4265205B9}"/>
    <cellStyle name="Normal 9 4 2 2 5 4 2" xfId="4888" xr:uid="{B50D9B61-F66E-4D84-988E-9AFB85677E73}"/>
    <cellStyle name="Normal 9 4 2 2 5 5" xfId="4885" xr:uid="{97CD74C3-D720-4DDE-87B8-6BA6B79864FE}"/>
    <cellStyle name="Normal 9 4 2 2 6" xfId="4073" xr:uid="{FE8ACA55-8DE4-414C-AB5D-0A74E0EE41F9}"/>
    <cellStyle name="Normal 9 4 2 2 6 2" xfId="4889" xr:uid="{C50C2A0A-57F1-4D61-8C6B-8F93C1815ADC}"/>
    <cellStyle name="Normal 9 4 2 2 7" xfId="4074" xr:uid="{DA336A93-FCEB-4848-AA76-617D348A6384}"/>
    <cellStyle name="Normal 9 4 2 2 7 2" xfId="4890" xr:uid="{69FB424C-4D30-44D9-80E6-E225DC8412CD}"/>
    <cellStyle name="Normal 9 4 2 2 8" xfId="4075" xr:uid="{4D36B41A-1C7B-4AB3-ADEB-856C89B2C3CF}"/>
    <cellStyle name="Normal 9 4 2 2 8 2" xfId="4891" xr:uid="{358F91E4-3B3C-487C-BEA8-C231617AFF1C}"/>
    <cellStyle name="Normal 9 4 2 2 9" xfId="4859" xr:uid="{FE4738F4-D791-4A5D-91F9-A3E08704A028}"/>
    <cellStyle name="Normal 9 4 2 3" xfId="413" xr:uid="{E848EE90-DD0E-4081-9477-0CF180FC8EE4}"/>
    <cellStyle name="Normal 9 4 2 3 2" xfId="859" xr:uid="{F9463B3D-B21E-4F81-8BA9-F2C4D1A36DBC}"/>
    <cellStyle name="Normal 9 4 2 3 2 2" xfId="860" xr:uid="{FCB84516-161C-4CEA-8509-35FFB3E1C1F9}"/>
    <cellStyle name="Normal 9 4 2 3 2 2 2" xfId="2387" xr:uid="{2F7059A6-DFFC-485D-918C-2344BB8C2CA2}"/>
    <cellStyle name="Normal 9 4 2 3 2 2 2 2" xfId="2388" xr:uid="{76DFBBF0-5CF7-4486-A36D-EEFDBDADA271}"/>
    <cellStyle name="Normal 9 4 2 3 2 2 2 2 2" xfId="4896" xr:uid="{33B92334-CF71-4671-B34A-62425B7DB2FD}"/>
    <cellStyle name="Normal 9 4 2 3 2 2 2 3" xfId="4895" xr:uid="{FFA172AC-468C-4728-90C1-FCF99B560F68}"/>
    <cellStyle name="Normal 9 4 2 3 2 2 3" xfId="2389" xr:uid="{A452F169-1846-4B24-AC06-82FFFC1A0442}"/>
    <cellStyle name="Normal 9 4 2 3 2 2 3 2" xfId="4897" xr:uid="{342935D1-D3F9-4C74-8080-FDBEBC777F11}"/>
    <cellStyle name="Normal 9 4 2 3 2 2 4" xfId="4894" xr:uid="{E5538706-D3D5-41FF-82A3-9AA3B595B256}"/>
    <cellStyle name="Normal 9 4 2 3 2 3" xfId="2390" xr:uid="{5D61129B-E6CE-43E8-B85C-51E682E52D3B}"/>
    <cellStyle name="Normal 9 4 2 3 2 3 2" xfId="2391" xr:uid="{917E67E7-88CC-49C7-8BD1-35B856E3DC7A}"/>
    <cellStyle name="Normal 9 4 2 3 2 3 2 2" xfId="4899" xr:uid="{74AD20A2-F6AB-4D7E-AA68-C8071520C560}"/>
    <cellStyle name="Normal 9 4 2 3 2 3 3" xfId="4898" xr:uid="{B04C6678-21FA-4BA9-A767-35D484508CE1}"/>
    <cellStyle name="Normal 9 4 2 3 2 4" xfId="2392" xr:uid="{86F97809-DEB5-4EA2-8657-829F1E28731C}"/>
    <cellStyle name="Normal 9 4 2 3 2 4 2" xfId="4900" xr:uid="{8DEACD05-E1AF-4627-9720-B14C69D4B654}"/>
    <cellStyle name="Normal 9 4 2 3 2 5" xfId="4893" xr:uid="{513DE235-882B-410E-A339-C40E76E52DA1}"/>
    <cellStyle name="Normal 9 4 2 3 3" xfId="861" xr:uid="{9AA0CC8D-9262-4228-804A-3B24BB98C685}"/>
    <cellStyle name="Normal 9 4 2 3 3 2" xfId="2393" xr:uid="{9BC568A9-E78D-46E1-9EA6-407BD62A10A5}"/>
    <cellStyle name="Normal 9 4 2 3 3 2 2" xfId="2394" xr:uid="{E5267636-74EF-4DFB-AA9C-B647BB63FC63}"/>
    <cellStyle name="Normal 9 4 2 3 3 2 2 2" xfId="4903" xr:uid="{4CF3A074-C095-4498-8190-7EBDBA82D976}"/>
    <cellStyle name="Normal 9 4 2 3 3 2 3" xfId="4902" xr:uid="{4DAEA9D5-54BF-4DA0-BC35-C3568E7DA31E}"/>
    <cellStyle name="Normal 9 4 2 3 3 3" xfId="2395" xr:uid="{7B34553A-2B54-4841-BD05-4EAA1C0A41BA}"/>
    <cellStyle name="Normal 9 4 2 3 3 3 2" xfId="4904" xr:uid="{783260B0-46BD-4874-BB91-87092FF9125C}"/>
    <cellStyle name="Normal 9 4 2 3 3 4" xfId="4076" xr:uid="{8CF1CE12-9ABE-4A97-B13A-5AF2089AD9A6}"/>
    <cellStyle name="Normal 9 4 2 3 3 4 2" xfId="4905" xr:uid="{C20F5769-CE72-442B-A851-DB6E35FB074A}"/>
    <cellStyle name="Normal 9 4 2 3 3 5" xfId="4901" xr:uid="{942661CA-A298-4B43-9AD8-7AC9F5349D95}"/>
    <cellStyle name="Normal 9 4 2 3 4" xfId="2396" xr:uid="{0A5A66FC-61BA-4769-88F7-EC1D0C801D5C}"/>
    <cellStyle name="Normal 9 4 2 3 4 2" xfId="2397" xr:uid="{2B8B88E0-2DE4-4172-9AAD-DBA056829288}"/>
    <cellStyle name="Normal 9 4 2 3 4 2 2" xfId="4907" xr:uid="{6C53A927-ABED-46BC-912C-6093DC807628}"/>
    <cellStyle name="Normal 9 4 2 3 4 3" xfId="4906" xr:uid="{1987A737-B4B5-437D-BF12-4338EC3C82A5}"/>
    <cellStyle name="Normal 9 4 2 3 5" xfId="2398" xr:uid="{96B2A9A3-D146-4C60-9D17-25531433177F}"/>
    <cellStyle name="Normal 9 4 2 3 5 2" xfId="4908" xr:uid="{A7E12DB1-D3DE-493B-8EC3-00B1D7D96180}"/>
    <cellStyle name="Normal 9 4 2 3 6" xfId="4077" xr:uid="{C269CFCC-C0E5-4F1E-AE10-74E29851B914}"/>
    <cellStyle name="Normal 9 4 2 3 6 2" xfId="4909" xr:uid="{142BDC73-BB46-42F1-99AA-DE446F6DFAF2}"/>
    <cellStyle name="Normal 9 4 2 3 7" xfId="4892" xr:uid="{98E02C8E-9EBA-4C7C-B243-463407C13DAD}"/>
    <cellStyle name="Normal 9 4 2 4" xfId="414" xr:uid="{4CF22816-E164-4A82-9845-A2B22567CCBB}"/>
    <cellStyle name="Normal 9 4 2 4 2" xfId="862" xr:uid="{6E8B1E5A-65A1-4D49-B4BB-A7F437A9B7CC}"/>
    <cellStyle name="Normal 9 4 2 4 2 2" xfId="2399" xr:uid="{DFB2560C-8D29-40DD-8DA4-F545FEE2F25A}"/>
    <cellStyle name="Normal 9 4 2 4 2 2 2" xfId="2400" xr:uid="{319C4149-F576-445E-B058-26E10ED07777}"/>
    <cellStyle name="Normal 9 4 2 4 2 2 2 2" xfId="4913" xr:uid="{F3B3D5E3-6569-43C0-9BF6-081B8787BF95}"/>
    <cellStyle name="Normal 9 4 2 4 2 2 3" xfId="4912" xr:uid="{89B2147B-5B10-48A0-94BF-3190CD326529}"/>
    <cellStyle name="Normal 9 4 2 4 2 3" xfId="2401" xr:uid="{8A5A2381-E5C4-47C1-BE35-9AED8B2F3E01}"/>
    <cellStyle name="Normal 9 4 2 4 2 3 2" xfId="4914" xr:uid="{4B04CF6A-1583-4E91-88C7-A3456ADD4B2F}"/>
    <cellStyle name="Normal 9 4 2 4 2 4" xfId="4078" xr:uid="{642F094F-B669-4697-AF9F-616412F7B605}"/>
    <cellStyle name="Normal 9 4 2 4 2 4 2" xfId="4915" xr:uid="{84378EDC-D02F-47B7-86D7-EE193996911D}"/>
    <cellStyle name="Normal 9 4 2 4 2 5" xfId="4911" xr:uid="{51725B27-16C0-4D87-8EA2-288370088F54}"/>
    <cellStyle name="Normal 9 4 2 4 3" xfId="2402" xr:uid="{90DC7932-2FA1-4131-B9F2-42A1B75C5E06}"/>
    <cellStyle name="Normal 9 4 2 4 3 2" xfId="2403" xr:uid="{D5C252CF-EC6C-45F2-A3FE-6A5CD7DD0122}"/>
    <cellStyle name="Normal 9 4 2 4 3 2 2" xfId="4917" xr:uid="{5163B495-B215-426D-A52B-643F59A1C877}"/>
    <cellStyle name="Normal 9 4 2 4 3 3" xfId="4916" xr:uid="{0EA3BFF2-4A87-4C55-A52F-0FB3F52D5751}"/>
    <cellStyle name="Normal 9 4 2 4 4" xfId="2404" xr:uid="{1799C03B-035A-44BA-8471-8C39CA3402BD}"/>
    <cellStyle name="Normal 9 4 2 4 4 2" xfId="4918" xr:uid="{8E5B04E5-E2E5-4324-A58C-61602AFF3D3F}"/>
    <cellStyle name="Normal 9 4 2 4 5" xfId="4079" xr:uid="{A8F02059-E5CF-43CF-8985-F1B317B9F790}"/>
    <cellStyle name="Normal 9 4 2 4 5 2" xfId="4919" xr:uid="{1C374965-A70F-49F8-BD9A-CDABD6846C04}"/>
    <cellStyle name="Normal 9 4 2 4 6" xfId="4910" xr:uid="{754D7B03-8BED-4D82-AFA7-A37BCD26DE8C}"/>
    <cellStyle name="Normal 9 4 2 5" xfId="415" xr:uid="{1D6EC1B2-FBBA-4A90-AE50-963CD3992410}"/>
    <cellStyle name="Normal 9 4 2 5 2" xfId="2405" xr:uid="{87C0DFAF-C032-4359-9B81-BD6BC9A37F2A}"/>
    <cellStyle name="Normal 9 4 2 5 2 2" xfId="2406" xr:uid="{7FC428CC-73D6-4A02-8575-B40EFFCD4D43}"/>
    <cellStyle name="Normal 9 4 2 5 2 2 2" xfId="4922" xr:uid="{29811606-7371-4F73-A9B4-E697E21D6340}"/>
    <cellStyle name="Normal 9 4 2 5 2 3" xfId="4921" xr:uid="{C70AE530-AF1A-4444-9965-234CAAECCB00}"/>
    <cellStyle name="Normal 9 4 2 5 3" xfId="2407" xr:uid="{05B13DC0-CAFF-4A92-B419-2E62B6435973}"/>
    <cellStyle name="Normal 9 4 2 5 3 2" xfId="4923" xr:uid="{C073C540-258F-44EC-A368-5F1D1659F74A}"/>
    <cellStyle name="Normal 9 4 2 5 4" xfId="4080" xr:uid="{413121CB-5F7C-4C35-B2CA-A40D4D4E70EA}"/>
    <cellStyle name="Normal 9 4 2 5 4 2" xfId="4924" xr:uid="{6F3F0C1B-6F1E-4E6F-B044-4867BA137826}"/>
    <cellStyle name="Normal 9 4 2 5 5" xfId="4920" xr:uid="{99C62355-5052-40B4-8BB1-A223E26279C4}"/>
    <cellStyle name="Normal 9 4 2 6" xfId="2408" xr:uid="{8459226A-A375-4C40-B0AD-AA1806D5BDB1}"/>
    <cellStyle name="Normal 9 4 2 6 2" xfId="2409" xr:uid="{5125FEBE-E935-42D0-A0A5-E7F307669B03}"/>
    <cellStyle name="Normal 9 4 2 6 2 2" xfId="4926" xr:uid="{A4D68663-C1E9-4A3C-B138-31A9906A9E3B}"/>
    <cellStyle name="Normal 9 4 2 6 3" xfId="4081" xr:uid="{0F5C23FA-E77F-4442-A4AC-86651692FA06}"/>
    <cellStyle name="Normal 9 4 2 6 3 2" xfId="4927" xr:uid="{FC2D72BE-5372-4A5F-9FD7-66E26E77866E}"/>
    <cellStyle name="Normal 9 4 2 6 4" xfId="4082" xr:uid="{9953B08F-DF69-4526-B792-802F7FEC648D}"/>
    <cellStyle name="Normal 9 4 2 6 4 2" xfId="4928" xr:uid="{75545D40-9DA4-478A-961D-5FEC742D0DBB}"/>
    <cellStyle name="Normal 9 4 2 6 5" xfId="4925" xr:uid="{C002937D-74CC-4E9F-A349-BC4EF7EEF780}"/>
    <cellStyle name="Normal 9 4 2 7" xfId="2410" xr:uid="{AA500F13-9A31-4275-AE00-04361C99C003}"/>
    <cellStyle name="Normal 9 4 2 7 2" xfId="4929" xr:uid="{DB6A5C22-8E26-4C22-93E1-1E8784431168}"/>
    <cellStyle name="Normal 9 4 2 8" xfId="4083" xr:uid="{F1EC337B-9561-4E67-8F54-B065149A6118}"/>
    <cellStyle name="Normal 9 4 2 8 2" xfId="4930" xr:uid="{AA89C241-EFE1-45DE-A272-EBBC74CD5F61}"/>
    <cellStyle name="Normal 9 4 2 9" xfId="4084" xr:uid="{CB8982E7-6CF4-4AA0-80FB-7634A4CD229F}"/>
    <cellStyle name="Normal 9 4 2 9 2" xfId="4931" xr:uid="{71A0AD0C-9CF4-4B80-A2C9-CEA625E51630}"/>
    <cellStyle name="Normal 9 4 3" xfId="175" xr:uid="{34EFB2BA-BCDA-4691-8C9B-83FE7449C415}"/>
    <cellStyle name="Normal 9 4 3 2" xfId="176" xr:uid="{8F84F317-22D4-4F31-8E20-05937BAFD17D}"/>
    <cellStyle name="Normal 9 4 3 2 2" xfId="863" xr:uid="{A5A507E8-FD0C-489C-9C71-7F30228E8BF2}"/>
    <cellStyle name="Normal 9 4 3 2 2 2" xfId="2411" xr:uid="{BBE1FC7F-BEF4-4F79-9404-5F73CEA039E3}"/>
    <cellStyle name="Normal 9 4 3 2 2 2 2" xfId="2412" xr:uid="{9FB72D49-FCA7-4726-8428-CB36CC3DE050}"/>
    <cellStyle name="Normal 9 4 3 2 2 2 2 2" xfId="4500" xr:uid="{2915BE7D-06A8-4640-A236-4AF546720EF2}"/>
    <cellStyle name="Normal 9 4 3 2 2 2 2 2 2" xfId="5307" xr:uid="{72C5F760-8A48-43BF-B596-CC03A771C76A}"/>
    <cellStyle name="Normal 9 4 3 2 2 2 2 2 3" xfId="4936" xr:uid="{9E502841-BE34-4127-A7E6-E01F3368E7E4}"/>
    <cellStyle name="Normal 9 4 3 2 2 2 2 3" xfId="5996" xr:uid="{D76842FB-8959-4DA7-BD25-42F3294AA411}"/>
    <cellStyle name="Normal 9 4 3 2 2 2 3" xfId="4501" xr:uid="{B407B6BD-9742-4013-9A66-15D951460AEC}"/>
    <cellStyle name="Normal 9 4 3 2 2 2 3 2" xfId="5308" xr:uid="{45DCE0F2-7988-4B38-A447-0DE0D50276D8}"/>
    <cellStyle name="Normal 9 4 3 2 2 2 3 3" xfId="4935" xr:uid="{799DC38E-3BC3-4504-A74F-5AD26C5A3331}"/>
    <cellStyle name="Normal 9 4 3 2 2 2 4" xfId="5997" xr:uid="{517EC490-704F-4CDB-AE33-4A0761B743F9}"/>
    <cellStyle name="Normal 9 4 3 2 2 3" xfId="2413" xr:uid="{02A61BFE-73C2-43DC-81A5-BEA163727488}"/>
    <cellStyle name="Normal 9 4 3 2 2 3 2" xfId="4502" xr:uid="{1A9781C7-9394-49AC-8B0C-1B80E5EF7761}"/>
    <cellStyle name="Normal 9 4 3 2 2 3 2 2" xfId="5309" xr:uid="{1E9BA9BC-E9D5-4E3E-B638-ACEA5ADE27BB}"/>
    <cellStyle name="Normal 9 4 3 2 2 3 2 3" xfId="4937" xr:uid="{A2453074-1E25-4B6F-923F-434E8BBEE31A}"/>
    <cellStyle name="Normal 9 4 3 2 2 3 3" xfId="5998" xr:uid="{1A631CC1-FE2D-478A-ACBF-685C18BEE075}"/>
    <cellStyle name="Normal 9 4 3 2 2 4" xfId="4085" xr:uid="{06D19D60-C021-45FC-B95A-1C1FA6418BB0}"/>
    <cellStyle name="Normal 9 4 3 2 2 4 2" xfId="4938" xr:uid="{6C3C2EF8-BD30-4CF4-9036-B514BCD0580C}"/>
    <cellStyle name="Normal 9 4 3 2 2 4 2 2" xfId="5999" xr:uid="{698A3E30-01E7-4483-9945-0A51C36A0217}"/>
    <cellStyle name="Normal 9 4 3 2 2 4 2 3" xfId="6110" xr:uid="{56E90CD5-27D5-4B45-8795-1C488D1B25D3}"/>
    <cellStyle name="Normal 9 4 3 2 2 5" xfId="4934" xr:uid="{DEAF3240-9174-499B-AAEA-F93CBE7F44FD}"/>
    <cellStyle name="Normal 9 4 3 2 2 5 2" xfId="6000" xr:uid="{53DF27F4-DA3E-46C1-AF76-E36F813B06BB}"/>
    <cellStyle name="Normal 9 4 3 2 2 5 3" xfId="6109" xr:uid="{153DF68D-EFD5-4166-8C6D-D6C4C9F490A6}"/>
    <cellStyle name="Normal 9 4 3 2 3" xfId="2414" xr:uid="{F6551CBC-314C-4F0C-BB98-DA7B55D59948}"/>
    <cellStyle name="Normal 9 4 3 2 3 2" xfId="2415" xr:uid="{E48D321E-3BAC-4789-93BC-83BA9F61177F}"/>
    <cellStyle name="Normal 9 4 3 2 3 2 2" xfId="4503" xr:uid="{BC213C52-2FB1-4C3A-BE9E-457BC096E016}"/>
    <cellStyle name="Normal 9 4 3 2 3 2 2 2" xfId="5310" xr:uid="{9C1DFD65-B46A-431E-9259-C6A6B5AB4227}"/>
    <cellStyle name="Normal 9 4 3 2 3 2 2 3" xfId="4940" xr:uid="{447C73DF-2FB2-4F22-A1E3-96FD0F149674}"/>
    <cellStyle name="Normal 9 4 3 2 3 2 3" xfId="6001" xr:uid="{7F9E26F3-21CF-4D1A-9E0A-48020FD38C56}"/>
    <cellStyle name="Normal 9 4 3 2 3 3" xfId="4086" xr:uid="{B1740C72-ACA2-4064-86BD-1853CA4B8B11}"/>
    <cellStyle name="Normal 9 4 3 2 3 3 2" xfId="4941" xr:uid="{C6BE7A3E-2ADF-4614-9247-0DFDE1D08D68}"/>
    <cellStyle name="Normal 9 4 3 2 3 3 2 2" xfId="6002" xr:uid="{2BC88EF3-1856-4A97-B473-973D7D457CBC}"/>
    <cellStyle name="Normal 9 4 3 2 3 3 2 3" xfId="6111" xr:uid="{E7F011DB-11EC-4DE8-9436-42F4317F6A58}"/>
    <cellStyle name="Normal 9 4 3 2 3 4" xfId="4087" xr:uid="{51EAF8D1-FD1B-434F-A6C9-4C95A872CE3E}"/>
    <cellStyle name="Normal 9 4 3 2 3 4 2" xfId="4942" xr:uid="{F796EA58-4AFE-47E6-A301-53CC2D3952A9}"/>
    <cellStyle name="Normal 9 4 3 2 3 5" xfId="4939" xr:uid="{9B40C103-6E15-49CC-B7E8-0FFB82110E55}"/>
    <cellStyle name="Normal 9 4 3 2 4" xfId="2416" xr:uid="{B88E0BCD-CC2C-40BB-874E-2911BA41D5DA}"/>
    <cellStyle name="Normal 9 4 3 2 4 2" xfId="4504" xr:uid="{821A0366-2B76-4C89-86F4-EB51EF21EFA7}"/>
    <cellStyle name="Normal 9 4 3 2 4 2 2" xfId="5311" xr:uid="{E07E85ED-3750-4DBB-8850-3C3CF760C61B}"/>
    <cellStyle name="Normal 9 4 3 2 4 2 3" xfId="4943" xr:uid="{3D1701F9-E258-4387-A024-E45700B28EEC}"/>
    <cellStyle name="Normal 9 4 3 2 4 3" xfId="6003" xr:uid="{B41E53D5-2936-4E8A-8D94-231ECE4CB324}"/>
    <cellStyle name="Normal 9 4 3 2 5" xfId="4088" xr:uid="{746C3EE1-47AA-48A3-876C-D8482CC937AE}"/>
    <cellStyle name="Normal 9 4 3 2 5 2" xfId="4944" xr:uid="{7D3A5047-7EEE-4D93-BBA7-CC0F6B8B55FB}"/>
    <cellStyle name="Normal 9 4 3 2 5 2 2" xfId="6004" xr:uid="{6305413F-8EB3-4FD6-AAE1-9C8CF83A30A5}"/>
    <cellStyle name="Normal 9 4 3 2 5 2 3" xfId="6112" xr:uid="{DDB59CA7-A6BB-4C1B-8BEA-74E3FF742599}"/>
    <cellStyle name="Normal 9 4 3 2 6" xfId="4089" xr:uid="{7E950D2F-DCB4-412D-8D72-9D8E6AC1F046}"/>
    <cellStyle name="Normal 9 4 3 2 6 2" xfId="4945" xr:uid="{70C58BE3-7CB0-4ADF-86EA-4DE32EA84794}"/>
    <cellStyle name="Normal 9 4 3 2 7" xfId="4933" xr:uid="{4A66D17E-BE61-47D1-9C45-FAD39F088B54}"/>
    <cellStyle name="Normal 9 4 3 3" xfId="416" xr:uid="{F52393D8-DCA5-4D22-977C-01164B6A1971}"/>
    <cellStyle name="Normal 9 4 3 3 2" xfId="2417" xr:uid="{2337536D-4DD3-45F4-924E-44F06061A2DE}"/>
    <cellStyle name="Normal 9 4 3 3 2 2" xfId="2418" xr:uid="{282D45FB-5777-4ECE-941A-B01707F44EB5}"/>
    <cellStyle name="Normal 9 4 3 3 2 2 2" xfId="4505" xr:uid="{B99062EF-FA9C-4FB7-B137-57580961C02D}"/>
    <cellStyle name="Normal 9 4 3 3 2 2 2 2" xfId="5312" xr:uid="{3488D092-D35F-40A8-AEF8-92D834064794}"/>
    <cellStyle name="Normal 9 4 3 3 2 2 2 3" xfId="4948" xr:uid="{280D4A85-908A-4AEB-A108-DF2327B196BE}"/>
    <cellStyle name="Normal 9 4 3 3 2 2 3" xfId="6005" xr:uid="{BEAB9F0B-3AB8-4054-8A19-0CF8A867BE3A}"/>
    <cellStyle name="Normal 9 4 3 3 2 3" xfId="4090" xr:uid="{17C5109B-5F3B-4746-9105-24CF362C0DA8}"/>
    <cellStyle name="Normal 9 4 3 3 2 3 2" xfId="4949" xr:uid="{54C9AF0A-82BC-4FF5-A7D2-71644393DC60}"/>
    <cellStyle name="Normal 9 4 3 3 2 3 2 2" xfId="6006" xr:uid="{85C4A756-923B-41B9-AA71-7DE8228FF426}"/>
    <cellStyle name="Normal 9 4 3 3 2 3 2 3" xfId="6113" xr:uid="{49208E59-18C0-450F-AAED-56D0975CACE5}"/>
    <cellStyle name="Normal 9 4 3 3 2 4" xfId="4091" xr:uid="{53A98E6A-9218-42FE-8F85-3CAE19CDE4B8}"/>
    <cellStyle name="Normal 9 4 3 3 2 4 2" xfId="4950" xr:uid="{C501C4F3-7249-4C99-93C7-DB80CB82EF33}"/>
    <cellStyle name="Normal 9 4 3 3 2 5" xfId="4947" xr:uid="{A252D4CE-714E-48A9-B86C-0FBEE9390F55}"/>
    <cellStyle name="Normal 9 4 3 3 3" xfId="2419" xr:uid="{4F476EA7-5AB0-472B-8B36-E1C5BB4A7A8B}"/>
    <cellStyle name="Normal 9 4 3 3 3 2" xfId="4506" xr:uid="{04C24389-6D3A-4C08-9A8A-55D287149BEB}"/>
    <cellStyle name="Normal 9 4 3 3 3 2 2" xfId="5313" xr:uid="{9664E1C6-3ED0-4476-B7FF-870064802A96}"/>
    <cellStyle name="Normal 9 4 3 3 3 2 3" xfId="4951" xr:uid="{CD90E777-3FB7-42A4-A68F-A985D551F7D4}"/>
    <cellStyle name="Normal 9 4 3 3 3 3" xfId="6007" xr:uid="{69C51244-5828-454A-8E7E-21E1B46DF616}"/>
    <cellStyle name="Normal 9 4 3 3 4" xfId="4092" xr:uid="{442B66AC-B862-46BD-A2DC-39F7BF2C640E}"/>
    <cellStyle name="Normal 9 4 3 3 4 2" xfId="4952" xr:uid="{D67F8A75-1B22-444E-A170-61828A5859E1}"/>
    <cellStyle name="Normal 9 4 3 3 4 2 2" xfId="6008" xr:uid="{99F0CCF8-F1D0-4FE1-8DD1-FE3B794578B3}"/>
    <cellStyle name="Normal 9 4 3 3 4 2 3" xfId="6114" xr:uid="{DF96C903-E4EC-40C4-9EA9-395767E40090}"/>
    <cellStyle name="Normal 9 4 3 3 5" xfId="4093" xr:uid="{4F7ADF08-960E-49C0-8DE3-2EAAA1B09E16}"/>
    <cellStyle name="Normal 9 4 3 3 5 2" xfId="4953" xr:uid="{5EDBD2D1-287E-467E-B1DC-E47E9BFC44B1}"/>
    <cellStyle name="Normal 9 4 3 3 6" xfId="4946" xr:uid="{0E9ED88A-8CC9-4D57-8C25-A544F307F006}"/>
    <cellStyle name="Normal 9 4 3 4" xfId="2420" xr:uid="{E4D86263-E35A-463B-AB2A-65A4232642E0}"/>
    <cellStyle name="Normal 9 4 3 4 2" xfId="2421" xr:uid="{9B631248-0455-4C6A-9376-E5F3F8D961A1}"/>
    <cellStyle name="Normal 9 4 3 4 2 2" xfId="4507" xr:uid="{A4D87BA8-6826-4A35-8A4F-29400C9006D1}"/>
    <cellStyle name="Normal 9 4 3 4 2 2 2" xfId="5314" xr:uid="{41BB398B-16CF-41D1-BE85-50730EDAC888}"/>
    <cellStyle name="Normal 9 4 3 4 2 2 3" xfId="4955" xr:uid="{13DF5988-F39D-4EB2-A992-65D54126CD88}"/>
    <cellStyle name="Normal 9 4 3 4 2 3" xfId="6009" xr:uid="{2090208C-CC9B-404A-964F-1DB58CDF68E7}"/>
    <cellStyle name="Normal 9 4 3 4 3" xfId="4094" xr:uid="{E14CD7CC-3520-4CA0-8C92-AFB3C8D1ABF0}"/>
    <cellStyle name="Normal 9 4 3 4 3 2" xfId="4956" xr:uid="{279FF103-5EAC-4347-86BD-3FCA106325FE}"/>
    <cellStyle name="Normal 9 4 3 4 3 2 2" xfId="6010" xr:uid="{314782BE-1E86-4962-91E4-DE582072DB87}"/>
    <cellStyle name="Normal 9 4 3 4 3 2 3" xfId="6115" xr:uid="{8332A7EF-4258-4EDA-953A-9481774E343E}"/>
    <cellStyle name="Normal 9 4 3 4 4" xfId="4095" xr:uid="{263756FB-D719-4F6B-BC28-C9C4FDA182EE}"/>
    <cellStyle name="Normal 9 4 3 4 4 2" xfId="4957" xr:uid="{EC467EC3-648C-48B1-A019-E148FF8026BB}"/>
    <cellStyle name="Normal 9 4 3 4 5" xfId="4954" xr:uid="{CA8A5068-FA2B-4552-A706-15816191C5BD}"/>
    <cellStyle name="Normal 9 4 3 5" xfId="2422" xr:uid="{0B7610AD-B7C3-4BC7-AFC4-BFEF6DE6962E}"/>
    <cellStyle name="Normal 9 4 3 5 2" xfId="4096" xr:uid="{8BD2E957-2E3D-4837-9F1E-F98EC2EF6EF7}"/>
    <cellStyle name="Normal 9 4 3 5 2 2" xfId="4959" xr:uid="{DFD97D5C-2A31-4B4D-B6F6-6FAD557EF14C}"/>
    <cellStyle name="Normal 9 4 3 5 2 2 2" xfId="6011" xr:uid="{226D56A5-AF43-4FBA-B10C-5342A38FC15B}"/>
    <cellStyle name="Normal 9 4 3 5 2 2 3" xfId="6116" xr:uid="{849B5183-5468-4676-928C-E06FCDE79BD6}"/>
    <cellStyle name="Normal 9 4 3 5 3" xfId="4097" xr:uid="{230D5392-7443-4211-B5E7-F0F849DBEE9D}"/>
    <cellStyle name="Normal 9 4 3 5 3 2" xfId="4960" xr:uid="{3848B25C-E093-4190-9356-4170596CA30D}"/>
    <cellStyle name="Normal 9 4 3 5 4" xfId="4098" xr:uid="{360A6B21-DD0D-4E8C-B24A-676185BFAEF7}"/>
    <cellStyle name="Normal 9 4 3 5 4 2" xfId="4961" xr:uid="{A5874BAB-0C07-4D45-A5A3-1493E55E314D}"/>
    <cellStyle name="Normal 9 4 3 5 5" xfId="4958" xr:uid="{FD57F356-2C89-4445-9AD3-32DB318C4D31}"/>
    <cellStyle name="Normal 9 4 3 6" xfId="4099" xr:uid="{98C407F6-562E-460C-AB53-CE36DBA4D001}"/>
    <cellStyle name="Normal 9 4 3 6 2" xfId="4962" xr:uid="{53E8B26A-AB86-4D68-B665-B7A93BDC070D}"/>
    <cellStyle name="Normal 9 4 3 6 2 2" xfId="6012" xr:uid="{F55CDBDA-4C3F-42D6-A75F-F421AF6F2290}"/>
    <cellStyle name="Normal 9 4 3 6 2 3" xfId="6117" xr:uid="{AD229E9C-F540-4301-8130-7D1CD789A559}"/>
    <cellStyle name="Normal 9 4 3 7" xfId="4100" xr:uid="{5227FC2A-70C3-4BAF-85A6-822C3468DC7C}"/>
    <cellStyle name="Normal 9 4 3 7 2" xfId="4963" xr:uid="{348D5873-FFDE-4479-AD14-980C2B8348EF}"/>
    <cellStyle name="Normal 9 4 3 8" xfId="4101" xr:uid="{CAF4BE17-8B14-4CAE-938C-3A21C093791B}"/>
    <cellStyle name="Normal 9 4 3 8 2" xfId="4964" xr:uid="{AA9BCB14-57C2-4FD1-87F1-A6AF0781CD5E}"/>
    <cellStyle name="Normal 9 4 3 9" xfId="4932" xr:uid="{760F685E-28D2-48CD-94F5-58E6B1F4C17F}"/>
    <cellStyle name="Normal 9 4 4" xfId="177" xr:uid="{599F3DD6-AC58-4105-B2A9-61F294ED1FB5}"/>
    <cellStyle name="Normal 9 4 4 2" xfId="864" xr:uid="{339BA01E-AD38-423A-B492-426F30D1A1A5}"/>
    <cellStyle name="Normal 9 4 4 2 2" xfId="865" xr:uid="{BC888FB0-3FC0-4E19-86A1-ADE8274C4D63}"/>
    <cellStyle name="Normal 9 4 4 2 2 2" xfId="2423" xr:uid="{F0A65F01-3EED-4861-9F22-B627A3608F08}"/>
    <cellStyle name="Normal 9 4 4 2 2 2 2" xfId="2424" xr:uid="{46B4AE61-E757-4A30-82FF-454F1C82F433}"/>
    <cellStyle name="Normal 9 4 4 2 2 2 2 2" xfId="4969" xr:uid="{D675C29A-A5CF-4D65-A699-5275E970A766}"/>
    <cellStyle name="Normal 9 4 4 2 2 2 2 2 2" xfId="6013" xr:uid="{95A9922F-BAA3-4014-A5E3-EAB3804D9D18}"/>
    <cellStyle name="Normal 9 4 4 2 2 2 2 2 3" xfId="6119" xr:uid="{32FF307F-C00B-40C7-B7EA-93F0A0F3CF09}"/>
    <cellStyle name="Normal 9 4 4 2 2 2 3" xfId="4968" xr:uid="{35F4CA20-94A1-41CD-81B1-1E6F3819C10D}"/>
    <cellStyle name="Normal 9 4 4 2 2 2 3 2" xfId="6014" xr:uid="{B67FF5A7-6601-4CCB-90CE-29DA2A44E7ED}"/>
    <cellStyle name="Normal 9 4 4 2 2 2 3 3" xfId="6118" xr:uid="{2CD794CF-844F-4F4A-AEEA-887D74AF070E}"/>
    <cellStyle name="Normal 9 4 4 2 2 3" xfId="2425" xr:uid="{D7D89C81-4D41-4581-A27E-A3B413042701}"/>
    <cellStyle name="Normal 9 4 4 2 2 3 2" xfId="4970" xr:uid="{AF95C313-4674-40C0-B6A5-FBE2D7BD4BFA}"/>
    <cellStyle name="Normal 9 4 4 2 2 3 2 2" xfId="6015" xr:uid="{D2AA90CB-42C3-4B3C-969B-8A9B0197A071}"/>
    <cellStyle name="Normal 9 4 4 2 2 3 2 3" xfId="6120" xr:uid="{BE32DFAB-092F-4DED-A69D-D497D409E82B}"/>
    <cellStyle name="Normal 9 4 4 2 2 4" xfId="4102" xr:uid="{6D42251F-100D-4575-A085-EA8396F774DA}"/>
    <cellStyle name="Normal 9 4 4 2 2 4 2" xfId="4971" xr:uid="{00C14341-6CCF-4F44-90DB-80548C612200}"/>
    <cellStyle name="Normal 9 4 4 2 2 5" xfId="4967" xr:uid="{632F3D74-BAA6-40BE-9247-F7FDDF5C9B46}"/>
    <cellStyle name="Normal 9 4 4 2 3" xfId="2426" xr:uid="{294DBBF2-59E2-40BB-8CA6-E81803772C98}"/>
    <cellStyle name="Normal 9 4 4 2 3 2" xfId="2427" xr:uid="{D0E77EC0-3C28-4437-AC27-0856EBF4C459}"/>
    <cellStyle name="Normal 9 4 4 2 3 2 2" xfId="4973" xr:uid="{A0C8DE01-F180-49A1-8AE3-0A7D0C22DEB3}"/>
    <cellStyle name="Normal 9 4 4 2 3 2 2 2" xfId="6016" xr:uid="{47AD8A10-5ADD-49DD-B667-09F66F1F0D74}"/>
    <cellStyle name="Normal 9 4 4 2 3 2 2 3" xfId="6122" xr:uid="{F9DF0C79-B22D-4DE2-AE8C-14855814617C}"/>
    <cellStyle name="Normal 9 4 4 2 3 3" xfId="4972" xr:uid="{215E9336-F73D-4330-A86C-18CAA41DFE8B}"/>
    <cellStyle name="Normal 9 4 4 2 3 3 2" xfId="6017" xr:uid="{CF6D14E4-AAEF-4CD1-BC76-07D19630089A}"/>
    <cellStyle name="Normal 9 4 4 2 3 3 3" xfId="6121" xr:uid="{11D9C8D1-1A00-4385-88C4-2B4585DF9901}"/>
    <cellStyle name="Normal 9 4 4 2 4" xfId="2428" xr:uid="{6DA75E90-C035-4820-97A0-3F4BA592A90D}"/>
    <cellStyle name="Normal 9 4 4 2 4 2" xfId="4974" xr:uid="{B7D01B11-8E06-4B9A-A7BA-2AB66519B95A}"/>
    <cellStyle name="Normal 9 4 4 2 4 2 2" xfId="6018" xr:uid="{1A53937E-2FBE-4D33-9623-6A79081736B9}"/>
    <cellStyle name="Normal 9 4 4 2 4 2 3" xfId="6123" xr:uid="{7BC0CA08-BD0F-40DD-A498-CEBD35E500BE}"/>
    <cellStyle name="Normal 9 4 4 2 5" xfId="4103" xr:uid="{1095F280-A4B7-46F6-A32A-D1693176DFD2}"/>
    <cellStyle name="Normal 9 4 4 2 5 2" xfId="4975" xr:uid="{A9CD82C1-959A-4866-8187-1A4B022A3A02}"/>
    <cellStyle name="Normal 9 4 4 2 6" xfId="4966" xr:uid="{B348B664-FD93-4446-BC38-9E8BA5D8AEE2}"/>
    <cellStyle name="Normal 9 4 4 3" xfId="866" xr:uid="{F86087E3-B90C-4350-B28C-72658F20CCF3}"/>
    <cellStyle name="Normal 9 4 4 3 2" xfId="2429" xr:uid="{C774D1FE-18ED-45DA-8A2C-C76F282CC2FD}"/>
    <cellStyle name="Normal 9 4 4 3 2 2" xfId="2430" xr:uid="{4D8CFE84-34F0-415E-8336-73083F21F00A}"/>
    <cellStyle name="Normal 9 4 4 3 2 2 2" xfId="4978" xr:uid="{C7E73BB8-545B-40D3-B570-1010E3220C47}"/>
    <cellStyle name="Normal 9 4 4 3 2 2 2 2" xfId="6019" xr:uid="{0A6B612C-BDD7-4781-8837-694203B988CE}"/>
    <cellStyle name="Normal 9 4 4 3 2 2 2 3" xfId="6125" xr:uid="{686A2F5D-2A80-4563-BFBE-830CA07E1585}"/>
    <cellStyle name="Normal 9 4 4 3 2 3" xfId="4977" xr:uid="{3AB1AC7D-A2CE-4787-8C7E-B8C8BABAEE29}"/>
    <cellStyle name="Normal 9 4 4 3 2 3 2" xfId="6020" xr:uid="{56080F73-82CC-48AF-B2F9-8272ACE74822}"/>
    <cellStyle name="Normal 9 4 4 3 2 3 3" xfId="6124" xr:uid="{EB04221F-6FC3-4062-891E-DC3808D638DA}"/>
    <cellStyle name="Normal 9 4 4 3 3" xfId="2431" xr:uid="{154C252A-7761-4BC7-A33A-4631D2C81B9A}"/>
    <cellStyle name="Normal 9 4 4 3 3 2" xfId="4979" xr:uid="{D0429A00-95B6-4BDA-AA44-640A654B3B3A}"/>
    <cellStyle name="Normal 9 4 4 3 3 2 2" xfId="6021" xr:uid="{57FADCC9-53C6-4581-93EE-FA7774D64A7A}"/>
    <cellStyle name="Normal 9 4 4 3 3 2 3" xfId="6126" xr:uid="{EDD20956-2262-4E5F-8610-F61DECE68BED}"/>
    <cellStyle name="Normal 9 4 4 3 4" xfId="4104" xr:uid="{535CB96A-78F7-41F3-A699-222AE9BE7D68}"/>
    <cellStyle name="Normal 9 4 4 3 4 2" xfId="4980" xr:uid="{2A9D5BC8-4320-4AE5-9014-4B5E0F067D5D}"/>
    <cellStyle name="Normal 9 4 4 3 5" xfId="4976" xr:uid="{1A1DF757-E495-46C1-8ECD-0DD12377C43C}"/>
    <cellStyle name="Normal 9 4 4 4" xfId="2432" xr:uid="{64D14E4B-5383-4668-9A09-1FC8A1DF9C99}"/>
    <cellStyle name="Normal 9 4 4 4 2" xfId="2433" xr:uid="{0148047A-BB44-4954-8F81-605EA2FD4E7D}"/>
    <cellStyle name="Normal 9 4 4 4 2 2" xfId="4982" xr:uid="{B361632E-7B95-4B43-9B7D-907F078D6627}"/>
    <cellStyle name="Normal 9 4 4 4 2 2 2" xfId="6022" xr:uid="{8DB3FF65-8921-4EB1-8783-5692E63C23BB}"/>
    <cellStyle name="Normal 9 4 4 4 2 2 3" xfId="6127" xr:uid="{CDCAE15D-A954-44D5-8276-5CEC86AF55F2}"/>
    <cellStyle name="Normal 9 4 4 4 3" xfId="4105" xr:uid="{09B0EB3E-DE02-4E49-B08A-93129ADD12BB}"/>
    <cellStyle name="Normal 9 4 4 4 3 2" xfId="4983" xr:uid="{52AF0223-13F5-42F9-ACC0-EB388C6FAA0F}"/>
    <cellStyle name="Normal 9 4 4 4 4" xfId="4106" xr:uid="{98CAE691-5F7F-41DA-B06B-F6278A13C087}"/>
    <cellStyle name="Normal 9 4 4 4 4 2" xfId="4984" xr:uid="{F7C343C2-C364-44AF-A8B0-8EFC55715759}"/>
    <cellStyle name="Normal 9 4 4 4 5" xfId="4981" xr:uid="{542C6B54-827A-40B5-ADA4-1932AFAAE575}"/>
    <cellStyle name="Normal 9 4 4 5" xfId="2434" xr:uid="{BF094769-2AD5-4EFD-8A13-51369475EC57}"/>
    <cellStyle name="Normal 9 4 4 5 2" xfId="4985" xr:uid="{5F04F598-0F19-4442-AA40-6A632D33BF5D}"/>
    <cellStyle name="Normal 9 4 4 5 2 2" xfId="6023" xr:uid="{E968293E-5F78-40B3-BA0D-9AB67566C3F3}"/>
    <cellStyle name="Normal 9 4 4 5 2 3" xfId="6128" xr:uid="{6AF17EE1-8D44-47FB-8EFB-6A923FFF82C1}"/>
    <cellStyle name="Normal 9 4 4 6" xfId="4107" xr:uid="{F8D44EED-B8FA-4904-9499-43432342B7BE}"/>
    <cellStyle name="Normal 9 4 4 6 2" xfId="4986" xr:uid="{B1447BCB-4BFD-41C5-BE27-9E3B47E500FF}"/>
    <cellStyle name="Normal 9 4 4 7" xfId="4108" xr:uid="{A185CD33-CFC8-441E-AF54-B1979B2CE352}"/>
    <cellStyle name="Normal 9 4 4 7 2" xfId="4987" xr:uid="{3F23D9DE-D90E-4BB7-84D8-E485A140AF8F}"/>
    <cellStyle name="Normal 9 4 4 8" xfId="4965" xr:uid="{3DBF2992-CAFF-4E0E-8E3B-676F45034257}"/>
    <cellStyle name="Normal 9 4 5" xfId="417" xr:uid="{2C93F57C-974D-4EF5-A34B-7714F1D4FEBC}"/>
    <cellStyle name="Normal 9 4 5 2" xfId="867" xr:uid="{0594E0DF-8FEB-4EA8-ACC1-6F165690B67F}"/>
    <cellStyle name="Normal 9 4 5 2 2" xfId="2435" xr:uid="{5AA02972-5DB8-4E6D-BF71-F196FF05A231}"/>
    <cellStyle name="Normal 9 4 5 2 2 2" xfId="2436" xr:uid="{00BBD652-70F3-4291-80B2-3377422F00CE}"/>
    <cellStyle name="Normal 9 4 5 2 2 2 2" xfId="4991" xr:uid="{1A64587C-36A5-43AB-8D5C-673A0D71BF0F}"/>
    <cellStyle name="Normal 9 4 5 2 2 2 2 2" xfId="6024" xr:uid="{D89D9C10-4FAB-405E-B955-82141D889C43}"/>
    <cellStyle name="Normal 9 4 5 2 2 2 2 3" xfId="6130" xr:uid="{5C018CEA-5D45-4312-B7AA-7AA7F482008A}"/>
    <cellStyle name="Normal 9 4 5 2 2 3" xfId="4990" xr:uid="{947A6549-E396-4882-8E63-5FE9AFCE059A}"/>
    <cellStyle name="Normal 9 4 5 2 2 3 2" xfId="6025" xr:uid="{79946911-B063-44AF-897E-0624975A9C08}"/>
    <cellStyle name="Normal 9 4 5 2 2 3 3" xfId="6129" xr:uid="{9BCB6D74-B4EC-49E1-AE5D-B0BC4BA17025}"/>
    <cellStyle name="Normal 9 4 5 2 3" xfId="2437" xr:uid="{8AD9DBCC-C5D5-4794-A504-2A104BF3745E}"/>
    <cellStyle name="Normal 9 4 5 2 3 2" xfId="4992" xr:uid="{02F7FFC6-97DB-45BF-87A7-45DB851789FC}"/>
    <cellStyle name="Normal 9 4 5 2 3 2 2" xfId="6026" xr:uid="{D7646C52-D203-497C-9AFA-52B42995121B}"/>
    <cellStyle name="Normal 9 4 5 2 3 2 3" xfId="6131" xr:uid="{FB25AA62-67A9-4D11-828F-2555196F6A4F}"/>
    <cellStyle name="Normal 9 4 5 2 4" xfId="4109" xr:uid="{DC48CD33-3ED2-45A3-8E66-1537E2EADCFE}"/>
    <cellStyle name="Normal 9 4 5 2 4 2" xfId="4993" xr:uid="{16EE8D1E-EA39-4C64-838D-84AC4D38B27B}"/>
    <cellStyle name="Normal 9 4 5 2 5" xfId="4989" xr:uid="{BFF45B3F-4EA5-4D63-9E77-420AEA4089C4}"/>
    <cellStyle name="Normal 9 4 5 3" xfId="2438" xr:uid="{D1E63997-6968-4BBE-AC4B-9DF98E660396}"/>
    <cellStyle name="Normal 9 4 5 3 2" xfId="2439" xr:uid="{3C31C944-544B-4975-8405-FD3D08F19EBE}"/>
    <cellStyle name="Normal 9 4 5 3 2 2" xfId="4995" xr:uid="{084264F3-904C-4C6D-BF5D-9D558C2A20DD}"/>
    <cellStyle name="Normal 9 4 5 3 2 2 2" xfId="6027" xr:uid="{586B2E83-B1A7-44BD-8BBD-F933740447EE}"/>
    <cellStyle name="Normal 9 4 5 3 2 2 3" xfId="6132" xr:uid="{40403053-FFD1-499D-A04B-B2C8B15C1C09}"/>
    <cellStyle name="Normal 9 4 5 3 3" xfId="4110" xr:uid="{818A31C7-8762-4F88-8CB0-CE0BAB88FCF2}"/>
    <cellStyle name="Normal 9 4 5 3 3 2" xfId="4996" xr:uid="{93C7F55C-B3DF-4675-986E-0C2C7931B614}"/>
    <cellStyle name="Normal 9 4 5 3 4" xfId="4111" xr:uid="{E827D3AE-0DCF-40B8-8B12-73FDF625672C}"/>
    <cellStyle name="Normal 9 4 5 3 4 2" xfId="4997" xr:uid="{696228F9-DCAA-4600-9BA2-1AE37450E81E}"/>
    <cellStyle name="Normal 9 4 5 3 5" xfId="4994" xr:uid="{C64A3A97-C720-4E39-8BB2-BC95AFB05E3A}"/>
    <cellStyle name="Normal 9 4 5 4" xfId="2440" xr:uid="{F69AB9D9-8274-4200-968F-97D948D0605E}"/>
    <cellStyle name="Normal 9 4 5 4 2" xfId="4998" xr:uid="{41ABC33F-C806-472C-A778-599F45D1E45A}"/>
    <cellStyle name="Normal 9 4 5 4 2 2" xfId="6028" xr:uid="{9FFE5703-6036-4FEA-B031-DCB9829BDE6B}"/>
    <cellStyle name="Normal 9 4 5 4 2 3" xfId="6133" xr:uid="{630529FD-E593-4450-83C4-CE7B560E4910}"/>
    <cellStyle name="Normal 9 4 5 5" xfId="4112" xr:uid="{C0968604-C35E-4C36-8B18-902B3BB062C7}"/>
    <cellStyle name="Normal 9 4 5 5 2" xfId="4999" xr:uid="{73151CFA-EBF8-46AD-8CF9-63666779C876}"/>
    <cellStyle name="Normal 9 4 5 6" xfId="4113" xr:uid="{3FA5E2BE-7145-4518-AB3F-F042030C7ECA}"/>
    <cellStyle name="Normal 9 4 5 6 2" xfId="5000" xr:uid="{62A78A5D-55DA-438F-A8DB-53274343FD68}"/>
    <cellStyle name="Normal 9 4 5 7" xfId="4988" xr:uid="{E67777A8-FCED-41C8-B98D-6F47D3E166E0}"/>
    <cellStyle name="Normal 9 4 6" xfId="418" xr:uid="{A2E30799-6299-4874-9489-88E2E4E892ED}"/>
    <cellStyle name="Normal 9 4 6 2" xfId="2441" xr:uid="{7B74720C-0233-49F8-AB2E-162214D63D21}"/>
    <cellStyle name="Normal 9 4 6 2 2" xfId="2442" xr:uid="{3CD50235-1051-45AA-A818-173C3D142A5C}"/>
    <cellStyle name="Normal 9 4 6 2 2 2" xfId="5003" xr:uid="{4770B2C6-2A63-4063-81C2-9ABC8A2300A3}"/>
    <cellStyle name="Normal 9 4 6 2 2 2 2" xfId="6029" xr:uid="{DAF17A98-25C9-4F09-8ECE-7208D75AE217}"/>
    <cellStyle name="Normal 9 4 6 2 2 2 3" xfId="6134" xr:uid="{A9B1008C-939C-4317-8FBF-400838D4B223}"/>
    <cellStyle name="Normal 9 4 6 2 3" xfId="4114" xr:uid="{EA0F3B3B-2D41-48E0-B887-EA0C3AEF058F}"/>
    <cellStyle name="Normal 9 4 6 2 3 2" xfId="5004" xr:uid="{F552A456-6ACD-467B-B86B-E1F6343E9017}"/>
    <cellStyle name="Normal 9 4 6 2 4" xfId="4115" xr:uid="{63A9BF52-1CEB-466E-9FF8-6149223CD773}"/>
    <cellStyle name="Normal 9 4 6 2 4 2" xfId="5005" xr:uid="{8A1B83A8-5384-411C-BB53-A34905502052}"/>
    <cellStyle name="Normal 9 4 6 2 5" xfId="5002" xr:uid="{EEDC9744-A9A6-47E5-B367-B29336ECF34A}"/>
    <cellStyle name="Normal 9 4 6 3" xfId="2443" xr:uid="{20EA9E72-7BA2-4B0E-8659-E7187630D197}"/>
    <cellStyle name="Normal 9 4 6 3 2" xfId="5006" xr:uid="{C45400C8-993B-4CFF-8203-D92FDF938DCF}"/>
    <cellStyle name="Normal 9 4 6 3 2 2" xfId="6030" xr:uid="{F8C9B9FE-3892-4B84-B96B-4E92977C4043}"/>
    <cellStyle name="Normal 9 4 6 3 2 3" xfId="6135" xr:uid="{780EA24F-C450-4507-88D2-D587179249F1}"/>
    <cellStyle name="Normal 9 4 6 4" xfId="4116" xr:uid="{8BA03F23-1A5E-4C52-946B-43D25C300FDF}"/>
    <cellStyle name="Normal 9 4 6 4 2" xfId="5007" xr:uid="{EA7E7B4E-B279-4EAA-A748-F8C2E4DA9317}"/>
    <cellStyle name="Normal 9 4 6 5" xfId="4117" xr:uid="{E261D2F0-90D3-4674-8903-60BB76F4A1E0}"/>
    <cellStyle name="Normal 9 4 6 5 2" xfId="5008" xr:uid="{53A4DE3D-6A35-4983-A016-32E17B770ADB}"/>
    <cellStyle name="Normal 9 4 6 6" xfId="5001" xr:uid="{4AAD1582-5664-4516-8DEA-A65C5DF16A4F}"/>
    <cellStyle name="Normal 9 4 7" xfId="2444" xr:uid="{3073C504-1268-4666-B3C3-D192FB32C239}"/>
    <cellStyle name="Normal 9 4 7 2" xfId="2445" xr:uid="{B1B9291F-F2C8-4E1C-905E-4C49AAF94C31}"/>
    <cellStyle name="Normal 9 4 7 2 2" xfId="5010" xr:uid="{D08ECA3F-8911-4C98-AB00-8657E2A43E09}"/>
    <cellStyle name="Normal 9 4 7 2 2 2" xfId="6031" xr:uid="{BD64C82A-7198-4846-8F13-238697621FF7}"/>
    <cellStyle name="Normal 9 4 7 2 2 3" xfId="6136" xr:uid="{5B5A8DCD-D9BA-4067-8C79-789805976AA3}"/>
    <cellStyle name="Normal 9 4 7 3" xfId="4118" xr:uid="{4DE930A1-A42D-4A43-A497-B3F4A62E312F}"/>
    <cellStyle name="Normal 9 4 7 3 2" xfId="5011" xr:uid="{38EE01D8-05ED-4C4E-A896-EDBF32167C89}"/>
    <cellStyle name="Normal 9 4 7 4" xfId="4119" xr:uid="{C57FF6F1-B5E6-4575-BBB6-697523468FE3}"/>
    <cellStyle name="Normal 9 4 7 4 2" xfId="5012" xr:uid="{14A38EAC-9A93-4CD8-9A82-644C890811A2}"/>
    <cellStyle name="Normal 9 4 7 5" xfId="5009" xr:uid="{98AB012D-B900-4687-B157-700522E66F32}"/>
    <cellStyle name="Normal 9 4 8" xfId="2446" xr:uid="{35016958-76CF-4D79-BCC8-53299D667B05}"/>
    <cellStyle name="Normal 9 4 8 2" xfId="4120" xr:uid="{A4CA20D5-1143-4E9F-8075-51C9B33729F9}"/>
    <cellStyle name="Normal 9 4 8 2 2" xfId="5014" xr:uid="{F06D4860-251A-493F-8FF8-CE7D2D7FBCF2}"/>
    <cellStyle name="Normal 9 4 8 3" xfId="4121" xr:uid="{C31BECD4-676E-40D3-8E6F-40CCCF423C1F}"/>
    <cellStyle name="Normal 9 4 8 3 2" xfId="5015" xr:uid="{70D48660-0D0D-43F4-BB01-3FA0ACE4FCF5}"/>
    <cellStyle name="Normal 9 4 8 4" xfId="4122" xr:uid="{298D79A1-3BFE-48B8-8592-0FD79EC1304E}"/>
    <cellStyle name="Normal 9 4 8 4 2" xfId="5016" xr:uid="{E9AA6E07-D3D2-4A68-9B3C-6F92E578DE56}"/>
    <cellStyle name="Normal 9 4 8 5" xfId="5013" xr:uid="{A9B775D4-035A-4FCD-84E9-F24B5D55490E}"/>
    <cellStyle name="Normal 9 4 9" xfId="4123" xr:uid="{6486A28D-850D-4C55-999E-BD951BB792D8}"/>
    <cellStyle name="Normal 9 4 9 2" xfId="5017" xr:uid="{1E5DD34D-2212-4D0A-BE6D-DD724B2F8486}"/>
    <cellStyle name="Normal 9 4 9 2 2" xfId="6072" xr:uid="{E51785CB-EB05-4904-9D7E-9D144BD05BC1}"/>
    <cellStyle name="Normal 9 4 9 2 3" xfId="6137" xr:uid="{88F5E139-765B-4433-9965-F8842FA2F869}"/>
    <cellStyle name="Normal 9 5" xfId="178" xr:uid="{5A56CE2F-2C51-4CB7-B1B7-1D1580277956}"/>
    <cellStyle name="Normal 9 5 10" xfId="4124" xr:uid="{E6102A7E-7AF8-4939-92F8-72F9A9E91D5F}"/>
    <cellStyle name="Normal 9 5 10 2" xfId="5019" xr:uid="{1ABF27A7-3238-4BC8-BB7A-6FDE385281E0}"/>
    <cellStyle name="Normal 9 5 11" xfId="4125" xr:uid="{8E51ED57-FDEA-451D-BFB6-E9D7E8479783}"/>
    <cellStyle name="Normal 9 5 11 2" xfId="5020" xr:uid="{95A169F3-F0AE-4AE3-AE3D-66AB5487A7EE}"/>
    <cellStyle name="Normal 9 5 12" xfId="5018" xr:uid="{A15B81E7-4F8C-4903-92EF-B9C3ACFFA441}"/>
    <cellStyle name="Normal 9 5 2" xfId="179" xr:uid="{7228C523-FDFC-426F-8FE9-9AA29A9BEF8C}"/>
    <cellStyle name="Normal 9 5 2 10" xfId="5021" xr:uid="{92F28D2B-B142-41EA-B0B6-D61B1D4817D7}"/>
    <cellStyle name="Normal 9 5 2 2" xfId="419" xr:uid="{2F3710F6-6B7B-44DB-BC7C-99841DD4F2DD}"/>
    <cellStyle name="Normal 9 5 2 2 2" xfId="868" xr:uid="{225C54F9-70AD-42E9-B122-F8F609B38735}"/>
    <cellStyle name="Normal 9 5 2 2 2 2" xfId="869" xr:uid="{CD9BDD31-C60C-4FAB-BFBE-E1213EBEACD3}"/>
    <cellStyle name="Normal 9 5 2 2 2 2 2" xfId="2447" xr:uid="{79D3CE52-0D24-4745-BF3F-8FF88F21CB7E}"/>
    <cellStyle name="Normal 9 5 2 2 2 2 2 2" xfId="5025" xr:uid="{F66FC71D-E57A-4319-940A-E8FB2205EE59}"/>
    <cellStyle name="Normal 9 5 2 2 2 2 2 2 2" xfId="6032" xr:uid="{2CEBBD1F-DCE8-4E94-9E64-5A13E3EC4503}"/>
    <cellStyle name="Normal 9 5 2 2 2 2 2 2 3" xfId="6138" xr:uid="{98281205-E8E4-48AC-94A7-ADC62E31CADD}"/>
    <cellStyle name="Normal 9 5 2 2 2 2 3" xfId="4126" xr:uid="{B77C3264-319E-4B65-98A7-D888796ACCBF}"/>
    <cellStyle name="Normal 9 5 2 2 2 2 3 2" xfId="5026" xr:uid="{FF8EC81A-C422-46B3-81E3-B341452FD8AD}"/>
    <cellStyle name="Normal 9 5 2 2 2 2 4" xfId="4127" xr:uid="{C6BCC8B2-9A82-4719-A3A1-AE958FEBD57B}"/>
    <cellStyle name="Normal 9 5 2 2 2 2 4 2" xfId="5027" xr:uid="{7DF7DD01-DAA6-402E-AA71-130171E53ECF}"/>
    <cellStyle name="Normal 9 5 2 2 2 2 5" xfId="5024" xr:uid="{7E714F68-0E5B-4279-A549-77E3E0C5AB59}"/>
    <cellStyle name="Normal 9 5 2 2 2 3" xfId="2448" xr:uid="{9984B84D-126E-4EC8-BA2D-4DAC902AD195}"/>
    <cellStyle name="Normal 9 5 2 2 2 3 2" xfId="4128" xr:uid="{1D8F6EDE-074C-40CE-97AA-285A1D48949E}"/>
    <cellStyle name="Normal 9 5 2 2 2 3 2 2" xfId="5029" xr:uid="{BB515A90-BAE4-4D59-91B4-E2F3F69432FD}"/>
    <cellStyle name="Normal 9 5 2 2 2 3 3" xfId="4129" xr:uid="{054FD3B2-15B5-4734-AAF8-0A606B2DC64C}"/>
    <cellStyle name="Normal 9 5 2 2 2 3 3 2" xfId="5030" xr:uid="{E1DE5910-4D2C-4460-9C8E-C1B828743668}"/>
    <cellStyle name="Normal 9 5 2 2 2 3 4" xfId="4130" xr:uid="{8D1FEBFF-4A8D-44E6-89D8-6D41F47293E1}"/>
    <cellStyle name="Normal 9 5 2 2 2 3 4 2" xfId="5031" xr:uid="{89DF733B-0147-4C68-82DE-8F24272B242F}"/>
    <cellStyle name="Normal 9 5 2 2 2 3 5" xfId="5028" xr:uid="{BDEC8FB2-6D82-4976-A855-9B14968316CA}"/>
    <cellStyle name="Normal 9 5 2 2 2 4" xfId="4131" xr:uid="{20E77464-0EE3-4299-8B48-DB1C2A7F362B}"/>
    <cellStyle name="Normal 9 5 2 2 2 4 2" xfId="5032" xr:uid="{900F2B18-FD11-4630-AF56-728318CA71DA}"/>
    <cellStyle name="Normal 9 5 2 2 2 5" xfId="4132" xr:uid="{C9037079-1EA8-420F-9BB0-0E29C3C16A10}"/>
    <cellStyle name="Normal 9 5 2 2 2 5 2" xfId="5033" xr:uid="{705AB9DC-0279-4431-9297-3692B4B9F298}"/>
    <cellStyle name="Normal 9 5 2 2 2 6" xfId="4133" xr:uid="{09E6593E-F171-4822-8DBA-57AB3F3FECC3}"/>
    <cellStyle name="Normal 9 5 2 2 2 6 2" xfId="5034" xr:uid="{1BEA43D6-A44E-4475-8BED-2B57933CD360}"/>
    <cellStyle name="Normal 9 5 2 2 2 7" xfId="5023" xr:uid="{76AACB09-5C76-4E65-B5E8-22E51A3BCCBD}"/>
    <cellStyle name="Normal 9 5 2 2 3" xfId="870" xr:uid="{EEA34944-5B82-48CF-B051-E30D4FA82F24}"/>
    <cellStyle name="Normal 9 5 2 2 3 2" xfId="2449" xr:uid="{2059F508-7BC7-473B-A842-B038D965D149}"/>
    <cellStyle name="Normal 9 5 2 2 3 2 2" xfId="4134" xr:uid="{C7D3EEC8-6AE5-4B50-A45F-A81DF962EE08}"/>
    <cellStyle name="Normal 9 5 2 2 3 2 2 2" xfId="5037" xr:uid="{11493006-35BA-47C2-93D5-956210DA1558}"/>
    <cellStyle name="Normal 9 5 2 2 3 2 3" xfId="4135" xr:uid="{FABEB520-6663-40E6-A68C-B9BA0AAE7426}"/>
    <cellStyle name="Normal 9 5 2 2 3 2 3 2" xfId="5038" xr:uid="{8C6EFF65-5F96-4293-AD42-1F6B644AA696}"/>
    <cellStyle name="Normal 9 5 2 2 3 2 4" xfId="4136" xr:uid="{D9AE3CD1-3B1D-4002-B47B-EF774B5BD55D}"/>
    <cellStyle name="Normal 9 5 2 2 3 2 4 2" xfId="5039" xr:uid="{6B05FAC7-0402-4073-BF98-8E8F9148771D}"/>
    <cellStyle name="Normal 9 5 2 2 3 2 5" xfId="5036" xr:uid="{5689691A-06A9-4F09-B6F1-381A07CFDB86}"/>
    <cellStyle name="Normal 9 5 2 2 3 3" xfId="4137" xr:uid="{1D7EA1AC-C100-401F-B4E8-4DB3EA83FF61}"/>
    <cellStyle name="Normal 9 5 2 2 3 3 2" xfId="5040" xr:uid="{B7CED3BA-DA3D-4EAA-AA3A-46C68B60FF37}"/>
    <cellStyle name="Normal 9 5 2 2 3 4" xfId="4138" xr:uid="{60ADA4F2-EEE6-4110-8F23-CEBCB7D2C8F9}"/>
    <cellStyle name="Normal 9 5 2 2 3 4 2" xfId="5041" xr:uid="{8D046C3C-B2A8-4458-85B2-72FA35C7F05C}"/>
    <cellStyle name="Normal 9 5 2 2 3 5" xfId="4139" xr:uid="{E146459E-23A9-4AD9-9853-FAEA2A8A7803}"/>
    <cellStyle name="Normal 9 5 2 2 3 5 2" xfId="5042" xr:uid="{5A642934-9C20-4C17-98D4-5F123EAA1E70}"/>
    <cellStyle name="Normal 9 5 2 2 3 6" xfId="5035" xr:uid="{0449163F-9B84-40CB-A7AF-B6BFEDF55EDE}"/>
    <cellStyle name="Normal 9 5 2 2 4" xfId="2450" xr:uid="{6D22CE5A-C077-4F5B-8FD6-02EC261400EC}"/>
    <cellStyle name="Normal 9 5 2 2 4 2" xfId="4140" xr:uid="{3030F464-6B56-46C3-85AA-2D9CBBD0D4D2}"/>
    <cellStyle name="Normal 9 5 2 2 4 2 2" xfId="5044" xr:uid="{E586369F-770B-46C0-9E7F-E6F3252751FA}"/>
    <cellStyle name="Normal 9 5 2 2 4 3" xfId="4141" xr:uid="{C6D9E713-6914-4D59-A353-9B167E9AEDD1}"/>
    <cellStyle name="Normal 9 5 2 2 4 3 2" xfId="5045" xr:uid="{CFD54FDE-73AF-48D5-92A3-3CBC43C4E72E}"/>
    <cellStyle name="Normal 9 5 2 2 4 4" xfId="4142" xr:uid="{219726A2-6161-4B7E-AA2B-AC5AB54B31B1}"/>
    <cellStyle name="Normal 9 5 2 2 4 4 2" xfId="5046" xr:uid="{D4BD3863-A968-4592-8073-6B0644CF5279}"/>
    <cellStyle name="Normal 9 5 2 2 4 5" xfId="5043" xr:uid="{F24A84E4-0F94-4496-86FD-8BABC8A301C2}"/>
    <cellStyle name="Normal 9 5 2 2 5" xfId="4143" xr:uid="{F9E83CF5-ADE0-46CF-A19D-FD8B6EACC993}"/>
    <cellStyle name="Normal 9 5 2 2 5 2" xfId="4144" xr:uid="{F860F2FE-48F8-4E0D-BBBE-07A0DE5A6A5F}"/>
    <cellStyle name="Normal 9 5 2 2 5 2 2" xfId="5048" xr:uid="{6CF96E4E-21AD-4B95-9F51-22F5DEBB385C}"/>
    <cellStyle name="Normal 9 5 2 2 5 3" xfId="4145" xr:uid="{11B524B5-9E9A-4EFE-8CF8-94EAD58BA1E5}"/>
    <cellStyle name="Normal 9 5 2 2 5 3 2" xfId="5049" xr:uid="{F59A9D52-E788-49DD-9BE5-3E317661C133}"/>
    <cellStyle name="Normal 9 5 2 2 5 4" xfId="4146" xr:uid="{B5767BF2-5F98-4569-97C5-F71D70750747}"/>
    <cellStyle name="Normal 9 5 2 2 5 4 2" xfId="5050" xr:uid="{0DB418FD-06B8-4671-AE77-E1B14400EA9E}"/>
    <cellStyle name="Normal 9 5 2 2 5 5" xfId="5047" xr:uid="{CDD4FF0F-A7E5-4E89-9CD1-9A9AD353222F}"/>
    <cellStyle name="Normal 9 5 2 2 6" xfId="4147" xr:uid="{BC8739C9-EA1B-4ED9-BFD4-5B26AFB1149B}"/>
    <cellStyle name="Normal 9 5 2 2 6 2" xfId="5051" xr:uid="{995D6F80-F99B-4264-A3C9-E786418C2EBC}"/>
    <cellStyle name="Normal 9 5 2 2 7" xfId="4148" xr:uid="{E6F94746-FAE1-4331-AAE9-381A28DD6F93}"/>
    <cellStyle name="Normal 9 5 2 2 7 2" xfId="5052" xr:uid="{AA1A1535-662F-439F-AC67-ADF3D15D2570}"/>
    <cellStyle name="Normal 9 5 2 2 8" xfId="4149" xr:uid="{65A84246-5F89-4A27-900B-6020BBACCE7C}"/>
    <cellStyle name="Normal 9 5 2 2 8 2" xfId="5053" xr:uid="{9D8BBB2D-1936-40EB-A65F-552229C66BF2}"/>
    <cellStyle name="Normal 9 5 2 2 9" xfId="5022" xr:uid="{88F47129-F324-4469-9A2D-032CB55DCFC8}"/>
    <cellStyle name="Normal 9 5 2 3" xfId="871" xr:uid="{00780BA9-D439-4E5A-A044-39865B314327}"/>
    <cellStyle name="Normal 9 5 2 3 2" xfId="872" xr:uid="{D71448EC-E7A1-421F-8D8D-F92A3676BF9D}"/>
    <cellStyle name="Normal 9 5 2 3 2 2" xfId="873" xr:uid="{F50AF40C-A9DA-4D29-A4C0-58752FCE08EC}"/>
    <cellStyle name="Normal 9 5 2 3 2 2 2" xfId="5056" xr:uid="{C56A63EF-4AD2-4FBD-87A7-37CEBFCFEC41}"/>
    <cellStyle name="Normal 9 5 2 3 2 2 2 2" xfId="6033" xr:uid="{A6AA9A81-66C6-4B43-8B0A-410194962326}"/>
    <cellStyle name="Normal 9 5 2 3 2 2 2 3" xfId="6139" xr:uid="{EAEA5F38-1605-48D2-9152-1F5DAB1A67EB}"/>
    <cellStyle name="Normal 9 5 2 3 2 3" xfId="4150" xr:uid="{89731A06-60A5-4A6C-929D-85D68E548026}"/>
    <cellStyle name="Normal 9 5 2 3 2 3 2" xfId="5057" xr:uid="{56B30BA2-03C0-4D5B-9720-5DE462625487}"/>
    <cellStyle name="Normal 9 5 2 3 2 4" xfId="4151" xr:uid="{B4BBF03B-5E5C-4F1F-9ADB-4DF38AF8A9B6}"/>
    <cellStyle name="Normal 9 5 2 3 2 4 2" xfId="5058" xr:uid="{204BC62A-CD7F-43AB-9432-C573518B027F}"/>
    <cellStyle name="Normal 9 5 2 3 2 5" xfId="5055" xr:uid="{2ED83D00-904D-4AA0-9C68-9F1BDEC2FE5B}"/>
    <cellStyle name="Normal 9 5 2 3 3" xfId="874" xr:uid="{60BF4B41-27CE-4757-8944-70A8E4097ABF}"/>
    <cellStyle name="Normal 9 5 2 3 3 2" xfId="4152" xr:uid="{48F1F292-DFD5-471D-A456-4E4616467D3C}"/>
    <cellStyle name="Normal 9 5 2 3 3 2 2" xfId="5060" xr:uid="{05D2EC12-0E90-49D0-B954-1810E94CD40A}"/>
    <cellStyle name="Normal 9 5 2 3 3 3" xfId="4153" xr:uid="{1C65CA7B-AC14-410E-B722-7AF5109B259D}"/>
    <cellStyle name="Normal 9 5 2 3 3 3 2" xfId="5061" xr:uid="{B00F3E2A-BE75-4255-98EF-5C582E1F14EE}"/>
    <cellStyle name="Normal 9 5 2 3 3 4" xfId="4154" xr:uid="{F90D6220-505B-459C-B51C-A920D5149DFE}"/>
    <cellStyle name="Normal 9 5 2 3 3 4 2" xfId="5062" xr:uid="{07F83D56-CC20-4D38-8B60-5DA6649F5703}"/>
    <cellStyle name="Normal 9 5 2 3 3 5" xfId="5059" xr:uid="{6FB6A389-D54D-4031-8EF2-058D2C7672CB}"/>
    <cellStyle name="Normal 9 5 2 3 4" xfId="4155" xr:uid="{ECC797D5-CD7C-4F65-B2BD-F91C8402CE25}"/>
    <cellStyle name="Normal 9 5 2 3 4 2" xfId="5063" xr:uid="{F16F486D-EB06-4410-87CC-E03AC063372F}"/>
    <cellStyle name="Normal 9 5 2 3 5" xfId="4156" xr:uid="{5AE779D8-41B7-4A4B-82EE-B453938FD2EA}"/>
    <cellStyle name="Normal 9 5 2 3 5 2" xfId="5064" xr:uid="{1BCADD63-9498-4EE7-80F1-6405DD0E7444}"/>
    <cellStyle name="Normal 9 5 2 3 6" xfId="4157" xr:uid="{3F065214-115A-4FEC-9F65-F83AADDB097C}"/>
    <cellStyle name="Normal 9 5 2 3 6 2" xfId="5065" xr:uid="{D3A222D4-CFA1-4658-BC73-B5FD53E857BD}"/>
    <cellStyle name="Normal 9 5 2 3 7" xfId="5054" xr:uid="{8EB69D0C-4E48-4387-B3F0-8CE31BBFDE79}"/>
    <cellStyle name="Normal 9 5 2 4" xfId="875" xr:uid="{A16BB66C-3693-4D45-A720-A79CC31BB691}"/>
    <cellStyle name="Normal 9 5 2 4 2" xfId="876" xr:uid="{959EB190-08E5-47F4-B233-A372D7622C3C}"/>
    <cellStyle name="Normal 9 5 2 4 2 2" xfId="4158" xr:uid="{7C9BFFC2-0758-49D9-A909-9CCA5929A593}"/>
    <cellStyle name="Normal 9 5 2 4 2 2 2" xfId="5068" xr:uid="{6069B037-E43C-4F74-B7E0-3573C53B80AB}"/>
    <cellStyle name="Normal 9 5 2 4 2 3" xfId="4159" xr:uid="{97C410D3-F204-41AC-BDDD-31B4E37361B8}"/>
    <cellStyle name="Normal 9 5 2 4 2 3 2" xfId="5069" xr:uid="{9CB3DD0B-D5CD-44B3-9D7E-87868E9B1F04}"/>
    <cellStyle name="Normal 9 5 2 4 2 4" xfId="4160" xr:uid="{B9C6D1B3-153F-44B9-8DF8-B9DD2B340EE2}"/>
    <cellStyle name="Normal 9 5 2 4 2 4 2" xfId="5070" xr:uid="{C55A3143-B01D-44B5-A05E-42E89FA85B8B}"/>
    <cellStyle name="Normal 9 5 2 4 2 5" xfId="5067" xr:uid="{1BE58CD9-5E25-408A-9E02-53FE7B983CBE}"/>
    <cellStyle name="Normal 9 5 2 4 3" xfId="4161" xr:uid="{0D7FF22A-411B-4CF7-BDBF-932015A2D78B}"/>
    <cellStyle name="Normal 9 5 2 4 3 2" xfId="5071" xr:uid="{7066E9CB-E043-4B21-837D-C731E9B42CE6}"/>
    <cellStyle name="Normal 9 5 2 4 4" xfId="4162" xr:uid="{C88CAE69-AC27-43D8-B181-94E88BBEB4D7}"/>
    <cellStyle name="Normal 9 5 2 4 4 2" xfId="5072" xr:uid="{0931DC90-AD07-4486-8CD4-4E168188027D}"/>
    <cellStyle name="Normal 9 5 2 4 5" xfId="4163" xr:uid="{DB273A52-FB30-41C7-9C56-47FB48EB51E9}"/>
    <cellStyle name="Normal 9 5 2 4 5 2" xfId="5073" xr:uid="{FBFEA9E1-187E-4E7D-A18B-714958DA86CD}"/>
    <cellStyle name="Normal 9 5 2 4 6" xfId="5066" xr:uid="{3F61D69D-A86E-43A8-8F5A-B70A7F4B87BC}"/>
    <cellStyle name="Normal 9 5 2 5" xfId="877" xr:uid="{1EE75D9C-B211-42DF-BB8D-A67EA3E21E20}"/>
    <cellStyle name="Normal 9 5 2 5 2" xfId="4164" xr:uid="{48A13F16-DA4F-42AA-947A-FBE4EC37E5AE}"/>
    <cellStyle name="Normal 9 5 2 5 2 2" xfId="5075" xr:uid="{9C7D52D2-9335-4A5E-BEEA-7147C33B1482}"/>
    <cellStyle name="Normal 9 5 2 5 3" xfId="4165" xr:uid="{7F0CE430-15D8-4FE8-88A7-39C1C9B68E63}"/>
    <cellStyle name="Normal 9 5 2 5 3 2" xfId="5076" xr:uid="{1E8C4206-6406-4CDC-9F75-488F1D092BAD}"/>
    <cellStyle name="Normal 9 5 2 5 4" xfId="4166" xr:uid="{9D5E6981-72AF-4CE0-BBD6-22FF76877E7E}"/>
    <cellStyle name="Normal 9 5 2 5 4 2" xfId="5077" xr:uid="{4ED6E5E6-DCC5-4132-9417-D8AB47AA9304}"/>
    <cellStyle name="Normal 9 5 2 5 5" xfId="5074" xr:uid="{A00EB788-4DFD-40E1-8CC8-0518C103D8B4}"/>
    <cellStyle name="Normal 9 5 2 6" xfId="4167" xr:uid="{9AB681F5-2E82-4722-AA23-2056381B0AD0}"/>
    <cellStyle name="Normal 9 5 2 6 2" xfId="4168" xr:uid="{81133BCA-9380-43EE-A8BE-F725CA1E3CF0}"/>
    <cellStyle name="Normal 9 5 2 6 2 2" xfId="5079" xr:uid="{92459E4B-885C-4710-90FD-182366576E3B}"/>
    <cellStyle name="Normal 9 5 2 6 3" xfId="4169" xr:uid="{436A34D4-98CE-48CF-9009-D0141DDD4EE3}"/>
    <cellStyle name="Normal 9 5 2 6 3 2" xfId="5080" xr:uid="{BA0A85B8-79A6-4A74-AD5F-94626C627590}"/>
    <cellStyle name="Normal 9 5 2 6 4" xfId="4170" xr:uid="{7F534838-F43F-4687-95AB-BA0BF4F1408D}"/>
    <cellStyle name="Normal 9 5 2 6 4 2" xfId="5081" xr:uid="{601098D2-4289-4E0C-A4D7-E917399E0AE3}"/>
    <cellStyle name="Normal 9 5 2 6 5" xfId="5078" xr:uid="{11467A89-C8AB-48F6-A7C7-D4046E63AF2D}"/>
    <cellStyle name="Normal 9 5 2 7" xfId="4171" xr:uid="{54AAB3C7-0C70-4282-931A-3154C4D86579}"/>
    <cellStyle name="Normal 9 5 2 7 2" xfId="5082" xr:uid="{4277FAE7-BCE5-4113-8316-1EDF7A32AC6B}"/>
    <cellStyle name="Normal 9 5 2 8" xfId="4172" xr:uid="{D8026ADF-CB02-4FE4-8FA1-A0F5F658BC68}"/>
    <cellStyle name="Normal 9 5 2 8 2" xfId="5083" xr:uid="{62DA2D4B-55D2-4616-983C-0AEDE6939338}"/>
    <cellStyle name="Normal 9 5 2 9" xfId="4173" xr:uid="{9FFB169E-7969-4EFC-90FA-92E5463C52FF}"/>
    <cellStyle name="Normal 9 5 2 9 2" xfId="5084" xr:uid="{A9C3831D-B569-4330-8411-55652309210D}"/>
    <cellStyle name="Normal 9 5 3" xfId="420" xr:uid="{F72B9526-D7C0-4BAF-B240-A29945799EFF}"/>
    <cellStyle name="Normal 9 5 3 2" xfId="878" xr:uid="{FDA8D648-F160-4CD7-A9C6-EAB366B18BBF}"/>
    <cellStyle name="Normal 9 5 3 2 2" xfId="879" xr:uid="{663F04C0-B7CF-41FE-844D-DF4B75D776B6}"/>
    <cellStyle name="Normal 9 5 3 2 2 2" xfId="2451" xr:uid="{28FC62DC-4B1B-480D-8E38-4DB17C1FE440}"/>
    <cellStyle name="Normal 9 5 3 2 2 2 2" xfId="2452" xr:uid="{9842F53F-81A3-4F05-BC8F-A78333AAE25A}"/>
    <cellStyle name="Normal 9 5 3 2 2 2 2 2" xfId="5089" xr:uid="{F866CD4B-8D49-4AB7-925A-744522359063}"/>
    <cellStyle name="Normal 9 5 3 2 2 2 3" xfId="5088" xr:uid="{3992FA28-B49D-431F-AE95-02D64AD45AA7}"/>
    <cellStyle name="Normal 9 5 3 2 2 3" xfId="2453" xr:uid="{DEA1895F-9FB5-46C5-BFA6-D6CB819779FC}"/>
    <cellStyle name="Normal 9 5 3 2 2 3 2" xfId="5090" xr:uid="{069E63E0-DAEC-471C-81F2-A50D42A3DA5B}"/>
    <cellStyle name="Normal 9 5 3 2 2 4" xfId="4174" xr:uid="{98AA9F93-F0ED-4762-BC21-9270583BC9FF}"/>
    <cellStyle name="Normal 9 5 3 2 2 4 2" xfId="5091" xr:uid="{25035A04-EACF-4AFE-88E4-A0B5AA06BAFE}"/>
    <cellStyle name="Normal 9 5 3 2 2 5" xfId="5087" xr:uid="{C944CE61-501B-4963-A79F-B3B10E479359}"/>
    <cellStyle name="Normal 9 5 3 2 3" xfId="2454" xr:uid="{5E6A6F92-E6CD-4339-BA44-82BC6375F9F6}"/>
    <cellStyle name="Normal 9 5 3 2 3 2" xfId="2455" xr:uid="{910F4C43-FDB9-4BC4-A1A2-66F22C5F2CE2}"/>
    <cellStyle name="Normal 9 5 3 2 3 2 2" xfId="5093" xr:uid="{0186FF53-88B2-4AD2-856E-122E0111C5D4}"/>
    <cellStyle name="Normal 9 5 3 2 3 3" xfId="4175" xr:uid="{C120A405-F955-4A95-969F-73260F5B76FA}"/>
    <cellStyle name="Normal 9 5 3 2 3 3 2" xfId="5094" xr:uid="{1AFD1039-83B8-40E3-A6AB-830082F6F524}"/>
    <cellStyle name="Normal 9 5 3 2 3 4" xfId="4176" xr:uid="{0A89A345-0227-436E-AACF-14A271914842}"/>
    <cellStyle name="Normal 9 5 3 2 3 4 2" xfId="5095" xr:uid="{D276E66B-4AD5-43FE-A8C6-8A2E5A12300F}"/>
    <cellStyle name="Normal 9 5 3 2 3 5" xfId="5092" xr:uid="{7753EE4F-80AF-4A5C-9143-5252F9184F88}"/>
    <cellStyle name="Normal 9 5 3 2 4" xfId="2456" xr:uid="{2F350DBF-4F35-4155-9D41-CD27E0859DDE}"/>
    <cellStyle name="Normal 9 5 3 2 4 2" xfId="5096" xr:uid="{5782C23B-A2D6-4F1B-AFB2-3304AD9B1D84}"/>
    <cellStyle name="Normal 9 5 3 2 5" xfId="4177" xr:uid="{A9C7DD07-4DCB-4C5E-9D26-5B156F795EF5}"/>
    <cellStyle name="Normal 9 5 3 2 5 2" xfId="5097" xr:uid="{5817EA39-941F-4D9D-BACB-2133B89A4210}"/>
    <cellStyle name="Normal 9 5 3 2 6" xfId="4178" xr:uid="{5A9CFD45-846E-4952-A8E8-B42F5693393A}"/>
    <cellStyle name="Normal 9 5 3 2 6 2" xfId="5098" xr:uid="{BCC26D32-A624-4751-96A9-CC8FCC1C2629}"/>
    <cellStyle name="Normal 9 5 3 2 7" xfId="5086" xr:uid="{2A93665F-07B3-417B-9DF2-70DD8FA3BB58}"/>
    <cellStyle name="Normal 9 5 3 3" xfId="880" xr:uid="{52CA97CC-3463-4940-BF05-56EA48864791}"/>
    <cellStyle name="Normal 9 5 3 3 2" xfId="2457" xr:uid="{E2D0CFA7-F484-4945-A789-EE4A89917959}"/>
    <cellStyle name="Normal 9 5 3 3 2 2" xfId="2458" xr:uid="{6E49BF64-F202-40D1-94F5-8876312C1589}"/>
    <cellStyle name="Normal 9 5 3 3 2 2 2" xfId="5101" xr:uid="{ED9C4E2A-D090-4691-8CF1-6BC35AAF9226}"/>
    <cellStyle name="Normal 9 5 3 3 2 3" xfId="4179" xr:uid="{D51B9630-7180-4835-8682-F77B21A428C1}"/>
    <cellStyle name="Normal 9 5 3 3 2 3 2" xfId="5102" xr:uid="{0836C82C-6244-428E-88F6-BF8FE3079ADF}"/>
    <cellStyle name="Normal 9 5 3 3 2 4" xfId="4180" xr:uid="{B9628C22-EB5E-4818-86EF-FFC81DC31297}"/>
    <cellStyle name="Normal 9 5 3 3 2 4 2" xfId="5103" xr:uid="{4540AC16-93AD-4FEF-AF73-3242208DE987}"/>
    <cellStyle name="Normal 9 5 3 3 2 5" xfId="5100" xr:uid="{59E291B7-1846-475F-9A2B-BCFD45C2655D}"/>
    <cellStyle name="Normal 9 5 3 3 3" xfId="2459" xr:uid="{CC8C7D88-11A7-4FDC-91F7-5A15E04CD16B}"/>
    <cellStyle name="Normal 9 5 3 3 3 2" xfId="5104" xr:uid="{4BBD0591-53B0-4835-A914-9B77F4676329}"/>
    <cellStyle name="Normal 9 5 3 3 4" xfId="4181" xr:uid="{3B243AA1-325F-4ED0-AA90-2DD47DE1E1EA}"/>
    <cellStyle name="Normal 9 5 3 3 4 2" xfId="5105" xr:uid="{D8DD5301-BB27-44FC-BD16-91983CC260AC}"/>
    <cellStyle name="Normal 9 5 3 3 5" xfId="4182" xr:uid="{EED51166-A1A8-4182-A7D5-60B649D79A49}"/>
    <cellStyle name="Normal 9 5 3 3 5 2" xfId="5106" xr:uid="{713F333D-2A27-4661-BCEE-37C0223A2AA0}"/>
    <cellStyle name="Normal 9 5 3 3 6" xfId="5099" xr:uid="{498EAAB8-0377-477A-9269-FE47F3C5D065}"/>
    <cellStyle name="Normal 9 5 3 4" xfId="2460" xr:uid="{8D796789-544E-4F31-B6DD-BF282C067A0C}"/>
    <cellStyle name="Normal 9 5 3 4 2" xfId="2461" xr:uid="{EFBD69FC-0B6B-40B2-88CD-3912C06F6F33}"/>
    <cellStyle name="Normal 9 5 3 4 2 2" xfId="5108" xr:uid="{21306DD5-A49E-4E5A-A8C0-01422C381210}"/>
    <cellStyle name="Normal 9 5 3 4 3" xfId="4183" xr:uid="{B913F28F-1A94-4514-AA39-EF03E36B0F85}"/>
    <cellStyle name="Normal 9 5 3 4 3 2" xfId="5109" xr:uid="{65120D6D-9605-41EA-8F12-7ED9B8B3B470}"/>
    <cellStyle name="Normal 9 5 3 4 4" xfId="4184" xr:uid="{A7C57124-12EB-4EDB-A29A-3A3BCCCAD391}"/>
    <cellStyle name="Normal 9 5 3 4 4 2" xfId="5110" xr:uid="{C2B2F453-E19A-406D-9D09-4336B678B166}"/>
    <cellStyle name="Normal 9 5 3 4 5" xfId="5107" xr:uid="{44531BAE-7EA2-42A5-A805-F2E8B4F00BA7}"/>
    <cellStyle name="Normal 9 5 3 5" xfId="2462" xr:uid="{C979CC3F-1FD3-4955-AE65-A1D4EB51900C}"/>
    <cellStyle name="Normal 9 5 3 5 2" xfId="4185" xr:uid="{C1B09BE6-6F74-4547-96B6-E1E02021C3CC}"/>
    <cellStyle name="Normal 9 5 3 5 2 2" xfId="5112" xr:uid="{39033921-36C0-43CC-8B11-0D2B6C72DD5F}"/>
    <cellStyle name="Normal 9 5 3 5 3" xfId="4186" xr:uid="{580FB4A0-2EC3-4459-9750-0BE190F4F84A}"/>
    <cellStyle name="Normal 9 5 3 5 3 2" xfId="5113" xr:uid="{75B5BBFE-FB05-4F2E-A18C-A03F9B498B1D}"/>
    <cellStyle name="Normal 9 5 3 5 4" xfId="4187" xr:uid="{4C3FE5EB-F0D0-4EB2-8CA4-0CD2F637D958}"/>
    <cellStyle name="Normal 9 5 3 5 4 2" xfId="5114" xr:uid="{77A6BF78-EB73-45D3-A036-37E6EA47BCA5}"/>
    <cellStyle name="Normal 9 5 3 5 5" xfId="5111" xr:uid="{0564EE2A-ED9E-4E51-A552-B251F9265065}"/>
    <cellStyle name="Normal 9 5 3 6" xfId="4188" xr:uid="{BBFA076A-71CA-490A-9415-B94723DF071F}"/>
    <cellStyle name="Normal 9 5 3 6 2" xfId="5115" xr:uid="{B9DDE1E2-436D-491D-9AB1-5AFD816DD610}"/>
    <cellStyle name="Normal 9 5 3 7" xfId="4189" xr:uid="{119C502C-04DC-4739-97AC-CA3DA422BDFA}"/>
    <cellStyle name="Normal 9 5 3 7 2" xfId="5116" xr:uid="{D279990B-1211-4EAF-B6CD-31F720E461C5}"/>
    <cellStyle name="Normal 9 5 3 8" xfId="4190" xr:uid="{0EA3B4EB-6B01-40DB-A20A-E5D4942004CE}"/>
    <cellStyle name="Normal 9 5 3 8 2" xfId="5117" xr:uid="{F68C7467-B404-4266-B5F8-7CB99D1AAD3A}"/>
    <cellStyle name="Normal 9 5 3 9" xfId="5085" xr:uid="{9459986E-E861-4621-A58B-47727969BF12}"/>
    <cellStyle name="Normal 9 5 4" xfId="421" xr:uid="{6627CFCA-669F-4229-87A3-A4CA96161B35}"/>
    <cellStyle name="Normal 9 5 4 2" xfId="881" xr:uid="{B9882D8F-01AD-4059-9AFD-1AA51022CAE8}"/>
    <cellStyle name="Normal 9 5 4 2 2" xfId="882" xr:uid="{777094F4-15F1-4BB4-AB29-7179EE8609FF}"/>
    <cellStyle name="Normal 9 5 4 2 2 2" xfId="2463" xr:uid="{6974ECD4-77F7-408D-B680-B6EA7271E854}"/>
    <cellStyle name="Normal 9 5 4 2 2 2 2" xfId="5121" xr:uid="{80B7DA0C-4764-49F8-BCB4-C912A5FC81D0}"/>
    <cellStyle name="Normal 9 5 4 2 2 3" xfId="4191" xr:uid="{4A1256CB-86A2-4E61-BD6A-41CDFEC60960}"/>
    <cellStyle name="Normal 9 5 4 2 2 3 2" xfId="5122" xr:uid="{B534B0A7-792E-44E7-81E3-DEBAA6C4634C}"/>
    <cellStyle name="Normal 9 5 4 2 2 4" xfId="4192" xr:uid="{4FAC6B0E-19B2-49D7-8F3A-33AFBEF82FFC}"/>
    <cellStyle name="Normal 9 5 4 2 2 4 2" xfId="5123" xr:uid="{A9BFC5CF-4C7C-46FE-8B27-0F8F09B3456A}"/>
    <cellStyle name="Normal 9 5 4 2 2 5" xfId="5120" xr:uid="{179F87A1-FF42-46F8-BF9F-829D4C6477CD}"/>
    <cellStyle name="Normal 9 5 4 2 3" xfId="2464" xr:uid="{F746C07F-226A-4255-90A6-A1597EE7EDD8}"/>
    <cellStyle name="Normal 9 5 4 2 3 2" xfId="5124" xr:uid="{B9A66777-0247-4FC0-85E5-8C89140C2C8A}"/>
    <cellStyle name="Normal 9 5 4 2 4" xfId="4193" xr:uid="{618F8C03-9E05-4716-8E7A-65D103320B30}"/>
    <cellStyle name="Normal 9 5 4 2 4 2" xfId="5125" xr:uid="{27E8E4F4-D372-404E-83CC-1F6A2DFA9BBA}"/>
    <cellStyle name="Normal 9 5 4 2 5" xfId="4194" xr:uid="{F96D10A1-B315-4527-945F-4D1DB4E010B5}"/>
    <cellStyle name="Normal 9 5 4 2 5 2" xfId="5126" xr:uid="{42D8DBB6-2D1F-486B-8DA1-BF2A22FD5775}"/>
    <cellStyle name="Normal 9 5 4 2 6" xfId="5119" xr:uid="{0F3B6825-360C-4CFB-B408-8348D986492E}"/>
    <cellStyle name="Normal 9 5 4 3" xfId="883" xr:uid="{B7EA349A-71BD-4021-AB98-EEBEDE33F01B}"/>
    <cellStyle name="Normal 9 5 4 3 2" xfId="2465" xr:uid="{01325196-E0B9-4D47-A076-4E4882443F0C}"/>
    <cellStyle name="Normal 9 5 4 3 2 2" xfId="5128" xr:uid="{A21761A3-C2BA-490E-845A-10ED86062C60}"/>
    <cellStyle name="Normal 9 5 4 3 3" xfId="4195" xr:uid="{65B01C69-5A05-46E8-A161-DAD393E50524}"/>
    <cellStyle name="Normal 9 5 4 3 3 2" xfId="5129" xr:uid="{02B1337F-2499-438A-A435-C29926F18798}"/>
    <cellStyle name="Normal 9 5 4 3 4" xfId="4196" xr:uid="{3A924DBD-1A12-45AC-8E4B-DE0FAFC645E4}"/>
    <cellStyle name="Normal 9 5 4 3 4 2" xfId="5130" xr:uid="{DB9E4FF3-E576-4643-90F4-41C82B919C7E}"/>
    <cellStyle name="Normal 9 5 4 3 5" xfId="5127" xr:uid="{B6171E91-2632-4ABE-AD62-99F01F6342A7}"/>
    <cellStyle name="Normal 9 5 4 4" xfId="2466" xr:uid="{B58AE9D5-EF89-401E-9059-F888276817E1}"/>
    <cellStyle name="Normal 9 5 4 4 2" xfId="4197" xr:uid="{E4F43A6E-0E41-4F37-AB7F-36BA38C05EBF}"/>
    <cellStyle name="Normal 9 5 4 4 2 2" xfId="5132" xr:uid="{E1EFE423-DA08-45E8-A3E5-B98092D47E5E}"/>
    <cellStyle name="Normal 9 5 4 4 3" xfId="4198" xr:uid="{272846AA-BA51-434A-9D16-0A765DB2D29F}"/>
    <cellStyle name="Normal 9 5 4 4 3 2" xfId="5133" xr:uid="{0A53EAF8-2AB0-46D5-9428-611B4C00E140}"/>
    <cellStyle name="Normal 9 5 4 4 4" xfId="4199" xr:uid="{12E992D8-DF3D-4600-AC1A-3FFB59581852}"/>
    <cellStyle name="Normal 9 5 4 4 4 2" xfId="5134" xr:uid="{3D6BF02D-DEB1-4853-8C0F-4BD979015A19}"/>
    <cellStyle name="Normal 9 5 4 4 5" xfId="5131" xr:uid="{B0744E9F-0CDD-497B-B792-65B806224CED}"/>
    <cellStyle name="Normal 9 5 4 5" xfId="4200" xr:uid="{9CCBED61-4F87-40DB-8DE2-CCC5C2E96BB6}"/>
    <cellStyle name="Normal 9 5 4 5 2" xfId="5135" xr:uid="{DDCB8EF2-B7F9-4FFC-B12B-C7357E51F2FE}"/>
    <cellStyle name="Normal 9 5 4 6" xfId="4201" xr:uid="{59E2C18F-6496-46EC-A613-15009F0076BD}"/>
    <cellStyle name="Normal 9 5 4 6 2" xfId="5136" xr:uid="{6A1B7475-D7F4-462F-AF75-7DA303D0490E}"/>
    <cellStyle name="Normal 9 5 4 7" xfId="4202" xr:uid="{96C4F70F-1F37-4503-AFF0-69C25E6D0CBB}"/>
    <cellStyle name="Normal 9 5 4 7 2" xfId="5137" xr:uid="{46039F2B-05F0-4ADB-A366-22661EC3055F}"/>
    <cellStyle name="Normal 9 5 4 8" xfId="5118" xr:uid="{E8E61B66-C7AE-485E-8803-6F1C8DF02B1A}"/>
    <cellStyle name="Normal 9 5 5" xfId="422" xr:uid="{FD2E52FF-22F5-400C-9F01-3A02294FDE17}"/>
    <cellStyle name="Normal 9 5 5 2" xfId="884" xr:uid="{64C035B2-E217-44D1-A60C-A1D6973D3E96}"/>
    <cellStyle name="Normal 9 5 5 2 2" xfId="2467" xr:uid="{A87E9874-A7B4-421E-B62E-D50DE7523E23}"/>
    <cellStyle name="Normal 9 5 5 2 2 2" xfId="5140" xr:uid="{BD0E451E-EEC3-4469-80D9-E6172FFD282C}"/>
    <cellStyle name="Normal 9 5 5 2 3" xfId="4203" xr:uid="{5A73945D-02EA-4F76-AB14-C27FC039EDD4}"/>
    <cellStyle name="Normal 9 5 5 2 3 2" xfId="5141" xr:uid="{5FF8E02C-603E-4B2E-9E95-9B2A9AA1CEF8}"/>
    <cellStyle name="Normal 9 5 5 2 4" xfId="4204" xr:uid="{1BA2BB90-2284-4F78-83C2-FC5A03CE4FC2}"/>
    <cellStyle name="Normal 9 5 5 2 4 2" xfId="5142" xr:uid="{56587931-224D-4804-9814-30C7AE7085CD}"/>
    <cellStyle name="Normal 9 5 5 2 5" xfId="5139" xr:uid="{240B47B9-C3CE-4201-AD16-B8F7DE6185FC}"/>
    <cellStyle name="Normal 9 5 5 3" xfId="2468" xr:uid="{CFF405C8-08F4-4A72-9D0B-AA559F7B1F22}"/>
    <cellStyle name="Normal 9 5 5 3 2" xfId="4205" xr:uid="{86B2897D-CDA1-4DFD-BDE0-EFCF0E0C67CA}"/>
    <cellStyle name="Normal 9 5 5 3 2 2" xfId="5144" xr:uid="{EDFECEB6-98A6-434C-982B-89D408B1C862}"/>
    <cellStyle name="Normal 9 5 5 3 3" xfId="4206" xr:uid="{9E14CFBE-4526-493E-AC78-F22C71A724BE}"/>
    <cellStyle name="Normal 9 5 5 3 3 2" xfId="5145" xr:uid="{F27B609B-9B2C-437C-8A5A-7EB80CD2AEA6}"/>
    <cellStyle name="Normal 9 5 5 3 4" xfId="4207" xr:uid="{B58BD30F-0A56-45AC-9991-11F89B24D256}"/>
    <cellStyle name="Normal 9 5 5 3 4 2" xfId="5146" xr:uid="{B241C096-A9CF-45FF-85AD-3C14AF9FF3CD}"/>
    <cellStyle name="Normal 9 5 5 3 5" xfId="5143" xr:uid="{412A2DC0-B104-4124-ACD9-439909472BC4}"/>
    <cellStyle name="Normal 9 5 5 4" xfId="4208" xr:uid="{E4670008-FB97-4177-8451-FD1DBB877B74}"/>
    <cellStyle name="Normal 9 5 5 4 2" xfId="5147" xr:uid="{BA8E77F7-B6F1-4668-9A7D-09E49C9082F7}"/>
    <cellStyle name="Normal 9 5 5 5" xfId="4209" xr:uid="{ADC12B33-4DF7-4E45-989B-4F1D843BDAEC}"/>
    <cellStyle name="Normal 9 5 5 5 2" xfId="5148" xr:uid="{0DB36D1D-6417-41B0-BFAA-71B4D40CC16A}"/>
    <cellStyle name="Normal 9 5 5 6" xfId="4210" xr:uid="{3EC5D468-8E21-4712-801C-EDA97743FC85}"/>
    <cellStyle name="Normal 9 5 5 6 2" xfId="5149" xr:uid="{045E25D8-D9DB-4AA2-8A07-E759AE6FDC3C}"/>
    <cellStyle name="Normal 9 5 5 7" xfId="5138" xr:uid="{1F6ADD3C-07C2-4ECD-9807-531F822A6BCC}"/>
    <cellStyle name="Normal 9 5 6" xfId="885" xr:uid="{A207716C-A035-4D6A-AE4D-0930013481EA}"/>
    <cellStyle name="Normal 9 5 6 2" xfId="2469" xr:uid="{69AF6776-AA21-4566-BE01-B25437B80240}"/>
    <cellStyle name="Normal 9 5 6 2 2" xfId="4211" xr:uid="{D08D5E34-71BE-4776-9FDA-FC97D2DBD85B}"/>
    <cellStyle name="Normal 9 5 6 2 2 2" xfId="5152" xr:uid="{EF107FA8-5039-4E5B-BD9A-3217281B5C9C}"/>
    <cellStyle name="Normal 9 5 6 2 3" xfId="4212" xr:uid="{A815D3E8-0C2C-42F5-B44C-1562D4AB3F5C}"/>
    <cellStyle name="Normal 9 5 6 2 3 2" xfId="5153" xr:uid="{C52DB44F-9D77-43ED-888A-34CD96624F14}"/>
    <cellStyle name="Normal 9 5 6 2 4" xfId="4213" xr:uid="{A0E2A303-7032-466B-95A6-311D4E52CCFD}"/>
    <cellStyle name="Normal 9 5 6 2 4 2" xfId="5154" xr:uid="{B52DD7B1-FC1D-495D-878D-254878C02606}"/>
    <cellStyle name="Normal 9 5 6 2 5" xfId="5151" xr:uid="{AA258996-67D3-4431-9A4F-DDCF258C46F9}"/>
    <cellStyle name="Normal 9 5 6 3" xfId="4214" xr:uid="{F55EB25A-59B7-4809-9DE4-7E2FBF4451FD}"/>
    <cellStyle name="Normal 9 5 6 3 2" xfId="5155" xr:uid="{9E2ACB56-22F9-4BD4-BA0E-CC98FFA0DA91}"/>
    <cellStyle name="Normal 9 5 6 4" xfId="4215" xr:uid="{823ED2D2-42CB-4E3C-97AC-DF1F4C048BCE}"/>
    <cellStyle name="Normal 9 5 6 4 2" xfId="5156" xr:uid="{DCD39716-3CE3-44D5-B47C-5CD0DCF1C7BC}"/>
    <cellStyle name="Normal 9 5 6 5" xfId="4216" xr:uid="{679F1901-A408-4354-A697-812EDB9FC09F}"/>
    <cellStyle name="Normal 9 5 6 5 2" xfId="5157" xr:uid="{81C9D72E-DBFF-4D2D-BA8A-323620C441C3}"/>
    <cellStyle name="Normal 9 5 6 6" xfId="5150" xr:uid="{C38B4561-F951-4C05-B03E-515CD3CC995A}"/>
    <cellStyle name="Normal 9 5 7" xfId="2470" xr:uid="{45836944-22BC-4F43-8602-843080958507}"/>
    <cellStyle name="Normal 9 5 7 2" xfId="4217" xr:uid="{2C045655-1FB3-430A-A435-5B67995DAD38}"/>
    <cellStyle name="Normal 9 5 7 2 2" xfId="5159" xr:uid="{5BBC2CAF-3699-4FD9-8BBF-29850F8C48F1}"/>
    <cellStyle name="Normal 9 5 7 3" xfId="4218" xr:uid="{287CE9C2-836F-4E0A-9E9D-7FC16F2D1D4D}"/>
    <cellStyle name="Normal 9 5 7 3 2" xfId="5160" xr:uid="{2ADC32A8-65E3-4312-A080-367FA310A711}"/>
    <cellStyle name="Normal 9 5 7 4" xfId="4219" xr:uid="{BC8932F6-77FB-4EFE-A75E-64246D870664}"/>
    <cellStyle name="Normal 9 5 7 4 2" xfId="5161" xr:uid="{0B37ABF8-18F9-4ADD-ADED-D01688EAF836}"/>
    <cellStyle name="Normal 9 5 7 5" xfId="5158" xr:uid="{A033A458-895B-44CB-97D8-CA8D8ED16E83}"/>
    <cellStyle name="Normal 9 5 8" xfId="4220" xr:uid="{06A326E2-83FB-46C1-9074-7DC2BBA459C3}"/>
    <cellStyle name="Normal 9 5 8 2" xfId="4221" xr:uid="{2055ED84-A1E5-4D25-A6A6-B65A26AB5B41}"/>
    <cellStyle name="Normal 9 5 8 2 2" xfId="5163" xr:uid="{CB7C413B-BA7B-4F27-B5D8-7493489E1046}"/>
    <cellStyle name="Normal 9 5 8 3" xfId="4222" xr:uid="{3BC7AC5F-F894-4C8E-9734-3B517DF5A81F}"/>
    <cellStyle name="Normal 9 5 8 3 2" xfId="5164" xr:uid="{E2E0459F-45A3-4F92-A976-D1805415D81E}"/>
    <cellStyle name="Normal 9 5 8 4" xfId="4223" xr:uid="{745A3F2E-0FF2-4244-BB78-1EB5BE75E13A}"/>
    <cellStyle name="Normal 9 5 8 4 2" xfId="5165" xr:uid="{73667D74-8D23-4FB0-BE25-51BC198B4A4B}"/>
    <cellStyle name="Normal 9 5 8 5" xfId="5162" xr:uid="{A9B6E90B-2918-42EC-B9D1-33F1FA3B6BB1}"/>
    <cellStyle name="Normal 9 5 9" xfId="4224" xr:uid="{30ADB31D-88B1-424B-9F80-800C2E504A92}"/>
    <cellStyle name="Normal 9 5 9 2" xfId="5166" xr:uid="{D787D2C9-BDD4-4A1C-B898-A00AA66BD8FF}"/>
    <cellStyle name="Normal 9 6" xfId="180" xr:uid="{0DCBC580-64DD-4763-82D9-7F7BC6563A71}"/>
    <cellStyle name="Normal 9 6 10" xfId="5167" xr:uid="{D68E91D8-2529-49F6-A160-C072C6FFBB92}"/>
    <cellStyle name="Normal 9 6 2" xfId="181" xr:uid="{88A3B466-01AC-4B4C-9F19-E3D3E8C223BD}"/>
    <cellStyle name="Normal 9 6 2 2" xfId="423" xr:uid="{98225626-7F29-400A-A3F2-BADCE06350E6}"/>
    <cellStyle name="Normal 9 6 2 2 2" xfId="886" xr:uid="{847371EB-F848-4231-BE06-1D7EE0381165}"/>
    <cellStyle name="Normal 9 6 2 2 2 2" xfId="2471" xr:uid="{CAC73832-2E63-4E33-99C0-050052B728A2}"/>
    <cellStyle name="Normal 9 6 2 2 2 2 2" xfId="5171" xr:uid="{AFA1457E-5045-4343-B441-5EE1E3F8CA46}"/>
    <cellStyle name="Normal 9 6 2 2 2 2 2 2" xfId="6034" xr:uid="{4F98E752-F375-416B-982F-FD2514F5E03A}"/>
    <cellStyle name="Normal 9 6 2 2 2 2 2 3" xfId="6140" xr:uid="{AD2ABC81-1E11-49CC-A15B-78F36F269227}"/>
    <cellStyle name="Normal 9 6 2 2 2 3" xfId="4225" xr:uid="{001BFF85-6691-44AD-B0F2-9D02B82CC8DD}"/>
    <cellStyle name="Normal 9 6 2 2 2 3 2" xfId="5172" xr:uid="{418D8F24-21FB-47D2-AA3D-086D109D547E}"/>
    <cellStyle name="Normal 9 6 2 2 2 4" xfId="4226" xr:uid="{20CD0A97-E1B8-442B-95CB-F377C3C21A62}"/>
    <cellStyle name="Normal 9 6 2 2 2 4 2" xfId="5173" xr:uid="{79219533-8BB1-4E1D-94E4-D2EE90697477}"/>
    <cellStyle name="Normal 9 6 2 2 2 5" xfId="5170" xr:uid="{8A0B6A62-BB47-4F58-8856-D11A4A546072}"/>
    <cellStyle name="Normal 9 6 2 2 3" xfId="2472" xr:uid="{AA8B6F84-014B-451B-BA96-1E6535233287}"/>
    <cellStyle name="Normal 9 6 2 2 3 2" xfId="4227" xr:uid="{E4D960EB-DE14-4965-8371-EBB86D3A957C}"/>
    <cellStyle name="Normal 9 6 2 2 3 2 2" xfId="5175" xr:uid="{0424D2B9-D6AF-44D0-A4BD-630A9E1E3826}"/>
    <cellStyle name="Normal 9 6 2 2 3 3" xfId="4228" xr:uid="{7BCC3418-D552-47BC-87E6-5837B9C1E421}"/>
    <cellStyle name="Normal 9 6 2 2 3 3 2" xfId="5176" xr:uid="{89334AFB-33B4-41AC-9411-A7F7CCA6088B}"/>
    <cellStyle name="Normal 9 6 2 2 3 4" xfId="4229" xr:uid="{6263AC72-9D77-4BCF-AE2E-80BFF58A17D9}"/>
    <cellStyle name="Normal 9 6 2 2 3 4 2" xfId="5177" xr:uid="{71BB3168-E9E3-406E-B5D6-1821E49B9A34}"/>
    <cellStyle name="Normal 9 6 2 2 3 5" xfId="5174" xr:uid="{3F4EFF0B-AF5F-4C23-8B20-0B9109CD7800}"/>
    <cellStyle name="Normal 9 6 2 2 4" xfId="4230" xr:uid="{3735BF9C-C025-4C0D-B0A7-5BE3D6A592AF}"/>
    <cellStyle name="Normal 9 6 2 2 4 2" xfId="5178" xr:uid="{9E3E25E1-25F0-438D-BB5B-D3C68AE9628E}"/>
    <cellStyle name="Normal 9 6 2 2 5" xfId="4231" xr:uid="{95E82892-B0C5-4109-9959-DF31574EBFA8}"/>
    <cellStyle name="Normal 9 6 2 2 5 2" xfId="5179" xr:uid="{C4A07BD6-0E13-463D-BBEB-D2FFF143BF0B}"/>
    <cellStyle name="Normal 9 6 2 2 6" xfId="4232" xr:uid="{EC505A05-E136-459A-A3CE-1280A9E1FCDD}"/>
    <cellStyle name="Normal 9 6 2 2 6 2" xfId="5180" xr:uid="{1669A621-7D24-4A4F-808D-C97EA0CAB26C}"/>
    <cellStyle name="Normal 9 6 2 2 7" xfId="5169" xr:uid="{D4CDEF9B-5DF4-4632-8318-91C8D2AE9855}"/>
    <cellStyle name="Normal 9 6 2 3" xfId="887" xr:uid="{F33354F8-B66A-4265-ABFF-0681931FD7A5}"/>
    <cellStyle name="Normal 9 6 2 3 2" xfId="2473" xr:uid="{4224D1AE-FB23-46E9-AFD6-CAD5DA77D0B8}"/>
    <cellStyle name="Normal 9 6 2 3 2 2" xfId="4233" xr:uid="{5898358E-B462-43DE-B15A-D3B3A1278E98}"/>
    <cellStyle name="Normal 9 6 2 3 2 2 2" xfId="5183" xr:uid="{B51A03DE-E084-4A3D-9CB9-303A7B89D3F9}"/>
    <cellStyle name="Normal 9 6 2 3 2 3" xfId="4234" xr:uid="{CFCFF25F-5511-494D-A93C-15A8FAEE7652}"/>
    <cellStyle name="Normal 9 6 2 3 2 3 2" xfId="5184" xr:uid="{08EE61B7-67A9-405E-8C50-B3C387E61838}"/>
    <cellStyle name="Normal 9 6 2 3 2 4" xfId="4235" xr:uid="{4AEB1681-EF99-46F3-B6A2-01C75B7B56E0}"/>
    <cellStyle name="Normal 9 6 2 3 2 4 2" xfId="5185" xr:uid="{EFB19F22-56C6-4E63-AB6F-40627F602975}"/>
    <cellStyle name="Normal 9 6 2 3 2 5" xfId="5182" xr:uid="{39318B0F-DED6-4C5C-8BD8-3AC24AC614F8}"/>
    <cellStyle name="Normal 9 6 2 3 3" xfId="4236" xr:uid="{F58152E8-5CF5-4E54-9D70-B3C5BA8556DB}"/>
    <cellStyle name="Normal 9 6 2 3 3 2" xfId="5186" xr:uid="{A642ECD5-E0B2-4DA8-B44B-8C9888146EA0}"/>
    <cellStyle name="Normal 9 6 2 3 4" xfId="4237" xr:uid="{BE451156-DDFD-40CE-8114-A4E6F680661B}"/>
    <cellStyle name="Normal 9 6 2 3 4 2" xfId="5187" xr:uid="{0AEAB8B5-526A-4059-897F-DE38568017D4}"/>
    <cellStyle name="Normal 9 6 2 3 5" xfId="4238" xr:uid="{B86F7195-DC0A-465B-B36D-F75DC2175B1D}"/>
    <cellStyle name="Normal 9 6 2 3 5 2" xfId="5188" xr:uid="{C600B211-2075-43F6-92D9-DC40C15036E8}"/>
    <cellStyle name="Normal 9 6 2 3 6" xfId="5181" xr:uid="{F25C3B45-5CC6-4816-972F-9B0A2107ACB8}"/>
    <cellStyle name="Normal 9 6 2 4" xfId="2474" xr:uid="{69128F15-275D-450A-B742-74538895834D}"/>
    <cellStyle name="Normal 9 6 2 4 2" xfId="4239" xr:uid="{7B583855-92C1-489E-81ED-D98A36CA967A}"/>
    <cellStyle name="Normal 9 6 2 4 2 2" xfId="5190" xr:uid="{0A9580C0-5C3D-471D-9D12-006768B2A8F2}"/>
    <cellStyle name="Normal 9 6 2 4 3" xfId="4240" xr:uid="{4C4984A3-1CCE-4F89-9277-7C3AA23B8C30}"/>
    <cellStyle name="Normal 9 6 2 4 3 2" xfId="5191" xr:uid="{020EE02F-1676-42FE-B6CF-691D7C54D7C6}"/>
    <cellStyle name="Normal 9 6 2 4 4" xfId="4241" xr:uid="{79BD8026-BC4F-4908-8E8C-71F7CD8A819C}"/>
    <cellStyle name="Normal 9 6 2 4 4 2" xfId="5192" xr:uid="{5AB2C983-08CC-46A3-B751-30D7B242B680}"/>
    <cellStyle name="Normal 9 6 2 4 5" xfId="5189" xr:uid="{74C81B1E-50B8-49EC-BAA1-CEFB748B6428}"/>
    <cellStyle name="Normal 9 6 2 5" xfId="4242" xr:uid="{35362F7F-0989-4F8C-BF83-A84482EB2E62}"/>
    <cellStyle name="Normal 9 6 2 5 2" xfId="4243" xr:uid="{32AE818F-0876-4786-B053-32AE60B13AC7}"/>
    <cellStyle name="Normal 9 6 2 5 2 2" xfId="5194" xr:uid="{AE70DB8B-4759-4C66-8518-7F83A575C7C3}"/>
    <cellStyle name="Normal 9 6 2 5 3" xfId="4244" xr:uid="{AA9D6CD8-F7C8-4011-B4AF-F55ECA756771}"/>
    <cellStyle name="Normal 9 6 2 5 3 2" xfId="5195" xr:uid="{CC4A8788-5F2F-45AC-87D9-3D8F99A2D8BB}"/>
    <cellStyle name="Normal 9 6 2 5 4" xfId="4245" xr:uid="{A862A08C-CB6F-4AC7-9CFC-8646E6B8BA13}"/>
    <cellStyle name="Normal 9 6 2 5 4 2" xfId="5196" xr:uid="{AE0B1BC0-49BE-4ED2-B4DD-AB70DF8A708D}"/>
    <cellStyle name="Normal 9 6 2 5 5" xfId="5193" xr:uid="{29089401-3D5F-4765-990F-D5E3E86772BE}"/>
    <cellStyle name="Normal 9 6 2 6" xfId="4246" xr:uid="{2252998B-97D6-4273-9618-BFDE689EBACA}"/>
    <cellStyle name="Normal 9 6 2 6 2" xfId="5197" xr:uid="{F49668E2-003C-4CF5-B9EE-154CA30E8B75}"/>
    <cellStyle name="Normal 9 6 2 7" xfId="4247" xr:uid="{1F59FDB1-39A1-44EB-A4C6-FF1137DDDB58}"/>
    <cellStyle name="Normal 9 6 2 7 2" xfId="5198" xr:uid="{AF5319D1-4EA3-4D70-912D-9B693BC6E38E}"/>
    <cellStyle name="Normal 9 6 2 8" xfId="4248" xr:uid="{085EEE80-898B-435F-8C03-F39AFD8FB5D5}"/>
    <cellStyle name="Normal 9 6 2 8 2" xfId="5199" xr:uid="{738F3146-8F5E-4644-9C3B-E23F3D1E3073}"/>
    <cellStyle name="Normal 9 6 2 9" xfId="5168" xr:uid="{80CD831C-7E1A-4E35-8A16-EFFC660EB409}"/>
    <cellStyle name="Normal 9 6 3" xfId="424" xr:uid="{21941D01-4E99-42B5-BE76-85FD46BCF7F3}"/>
    <cellStyle name="Normal 9 6 3 2" xfId="888" xr:uid="{3F62D4BB-9C6B-400E-ACFF-B319BF5300E5}"/>
    <cellStyle name="Normal 9 6 3 2 2" xfId="889" xr:uid="{737DB3B5-81F0-485B-9C76-EC9FACF3BA35}"/>
    <cellStyle name="Normal 9 6 3 2 2 2" xfId="5202" xr:uid="{016D6EDC-8004-4A94-8292-FA351E7FCD81}"/>
    <cellStyle name="Normal 9 6 3 2 2 2 2" xfId="6035" xr:uid="{43610AE5-5A6C-4C9A-AAD9-73D8331E8AB2}"/>
    <cellStyle name="Normal 9 6 3 2 2 2 3" xfId="6141" xr:uid="{73BCF397-F4D6-4610-AC93-84033F33A66D}"/>
    <cellStyle name="Normal 9 6 3 2 3" xfId="4249" xr:uid="{57C42EBD-5160-449C-A3B7-F273CB6648FF}"/>
    <cellStyle name="Normal 9 6 3 2 3 2" xfId="5203" xr:uid="{C84E5105-86AD-4DB4-A312-C14105772AB6}"/>
    <cellStyle name="Normal 9 6 3 2 4" xfId="4250" xr:uid="{EA3DA262-5CB5-41B1-9929-36114D531671}"/>
    <cellStyle name="Normal 9 6 3 2 4 2" xfId="5204" xr:uid="{52DF54E2-8701-49D2-B93F-87FCEF2E0AFB}"/>
    <cellStyle name="Normal 9 6 3 2 5" xfId="5201" xr:uid="{CC7F8568-7E43-4D5A-AE53-2D27CB153A10}"/>
    <cellStyle name="Normal 9 6 3 3" xfId="890" xr:uid="{D3C8ECB0-5603-4B4A-8679-66F10697A221}"/>
    <cellStyle name="Normal 9 6 3 3 2" xfId="4251" xr:uid="{311F5D44-7FF1-4C4A-84D6-1525EDDDE054}"/>
    <cellStyle name="Normal 9 6 3 3 2 2" xfId="5206" xr:uid="{3B420B52-79D8-4ED2-AEC6-167DAB33F62B}"/>
    <cellStyle name="Normal 9 6 3 3 3" xfId="4252" xr:uid="{1E43D23B-9EDF-40D3-8FA1-1BA7897D8C69}"/>
    <cellStyle name="Normal 9 6 3 3 3 2" xfId="5207" xr:uid="{A92142BB-591C-49D2-B49C-B36B411E9BC5}"/>
    <cellStyle name="Normal 9 6 3 3 4" xfId="4253" xr:uid="{455FD66F-F7C0-4C7A-A2FC-E2D2388B3647}"/>
    <cellStyle name="Normal 9 6 3 3 4 2" xfId="5208" xr:uid="{2A43EC3D-14F6-4D63-B38E-F9B40A993A8B}"/>
    <cellStyle name="Normal 9 6 3 3 5" xfId="5205" xr:uid="{485C548C-58FE-44A5-858F-1F88144FD984}"/>
    <cellStyle name="Normal 9 6 3 4" xfId="4254" xr:uid="{85A26777-D797-4C8B-81A4-572F1237073D}"/>
    <cellStyle name="Normal 9 6 3 4 2" xfId="5209" xr:uid="{E6021663-FAA3-496F-9B2A-98B615CF449A}"/>
    <cellStyle name="Normal 9 6 3 5" xfId="4255" xr:uid="{106AEF93-1CA6-490E-AD2D-393C14E4978F}"/>
    <cellStyle name="Normal 9 6 3 5 2" xfId="5210" xr:uid="{CE46BAC4-AFCC-4545-8F27-FADDD709CCC9}"/>
    <cellStyle name="Normal 9 6 3 6" xfId="4256" xr:uid="{71843916-81E6-4788-9A7E-B76EC850D13C}"/>
    <cellStyle name="Normal 9 6 3 6 2" xfId="5211" xr:uid="{242F5BB1-8109-4F36-897D-0CA47BE89665}"/>
    <cellStyle name="Normal 9 6 3 7" xfId="5200" xr:uid="{6EC26BE1-23E5-4323-9831-1C6B70CAF804}"/>
    <cellStyle name="Normal 9 6 4" xfId="425" xr:uid="{5A991799-6334-4067-BBF7-0AA6A4D8B646}"/>
    <cellStyle name="Normal 9 6 4 2" xfId="891" xr:uid="{ED0E109C-1F00-4438-917E-6D4E316A801B}"/>
    <cellStyle name="Normal 9 6 4 2 2" xfId="4257" xr:uid="{F34646ED-5A5F-440A-B10E-7496F2D70ABE}"/>
    <cellStyle name="Normal 9 6 4 2 2 2" xfId="5214" xr:uid="{719F4D61-D2C7-4A9F-A1B1-515CDACCBCC1}"/>
    <cellStyle name="Normal 9 6 4 2 3" xfId="4258" xr:uid="{290A615C-61B6-4A6D-81D6-CF9237828C7A}"/>
    <cellStyle name="Normal 9 6 4 2 3 2" xfId="5215" xr:uid="{7B57214E-88E9-47BE-8C1B-2D9C52B9DB2A}"/>
    <cellStyle name="Normal 9 6 4 2 4" xfId="4259" xr:uid="{7F76CB3E-7485-4481-8953-5A9EE8D3DDB5}"/>
    <cellStyle name="Normal 9 6 4 2 4 2" xfId="5216" xr:uid="{2D62261F-BA3B-4DE4-B984-B9DA8A290CDF}"/>
    <cellStyle name="Normal 9 6 4 2 5" xfId="5213" xr:uid="{55EFB86D-1E68-46AF-B0B8-2CD33ADC9240}"/>
    <cellStyle name="Normal 9 6 4 3" xfId="4260" xr:uid="{34B96D57-9343-4432-821A-C372534466AF}"/>
    <cellStyle name="Normal 9 6 4 3 2" xfId="5217" xr:uid="{87428201-6E65-4199-A31A-37C4987EB2C1}"/>
    <cellStyle name="Normal 9 6 4 4" xfId="4261" xr:uid="{77B3FC69-7500-4EF1-A5C2-D242629ED9E8}"/>
    <cellStyle name="Normal 9 6 4 4 2" xfId="5218" xr:uid="{D655383D-9312-4601-945E-30544FDD878B}"/>
    <cellStyle name="Normal 9 6 4 5" xfId="4262" xr:uid="{E7A77AAB-491D-46A9-800B-733B092B60FB}"/>
    <cellStyle name="Normal 9 6 4 5 2" xfId="5219" xr:uid="{0787444C-877E-4BE5-8928-B988D781FA9B}"/>
    <cellStyle name="Normal 9 6 4 6" xfId="5212" xr:uid="{9B50986B-52E3-4014-B468-BE5490C35CDF}"/>
    <cellStyle name="Normal 9 6 5" xfId="892" xr:uid="{60D72747-C9DF-4200-9E42-409A092C1096}"/>
    <cellStyle name="Normal 9 6 5 2" xfId="4263" xr:uid="{AF313E15-BCD8-4700-A7ED-EC1D6E558B21}"/>
    <cellStyle name="Normal 9 6 5 2 2" xfId="5221" xr:uid="{0592460C-EB9D-483A-BEA2-74B8D775EFDD}"/>
    <cellStyle name="Normal 9 6 5 3" xfId="4264" xr:uid="{89C185A7-44CE-4854-9C10-53584A48BA73}"/>
    <cellStyle name="Normal 9 6 5 3 2" xfId="5222" xr:uid="{6D60433A-9415-4A84-B6FD-EAF373A61D58}"/>
    <cellStyle name="Normal 9 6 5 4" xfId="4265" xr:uid="{8048F269-2DBB-4807-BC95-0BCBE388684B}"/>
    <cellStyle name="Normal 9 6 5 4 2" xfId="5223" xr:uid="{F52DD8EF-493E-445D-8160-D9A0243E7C9B}"/>
    <cellStyle name="Normal 9 6 5 5" xfId="5220" xr:uid="{BC05188F-F5DC-4729-BA77-3853A4E550D2}"/>
    <cellStyle name="Normal 9 6 6" xfId="4266" xr:uid="{336F0B55-1E01-453E-ADDB-14EADA39C63D}"/>
    <cellStyle name="Normal 9 6 6 2" xfId="4267" xr:uid="{58404499-7A37-46B2-8D20-8916F3401A1D}"/>
    <cellStyle name="Normal 9 6 6 2 2" xfId="5225" xr:uid="{83BDD796-41ED-4115-A4C3-6B349F5DAB01}"/>
    <cellStyle name="Normal 9 6 6 3" xfId="4268" xr:uid="{51727292-8B91-4B45-8E03-AF706544328D}"/>
    <cellStyle name="Normal 9 6 6 3 2" xfId="5226" xr:uid="{EBDB3018-0C99-45C0-B930-B8B08AF243A5}"/>
    <cellStyle name="Normal 9 6 6 4" xfId="4269" xr:uid="{E8B5E5C0-A8D1-41BA-BF74-972FDF03FD66}"/>
    <cellStyle name="Normal 9 6 6 4 2" xfId="5227" xr:uid="{473599CF-9DAF-4B95-98EB-6DA818CDF883}"/>
    <cellStyle name="Normal 9 6 6 5" xfId="5224" xr:uid="{1F3A7FCF-8F8F-45B7-A18D-9086C93C89F9}"/>
    <cellStyle name="Normal 9 6 7" xfId="4270" xr:uid="{BE37F277-244F-41B8-ADD5-E78C1FE7B82B}"/>
    <cellStyle name="Normal 9 6 7 2" xfId="5228" xr:uid="{4835F0F6-C146-4A7C-9550-BC5EF7D01A32}"/>
    <cellStyle name="Normal 9 6 8" xfId="4271" xr:uid="{D841DB17-E9AC-49D6-B599-602AA7ABD7E8}"/>
    <cellStyle name="Normal 9 6 8 2" xfId="5229" xr:uid="{8FBAC788-D38A-426C-9048-8CD0B31265E3}"/>
    <cellStyle name="Normal 9 6 9" xfId="4272" xr:uid="{BED007C1-247A-4342-93D7-5F99FD74AA47}"/>
    <cellStyle name="Normal 9 6 9 2" xfId="5230" xr:uid="{56B157D3-549A-4508-958F-C6BC94081D47}"/>
    <cellStyle name="Normal 9 7" xfId="182" xr:uid="{8F473ADB-591D-4625-A7A4-F8320E281FCC}"/>
    <cellStyle name="Normal 9 7 2" xfId="426" xr:uid="{DBC842A4-8DAB-4BE5-B0F5-205381AF34DC}"/>
    <cellStyle name="Normal 9 7 2 2" xfId="893" xr:uid="{72091E10-C0E9-4E1B-98B1-4755E0BA8489}"/>
    <cellStyle name="Normal 9 7 2 2 2" xfId="2475" xr:uid="{9B4B3B7A-B0D6-4228-A10C-A97D1D97616B}"/>
    <cellStyle name="Normal 9 7 2 2 2 2" xfId="2476" xr:uid="{DAE7594E-7C1E-4995-A891-4CDFE02B4773}"/>
    <cellStyle name="Normal 9 7 2 2 2 2 2" xfId="5235" xr:uid="{40BEE1E7-E04A-4EA9-8D33-C576A71B3F1D}"/>
    <cellStyle name="Normal 9 7 2 2 2 3" xfId="5234" xr:uid="{C57C390A-CCC0-41F2-843B-880D9707DF08}"/>
    <cellStyle name="Normal 9 7 2 2 3" xfId="2477" xr:uid="{7D6D98F9-1449-4370-BB4C-5976459F259A}"/>
    <cellStyle name="Normal 9 7 2 2 3 2" xfId="5236" xr:uid="{44952720-08B2-441A-B75F-A7D2F60BCBF0}"/>
    <cellStyle name="Normal 9 7 2 2 4" xfId="4273" xr:uid="{898F998C-FCAE-45D9-8FBD-01B0D994CE09}"/>
    <cellStyle name="Normal 9 7 2 2 4 2" xfId="5237" xr:uid="{77CB0BF3-6EB5-44CE-BC78-3F96CD1822DC}"/>
    <cellStyle name="Normal 9 7 2 2 5" xfId="5233" xr:uid="{97DFE766-C121-4D6D-8F41-177921D3A585}"/>
    <cellStyle name="Normal 9 7 2 3" xfId="2478" xr:uid="{381C8501-1458-4F95-BF48-A4B1889514C5}"/>
    <cellStyle name="Normal 9 7 2 3 2" xfId="2479" xr:uid="{A0C518BB-DAAB-48F8-A0AA-FA05852C3A22}"/>
    <cellStyle name="Normal 9 7 2 3 2 2" xfId="5239" xr:uid="{1E8B8CA2-C15F-402B-AF19-D46E8DE523B7}"/>
    <cellStyle name="Normal 9 7 2 3 3" xfId="4274" xr:uid="{AA7A7F54-E714-4D5A-B46C-A7E7E4FC3EC0}"/>
    <cellStyle name="Normal 9 7 2 3 3 2" xfId="5240" xr:uid="{2507E9EC-E628-42A2-B996-02E9F81CB6F9}"/>
    <cellStyle name="Normal 9 7 2 3 4" xfId="4275" xr:uid="{D76721FE-AC14-47BF-994A-9EC1F802942B}"/>
    <cellStyle name="Normal 9 7 2 3 4 2" xfId="5241" xr:uid="{77017B83-2FED-4727-89DD-192C8B1B196E}"/>
    <cellStyle name="Normal 9 7 2 3 5" xfId="5238" xr:uid="{79D2FB1A-9BCC-4670-B91B-27BBE77B7523}"/>
    <cellStyle name="Normal 9 7 2 4" xfId="2480" xr:uid="{FB2CA630-8C72-4771-A55F-2194FE29EF9B}"/>
    <cellStyle name="Normal 9 7 2 4 2" xfId="5242" xr:uid="{15722028-873F-412F-BE25-094B26DDFF8D}"/>
    <cellStyle name="Normal 9 7 2 5" xfId="4276" xr:uid="{64A98C34-B501-4A9C-93F6-D787089A6407}"/>
    <cellStyle name="Normal 9 7 2 5 2" xfId="5243" xr:uid="{721E3169-643A-4E79-835B-41033D3509A2}"/>
    <cellStyle name="Normal 9 7 2 6" xfId="4277" xr:uid="{CADC0671-EEFF-4B6F-8D31-83212E52F046}"/>
    <cellStyle name="Normal 9 7 2 6 2" xfId="5244" xr:uid="{89F0EBBD-5704-4D61-BA4A-B00ED06FF77F}"/>
    <cellStyle name="Normal 9 7 2 7" xfId="5232" xr:uid="{873E32F9-B856-4EE8-AC54-76AF765030E1}"/>
    <cellStyle name="Normal 9 7 3" xfId="894" xr:uid="{A55098C2-8894-410B-A80E-878187F05EBB}"/>
    <cellStyle name="Normal 9 7 3 2" xfId="2481" xr:uid="{C4BA5336-0929-45DB-8924-A0DD8FE9F3A1}"/>
    <cellStyle name="Normal 9 7 3 2 2" xfId="2482" xr:uid="{90F37647-4298-43B2-9F38-A1E0A0519114}"/>
    <cellStyle name="Normal 9 7 3 2 2 2" xfId="5247" xr:uid="{C025BE59-29C6-4932-86E7-74EEFCAD0396}"/>
    <cellStyle name="Normal 9 7 3 2 3" xfId="4278" xr:uid="{3366A446-268D-43D3-92E0-EC72591E8048}"/>
    <cellStyle name="Normal 9 7 3 2 3 2" xfId="5248" xr:uid="{596D9734-51C2-40C3-A48C-29396A02715F}"/>
    <cellStyle name="Normal 9 7 3 2 4" xfId="4279" xr:uid="{70691D50-53C0-4C6C-BFDA-D146927965DA}"/>
    <cellStyle name="Normal 9 7 3 2 4 2" xfId="5249" xr:uid="{0DA0277D-FF32-4128-BE0F-6F141DF0882F}"/>
    <cellStyle name="Normal 9 7 3 2 5" xfId="5246" xr:uid="{0E6733BC-DB54-4888-8051-63049CEB1D8A}"/>
    <cellStyle name="Normal 9 7 3 3" xfId="2483" xr:uid="{41FA123B-0F2E-43C2-B309-DD6DF50C3347}"/>
    <cellStyle name="Normal 9 7 3 3 2" xfId="5250" xr:uid="{16225E27-CB05-4190-BC85-87F4474C7E6E}"/>
    <cellStyle name="Normal 9 7 3 4" xfId="4280" xr:uid="{FDF9644D-33E2-4E0C-B1B7-55FF33638B36}"/>
    <cellStyle name="Normal 9 7 3 4 2" xfId="5251" xr:uid="{4E74FA9C-28B6-4A87-870D-686033BDDF55}"/>
    <cellStyle name="Normal 9 7 3 5" xfId="4281" xr:uid="{5FD02801-EF69-4250-9E6F-D8511A522BA3}"/>
    <cellStyle name="Normal 9 7 3 5 2" xfId="5252" xr:uid="{2CF13C1E-A155-4B2C-AF6E-5A78F40FDE91}"/>
    <cellStyle name="Normal 9 7 3 6" xfId="5245" xr:uid="{172852E4-A3EF-4240-87E0-35A73DF55127}"/>
    <cellStyle name="Normal 9 7 4" xfId="2484" xr:uid="{CC52CD93-467A-4405-A02C-656939BD2A14}"/>
    <cellStyle name="Normal 9 7 4 2" xfId="2485" xr:uid="{6A890EE1-1561-43AC-84A7-A88630390A89}"/>
    <cellStyle name="Normal 9 7 4 2 2" xfId="5254" xr:uid="{184AB867-9973-4E03-B19D-476FF34D5FC3}"/>
    <cellStyle name="Normal 9 7 4 3" xfId="4282" xr:uid="{E46B283D-F6F9-4EC4-B724-6E2441C0D639}"/>
    <cellStyle name="Normal 9 7 4 3 2" xfId="5255" xr:uid="{99947ADF-4DAE-4DB7-A786-D16870C4ED44}"/>
    <cellStyle name="Normal 9 7 4 4" xfId="4283" xr:uid="{1B8A5F2F-6FDA-47AB-B8CC-CA44F0A32A46}"/>
    <cellStyle name="Normal 9 7 4 4 2" xfId="5256" xr:uid="{3ED6D0E3-262B-43DC-9790-84B03EBD004A}"/>
    <cellStyle name="Normal 9 7 4 5" xfId="5253" xr:uid="{CB60E360-9413-46FF-B138-44C474089FA3}"/>
    <cellStyle name="Normal 9 7 5" xfId="2486" xr:uid="{349097D5-F11A-4420-8688-47BCEF0835E8}"/>
    <cellStyle name="Normal 9 7 5 2" xfId="4284" xr:uid="{9E23AD1B-1D65-48AE-AE5D-DC9DE951C29B}"/>
    <cellStyle name="Normal 9 7 5 2 2" xfId="5258" xr:uid="{7AC952F5-2CCC-4D89-89B1-EB56AD67FBF6}"/>
    <cellStyle name="Normal 9 7 5 3" xfId="4285" xr:uid="{21387EB3-6D2D-4161-9BF4-BED78ED3208E}"/>
    <cellStyle name="Normal 9 7 5 3 2" xfId="5259" xr:uid="{46CF1A1F-81AA-4198-A7B0-7755BC6D2152}"/>
    <cellStyle name="Normal 9 7 5 4" xfId="4286" xr:uid="{118E8413-E28A-41A4-9C3D-FE22EF001B52}"/>
    <cellStyle name="Normal 9 7 5 4 2" xfId="5260" xr:uid="{D7EB9A7B-C8C9-408D-94CD-440358E3EA02}"/>
    <cellStyle name="Normal 9 7 5 5" xfId="5257" xr:uid="{F3C60B01-35EF-46BA-A28A-5AE7BD02D5BC}"/>
    <cellStyle name="Normal 9 7 6" xfId="4287" xr:uid="{5D8D1A24-01B2-43AE-B9EF-A3AA9C884089}"/>
    <cellStyle name="Normal 9 7 6 2" xfId="5261" xr:uid="{BE0CCEBF-6B9E-4C6D-BD81-A4F9E9945FC6}"/>
    <cellStyle name="Normal 9 7 7" xfId="4288" xr:uid="{CE81DE57-9463-41A5-AE2F-A0E54E3AEE5B}"/>
    <cellStyle name="Normal 9 7 7 2" xfId="5262" xr:uid="{180430D6-AAFB-464C-9E62-3C881EA09100}"/>
    <cellStyle name="Normal 9 7 8" xfId="4289" xr:uid="{3AC45211-A5AF-4DDB-AF0E-438F17F93320}"/>
    <cellStyle name="Normal 9 7 8 2" xfId="5263" xr:uid="{1DC8DFA9-8B0C-40DA-A78E-07A376FAB268}"/>
    <cellStyle name="Normal 9 7 9" xfId="5231" xr:uid="{22AD9574-B04F-4E44-B9BD-4AE4532D2B8C}"/>
    <cellStyle name="Normal 9 8" xfId="427" xr:uid="{4463C160-E887-46AB-A4A4-5AE692AB92AB}"/>
    <cellStyle name="Normal 9 8 2" xfId="895" xr:uid="{6DED7AFA-5F54-4970-929F-91F91D7CE132}"/>
    <cellStyle name="Normal 9 8 2 2" xfId="896" xr:uid="{5B79EFAD-45C5-41FE-B7E4-B8939C1FF598}"/>
    <cellStyle name="Normal 9 8 2 2 2" xfId="2487" xr:uid="{B81CEB3E-4911-4D88-AF04-C1B157F17328}"/>
    <cellStyle name="Normal 9 8 2 2 2 2" xfId="5267" xr:uid="{854EF1A3-B681-40E8-98B4-36D30A9D328E}"/>
    <cellStyle name="Normal 9 8 2 2 3" xfId="4290" xr:uid="{4A73EBED-CD10-4670-B5CD-D53C2F95DD18}"/>
    <cellStyle name="Normal 9 8 2 2 3 2" xfId="5268" xr:uid="{E8BEC068-B80D-4494-BB0E-176104FBB88C}"/>
    <cellStyle name="Normal 9 8 2 2 4" xfId="4291" xr:uid="{9BE4A6E7-7833-4E48-9170-31E76AD81274}"/>
    <cellStyle name="Normal 9 8 2 2 4 2" xfId="5269" xr:uid="{3A5C42C1-7D60-41A7-B91C-6E5C5933669F}"/>
    <cellStyle name="Normal 9 8 2 2 5" xfId="5266" xr:uid="{F658FCC4-14DA-4403-A45A-541632DBA4C7}"/>
    <cellStyle name="Normal 9 8 2 3" xfId="2488" xr:uid="{F9760C6E-1F84-477F-B895-3124975FE3FB}"/>
    <cellStyle name="Normal 9 8 2 3 2" xfId="5270" xr:uid="{D677BD44-BF74-44B8-8495-0D2282A8A08F}"/>
    <cellStyle name="Normal 9 8 2 4" xfId="4292" xr:uid="{D2475349-3725-42DC-B8F6-4A8C085EA628}"/>
    <cellStyle name="Normal 9 8 2 4 2" xfId="5271" xr:uid="{158D61F2-1312-40F8-A557-02FFC429DF74}"/>
    <cellStyle name="Normal 9 8 2 5" xfId="4293" xr:uid="{0BF5A296-330E-4D7F-B566-5DACD256D4A1}"/>
    <cellStyle name="Normal 9 8 2 5 2" xfId="5272" xr:uid="{7342CF72-3E25-45C5-B0BB-92E7C6C17FAD}"/>
    <cellStyle name="Normal 9 8 2 6" xfId="5265" xr:uid="{956AB704-BC85-42E0-A5A0-C009F8120E42}"/>
    <cellStyle name="Normal 9 8 3" xfId="897" xr:uid="{2C335A6F-E1D2-40B9-AEEE-24F7352AAD20}"/>
    <cellStyle name="Normal 9 8 3 2" xfId="2489" xr:uid="{52532A9C-29B2-470C-BEEC-C47E44AA59A1}"/>
    <cellStyle name="Normal 9 8 3 2 2" xfId="5274" xr:uid="{F1827423-FE6C-4921-9DC5-DDB2D0CD95E6}"/>
    <cellStyle name="Normal 9 8 3 3" xfId="4294" xr:uid="{CDCF9188-5C93-4263-8490-13B7FE3881C3}"/>
    <cellStyle name="Normal 9 8 3 3 2" xfId="5275" xr:uid="{8B9F4E52-D38A-404B-A1BB-8BCA59F18ECA}"/>
    <cellStyle name="Normal 9 8 3 4" xfId="4295" xr:uid="{B197F9A3-F838-4E27-A986-5AFD4D9087C7}"/>
    <cellStyle name="Normal 9 8 3 4 2" xfId="5276" xr:uid="{14A3C24E-0C9C-43A7-93C5-58C20F14B8D8}"/>
    <cellStyle name="Normal 9 8 3 5" xfId="5273" xr:uid="{452A3BB0-CEF0-451F-81AB-6E1BAA47F8F1}"/>
    <cellStyle name="Normal 9 8 4" xfId="2490" xr:uid="{A47008F1-D5B9-47C0-97C0-A9424B6E02C0}"/>
    <cellStyle name="Normal 9 8 4 2" xfId="4296" xr:uid="{F061B88C-9958-4930-A8BC-7E1252D0591D}"/>
    <cellStyle name="Normal 9 8 4 2 2" xfId="5278" xr:uid="{1E7C2B77-4554-4C13-97B0-AA8F80B6018D}"/>
    <cellStyle name="Normal 9 8 4 3" xfId="4297" xr:uid="{056C3C84-0C38-4B77-A15E-28ABDC757899}"/>
    <cellStyle name="Normal 9 8 4 3 2" xfId="5279" xr:uid="{A71032AC-A872-4121-B007-513D570FFB5D}"/>
    <cellStyle name="Normal 9 8 4 4" xfId="4298" xr:uid="{C81DCA81-EBF4-4DD7-8F14-6910E7B3803D}"/>
    <cellStyle name="Normal 9 8 4 4 2" xfId="5280" xr:uid="{9632A2D1-33FD-494A-BCB2-1BF32713FA41}"/>
    <cellStyle name="Normal 9 8 4 5" xfId="5277" xr:uid="{3EE6471F-BBB5-43DD-B85A-94B4ADA76E29}"/>
    <cellStyle name="Normal 9 8 5" xfId="4299" xr:uid="{5F0D50EF-6A5E-47D4-820E-CFD4F4852BA7}"/>
    <cellStyle name="Normal 9 8 5 2" xfId="5281" xr:uid="{34141D87-8962-4E5C-B290-DC98394C7F54}"/>
    <cellStyle name="Normal 9 8 6" xfId="4300" xr:uid="{CF775B58-0FC7-4AAF-9EB9-C3359266749D}"/>
    <cellStyle name="Normal 9 8 6 2" xfId="5282" xr:uid="{6D01BE8F-6CA8-43A4-86E4-D4C855D9BFDF}"/>
    <cellStyle name="Normal 9 8 7" xfId="4301" xr:uid="{663CE058-9D22-48A7-BF3E-904D0C3168FF}"/>
    <cellStyle name="Normal 9 8 7 2" xfId="5283" xr:uid="{A7EF083F-3F17-4686-B1A4-AFC32710881C}"/>
    <cellStyle name="Normal 9 8 8" xfId="5264" xr:uid="{751B4EA1-A6FF-438A-84FA-49F82A4E1100}"/>
    <cellStyle name="Normal 9 9" xfId="428" xr:uid="{C0B1E74E-59AB-4424-A02B-11912A887FA5}"/>
    <cellStyle name="Normal 9 9 2" xfId="898" xr:uid="{299022DA-194C-4AC2-A43D-0960F2334C81}"/>
    <cellStyle name="Normal 9 9 2 2" xfId="2491" xr:uid="{D877C1BD-4278-41F2-977B-B0DF638C85D9}"/>
    <cellStyle name="Normal 9 9 2 2 2" xfId="5286" xr:uid="{1ECF819C-F437-427C-988C-E6B2864F6030}"/>
    <cellStyle name="Normal 9 9 2 3" xfId="4302" xr:uid="{D71F977B-8DA3-424C-A0F4-D7AA7A5CD70D}"/>
    <cellStyle name="Normal 9 9 2 3 2" xfId="5287" xr:uid="{0579B07A-38A0-4D3C-871F-70D0617A4507}"/>
    <cellStyle name="Normal 9 9 2 4" xfId="4303" xr:uid="{AD7E1976-1BC3-48E9-9605-2F9ED9FD72E1}"/>
    <cellStyle name="Normal 9 9 2 4 2" xfId="5288" xr:uid="{040D349B-F1C0-4B31-A679-A937596DF24C}"/>
    <cellStyle name="Normal 9 9 2 5" xfId="5285" xr:uid="{7A409FDE-3039-4D60-AC8C-6B3296DEFB2F}"/>
    <cellStyle name="Normal 9 9 3" xfId="2492" xr:uid="{3146078F-77EB-4A6B-84D1-4340B18D21A6}"/>
    <cellStyle name="Normal 9 9 3 2" xfId="4304" xr:uid="{C31BB642-104B-4FEF-89FA-8EE54F839B4D}"/>
    <cellStyle name="Normal 9 9 3 2 2" xfId="5290" xr:uid="{D5CE86D4-2043-4ABB-A134-05A3E5C3F54C}"/>
    <cellStyle name="Normal 9 9 3 3" xfId="4305" xr:uid="{7D8ACA43-DB72-4B4A-A634-9018196C98A2}"/>
    <cellStyle name="Normal 9 9 3 3 2" xfId="5291" xr:uid="{E02FBA3D-DB56-4C49-97FE-5DFFD216F075}"/>
    <cellStyle name="Normal 9 9 3 4" xfId="4306" xr:uid="{51E6420A-DE82-48A7-AEC3-57A596011990}"/>
    <cellStyle name="Normal 9 9 3 4 2" xfId="5292" xr:uid="{177B97C8-51E5-42E1-AF7F-4C551A7857B8}"/>
    <cellStyle name="Normal 9 9 3 5" xfId="5289" xr:uid="{E98B1AB7-3793-4E6A-8AB3-BA67F85764B2}"/>
    <cellStyle name="Normal 9 9 4" xfId="4307" xr:uid="{8ED8582A-A35D-4BEB-9A16-F4622F59F2A5}"/>
    <cellStyle name="Normal 9 9 4 2" xfId="5293" xr:uid="{F1C31BE0-62CF-4B0A-80FA-ED0392969748}"/>
    <cellStyle name="Normal 9 9 5" xfId="4308" xr:uid="{3DCD1471-F493-4609-8A29-900AA4B3A002}"/>
    <cellStyle name="Normal 9 9 5 2" xfId="5294" xr:uid="{24AB8F62-C1E1-4D53-B24F-BEB844750DF3}"/>
    <cellStyle name="Normal 9 9 6" xfId="4309" xr:uid="{57AEE071-C76B-4939-AEB7-220BE14DB395}"/>
    <cellStyle name="Normal 9 9 6 2" xfId="5295" xr:uid="{773AFB36-2E36-4C0A-80FB-8E76F3B9A764}"/>
    <cellStyle name="Normal 9 9 7" xfId="5284" xr:uid="{F545B7F8-0ED8-43FE-A754-728F0C3F7B10}"/>
    <cellStyle name="Percent 2" xfId="183" xr:uid="{6B87ADA4-3B4F-4A99-A730-A25DDA75D861}"/>
    <cellStyle name="Percent 2 2" xfId="5296" xr:uid="{8A493562-6AAD-4179-8A64-70AF5E2C8BE4}"/>
    <cellStyle name="Percent 2 2 2" xfId="6073" xr:uid="{7B001AC1-DF79-431E-AFA2-9472C6A7EEAD}"/>
    <cellStyle name="Percent 2 2 3" xfId="6037" xr:uid="{17D8B509-9108-4ED7-9218-3A12D5A379C2}"/>
    <cellStyle name="Percent 2 2 4" xfId="6142" xr:uid="{45F951EC-4B67-47D2-898A-3DA1CF1C6372}"/>
    <cellStyle name="Percent 2 3" xfId="6036" xr:uid="{49E664F8-9B66-461C-B648-43ABB33A6AE7}"/>
    <cellStyle name="Percent 2 3 2" xfId="6074" xr:uid="{6475B222-C6E5-479F-98D9-76DC4991E7A9}"/>
    <cellStyle name="Percent 3" xfId="6075" xr:uid="{5C0B3E54-52C9-4848-9672-2CC68F60C08E}"/>
    <cellStyle name="Гиперссылка 2" xfId="4" xr:uid="{49BAA0F8-B3D3-41B5-87DD-435502328B29}"/>
    <cellStyle name="Гиперссылка 2 2" xfId="5297" xr:uid="{ED244BC0-7071-4709-9BCF-D0EC95C8BA53}"/>
    <cellStyle name="Обычный 2" xfId="1" xr:uid="{A3CD5D5E-4502-4158-8112-08CDD679ACF5}"/>
    <cellStyle name="Обычный 2 2" xfId="5" xr:uid="{D19F253E-EE9B-4476-9D91-2EE3A6D7A3DC}"/>
    <cellStyle name="Обычный 2 2 2" xfId="5299" xr:uid="{4509B2D6-1E14-4081-8365-58D38B038114}"/>
    <cellStyle name="Обычный 2 3" xfId="5298" xr:uid="{4B5F4333-10F2-43D8-BD2E-FE80DDF289B8}"/>
    <cellStyle name="常规_Sheet1_1" xfId="4411" xr:uid="{99413857-91A2-4047-8CD7-53A3F9196703}"/>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3" t="s">
        <v>2</v>
      </c>
      <c r="C8" s="94"/>
      <c r="D8" s="94"/>
      <c r="E8" s="94"/>
      <c r="F8" s="94"/>
      <c r="G8" s="95"/>
    </row>
    <row r="9" spans="2:7" ht="14.25">
      <c r="B9" s="14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8"/>
  <sheetViews>
    <sheetView tabSelected="1" topLeftCell="A67" zoomScale="90" zoomScaleNormal="90" workbookViewId="0">
      <selection activeCell="X87" sqref="X8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48">
        <v>51324</v>
      </c>
      <c r="K10" s="127"/>
    </row>
    <row r="11" spans="1:11">
      <c r="A11" s="126"/>
      <c r="B11" s="126" t="s">
        <v>717</v>
      </c>
      <c r="C11" s="132"/>
      <c r="D11" s="132"/>
      <c r="E11" s="132"/>
      <c r="F11" s="127"/>
      <c r="G11" s="128"/>
      <c r="H11" s="128" t="s">
        <v>717</v>
      </c>
      <c r="I11" s="132"/>
      <c r="J11" s="149"/>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50">
        <v>45176</v>
      </c>
      <c r="K14" s="127"/>
    </row>
    <row r="15" spans="1:11" ht="15" customHeight="1">
      <c r="A15" s="126"/>
      <c r="B15" s="6" t="s">
        <v>11</v>
      </c>
      <c r="C15" s="7"/>
      <c r="D15" s="7"/>
      <c r="E15" s="7"/>
      <c r="F15" s="8"/>
      <c r="G15" s="128"/>
      <c r="H15" s="9" t="s">
        <v>11</v>
      </c>
      <c r="I15" s="132"/>
      <c r="J15" s="151"/>
      <c r="K15" s="127"/>
    </row>
    <row r="16" spans="1:11" ht="15" customHeight="1">
      <c r="A16" s="126"/>
      <c r="B16" s="132"/>
      <c r="C16" s="132"/>
      <c r="D16" s="132"/>
      <c r="E16" s="132"/>
      <c r="F16" s="132"/>
      <c r="G16" s="132"/>
      <c r="H16" s="132"/>
      <c r="I16" s="135" t="s">
        <v>147</v>
      </c>
      <c r="J16" s="141">
        <v>39880</v>
      </c>
      <c r="K16" s="127"/>
    </row>
    <row r="17" spans="1:11">
      <c r="A17" s="126"/>
      <c r="B17" s="132" t="s">
        <v>720</v>
      </c>
      <c r="C17" s="132"/>
      <c r="D17" s="132"/>
      <c r="E17" s="132"/>
      <c r="F17" s="132"/>
      <c r="G17" s="132"/>
      <c r="H17" s="132"/>
      <c r="I17" s="135" t="s">
        <v>148</v>
      </c>
      <c r="J17" s="141" t="s">
        <v>812</v>
      </c>
      <c r="K17" s="127"/>
    </row>
    <row r="18" spans="1:11" ht="18">
      <c r="A18" s="126"/>
      <c r="B18" s="132" t="s">
        <v>721</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2" t="s">
        <v>207</v>
      </c>
      <c r="G20" s="153"/>
      <c r="H20" s="112" t="s">
        <v>174</v>
      </c>
      <c r="I20" s="112" t="s">
        <v>208</v>
      </c>
      <c r="J20" s="112" t="s">
        <v>26</v>
      </c>
      <c r="K20" s="127"/>
    </row>
    <row r="21" spans="1:11">
      <c r="A21" s="126"/>
      <c r="B21" s="117"/>
      <c r="C21" s="117"/>
      <c r="D21" s="118"/>
      <c r="E21" s="118"/>
      <c r="F21" s="154"/>
      <c r="G21" s="155"/>
      <c r="H21" s="117" t="s">
        <v>146</v>
      </c>
      <c r="I21" s="117"/>
      <c r="J21" s="117"/>
      <c r="K21" s="127"/>
    </row>
    <row r="22" spans="1:11" ht="24">
      <c r="A22" s="126"/>
      <c r="B22" s="119">
        <v>2</v>
      </c>
      <c r="C22" s="10" t="s">
        <v>724</v>
      </c>
      <c r="D22" s="130" t="s">
        <v>724</v>
      </c>
      <c r="E22" s="130" t="s">
        <v>216</v>
      </c>
      <c r="F22" s="144"/>
      <c r="G22" s="145"/>
      <c r="H22" s="11" t="s">
        <v>725</v>
      </c>
      <c r="I22" s="14">
        <v>12.06</v>
      </c>
      <c r="J22" s="121">
        <f t="shared" ref="J22:J53" si="0">I22*B22</f>
        <v>24.12</v>
      </c>
      <c r="K22" s="127"/>
    </row>
    <row r="23" spans="1:11" ht="24">
      <c r="A23" s="126"/>
      <c r="B23" s="119">
        <v>1</v>
      </c>
      <c r="C23" s="10" t="s">
        <v>724</v>
      </c>
      <c r="D23" s="130" t="s">
        <v>724</v>
      </c>
      <c r="E23" s="130" t="s">
        <v>218</v>
      </c>
      <c r="F23" s="144"/>
      <c r="G23" s="145"/>
      <c r="H23" s="11" t="s">
        <v>725</v>
      </c>
      <c r="I23" s="14">
        <v>12.06</v>
      </c>
      <c r="J23" s="121">
        <f t="shared" si="0"/>
        <v>12.06</v>
      </c>
      <c r="K23" s="127"/>
    </row>
    <row r="24" spans="1:11" ht="24">
      <c r="A24" s="126"/>
      <c r="B24" s="119">
        <v>1</v>
      </c>
      <c r="C24" s="10" t="s">
        <v>724</v>
      </c>
      <c r="D24" s="130" t="s">
        <v>724</v>
      </c>
      <c r="E24" s="130" t="s">
        <v>273</v>
      </c>
      <c r="F24" s="144"/>
      <c r="G24" s="145"/>
      <c r="H24" s="11" t="s">
        <v>725</v>
      </c>
      <c r="I24" s="14">
        <v>12.06</v>
      </c>
      <c r="J24" s="121">
        <f t="shared" si="0"/>
        <v>12.06</v>
      </c>
      <c r="K24" s="127"/>
    </row>
    <row r="25" spans="1:11" ht="24">
      <c r="A25" s="126"/>
      <c r="B25" s="119">
        <v>1</v>
      </c>
      <c r="C25" s="10" t="s">
        <v>724</v>
      </c>
      <c r="D25" s="130" t="s">
        <v>724</v>
      </c>
      <c r="E25" s="130" t="s">
        <v>316</v>
      </c>
      <c r="F25" s="144"/>
      <c r="G25" s="145"/>
      <c r="H25" s="11" t="s">
        <v>725</v>
      </c>
      <c r="I25" s="14">
        <v>12.06</v>
      </c>
      <c r="J25" s="121">
        <f t="shared" si="0"/>
        <v>12.06</v>
      </c>
      <c r="K25" s="127"/>
    </row>
    <row r="26" spans="1:11" ht="24">
      <c r="A26" s="126"/>
      <c r="B26" s="119">
        <v>4</v>
      </c>
      <c r="C26" s="10" t="s">
        <v>726</v>
      </c>
      <c r="D26" s="130" t="s">
        <v>726</v>
      </c>
      <c r="E26" s="130" t="s">
        <v>28</v>
      </c>
      <c r="F26" s="144" t="s">
        <v>679</v>
      </c>
      <c r="G26" s="145"/>
      <c r="H26" s="11" t="s">
        <v>727</v>
      </c>
      <c r="I26" s="14">
        <v>20.93</v>
      </c>
      <c r="J26" s="121">
        <f t="shared" si="0"/>
        <v>83.72</v>
      </c>
      <c r="K26" s="127"/>
    </row>
    <row r="27" spans="1:11" ht="24">
      <c r="A27" s="126"/>
      <c r="B27" s="119">
        <v>12</v>
      </c>
      <c r="C27" s="10" t="s">
        <v>668</v>
      </c>
      <c r="D27" s="130" t="s">
        <v>668</v>
      </c>
      <c r="E27" s="130" t="s">
        <v>28</v>
      </c>
      <c r="F27" s="144" t="s">
        <v>112</v>
      </c>
      <c r="G27" s="145"/>
      <c r="H27" s="11" t="s">
        <v>729</v>
      </c>
      <c r="I27" s="14">
        <v>30.5</v>
      </c>
      <c r="J27" s="121">
        <f t="shared" si="0"/>
        <v>366</v>
      </c>
      <c r="K27" s="127"/>
    </row>
    <row r="28" spans="1:11" ht="24">
      <c r="A28" s="126"/>
      <c r="B28" s="119">
        <v>1</v>
      </c>
      <c r="C28" s="10" t="s">
        <v>668</v>
      </c>
      <c r="D28" s="130" t="s">
        <v>668</v>
      </c>
      <c r="E28" s="130" t="s">
        <v>28</v>
      </c>
      <c r="F28" s="144" t="s">
        <v>216</v>
      </c>
      <c r="G28" s="145"/>
      <c r="H28" s="11" t="s">
        <v>729</v>
      </c>
      <c r="I28" s="14">
        <v>30.5</v>
      </c>
      <c r="J28" s="121">
        <f t="shared" si="0"/>
        <v>30.5</v>
      </c>
      <c r="K28" s="127"/>
    </row>
    <row r="29" spans="1:11" ht="24">
      <c r="A29" s="126"/>
      <c r="B29" s="119">
        <v>6</v>
      </c>
      <c r="C29" s="10" t="s">
        <v>668</v>
      </c>
      <c r="D29" s="130" t="s">
        <v>668</v>
      </c>
      <c r="E29" s="130" t="s">
        <v>28</v>
      </c>
      <c r="F29" s="144" t="s">
        <v>273</v>
      </c>
      <c r="G29" s="145"/>
      <c r="H29" s="11" t="s">
        <v>729</v>
      </c>
      <c r="I29" s="14">
        <v>30.5</v>
      </c>
      <c r="J29" s="121">
        <f t="shared" si="0"/>
        <v>183</v>
      </c>
      <c r="K29" s="127"/>
    </row>
    <row r="30" spans="1:11" ht="24">
      <c r="A30" s="126"/>
      <c r="B30" s="119">
        <v>1</v>
      </c>
      <c r="C30" s="10" t="s">
        <v>668</v>
      </c>
      <c r="D30" s="130" t="s">
        <v>668</v>
      </c>
      <c r="E30" s="130" t="s">
        <v>28</v>
      </c>
      <c r="F30" s="144" t="s">
        <v>276</v>
      </c>
      <c r="G30" s="145"/>
      <c r="H30" s="11" t="s">
        <v>729</v>
      </c>
      <c r="I30" s="14">
        <v>30.5</v>
      </c>
      <c r="J30" s="121">
        <f t="shared" si="0"/>
        <v>30.5</v>
      </c>
      <c r="K30" s="127"/>
    </row>
    <row r="31" spans="1:11" ht="24">
      <c r="A31" s="126"/>
      <c r="B31" s="119">
        <v>1</v>
      </c>
      <c r="C31" s="10" t="s">
        <v>738</v>
      </c>
      <c r="D31" s="130" t="s">
        <v>738</v>
      </c>
      <c r="E31" s="130" t="s">
        <v>30</v>
      </c>
      <c r="F31" s="144" t="s">
        <v>112</v>
      </c>
      <c r="G31" s="145"/>
      <c r="H31" s="11" t="s">
        <v>739</v>
      </c>
      <c r="I31" s="14">
        <v>35.11</v>
      </c>
      <c r="J31" s="121">
        <f t="shared" si="0"/>
        <v>35.11</v>
      </c>
      <c r="K31" s="127"/>
    </row>
    <row r="32" spans="1:11" ht="24">
      <c r="A32" s="126"/>
      <c r="B32" s="119">
        <v>1</v>
      </c>
      <c r="C32" s="10" t="s">
        <v>740</v>
      </c>
      <c r="D32" s="130" t="s">
        <v>740</v>
      </c>
      <c r="E32" s="130" t="s">
        <v>30</v>
      </c>
      <c r="F32" s="144"/>
      <c r="G32" s="145"/>
      <c r="H32" s="11" t="s">
        <v>741</v>
      </c>
      <c r="I32" s="14">
        <v>28.02</v>
      </c>
      <c r="J32" s="121">
        <f t="shared" si="0"/>
        <v>28.02</v>
      </c>
      <c r="K32" s="127"/>
    </row>
    <row r="33" spans="1:11" ht="36">
      <c r="A33" s="126"/>
      <c r="B33" s="119">
        <v>2</v>
      </c>
      <c r="C33" s="10" t="s">
        <v>742</v>
      </c>
      <c r="D33" s="130" t="s">
        <v>742</v>
      </c>
      <c r="E33" s="130" t="s">
        <v>218</v>
      </c>
      <c r="F33" s="144"/>
      <c r="G33" s="145"/>
      <c r="H33" s="11" t="s">
        <v>810</v>
      </c>
      <c r="I33" s="14">
        <v>86.19</v>
      </c>
      <c r="J33" s="121">
        <f t="shared" si="0"/>
        <v>172.38</v>
      </c>
      <c r="K33" s="127"/>
    </row>
    <row r="34" spans="1:11" ht="24">
      <c r="A34" s="126"/>
      <c r="B34" s="119">
        <v>1</v>
      </c>
      <c r="C34" s="10" t="s">
        <v>618</v>
      </c>
      <c r="D34" s="130" t="s">
        <v>618</v>
      </c>
      <c r="E34" s="130" t="s">
        <v>31</v>
      </c>
      <c r="F34" s="144" t="s">
        <v>737</v>
      </c>
      <c r="G34" s="145"/>
      <c r="H34" s="11" t="s">
        <v>621</v>
      </c>
      <c r="I34" s="14">
        <v>4.97</v>
      </c>
      <c r="J34" s="121">
        <f t="shared" si="0"/>
        <v>4.97</v>
      </c>
      <c r="K34" s="127"/>
    </row>
    <row r="35" spans="1:11">
      <c r="A35" s="126"/>
      <c r="B35" s="119">
        <v>20</v>
      </c>
      <c r="C35" s="10" t="s">
        <v>743</v>
      </c>
      <c r="D35" s="130" t="s">
        <v>743</v>
      </c>
      <c r="E35" s="130" t="s">
        <v>30</v>
      </c>
      <c r="F35" s="144"/>
      <c r="G35" s="145"/>
      <c r="H35" s="11" t="s">
        <v>744</v>
      </c>
      <c r="I35" s="14">
        <v>10.29</v>
      </c>
      <c r="J35" s="121">
        <f t="shared" si="0"/>
        <v>205.79999999999998</v>
      </c>
      <c r="K35" s="127"/>
    </row>
    <row r="36" spans="1:11">
      <c r="A36" s="126"/>
      <c r="B36" s="119">
        <v>20</v>
      </c>
      <c r="C36" s="10" t="s">
        <v>745</v>
      </c>
      <c r="D36" s="130" t="s">
        <v>745</v>
      </c>
      <c r="E36" s="130" t="s">
        <v>30</v>
      </c>
      <c r="F36" s="144"/>
      <c r="G36" s="145"/>
      <c r="H36" s="11" t="s">
        <v>746</v>
      </c>
      <c r="I36" s="14">
        <v>11</v>
      </c>
      <c r="J36" s="121">
        <f t="shared" si="0"/>
        <v>220</v>
      </c>
      <c r="K36" s="127"/>
    </row>
    <row r="37" spans="1:11" ht="24">
      <c r="A37" s="126"/>
      <c r="B37" s="119">
        <v>8</v>
      </c>
      <c r="C37" s="10" t="s">
        <v>747</v>
      </c>
      <c r="D37" s="130" t="s">
        <v>747</v>
      </c>
      <c r="E37" s="130" t="s">
        <v>30</v>
      </c>
      <c r="F37" s="144" t="s">
        <v>279</v>
      </c>
      <c r="G37" s="145"/>
      <c r="H37" s="11" t="s">
        <v>748</v>
      </c>
      <c r="I37" s="14">
        <v>20.93</v>
      </c>
      <c r="J37" s="121">
        <f t="shared" si="0"/>
        <v>167.44</v>
      </c>
      <c r="K37" s="127"/>
    </row>
    <row r="38" spans="1:11">
      <c r="A38" s="126"/>
      <c r="B38" s="119">
        <v>2</v>
      </c>
      <c r="C38" s="10" t="s">
        <v>749</v>
      </c>
      <c r="D38" s="130" t="s">
        <v>749</v>
      </c>
      <c r="E38" s="130" t="s">
        <v>728</v>
      </c>
      <c r="F38" s="144" t="s">
        <v>28</v>
      </c>
      <c r="G38" s="145"/>
      <c r="H38" s="11" t="s">
        <v>750</v>
      </c>
      <c r="I38" s="14">
        <v>6.74</v>
      </c>
      <c r="J38" s="121">
        <f t="shared" si="0"/>
        <v>13.48</v>
      </c>
      <c r="K38" s="127"/>
    </row>
    <row r="39" spans="1:11">
      <c r="A39" s="126"/>
      <c r="B39" s="119">
        <v>2</v>
      </c>
      <c r="C39" s="10" t="s">
        <v>749</v>
      </c>
      <c r="D39" s="130" t="s">
        <v>749</v>
      </c>
      <c r="E39" s="130" t="s">
        <v>728</v>
      </c>
      <c r="F39" s="144" t="s">
        <v>30</v>
      </c>
      <c r="G39" s="145"/>
      <c r="H39" s="11" t="s">
        <v>750</v>
      </c>
      <c r="I39" s="14">
        <v>6.74</v>
      </c>
      <c r="J39" s="121">
        <f t="shared" si="0"/>
        <v>13.48</v>
      </c>
      <c r="K39" s="127"/>
    </row>
    <row r="40" spans="1:11">
      <c r="A40" s="126"/>
      <c r="B40" s="119">
        <v>2</v>
      </c>
      <c r="C40" s="10" t="s">
        <v>749</v>
      </c>
      <c r="D40" s="130" t="s">
        <v>749</v>
      </c>
      <c r="E40" s="130" t="s">
        <v>728</v>
      </c>
      <c r="F40" s="144" t="s">
        <v>31</v>
      </c>
      <c r="G40" s="145"/>
      <c r="H40" s="11" t="s">
        <v>750</v>
      </c>
      <c r="I40" s="14">
        <v>6.74</v>
      </c>
      <c r="J40" s="121">
        <f t="shared" si="0"/>
        <v>13.48</v>
      </c>
      <c r="K40" s="127"/>
    </row>
    <row r="41" spans="1:11" ht="36">
      <c r="A41" s="126"/>
      <c r="B41" s="119">
        <v>4</v>
      </c>
      <c r="C41" s="10" t="s">
        <v>731</v>
      </c>
      <c r="D41" s="130" t="s">
        <v>733</v>
      </c>
      <c r="E41" s="130" t="s">
        <v>237</v>
      </c>
      <c r="F41" s="144" t="s">
        <v>218</v>
      </c>
      <c r="G41" s="145"/>
      <c r="H41" s="11" t="s">
        <v>732</v>
      </c>
      <c r="I41" s="14">
        <v>29.79</v>
      </c>
      <c r="J41" s="121">
        <f t="shared" si="0"/>
        <v>119.16</v>
      </c>
      <c r="K41" s="127"/>
    </row>
    <row r="42" spans="1:11">
      <c r="A42" s="126"/>
      <c r="B42" s="119">
        <v>4</v>
      </c>
      <c r="C42" s="10" t="s">
        <v>751</v>
      </c>
      <c r="D42" s="130" t="s">
        <v>751</v>
      </c>
      <c r="E42" s="130" t="s">
        <v>30</v>
      </c>
      <c r="F42" s="144" t="s">
        <v>115</v>
      </c>
      <c r="G42" s="145"/>
      <c r="H42" s="11" t="s">
        <v>752</v>
      </c>
      <c r="I42" s="14">
        <v>4.97</v>
      </c>
      <c r="J42" s="121">
        <f t="shared" si="0"/>
        <v>19.88</v>
      </c>
      <c r="K42" s="127"/>
    </row>
    <row r="43" spans="1:11" ht="24">
      <c r="A43" s="126"/>
      <c r="B43" s="119">
        <v>10</v>
      </c>
      <c r="C43" s="10" t="s">
        <v>121</v>
      </c>
      <c r="D43" s="130" t="s">
        <v>121</v>
      </c>
      <c r="E43" s="130"/>
      <c r="F43" s="144"/>
      <c r="G43" s="145"/>
      <c r="H43" s="11" t="s">
        <v>753</v>
      </c>
      <c r="I43" s="14">
        <v>6.74</v>
      </c>
      <c r="J43" s="121">
        <f t="shared" si="0"/>
        <v>67.400000000000006</v>
      </c>
      <c r="K43" s="127"/>
    </row>
    <row r="44" spans="1:11" ht="24">
      <c r="A44" s="126"/>
      <c r="B44" s="119">
        <v>10</v>
      </c>
      <c r="C44" s="10" t="s">
        <v>125</v>
      </c>
      <c r="D44" s="130" t="s">
        <v>125</v>
      </c>
      <c r="E44" s="130"/>
      <c r="F44" s="144"/>
      <c r="G44" s="145"/>
      <c r="H44" s="11" t="s">
        <v>754</v>
      </c>
      <c r="I44" s="14">
        <v>6.38</v>
      </c>
      <c r="J44" s="121">
        <f t="shared" si="0"/>
        <v>63.8</v>
      </c>
      <c r="K44" s="127"/>
    </row>
    <row r="45" spans="1:11" ht="24">
      <c r="A45" s="126"/>
      <c r="B45" s="119">
        <v>9</v>
      </c>
      <c r="C45" s="10" t="s">
        <v>755</v>
      </c>
      <c r="D45" s="130" t="s">
        <v>755</v>
      </c>
      <c r="E45" s="130"/>
      <c r="F45" s="144"/>
      <c r="G45" s="145"/>
      <c r="H45" s="11" t="s">
        <v>756</v>
      </c>
      <c r="I45" s="14">
        <v>6.38</v>
      </c>
      <c r="J45" s="121">
        <f t="shared" si="0"/>
        <v>57.42</v>
      </c>
      <c r="K45" s="127"/>
    </row>
    <row r="46" spans="1:11">
      <c r="A46" s="126"/>
      <c r="B46" s="119">
        <v>22</v>
      </c>
      <c r="C46" s="10" t="s">
        <v>757</v>
      </c>
      <c r="D46" s="130" t="s">
        <v>757</v>
      </c>
      <c r="E46" s="130" t="s">
        <v>30</v>
      </c>
      <c r="F46" s="144"/>
      <c r="G46" s="145"/>
      <c r="H46" s="11" t="s">
        <v>758</v>
      </c>
      <c r="I46" s="14">
        <v>12.06</v>
      </c>
      <c r="J46" s="121">
        <f t="shared" si="0"/>
        <v>265.32</v>
      </c>
      <c r="K46" s="127"/>
    </row>
    <row r="47" spans="1:11">
      <c r="A47" s="126"/>
      <c r="B47" s="119">
        <v>2</v>
      </c>
      <c r="C47" s="10" t="s">
        <v>757</v>
      </c>
      <c r="D47" s="130" t="s">
        <v>757</v>
      </c>
      <c r="E47" s="130" t="s">
        <v>31</v>
      </c>
      <c r="F47" s="144"/>
      <c r="G47" s="145"/>
      <c r="H47" s="11" t="s">
        <v>758</v>
      </c>
      <c r="I47" s="14">
        <v>12.06</v>
      </c>
      <c r="J47" s="121">
        <f t="shared" si="0"/>
        <v>24.12</v>
      </c>
      <c r="K47" s="127"/>
    </row>
    <row r="48" spans="1:11" ht="24">
      <c r="A48" s="126"/>
      <c r="B48" s="119">
        <v>8</v>
      </c>
      <c r="C48" s="10" t="s">
        <v>735</v>
      </c>
      <c r="D48" s="130" t="s">
        <v>735</v>
      </c>
      <c r="E48" s="130" t="s">
        <v>30</v>
      </c>
      <c r="F48" s="144" t="s">
        <v>279</v>
      </c>
      <c r="G48" s="145"/>
      <c r="H48" s="11" t="s">
        <v>736</v>
      </c>
      <c r="I48" s="14">
        <v>24.47</v>
      </c>
      <c r="J48" s="121">
        <f t="shared" si="0"/>
        <v>195.76</v>
      </c>
      <c r="K48" s="127"/>
    </row>
    <row r="49" spans="1:11" ht="24">
      <c r="A49" s="126"/>
      <c r="B49" s="119">
        <v>2</v>
      </c>
      <c r="C49" s="10" t="s">
        <v>759</v>
      </c>
      <c r="D49" s="130" t="s">
        <v>802</v>
      </c>
      <c r="E49" s="130" t="s">
        <v>760</v>
      </c>
      <c r="F49" s="144"/>
      <c r="G49" s="145"/>
      <c r="H49" s="11" t="s">
        <v>761</v>
      </c>
      <c r="I49" s="14">
        <v>15.25</v>
      </c>
      <c r="J49" s="121">
        <f t="shared" si="0"/>
        <v>30.5</v>
      </c>
      <c r="K49" s="127"/>
    </row>
    <row r="50" spans="1:11" ht="24">
      <c r="A50" s="126"/>
      <c r="B50" s="119">
        <v>2</v>
      </c>
      <c r="C50" s="10" t="s">
        <v>759</v>
      </c>
      <c r="D50" s="130" t="s">
        <v>803</v>
      </c>
      <c r="E50" s="130" t="s">
        <v>762</v>
      </c>
      <c r="F50" s="144"/>
      <c r="G50" s="145"/>
      <c r="H50" s="11" t="s">
        <v>761</v>
      </c>
      <c r="I50" s="14">
        <v>15.61</v>
      </c>
      <c r="J50" s="121">
        <f t="shared" si="0"/>
        <v>31.22</v>
      </c>
      <c r="K50" s="127"/>
    </row>
    <row r="51" spans="1:11" ht="24">
      <c r="A51" s="126"/>
      <c r="B51" s="119">
        <v>2</v>
      </c>
      <c r="C51" s="10" t="s">
        <v>759</v>
      </c>
      <c r="D51" s="130" t="s">
        <v>804</v>
      </c>
      <c r="E51" s="130" t="s">
        <v>723</v>
      </c>
      <c r="F51" s="144"/>
      <c r="G51" s="145"/>
      <c r="H51" s="11" t="s">
        <v>761</v>
      </c>
      <c r="I51" s="14">
        <v>24.12</v>
      </c>
      <c r="J51" s="121">
        <f t="shared" si="0"/>
        <v>48.24</v>
      </c>
      <c r="K51" s="127"/>
    </row>
    <row r="52" spans="1:11" ht="24">
      <c r="A52" s="126"/>
      <c r="B52" s="119">
        <v>2</v>
      </c>
      <c r="C52" s="10" t="s">
        <v>759</v>
      </c>
      <c r="D52" s="130" t="s">
        <v>805</v>
      </c>
      <c r="E52" s="130" t="s">
        <v>763</v>
      </c>
      <c r="F52" s="144"/>
      <c r="G52" s="145"/>
      <c r="H52" s="11" t="s">
        <v>761</v>
      </c>
      <c r="I52" s="14">
        <v>29.79</v>
      </c>
      <c r="J52" s="121">
        <f t="shared" si="0"/>
        <v>59.58</v>
      </c>
      <c r="K52" s="127"/>
    </row>
    <row r="53" spans="1:11" ht="24">
      <c r="A53" s="126"/>
      <c r="B53" s="119">
        <v>2</v>
      </c>
      <c r="C53" s="10" t="s">
        <v>759</v>
      </c>
      <c r="D53" s="130" t="s">
        <v>806</v>
      </c>
      <c r="E53" s="130" t="s">
        <v>764</v>
      </c>
      <c r="F53" s="144"/>
      <c r="G53" s="145"/>
      <c r="H53" s="11" t="s">
        <v>761</v>
      </c>
      <c r="I53" s="14">
        <v>36.89</v>
      </c>
      <c r="J53" s="121">
        <f t="shared" si="0"/>
        <v>73.78</v>
      </c>
      <c r="K53" s="127"/>
    </row>
    <row r="54" spans="1:11" ht="24">
      <c r="A54" s="126"/>
      <c r="B54" s="119">
        <v>2</v>
      </c>
      <c r="C54" s="10" t="s">
        <v>765</v>
      </c>
      <c r="D54" s="130" t="s">
        <v>765</v>
      </c>
      <c r="E54" s="130" t="s">
        <v>30</v>
      </c>
      <c r="F54" s="144" t="s">
        <v>279</v>
      </c>
      <c r="G54" s="145"/>
      <c r="H54" s="11" t="s">
        <v>766</v>
      </c>
      <c r="I54" s="14">
        <v>24.47</v>
      </c>
      <c r="J54" s="121">
        <f t="shared" ref="J54:J75" si="1">I54*B54</f>
        <v>48.94</v>
      </c>
      <c r="K54" s="127"/>
    </row>
    <row r="55" spans="1:11" ht="24">
      <c r="A55" s="126"/>
      <c r="B55" s="119">
        <v>2</v>
      </c>
      <c r="C55" s="10" t="s">
        <v>767</v>
      </c>
      <c r="D55" s="130" t="s">
        <v>807</v>
      </c>
      <c r="E55" s="130" t="s">
        <v>722</v>
      </c>
      <c r="F55" s="144" t="s">
        <v>279</v>
      </c>
      <c r="G55" s="145"/>
      <c r="H55" s="11" t="s">
        <v>768</v>
      </c>
      <c r="I55" s="14">
        <v>38.659999999999997</v>
      </c>
      <c r="J55" s="121">
        <f t="shared" si="1"/>
        <v>77.319999999999993</v>
      </c>
      <c r="K55" s="127"/>
    </row>
    <row r="56" spans="1:11" ht="24">
      <c r="A56" s="126"/>
      <c r="B56" s="119">
        <v>2</v>
      </c>
      <c r="C56" s="10" t="s">
        <v>767</v>
      </c>
      <c r="D56" s="130" t="s">
        <v>808</v>
      </c>
      <c r="E56" s="130" t="s">
        <v>769</v>
      </c>
      <c r="F56" s="144" t="s">
        <v>279</v>
      </c>
      <c r="G56" s="145"/>
      <c r="H56" s="11" t="s">
        <v>768</v>
      </c>
      <c r="I56" s="14">
        <v>86.55</v>
      </c>
      <c r="J56" s="121">
        <f t="shared" si="1"/>
        <v>173.1</v>
      </c>
      <c r="K56" s="127"/>
    </row>
    <row r="57" spans="1:11" ht="24">
      <c r="A57" s="126"/>
      <c r="B57" s="119">
        <v>7</v>
      </c>
      <c r="C57" s="10" t="s">
        <v>770</v>
      </c>
      <c r="D57" s="130" t="s">
        <v>770</v>
      </c>
      <c r="E57" s="130" t="s">
        <v>32</v>
      </c>
      <c r="F57" s="144"/>
      <c r="G57" s="145"/>
      <c r="H57" s="11" t="s">
        <v>771</v>
      </c>
      <c r="I57" s="14">
        <v>35.11</v>
      </c>
      <c r="J57" s="121">
        <f t="shared" si="1"/>
        <v>245.76999999999998</v>
      </c>
      <c r="K57" s="127"/>
    </row>
    <row r="58" spans="1:11" ht="24">
      <c r="A58" s="126"/>
      <c r="B58" s="119">
        <v>7</v>
      </c>
      <c r="C58" s="10" t="s">
        <v>772</v>
      </c>
      <c r="D58" s="130" t="s">
        <v>772</v>
      </c>
      <c r="E58" s="130" t="s">
        <v>32</v>
      </c>
      <c r="F58" s="144"/>
      <c r="G58" s="145"/>
      <c r="H58" s="11" t="s">
        <v>773</v>
      </c>
      <c r="I58" s="14">
        <v>35.11</v>
      </c>
      <c r="J58" s="121">
        <f t="shared" si="1"/>
        <v>245.76999999999998</v>
      </c>
      <c r="K58" s="127"/>
    </row>
    <row r="59" spans="1:11" ht="24">
      <c r="A59" s="126"/>
      <c r="B59" s="119">
        <v>1</v>
      </c>
      <c r="C59" s="10" t="s">
        <v>774</v>
      </c>
      <c r="D59" s="130" t="s">
        <v>774</v>
      </c>
      <c r="E59" s="130" t="s">
        <v>30</v>
      </c>
      <c r="F59" s="144"/>
      <c r="G59" s="145"/>
      <c r="H59" s="11" t="s">
        <v>775</v>
      </c>
      <c r="I59" s="14">
        <v>69.17</v>
      </c>
      <c r="J59" s="121">
        <f t="shared" si="1"/>
        <v>69.17</v>
      </c>
      <c r="K59" s="127"/>
    </row>
    <row r="60" spans="1:11" ht="24">
      <c r="A60" s="126"/>
      <c r="B60" s="119">
        <v>2</v>
      </c>
      <c r="C60" s="10" t="s">
        <v>776</v>
      </c>
      <c r="D60" s="130" t="s">
        <v>776</v>
      </c>
      <c r="E60" s="130" t="s">
        <v>30</v>
      </c>
      <c r="F60" s="144" t="s">
        <v>112</v>
      </c>
      <c r="G60" s="145"/>
      <c r="H60" s="11" t="s">
        <v>777</v>
      </c>
      <c r="I60" s="14">
        <v>52.85</v>
      </c>
      <c r="J60" s="121">
        <f t="shared" si="1"/>
        <v>105.7</v>
      </c>
      <c r="K60" s="127"/>
    </row>
    <row r="61" spans="1:11" ht="24">
      <c r="A61" s="126"/>
      <c r="B61" s="119">
        <v>8</v>
      </c>
      <c r="C61" s="10" t="s">
        <v>778</v>
      </c>
      <c r="D61" s="130" t="s">
        <v>778</v>
      </c>
      <c r="E61" s="130" t="s">
        <v>30</v>
      </c>
      <c r="F61" s="144" t="s">
        <v>279</v>
      </c>
      <c r="G61" s="145"/>
      <c r="H61" s="11" t="s">
        <v>779</v>
      </c>
      <c r="I61" s="14">
        <v>48.95</v>
      </c>
      <c r="J61" s="121">
        <f t="shared" si="1"/>
        <v>391.6</v>
      </c>
      <c r="K61" s="127"/>
    </row>
    <row r="62" spans="1:11" ht="24">
      <c r="A62" s="126"/>
      <c r="B62" s="119">
        <v>2</v>
      </c>
      <c r="C62" s="10" t="s">
        <v>778</v>
      </c>
      <c r="D62" s="130" t="s">
        <v>778</v>
      </c>
      <c r="E62" s="130" t="s">
        <v>30</v>
      </c>
      <c r="F62" s="144" t="s">
        <v>730</v>
      </c>
      <c r="G62" s="145"/>
      <c r="H62" s="11" t="s">
        <v>779</v>
      </c>
      <c r="I62" s="14">
        <v>48.95</v>
      </c>
      <c r="J62" s="121">
        <f t="shared" si="1"/>
        <v>97.9</v>
      </c>
      <c r="K62" s="127"/>
    </row>
    <row r="63" spans="1:11" ht="24">
      <c r="A63" s="126"/>
      <c r="B63" s="119">
        <v>2</v>
      </c>
      <c r="C63" s="10" t="s">
        <v>780</v>
      </c>
      <c r="D63" s="130" t="s">
        <v>780</v>
      </c>
      <c r="E63" s="130" t="s">
        <v>30</v>
      </c>
      <c r="F63" s="144" t="s">
        <v>279</v>
      </c>
      <c r="G63" s="145"/>
      <c r="H63" s="11" t="s">
        <v>781</v>
      </c>
      <c r="I63" s="14">
        <v>49.3</v>
      </c>
      <c r="J63" s="121">
        <f t="shared" si="1"/>
        <v>98.6</v>
      </c>
      <c r="K63" s="127"/>
    </row>
    <row r="64" spans="1:11" ht="24">
      <c r="A64" s="126"/>
      <c r="B64" s="119">
        <v>4</v>
      </c>
      <c r="C64" s="10" t="s">
        <v>780</v>
      </c>
      <c r="D64" s="130" t="s">
        <v>780</v>
      </c>
      <c r="E64" s="130" t="s">
        <v>30</v>
      </c>
      <c r="F64" s="144" t="s">
        <v>679</v>
      </c>
      <c r="G64" s="145"/>
      <c r="H64" s="11" t="s">
        <v>781</v>
      </c>
      <c r="I64" s="14">
        <v>49.3</v>
      </c>
      <c r="J64" s="121">
        <f t="shared" si="1"/>
        <v>197.2</v>
      </c>
      <c r="K64" s="127"/>
    </row>
    <row r="65" spans="1:11" ht="24">
      <c r="A65" s="126"/>
      <c r="B65" s="119">
        <v>1</v>
      </c>
      <c r="C65" s="10" t="s">
        <v>782</v>
      </c>
      <c r="D65" s="130" t="s">
        <v>782</v>
      </c>
      <c r="E65" s="130" t="s">
        <v>31</v>
      </c>
      <c r="F65" s="144" t="s">
        <v>115</v>
      </c>
      <c r="G65" s="145"/>
      <c r="H65" s="11" t="s">
        <v>783</v>
      </c>
      <c r="I65" s="14">
        <v>27.67</v>
      </c>
      <c r="J65" s="121">
        <f t="shared" si="1"/>
        <v>27.67</v>
      </c>
      <c r="K65" s="127"/>
    </row>
    <row r="66" spans="1:11" ht="24">
      <c r="A66" s="126"/>
      <c r="B66" s="119">
        <v>2</v>
      </c>
      <c r="C66" s="10" t="s">
        <v>784</v>
      </c>
      <c r="D66" s="130" t="s">
        <v>784</v>
      </c>
      <c r="E66" s="130" t="s">
        <v>277</v>
      </c>
      <c r="F66" s="144"/>
      <c r="G66" s="145"/>
      <c r="H66" s="11" t="s">
        <v>785</v>
      </c>
      <c r="I66" s="14">
        <v>69.17</v>
      </c>
      <c r="J66" s="121">
        <f t="shared" si="1"/>
        <v>138.34</v>
      </c>
      <c r="K66" s="127"/>
    </row>
    <row r="67" spans="1:11" ht="24">
      <c r="A67" s="126"/>
      <c r="B67" s="119">
        <v>1</v>
      </c>
      <c r="C67" s="10" t="s">
        <v>786</v>
      </c>
      <c r="D67" s="130" t="s">
        <v>786</v>
      </c>
      <c r="E67" s="130" t="s">
        <v>112</v>
      </c>
      <c r="F67" s="144"/>
      <c r="G67" s="145"/>
      <c r="H67" s="11" t="s">
        <v>787</v>
      </c>
      <c r="I67" s="14">
        <v>131.24</v>
      </c>
      <c r="J67" s="121">
        <f t="shared" si="1"/>
        <v>131.24</v>
      </c>
      <c r="K67" s="127"/>
    </row>
    <row r="68" spans="1:11" ht="24">
      <c r="A68" s="126"/>
      <c r="B68" s="119">
        <v>1</v>
      </c>
      <c r="C68" s="10" t="s">
        <v>788</v>
      </c>
      <c r="D68" s="130" t="s">
        <v>788</v>
      </c>
      <c r="E68" s="130" t="s">
        <v>218</v>
      </c>
      <c r="F68" s="144"/>
      <c r="G68" s="145"/>
      <c r="H68" s="11" t="s">
        <v>789</v>
      </c>
      <c r="I68" s="14">
        <v>85.13</v>
      </c>
      <c r="J68" s="121">
        <f t="shared" si="1"/>
        <v>85.13</v>
      </c>
      <c r="K68" s="127"/>
    </row>
    <row r="69" spans="1:11" ht="24">
      <c r="A69" s="126"/>
      <c r="B69" s="119">
        <v>1</v>
      </c>
      <c r="C69" s="10" t="s">
        <v>788</v>
      </c>
      <c r="D69" s="130" t="s">
        <v>788</v>
      </c>
      <c r="E69" s="130" t="s">
        <v>275</v>
      </c>
      <c r="F69" s="144"/>
      <c r="G69" s="145"/>
      <c r="H69" s="11" t="s">
        <v>789</v>
      </c>
      <c r="I69" s="14">
        <v>85.13</v>
      </c>
      <c r="J69" s="121">
        <f t="shared" si="1"/>
        <v>85.13</v>
      </c>
      <c r="K69" s="127"/>
    </row>
    <row r="70" spans="1:11" ht="24">
      <c r="A70" s="126"/>
      <c r="B70" s="119">
        <v>1</v>
      </c>
      <c r="C70" s="10" t="s">
        <v>790</v>
      </c>
      <c r="D70" s="130" t="s">
        <v>790</v>
      </c>
      <c r="E70" s="130" t="s">
        <v>31</v>
      </c>
      <c r="F70" s="144" t="s">
        <v>279</v>
      </c>
      <c r="G70" s="145"/>
      <c r="H70" s="11" t="s">
        <v>791</v>
      </c>
      <c r="I70" s="14">
        <v>97.19</v>
      </c>
      <c r="J70" s="121">
        <f t="shared" si="1"/>
        <v>97.19</v>
      </c>
      <c r="K70" s="127"/>
    </row>
    <row r="71" spans="1:11" ht="24">
      <c r="A71" s="126"/>
      <c r="B71" s="119">
        <v>1</v>
      </c>
      <c r="C71" s="10" t="s">
        <v>792</v>
      </c>
      <c r="D71" s="130" t="s">
        <v>792</v>
      </c>
      <c r="E71" s="130" t="s">
        <v>31</v>
      </c>
      <c r="F71" s="144" t="s">
        <v>279</v>
      </c>
      <c r="G71" s="145"/>
      <c r="H71" s="11" t="s">
        <v>793</v>
      </c>
      <c r="I71" s="14">
        <v>104.64</v>
      </c>
      <c r="J71" s="121">
        <f t="shared" si="1"/>
        <v>104.64</v>
      </c>
      <c r="K71" s="127"/>
    </row>
    <row r="72" spans="1:11" ht="24">
      <c r="A72" s="126"/>
      <c r="B72" s="119">
        <v>1</v>
      </c>
      <c r="C72" s="10" t="s">
        <v>794</v>
      </c>
      <c r="D72" s="130" t="s">
        <v>794</v>
      </c>
      <c r="E72" s="130" t="s">
        <v>30</v>
      </c>
      <c r="F72" s="144"/>
      <c r="G72" s="145"/>
      <c r="H72" s="11" t="s">
        <v>795</v>
      </c>
      <c r="I72" s="14">
        <v>209.27</v>
      </c>
      <c r="J72" s="121">
        <f t="shared" si="1"/>
        <v>209.27</v>
      </c>
      <c r="K72" s="127"/>
    </row>
    <row r="73" spans="1:11" ht="24">
      <c r="A73" s="126"/>
      <c r="B73" s="119">
        <v>2</v>
      </c>
      <c r="C73" s="10" t="s">
        <v>796</v>
      </c>
      <c r="D73" s="130" t="s">
        <v>796</v>
      </c>
      <c r="E73" s="130" t="s">
        <v>30</v>
      </c>
      <c r="F73" s="144" t="s">
        <v>279</v>
      </c>
      <c r="G73" s="145"/>
      <c r="H73" s="11" t="s">
        <v>811</v>
      </c>
      <c r="I73" s="14">
        <v>122.37</v>
      </c>
      <c r="J73" s="121">
        <f t="shared" si="1"/>
        <v>244.74</v>
      </c>
      <c r="K73" s="127"/>
    </row>
    <row r="74" spans="1:11" ht="24">
      <c r="A74" s="126"/>
      <c r="B74" s="119">
        <v>4</v>
      </c>
      <c r="C74" s="10" t="s">
        <v>797</v>
      </c>
      <c r="D74" s="130" t="s">
        <v>797</v>
      </c>
      <c r="E74" s="130" t="s">
        <v>30</v>
      </c>
      <c r="F74" s="144" t="s">
        <v>279</v>
      </c>
      <c r="G74" s="145"/>
      <c r="H74" s="11" t="s">
        <v>798</v>
      </c>
      <c r="I74" s="14">
        <v>157.84</v>
      </c>
      <c r="J74" s="121">
        <f t="shared" si="1"/>
        <v>631.36</v>
      </c>
      <c r="K74" s="127"/>
    </row>
    <row r="75" spans="1:11" ht="24">
      <c r="A75" s="126"/>
      <c r="B75" s="120">
        <v>1</v>
      </c>
      <c r="C75" s="12" t="s">
        <v>799</v>
      </c>
      <c r="D75" s="131" t="s">
        <v>799</v>
      </c>
      <c r="E75" s="131" t="s">
        <v>800</v>
      </c>
      <c r="F75" s="146"/>
      <c r="G75" s="147"/>
      <c r="H75" s="13" t="s">
        <v>801</v>
      </c>
      <c r="I75" s="15">
        <v>43.98</v>
      </c>
      <c r="J75" s="122">
        <f t="shared" si="1"/>
        <v>43.98</v>
      </c>
      <c r="K75" s="127"/>
    </row>
    <row r="76" spans="1:11">
      <c r="A76" s="126"/>
      <c r="B76" s="138"/>
      <c r="C76" s="138"/>
      <c r="D76" s="138"/>
      <c r="E76" s="138"/>
      <c r="F76" s="138"/>
      <c r="G76" s="138"/>
      <c r="H76" s="138"/>
      <c r="I76" s="139" t="s">
        <v>261</v>
      </c>
      <c r="J76" s="140">
        <f>SUM(J22:J75)</f>
        <v>6234.119999999999</v>
      </c>
      <c r="K76" s="127"/>
    </row>
    <row r="77" spans="1:11">
      <c r="A77" s="126"/>
      <c r="B77" s="138"/>
      <c r="C77" s="138"/>
      <c r="D77" s="138"/>
      <c r="E77" s="138"/>
      <c r="F77" s="138"/>
      <c r="G77" s="138"/>
      <c r="H77" s="138"/>
      <c r="I77" s="142" t="s">
        <v>813</v>
      </c>
      <c r="J77" s="140">
        <f>J76*-0.4</f>
        <v>-2493.6479999999997</v>
      </c>
      <c r="K77" s="127"/>
    </row>
    <row r="78" spans="1:11" outlineLevel="1">
      <c r="A78" s="126"/>
      <c r="B78" s="138"/>
      <c r="C78" s="138"/>
      <c r="D78" s="138"/>
      <c r="E78" s="138"/>
      <c r="F78" s="138"/>
      <c r="G78" s="138"/>
      <c r="H78" s="138"/>
      <c r="I78" s="139" t="s">
        <v>814</v>
      </c>
      <c r="J78" s="140">
        <v>0</v>
      </c>
      <c r="K78" s="127"/>
    </row>
    <row r="79" spans="1:11">
      <c r="A79" s="126"/>
      <c r="B79" s="138"/>
      <c r="C79" s="138"/>
      <c r="D79" s="138"/>
      <c r="E79" s="138"/>
      <c r="F79" s="138"/>
      <c r="G79" s="138"/>
      <c r="H79" s="138"/>
      <c r="I79" s="139" t="s">
        <v>263</v>
      </c>
      <c r="J79" s="140">
        <f>SUM(J76:J78)</f>
        <v>3740.4719999999993</v>
      </c>
      <c r="K79" s="127"/>
    </row>
    <row r="80" spans="1:11">
      <c r="A80" s="6"/>
      <c r="B80" s="7"/>
      <c r="C80" s="7"/>
      <c r="D80" s="7"/>
      <c r="E80" s="7"/>
      <c r="F80" s="7"/>
      <c r="G80" s="7"/>
      <c r="H80" s="7" t="s">
        <v>815</v>
      </c>
      <c r="I80" s="7"/>
      <c r="J80" s="7"/>
      <c r="K80" s="8"/>
    </row>
    <row r="83" spans="8:9">
      <c r="H83" s="1" t="s">
        <v>734</v>
      </c>
      <c r="I83" s="103">
        <f>'Tax Invoice'!E14</f>
        <v>1</v>
      </c>
    </row>
    <row r="84" spans="8:9">
      <c r="H84" s="1" t="s">
        <v>711</v>
      </c>
      <c r="I84" s="103">
        <v>35.409999999999997</v>
      </c>
    </row>
    <row r="85" spans="8:9">
      <c r="H85" s="1" t="s">
        <v>714</v>
      </c>
      <c r="I85" s="103">
        <f>I87/I84</f>
        <v>176.05535159559446</v>
      </c>
    </row>
    <row r="86" spans="8:9">
      <c r="H86" s="1" t="s">
        <v>715</v>
      </c>
      <c r="I86" s="103">
        <f>I88/I84</f>
        <v>105.63321095735667</v>
      </c>
    </row>
    <row r="87" spans="8:9">
      <c r="H87" s="1" t="s">
        <v>712</v>
      </c>
      <c r="I87" s="103">
        <f>J76*I83</f>
        <v>6234.119999999999</v>
      </c>
    </row>
    <row r="88" spans="8:9">
      <c r="H88" s="1" t="s">
        <v>713</v>
      </c>
      <c r="I88" s="103">
        <f>J79*I83</f>
        <v>3740.4719999999993</v>
      </c>
    </row>
  </sheetData>
  <mergeCells count="58">
    <mergeCell ref="J10:J11"/>
    <mergeCell ref="J14:J15"/>
    <mergeCell ref="F20:G20"/>
    <mergeCell ref="F21:G21"/>
    <mergeCell ref="F22:G22"/>
    <mergeCell ref="F73:G73"/>
    <mergeCell ref="F74:G74"/>
    <mergeCell ref="F75:G75"/>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28:G28"/>
    <mergeCell ref="F29:G29"/>
    <mergeCell ref="F30:G30"/>
    <mergeCell ref="F31:G31"/>
    <mergeCell ref="F32:G32"/>
    <mergeCell ref="F23:G23"/>
    <mergeCell ref="F24:G24"/>
    <mergeCell ref="F25:G25"/>
    <mergeCell ref="F26:G26"/>
    <mergeCell ref="F27:G27"/>
    <mergeCell ref="F33:G33"/>
    <mergeCell ref="F34:G34"/>
    <mergeCell ref="F35:G35"/>
    <mergeCell ref="F36:G36"/>
    <mergeCell ref="F37:G3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222</v>
      </c>
      <c r="O1" t="s">
        <v>149</v>
      </c>
      <c r="T1" t="s">
        <v>261</v>
      </c>
      <c r="U1">
        <v>6234.119999999999</v>
      </c>
    </row>
    <row r="2" spans="1:21" ht="15.75">
      <c r="A2" s="126"/>
      <c r="B2" s="136" t="s">
        <v>139</v>
      </c>
      <c r="C2" s="132"/>
      <c r="D2" s="132"/>
      <c r="E2" s="132"/>
      <c r="F2" s="132"/>
      <c r="G2" s="132"/>
      <c r="H2" s="132"/>
      <c r="I2" s="137" t="s">
        <v>145</v>
      </c>
      <c r="J2" s="127"/>
      <c r="T2" t="s">
        <v>190</v>
      </c>
      <c r="U2">
        <v>709.39</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6943.5099999999993</v>
      </c>
    </row>
    <row r="5" spans="1:21">
      <c r="A5" s="126"/>
      <c r="B5" s="133" t="s">
        <v>142</v>
      </c>
      <c r="C5" s="132"/>
      <c r="D5" s="132"/>
      <c r="E5" s="132"/>
      <c r="F5" s="132"/>
      <c r="G5" s="132"/>
      <c r="H5" s="132"/>
      <c r="I5" s="132"/>
      <c r="J5" s="127"/>
      <c r="S5" t="s">
        <v>809</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48"/>
      <c r="J10" s="127"/>
    </row>
    <row r="11" spans="1:21">
      <c r="A11" s="126"/>
      <c r="B11" s="126" t="s">
        <v>717</v>
      </c>
      <c r="C11" s="132"/>
      <c r="D11" s="132"/>
      <c r="E11" s="127"/>
      <c r="F11" s="128"/>
      <c r="G11" s="128" t="s">
        <v>717</v>
      </c>
      <c r="H11" s="132"/>
      <c r="I11" s="149"/>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50">
        <v>45175</v>
      </c>
      <c r="J14" s="127"/>
    </row>
    <row r="15" spans="1:21">
      <c r="A15" s="126"/>
      <c r="B15" s="6" t="s">
        <v>11</v>
      </c>
      <c r="C15" s="7"/>
      <c r="D15" s="7"/>
      <c r="E15" s="8"/>
      <c r="F15" s="128"/>
      <c r="G15" s="9" t="s">
        <v>11</v>
      </c>
      <c r="H15" s="132"/>
      <c r="I15" s="151"/>
      <c r="J15" s="127"/>
    </row>
    <row r="16" spans="1:21">
      <c r="A16" s="126"/>
      <c r="B16" s="132"/>
      <c r="C16" s="132"/>
      <c r="D16" s="132"/>
      <c r="E16" s="132"/>
      <c r="F16" s="132"/>
      <c r="G16" s="132"/>
      <c r="H16" s="135" t="s">
        <v>147</v>
      </c>
      <c r="I16" s="141">
        <v>39880</v>
      </c>
      <c r="J16" s="127"/>
    </row>
    <row r="17" spans="1:16">
      <c r="A17" s="126"/>
      <c r="B17" s="132" t="s">
        <v>720</v>
      </c>
      <c r="C17" s="132"/>
      <c r="D17" s="132"/>
      <c r="E17" s="132"/>
      <c r="F17" s="132"/>
      <c r="G17" s="132"/>
      <c r="H17" s="135" t="s">
        <v>148</v>
      </c>
      <c r="I17" s="141"/>
      <c r="J17" s="127"/>
    </row>
    <row r="18" spans="1:16" ht="18">
      <c r="A18" s="126"/>
      <c r="B18" s="132" t="s">
        <v>721</v>
      </c>
      <c r="C18" s="132"/>
      <c r="D18" s="132"/>
      <c r="E18" s="132"/>
      <c r="F18" s="132"/>
      <c r="G18" s="132"/>
      <c r="H18" s="134" t="s">
        <v>264</v>
      </c>
      <c r="I18" s="116" t="s">
        <v>282</v>
      </c>
      <c r="J18" s="127"/>
    </row>
    <row r="19" spans="1:16">
      <c r="A19" s="126"/>
      <c r="B19" s="132"/>
      <c r="C19" s="132"/>
      <c r="D19" s="132"/>
      <c r="E19" s="132"/>
      <c r="F19" s="132"/>
      <c r="G19" s="132"/>
      <c r="H19" s="132"/>
      <c r="I19" s="132"/>
      <c r="J19" s="127"/>
      <c r="P19">
        <v>45175</v>
      </c>
    </row>
    <row r="20" spans="1:16">
      <c r="A20" s="126"/>
      <c r="B20" s="112" t="s">
        <v>204</v>
      </c>
      <c r="C20" s="112" t="s">
        <v>205</v>
      </c>
      <c r="D20" s="129" t="s">
        <v>206</v>
      </c>
      <c r="E20" s="152" t="s">
        <v>207</v>
      </c>
      <c r="F20" s="153"/>
      <c r="G20" s="112" t="s">
        <v>174</v>
      </c>
      <c r="H20" s="112" t="s">
        <v>208</v>
      </c>
      <c r="I20" s="112" t="s">
        <v>26</v>
      </c>
      <c r="J20" s="127"/>
    </row>
    <row r="21" spans="1:16">
      <c r="A21" s="126"/>
      <c r="B21" s="117"/>
      <c r="C21" s="117"/>
      <c r="D21" s="118"/>
      <c r="E21" s="154"/>
      <c r="F21" s="155"/>
      <c r="G21" s="117" t="s">
        <v>146</v>
      </c>
      <c r="H21" s="117"/>
      <c r="I21" s="117"/>
      <c r="J21" s="127"/>
    </row>
    <row r="22" spans="1:16" ht="132">
      <c r="A22" s="126"/>
      <c r="B22" s="119">
        <v>2</v>
      </c>
      <c r="C22" s="10" t="s">
        <v>724</v>
      </c>
      <c r="D22" s="130" t="s">
        <v>216</v>
      </c>
      <c r="E22" s="144"/>
      <c r="F22" s="145"/>
      <c r="G22" s="11" t="s">
        <v>725</v>
      </c>
      <c r="H22" s="14">
        <v>12.06</v>
      </c>
      <c r="I22" s="121">
        <f t="shared" ref="I22:I53" si="0">H22*B22</f>
        <v>24.12</v>
      </c>
      <c r="J22" s="127"/>
    </row>
    <row r="23" spans="1:16" ht="132">
      <c r="A23" s="126"/>
      <c r="B23" s="119">
        <v>1</v>
      </c>
      <c r="C23" s="10" t="s">
        <v>724</v>
      </c>
      <c r="D23" s="130" t="s">
        <v>218</v>
      </c>
      <c r="E23" s="144"/>
      <c r="F23" s="145"/>
      <c r="G23" s="11" t="s">
        <v>725</v>
      </c>
      <c r="H23" s="14">
        <v>12.06</v>
      </c>
      <c r="I23" s="121">
        <f t="shared" si="0"/>
        <v>12.06</v>
      </c>
      <c r="J23" s="127"/>
    </row>
    <row r="24" spans="1:16" ht="132">
      <c r="A24" s="126"/>
      <c r="B24" s="119">
        <v>1</v>
      </c>
      <c r="C24" s="10" t="s">
        <v>724</v>
      </c>
      <c r="D24" s="130" t="s">
        <v>273</v>
      </c>
      <c r="E24" s="144"/>
      <c r="F24" s="145"/>
      <c r="G24" s="11" t="s">
        <v>725</v>
      </c>
      <c r="H24" s="14">
        <v>12.06</v>
      </c>
      <c r="I24" s="121">
        <f t="shared" si="0"/>
        <v>12.06</v>
      </c>
      <c r="J24" s="127"/>
    </row>
    <row r="25" spans="1:16" ht="132">
      <c r="A25" s="126"/>
      <c r="B25" s="119">
        <v>1</v>
      </c>
      <c r="C25" s="10" t="s">
        <v>724</v>
      </c>
      <c r="D25" s="130" t="s">
        <v>316</v>
      </c>
      <c r="E25" s="144"/>
      <c r="F25" s="145"/>
      <c r="G25" s="11" t="s">
        <v>725</v>
      </c>
      <c r="H25" s="14">
        <v>12.06</v>
      </c>
      <c r="I25" s="121">
        <f t="shared" si="0"/>
        <v>12.06</v>
      </c>
      <c r="J25" s="127"/>
    </row>
    <row r="26" spans="1:16" ht="132">
      <c r="A26" s="126"/>
      <c r="B26" s="119">
        <v>4</v>
      </c>
      <c r="C26" s="10" t="s">
        <v>726</v>
      </c>
      <c r="D26" s="130" t="s">
        <v>28</v>
      </c>
      <c r="E26" s="144" t="s">
        <v>679</v>
      </c>
      <c r="F26" s="145"/>
      <c r="G26" s="11" t="s">
        <v>727</v>
      </c>
      <c r="H26" s="14">
        <v>20.93</v>
      </c>
      <c r="I26" s="121">
        <f t="shared" si="0"/>
        <v>83.72</v>
      </c>
      <c r="J26" s="127"/>
    </row>
    <row r="27" spans="1:16" ht="180">
      <c r="A27" s="126"/>
      <c r="B27" s="119">
        <v>12</v>
      </c>
      <c r="C27" s="10" t="s">
        <v>668</v>
      </c>
      <c r="D27" s="130" t="s">
        <v>28</v>
      </c>
      <c r="E27" s="144" t="s">
        <v>112</v>
      </c>
      <c r="F27" s="145"/>
      <c r="G27" s="11" t="s">
        <v>729</v>
      </c>
      <c r="H27" s="14">
        <v>30.5</v>
      </c>
      <c r="I27" s="121">
        <f t="shared" si="0"/>
        <v>366</v>
      </c>
      <c r="J27" s="127"/>
    </row>
    <row r="28" spans="1:16" ht="180">
      <c r="A28" s="126"/>
      <c r="B28" s="119">
        <v>1</v>
      </c>
      <c r="C28" s="10" t="s">
        <v>668</v>
      </c>
      <c r="D28" s="130" t="s">
        <v>28</v>
      </c>
      <c r="E28" s="144" t="s">
        <v>216</v>
      </c>
      <c r="F28" s="145"/>
      <c r="G28" s="11" t="s">
        <v>729</v>
      </c>
      <c r="H28" s="14">
        <v>30.5</v>
      </c>
      <c r="I28" s="121">
        <f t="shared" si="0"/>
        <v>30.5</v>
      </c>
      <c r="J28" s="127"/>
    </row>
    <row r="29" spans="1:16" ht="180">
      <c r="A29" s="126"/>
      <c r="B29" s="119">
        <v>6</v>
      </c>
      <c r="C29" s="10" t="s">
        <v>668</v>
      </c>
      <c r="D29" s="130" t="s">
        <v>28</v>
      </c>
      <c r="E29" s="144" t="s">
        <v>273</v>
      </c>
      <c r="F29" s="145"/>
      <c r="G29" s="11" t="s">
        <v>729</v>
      </c>
      <c r="H29" s="14">
        <v>30.5</v>
      </c>
      <c r="I29" s="121">
        <f t="shared" si="0"/>
        <v>183</v>
      </c>
      <c r="J29" s="127"/>
    </row>
    <row r="30" spans="1:16" ht="180">
      <c r="A30" s="126"/>
      <c r="B30" s="119">
        <v>1</v>
      </c>
      <c r="C30" s="10" t="s">
        <v>668</v>
      </c>
      <c r="D30" s="130" t="s">
        <v>28</v>
      </c>
      <c r="E30" s="144" t="s">
        <v>276</v>
      </c>
      <c r="F30" s="145"/>
      <c r="G30" s="11" t="s">
        <v>729</v>
      </c>
      <c r="H30" s="14">
        <v>30.5</v>
      </c>
      <c r="I30" s="121">
        <f t="shared" si="0"/>
        <v>30.5</v>
      </c>
      <c r="J30" s="127"/>
    </row>
    <row r="31" spans="1:16" ht="156">
      <c r="A31" s="126"/>
      <c r="B31" s="119">
        <v>1</v>
      </c>
      <c r="C31" s="10" t="s">
        <v>738</v>
      </c>
      <c r="D31" s="130" t="s">
        <v>30</v>
      </c>
      <c r="E31" s="144" t="s">
        <v>112</v>
      </c>
      <c r="F31" s="145"/>
      <c r="G31" s="11" t="s">
        <v>739</v>
      </c>
      <c r="H31" s="14">
        <v>35.11</v>
      </c>
      <c r="I31" s="121">
        <f t="shared" si="0"/>
        <v>35.11</v>
      </c>
      <c r="J31" s="127"/>
    </row>
    <row r="32" spans="1:16" ht="132">
      <c r="A32" s="126"/>
      <c r="B32" s="119">
        <v>1</v>
      </c>
      <c r="C32" s="10" t="s">
        <v>740</v>
      </c>
      <c r="D32" s="130" t="s">
        <v>30</v>
      </c>
      <c r="E32" s="144"/>
      <c r="F32" s="145"/>
      <c r="G32" s="11" t="s">
        <v>741</v>
      </c>
      <c r="H32" s="14">
        <v>28.02</v>
      </c>
      <c r="I32" s="121">
        <f t="shared" si="0"/>
        <v>28.02</v>
      </c>
      <c r="J32" s="127"/>
    </row>
    <row r="33" spans="1:10" ht="276">
      <c r="A33" s="126"/>
      <c r="B33" s="119">
        <v>2</v>
      </c>
      <c r="C33" s="10" t="s">
        <v>742</v>
      </c>
      <c r="D33" s="130" t="s">
        <v>218</v>
      </c>
      <c r="E33" s="144"/>
      <c r="F33" s="145"/>
      <c r="G33" s="11" t="s">
        <v>810</v>
      </c>
      <c r="H33" s="14">
        <v>86.19</v>
      </c>
      <c r="I33" s="121">
        <f t="shared" si="0"/>
        <v>172.38</v>
      </c>
      <c r="J33" s="127"/>
    </row>
    <row r="34" spans="1:10" ht="132">
      <c r="A34" s="126"/>
      <c r="B34" s="119">
        <v>1</v>
      </c>
      <c r="C34" s="10" t="s">
        <v>618</v>
      </c>
      <c r="D34" s="130" t="s">
        <v>31</v>
      </c>
      <c r="E34" s="144" t="s">
        <v>737</v>
      </c>
      <c r="F34" s="145"/>
      <c r="G34" s="11" t="s">
        <v>621</v>
      </c>
      <c r="H34" s="14">
        <v>4.97</v>
      </c>
      <c r="I34" s="121">
        <f t="shared" si="0"/>
        <v>4.97</v>
      </c>
      <c r="J34" s="127"/>
    </row>
    <row r="35" spans="1:10" ht="108">
      <c r="A35" s="126"/>
      <c r="B35" s="119">
        <v>20</v>
      </c>
      <c r="C35" s="10" t="s">
        <v>743</v>
      </c>
      <c r="D35" s="130" t="s">
        <v>30</v>
      </c>
      <c r="E35" s="144"/>
      <c r="F35" s="145"/>
      <c r="G35" s="11" t="s">
        <v>744</v>
      </c>
      <c r="H35" s="14">
        <v>10.29</v>
      </c>
      <c r="I35" s="121">
        <f t="shared" si="0"/>
        <v>205.79999999999998</v>
      </c>
      <c r="J35" s="127"/>
    </row>
    <row r="36" spans="1:10" ht="108">
      <c r="A36" s="126"/>
      <c r="B36" s="119">
        <v>20</v>
      </c>
      <c r="C36" s="10" t="s">
        <v>745</v>
      </c>
      <c r="D36" s="130" t="s">
        <v>30</v>
      </c>
      <c r="E36" s="144"/>
      <c r="F36" s="145"/>
      <c r="G36" s="11" t="s">
        <v>746</v>
      </c>
      <c r="H36" s="14">
        <v>11</v>
      </c>
      <c r="I36" s="121">
        <f t="shared" si="0"/>
        <v>220</v>
      </c>
      <c r="J36" s="127"/>
    </row>
    <row r="37" spans="1:10" ht="144">
      <c r="A37" s="126"/>
      <c r="B37" s="119">
        <v>8</v>
      </c>
      <c r="C37" s="10" t="s">
        <v>747</v>
      </c>
      <c r="D37" s="130" t="s">
        <v>30</v>
      </c>
      <c r="E37" s="144" t="s">
        <v>279</v>
      </c>
      <c r="F37" s="145"/>
      <c r="G37" s="11" t="s">
        <v>748</v>
      </c>
      <c r="H37" s="14">
        <v>20.93</v>
      </c>
      <c r="I37" s="121">
        <f t="shared" si="0"/>
        <v>167.44</v>
      </c>
      <c r="J37" s="127"/>
    </row>
    <row r="38" spans="1:10" ht="108">
      <c r="A38" s="126"/>
      <c r="B38" s="119">
        <v>2</v>
      </c>
      <c r="C38" s="10" t="s">
        <v>749</v>
      </c>
      <c r="D38" s="130" t="s">
        <v>728</v>
      </c>
      <c r="E38" s="144" t="s">
        <v>28</v>
      </c>
      <c r="F38" s="145"/>
      <c r="G38" s="11" t="s">
        <v>750</v>
      </c>
      <c r="H38" s="14">
        <v>6.74</v>
      </c>
      <c r="I38" s="121">
        <f t="shared" si="0"/>
        <v>13.48</v>
      </c>
      <c r="J38" s="127"/>
    </row>
    <row r="39" spans="1:10" ht="108">
      <c r="A39" s="126"/>
      <c r="B39" s="119">
        <v>2</v>
      </c>
      <c r="C39" s="10" t="s">
        <v>749</v>
      </c>
      <c r="D39" s="130" t="s">
        <v>728</v>
      </c>
      <c r="E39" s="144" t="s">
        <v>30</v>
      </c>
      <c r="F39" s="145"/>
      <c r="G39" s="11" t="s">
        <v>750</v>
      </c>
      <c r="H39" s="14">
        <v>6.74</v>
      </c>
      <c r="I39" s="121">
        <f t="shared" si="0"/>
        <v>13.48</v>
      </c>
      <c r="J39" s="127"/>
    </row>
    <row r="40" spans="1:10" ht="108">
      <c r="A40" s="126"/>
      <c r="B40" s="119">
        <v>2</v>
      </c>
      <c r="C40" s="10" t="s">
        <v>749</v>
      </c>
      <c r="D40" s="130" t="s">
        <v>728</v>
      </c>
      <c r="E40" s="144" t="s">
        <v>31</v>
      </c>
      <c r="F40" s="145"/>
      <c r="G40" s="11" t="s">
        <v>750</v>
      </c>
      <c r="H40" s="14">
        <v>6.74</v>
      </c>
      <c r="I40" s="121">
        <f t="shared" si="0"/>
        <v>13.48</v>
      </c>
      <c r="J40" s="127"/>
    </row>
    <row r="41" spans="1:10" ht="192">
      <c r="A41" s="126"/>
      <c r="B41" s="119">
        <v>4</v>
      </c>
      <c r="C41" s="10" t="s">
        <v>731</v>
      </c>
      <c r="D41" s="130" t="s">
        <v>237</v>
      </c>
      <c r="E41" s="144" t="s">
        <v>218</v>
      </c>
      <c r="F41" s="145"/>
      <c r="G41" s="11" t="s">
        <v>732</v>
      </c>
      <c r="H41" s="14">
        <v>29.79</v>
      </c>
      <c r="I41" s="121">
        <f t="shared" si="0"/>
        <v>119.16</v>
      </c>
      <c r="J41" s="127"/>
    </row>
    <row r="42" spans="1:10" ht="84">
      <c r="A42" s="126"/>
      <c r="B42" s="119">
        <v>4</v>
      </c>
      <c r="C42" s="10" t="s">
        <v>751</v>
      </c>
      <c r="D42" s="130" t="s">
        <v>30</v>
      </c>
      <c r="E42" s="144" t="s">
        <v>115</v>
      </c>
      <c r="F42" s="145"/>
      <c r="G42" s="11" t="s">
        <v>752</v>
      </c>
      <c r="H42" s="14">
        <v>4.97</v>
      </c>
      <c r="I42" s="121">
        <f t="shared" si="0"/>
        <v>19.88</v>
      </c>
      <c r="J42" s="127"/>
    </row>
    <row r="43" spans="1:10" ht="132">
      <c r="A43" s="126"/>
      <c r="B43" s="119">
        <v>10</v>
      </c>
      <c r="C43" s="10" t="s">
        <v>121</v>
      </c>
      <c r="D43" s="130"/>
      <c r="E43" s="144"/>
      <c r="F43" s="145"/>
      <c r="G43" s="11" t="s">
        <v>753</v>
      </c>
      <c r="H43" s="14">
        <v>6.74</v>
      </c>
      <c r="I43" s="121">
        <f t="shared" si="0"/>
        <v>67.400000000000006</v>
      </c>
      <c r="J43" s="127"/>
    </row>
    <row r="44" spans="1:10" ht="144">
      <c r="A44" s="126"/>
      <c r="B44" s="119">
        <v>10</v>
      </c>
      <c r="C44" s="10" t="s">
        <v>125</v>
      </c>
      <c r="D44" s="130"/>
      <c r="E44" s="144"/>
      <c r="F44" s="145"/>
      <c r="G44" s="11" t="s">
        <v>754</v>
      </c>
      <c r="H44" s="14">
        <v>6.38</v>
      </c>
      <c r="I44" s="121">
        <f t="shared" si="0"/>
        <v>63.8</v>
      </c>
      <c r="J44" s="127"/>
    </row>
    <row r="45" spans="1:10" ht="108">
      <c r="A45" s="126"/>
      <c r="B45" s="119">
        <v>9</v>
      </c>
      <c r="C45" s="10" t="s">
        <v>755</v>
      </c>
      <c r="D45" s="130"/>
      <c r="E45" s="144"/>
      <c r="F45" s="145"/>
      <c r="G45" s="11" t="s">
        <v>756</v>
      </c>
      <c r="H45" s="14">
        <v>6.38</v>
      </c>
      <c r="I45" s="121">
        <f t="shared" si="0"/>
        <v>57.42</v>
      </c>
      <c r="J45" s="127"/>
    </row>
    <row r="46" spans="1:10" ht="96">
      <c r="A46" s="126"/>
      <c r="B46" s="119">
        <v>22</v>
      </c>
      <c r="C46" s="10" t="s">
        <v>757</v>
      </c>
      <c r="D46" s="130" t="s">
        <v>30</v>
      </c>
      <c r="E46" s="144"/>
      <c r="F46" s="145"/>
      <c r="G46" s="11" t="s">
        <v>758</v>
      </c>
      <c r="H46" s="14">
        <v>12.06</v>
      </c>
      <c r="I46" s="121">
        <f t="shared" si="0"/>
        <v>265.32</v>
      </c>
      <c r="J46" s="127"/>
    </row>
    <row r="47" spans="1:10" ht="96">
      <c r="A47" s="126"/>
      <c r="B47" s="119">
        <v>2</v>
      </c>
      <c r="C47" s="10" t="s">
        <v>757</v>
      </c>
      <c r="D47" s="130" t="s">
        <v>31</v>
      </c>
      <c r="E47" s="144"/>
      <c r="F47" s="145"/>
      <c r="G47" s="11" t="s">
        <v>758</v>
      </c>
      <c r="H47" s="14">
        <v>12.06</v>
      </c>
      <c r="I47" s="121">
        <f t="shared" si="0"/>
        <v>24.12</v>
      </c>
      <c r="J47" s="127"/>
    </row>
    <row r="48" spans="1:10" ht="144">
      <c r="A48" s="126"/>
      <c r="B48" s="119">
        <v>8</v>
      </c>
      <c r="C48" s="10" t="s">
        <v>735</v>
      </c>
      <c r="D48" s="130" t="s">
        <v>30</v>
      </c>
      <c r="E48" s="144" t="s">
        <v>279</v>
      </c>
      <c r="F48" s="145"/>
      <c r="G48" s="11" t="s">
        <v>736</v>
      </c>
      <c r="H48" s="14">
        <v>24.47</v>
      </c>
      <c r="I48" s="121">
        <f t="shared" si="0"/>
        <v>195.76</v>
      </c>
      <c r="J48" s="127"/>
    </row>
    <row r="49" spans="1:10" ht="120">
      <c r="A49" s="126"/>
      <c r="B49" s="119">
        <v>2</v>
      </c>
      <c r="C49" s="10" t="s">
        <v>759</v>
      </c>
      <c r="D49" s="130" t="s">
        <v>760</v>
      </c>
      <c r="E49" s="144"/>
      <c r="F49" s="145"/>
      <c r="G49" s="11" t="s">
        <v>761</v>
      </c>
      <c r="H49" s="14">
        <v>15.25</v>
      </c>
      <c r="I49" s="121">
        <f t="shared" si="0"/>
        <v>30.5</v>
      </c>
      <c r="J49" s="127"/>
    </row>
    <row r="50" spans="1:10" ht="120">
      <c r="A50" s="126"/>
      <c r="B50" s="119">
        <v>2</v>
      </c>
      <c r="C50" s="10" t="s">
        <v>759</v>
      </c>
      <c r="D50" s="130" t="s">
        <v>762</v>
      </c>
      <c r="E50" s="144"/>
      <c r="F50" s="145"/>
      <c r="G50" s="11" t="s">
        <v>761</v>
      </c>
      <c r="H50" s="14">
        <v>15.61</v>
      </c>
      <c r="I50" s="121">
        <f t="shared" si="0"/>
        <v>31.22</v>
      </c>
      <c r="J50" s="127"/>
    </row>
    <row r="51" spans="1:10" ht="120">
      <c r="A51" s="126"/>
      <c r="B51" s="119">
        <v>2</v>
      </c>
      <c r="C51" s="10" t="s">
        <v>759</v>
      </c>
      <c r="D51" s="130" t="s">
        <v>723</v>
      </c>
      <c r="E51" s="144"/>
      <c r="F51" s="145"/>
      <c r="G51" s="11" t="s">
        <v>761</v>
      </c>
      <c r="H51" s="14">
        <v>24.12</v>
      </c>
      <c r="I51" s="121">
        <f t="shared" si="0"/>
        <v>48.24</v>
      </c>
      <c r="J51" s="127"/>
    </row>
    <row r="52" spans="1:10" ht="120">
      <c r="A52" s="126"/>
      <c r="B52" s="119">
        <v>2</v>
      </c>
      <c r="C52" s="10" t="s">
        <v>759</v>
      </c>
      <c r="D52" s="130" t="s">
        <v>763</v>
      </c>
      <c r="E52" s="144"/>
      <c r="F52" s="145"/>
      <c r="G52" s="11" t="s">
        <v>761</v>
      </c>
      <c r="H52" s="14">
        <v>29.79</v>
      </c>
      <c r="I52" s="121">
        <f t="shared" si="0"/>
        <v>59.58</v>
      </c>
      <c r="J52" s="127"/>
    </row>
    <row r="53" spans="1:10" ht="120">
      <c r="A53" s="126"/>
      <c r="B53" s="119">
        <v>2</v>
      </c>
      <c r="C53" s="10" t="s">
        <v>759</v>
      </c>
      <c r="D53" s="130" t="s">
        <v>764</v>
      </c>
      <c r="E53" s="144"/>
      <c r="F53" s="145"/>
      <c r="G53" s="11" t="s">
        <v>761</v>
      </c>
      <c r="H53" s="14">
        <v>36.89</v>
      </c>
      <c r="I53" s="121">
        <f t="shared" si="0"/>
        <v>73.78</v>
      </c>
      <c r="J53" s="127"/>
    </row>
    <row r="54" spans="1:10" ht="120">
      <c r="A54" s="126"/>
      <c r="B54" s="119">
        <v>2</v>
      </c>
      <c r="C54" s="10" t="s">
        <v>765</v>
      </c>
      <c r="D54" s="130" t="s">
        <v>30</v>
      </c>
      <c r="E54" s="144" t="s">
        <v>279</v>
      </c>
      <c r="F54" s="145"/>
      <c r="G54" s="11" t="s">
        <v>766</v>
      </c>
      <c r="H54" s="14">
        <v>24.47</v>
      </c>
      <c r="I54" s="121">
        <f t="shared" ref="I54:I75" si="1">H54*B54</f>
        <v>48.94</v>
      </c>
      <c r="J54" s="127"/>
    </row>
    <row r="55" spans="1:10" ht="132">
      <c r="A55" s="126"/>
      <c r="B55" s="119">
        <v>2</v>
      </c>
      <c r="C55" s="10" t="s">
        <v>767</v>
      </c>
      <c r="D55" s="130" t="s">
        <v>722</v>
      </c>
      <c r="E55" s="144" t="s">
        <v>279</v>
      </c>
      <c r="F55" s="145"/>
      <c r="G55" s="11" t="s">
        <v>768</v>
      </c>
      <c r="H55" s="14">
        <v>38.659999999999997</v>
      </c>
      <c r="I55" s="121">
        <f t="shared" si="1"/>
        <v>77.319999999999993</v>
      </c>
      <c r="J55" s="127"/>
    </row>
    <row r="56" spans="1:10" ht="132">
      <c r="A56" s="126"/>
      <c r="B56" s="119">
        <v>2</v>
      </c>
      <c r="C56" s="10" t="s">
        <v>767</v>
      </c>
      <c r="D56" s="130" t="s">
        <v>769</v>
      </c>
      <c r="E56" s="144" t="s">
        <v>279</v>
      </c>
      <c r="F56" s="145"/>
      <c r="G56" s="11" t="s">
        <v>768</v>
      </c>
      <c r="H56" s="14">
        <v>86.55</v>
      </c>
      <c r="I56" s="121">
        <f t="shared" si="1"/>
        <v>173.1</v>
      </c>
      <c r="J56" s="127"/>
    </row>
    <row r="57" spans="1:10" ht="108">
      <c r="A57" s="126"/>
      <c r="B57" s="119">
        <v>7</v>
      </c>
      <c r="C57" s="10" t="s">
        <v>770</v>
      </c>
      <c r="D57" s="130" t="s">
        <v>32</v>
      </c>
      <c r="E57" s="144"/>
      <c r="F57" s="145"/>
      <c r="G57" s="11" t="s">
        <v>771</v>
      </c>
      <c r="H57" s="14">
        <v>35.11</v>
      </c>
      <c r="I57" s="121">
        <f t="shared" si="1"/>
        <v>245.76999999999998</v>
      </c>
      <c r="J57" s="127"/>
    </row>
    <row r="58" spans="1:10" ht="108">
      <c r="A58" s="126"/>
      <c r="B58" s="119">
        <v>7</v>
      </c>
      <c r="C58" s="10" t="s">
        <v>772</v>
      </c>
      <c r="D58" s="130" t="s">
        <v>32</v>
      </c>
      <c r="E58" s="144"/>
      <c r="F58" s="145"/>
      <c r="G58" s="11" t="s">
        <v>773</v>
      </c>
      <c r="H58" s="14">
        <v>35.11</v>
      </c>
      <c r="I58" s="121">
        <f t="shared" si="1"/>
        <v>245.76999999999998</v>
      </c>
      <c r="J58" s="127"/>
    </row>
    <row r="59" spans="1:10" ht="156">
      <c r="A59" s="126"/>
      <c r="B59" s="119">
        <v>1</v>
      </c>
      <c r="C59" s="10" t="s">
        <v>774</v>
      </c>
      <c r="D59" s="130" t="s">
        <v>30</v>
      </c>
      <c r="E59" s="144"/>
      <c r="F59" s="145"/>
      <c r="G59" s="11" t="s">
        <v>775</v>
      </c>
      <c r="H59" s="14">
        <v>69.17</v>
      </c>
      <c r="I59" s="121">
        <f t="shared" si="1"/>
        <v>69.17</v>
      </c>
      <c r="J59" s="127"/>
    </row>
    <row r="60" spans="1:10" ht="156">
      <c r="A60" s="126"/>
      <c r="B60" s="119">
        <v>2</v>
      </c>
      <c r="C60" s="10" t="s">
        <v>776</v>
      </c>
      <c r="D60" s="130" t="s">
        <v>30</v>
      </c>
      <c r="E60" s="144" t="s">
        <v>112</v>
      </c>
      <c r="F60" s="145"/>
      <c r="G60" s="11" t="s">
        <v>777</v>
      </c>
      <c r="H60" s="14">
        <v>52.85</v>
      </c>
      <c r="I60" s="121">
        <f t="shared" si="1"/>
        <v>105.7</v>
      </c>
      <c r="J60" s="127"/>
    </row>
    <row r="61" spans="1:10" ht="120">
      <c r="A61" s="126"/>
      <c r="B61" s="119">
        <v>8</v>
      </c>
      <c r="C61" s="10" t="s">
        <v>778</v>
      </c>
      <c r="D61" s="130" t="s">
        <v>30</v>
      </c>
      <c r="E61" s="144" t="s">
        <v>279</v>
      </c>
      <c r="F61" s="145"/>
      <c r="G61" s="11" t="s">
        <v>779</v>
      </c>
      <c r="H61" s="14">
        <v>48.95</v>
      </c>
      <c r="I61" s="121">
        <f t="shared" si="1"/>
        <v>391.6</v>
      </c>
      <c r="J61" s="127"/>
    </row>
    <row r="62" spans="1:10" ht="120">
      <c r="A62" s="126"/>
      <c r="B62" s="119">
        <v>2</v>
      </c>
      <c r="C62" s="10" t="s">
        <v>778</v>
      </c>
      <c r="D62" s="130" t="s">
        <v>30</v>
      </c>
      <c r="E62" s="144" t="s">
        <v>730</v>
      </c>
      <c r="F62" s="145"/>
      <c r="G62" s="11" t="s">
        <v>779</v>
      </c>
      <c r="H62" s="14">
        <v>48.95</v>
      </c>
      <c r="I62" s="121">
        <f t="shared" si="1"/>
        <v>97.9</v>
      </c>
      <c r="J62" s="127"/>
    </row>
    <row r="63" spans="1:10" ht="120">
      <c r="A63" s="126"/>
      <c r="B63" s="119">
        <v>2</v>
      </c>
      <c r="C63" s="10" t="s">
        <v>780</v>
      </c>
      <c r="D63" s="130" t="s">
        <v>30</v>
      </c>
      <c r="E63" s="144" t="s">
        <v>279</v>
      </c>
      <c r="F63" s="145"/>
      <c r="G63" s="11" t="s">
        <v>781</v>
      </c>
      <c r="H63" s="14">
        <v>49.3</v>
      </c>
      <c r="I63" s="121">
        <f t="shared" si="1"/>
        <v>98.6</v>
      </c>
      <c r="J63" s="127"/>
    </row>
    <row r="64" spans="1:10" ht="120">
      <c r="A64" s="126"/>
      <c r="B64" s="119">
        <v>4</v>
      </c>
      <c r="C64" s="10" t="s">
        <v>780</v>
      </c>
      <c r="D64" s="130" t="s">
        <v>30</v>
      </c>
      <c r="E64" s="144" t="s">
        <v>679</v>
      </c>
      <c r="F64" s="145"/>
      <c r="G64" s="11" t="s">
        <v>781</v>
      </c>
      <c r="H64" s="14">
        <v>49.3</v>
      </c>
      <c r="I64" s="121">
        <f t="shared" si="1"/>
        <v>197.2</v>
      </c>
      <c r="J64" s="127"/>
    </row>
    <row r="65" spans="1:10" ht="108">
      <c r="A65" s="126"/>
      <c r="B65" s="119">
        <v>1</v>
      </c>
      <c r="C65" s="10" t="s">
        <v>782</v>
      </c>
      <c r="D65" s="130" t="s">
        <v>31</v>
      </c>
      <c r="E65" s="144" t="s">
        <v>115</v>
      </c>
      <c r="F65" s="145"/>
      <c r="G65" s="11" t="s">
        <v>783</v>
      </c>
      <c r="H65" s="14">
        <v>27.67</v>
      </c>
      <c r="I65" s="121">
        <f t="shared" si="1"/>
        <v>27.67</v>
      </c>
      <c r="J65" s="127"/>
    </row>
    <row r="66" spans="1:10" ht="120">
      <c r="A66" s="126"/>
      <c r="B66" s="119">
        <v>2</v>
      </c>
      <c r="C66" s="10" t="s">
        <v>784</v>
      </c>
      <c r="D66" s="130" t="s">
        <v>277</v>
      </c>
      <c r="E66" s="144"/>
      <c r="F66" s="145"/>
      <c r="G66" s="11" t="s">
        <v>785</v>
      </c>
      <c r="H66" s="14">
        <v>69.17</v>
      </c>
      <c r="I66" s="121">
        <f t="shared" si="1"/>
        <v>138.34</v>
      </c>
      <c r="J66" s="127"/>
    </row>
    <row r="67" spans="1:10" ht="156">
      <c r="A67" s="126"/>
      <c r="B67" s="119">
        <v>1</v>
      </c>
      <c r="C67" s="10" t="s">
        <v>786</v>
      </c>
      <c r="D67" s="130" t="s">
        <v>112</v>
      </c>
      <c r="E67" s="144"/>
      <c r="F67" s="145"/>
      <c r="G67" s="11" t="s">
        <v>787</v>
      </c>
      <c r="H67" s="14">
        <v>131.24</v>
      </c>
      <c r="I67" s="121">
        <f t="shared" si="1"/>
        <v>131.24</v>
      </c>
      <c r="J67" s="127"/>
    </row>
    <row r="68" spans="1:10" ht="144">
      <c r="A68" s="126"/>
      <c r="B68" s="119">
        <v>1</v>
      </c>
      <c r="C68" s="10" t="s">
        <v>788</v>
      </c>
      <c r="D68" s="130" t="s">
        <v>218</v>
      </c>
      <c r="E68" s="144"/>
      <c r="F68" s="145"/>
      <c r="G68" s="11" t="s">
        <v>789</v>
      </c>
      <c r="H68" s="14">
        <v>85.13</v>
      </c>
      <c r="I68" s="121">
        <f t="shared" si="1"/>
        <v>85.13</v>
      </c>
      <c r="J68" s="127"/>
    </row>
    <row r="69" spans="1:10" ht="144">
      <c r="A69" s="126"/>
      <c r="B69" s="119">
        <v>1</v>
      </c>
      <c r="C69" s="10" t="s">
        <v>788</v>
      </c>
      <c r="D69" s="130" t="s">
        <v>275</v>
      </c>
      <c r="E69" s="144"/>
      <c r="F69" s="145"/>
      <c r="G69" s="11" t="s">
        <v>789</v>
      </c>
      <c r="H69" s="14">
        <v>85.13</v>
      </c>
      <c r="I69" s="121">
        <f t="shared" si="1"/>
        <v>85.13</v>
      </c>
      <c r="J69" s="127"/>
    </row>
    <row r="70" spans="1:10" ht="168">
      <c r="A70" s="126"/>
      <c r="B70" s="119">
        <v>1</v>
      </c>
      <c r="C70" s="10" t="s">
        <v>790</v>
      </c>
      <c r="D70" s="130" t="s">
        <v>31</v>
      </c>
      <c r="E70" s="144" t="s">
        <v>279</v>
      </c>
      <c r="F70" s="145"/>
      <c r="G70" s="11" t="s">
        <v>791</v>
      </c>
      <c r="H70" s="14">
        <v>97.19</v>
      </c>
      <c r="I70" s="121">
        <f t="shared" si="1"/>
        <v>97.19</v>
      </c>
      <c r="J70" s="127"/>
    </row>
    <row r="71" spans="1:10" ht="132">
      <c r="A71" s="126"/>
      <c r="B71" s="119">
        <v>1</v>
      </c>
      <c r="C71" s="10" t="s">
        <v>792</v>
      </c>
      <c r="D71" s="130" t="s">
        <v>31</v>
      </c>
      <c r="E71" s="144" t="s">
        <v>279</v>
      </c>
      <c r="F71" s="145"/>
      <c r="G71" s="11" t="s">
        <v>793</v>
      </c>
      <c r="H71" s="14">
        <v>104.64</v>
      </c>
      <c r="I71" s="121">
        <f t="shared" si="1"/>
        <v>104.64</v>
      </c>
      <c r="J71" s="127"/>
    </row>
    <row r="72" spans="1:10" ht="144">
      <c r="A72" s="126"/>
      <c r="B72" s="119">
        <v>1</v>
      </c>
      <c r="C72" s="10" t="s">
        <v>794</v>
      </c>
      <c r="D72" s="130" t="s">
        <v>30</v>
      </c>
      <c r="E72" s="144"/>
      <c r="F72" s="145"/>
      <c r="G72" s="11" t="s">
        <v>795</v>
      </c>
      <c r="H72" s="14">
        <v>209.27</v>
      </c>
      <c r="I72" s="121">
        <f t="shared" si="1"/>
        <v>209.27</v>
      </c>
      <c r="J72" s="127"/>
    </row>
    <row r="73" spans="1:10" ht="180">
      <c r="A73" s="126"/>
      <c r="B73" s="119">
        <v>2</v>
      </c>
      <c r="C73" s="10" t="s">
        <v>796</v>
      </c>
      <c r="D73" s="130" t="s">
        <v>30</v>
      </c>
      <c r="E73" s="144" t="s">
        <v>279</v>
      </c>
      <c r="F73" s="145"/>
      <c r="G73" s="11" t="s">
        <v>811</v>
      </c>
      <c r="H73" s="14">
        <v>122.37</v>
      </c>
      <c r="I73" s="121">
        <f t="shared" si="1"/>
        <v>244.74</v>
      </c>
      <c r="J73" s="127"/>
    </row>
    <row r="74" spans="1:10" ht="108">
      <c r="A74" s="126"/>
      <c r="B74" s="119">
        <v>4</v>
      </c>
      <c r="C74" s="10" t="s">
        <v>797</v>
      </c>
      <c r="D74" s="130" t="s">
        <v>30</v>
      </c>
      <c r="E74" s="144" t="s">
        <v>279</v>
      </c>
      <c r="F74" s="145"/>
      <c r="G74" s="11" t="s">
        <v>798</v>
      </c>
      <c r="H74" s="14">
        <v>157.84</v>
      </c>
      <c r="I74" s="121">
        <f t="shared" si="1"/>
        <v>631.36</v>
      </c>
      <c r="J74" s="127"/>
    </row>
    <row r="75" spans="1:10" ht="96">
      <c r="A75" s="126"/>
      <c r="B75" s="120">
        <v>1</v>
      </c>
      <c r="C75" s="12" t="s">
        <v>799</v>
      </c>
      <c r="D75" s="131" t="s">
        <v>800</v>
      </c>
      <c r="E75" s="146"/>
      <c r="F75" s="147"/>
      <c r="G75" s="13" t="s">
        <v>801</v>
      </c>
      <c r="H75" s="15">
        <v>43.98</v>
      </c>
      <c r="I75" s="122">
        <f t="shared" si="1"/>
        <v>43.98</v>
      </c>
      <c r="J75" s="127"/>
    </row>
  </sheetData>
  <mergeCells count="58">
    <mergeCell ref="E75:F75"/>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5"/>
  <sheetViews>
    <sheetView zoomScale="90" zoomScaleNormal="90" workbookViewId="0">
      <selection activeCell="D22" sqref="D22:D75"/>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6234.119999999999</v>
      </c>
      <c r="O2" t="s">
        <v>188</v>
      </c>
    </row>
    <row r="3" spans="1:15" ht="12.75" customHeight="1">
      <c r="A3" s="126"/>
      <c r="B3" s="133" t="s">
        <v>140</v>
      </c>
      <c r="C3" s="132"/>
      <c r="D3" s="132"/>
      <c r="E3" s="132"/>
      <c r="F3" s="132"/>
      <c r="G3" s="132"/>
      <c r="H3" s="132"/>
      <c r="I3" s="132"/>
      <c r="J3" s="132"/>
      <c r="K3" s="132"/>
      <c r="L3" s="127"/>
      <c r="N3">
        <v>6234.119999999999</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48">
        <f>IF(Invoice!J10&lt;&gt;"",Invoice!J10,"")</f>
        <v>51324</v>
      </c>
      <c r="L10" s="127"/>
    </row>
    <row r="11" spans="1:15" ht="12.75" customHeight="1">
      <c r="A11" s="126"/>
      <c r="B11" s="126" t="s">
        <v>717</v>
      </c>
      <c r="C11" s="132"/>
      <c r="D11" s="132"/>
      <c r="E11" s="132"/>
      <c r="F11" s="127"/>
      <c r="G11" s="128"/>
      <c r="H11" s="128" t="s">
        <v>717</v>
      </c>
      <c r="I11" s="132"/>
      <c r="J11" s="132"/>
      <c r="K11" s="149"/>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50">
        <f>Invoice!J14</f>
        <v>45176</v>
      </c>
      <c r="L14" s="127"/>
    </row>
    <row r="15" spans="1:15" ht="15" customHeight="1">
      <c r="A15" s="126"/>
      <c r="B15" s="6" t="s">
        <v>11</v>
      </c>
      <c r="C15" s="7"/>
      <c r="D15" s="7"/>
      <c r="E15" s="7"/>
      <c r="F15" s="8"/>
      <c r="G15" s="128"/>
      <c r="H15" s="9" t="s">
        <v>11</v>
      </c>
      <c r="I15" s="132"/>
      <c r="J15" s="132"/>
      <c r="K15" s="151"/>
      <c r="L15" s="127"/>
    </row>
    <row r="16" spans="1:15" ht="15" customHeight="1">
      <c r="A16" s="126"/>
      <c r="B16" s="132"/>
      <c r="C16" s="132"/>
      <c r="D16" s="132"/>
      <c r="E16" s="132"/>
      <c r="F16" s="132"/>
      <c r="G16" s="132"/>
      <c r="H16" s="132"/>
      <c r="I16" s="135" t="s">
        <v>147</v>
      </c>
      <c r="J16" s="135" t="s">
        <v>147</v>
      </c>
      <c r="K16" s="141">
        <v>39880</v>
      </c>
      <c r="L16" s="127"/>
    </row>
    <row r="17" spans="1:12" ht="12.75" customHeight="1">
      <c r="A17" s="126"/>
      <c r="B17" s="132" t="s">
        <v>720</v>
      </c>
      <c r="C17" s="132"/>
      <c r="D17" s="132"/>
      <c r="E17" s="132"/>
      <c r="F17" s="132"/>
      <c r="G17" s="132"/>
      <c r="H17" s="132"/>
      <c r="I17" s="135" t="s">
        <v>148</v>
      </c>
      <c r="J17" s="135" t="s">
        <v>148</v>
      </c>
      <c r="K17" s="141" t="str">
        <f>IF(Invoice!J17&lt;&gt;"",Invoice!J17,"")</f>
        <v>Sunny</v>
      </c>
      <c r="L17" s="127"/>
    </row>
    <row r="18" spans="1:12" ht="18" customHeight="1">
      <c r="A18" s="126"/>
      <c r="B18" s="132" t="s">
        <v>721</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2" t="s">
        <v>207</v>
      </c>
      <c r="G20" s="153"/>
      <c r="H20" s="112" t="s">
        <v>174</v>
      </c>
      <c r="I20" s="112" t="s">
        <v>208</v>
      </c>
      <c r="J20" s="112" t="s">
        <v>208</v>
      </c>
      <c r="K20" s="112" t="s">
        <v>26</v>
      </c>
      <c r="L20" s="127"/>
    </row>
    <row r="21" spans="1:12" ht="12.75" customHeight="1">
      <c r="A21" s="126"/>
      <c r="B21" s="117"/>
      <c r="C21" s="117"/>
      <c r="D21" s="117"/>
      <c r="E21" s="118"/>
      <c r="F21" s="154"/>
      <c r="G21" s="155"/>
      <c r="H21" s="117" t="s">
        <v>146</v>
      </c>
      <c r="I21" s="117"/>
      <c r="J21" s="117"/>
      <c r="K21" s="117"/>
      <c r="L21" s="127"/>
    </row>
    <row r="22" spans="1:12" ht="24" customHeight="1">
      <c r="A22" s="126"/>
      <c r="B22" s="119">
        <f>'Tax Invoice'!D18</f>
        <v>2</v>
      </c>
      <c r="C22" s="10" t="s">
        <v>724</v>
      </c>
      <c r="D22" s="10" t="s">
        <v>724</v>
      </c>
      <c r="E22" s="130" t="s">
        <v>216</v>
      </c>
      <c r="F22" s="144"/>
      <c r="G22" s="145"/>
      <c r="H22" s="11" t="s">
        <v>725</v>
      </c>
      <c r="I22" s="14">
        <f t="shared" ref="I22:I53" si="0">ROUNDUP(J22*$N$1,2)</f>
        <v>12.06</v>
      </c>
      <c r="J22" s="14">
        <v>12.06</v>
      </c>
      <c r="K22" s="121">
        <f t="shared" ref="K22:K53" si="1">I22*B22</f>
        <v>24.12</v>
      </c>
      <c r="L22" s="127"/>
    </row>
    <row r="23" spans="1:12" ht="24" customHeight="1">
      <c r="A23" s="126"/>
      <c r="B23" s="119">
        <f>'Tax Invoice'!D19</f>
        <v>1</v>
      </c>
      <c r="C23" s="10" t="s">
        <v>724</v>
      </c>
      <c r="D23" s="10" t="s">
        <v>724</v>
      </c>
      <c r="E23" s="130" t="s">
        <v>218</v>
      </c>
      <c r="F23" s="144"/>
      <c r="G23" s="145"/>
      <c r="H23" s="11" t="s">
        <v>725</v>
      </c>
      <c r="I23" s="14">
        <f t="shared" si="0"/>
        <v>12.06</v>
      </c>
      <c r="J23" s="14">
        <v>12.06</v>
      </c>
      <c r="K23" s="121">
        <f t="shared" si="1"/>
        <v>12.06</v>
      </c>
      <c r="L23" s="127"/>
    </row>
    <row r="24" spans="1:12" ht="24" customHeight="1">
      <c r="A24" s="126"/>
      <c r="B24" s="119">
        <f>'Tax Invoice'!D20</f>
        <v>1</v>
      </c>
      <c r="C24" s="10" t="s">
        <v>724</v>
      </c>
      <c r="D24" s="10" t="s">
        <v>724</v>
      </c>
      <c r="E24" s="130" t="s">
        <v>273</v>
      </c>
      <c r="F24" s="144"/>
      <c r="G24" s="145"/>
      <c r="H24" s="11" t="s">
        <v>725</v>
      </c>
      <c r="I24" s="14">
        <f t="shared" si="0"/>
        <v>12.06</v>
      </c>
      <c r="J24" s="14">
        <v>12.06</v>
      </c>
      <c r="K24" s="121">
        <f t="shared" si="1"/>
        <v>12.06</v>
      </c>
      <c r="L24" s="127"/>
    </row>
    <row r="25" spans="1:12" ht="24" customHeight="1">
      <c r="A25" s="126"/>
      <c r="B25" s="119">
        <f>'Tax Invoice'!D21</f>
        <v>1</v>
      </c>
      <c r="C25" s="10" t="s">
        <v>724</v>
      </c>
      <c r="D25" s="10" t="s">
        <v>724</v>
      </c>
      <c r="E25" s="130" t="s">
        <v>316</v>
      </c>
      <c r="F25" s="144"/>
      <c r="G25" s="145"/>
      <c r="H25" s="11" t="s">
        <v>725</v>
      </c>
      <c r="I25" s="14">
        <f t="shared" si="0"/>
        <v>12.06</v>
      </c>
      <c r="J25" s="14">
        <v>12.06</v>
      </c>
      <c r="K25" s="121">
        <f t="shared" si="1"/>
        <v>12.06</v>
      </c>
      <c r="L25" s="127"/>
    </row>
    <row r="26" spans="1:12" ht="24" customHeight="1">
      <c r="A26" s="126"/>
      <c r="B26" s="119">
        <f>'Tax Invoice'!D22</f>
        <v>4</v>
      </c>
      <c r="C26" s="10" t="s">
        <v>726</v>
      </c>
      <c r="D26" s="10" t="s">
        <v>726</v>
      </c>
      <c r="E26" s="130" t="s">
        <v>28</v>
      </c>
      <c r="F26" s="144" t="s">
        <v>679</v>
      </c>
      <c r="G26" s="145"/>
      <c r="H26" s="11" t="s">
        <v>727</v>
      </c>
      <c r="I26" s="14">
        <f t="shared" si="0"/>
        <v>20.93</v>
      </c>
      <c r="J26" s="14">
        <v>20.93</v>
      </c>
      <c r="K26" s="121">
        <f t="shared" si="1"/>
        <v>83.72</v>
      </c>
      <c r="L26" s="127"/>
    </row>
    <row r="27" spans="1:12" ht="24" customHeight="1">
      <c r="A27" s="126"/>
      <c r="B27" s="119">
        <f>'Tax Invoice'!D23</f>
        <v>12</v>
      </c>
      <c r="C27" s="10" t="s">
        <v>668</v>
      </c>
      <c r="D27" s="10" t="s">
        <v>668</v>
      </c>
      <c r="E27" s="130" t="s">
        <v>28</v>
      </c>
      <c r="F27" s="144" t="s">
        <v>112</v>
      </c>
      <c r="G27" s="145"/>
      <c r="H27" s="11" t="s">
        <v>729</v>
      </c>
      <c r="I27" s="14">
        <f t="shared" si="0"/>
        <v>30.5</v>
      </c>
      <c r="J27" s="14">
        <v>30.5</v>
      </c>
      <c r="K27" s="121">
        <f t="shared" si="1"/>
        <v>366</v>
      </c>
      <c r="L27" s="127"/>
    </row>
    <row r="28" spans="1:12" ht="24" customHeight="1">
      <c r="A28" s="126"/>
      <c r="B28" s="119">
        <f>'Tax Invoice'!D24</f>
        <v>1</v>
      </c>
      <c r="C28" s="10" t="s">
        <v>668</v>
      </c>
      <c r="D28" s="10" t="s">
        <v>668</v>
      </c>
      <c r="E28" s="130" t="s">
        <v>28</v>
      </c>
      <c r="F28" s="144" t="s">
        <v>216</v>
      </c>
      <c r="G28" s="145"/>
      <c r="H28" s="11" t="s">
        <v>729</v>
      </c>
      <c r="I28" s="14">
        <f t="shared" si="0"/>
        <v>30.5</v>
      </c>
      <c r="J28" s="14">
        <v>30.5</v>
      </c>
      <c r="K28" s="121">
        <f t="shared" si="1"/>
        <v>30.5</v>
      </c>
      <c r="L28" s="127"/>
    </row>
    <row r="29" spans="1:12" ht="24" customHeight="1">
      <c r="A29" s="126"/>
      <c r="B29" s="119">
        <f>'Tax Invoice'!D25</f>
        <v>6</v>
      </c>
      <c r="C29" s="10" t="s">
        <v>668</v>
      </c>
      <c r="D29" s="10" t="s">
        <v>668</v>
      </c>
      <c r="E29" s="130" t="s">
        <v>28</v>
      </c>
      <c r="F29" s="144" t="s">
        <v>273</v>
      </c>
      <c r="G29" s="145"/>
      <c r="H29" s="11" t="s">
        <v>729</v>
      </c>
      <c r="I29" s="14">
        <f t="shared" si="0"/>
        <v>30.5</v>
      </c>
      <c r="J29" s="14">
        <v>30.5</v>
      </c>
      <c r="K29" s="121">
        <f t="shared" si="1"/>
        <v>183</v>
      </c>
      <c r="L29" s="127"/>
    </row>
    <row r="30" spans="1:12" ht="24" customHeight="1">
      <c r="A30" s="126"/>
      <c r="B30" s="119">
        <f>'Tax Invoice'!D26</f>
        <v>1</v>
      </c>
      <c r="C30" s="10" t="s">
        <v>668</v>
      </c>
      <c r="D30" s="10" t="s">
        <v>668</v>
      </c>
      <c r="E30" s="130" t="s">
        <v>28</v>
      </c>
      <c r="F30" s="144" t="s">
        <v>276</v>
      </c>
      <c r="G30" s="145"/>
      <c r="H30" s="11" t="s">
        <v>729</v>
      </c>
      <c r="I30" s="14">
        <f t="shared" si="0"/>
        <v>30.5</v>
      </c>
      <c r="J30" s="14">
        <v>30.5</v>
      </c>
      <c r="K30" s="121">
        <f t="shared" si="1"/>
        <v>30.5</v>
      </c>
      <c r="L30" s="127"/>
    </row>
    <row r="31" spans="1:12" ht="24" customHeight="1">
      <c r="A31" s="126"/>
      <c r="B31" s="119">
        <f>'Tax Invoice'!D27</f>
        <v>1</v>
      </c>
      <c r="C31" s="10" t="s">
        <v>738</v>
      </c>
      <c r="D31" s="10" t="s">
        <v>738</v>
      </c>
      <c r="E31" s="130" t="s">
        <v>30</v>
      </c>
      <c r="F31" s="144" t="s">
        <v>112</v>
      </c>
      <c r="G31" s="145"/>
      <c r="H31" s="11" t="s">
        <v>739</v>
      </c>
      <c r="I31" s="14">
        <f t="shared" si="0"/>
        <v>35.11</v>
      </c>
      <c r="J31" s="14">
        <v>35.11</v>
      </c>
      <c r="K31" s="121">
        <f t="shared" si="1"/>
        <v>35.11</v>
      </c>
      <c r="L31" s="127"/>
    </row>
    <row r="32" spans="1:12" ht="24" customHeight="1">
      <c r="A32" s="126"/>
      <c r="B32" s="119">
        <f>'Tax Invoice'!D28</f>
        <v>1</v>
      </c>
      <c r="C32" s="10" t="s">
        <v>740</v>
      </c>
      <c r="D32" s="10" t="s">
        <v>740</v>
      </c>
      <c r="E32" s="130" t="s">
        <v>30</v>
      </c>
      <c r="F32" s="144"/>
      <c r="G32" s="145"/>
      <c r="H32" s="11" t="s">
        <v>741</v>
      </c>
      <c r="I32" s="14">
        <f t="shared" si="0"/>
        <v>28.02</v>
      </c>
      <c r="J32" s="14">
        <v>28.02</v>
      </c>
      <c r="K32" s="121">
        <f t="shared" si="1"/>
        <v>28.02</v>
      </c>
      <c r="L32" s="127"/>
    </row>
    <row r="33" spans="1:12" ht="36" customHeight="1">
      <c r="A33" s="126"/>
      <c r="B33" s="119">
        <f>'Tax Invoice'!D29</f>
        <v>2</v>
      </c>
      <c r="C33" s="10" t="s">
        <v>742</v>
      </c>
      <c r="D33" s="10" t="s">
        <v>742</v>
      </c>
      <c r="E33" s="130" t="s">
        <v>218</v>
      </c>
      <c r="F33" s="144"/>
      <c r="G33" s="145"/>
      <c r="H33" s="11" t="s">
        <v>810</v>
      </c>
      <c r="I33" s="14">
        <f t="shared" si="0"/>
        <v>86.19</v>
      </c>
      <c r="J33" s="14">
        <v>86.19</v>
      </c>
      <c r="K33" s="121">
        <f t="shared" si="1"/>
        <v>172.38</v>
      </c>
      <c r="L33" s="127"/>
    </row>
    <row r="34" spans="1:12" ht="24" customHeight="1">
      <c r="A34" s="126"/>
      <c r="B34" s="119">
        <f>'Tax Invoice'!D30</f>
        <v>1</v>
      </c>
      <c r="C34" s="10" t="s">
        <v>618</v>
      </c>
      <c r="D34" s="10" t="s">
        <v>618</v>
      </c>
      <c r="E34" s="130" t="s">
        <v>31</v>
      </c>
      <c r="F34" s="144" t="s">
        <v>737</v>
      </c>
      <c r="G34" s="145"/>
      <c r="H34" s="11" t="s">
        <v>621</v>
      </c>
      <c r="I34" s="14">
        <f t="shared" si="0"/>
        <v>4.97</v>
      </c>
      <c r="J34" s="14">
        <v>4.97</v>
      </c>
      <c r="K34" s="121">
        <f t="shared" si="1"/>
        <v>4.97</v>
      </c>
      <c r="L34" s="127"/>
    </row>
    <row r="35" spans="1:12" ht="12.75" customHeight="1">
      <c r="A35" s="126"/>
      <c r="B35" s="119">
        <f>'Tax Invoice'!D31</f>
        <v>20</v>
      </c>
      <c r="C35" s="10" t="s">
        <v>743</v>
      </c>
      <c r="D35" s="10" t="s">
        <v>743</v>
      </c>
      <c r="E35" s="130" t="s">
        <v>30</v>
      </c>
      <c r="F35" s="144"/>
      <c r="G35" s="145"/>
      <c r="H35" s="11" t="s">
        <v>744</v>
      </c>
      <c r="I35" s="14">
        <f t="shared" si="0"/>
        <v>10.29</v>
      </c>
      <c r="J35" s="14">
        <v>10.29</v>
      </c>
      <c r="K35" s="121">
        <f t="shared" si="1"/>
        <v>205.79999999999998</v>
      </c>
      <c r="L35" s="127"/>
    </row>
    <row r="36" spans="1:12" ht="12.75" customHeight="1">
      <c r="A36" s="126"/>
      <c r="B36" s="119">
        <f>'Tax Invoice'!D32</f>
        <v>20</v>
      </c>
      <c r="C36" s="10" t="s">
        <v>745</v>
      </c>
      <c r="D36" s="10" t="s">
        <v>745</v>
      </c>
      <c r="E36" s="130" t="s">
        <v>30</v>
      </c>
      <c r="F36" s="144"/>
      <c r="G36" s="145"/>
      <c r="H36" s="11" t="s">
        <v>746</v>
      </c>
      <c r="I36" s="14">
        <f t="shared" si="0"/>
        <v>11</v>
      </c>
      <c r="J36" s="14">
        <v>11</v>
      </c>
      <c r="K36" s="121">
        <f t="shared" si="1"/>
        <v>220</v>
      </c>
      <c r="L36" s="127"/>
    </row>
    <row r="37" spans="1:12" ht="24" customHeight="1">
      <c r="A37" s="126"/>
      <c r="B37" s="119">
        <f>'Tax Invoice'!D33</f>
        <v>8</v>
      </c>
      <c r="C37" s="10" t="s">
        <v>747</v>
      </c>
      <c r="D37" s="10" t="s">
        <v>747</v>
      </c>
      <c r="E37" s="130" t="s">
        <v>30</v>
      </c>
      <c r="F37" s="144" t="s">
        <v>279</v>
      </c>
      <c r="G37" s="145"/>
      <c r="H37" s="11" t="s">
        <v>748</v>
      </c>
      <c r="I37" s="14">
        <f t="shared" si="0"/>
        <v>20.93</v>
      </c>
      <c r="J37" s="14">
        <v>20.93</v>
      </c>
      <c r="K37" s="121">
        <f t="shared" si="1"/>
        <v>167.44</v>
      </c>
      <c r="L37" s="127"/>
    </row>
    <row r="38" spans="1:12" ht="12.75" customHeight="1">
      <c r="A38" s="126"/>
      <c r="B38" s="119">
        <f>'Tax Invoice'!D34</f>
        <v>2</v>
      </c>
      <c r="C38" s="10" t="s">
        <v>749</v>
      </c>
      <c r="D38" s="10" t="s">
        <v>749</v>
      </c>
      <c r="E38" s="130" t="s">
        <v>728</v>
      </c>
      <c r="F38" s="144" t="s">
        <v>28</v>
      </c>
      <c r="G38" s="145"/>
      <c r="H38" s="11" t="s">
        <v>750</v>
      </c>
      <c r="I38" s="14">
        <f t="shared" si="0"/>
        <v>6.74</v>
      </c>
      <c r="J38" s="14">
        <v>6.74</v>
      </c>
      <c r="K38" s="121">
        <f t="shared" si="1"/>
        <v>13.48</v>
      </c>
      <c r="L38" s="127"/>
    </row>
    <row r="39" spans="1:12" ht="12.75" customHeight="1">
      <c r="A39" s="126"/>
      <c r="B39" s="119">
        <f>'Tax Invoice'!D35</f>
        <v>2</v>
      </c>
      <c r="C39" s="10" t="s">
        <v>749</v>
      </c>
      <c r="D39" s="10" t="s">
        <v>749</v>
      </c>
      <c r="E39" s="130" t="s">
        <v>728</v>
      </c>
      <c r="F39" s="144" t="s">
        <v>30</v>
      </c>
      <c r="G39" s="145"/>
      <c r="H39" s="11" t="s">
        <v>750</v>
      </c>
      <c r="I39" s="14">
        <f t="shared" si="0"/>
        <v>6.74</v>
      </c>
      <c r="J39" s="14">
        <v>6.74</v>
      </c>
      <c r="K39" s="121">
        <f t="shared" si="1"/>
        <v>13.48</v>
      </c>
      <c r="L39" s="127"/>
    </row>
    <row r="40" spans="1:12" ht="12.75" customHeight="1">
      <c r="A40" s="126"/>
      <c r="B40" s="119">
        <f>'Tax Invoice'!D36</f>
        <v>2</v>
      </c>
      <c r="C40" s="10" t="s">
        <v>749</v>
      </c>
      <c r="D40" s="10" t="s">
        <v>749</v>
      </c>
      <c r="E40" s="130" t="s">
        <v>728</v>
      </c>
      <c r="F40" s="144" t="s">
        <v>31</v>
      </c>
      <c r="G40" s="145"/>
      <c r="H40" s="11" t="s">
        <v>750</v>
      </c>
      <c r="I40" s="14">
        <f t="shared" si="0"/>
        <v>6.74</v>
      </c>
      <c r="J40" s="14">
        <v>6.74</v>
      </c>
      <c r="K40" s="121">
        <f t="shared" si="1"/>
        <v>13.48</v>
      </c>
      <c r="L40" s="127"/>
    </row>
    <row r="41" spans="1:12" ht="36" customHeight="1">
      <c r="A41" s="126"/>
      <c r="B41" s="119">
        <f>'Tax Invoice'!D37</f>
        <v>4</v>
      </c>
      <c r="C41" s="10" t="s">
        <v>731</v>
      </c>
      <c r="D41" s="10" t="s">
        <v>733</v>
      </c>
      <c r="E41" s="130" t="s">
        <v>237</v>
      </c>
      <c r="F41" s="144" t="s">
        <v>218</v>
      </c>
      <c r="G41" s="145"/>
      <c r="H41" s="11" t="s">
        <v>732</v>
      </c>
      <c r="I41" s="14">
        <f t="shared" si="0"/>
        <v>29.79</v>
      </c>
      <c r="J41" s="14">
        <v>29.79</v>
      </c>
      <c r="K41" s="121">
        <f t="shared" si="1"/>
        <v>119.16</v>
      </c>
      <c r="L41" s="127"/>
    </row>
    <row r="42" spans="1:12" ht="12.75" customHeight="1">
      <c r="A42" s="126"/>
      <c r="B42" s="119">
        <f>'Tax Invoice'!D38</f>
        <v>4</v>
      </c>
      <c r="C42" s="10" t="s">
        <v>751</v>
      </c>
      <c r="D42" s="10" t="s">
        <v>751</v>
      </c>
      <c r="E42" s="130" t="s">
        <v>30</v>
      </c>
      <c r="F42" s="144" t="s">
        <v>115</v>
      </c>
      <c r="G42" s="145"/>
      <c r="H42" s="11" t="s">
        <v>752</v>
      </c>
      <c r="I42" s="14">
        <f t="shared" si="0"/>
        <v>4.97</v>
      </c>
      <c r="J42" s="14">
        <v>4.97</v>
      </c>
      <c r="K42" s="121">
        <f t="shared" si="1"/>
        <v>19.88</v>
      </c>
      <c r="L42" s="127"/>
    </row>
    <row r="43" spans="1:12" ht="24" customHeight="1">
      <c r="A43" s="126"/>
      <c r="B43" s="119">
        <f>'Tax Invoice'!D39</f>
        <v>10</v>
      </c>
      <c r="C43" s="10" t="s">
        <v>121</v>
      </c>
      <c r="D43" s="10" t="s">
        <v>121</v>
      </c>
      <c r="E43" s="130"/>
      <c r="F43" s="144"/>
      <c r="G43" s="145"/>
      <c r="H43" s="11" t="s">
        <v>753</v>
      </c>
      <c r="I43" s="14">
        <f t="shared" si="0"/>
        <v>6.74</v>
      </c>
      <c r="J43" s="14">
        <v>6.74</v>
      </c>
      <c r="K43" s="121">
        <f t="shared" si="1"/>
        <v>67.400000000000006</v>
      </c>
      <c r="L43" s="127"/>
    </row>
    <row r="44" spans="1:12" ht="24" customHeight="1">
      <c r="A44" s="126"/>
      <c r="B44" s="119">
        <f>'Tax Invoice'!D40</f>
        <v>10</v>
      </c>
      <c r="C44" s="10" t="s">
        <v>125</v>
      </c>
      <c r="D44" s="10" t="s">
        <v>125</v>
      </c>
      <c r="E44" s="130"/>
      <c r="F44" s="144"/>
      <c r="G44" s="145"/>
      <c r="H44" s="11" t="s">
        <v>754</v>
      </c>
      <c r="I44" s="14">
        <f t="shared" si="0"/>
        <v>6.38</v>
      </c>
      <c r="J44" s="14">
        <v>6.38</v>
      </c>
      <c r="K44" s="121">
        <f t="shared" si="1"/>
        <v>63.8</v>
      </c>
      <c r="L44" s="127"/>
    </row>
    <row r="45" spans="1:12" ht="24" customHeight="1">
      <c r="A45" s="126"/>
      <c r="B45" s="119">
        <f>'Tax Invoice'!D41</f>
        <v>9</v>
      </c>
      <c r="C45" s="10" t="s">
        <v>755</v>
      </c>
      <c r="D45" s="10" t="s">
        <v>755</v>
      </c>
      <c r="E45" s="130"/>
      <c r="F45" s="144"/>
      <c r="G45" s="145"/>
      <c r="H45" s="11" t="s">
        <v>756</v>
      </c>
      <c r="I45" s="14">
        <f t="shared" si="0"/>
        <v>6.38</v>
      </c>
      <c r="J45" s="14">
        <v>6.38</v>
      </c>
      <c r="K45" s="121">
        <f t="shared" si="1"/>
        <v>57.42</v>
      </c>
      <c r="L45" s="127"/>
    </row>
    <row r="46" spans="1:12" ht="12.75" customHeight="1">
      <c r="A46" s="126"/>
      <c r="B46" s="119">
        <f>'Tax Invoice'!D42</f>
        <v>22</v>
      </c>
      <c r="C46" s="10" t="s">
        <v>757</v>
      </c>
      <c r="D46" s="10" t="s">
        <v>757</v>
      </c>
      <c r="E46" s="130" t="s">
        <v>30</v>
      </c>
      <c r="F46" s="144"/>
      <c r="G46" s="145"/>
      <c r="H46" s="11" t="s">
        <v>758</v>
      </c>
      <c r="I46" s="14">
        <f t="shared" si="0"/>
        <v>12.06</v>
      </c>
      <c r="J46" s="14">
        <v>12.06</v>
      </c>
      <c r="K46" s="121">
        <f t="shared" si="1"/>
        <v>265.32</v>
      </c>
      <c r="L46" s="127"/>
    </row>
    <row r="47" spans="1:12" ht="12.75" customHeight="1">
      <c r="A47" s="126"/>
      <c r="B47" s="119">
        <f>'Tax Invoice'!D43</f>
        <v>2</v>
      </c>
      <c r="C47" s="10" t="s">
        <v>757</v>
      </c>
      <c r="D47" s="10" t="s">
        <v>757</v>
      </c>
      <c r="E47" s="130" t="s">
        <v>31</v>
      </c>
      <c r="F47" s="144"/>
      <c r="G47" s="145"/>
      <c r="H47" s="11" t="s">
        <v>758</v>
      </c>
      <c r="I47" s="14">
        <f t="shared" si="0"/>
        <v>12.06</v>
      </c>
      <c r="J47" s="14">
        <v>12.06</v>
      </c>
      <c r="K47" s="121">
        <f t="shared" si="1"/>
        <v>24.12</v>
      </c>
      <c r="L47" s="127"/>
    </row>
    <row r="48" spans="1:12" ht="24" customHeight="1">
      <c r="A48" s="126"/>
      <c r="B48" s="119">
        <f>'Tax Invoice'!D44</f>
        <v>8</v>
      </c>
      <c r="C48" s="10" t="s">
        <v>735</v>
      </c>
      <c r="D48" s="10" t="s">
        <v>735</v>
      </c>
      <c r="E48" s="130" t="s">
        <v>30</v>
      </c>
      <c r="F48" s="144" t="s">
        <v>279</v>
      </c>
      <c r="G48" s="145"/>
      <c r="H48" s="11" t="s">
        <v>736</v>
      </c>
      <c r="I48" s="14">
        <f t="shared" si="0"/>
        <v>24.47</v>
      </c>
      <c r="J48" s="14">
        <v>24.47</v>
      </c>
      <c r="K48" s="121">
        <f t="shared" si="1"/>
        <v>195.76</v>
      </c>
      <c r="L48" s="127"/>
    </row>
    <row r="49" spans="1:12" ht="24" customHeight="1">
      <c r="A49" s="126"/>
      <c r="B49" s="119">
        <f>'Tax Invoice'!D45</f>
        <v>2</v>
      </c>
      <c r="C49" s="10" t="s">
        <v>759</v>
      </c>
      <c r="D49" s="10" t="s">
        <v>802</v>
      </c>
      <c r="E49" s="130" t="s">
        <v>760</v>
      </c>
      <c r="F49" s="144"/>
      <c r="G49" s="145"/>
      <c r="H49" s="11" t="s">
        <v>761</v>
      </c>
      <c r="I49" s="14">
        <f t="shared" si="0"/>
        <v>15.25</v>
      </c>
      <c r="J49" s="14">
        <v>15.25</v>
      </c>
      <c r="K49" s="121">
        <f t="shared" si="1"/>
        <v>30.5</v>
      </c>
      <c r="L49" s="127"/>
    </row>
    <row r="50" spans="1:12" ht="24" customHeight="1">
      <c r="A50" s="126"/>
      <c r="B50" s="119">
        <f>'Tax Invoice'!D46</f>
        <v>2</v>
      </c>
      <c r="C50" s="10" t="s">
        <v>759</v>
      </c>
      <c r="D50" s="10" t="s">
        <v>803</v>
      </c>
      <c r="E50" s="130" t="s">
        <v>762</v>
      </c>
      <c r="F50" s="144"/>
      <c r="G50" s="145"/>
      <c r="H50" s="11" t="s">
        <v>761</v>
      </c>
      <c r="I50" s="14">
        <f t="shared" si="0"/>
        <v>15.61</v>
      </c>
      <c r="J50" s="14">
        <v>15.61</v>
      </c>
      <c r="K50" s="121">
        <f t="shared" si="1"/>
        <v>31.22</v>
      </c>
      <c r="L50" s="127"/>
    </row>
    <row r="51" spans="1:12" ht="24" customHeight="1">
      <c r="A51" s="126"/>
      <c r="B51" s="119">
        <f>'Tax Invoice'!D47</f>
        <v>2</v>
      </c>
      <c r="C51" s="10" t="s">
        <v>759</v>
      </c>
      <c r="D51" s="10" t="s">
        <v>804</v>
      </c>
      <c r="E51" s="130" t="s">
        <v>723</v>
      </c>
      <c r="F51" s="144"/>
      <c r="G51" s="145"/>
      <c r="H51" s="11" t="s">
        <v>761</v>
      </c>
      <c r="I51" s="14">
        <f t="shared" si="0"/>
        <v>24.12</v>
      </c>
      <c r="J51" s="14">
        <v>24.12</v>
      </c>
      <c r="K51" s="121">
        <f t="shared" si="1"/>
        <v>48.24</v>
      </c>
      <c r="L51" s="127"/>
    </row>
    <row r="52" spans="1:12" ht="24" customHeight="1">
      <c r="A52" s="126"/>
      <c r="B52" s="119">
        <f>'Tax Invoice'!D48</f>
        <v>2</v>
      </c>
      <c r="C52" s="10" t="s">
        <v>759</v>
      </c>
      <c r="D52" s="10" t="s">
        <v>805</v>
      </c>
      <c r="E52" s="130" t="s">
        <v>763</v>
      </c>
      <c r="F52" s="144"/>
      <c r="G52" s="145"/>
      <c r="H52" s="11" t="s">
        <v>761</v>
      </c>
      <c r="I52" s="14">
        <f t="shared" si="0"/>
        <v>29.79</v>
      </c>
      <c r="J52" s="14">
        <v>29.79</v>
      </c>
      <c r="K52" s="121">
        <f t="shared" si="1"/>
        <v>59.58</v>
      </c>
      <c r="L52" s="127"/>
    </row>
    <row r="53" spans="1:12" ht="24" customHeight="1">
      <c r="A53" s="126"/>
      <c r="B53" s="119">
        <f>'Tax Invoice'!D49</f>
        <v>2</v>
      </c>
      <c r="C53" s="10" t="s">
        <v>759</v>
      </c>
      <c r="D53" s="10" t="s">
        <v>806</v>
      </c>
      <c r="E53" s="130" t="s">
        <v>764</v>
      </c>
      <c r="F53" s="144"/>
      <c r="G53" s="145"/>
      <c r="H53" s="11" t="s">
        <v>761</v>
      </c>
      <c r="I53" s="14">
        <f t="shared" si="0"/>
        <v>36.89</v>
      </c>
      <c r="J53" s="14">
        <v>36.89</v>
      </c>
      <c r="K53" s="121">
        <f t="shared" si="1"/>
        <v>73.78</v>
      </c>
      <c r="L53" s="127"/>
    </row>
    <row r="54" spans="1:12" ht="24" customHeight="1">
      <c r="A54" s="126"/>
      <c r="B54" s="119">
        <f>'Tax Invoice'!D50</f>
        <v>2</v>
      </c>
      <c r="C54" s="10" t="s">
        <v>765</v>
      </c>
      <c r="D54" s="10" t="s">
        <v>765</v>
      </c>
      <c r="E54" s="130" t="s">
        <v>30</v>
      </c>
      <c r="F54" s="144" t="s">
        <v>279</v>
      </c>
      <c r="G54" s="145"/>
      <c r="H54" s="11" t="s">
        <v>766</v>
      </c>
      <c r="I54" s="14">
        <f t="shared" ref="I54:I75" si="2">ROUNDUP(J54*$N$1,2)</f>
        <v>24.47</v>
      </c>
      <c r="J54" s="14">
        <v>24.47</v>
      </c>
      <c r="K54" s="121">
        <f t="shared" ref="K54:K75" si="3">I54*B54</f>
        <v>48.94</v>
      </c>
      <c r="L54" s="127"/>
    </row>
    <row r="55" spans="1:12" ht="24" customHeight="1">
      <c r="A55" s="126"/>
      <c r="B55" s="119">
        <f>'Tax Invoice'!D51</f>
        <v>2</v>
      </c>
      <c r="C55" s="10" t="s">
        <v>767</v>
      </c>
      <c r="D55" s="10" t="s">
        <v>807</v>
      </c>
      <c r="E55" s="130" t="s">
        <v>722</v>
      </c>
      <c r="F55" s="144" t="s">
        <v>279</v>
      </c>
      <c r="G55" s="145"/>
      <c r="H55" s="11" t="s">
        <v>768</v>
      </c>
      <c r="I55" s="14">
        <f t="shared" si="2"/>
        <v>38.659999999999997</v>
      </c>
      <c r="J55" s="14">
        <v>38.659999999999997</v>
      </c>
      <c r="K55" s="121">
        <f t="shared" si="3"/>
        <v>77.319999999999993</v>
      </c>
      <c r="L55" s="127"/>
    </row>
    <row r="56" spans="1:12" ht="24" customHeight="1">
      <c r="A56" s="126"/>
      <c r="B56" s="119">
        <f>'Tax Invoice'!D52</f>
        <v>2</v>
      </c>
      <c r="C56" s="10" t="s">
        <v>767</v>
      </c>
      <c r="D56" s="10" t="s">
        <v>808</v>
      </c>
      <c r="E56" s="130" t="s">
        <v>769</v>
      </c>
      <c r="F56" s="144" t="s">
        <v>279</v>
      </c>
      <c r="G56" s="145"/>
      <c r="H56" s="11" t="s">
        <v>768</v>
      </c>
      <c r="I56" s="14">
        <f t="shared" si="2"/>
        <v>86.55</v>
      </c>
      <c r="J56" s="14">
        <v>86.55</v>
      </c>
      <c r="K56" s="121">
        <f t="shared" si="3"/>
        <v>173.1</v>
      </c>
      <c r="L56" s="127"/>
    </row>
    <row r="57" spans="1:12" ht="24" customHeight="1">
      <c r="A57" s="126"/>
      <c r="B57" s="119">
        <f>'Tax Invoice'!D53</f>
        <v>7</v>
      </c>
      <c r="C57" s="10" t="s">
        <v>770</v>
      </c>
      <c r="D57" s="10" t="s">
        <v>770</v>
      </c>
      <c r="E57" s="130" t="s">
        <v>32</v>
      </c>
      <c r="F57" s="144"/>
      <c r="G57" s="145"/>
      <c r="H57" s="11" t="s">
        <v>771</v>
      </c>
      <c r="I57" s="14">
        <f t="shared" si="2"/>
        <v>35.11</v>
      </c>
      <c r="J57" s="14">
        <v>35.11</v>
      </c>
      <c r="K57" s="121">
        <f t="shared" si="3"/>
        <v>245.76999999999998</v>
      </c>
      <c r="L57" s="127"/>
    </row>
    <row r="58" spans="1:12" ht="24" customHeight="1">
      <c r="A58" s="126"/>
      <c r="B58" s="119">
        <f>'Tax Invoice'!D54</f>
        <v>7</v>
      </c>
      <c r="C58" s="10" t="s">
        <v>772</v>
      </c>
      <c r="D58" s="10" t="s">
        <v>772</v>
      </c>
      <c r="E58" s="130" t="s">
        <v>32</v>
      </c>
      <c r="F58" s="144"/>
      <c r="G58" s="145"/>
      <c r="H58" s="11" t="s">
        <v>773</v>
      </c>
      <c r="I58" s="14">
        <f t="shared" si="2"/>
        <v>35.11</v>
      </c>
      <c r="J58" s="14">
        <v>35.11</v>
      </c>
      <c r="K58" s="121">
        <f t="shared" si="3"/>
        <v>245.76999999999998</v>
      </c>
      <c r="L58" s="127"/>
    </row>
    <row r="59" spans="1:12" ht="24" customHeight="1">
      <c r="A59" s="126"/>
      <c r="B59" s="119">
        <f>'Tax Invoice'!D55</f>
        <v>1</v>
      </c>
      <c r="C59" s="10" t="s">
        <v>774</v>
      </c>
      <c r="D59" s="10" t="s">
        <v>774</v>
      </c>
      <c r="E59" s="130" t="s">
        <v>30</v>
      </c>
      <c r="F59" s="144"/>
      <c r="G59" s="145"/>
      <c r="H59" s="11" t="s">
        <v>775</v>
      </c>
      <c r="I59" s="14">
        <f t="shared" si="2"/>
        <v>69.17</v>
      </c>
      <c r="J59" s="14">
        <v>69.17</v>
      </c>
      <c r="K59" s="121">
        <f t="shared" si="3"/>
        <v>69.17</v>
      </c>
      <c r="L59" s="127"/>
    </row>
    <row r="60" spans="1:12" ht="24" customHeight="1">
      <c r="A60" s="126"/>
      <c r="B60" s="119">
        <f>'Tax Invoice'!D56</f>
        <v>2</v>
      </c>
      <c r="C60" s="10" t="s">
        <v>776</v>
      </c>
      <c r="D60" s="10" t="s">
        <v>776</v>
      </c>
      <c r="E60" s="130" t="s">
        <v>30</v>
      </c>
      <c r="F60" s="144" t="s">
        <v>112</v>
      </c>
      <c r="G60" s="145"/>
      <c r="H60" s="11" t="s">
        <v>777</v>
      </c>
      <c r="I60" s="14">
        <f t="shared" si="2"/>
        <v>52.85</v>
      </c>
      <c r="J60" s="14">
        <v>52.85</v>
      </c>
      <c r="K60" s="121">
        <f t="shared" si="3"/>
        <v>105.7</v>
      </c>
      <c r="L60" s="127"/>
    </row>
    <row r="61" spans="1:12" ht="24" customHeight="1">
      <c r="A61" s="126"/>
      <c r="B61" s="119">
        <f>'Tax Invoice'!D57</f>
        <v>8</v>
      </c>
      <c r="C61" s="10" t="s">
        <v>778</v>
      </c>
      <c r="D61" s="10" t="s">
        <v>778</v>
      </c>
      <c r="E61" s="130" t="s">
        <v>30</v>
      </c>
      <c r="F61" s="144" t="s">
        <v>279</v>
      </c>
      <c r="G61" s="145"/>
      <c r="H61" s="11" t="s">
        <v>779</v>
      </c>
      <c r="I61" s="14">
        <f t="shared" si="2"/>
        <v>48.95</v>
      </c>
      <c r="J61" s="14">
        <v>48.95</v>
      </c>
      <c r="K61" s="121">
        <f t="shared" si="3"/>
        <v>391.6</v>
      </c>
      <c r="L61" s="127"/>
    </row>
    <row r="62" spans="1:12" ht="24" customHeight="1">
      <c r="A62" s="126"/>
      <c r="B62" s="119">
        <f>'Tax Invoice'!D58</f>
        <v>2</v>
      </c>
      <c r="C62" s="10" t="s">
        <v>778</v>
      </c>
      <c r="D62" s="10" t="s">
        <v>778</v>
      </c>
      <c r="E62" s="130" t="s">
        <v>30</v>
      </c>
      <c r="F62" s="144" t="s">
        <v>730</v>
      </c>
      <c r="G62" s="145"/>
      <c r="H62" s="11" t="s">
        <v>779</v>
      </c>
      <c r="I62" s="14">
        <f t="shared" si="2"/>
        <v>48.95</v>
      </c>
      <c r="J62" s="14">
        <v>48.95</v>
      </c>
      <c r="K62" s="121">
        <f t="shared" si="3"/>
        <v>97.9</v>
      </c>
      <c r="L62" s="127"/>
    </row>
    <row r="63" spans="1:12" ht="24" customHeight="1">
      <c r="A63" s="126"/>
      <c r="B63" s="119">
        <f>'Tax Invoice'!D59</f>
        <v>2</v>
      </c>
      <c r="C63" s="10" t="s">
        <v>780</v>
      </c>
      <c r="D63" s="10" t="s">
        <v>780</v>
      </c>
      <c r="E63" s="130" t="s">
        <v>30</v>
      </c>
      <c r="F63" s="144" t="s">
        <v>279</v>
      </c>
      <c r="G63" s="145"/>
      <c r="H63" s="11" t="s">
        <v>781</v>
      </c>
      <c r="I63" s="14">
        <f t="shared" si="2"/>
        <v>49.3</v>
      </c>
      <c r="J63" s="14">
        <v>49.3</v>
      </c>
      <c r="K63" s="121">
        <f t="shared" si="3"/>
        <v>98.6</v>
      </c>
      <c r="L63" s="127"/>
    </row>
    <row r="64" spans="1:12" ht="24" customHeight="1">
      <c r="A64" s="126"/>
      <c r="B64" s="119">
        <f>'Tax Invoice'!D60</f>
        <v>4</v>
      </c>
      <c r="C64" s="10" t="s">
        <v>780</v>
      </c>
      <c r="D64" s="10" t="s">
        <v>780</v>
      </c>
      <c r="E64" s="130" t="s">
        <v>30</v>
      </c>
      <c r="F64" s="144" t="s">
        <v>679</v>
      </c>
      <c r="G64" s="145"/>
      <c r="H64" s="11" t="s">
        <v>781</v>
      </c>
      <c r="I64" s="14">
        <f t="shared" si="2"/>
        <v>49.3</v>
      </c>
      <c r="J64" s="14">
        <v>49.3</v>
      </c>
      <c r="K64" s="121">
        <f t="shared" si="3"/>
        <v>197.2</v>
      </c>
      <c r="L64" s="127"/>
    </row>
    <row r="65" spans="1:12" ht="24" customHeight="1">
      <c r="A65" s="126"/>
      <c r="B65" s="119">
        <f>'Tax Invoice'!D61</f>
        <v>1</v>
      </c>
      <c r="C65" s="10" t="s">
        <v>782</v>
      </c>
      <c r="D65" s="10" t="s">
        <v>782</v>
      </c>
      <c r="E65" s="130" t="s">
        <v>31</v>
      </c>
      <c r="F65" s="144" t="s">
        <v>115</v>
      </c>
      <c r="G65" s="145"/>
      <c r="H65" s="11" t="s">
        <v>783</v>
      </c>
      <c r="I65" s="14">
        <f t="shared" si="2"/>
        <v>27.67</v>
      </c>
      <c r="J65" s="14">
        <v>27.67</v>
      </c>
      <c r="K65" s="121">
        <f t="shared" si="3"/>
        <v>27.67</v>
      </c>
      <c r="L65" s="127"/>
    </row>
    <row r="66" spans="1:12" ht="24" customHeight="1">
      <c r="A66" s="126"/>
      <c r="B66" s="119">
        <f>'Tax Invoice'!D62</f>
        <v>2</v>
      </c>
      <c r="C66" s="10" t="s">
        <v>784</v>
      </c>
      <c r="D66" s="10" t="s">
        <v>784</v>
      </c>
      <c r="E66" s="130" t="s">
        <v>277</v>
      </c>
      <c r="F66" s="144"/>
      <c r="G66" s="145"/>
      <c r="H66" s="11" t="s">
        <v>785</v>
      </c>
      <c r="I66" s="14">
        <f t="shared" si="2"/>
        <v>69.17</v>
      </c>
      <c r="J66" s="14">
        <v>69.17</v>
      </c>
      <c r="K66" s="121">
        <f t="shared" si="3"/>
        <v>138.34</v>
      </c>
      <c r="L66" s="127"/>
    </row>
    <row r="67" spans="1:12" ht="24" customHeight="1">
      <c r="A67" s="126"/>
      <c r="B67" s="119">
        <f>'Tax Invoice'!D63</f>
        <v>1</v>
      </c>
      <c r="C67" s="10" t="s">
        <v>786</v>
      </c>
      <c r="D67" s="10" t="s">
        <v>786</v>
      </c>
      <c r="E67" s="130" t="s">
        <v>112</v>
      </c>
      <c r="F67" s="144"/>
      <c r="G67" s="145"/>
      <c r="H67" s="11" t="s">
        <v>787</v>
      </c>
      <c r="I67" s="14">
        <f t="shared" si="2"/>
        <v>131.24</v>
      </c>
      <c r="J67" s="14">
        <v>131.24</v>
      </c>
      <c r="K67" s="121">
        <f t="shared" si="3"/>
        <v>131.24</v>
      </c>
      <c r="L67" s="127"/>
    </row>
    <row r="68" spans="1:12" ht="24" customHeight="1">
      <c r="A68" s="126"/>
      <c r="B68" s="119">
        <f>'Tax Invoice'!D64</f>
        <v>1</v>
      </c>
      <c r="C68" s="10" t="s">
        <v>788</v>
      </c>
      <c r="D68" s="10" t="s">
        <v>788</v>
      </c>
      <c r="E68" s="130" t="s">
        <v>218</v>
      </c>
      <c r="F68" s="144"/>
      <c r="G68" s="145"/>
      <c r="H68" s="11" t="s">
        <v>789</v>
      </c>
      <c r="I68" s="14">
        <f t="shared" si="2"/>
        <v>85.13</v>
      </c>
      <c r="J68" s="14">
        <v>85.13</v>
      </c>
      <c r="K68" s="121">
        <f t="shared" si="3"/>
        <v>85.13</v>
      </c>
      <c r="L68" s="127"/>
    </row>
    <row r="69" spans="1:12" ht="24" customHeight="1">
      <c r="A69" s="126"/>
      <c r="B69" s="119">
        <f>'Tax Invoice'!D65</f>
        <v>1</v>
      </c>
      <c r="C69" s="10" t="s">
        <v>788</v>
      </c>
      <c r="D69" s="10" t="s">
        <v>788</v>
      </c>
      <c r="E69" s="130" t="s">
        <v>275</v>
      </c>
      <c r="F69" s="144"/>
      <c r="G69" s="145"/>
      <c r="H69" s="11" t="s">
        <v>789</v>
      </c>
      <c r="I69" s="14">
        <f t="shared" si="2"/>
        <v>85.13</v>
      </c>
      <c r="J69" s="14">
        <v>85.13</v>
      </c>
      <c r="K69" s="121">
        <f t="shared" si="3"/>
        <v>85.13</v>
      </c>
      <c r="L69" s="127"/>
    </row>
    <row r="70" spans="1:12" ht="24" customHeight="1">
      <c r="A70" s="126"/>
      <c r="B70" s="119">
        <f>'Tax Invoice'!D66</f>
        <v>1</v>
      </c>
      <c r="C70" s="10" t="s">
        <v>790</v>
      </c>
      <c r="D70" s="10" t="s">
        <v>790</v>
      </c>
      <c r="E70" s="130" t="s">
        <v>31</v>
      </c>
      <c r="F70" s="144" t="s">
        <v>279</v>
      </c>
      <c r="G70" s="145"/>
      <c r="H70" s="11" t="s">
        <v>791</v>
      </c>
      <c r="I70" s="14">
        <f t="shared" si="2"/>
        <v>97.19</v>
      </c>
      <c r="J70" s="14">
        <v>97.19</v>
      </c>
      <c r="K70" s="121">
        <f t="shared" si="3"/>
        <v>97.19</v>
      </c>
      <c r="L70" s="127"/>
    </row>
    <row r="71" spans="1:12" ht="24" customHeight="1">
      <c r="A71" s="126"/>
      <c r="B71" s="119">
        <f>'Tax Invoice'!D67</f>
        <v>1</v>
      </c>
      <c r="C71" s="10" t="s">
        <v>792</v>
      </c>
      <c r="D71" s="10" t="s">
        <v>792</v>
      </c>
      <c r="E71" s="130" t="s">
        <v>31</v>
      </c>
      <c r="F71" s="144" t="s">
        <v>279</v>
      </c>
      <c r="G71" s="145"/>
      <c r="H71" s="11" t="s">
        <v>793</v>
      </c>
      <c r="I71" s="14">
        <f t="shared" si="2"/>
        <v>104.64</v>
      </c>
      <c r="J71" s="14">
        <v>104.64</v>
      </c>
      <c r="K71" s="121">
        <f t="shared" si="3"/>
        <v>104.64</v>
      </c>
      <c r="L71" s="127"/>
    </row>
    <row r="72" spans="1:12" ht="24" customHeight="1">
      <c r="A72" s="126"/>
      <c r="B72" s="119">
        <f>'Tax Invoice'!D68</f>
        <v>1</v>
      </c>
      <c r="C72" s="10" t="s">
        <v>794</v>
      </c>
      <c r="D72" s="10" t="s">
        <v>794</v>
      </c>
      <c r="E72" s="130" t="s">
        <v>30</v>
      </c>
      <c r="F72" s="144"/>
      <c r="G72" s="145"/>
      <c r="H72" s="11" t="s">
        <v>795</v>
      </c>
      <c r="I72" s="14">
        <f t="shared" si="2"/>
        <v>209.27</v>
      </c>
      <c r="J72" s="14">
        <v>209.27</v>
      </c>
      <c r="K72" s="121">
        <f t="shared" si="3"/>
        <v>209.27</v>
      </c>
      <c r="L72" s="127"/>
    </row>
    <row r="73" spans="1:12" ht="24" customHeight="1">
      <c r="A73" s="126"/>
      <c r="B73" s="119">
        <f>'Tax Invoice'!D69</f>
        <v>2</v>
      </c>
      <c r="C73" s="10" t="s">
        <v>796</v>
      </c>
      <c r="D73" s="10" t="s">
        <v>796</v>
      </c>
      <c r="E73" s="130" t="s">
        <v>30</v>
      </c>
      <c r="F73" s="144" t="s">
        <v>279</v>
      </c>
      <c r="G73" s="145"/>
      <c r="H73" s="11" t="s">
        <v>811</v>
      </c>
      <c r="I73" s="14">
        <f t="shared" si="2"/>
        <v>122.37</v>
      </c>
      <c r="J73" s="14">
        <v>122.37</v>
      </c>
      <c r="K73" s="121">
        <f t="shared" si="3"/>
        <v>244.74</v>
      </c>
      <c r="L73" s="127"/>
    </row>
    <row r="74" spans="1:12" ht="24" customHeight="1">
      <c r="A74" s="126"/>
      <c r="B74" s="119">
        <f>'Tax Invoice'!D70</f>
        <v>4</v>
      </c>
      <c r="C74" s="10" t="s">
        <v>797</v>
      </c>
      <c r="D74" s="10" t="s">
        <v>797</v>
      </c>
      <c r="E74" s="130" t="s">
        <v>30</v>
      </c>
      <c r="F74" s="144" t="s">
        <v>279</v>
      </c>
      <c r="G74" s="145"/>
      <c r="H74" s="11" t="s">
        <v>798</v>
      </c>
      <c r="I74" s="14">
        <f t="shared" si="2"/>
        <v>157.84</v>
      </c>
      <c r="J74" s="14">
        <v>157.84</v>
      </c>
      <c r="K74" s="121">
        <f t="shared" si="3"/>
        <v>631.36</v>
      </c>
      <c r="L74" s="127"/>
    </row>
    <row r="75" spans="1:12" ht="24" customHeight="1">
      <c r="A75" s="126"/>
      <c r="B75" s="120">
        <f>'Tax Invoice'!D71</f>
        <v>1</v>
      </c>
      <c r="C75" s="12" t="s">
        <v>799</v>
      </c>
      <c r="D75" s="12" t="s">
        <v>799</v>
      </c>
      <c r="E75" s="131" t="s">
        <v>800</v>
      </c>
      <c r="F75" s="146"/>
      <c r="G75" s="147"/>
      <c r="H75" s="13" t="s">
        <v>801</v>
      </c>
      <c r="I75" s="15">
        <f t="shared" si="2"/>
        <v>43.98</v>
      </c>
      <c r="J75" s="15">
        <v>43.98</v>
      </c>
      <c r="K75" s="122">
        <f t="shared" si="3"/>
        <v>43.98</v>
      </c>
      <c r="L75" s="127"/>
    </row>
    <row r="76" spans="1:12" ht="12.75" customHeight="1">
      <c r="A76" s="126"/>
      <c r="B76" s="138">
        <f>SUM(B22:B75)</f>
        <v>222</v>
      </c>
      <c r="C76" s="138" t="s">
        <v>149</v>
      </c>
      <c r="D76" s="138"/>
      <c r="E76" s="138"/>
      <c r="F76" s="138"/>
      <c r="G76" s="138"/>
      <c r="H76" s="138"/>
      <c r="I76" s="139" t="s">
        <v>261</v>
      </c>
      <c r="J76" s="139" t="s">
        <v>261</v>
      </c>
      <c r="K76" s="140">
        <f>SUM(K22:K75)</f>
        <v>6234.119999999999</v>
      </c>
      <c r="L76" s="127"/>
    </row>
    <row r="77" spans="1:12" ht="12.75" customHeight="1">
      <c r="A77" s="126"/>
      <c r="B77" s="138"/>
      <c r="C77" s="138"/>
      <c r="D77" s="138"/>
      <c r="E77" s="138"/>
      <c r="F77" s="138"/>
      <c r="G77" s="138"/>
      <c r="H77" s="138"/>
      <c r="I77" s="139" t="s">
        <v>190</v>
      </c>
      <c r="J77" s="139" t="s">
        <v>190</v>
      </c>
      <c r="K77" s="140">
        <f>Invoice!J77</f>
        <v>-2493.6479999999997</v>
      </c>
      <c r="L77" s="127"/>
    </row>
    <row r="78" spans="1:12" ht="12.75" customHeight="1" outlineLevel="1">
      <c r="A78" s="126"/>
      <c r="B78" s="138"/>
      <c r="C78" s="138"/>
      <c r="D78" s="138"/>
      <c r="E78" s="138"/>
      <c r="F78" s="138"/>
      <c r="G78" s="138"/>
      <c r="H78" s="138"/>
      <c r="I78" s="139" t="s">
        <v>191</v>
      </c>
      <c r="J78" s="139" t="s">
        <v>191</v>
      </c>
      <c r="K78" s="140">
        <f>Invoice!J78</f>
        <v>0</v>
      </c>
      <c r="L78" s="127"/>
    </row>
    <row r="79" spans="1:12" ht="12.75" customHeight="1">
      <c r="A79" s="126"/>
      <c r="B79" s="138"/>
      <c r="C79" s="138"/>
      <c r="D79" s="138"/>
      <c r="E79" s="138"/>
      <c r="F79" s="138"/>
      <c r="G79" s="138"/>
      <c r="H79" s="138"/>
      <c r="I79" s="139" t="s">
        <v>263</v>
      </c>
      <c r="J79" s="139" t="s">
        <v>263</v>
      </c>
      <c r="K79" s="140">
        <f>SUM(K76:K78)</f>
        <v>3740.4719999999993</v>
      </c>
      <c r="L79" s="127"/>
    </row>
    <row r="80" spans="1:12" ht="12.75" customHeight="1">
      <c r="A80" s="6"/>
      <c r="B80" s="7"/>
      <c r="C80" s="7"/>
      <c r="D80" s="7"/>
      <c r="E80" s="7"/>
      <c r="F80" s="7"/>
      <c r="G80" s="7"/>
      <c r="H80" s="7" t="s">
        <v>809</v>
      </c>
      <c r="I80" s="7"/>
      <c r="J80" s="7"/>
      <c r="K80" s="7"/>
      <c r="L80" s="8"/>
    </row>
    <row r="81" spans="1:12" ht="12.75" customHeight="1">
      <c r="A81" s="2"/>
      <c r="B81" s="2"/>
      <c r="C81" s="2"/>
      <c r="D81" s="2"/>
      <c r="E81" s="2"/>
      <c r="F81" s="2"/>
      <c r="G81" s="2"/>
      <c r="H81" s="2"/>
      <c r="I81" s="2"/>
      <c r="J81" s="2"/>
      <c r="K81" s="2"/>
      <c r="L81" s="2"/>
    </row>
    <row r="82" spans="1:12" ht="12.75" customHeight="1">
      <c r="A82" s="2"/>
      <c r="B82" s="2"/>
      <c r="C82" s="2"/>
      <c r="D82" s="2"/>
      <c r="E82" s="2"/>
      <c r="F82" s="2"/>
      <c r="G82" s="2"/>
      <c r="H82" s="2"/>
      <c r="I82" s="2"/>
      <c r="J82" s="2"/>
      <c r="K82" s="2"/>
      <c r="L82" s="2"/>
    </row>
    <row r="83" spans="1:12" ht="12.75" customHeight="1">
      <c r="A83" s="2"/>
      <c r="B83" s="2"/>
      <c r="C83" s="2"/>
      <c r="D83" s="2"/>
      <c r="E83" s="2"/>
      <c r="F83" s="2"/>
      <c r="G83" s="2"/>
      <c r="H83" s="2"/>
      <c r="I83" s="2"/>
      <c r="J83" s="2"/>
      <c r="K83" s="2"/>
      <c r="L83" s="2"/>
    </row>
    <row r="84" spans="1:12" ht="12.75" customHeight="1">
      <c r="A84" s="2"/>
      <c r="B84" s="2"/>
      <c r="C84" s="2"/>
      <c r="D84" s="2"/>
      <c r="E84" s="2"/>
      <c r="F84" s="2"/>
      <c r="G84" s="2"/>
      <c r="H84" s="2"/>
      <c r="I84" s="2"/>
      <c r="J84" s="2"/>
      <c r="K84" s="2"/>
      <c r="L84" s="2"/>
    </row>
    <row r="85" spans="1:12" ht="13.5" customHeight="1">
      <c r="A85" s="2"/>
      <c r="B85" s="2"/>
      <c r="C85" s="2"/>
      <c r="D85" s="2"/>
      <c r="E85" s="2"/>
      <c r="F85" s="2"/>
      <c r="G85" s="2"/>
      <c r="H85" s="2"/>
      <c r="I85" s="2"/>
      <c r="J85" s="2"/>
      <c r="K85" s="2"/>
      <c r="L85" s="2"/>
    </row>
    <row r="86" spans="1:12" ht="13.5" customHeight="1">
      <c r="A86" s="2"/>
      <c r="B86" s="2"/>
      <c r="C86" s="2"/>
      <c r="D86" s="2"/>
      <c r="E86" s="2"/>
      <c r="F86" s="2"/>
      <c r="G86" s="2"/>
      <c r="H86" s="2"/>
      <c r="I86" s="2"/>
      <c r="J86" s="2"/>
      <c r="K86" s="2"/>
      <c r="L86" s="2"/>
    </row>
    <row r="87" spans="1:12" ht="13.5" customHeight="1">
      <c r="A87" s="2"/>
      <c r="B87" s="2"/>
      <c r="C87" s="2"/>
      <c r="D87" s="2"/>
      <c r="E87" s="2"/>
      <c r="F87" s="2"/>
      <c r="G87" s="2"/>
      <c r="H87" s="2"/>
      <c r="I87" s="2"/>
      <c r="J87" s="2"/>
      <c r="K87" s="2"/>
      <c r="L87" s="2"/>
    </row>
    <row r="88" spans="1:12" ht="13.5" customHeight="1">
      <c r="A88" s="2"/>
      <c r="B88" s="2"/>
      <c r="C88" s="2"/>
      <c r="D88" s="2"/>
      <c r="E88" s="2"/>
      <c r="F88" s="2"/>
      <c r="G88" s="2"/>
      <c r="H88" s="2"/>
      <c r="I88" s="2"/>
      <c r="J88" s="2"/>
      <c r="K88" s="2"/>
      <c r="L88" s="2"/>
    </row>
    <row r="89" spans="1:12" ht="12.75" customHeight="1"/>
    <row r="90" spans="1:12" ht="12.75" customHeight="1"/>
    <row r="91" spans="1:12" ht="12.75" customHeight="1"/>
    <row r="92" spans="1:12" ht="12.75" customHeight="1"/>
    <row r="93" spans="1:12" ht="12.75" customHeight="1"/>
    <row r="94" spans="1:12" ht="12.75" customHeight="1"/>
    <row r="95" spans="1:12" ht="12.75" customHeight="1"/>
  </sheetData>
  <mergeCells count="58">
    <mergeCell ref="F75:G75"/>
    <mergeCell ref="K10:K11"/>
    <mergeCell ref="K14:K15"/>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0:G20"/>
    <mergeCell ref="F21:G21"/>
    <mergeCell ref="F22:G22"/>
    <mergeCell ref="F33:G33"/>
    <mergeCell ref="F34:G34"/>
    <mergeCell ref="F30:G30"/>
    <mergeCell ref="F31:G31"/>
    <mergeCell ref="F32:G32"/>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7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6234.119999999999</v>
      </c>
      <c r="O2" s="21" t="s">
        <v>265</v>
      </c>
    </row>
    <row r="3" spans="1:15" s="21" customFormat="1" ht="15" customHeight="1" thickBot="1">
      <c r="A3" s="22" t="s">
        <v>156</v>
      </c>
      <c r="G3" s="28">
        <f>Invoice!J14</f>
        <v>45176</v>
      </c>
      <c r="H3" s="29"/>
      <c r="N3" s="21">
        <v>6234.119999999999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35.43</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37.799999999999997</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44.03</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22.21</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25.78</v>
      </c>
    </row>
    <row r="16" spans="1:15" s="21" customFormat="1" ht="13.7" customHeight="1" thickBot="1">
      <c r="A16" s="52"/>
      <c r="K16" s="106" t="s">
        <v>172</v>
      </c>
      <c r="L16" s="51" t="s">
        <v>173</v>
      </c>
      <c r="M16" s="21">
        <f>VLOOKUP(G3,[1]Sheet1!$A$9:$I$7290,7,FALSE)</f>
        <v>20.51</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5.5">
      <c r="A18" s="56" t="str">
        <f>IF((LEN('Copy paste to Here'!G22))&gt;5,((CONCATENATE('Copy paste to Here'!G22," &amp; ",'Copy paste to Here'!D22,"  &amp;  ",'Copy paste to Here'!E22))),"Empty Cell")</f>
        <v xml:space="preserve">Bio - Flex nose stud, 20g (0.8mm) with a 2.5mm round top with bezel set SwarovskiⓇ crystal &amp; Crystal Color: AB  &amp;  </v>
      </c>
      <c r="B18" s="57" t="str">
        <f>'Copy paste to Here'!C22</f>
        <v>ANSBC25</v>
      </c>
      <c r="C18" s="57" t="s">
        <v>724</v>
      </c>
      <c r="D18" s="58">
        <f>Invoice!B22</f>
        <v>2</v>
      </c>
      <c r="E18" s="59">
        <f>'Shipping Invoice'!J22*$N$1</f>
        <v>12.06</v>
      </c>
      <c r="F18" s="59">
        <f>D18*E18</f>
        <v>24.12</v>
      </c>
      <c r="G18" s="60">
        <f>E18*$E$14</f>
        <v>12.06</v>
      </c>
      <c r="H18" s="61">
        <f>D18*G18</f>
        <v>24.12</v>
      </c>
    </row>
    <row r="19" spans="1:13" s="62" customFormat="1" ht="25.5">
      <c r="A19" s="124" t="str">
        <f>IF((LEN('Copy paste to Here'!G23))&gt;5,((CONCATENATE('Copy paste to Here'!G23," &amp; ",'Copy paste to Here'!D23,"  &amp;  ",'Copy paste to Here'!E23))),"Empty Cell")</f>
        <v xml:space="preserve">Bio - Flex nose stud, 20g (0.8mm) with a 2.5mm round top with bezel set SwarovskiⓇ crystal &amp; Crystal Color: Rose  &amp;  </v>
      </c>
      <c r="B19" s="57" t="str">
        <f>'Copy paste to Here'!C23</f>
        <v>ANSBC25</v>
      </c>
      <c r="C19" s="57" t="s">
        <v>724</v>
      </c>
      <c r="D19" s="58">
        <f>Invoice!B23</f>
        <v>1</v>
      </c>
      <c r="E19" s="59">
        <f>'Shipping Invoice'!J23*$N$1</f>
        <v>12.06</v>
      </c>
      <c r="F19" s="59">
        <f t="shared" ref="F19:F82" si="0">D19*E19</f>
        <v>12.06</v>
      </c>
      <c r="G19" s="60">
        <f t="shared" ref="G19:G82" si="1">E19*$E$14</f>
        <v>12.06</v>
      </c>
      <c r="H19" s="63">
        <f t="shared" ref="H19:H82" si="2">D19*G19</f>
        <v>12.06</v>
      </c>
    </row>
    <row r="20" spans="1:13" s="62" customFormat="1" ht="25.5">
      <c r="A20" s="56" t="str">
        <f>IF((LEN('Copy paste to Here'!G24))&gt;5,((CONCATENATE('Copy paste to Here'!G24," &amp; ",'Copy paste to Here'!D24,"  &amp;  ",'Copy paste to Here'!E24))),"Empty Cell")</f>
        <v xml:space="preserve">Bio - Flex nose stud, 20g (0.8mm) with a 2.5mm round top with bezel set SwarovskiⓇ crystal &amp; Crystal Color: Amethyst  &amp;  </v>
      </c>
      <c r="B20" s="57" t="str">
        <f>'Copy paste to Here'!C24</f>
        <v>ANSBC25</v>
      </c>
      <c r="C20" s="57" t="s">
        <v>724</v>
      </c>
      <c r="D20" s="58">
        <f>Invoice!B24</f>
        <v>1</v>
      </c>
      <c r="E20" s="59">
        <f>'Shipping Invoice'!J24*$N$1</f>
        <v>12.06</v>
      </c>
      <c r="F20" s="59">
        <f t="shared" si="0"/>
        <v>12.06</v>
      </c>
      <c r="G20" s="60">
        <f t="shared" si="1"/>
        <v>12.06</v>
      </c>
      <c r="H20" s="63">
        <f t="shared" si="2"/>
        <v>12.06</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Fuchsia  &amp;  </v>
      </c>
      <c r="B21" s="57" t="str">
        <f>'Copy paste to Here'!C25</f>
        <v>ANSBC25</v>
      </c>
      <c r="C21" s="57" t="s">
        <v>724</v>
      </c>
      <c r="D21" s="58">
        <f>Invoice!B25</f>
        <v>1</v>
      </c>
      <c r="E21" s="59">
        <f>'Shipping Invoice'!J25*$N$1</f>
        <v>12.06</v>
      </c>
      <c r="F21" s="59">
        <f t="shared" si="0"/>
        <v>12.06</v>
      </c>
      <c r="G21" s="60">
        <f t="shared" si="1"/>
        <v>12.06</v>
      </c>
      <c r="H21" s="63">
        <f t="shared" si="2"/>
        <v>12.06</v>
      </c>
    </row>
    <row r="22" spans="1:13" s="62" customFormat="1" ht="24">
      <c r="A22" s="56" t="str">
        <f>IF((LEN('Copy paste to Here'!G26))&gt;5,((CONCATENATE('Copy paste to Here'!G26," &amp; ",'Copy paste to Here'!D26,"  &amp;  ",'Copy paste to Here'!E26))),"Empty Cell")</f>
        <v>Anodized surgical steel eyebrow or helix barbell, 16g (1.2mm) with two 3mm balls &amp; Length: 6mm  &amp;  Color: Blue</v>
      </c>
      <c r="B22" s="57" t="str">
        <f>'Copy paste to Here'!C26</f>
        <v>BBETB</v>
      </c>
      <c r="C22" s="57" t="s">
        <v>726</v>
      </c>
      <c r="D22" s="58">
        <f>Invoice!B26</f>
        <v>4</v>
      </c>
      <c r="E22" s="59">
        <f>'Shipping Invoice'!J26*$N$1</f>
        <v>20.93</v>
      </c>
      <c r="F22" s="59">
        <f t="shared" si="0"/>
        <v>83.72</v>
      </c>
      <c r="G22" s="60">
        <f t="shared" si="1"/>
        <v>20.93</v>
      </c>
      <c r="H22" s="63">
        <f t="shared" si="2"/>
        <v>83.72</v>
      </c>
    </row>
    <row r="23" spans="1:13" s="62" customFormat="1" ht="36">
      <c r="A23" s="56" t="str">
        <f>IF((LEN('Copy paste to Here'!G27))&gt;5,((CONCATENATE('Copy paste to Here'!G27," &amp; ",'Copy paste to Here'!D27,"  &amp;  ",'Copy paste to Here'!E27))),"Empty Cell")</f>
        <v>316L steel belly banana, 14g (1.6m) with a 8mm and a 5mm bezel set jewel ball using original Czech Preciosa crystals. &amp; Length: 6mm  &amp;  Crystal Color: Clear</v>
      </c>
      <c r="B23" s="57" t="str">
        <f>'Copy paste to Here'!C27</f>
        <v>BN2CG</v>
      </c>
      <c r="C23" s="57" t="s">
        <v>668</v>
      </c>
      <c r="D23" s="58">
        <f>Invoice!B27</f>
        <v>12</v>
      </c>
      <c r="E23" s="59">
        <f>'Shipping Invoice'!J27*$N$1</f>
        <v>30.5</v>
      </c>
      <c r="F23" s="59">
        <f t="shared" si="0"/>
        <v>366</v>
      </c>
      <c r="G23" s="60">
        <f t="shared" si="1"/>
        <v>30.5</v>
      </c>
      <c r="H23" s="63">
        <f t="shared" si="2"/>
        <v>366</v>
      </c>
    </row>
    <row r="24" spans="1:13" s="62" customFormat="1" ht="36">
      <c r="A24" s="56" t="str">
        <f>IF((LEN('Copy paste to Here'!G28))&gt;5,((CONCATENATE('Copy paste to Here'!G28," &amp; ",'Copy paste to Here'!D28,"  &amp;  ",'Copy paste to Here'!E28))),"Empty Cell")</f>
        <v>316L steel belly banana, 14g (1.6m) with a 8mm and a 5mm bezel set jewel ball using original Czech Preciosa crystals. &amp; Length: 6mm  &amp;  Crystal Color: AB</v>
      </c>
      <c r="B24" s="57" t="str">
        <f>'Copy paste to Here'!C28</f>
        <v>BN2CG</v>
      </c>
      <c r="C24" s="57" t="s">
        <v>668</v>
      </c>
      <c r="D24" s="58">
        <f>Invoice!B28</f>
        <v>1</v>
      </c>
      <c r="E24" s="59">
        <f>'Shipping Invoice'!J28*$N$1</f>
        <v>30.5</v>
      </c>
      <c r="F24" s="59">
        <f t="shared" si="0"/>
        <v>30.5</v>
      </c>
      <c r="G24" s="60">
        <f t="shared" si="1"/>
        <v>30.5</v>
      </c>
      <c r="H24" s="63">
        <f t="shared" si="2"/>
        <v>30.5</v>
      </c>
    </row>
    <row r="25" spans="1:13" s="62" customFormat="1" ht="36">
      <c r="A25" s="56" t="str">
        <f>IF((LEN('Copy paste to Here'!G29))&gt;5,((CONCATENATE('Copy paste to Here'!G29," &amp; ",'Copy paste to Here'!D29,"  &amp;  ",'Copy paste to Here'!E29))),"Empty Cell")</f>
        <v>316L steel belly banana, 14g (1.6m) with a 8mm and a 5mm bezel set jewel ball using original Czech Preciosa crystals. &amp; Length: 6mm  &amp;  Crystal Color: Amethyst</v>
      </c>
      <c r="B25" s="57" t="str">
        <f>'Copy paste to Here'!C29</f>
        <v>BN2CG</v>
      </c>
      <c r="C25" s="57" t="s">
        <v>668</v>
      </c>
      <c r="D25" s="58">
        <f>Invoice!B29</f>
        <v>6</v>
      </c>
      <c r="E25" s="59">
        <f>'Shipping Invoice'!J29*$N$1</f>
        <v>30.5</v>
      </c>
      <c r="F25" s="59">
        <f t="shared" si="0"/>
        <v>183</v>
      </c>
      <c r="G25" s="60">
        <f t="shared" si="1"/>
        <v>30.5</v>
      </c>
      <c r="H25" s="63">
        <f t="shared" si="2"/>
        <v>183</v>
      </c>
    </row>
    <row r="26" spans="1:13" s="62" customFormat="1" ht="36">
      <c r="A26" s="56" t="str">
        <f>IF((LEN('Copy paste to Here'!G30))&gt;5,((CONCATENATE('Copy paste to Here'!G30," &amp; ",'Copy paste to Here'!D30,"  &amp;  ",'Copy paste to Here'!E30))),"Empty Cell")</f>
        <v>316L steel belly banana, 14g (1.6m) with a 8mm and a 5mm bezel set jewel ball using original Czech Preciosa crystals. &amp; Length: 6mm  &amp;  Crystal Color: Emerald</v>
      </c>
      <c r="B26" s="57" t="str">
        <f>'Copy paste to Here'!C30</f>
        <v>BN2CG</v>
      </c>
      <c r="C26" s="57" t="s">
        <v>668</v>
      </c>
      <c r="D26" s="58">
        <f>Invoice!B30</f>
        <v>1</v>
      </c>
      <c r="E26" s="59">
        <f>'Shipping Invoice'!J30*$N$1</f>
        <v>30.5</v>
      </c>
      <c r="F26" s="59">
        <f t="shared" si="0"/>
        <v>30.5</v>
      </c>
      <c r="G26" s="60">
        <f t="shared" si="1"/>
        <v>30.5</v>
      </c>
      <c r="H26" s="63">
        <f t="shared" si="2"/>
        <v>30.5</v>
      </c>
    </row>
    <row r="27" spans="1:13" s="62" customFormat="1" ht="36">
      <c r="A27" s="56" t="str">
        <f>IF((LEN('Copy paste to Here'!G31))&gt;5,((CONCATENATE('Copy paste to Here'!G31," &amp; ",'Copy paste to Here'!D31,"  &amp;  ",'Copy paste to Here'!E31))),"Empty Cell")</f>
        <v>Surgical steel eyebrow banana, 16g (1.2mm) with two internally threaded 3mm bezel set jewel balls &amp; Length: 8mm  &amp;  Crystal Color: Clear</v>
      </c>
      <c r="B27" s="57" t="str">
        <f>'Copy paste to Here'!C31</f>
        <v>BNE2CIN</v>
      </c>
      <c r="C27" s="57" t="s">
        <v>738</v>
      </c>
      <c r="D27" s="58">
        <f>Invoice!B31</f>
        <v>1</v>
      </c>
      <c r="E27" s="59">
        <f>'Shipping Invoice'!J31*$N$1</f>
        <v>35.11</v>
      </c>
      <c r="F27" s="59">
        <f t="shared" si="0"/>
        <v>35.11</v>
      </c>
      <c r="G27" s="60">
        <f t="shared" si="1"/>
        <v>35.11</v>
      </c>
      <c r="H27" s="63">
        <f t="shared" si="2"/>
        <v>35.11</v>
      </c>
    </row>
    <row r="28" spans="1:13" s="62" customFormat="1" ht="24">
      <c r="A28" s="56" t="str">
        <f>IF((LEN('Copy paste to Here'!G32))&gt;5,((CONCATENATE('Copy paste to Here'!G32," &amp; ",'Copy paste to Here'!D32,"  &amp;  ",'Copy paste to Here'!E32))),"Empty Cell")</f>
        <v xml:space="preserve">Surgical steel eyebrow banana, 16g (1.2mm) with two internally threaded 3mm balls &amp; Length: 8mm  &amp;  </v>
      </c>
      <c r="B28" s="57" t="str">
        <f>'Copy paste to Here'!C32</f>
        <v>BNEBIN</v>
      </c>
      <c r="C28" s="57" t="s">
        <v>740</v>
      </c>
      <c r="D28" s="58">
        <f>Invoice!B32</f>
        <v>1</v>
      </c>
      <c r="E28" s="59">
        <f>'Shipping Invoice'!J32*$N$1</f>
        <v>28.02</v>
      </c>
      <c r="F28" s="59">
        <f t="shared" si="0"/>
        <v>28.02</v>
      </c>
      <c r="G28" s="60">
        <f t="shared" si="1"/>
        <v>28.02</v>
      </c>
      <c r="H28" s="63">
        <f t="shared" si="2"/>
        <v>28.02</v>
      </c>
    </row>
    <row r="29" spans="1:13" s="62" customFormat="1" ht="48">
      <c r="A29" s="56" t="str">
        <f>IF((LEN('Copy paste to Here'!G33))&gt;5,((CONCATENATE('Copy paste to Here'!G33," &amp; ",'Copy paste to Here'!D33,"  &amp;  ",'Copy paste to Here'!E33))),"Empty Cell")</f>
        <v xml:space="preserve">Surgical steel eyebrow banana, 16g (1.2mm) with two 3mm bezel set jewel balls and a dangling 4mm ball with ferido glued multi crystals with resin cover - length 5/16'' (8mm) &amp; Crystal Color: Rose  &amp;  </v>
      </c>
      <c r="B29" s="57" t="str">
        <f>'Copy paste to Here'!C33</f>
        <v>BNER7</v>
      </c>
      <c r="C29" s="57" t="s">
        <v>742</v>
      </c>
      <c r="D29" s="58">
        <f>Invoice!B33</f>
        <v>2</v>
      </c>
      <c r="E29" s="59">
        <f>'Shipping Invoice'!J33*$N$1</f>
        <v>86.19</v>
      </c>
      <c r="F29" s="59">
        <f t="shared" si="0"/>
        <v>172.38</v>
      </c>
      <c r="G29" s="60">
        <f t="shared" si="1"/>
        <v>86.19</v>
      </c>
      <c r="H29" s="63">
        <f t="shared" si="2"/>
        <v>172.38</v>
      </c>
    </row>
    <row r="30" spans="1:13" s="62" customFormat="1" ht="24">
      <c r="A30" s="56" t="str">
        <f>IF((LEN('Copy paste to Here'!G34))&gt;5,((CONCATENATE('Copy paste to Here'!G34," &amp; ",'Copy paste to Here'!D34,"  &amp;  ",'Copy paste to Here'!E34))),"Empty Cell")</f>
        <v>Bioflexible belly piercing retainer, 16g to 14g (1.6mm to 1.2mm) with rubber O-ring &amp; Length: 10mm  &amp;  Gauge: 1.6mm</v>
      </c>
      <c r="B30" s="57" t="str">
        <f>'Copy paste to Here'!C34</f>
        <v>BNRT</v>
      </c>
      <c r="C30" s="57" t="s">
        <v>618</v>
      </c>
      <c r="D30" s="58">
        <f>Invoice!B34</f>
        <v>1</v>
      </c>
      <c r="E30" s="59">
        <f>'Shipping Invoice'!J34*$N$1</f>
        <v>4.97</v>
      </c>
      <c r="F30" s="59">
        <f t="shared" si="0"/>
        <v>4.97</v>
      </c>
      <c r="G30" s="60">
        <f t="shared" si="1"/>
        <v>4.97</v>
      </c>
      <c r="H30" s="63">
        <f t="shared" si="2"/>
        <v>4.97</v>
      </c>
    </row>
    <row r="31" spans="1:13" s="62" customFormat="1" ht="24">
      <c r="A31" s="56" t="str">
        <f>IF((LEN('Copy paste to Here'!G35))&gt;5,((CONCATENATE('Copy paste to Here'!G35," &amp; ",'Copy paste to Here'!D35,"  &amp;  ",'Copy paste to Here'!E35))),"Empty Cell")</f>
        <v xml:space="preserve">Surgical steel circular barbell, 18g (1mm) with two 3mm balls &amp; Length: 8mm  &amp;  </v>
      </c>
      <c r="B31" s="57" t="str">
        <f>'Copy paste to Here'!C35</f>
        <v>CB18B3</v>
      </c>
      <c r="C31" s="57" t="s">
        <v>743</v>
      </c>
      <c r="D31" s="58">
        <f>Invoice!B35</f>
        <v>20</v>
      </c>
      <c r="E31" s="59">
        <f>'Shipping Invoice'!J35*$N$1</f>
        <v>10.29</v>
      </c>
      <c r="F31" s="59">
        <f t="shared" si="0"/>
        <v>205.79999999999998</v>
      </c>
      <c r="G31" s="60">
        <f t="shared" si="1"/>
        <v>10.29</v>
      </c>
      <c r="H31" s="63">
        <f t="shared" si="2"/>
        <v>205.79999999999998</v>
      </c>
    </row>
    <row r="32" spans="1:13" s="62" customFormat="1" ht="24">
      <c r="A32" s="56" t="str">
        <f>IF((LEN('Copy paste to Here'!G36))&gt;5,((CONCATENATE('Copy paste to Here'!G36," &amp; ",'Copy paste to Here'!D36,"  &amp;  ",'Copy paste to Here'!E36))),"Empty Cell")</f>
        <v xml:space="preserve">Surgical steel circular barbell, 18g (1mm) with two 3mm cones &amp; Length: 8mm  &amp;  </v>
      </c>
      <c r="B32" s="57" t="str">
        <f>'Copy paste to Here'!C36</f>
        <v>CB18CN3</v>
      </c>
      <c r="C32" s="57" t="s">
        <v>745</v>
      </c>
      <c r="D32" s="58">
        <f>Invoice!B36</f>
        <v>20</v>
      </c>
      <c r="E32" s="59">
        <f>'Shipping Invoice'!J36*$N$1</f>
        <v>11</v>
      </c>
      <c r="F32" s="59">
        <f t="shared" si="0"/>
        <v>220</v>
      </c>
      <c r="G32" s="60">
        <f t="shared" si="1"/>
        <v>11</v>
      </c>
      <c r="H32" s="63">
        <f t="shared" si="2"/>
        <v>220</v>
      </c>
    </row>
    <row r="33" spans="1:8" s="62" customFormat="1" ht="24">
      <c r="A33" s="56" t="str">
        <f>IF((LEN('Copy paste to Here'!G37))&gt;5,((CONCATENATE('Copy paste to Here'!G37," &amp; ",'Copy paste to Here'!D37,"  &amp;  ",'Copy paste to Here'!E37))),"Empty Cell")</f>
        <v>Premium PVD plated surgical steel circular barbell, 16g (1.2mm) with two 3mm cones &amp; Length: 8mm  &amp;  Color: Black</v>
      </c>
      <c r="B33" s="57" t="str">
        <f>'Copy paste to Here'!C37</f>
        <v>CBETCN</v>
      </c>
      <c r="C33" s="57" t="s">
        <v>747</v>
      </c>
      <c r="D33" s="58">
        <f>Invoice!B37</f>
        <v>8</v>
      </c>
      <c r="E33" s="59">
        <f>'Shipping Invoice'!J37*$N$1</f>
        <v>20.93</v>
      </c>
      <c r="F33" s="59">
        <f t="shared" si="0"/>
        <v>167.44</v>
      </c>
      <c r="G33" s="60">
        <f t="shared" si="1"/>
        <v>20.93</v>
      </c>
      <c r="H33" s="63">
        <f t="shared" si="2"/>
        <v>167.44</v>
      </c>
    </row>
    <row r="34" spans="1:8" s="62" customFormat="1" ht="24">
      <c r="A34" s="56" t="str">
        <f>IF((LEN('Copy paste to Here'!G38))&gt;5,((CONCATENATE('Copy paste to Here'!G38," &amp; ",'Copy paste to Here'!D38,"  &amp;  ",'Copy paste to Here'!E38))),"Empty Cell")</f>
        <v>PVD plated 316L steel labret, 18g (1mm) with 3mm ball &amp; Color: High Polish  &amp;  Length: 6mm</v>
      </c>
      <c r="B34" s="57" t="str">
        <f>'Copy paste to Here'!C38</f>
        <v>LB18B3</v>
      </c>
      <c r="C34" s="57" t="s">
        <v>749</v>
      </c>
      <c r="D34" s="58">
        <f>Invoice!B38</f>
        <v>2</v>
      </c>
      <c r="E34" s="59">
        <f>'Shipping Invoice'!J38*$N$1</f>
        <v>6.74</v>
      </c>
      <c r="F34" s="59">
        <f t="shared" si="0"/>
        <v>13.48</v>
      </c>
      <c r="G34" s="60">
        <f t="shared" si="1"/>
        <v>6.74</v>
      </c>
      <c r="H34" s="63">
        <f t="shared" si="2"/>
        <v>13.48</v>
      </c>
    </row>
    <row r="35" spans="1:8" s="62" customFormat="1" ht="24">
      <c r="A35" s="56" t="str">
        <f>IF((LEN('Copy paste to Here'!G39))&gt;5,((CONCATENATE('Copy paste to Here'!G39," &amp; ",'Copy paste to Here'!D39,"  &amp;  ",'Copy paste to Here'!E39))),"Empty Cell")</f>
        <v>PVD plated 316L steel labret, 18g (1mm) with 3mm ball &amp; Color: High Polish  &amp;  Length: 8mm</v>
      </c>
      <c r="B35" s="57" t="str">
        <f>'Copy paste to Here'!C39</f>
        <v>LB18B3</v>
      </c>
      <c r="C35" s="57" t="s">
        <v>749</v>
      </c>
      <c r="D35" s="58">
        <f>Invoice!B39</f>
        <v>2</v>
      </c>
      <c r="E35" s="59">
        <f>'Shipping Invoice'!J39*$N$1</f>
        <v>6.74</v>
      </c>
      <c r="F35" s="59">
        <f t="shared" si="0"/>
        <v>13.48</v>
      </c>
      <c r="G35" s="60">
        <f t="shared" si="1"/>
        <v>6.74</v>
      </c>
      <c r="H35" s="63">
        <f t="shared" si="2"/>
        <v>13.48</v>
      </c>
    </row>
    <row r="36" spans="1:8" s="62" customFormat="1" ht="24">
      <c r="A36" s="56" t="str">
        <f>IF((LEN('Copy paste to Here'!G40))&gt;5,((CONCATENATE('Copy paste to Here'!G40," &amp; ",'Copy paste to Here'!D40,"  &amp;  ",'Copy paste to Here'!E40))),"Empty Cell")</f>
        <v>PVD plated 316L steel labret, 18g (1mm) with 3mm ball &amp; Color: High Polish  &amp;  Length: 10mm</v>
      </c>
      <c r="B36" s="57" t="str">
        <f>'Copy paste to Here'!C40</f>
        <v>LB18B3</v>
      </c>
      <c r="C36" s="57" t="s">
        <v>749</v>
      </c>
      <c r="D36" s="58">
        <f>Invoice!B40</f>
        <v>2</v>
      </c>
      <c r="E36" s="59">
        <f>'Shipping Invoice'!J40*$N$1</f>
        <v>6.74</v>
      </c>
      <c r="F36" s="59">
        <f t="shared" si="0"/>
        <v>13.48</v>
      </c>
      <c r="G36" s="60">
        <f t="shared" si="1"/>
        <v>6.74</v>
      </c>
      <c r="H36" s="63">
        <f t="shared" si="2"/>
        <v>13.48</v>
      </c>
    </row>
    <row r="37" spans="1:8" s="62" customFormat="1" ht="36">
      <c r="A37" s="56" t="str">
        <f>IF((LEN('Copy paste to Here'!G41))&gt;5,((CONCATENATE('Copy paste to Here'!G41," &amp; ",'Copy paste to Here'!D41,"  &amp;  ",'Copy paste to Here'!E41))),"Empty Cell")</f>
        <v>Surgical steel internally threaded labret, 16g (1.2mm) with bezel set jewel flat head sized 1.5mm to 4mm for triple tragus piercings &amp; Length: 8mm with 3mm top part  &amp;  Crystal Color: Rose</v>
      </c>
      <c r="B37" s="57" t="str">
        <f>'Copy paste to Here'!C41</f>
        <v>LBIRC</v>
      </c>
      <c r="C37" s="57" t="s">
        <v>733</v>
      </c>
      <c r="D37" s="58">
        <f>Invoice!B41</f>
        <v>4</v>
      </c>
      <c r="E37" s="59">
        <f>'Shipping Invoice'!J41*$N$1</f>
        <v>29.79</v>
      </c>
      <c r="F37" s="59">
        <f t="shared" si="0"/>
        <v>119.16</v>
      </c>
      <c r="G37" s="60">
        <f t="shared" si="1"/>
        <v>29.79</v>
      </c>
      <c r="H37" s="63">
        <f t="shared" si="2"/>
        <v>119.16</v>
      </c>
    </row>
    <row r="38" spans="1:8" s="62" customFormat="1" ht="24">
      <c r="A38" s="56" t="str">
        <f>IF((LEN('Copy paste to Here'!G42))&gt;5,((CONCATENATE('Copy paste to Here'!G42," &amp; ",'Copy paste to Here'!D42,"  &amp;  ",'Copy paste to Here'!E42))),"Empty Cell")</f>
        <v>16g Flexible acrylic labret retainer with push in disc &amp; Length: 8mm  &amp;  Color: Clear</v>
      </c>
      <c r="B38" s="57" t="str">
        <f>'Copy paste to Here'!C42</f>
        <v>LBRT16</v>
      </c>
      <c r="C38" s="57" t="s">
        <v>751</v>
      </c>
      <c r="D38" s="58">
        <f>Invoice!B42</f>
        <v>4</v>
      </c>
      <c r="E38" s="59">
        <f>'Shipping Invoice'!J42*$N$1</f>
        <v>4.97</v>
      </c>
      <c r="F38" s="59">
        <f t="shared" si="0"/>
        <v>19.88</v>
      </c>
      <c r="G38" s="60">
        <f t="shared" si="1"/>
        <v>4.97</v>
      </c>
      <c r="H38" s="63">
        <f t="shared" si="2"/>
        <v>19.88</v>
      </c>
    </row>
    <row r="39" spans="1:8" s="62" customFormat="1" ht="24">
      <c r="A39" s="56" t="str">
        <f>IF((LEN('Copy paste to Here'!G43))&gt;5,((CONCATENATE('Copy paste to Here'!G43," &amp; ",'Copy paste to Here'!D43,"  &amp;  ",'Copy paste to Here'!E43))),"Empty Cell")</f>
        <v xml:space="preserve">High polished surgical steel nose screw, 0.8mm (20g) with 2mm ball shaped top &amp;   &amp;  </v>
      </c>
      <c r="B39" s="57" t="str">
        <f>'Copy paste to Here'!C43</f>
        <v>NSB</v>
      </c>
      <c r="C39" s="57" t="s">
        <v>121</v>
      </c>
      <c r="D39" s="58">
        <f>Invoice!B43</f>
        <v>10</v>
      </c>
      <c r="E39" s="59">
        <f>'Shipping Invoice'!J43*$N$1</f>
        <v>6.74</v>
      </c>
      <c r="F39" s="59">
        <f t="shared" si="0"/>
        <v>67.400000000000006</v>
      </c>
      <c r="G39" s="60">
        <f t="shared" si="1"/>
        <v>6.74</v>
      </c>
      <c r="H39" s="63">
        <f t="shared" si="2"/>
        <v>67.400000000000006</v>
      </c>
    </row>
    <row r="40" spans="1:8" s="62" customFormat="1" ht="24">
      <c r="A40" s="56" t="str">
        <f>IF((LEN('Copy paste to Here'!G44))&gt;5,((CONCATENATE('Copy paste to Here'!G44," &amp; ",'Copy paste to Here'!D44,"  &amp;  ",'Copy paste to Here'!E44))),"Empty Cell")</f>
        <v xml:space="preserve">High polished surgical steel nose screw, 20g (0.8mm) with 2mm cone shaped top &amp;   &amp;  </v>
      </c>
      <c r="B40" s="57" t="str">
        <f>'Copy paste to Here'!C44</f>
        <v>NSCN</v>
      </c>
      <c r="C40" s="57" t="s">
        <v>125</v>
      </c>
      <c r="D40" s="58">
        <f>Invoice!B44</f>
        <v>10</v>
      </c>
      <c r="E40" s="59">
        <f>'Shipping Invoice'!J44*$N$1</f>
        <v>6.38</v>
      </c>
      <c r="F40" s="59">
        <f t="shared" si="0"/>
        <v>63.8</v>
      </c>
      <c r="G40" s="60">
        <f t="shared" si="1"/>
        <v>6.38</v>
      </c>
      <c r="H40" s="63">
        <f t="shared" si="2"/>
        <v>63.8</v>
      </c>
    </row>
    <row r="41" spans="1:8" s="62" customFormat="1" ht="24">
      <c r="A41" s="56" t="str">
        <f>IF((LEN('Copy paste to Here'!G45))&gt;5,((CONCATENATE('Copy paste to Here'!G45," &amp; ",'Copy paste to Here'!D45,"  &amp;  ",'Copy paste to Here'!E45))),"Empty Cell")</f>
        <v xml:space="preserve">Surgical steel nose bone, 20g (0.8mm) with 2mm cone shaped top &amp;   &amp;  </v>
      </c>
      <c r="B41" s="57" t="str">
        <f>'Copy paste to Here'!C45</f>
        <v>SNCN</v>
      </c>
      <c r="C41" s="57" t="s">
        <v>755</v>
      </c>
      <c r="D41" s="58">
        <f>Invoice!B45</f>
        <v>9</v>
      </c>
      <c r="E41" s="59">
        <f>'Shipping Invoice'!J45*$N$1</f>
        <v>6.38</v>
      </c>
      <c r="F41" s="59">
        <f t="shared" si="0"/>
        <v>57.42</v>
      </c>
      <c r="G41" s="60">
        <f t="shared" si="1"/>
        <v>6.38</v>
      </c>
      <c r="H41" s="63">
        <f t="shared" si="2"/>
        <v>57.42</v>
      </c>
    </row>
    <row r="42" spans="1:8" s="62" customFormat="1" ht="24">
      <c r="A42" s="56" t="str">
        <f>IF((LEN('Copy paste to Here'!G46))&gt;5,((CONCATENATE('Copy paste to Here'!G46," &amp; ",'Copy paste to Here'!D46,"  &amp;  ",'Copy paste to Here'!E46))),"Empty Cell")</f>
        <v xml:space="preserve">Surgical steel spiral, 18g (1mm) with two 3mm balls &amp; Length: 8mm  &amp;  </v>
      </c>
      <c r="B42" s="57" t="str">
        <f>'Copy paste to Here'!C46</f>
        <v>SP18B3</v>
      </c>
      <c r="C42" s="57" t="s">
        <v>757</v>
      </c>
      <c r="D42" s="58">
        <f>Invoice!B46</f>
        <v>22</v>
      </c>
      <c r="E42" s="59">
        <f>'Shipping Invoice'!J46*$N$1</f>
        <v>12.06</v>
      </c>
      <c r="F42" s="59">
        <f t="shared" si="0"/>
        <v>265.32</v>
      </c>
      <c r="G42" s="60">
        <f t="shared" si="1"/>
        <v>12.06</v>
      </c>
      <c r="H42" s="63">
        <f t="shared" si="2"/>
        <v>265.32</v>
      </c>
    </row>
    <row r="43" spans="1:8" s="62" customFormat="1" ht="24">
      <c r="A43" s="56" t="str">
        <f>IF((LEN('Copy paste to Here'!G47))&gt;5,((CONCATENATE('Copy paste to Here'!G47," &amp; ",'Copy paste to Here'!D47,"  &amp;  ",'Copy paste to Here'!E47))),"Empty Cell")</f>
        <v xml:space="preserve">Surgical steel spiral, 18g (1mm) with two 3mm balls &amp; Length: 10mm  &amp;  </v>
      </c>
      <c r="B43" s="57" t="str">
        <f>'Copy paste to Here'!C47</f>
        <v>SP18B3</v>
      </c>
      <c r="C43" s="57" t="s">
        <v>757</v>
      </c>
      <c r="D43" s="58">
        <f>Invoice!B47</f>
        <v>2</v>
      </c>
      <c r="E43" s="59">
        <f>'Shipping Invoice'!J47*$N$1</f>
        <v>12.06</v>
      </c>
      <c r="F43" s="59">
        <f t="shared" si="0"/>
        <v>24.12</v>
      </c>
      <c r="G43" s="60">
        <f t="shared" si="1"/>
        <v>12.06</v>
      </c>
      <c r="H43" s="63">
        <f t="shared" si="2"/>
        <v>24.12</v>
      </c>
    </row>
    <row r="44" spans="1:8" s="62" customFormat="1" ht="24">
      <c r="A44" s="56" t="str">
        <f>IF((LEN('Copy paste to Here'!G48))&gt;5,((CONCATENATE('Copy paste to Here'!G48," &amp; ",'Copy paste to Here'!D48,"  &amp;  ",'Copy paste to Here'!E48))),"Empty Cell")</f>
        <v>Premium PVD plated surgical steel eyebrow spiral, 16g (1.2mm) with two 3mm cones &amp; Length: 8mm  &amp;  Color: Black</v>
      </c>
      <c r="B44" s="57" t="str">
        <f>'Copy paste to Here'!C48</f>
        <v>SPETCN</v>
      </c>
      <c r="C44" s="57" t="s">
        <v>735</v>
      </c>
      <c r="D44" s="58">
        <f>Invoice!B48</f>
        <v>8</v>
      </c>
      <c r="E44" s="59">
        <f>'Shipping Invoice'!J48*$N$1</f>
        <v>24.47</v>
      </c>
      <c r="F44" s="59">
        <f t="shared" si="0"/>
        <v>195.76</v>
      </c>
      <c r="G44" s="60">
        <f t="shared" si="1"/>
        <v>24.47</v>
      </c>
      <c r="H44" s="63">
        <f t="shared" si="2"/>
        <v>195.76</v>
      </c>
    </row>
    <row r="45" spans="1:8" s="62" customFormat="1" ht="24">
      <c r="A45" s="56" t="str">
        <f>IF((LEN('Copy paste to Here'!G49))&gt;5,((CONCATENATE('Copy paste to Here'!G49," &amp; ",'Copy paste to Here'!D49,"  &amp;  ",'Copy paste to Here'!E49))),"Empty Cell")</f>
        <v xml:space="preserve">High polished surgical steel single flesh tunnel with rubber O-ring &amp; Gauge: 2.5mm  &amp;  </v>
      </c>
      <c r="B45" s="57" t="str">
        <f>'Copy paste to Here'!C49</f>
        <v>SPG</v>
      </c>
      <c r="C45" s="57" t="s">
        <v>802</v>
      </c>
      <c r="D45" s="58">
        <f>Invoice!B49</f>
        <v>2</v>
      </c>
      <c r="E45" s="59">
        <f>'Shipping Invoice'!J49*$N$1</f>
        <v>15.25</v>
      </c>
      <c r="F45" s="59">
        <f t="shared" si="0"/>
        <v>30.5</v>
      </c>
      <c r="G45" s="60">
        <f t="shared" si="1"/>
        <v>15.25</v>
      </c>
      <c r="H45" s="63">
        <f t="shared" si="2"/>
        <v>30.5</v>
      </c>
    </row>
    <row r="46" spans="1:8" s="62" customFormat="1" ht="24">
      <c r="A46" s="56" t="str">
        <f>IF((LEN('Copy paste to Here'!G50))&gt;5,((CONCATENATE('Copy paste to Here'!G50," &amp; ",'Copy paste to Here'!D50,"  &amp;  ",'Copy paste to Here'!E50))),"Empty Cell")</f>
        <v xml:space="preserve">High polished surgical steel single flesh tunnel with rubber O-ring &amp; Gauge: 3mm  &amp;  </v>
      </c>
      <c r="B46" s="57" t="str">
        <f>'Copy paste to Here'!C50</f>
        <v>SPG</v>
      </c>
      <c r="C46" s="57" t="s">
        <v>803</v>
      </c>
      <c r="D46" s="58">
        <f>Invoice!B50</f>
        <v>2</v>
      </c>
      <c r="E46" s="59">
        <f>'Shipping Invoice'!J50*$N$1</f>
        <v>15.61</v>
      </c>
      <c r="F46" s="59">
        <f t="shared" si="0"/>
        <v>31.22</v>
      </c>
      <c r="G46" s="60">
        <f t="shared" si="1"/>
        <v>15.61</v>
      </c>
      <c r="H46" s="63">
        <f t="shared" si="2"/>
        <v>31.22</v>
      </c>
    </row>
    <row r="47" spans="1:8" s="62" customFormat="1" ht="24">
      <c r="A47" s="56" t="str">
        <f>IF((LEN('Copy paste to Here'!G51))&gt;5,((CONCATENATE('Copy paste to Here'!G51," &amp; ",'Copy paste to Here'!D51,"  &amp;  ",'Copy paste to Here'!E51))),"Empty Cell")</f>
        <v xml:space="preserve">High polished surgical steel single flesh tunnel with rubber O-ring &amp; Gauge: 10mm  &amp;  </v>
      </c>
      <c r="B47" s="57" t="str">
        <f>'Copy paste to Here'!C51</f>
        <v>SPG</v>
      </c>
      <c r="C47" s="57" t="s">
        <v>804</v>
      </c>
      <c r="D47" s="58">
        <f>Invoice!B51</f>
        <v>2</v>
      </c>
      <c r="E47" s="59">
        <f>'Shipping Invoice'!J51*$N$1</f>
        <v>24.12</v>
      </c>
      <c r="F47" s="59">
        <f t="shared" si="0"/>
        <v>48.24</v>
      </c>
      <c r="G47" s="60">
        <f t="shared" si="1"/>
        <v>24.12</v>
      </c>
      <c r="H47" s="63">
        <f t="shared" si="2"/>
        <v>48.24</v>
      </c>
    </row>
    <row r="48" spans="1:8" s="62" customFormat="1" ht="24">
      <c r="A48" s="56" t="str">
        <f>IF((LEN('Copy paste to Here'!G52))&gt;5,((CONCATENATE('Copy paste to Here'!G52," &amp; ",'Copy paste to Here'!D52,"  &amp;  ",'Copy paste to Here'!E52))),"Empty Cell")</f>
        <v xml:space="preserve">High polished surgical steel single flesh tunnel with rubber O-ring &amp; Gauge: 14mm  &amp;  </v>
      </c>
      <c r="B48" s="57" t="str">
        <f>'Copy paste to Here'!C52</f>
        <v>SPG</v>
      </c>
      <c r="C48" s="57" t="s">
        <v>805</v>
      </c>
      <c r="D48" s="58">
        <f>Invoice!B52</f>
        <v>2</v>
      </c>
      <c r="E48" s="59">
        <f>'Shipping Invoice'!J52*$N$1</f>
        <v>29.79</v>
      </c>
      <c r="F48" s="59">
        <f t="shared" si="0"/>
        <v>59.58</v>
      </c>
      <c r="G48" s="60">
        <f t="shared" si="1"/>
        <v>29.79</v>
      </c>
      <c r="H48" s="63">
        <f t="shared" si="2"/>
        <v>59.58</v>
      </c>
    </row>
    <row r="49" spans="1:8" s="62" customFormat="1" ht="25.5">
      <c r="A49" s="56" t="str">
        <f>IF((LEN('Copy paste to Here'!G53))&gt;5,((CONCATENATE('Copy paste to Here'!G53," &amp; ",'Copy paste to Here'!D53,"  &amp;  ",'Copy paste to Here'!E53))),"Empty Cell")</f>
        <v xml:space="preserve">High polished surgical steel single flesh tunnel with rubber O-ring &amp; Gauge: 18mm  &amp;  </v>
      </c>
      <c r="B49" s="57" t="str">
        <f>'Copy paste to Here'!C53</f>
        <v>SPG</v>
      </c>
      <c r="C49" s="57" t="s">
        <v>806</v>
      </c>
      <c r="D49" s="58">
        <f>Invoice!B53</f>
        <v>2</v>
      </c>
      <c r="E49" s="59">
        <f>'Shipping Invoice'!J53*$N$1</f>
        <v>36.89</v>
      </c>
      <c r="F49" s="59">
        <f t="shared" si="0"/>
        <v>73.78</v>
      </c>
      <c r="G49" s="60">
        <f t="shared" si="1"/>
        <v>36.89</v>
      </c>
      <c r="H49" s="63">
        <f t="shared" si="2"/>
        <v>73.78</v>
      </c>
    </row>
    <row r="50" spans="1:8" s="62" customFormat="1" ht="24">
      <c r="A50" s="56" t="str">
        <f>IF((LEN('Copy paste to Here'!G54))&gt;5,((CONCATENATE('Copy paste to Here'!G54," &amp; ",'Copy paste to Here'!D54,"  &amp;  ",'Copy paste to Here'!E54))),"Empty Cell")</f>
        <v>PVD plated surgical steel spiral, 18g (1mm) with two 3mm balls &amp; Length: 8mm  &amp;  Color: Black</v>
      </c>
      <c r="B50" s="57" t="str">
        <f>'Copy paste to Here'!C54</f>
        <v>SPT18B3</v>
      </c>
      <c r="C50" s="57" t="s">
        <v>765</v>
      </c>
      <c r="D50" s="58">
        <f>Invoice!B54</f>
        <v>2</v>
      </c>
      <c r="E50" s="59">
        <f>'Shipping Invoice'!J54*$N$1</f>
        <v>24.47</v>
      </c>
      <c r="F50" s="59">
        <f t="shared" si="0"/>
        <v>48.94</v>
      </c>
      <c r="G50" s="60">
        <f t="shared" si="1"/>
        <v>24.47</v>
      </c>
      <c r="H50" s="63">
        <f t="shared" si="2"/>
        <v>48.94</v>
      </c>
    </row>
    <row r="51" spans="1:8" s="62" customFormat="1" ht="24">
      <c r="A51" s="56" t="str">
        <f>IF((LEN('Copy paste to Here'!G55))&gt;5,((CONCATENATE('Copy paste to Here'!G55," &amp; ",'Copy paste to Here'!D55,"  &amp;  ",'Copy paste to Here'!E55))),"Empty Cell")</f>
        <v>PVD plated surgical steel single flared flesh tunnel with rubber O-ring &amp; Gauge: 5mm  &amp;  Color: Black</v>
      </c>
      <c r="B51" s="57" t="str">
        <f>'Copy paste to Here'!C55</f>
        <v>STPG</v>
      </c>
      <c r="C51" s="57" t="s">
        <v>807</v>
      </c>
      <c r="D51" s="58">
        <f>Invoice!B55</f>
        <v>2</v>
      </c>
      <c r="E51" s="59">
        <f>'Shipping Invoice'!J55*$N$1</f>
        <v>38.659999999999997</v>
      </c>
      <c r="F51" s="59">
        <f t="shared" si="0"/>
        <v>77.319999999999993</v>
      </c>
      <c r="G51" s="60">
        <f t="shared" si="1"/>
        <v>38.659999999999997</v>
      </c>
      <c r="H51" s="63">
        <f t="shared" si="2"/>
        <v>77.319999999999993</v>
      </c>
    </row>
    <row r="52" spans="1:8" s="62" customFormat="1" ht="25.5">
      <c r="A52" s="56" t="str">
        <f>IF((LEN('Copy paste to Here'!G56))&gt;5,((CONCATENATE('Copy paste to Here'!G56," &amp; ",'Copy paste to Here'!D56,"  &amp;  ",'Copy paste to Here'!E56))),"Empty Cell")</f>
        <v>PVD plated surgical steel single flared flesh tunnel with rubber O-ring &amp; Gauge: 20mm  &amp;  Color: Black</v>
      </c>
      <c r="B52" s="57" t="str">
        <f>'Copy paste to Here'!C56</f>
        <v>STPG</v>
      </c>
      <c r="C52" s="57" t="s">
        <v>808</v>
      </c>
      <c r="D52" s="58">
        <f>Invoice!B56</f>
        <v>2</v>
      </c>
      <c r="E52" s="59">
        <f>'Shipping Invoice'!J56*$N$1</f>
        <v>86.55</v>
      </c>
      <c r="F52" s="59">
        <f t="shared" si="0"/>
        <v>173.1</v>
      </c>
      <c r="G52" s="60">
        <f t="shared" si="1"/>
        <v>86.55</v>
      </c>
      <c r="H52" s="63">
        <f t="shared" si="2"/>
        <v>173.1</v>
      </c>
    </row>
    <row r="53" spans="1:8" s="62" customFormat="1" ht="24">
      <c r="A53" s="56" t="str">
        <f>IF((LEN('Copy paste to Here'!G57))&gt;5,((CONCATENATE('Copy paste to Here'!G57," &amp; ",'Copy paste to Here'!D57,"  &amp;  ",'Copy paste to Here'!E57))),"Empty Cell")</f>
        <v xml:space="preserve">Titanium G23 eyebrow banana, 16g (1.2mm) with two 3mm balls &amp; Length: 12mm  &amp;  </v>
      </c>
      <c r="B53" s="57" t="str">
        <f>'Copy paste to Here'!C57</f>
        <v>UBNEB</v>
      </c>
      <c r="C53" s="57" t="s">
        <v>770</v>
      </c>
      <c r="D53" s="58">
        <f>Invoice!B57</f>
        <v>7</v>
      </c>
      <c r="E53" s="59">
        <f>'Shipping Invoice'!J57*$N$1</f>
        <v>35.11</v>
      </c>
      <c r="F53" s="59">
        <f t="shared" si="0"/>
        <v>245.76999999999998</v>
      </c>
      <c r="G53" s="60">
        <f t="shared" si="1"/>
        <v>35.11</v>
      </c>
      <c r="H53" s="63">
        <f t="shared" si="2"/>
        <v>245.76999999999998</v>
      </c>
    </row>
    <row r="54" spans="1:8" s="62" customFormat="1" ht="24">
      <c r="A54" s="56" t="str">
        <f>IF((LEN('Copy paste to Here'!G58))&gt;5,((CONCATENATE('Copy paste to Here'!G58," &amp; ",'Copy paste to Here'!D58,"  &amp;  ",'Copy paste to Here'!E58))),"Empty Cell")</f>
        <v xml:space="preserve">Titanium G23 eyebrow banana, 16g (1.2mm) with two 3mm cones &amp; Length: 12mm  &amp;  </v>
      </c>
      <c r="B54" s="57" t="str">
        <f>'Copy paste to Here'!C58</f>
        <v>UBNECN</v>
      </c>
      <c r="C54" s="57" t="s">
        <v>772</v>
      </c>
      <c r="D54" s="58">
        <f>Invoice!B58</f>
        <v>7</v>
      </c>
      <c r="E54" s="59">
        <f>'Shipping Invoice'!J58*$N$1</f>
        <v>35.11</v>
      </c>
      <c r="F54" s="59">
        <f t="shared" si="0"/>
        <v>245.76999999999998</v>
      </c>
      <c r="G54" s="60">
        <f t="shared" si="1"/>
        <v>35.11</v>
      </c>
      <c r="H54" s="63">
        <f t="shared" si="2"/>
        <v>245.76999999999998</v>
      </c>
    </row>
    <row r="55" spans="1:8" s="62" customFormat="1" ht="24">
      <c r="A55" s="56" t="str">
        <f>IF((LEN('Copy paste to Here'!G59))&gt;5,((CONCATENATE('Copy paste to Here'!G59," &amp; ",'Copy paste to Here'!D59,"  &amp;  ",'Copy paste to Here'!E59))),"Empty Cell")</f>
        <v xml:space="preserve">Titanium G23 belly banana, 14g (1.6mm) with an upper 5mm and a lower 8mm plain titanium ball &amp; Length: 8mm  &amp;  </v>
      </c>
      <c r="B55" s="57" t="str">
        <f>'Copy paste to Here'!C59</f>
        <v>UBNG</v>
      </c>
      <c r="C55" s="57" t="s">
        <v>774</v>
      </c>
      <c r="D55" s="58">
        <f>Invoice!B59</f>
        <v>1</v>
      </c>
      <c r="E55" s="59">
        <f>'Shipping Invoice'!J59*$N$1</f>
        <v>69.17</v>
      </c>
      <c r="F55" s="59">
        <f t="shared" si="0"/>
        <v>69.17</v>
      </c>
      <c r="G55" s="60">
        <f t="shared" si="1"/>
        <v>69.17</v>
      </c>
      <c r="H55" s="63">
        <f t="shared" si="2"/>
        <v>69.17</v>
      </c>
    </row>
    <row r="56" spans="1:8" s="62" customFormat="1" ht="36">
      <c r="A56" s="56" t="str">
        <f>IF((LEN('Copy paste to Here'!G60))&gt;5,((CONCATENATE('Copy paste to Here'!G60," &amp; ",'Copy paste to Here'!D60,"  &amp;  ",'Copy paste to Here'!E60))),"Empty Cell")</f>
        <v>Titanium G23 internally threaded labret, 16g (1.2mm) with a 2.2mm flat head with a bezel set crystal &amp; Length: 8mm  &amp;  Crystal Color: Clear</v>
      </c>
      <c r="B56" s="57" t="str">
        <f>'Copy paste to Here'!C60</f>
        <v>ULBICS</v>
      </c>
      <c r="C56" s="57" t="s">
        <v>776</v>
      </c>
      <c r="D56" s="58">
        <f>Invoice!B60</f>
        <v>2</v>
      </c>
      <c r="E56" s="59">
        <f>'Shipping Invoice'!J60*$N$1</f>
        <v>52.85</v>
      </c>
      <c r="F56" s="59">
        <f t="shared" si="0"/>
        <v>105.7</v>
      </c>
      <c r="G56" s="60">
        <f t="shared" si="1"/>
        <v>52.85</v>
      </c>
      <c r="H56" s="63">
        <f t="shared" si="2"/>
        <v>105.7</v>
      </c>
    </row>
    <row r="57" spans="1:8" s="62" customFormat="1" ht="24">
      <c r="A57" s="56" t="str">
        <f>IF((LEN('Copy paste to Here'!G61))&gt;5,((CONCATENATE('Copy paste to Here'!G61," &amp; ",'Copy paste to Here'!D61,"  &amp;  ",'Copy paste to Here'!E61))),"Empty Cell")</f>
        <v>Anodized titanium G23 eyebrow banana, 16g (1.2mm) with two 3mm balls &amp; Length: 8mm  &amp;  Color: Black</v>
      </c>
      <c r="B57" s="57" t="str">
        <f>'Copy paste to Here'!C61</f>
        <v>UTBNEB</v>
      </c>
      <c r="C57" s="57" t="s">
        <v>778</v>
      </c>
      <c r="D57" s="58">
        <f>Invoice!B61</f>
        <v>8</v>
      </c>
      <c r="E57" s="59">
        <f>'Shipping Invoice'!J61*$N$1</f>
        <v>48.95</v>
      </c>
      <c r="F57" s="59">
        <f t="shared" si="0"/>
        <v>391.6</v>
      </c>
      <c r="G57" s="60">
        <f t="shared" si="1"/>
        <v>48.95</v>
      </c>
      <c r="H57" s="63">
        <f t="shared" si="2"/>
        <v>391.6</v>
      </c>
    </row>
    <row r="58" spans="1:8" s="62" customFormat="1" ht="24">
      <c r="A58" s="56" t="str">
        <f>IF((LEN('Copy paste to Here'!G62))&gt;5,((CONCATENATE('Copy paste to Here'!G62," &amp; ",'Copy paste to Here'!D62,"  &amp;  ",'Copy paste to Here'!E62))),"Empty Cell")</f>
        <v>Anodized titanium G23 eyebrow banana, 16g (1.2mm) with two 3mm balls &amp; Length: 8mm  &amp;  Color: Purple</v>
      </c>
      <c r="B58" s="57" t="str">
        <f>'Copy paste to Here'!C62</f>
        <v>UTBNEB</v>
      </c>
      <c r="C58" s="57" t="s">
        <v>778</v>
      </c>
      <c r="D58" s="58">
        <f>Invoice!B62</f>
        <v>2</v>
      </c>
      <c r="E58" s="59">
        <f>'Shipping Invoice'!J62*$N$1</f>
        <v>48.95</v>
      </c>
      <c r="F58" s="59">
        <f t="shared" si="0"/>
        <v>97.9</v>
      </c>
      <c r="G58" s="60">
        <f t="shared" si="1"/>
        <v>48.95</v>
      </c>
      <c r="H58" s="63">
        <f t="shared" si="2"/>
        <v>97.9</v>
      </c>
    </row>
    <row r="59" spans="1:8" s="62" customFormat="1" ht="25.5">
      <c r="A59" s="56" t="str">
        <f>IF((LEN('Copy paste to Here'!G63))&gt;5,((CONCATENATE('Copy paste to Here'!G63," &amp; ",'Copy paste to Here'!D63,"  &amp;  ",'Copy paste to Here'!E63))),"Empty Cell")</f>
        <v>Anodized titanium G23 eyebrow banana, 16g (1.2mm) with two 3mm cones &amp; Length: 8mm  &amp;  Color: Black</v>
      </c>
      <c r="B59" s="57" t="str">
        <f>'Copy paste to Here'!C63</f>
        <v>UTBNECN</v>
      </c>
      <c r="C59" s="57" t="s">
        <v>780</v>
      </c>
      <c r="D59" s="58">
        <f>Invoice!B63</f>
        <v>2</v>
      </c>
      <c r="E59" s="59">
        <f>'Shipping Invoice'!J63*$N$1</f>
        <v>49.3</v>
      </c>
      <c r="F59" s="59">
        <f t="shared" si="0"/>
        <v>98.6</v>
      </c>
      <c r="G59" s="60">
        <f t="shared" si="1"/>
        <v>49.3</v>
      </c>
      <c r="H59" s="63">
        <f t="shared" si="2"/>
        <v>98.6</v>
      </c>
    </row>
    <row r="60" spans="1:8" s="62" customFormat="1" ht="25.5">
      <c r="A60" s="56" t="str">
        <f>IF((LEN('Copy paste to Here'!G64))&gt;5,((CONCATENATE('Copy paste to Here'!G64," &amp; ",'Copy paste to Here'!D64,"  &amp;  ",'Copy paste to Here'!E64))),"Empty Cell")</f>
        <v>Anodized titanium G23 eyebrow banana, 16g (1.2mm) with two 3mm cones &amp; Length: 8mm  &amp;  Color: Blue</v>
      </c>
      <c r="B60" s="57" t="str">
        <f>'Copy paste to Here'!C64</f>
        <v>UTBNECN</v>
      </c>
      <c r="C60" s="57" t="s">
        <v>780</v>
      </c>
      <c r="D60" s="58">
        <f>Invoice!B64</f>
        <v>4</v>
      </c>
      <c r="E60" s="59">
        <f>'Shipping Invoice'!J64*$N$1</f>
        <v>49.3</v>
      </c>
      <c r="F60" s="59">
        <f t="shared" si="0"/>
        <v>197.2</v>
      </c>
      <c r="G60" s="60">
        <f t="shared" si="1"/>
        <v>49.3</v>
      </c>
      <c r="H60" s="63">
        <f t="shared" si="2"/>
        <v>197.2</v>
      </c>
    </row>
    <row r="61" spans="1:8" s="62" customFormat="1" ht="25.5">
      <c r="A61" s="56" t="str">
        <f>IF((LEN('Copy paste to Here'!G65))&gt;5,((CONCATENATE('Copy paste to Here'!G65," &amp; ",'Copy paste to Here'!D65,"  &amp;  ",'Copy paste to Here'!E65))),"Empty Cell")</f>
        <v>Pack of 10 pcs. of bioflex banana posts with external threading, 16g (1.2mm) &amp; Length: 10mm  &amp;  Color: Clear</v>
      </c>
      <c r="B61" s="57" t="str">
        <f>'Copy paste to Here'!C65</f>
        <v>XABN16G</v>
      </c>
      <c r="C61" s="57" t="s">
        <v>782</v>
      </c>
      <c r="D61" s="58">
        <f>Invoice!B65</f>
        <v>1</v>
      </c>
      <c r="E61" s="59">
        <f>'Shipping Invoice'!J65*$N$1</f>
        <v>27.67</v>
      </c>
      <c r="F61" s="59">
        <f t="shared" si="0"/>
        <v>27.67</v>
      </c>
      <c r="G61" s="60">
        <f t="shared" si="1"/>
        <v>27.67</v>
      </c>
      <c r="H61" s="63">
        <f t="shared" si="2"/>
        <v>27.67</v>
      </c>
    </row>
    <row r="62" spans="1:8" s="62" customFormat="1" ht="24">
      <c r="A62" s="56" t="str">
        <f>IF((LEN('Copy paste to Here'!G66))&gt;5,((CONCATENATE('Copy paste to Here'!G66," &amp; ",'Copy paste to Here'!D66,"  &amp;  ",'Copy paste to Here'!E66))),"Empty Cell")</f>
        <v xml:space="preserve">Pack of 10 pcs. of 3mm anodized surgical steel balls with threading 1.2mm (16g) &amp; Color: Rainbow  &amp;  </v>
      </c>
      <c r="B62" s="57" t="str">
        <f>'Copy paste to Here'!C66</f>
        <v>XBT3S</v>
      </c>
      <c r="C62" s="57" t="s">
        <v>784</v>
      </c>
      <c r="D62" s="58">
        <f>Invoice!B66</f>
        <v>2</v>
      </c>
      <c r="E62" s="59">
        <f>'Shipping Invoice'!J66*$N$1</f>
        <v>69.17</v>
      </c>
      <c r="F62" s="59">
        <f t="shared" si="0"/>
        <v>138.34</v>
      </c>
      <c r="G62" s="60">
        <f t="shared" si="1"/>
        <v>69.17</v>
      </c>
      <c r="H62" s="63">
        <f t="shared" si="2"/>
        <v>138.34</v>
      </c>
    </row>
    <row r="63" spans="1:8" s="62" customFormat="1" ht="24">
      <c r="A63" s="56" t="str">
        <f>IF((LEN('Copy paste to Here'!G67))&gt;5,((CONCATENATE('Copy paste to Here'!G67," &amp; ",'Copy paste to Here'!D67,"  &amp;  ",'Copy paste to Here'!E67))),"Empty Cell")</f>
        <v xml:space="preserve">Pack of 10 pcs. of 3mm surgical steel half jewel balls with bezel set crystal with 1.2mm threading (16g) &amp; Crystal Color: Clear  &amp;  </v>
      </c>
      <c r="B63" s="57" t="str">
        <f>'Copy paste to Here'!C67</f>
        <v>XHJB3</v>
      </c>
      <c r="C63" s="57" t="s">
        <v>786</v>
      </c>
      <c r="D63" s="58">
        <f>Invoice!B67</f>
        <v>1</v>
      </c>
      <c r="E63" s="59">
        <f>'Shipping Invoice'!J67*$N$1</f>
        <v>131.24</v>
      </c>
      <c r="F63" s="59">
        <f t="shared" si="0"/>
        <v>131.24</v>
      </c>
      <c r="G63" s="60">
        <f t="shared" si="1"/>
        <v>131.24</v>
      </c>
      <c r="H63" s="63">
        <f t="shared" si="2"/>
        <v>131.24</v>
      </c>
    </row>
    <row r="64" spans="1:8" s="62" customFormat="1" ht="36">
      <c r="A64" s="56" t="str">
        <f>IF((LEN('Copy paste to Here'!G68))&gt;5,((CONCATENATE('Copy paste to Here'!G68," &amp; ",'Copy paste to Here'!D68,"  &amp;  ",'Copy paste to Here'!E68))),"Empty Cell")</f>
        <v xml:space="preserve">Pack of 10 pcs. of 3mm high polished surgical steel balls with bezel set crystal and with 1.2mm (16g) threading &amp; Crystal Color: Rose  &amp;  </v>
      </c>
      <c r="B64" s="57" t="str">
        <f>'Copy paste to Here'!C68</f>
        <v>XJB3</v>
      </c>
      <c r="C64" s="57" t="s">
        <v>788</v>
      </c>
      <c r="D64" s="58">
        <f>Invoice!B68</f>
        <v>1</v>
      </c>
      <c r="E64" s="59">
        <f>'Shipping Invoice'!J68*$N$1</f>
        <v>85.13</v>
      </c>
      <c r="F64" s="59">
        <f t="shared" si="0"/>
        <v>85.13</v>
      </c>
      <c r="G64" s="60">
        <f t="shared" si="1"/>
        <v>85.13</v>
      </c>
      <c r="H64" s="63">
        <f t="shared" si="2"/>
        <v>85.13</v>
      </c>
    </row>
    <row r="65" spans="1:8" s="62" customFormat="1" ht="36">
      <c r="A65" s="56" t="str">
        <f>IF((LEN('Copy paste to Here'!G69))&gt;5,((CONCATENATE('Copy paste to Here'!G69," &amp; ",'Copy paste to Here'!D69,"  &amp;  ",'Copy paste to Here'!E69))),"Empty Cell")</f>
        <v xml:space="preserve">Pack of 10 pcs. of 3mm high polished surgical steel balls with bezel set crystal and with 1.2mm (16g) threading &amp; Crystal Color: Light Siam  &amp;  </v>
      </c>
      <c r="B65" s="57" t="str">
        <f>'Copy paste to Here'!C69</f>
        <v>XJB3</v>
      </c>
      <c r="C65" s="57" t="s">
        <v>788</v>
      </c>
      <c r="D65" s="58">
        <f>Invoice!B69</f>
        <v>1</v>
      </c>
      <c r="E65" s="59">
        <f>'Shipping Invoice'!J69*$N$1</f>
        <v>85.13</v>
      </c>
      <c r="F65" s="59">
        <f t="shared" si="0"/>
        <v>85.13</v>
      </c>
      <c r="G65" s="60">
        <f t="shared" si="1"/>
        <v>85.13</v>
      </c>
      <c r="H65" s="63">
        <f t="shared" si="2"/>
        <v>85.13</v>
      </c>
    </row>
    <row r="66" spans="1:8" s="62" customFormat="1" ht="36">
      <c r="A66" s="56" t="str">
        <f>IF((LEN('Copy paste to Here'!G70))&gt;5,((CONCATENATE('Copy paste to Here'!G70," &amp; ",'Copy paste to Here'!D70,"  &amp;  ",'Copy paste to Here'!E70))),"Empty Cell")</f>
        <v>Pack of 10 pcs. of anodized 316L steel eyebrow banana post - threading 1.2mm (16g) - length 6mm - 16mm &amp; Length: 10mm  &amp;  Color: Black</v>
      </c>
      <c r="B66" s="57" t="str">
        <f>'Copy paste to Here'!C70</f>
        <v>XTBN16G</v>
      </c>
      <c r="C66" s="57" t="s">
        <v>790</v>
      </c>
      <c r="D66" s="58">
        <f>Invoice!B70</f>
        <v>1</v>
      </c>
      <c r="E66" s="59">
        <f>'Shipping Invoice'!J70*$N$1</f>
        <v>97.19</v>
      </c>
      <c r="F66" s="59">
        <f t="shared" si="0"/>
        <v>97.19</v>
      </c>
      <c r="G66" s="60">
        <f t="shared" si="1"/>
        <v>97.19</v>
      </c>
      <c r="H66" s="63">
        <f t="shared" si="2"/>
        <v>97.19</v>
      </c>
    </row>
    <row r="67" spans="1:8" s="62" customFormat="1" ht="24">
      <c r="A67" s="56" t="str">
        <f>IF((LEN('Copy paste to Here'!G71))&gt;5,((CONCATENATE('Copy paste to Here'!G71," &amp; ",'Copy paste to Here'!D71,"  &amp;  ",'Copy paste to Here'!E71))),"Empty Cell")</f>
        <v>Pack of 10 pcs. of anodized 316L steel circular barbell posts - threading 1.2mm (16g) &amp; Length: 10mm  &amp;  Color: Black</v>
      </c>
      <c r="B67" s="57" t="str">
        <f>'Copy paste to Here'!C71</f>
        <v>XTCB16G</v>
      </c>
      <c r="C67" s="57" t="s">
        <v>792</v>
      </c>
      <c r="D67" s="58">
        <f>Invoice!B71</f>
        <v>1</v>
      </c>
      <c r="E67" s="59">
        <f>'Shipping Invoice'!J71*$N$1</f>
        <v>104.64</v>
      </c>
      <c r="F67" s="59">
        <f t="shared" si="0"/>
        <v>104.64</v>
      </c>
      <c r="G67" s="60">
        <f t="shared" si="1"/>
        <v>104.64</v>
      </c>
      <c r="H67" s="63">
        <f t="shared" si="2"/>
        <v>104.64</v>
      </c>
    </row>
    <row r="68" spans="1:8" s="62" customFormat="1" ht="24">
      <c r="A68" s="56" t="str">
        <f>IF((LEN('Copy paste to Here'!G72))&gt;5,((CONCATENATE('Copy paste to Here'!G72," &amp; ",'Copy paste to Here'!D72,"  &amp;  ",'Copy paste to Here'!E72))),"Empty Cell")</f>
        <v xml:space="preserve">Pack of 10 pcs. of high polished titanium G23 labret, 16g (1.2mm) (4mm base of labret) &amp; Length: 8mm  &amp;  </v>
      </c>
      <c r="B68" s="57" t="str">
        <f>'Copy paste to Here'!C72</f>
        <v>XULB16G</v>
      </c>
      <c r="C68" s="57" t="s">
        <v>794</v>
      </c>
      <c r="D68" s="58">
        <f>Invoice!B72</f>
        <v>1</v>
      </c>
      <c r="E68" s="59">
        <f>'Shipping Invoice'!J72*$N$1</f>
        <v>209.27</v>
      </c>
      <c r="F68" s="59">
        <f t="shared" si="0"/>
        <v>209.27</v>
      </c>
      <c r="G68" s="60">
        <f t="shared" si="1"/>
        <v>209.27</v>
      </c>
      <c r="H68" s="63">
        <f t="shared" si="2"/>
        <v>209.27</v>
      </c>
    </row>
    <row r="69" spans="1:8" s="62" customFormat="1" ht="36">
      <c r="A69" s="56" t="str">
        <f>IF((LEN('Copy paste to Here'!G73))&gt;5,((CONCATENATE('Copy paste to Here'!G73," &amp; ",'Copy paste to Here'!D73,"  &amp;  ",'Copy paste to Here'!E73))),"Empty Cell")</f>
        <v>Set of 5 pcs. of anodized titanium G23 circular barbell post with 16g threading (1.2mm) - length 1/4'' to 3/8'' (6mm to 10mm) &amp; Length: 8mm  &amp;  Color: Black</v>
      </c>
      <c r="B69" s="57" t="str">
        <f>'Copy paste to Here'!C73</f>
        <v>XUTCB16</v>
      </c>
      <c r="C69" s="57" t="s">
        <v>796</v>
      </c>
      <c r="D69" s="58">
        <f>Invoice!B73</f>
        <v>2</v>
      </c>
      <c r="E69" s="59">
        <f>'Shipping Invoice'!J73*$N$1</f>
        <v>122.37</v>
      </c>
      <c r="F69" s="59">
        <f t="shared" si="0"/>
        <v>244.74</v>
      </c>
      <c r="G69" s="60">
        <f t="shared" si="1"/>
        <v>122.37</v>
      </c>
      <c r="H69" s="63">
        <f t="shared" si="2"/>
        <v>244.74</v>
      </c>
    </row>
    <row r="70" spans="1:8" s="62" customFormat="1" ht="24">
      <c r="A70" s="56" t="str">
        <f>IF((LEN('Copy paste to Here'!G74))&gt;5,((CONCATENATE('Copy paste to Here'!G74," &amp; ",'Copy paste to Here'!D74,"  &amp;  ",'Copy paste to Here'!E74))),"Empty Cell")</f>
        <v>Set of 5 pcs. of anodized titanium G23 labret post with 16g (1.2mm) threading &amp; Length: 8mm  &amp;  Color: Black</v>
      </c>
      <c r="B70" s="57" t="str">
        <f>'Copy paste to Here'!C74</f>
        <v>XUTLB16</v>
      </c>
      <c r="C70" s="57" t="s">
        <v>797</v>
      </c>
      <c r="D70" s="58">
        <f>Invoice!B74</f>
        <v>4</v>
      </c>
      <c r="E70" s="59">
        <f>'Shipping Invoice'!J74*$N$1</f>
        <v>157.84</v>
      </c>
      <c r="F70" s="59">
        <f t="shared" si="0"/>
        <v>631.36</v>
      </c>
      <c r="G70" s="60">
        <f t="shared" si="1"/>
        <v>157.84</v>
      </c>
      <c r="H70" s="63">
        <f t="shared" si="2"/>
        <v>631.36</v>
      </c>
    </row>
    <row r="71" spans="1:8" s="62" customFormat="1" ht="24">
      <c r="A71" s="56" t="str">
        <f>IF((LEN('Copy paste to Here'!G75))&gt;5,((CONCATENATE('Copy paste to Here'!G75," &amp; ",'Copy paste to Here'!D75,"  &amp;  ",'Copy paste to Here'!E75))),"Empty Cell")</f>
        <v xml:space="preserve">Set of 10 pcs. of 5mm acrylic UV dices with 14g (1.6mm) threading &amp; Color: Red  &amp;  </v>
      </c>
      <c r="B71" s="57" t="str">
        <f>'Copy paste to Here'!C75</f>
        <v>XUVDI5</v>
      </c>
      <c r="C71" s="57" t="s">
        <v>799</v>
      </c>
      <c r="D71" s="58">
        <f>Invoice!B75</f>
        <v>1</v>
      </c>
      <c r="E71" s="59">
        <f>'Shipping Invoice'!J75*$N$1</f>
        <v>43.98</v>
      </c>
      <c r="F71" s="59">
        <f t="shared" si="0"/>
        <v>43.98</v>
      </c>
      <c r="G71" s="60">
        <f t="shared" si="1"/>
        <v>43.98</v>
      </c>
      <c r="H71" s="63">
        <f t="shared" si="2"/>
        <v>43.98</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6234.119999999999</v>
      </c>
      <c r="G1000" s="60"/>
      <c r="H1000" s="61">
        <f t="shared" ref="H1000:H1007" si="49">F1000*$E$14</f>
        <v>6234.119999999999</v>
      </c>
    </row>
    <row r="1001" spans="1:8" s="62" customFormat="1">
      <c r="A1001" s="56" t="str">
        <f>'[2]Copy paste to Here'!T2</f>
        <v>SHIPPING HANDLING</v>
      </c>
      <c r="B1001" s="75"/>
      <c r="C1001" s="75"/>
      <c r="D1001" s="76"/>
      <c r="E1001" s="67"/>
      <c r="F1001" s="59">
        <f>Invoice!J77</f>
        <v>-2493.6479999999997</v>
      </c>
      <c r="G1001" s="60"/>
      <c r="H1001" s="61">
        <f t="shared" si="49"/>
        <v>-2493.6479999999997</v>
      </c>
    </row>
    <row r="1002" spans="1:8" s="62" customFormat="1" outlineLevel="1">
      <c r="A1002" s="56" t="str">
        <f>'[2]Copy paste to Here'!T3</f>
        <v>DISCOUNT</v>
      </c>
      <c r="B1002" s="75"/>
      <c r="C1002" s="75"/>
      <c r="D1002" s="76"/>
      <c r="E1002" s="67"/>
      <c r="F1002" s="59">
        <f>Invoice!J78</f>
        <v>0</v>
      </c>
      <c r="G1002" s="60"/>
      <c r="H1002" s="61">
        <f t="shared" si="49"/>
        <v>0</v>
      </c>
    </row>
    <row r="1003" spans="1:8" s="62" customFormat="1">
      <c r="A1003" s="56" t="str">
        <f>'[2]Copy paste to Here'!T4</f>
        <v>Total:</v>
      </c>
      <c r="B1003" s="75"/>
      <c r="C1003" s="75"/>
      <c r="D1003" s="76"/>
      <c r="E1003" s="67"/>
      <c r="F1003" s="59">
        <f>SUM(F1000:F1002)</f>
        <v>3740.4719999999993</v>
      </c>
      <c r="G1003" s="60"/>
      <c r="H1003" s="61">
        <f t="shared" si="49"/>
        <v>3740.4719999999993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6234.119999999999</v>
      </c>
    </row>
    <row r="1010" spans="1:8" s="21" customFormat="1">
      <c r="A1010" s="22"/>
      <c r="E1010" s="21" t="s">
        <v>182</v>
      </c>
      <c r="H1010" s="84">
        <f>(SUMIF($A$1000:$A$1008,"Total:",$H$1000:$H$1008))</f>
        <v>3740.4719999999993</v>
      </c>
    </row>
    <row r="1011" spans="1:8" s="21" customFormat="1">
      <c r="E1011" s="21" t="s">
        <v>183</v>
      </c>
      <c r="H1011" s="85">
        <f>H1013-H1012</f>
        <v>3495.77</v>
      </c>
    </row>
    <row r="1012" spans="1:8" s="21" customFormat="1">
      <c r="E1012" s="21" t="s">
        <v>184</v>
      </c>
      <c r="H1012" s="85">
        <f>ROUND((H1013*7)/107,2)</f>
        <v>244.7</v>
      </c>
    </row>
    <row r="1013" spans="1:8" s="21" customFormat="1">
      <c r="E1013" s="22" t="s">
        <v>185</v>
      </c>
      <c r="H1013" s="86">
        <f>ROUND((SUMIF($A$1000:$A$1008,"Total:",$H$1000:$H$1008)),2)</f>
        <v>3740.47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4"/>
  <sheetViews>
    <sheetView workbookViewId="0">
      <selection activeCell="A5" sqref="A5"/>
    </sheetView>
  </sheetViews>
  <sheetFormatPr defaultRowHeight="15"/>
  <sheetData>
    <row r="1" spans="1:1">
      <c r="A1" s="2" t="s">
        <v>724</v>
      </c>
    </row>
    <row r="2" spans="1:1">
      <c r="A2" s="2" t="s">
        <v>724</v>
      </c>
    </row>
    <row r="3" spans="1:1">
      <c r="A3" s="2" t="s">
        <v>724</v>
      </c>
    </row>
    <row r="4" spans="1:1">
      <c r="A4" s="2" t="s">
        <v>724</v>
      </c>
    </row>
    <row r="5" spans="1:1">
      <c r="A5" s="2" t="s">
        <v>726</v>
      </c>
    </row>
    <row r="6" spans="1:1">
      <c r="A6" s="2" t="s">
        <v>668</v>
      </c>
    </row>
    <row r="7" spans="1:1">
      <c r="A7" s="2" t="s">
        <v>668</v>
      </c>
    </row>
    <row r="8" spans="1:1">
      <c r="A8" s="2" t="s">
        <v>668</v>
      </c>
    </row>
    <row r="9" spans="1:1">
      <c r="A9" s="2" t="s">
        <v>668</v>
      </c>
    </row>
    <row r="10" spans="1:1">
      <c r="A10" s="2" t="s">
        <v>738</v>
      </c>
    </row>
    <row r="11" spans="1:1">
      <c r="A11" s="2" t="s">
        <v>740</v>
      </c>
    </row>
    <row r="12" spans="1:1">
      <c r="A12" s="2" t="s">
        <v>742</v>
      </c>
    </row>
    <row r="13" spans="1:1">
      <c r="A13" s="2" t="s">
        <v>618</v>
      </c>
    </row>
    <row r="14" spans="1:1">
      <c r="A14" s="2" t="s">
        <v>743</v>
      </c>
    </row>
    <row r="15" spans="1:1">
      <c r="A15" s="2" t="s">
        <v>745</v>
      </c>
    </row>
    <row r="16" spans="1:1">
      <c r="A16" s="2" t="s">
        <v>747</v>
      </c>
    </row>
    <row r="17" spans="1:1">
      <c r="A17" s="2" t="s">
        <v>749</v>
      </c>
    </row>
    <row r="18" spans="1:1">
      <c r="A18" s="2" t="s">
        <v>749</v>
      </c>
    </row>
    <row r="19" spans="1:1">
      <c r="A19" s="2" t="s">
        <v>749</v>
      </c>
    </row>
    <row r="20" spans="1:1">
      <c r="A20" s="2" t="s">
        <v>733</v>
      </c>
    </row>
    <row r="21" spans="1:1">
      <c r="A21" s="2" t="s">
        <v>751</v>
      </c>
    </row>
    <row r="22" spans="1:1">
      <c r="A22" s="2" t="s">
        <v>121</v>
      </c>
    </row>
    <row r="23" spans="1:1">
      <c r="A23" s="2" t="s">
        <v>125</v>
      </c>
    </row>
    <row r="24" spans="1:1">
      <c r="A24" s="2" t="s">
        <v>755</v>
      </c>
    </row>
    <row r="25" spans="1:1">
      <c r="A25" s="2" t="s">
        <v>757</v>
      </c>
    </row>
    <row r="26" spans="1:1">
      <c r="A26" s="2" t="s">
        <v>757</v>
      </c>
    </row>
    <row r="27" spans="1:1">
      <c r="A27" s="2" t="s">
        <v>735</v>
      </c>
    </row>
    <row r="28" spans="1:1">
      <c r="A28" s="2" t="s">
        <v>802</v>
      </c>
    </row>
    <row r="29" spans="1:1">
      <c r="A29" s="2" t="s">
        <v>803</v>
      </c>
    </row>
    <row r="30" spans="1:1">
      <c r="A30" s="2" t="s">
        <v>804</v>
      </c>
    </row>
    <row r="31" spans="1:1">
      <c r="A31" s="2" t="s">
        <v>805</v>
      </c>
    </row>
    <row r="32" spans="1:1">
      <c r="A32" s="2" t="s">
        <v>806</v>
      </c>
    </row>
    <row r="33" spans="1:1">
      <c r="A33" s="2" t="s">
        <v>765</v>
      </c>
    </row>
    <row r="34" spans="1:1">
      <c r="A34" s="2" t="s">
        <v>807</v>
      </c>
    </row>
    <row r="35" spans="1:1">
      <c r="A35" s="2" t="s">
        <v>808</v>
      </c>
    </row>
    <row r="36" spans="1:1">
      <c r="A36" s="2" t="s">
        <v>770</v>
      </c>
    </row>
    <row r="37" spans="1:1">
      <c r="A37" s="2" t="s">
        <v>772</v>
      </c>
    </row>
    <row r="38" spans="1:1">
      <c r="A38" s="2" t="s">
        <v>774</v>
      </c>
    </row>
    <row r="39" spans="1:1">
      <c r="A39" s="2" t="s">
        <v>776</v>
      </c>
    </row>
    <row r="40" spans="1:1">
      <c r="A40" s="2" t="s">
        <v>778</v>
      </c>
    </row>
    <row r="41" spans="1:1">
      <c r="A41" s="2" t="s">
        <v>778</v>
      </c>
    </row>
    <row r="42" spans="1:1">
      <c r="A42" s="2" t="s">
        <v>780</v>
      </c>
    </row>
    <row r="43" spans="1:1">
      <c r="A43" s="2" t="s">
        <v>780</v>
      </c>
    </row>
    <row r="44" spans="1:1">
      <c r="A44" s="2" t="s">
        <v>782</v>
      </c>
    </row>
    <row r="45" spans="1:1">
      <c r="A45" s="2" t="s">
        <v>784</v>
      </c>
    </row>
    <row r="46" spans="1:1">
      <c r="A46" s="2" t="s">
        <v>786</v>
      </c>
    </row>
    <row r="47" spans="1:1">
      <c r="A47" s="2" t="s">
        <v>788</v>
      </c>
    </row>
    <row r="48" spans="1:1">
      <c r="A48" s="2" t="s">
        <v>788</v>
      </c>
    </row>
    <row r="49" spans="1:1">
      <c r="A49" s="2" t="s">
        <v>790</v>
      </c>
    </row>
    <row r="50" spans="1:1">
      <c r="A50" s="2" t="s">
        <v>792</v>
      </c>
    </row>
    <row r="51" spans="1:1">
      <c r="A51" s="2" t="s">
        <v>794</v>
      </c>
    </row>
    <row r="52" spans="1:1">
      <c r="A52" s="2" t="s">
        <v>796</v>
      </c>
    </row>
    <row r="53" spans="1:1">
      <c r="A53" s="2" t="s">
        <v>797</v>
      </c>
    </row>
    <row r="54" spans="1:1">
      <c r="A54" s="2" t="s">
        <v>799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2023-09-12T09:13:35Z</cp:lastPrinted>
  <dcterms:created xsi:type="dcterms:W3CDTF">2009-06-02T18:56:54Z</dcterms:created>
  <dcterms:modified xsi:type="dcterms:W3CDTF">2023-09-12T09:13:39Z</dcterms:modified>
</cp:coreProperties>
</file>