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4_{BAA91D89-F645-4EE9-84EA-DE65F42794D4}"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Invoice!$A$1:$K$245</definedName>
    <definedName name="_xlnm.Print_Area" localSheetId="3">'Shipping Invoice'!$A$1:$L$237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5" i="7" l="1"/>
  <c r="K14" i="7"/>
  <c r="K17" i="7"/>
  <c r="K10" i="7"/>
  <c r="B150" i="7"/>
  <c r="I44" i="7"/>
  <c r="I29" i="7"/>
  <c r="N1" i="7"/>
  <c r="I61" i="7" s="1"/>
  <c r="N1" i="6"/>
  <c r="E219" i="6" s="1"/>
  <c r="F1002" i="6"/>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233" i="2" s="1"/>
  <c r="J234" i="2" s="1"/>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234" i="7" l="1"/>
  <c r="F1001" i="6"/>
  <c r="J236" i="2"/>
  <c r="I60" i="7"/>
  <c r="I90" i="7"/>
  <c r="I106" i="7"/>
  <c r="I136" i="7"/>
  <c r="I163" i="7"/>
  <c r="I193" i="7"/>
  <c r="I30" i="7"/>
  <c r="I45" i="7"/>
  <c r="I91" i="7"/>
  <c r="I107" i="7"/>
  <c r="I123" i="7"/>
  <c r="I137" i="7"/>
  <c r="I164" i="7"/>
  <c r="I179" i="7"/>
  <c r="I194" i="7"/>
  <c r="I207" i="7"/>
  <c r="I222" i="7"/>
  <c r="K222" i="7" s="1"/>
  <c r="I31" i="7"/>
  <c r="I46" i="7"/>
  <c r="I62" i="7"/>
  <c r="I77" i="7"/>
  <c r="I92" i="7"/>
  <c r="I108" i="7"/>
  <c r="I124" i="7"/>
  <c r="I138" i="7"/>
  <c r="I151" i="7"/>
  <c r="I165" i="7"/>
  <c r="K165" i="7" s="1"/>
  <c r="I180" i="7"/>
  <c r="K180" i="7" s="1"/>
  <c r="I195" i="7"/>
  <c r="I208" i="7"/>
  <c r="I32" i="7"/>
  <c r="I47" i="7"/>
  <c r="I63" i="7"/>
  <c r="I78" i="7"/>
  <c r="I93" i="7"/>
  <c r="I109" i="7"/>
  <c r="I125" i="7"/>
  <c r="I139" i="7"/>
  <c r="I152" i="7"/>
  <c r="K152" i="7" s="1"/>
  <c r="I166" i="7"/>
  <c r="I181" i="7"/>
  <c r="I196" i="7"/>
  <c r="I209" i="7"/>
  <c r="I223" i="7"/>
  <c r="K151" i="7"/>
  <c r="K136" i="7"/>
  <c r="I33" i="7"/>
  <c r="I64" i="7"/>
  <c r="I94" i="7"/>
  <c r="I110" i="7"/>
  <c r="I140" i="7"/>
  <c r="I153" i="7"/>
  <c r="I197" i="7"/>
  <c r="K197" i="7" s="1"/>
  <c r="I224" i="7"/>
  <c r="K36" i="7"/>
  <c r="K164" i="7"/>
  <c r="I48" i="7"/>
  <c r="I79" i="7"/>
  <c r="I126" i="7"/>
  <c r="K166" i="7"/>
  <c r="I182" i="7"/>
  <c r="K182" i="7" s="1"/>
  <c r="I210" i="7"/>
  <c r="K137" i="7"/>
  <c r="K153" i="7"/>
  <c r="I34" i="7"/>
  <c r="I49" i="7"/>
  <c r="I65" i="7"/>
  <c r="I80" i="7"/>
  <c r="I95" i="7"/>
  <c r="I111" i="7"/>
  <c r="K126" i="7"/>
  <c r="I141" i="7"/>
  <c r="I154" i="7"/>
  <c r="K154" i="7" s="1"/>
  <c r="I167" i="7"/>
  <c r="K167" i="7" s="1"/>
  <c r="I183" i="7"/>
  <c r="K183" i="7" s="1"/>
  <c r="I198" i="7"/>
  <c r="I211" i="7"/>
  <c r="I225" i="7"/>
  <c r="K196" i="7"/>
  <c r="K106" i="7"/>
  <c r="K138" i="7"/>
  <c r="K170" i="7"/>
  <c r="K186" i="7"/>
  <c r="I35" i="7"/>
  <c r="I50" i="7"/>
  <c r="I66" i="7"/>
  <c r="I81" i="7"/>
  <c r="I96" i="7"/>
  <c r="I112" i="7"/>
  <c r="I127" i="7"/>
  <c r="I142" i="7"/>
  <c r="I155" i="7"/>
  <c r="I168" i="7"/>
  <c r="K168" i="7" s="1"/>
  <c r="I184" i="7"/>
  <c r="K184" i="7" s="1"/>
  <c r="K198" i="7"/>
  <c r="I212" i="7"/>
  <c r="I226" i="7"/>
  <c r="K90" i="7"/>
  <c r="K91" i="7"/>
  <c r="K107" i="7"/>
  <c r="K123" i="7"/>
  <c r="K139" i="7"/>
  <c r="K155" i="7"/>
  <c r="I36" i="7"/>
  <c r="I51" i="7"/>
  <c r="I67" i="7"/>
  <c r="I82" i="7"/>
  <c r="I97" i="7"/>
  <c r="I113" i="7"/>
  <c r="I128" i="7"/>
  <c r="K142" i="7"/>
  <c r="I156" i="7"/>
  <c r="K156" i="7" s="1"/>
  <c r="I169" i="7"/>
  <c r="K169" i="7" s="1"/>
  <c r="I185" i="7"/>
  <c r="K185" i="7" s="1"/>
  <c r="I199" i="7"/>
  <c r="K199" i="7" s="1"/>
  <c r="I213" i="7"/>
  <c r="I227" i="7"/>
  <c r="K124" i="7"/>
  <c r="I83" i="7"/>
  <c r="I114" i="7"/>
  <c r="I186" i="7"/>
  <c r="I214" i="7"/>
  <c r="K29" i="7"/>
  <c r="K61" i="7"/>
  <c r="K93" i="7"/>
  <c r="K141" i="7"/>
  <c r="K173" i="7"/>
  <c r="I22" i="7"/>
  <c r="K22" i="7" s="1"/>
  <c r="I229" i="7"/>
  <c r="K229" i="7" s="1"/>
  <c r="K60" i="7"/>
  <c r="K140" i="7"/>
  <c r="I37" i="7"/>
  <c r="I98" i="7"/>
  <c r="I129" i="7"/>
  <c r="I143" i="7"/>
  <c r="I170" i="7"/>
  <c r="I200" i="7"/>
  <c r="K200" i="7" s="1"/>
  <c r="I228" i="7"/>
  <c r="K228" i="7" s="1"/>
  <c r="K45" i="7"/>
  <c r="K77" i="7"/>
  <c r="K109" i="7"/>
  <c r="K125" i="7"/>
  <c r="K189" i="7"/>
  <c r="I38" i="7"/>
  <c r="I53" i="7"/>
  <c r="K53" i="7" s="1"/>
  <c r="I69" i="7"/>
  <c r="I84" i="7"/>
  <c r="K84" i="7" s="1"/>
  <c r="I99" i="7"/>
  <c r="I115" i="7"/>
  <c r="I130" i="7"/>
  <c r="I144" i="7"/>
  <c r="I157" i="7"/>
  <c r="K157" i="7" s="1"/>
  <c r="I171" i="7"/>
  <c r="K171" i="7" s="1"/>
  <c r="I187" i="7"/>
  <c r="K187" i="7" s="1"/>
  <c r="I201" i="7"/>
  <c r="K201" i="7" s="1"/>
  <c r="K214" i="7"/>
  <c r="K30" i="7"/>
  <c r="K46" i="7"/>
  <c r="K62" i="7"/>
  <c r="K78" i="7"/>
  <c r="K94" i="7"/>
  <c r="K110" i="7"/>
  <c r="I23" i="7"/>
  <c r="K23" i="7" s="1"/>
  <c r="K38" i="7"/>
  <c r="I54" i="7"/>
  <c r="K54" i="7" s="1"/>
  <c r="I70" i="7"/>
  <c r="K70" i="7" s="1"/>
  <c r="I85" i="7"/>
  <c r="K85" i="7" s="1"/>
  <c r="I100" i="7"/>
  <c r="K100" i="7" s="1"/>
  <c r="I116" i="7"/>
  <c r="I131" i="7"/>
  <c r="I145" i="7"/>
  <c r="K145" i="7" s="1"/>
  <c r="I158" i="7"/>
  <c r="K158" i="7" s="1"/>
  <c r="I172" i="7"/>
  <c r="K172" i="7" s="1"/>
  <c r="I188" i="7"/>
  <c r="K188" i="7" s="1"/>
  <c r="I202" i="7"/>
  <c r="I215" i="7"/>
  <c r="K215" i="7" s="1"/>
  <c r="I230" i="7"/>
  <c r="K230" i="7" s="1"/>
  <c r="K79" i="7"/>
  <c r="K143" i="7"/>
  <c r="K175" i="7"/>
  <c r="K223" i="7"/>
  <c r="I24" i="7"/>
  <c r="K24" i="7" s="1"/>
  <c r="I39" i="7"/>
  <c r="K39" i="7" s="1"/>
  <c r="I55" i="7"/>
  <c r="K55" i="7" s="1"/>
  <c r="I71" i="7"/>
  <c r="K71" i="7" s="1"/>
  <c r="I86" i="7"/>
  <c r="K86" i="7" s="1"/>
  <c r="I101" i="7"/>
  <c r="K101" i="7" s="1"/>
  <c r="I117" i="7"/>
  <c r="I132" i="7"/>
  <c r="K132" i="7" s="1"/>
  <c r="I173" i="7"/>
  <c r="I189" i="7"/>
  <c r="K202" i="7"/>
  <c r="I216" i="7"/>
  <c r="K216" i="7" s="1"/>
  <c r="I231" i="7"/>
  <c r="K231" i="7" s="1"/>
  <c r="K44" i="7"/>
  <c r="K31" i="7"/>
  <c r="K95" i="7"/>
  <c r="K32" i="7"/>
  <c r="K80" i="7"/>
  <c r="K112" i="7"/>
  <c r="K144" i="7"/>
  <c r="I203" i="7"/>
  <c r="K203" i="7" s="1"/>
  <c r="I232" i="7"/>
  <c r="K232" i="7" s="1"/>
  <c r="K47" i="7"/>
  <c r="K111" i="7"/>
  <c r="K207" i="7"/>
  <c r="K48" i="7"/>
  <c r="K64" i="7"/>
  <c r="K96" i="7"/>
  <c r="K128" i="7"/>
  <c r="K160" i="7"/>
  <c r="K176" i="7"/>
  <c r="K208" i="7"/>
  <c r="K224" i="7"/>
  <c r="I25" i="7"/>
  <c r="K25" i="7" s="1"/>
  <c r="I40" i="7"/>
  <c r="K40" i="7" s="1"/>
  <c r="I56" i="7"/>
  <c r="K56" i="7" s="1"/>
  <c r="I72" i="7"/>
  <c r="K72" i="7" s="1"/>
  <c r="I102" i="7"/>
  <c r="K102" i="7" s="1"/>
  <c r="I118" i="7"/>
  <c r="K118" i="7" s="1"/>
  <c r="I133" i="7"/>
  <c r="K133" i="7" s="1"/>
  <c r="I146" i="7"/>
  <c r="I159" i="7"/>
  <c r="K159" i="7" s="1"/>
  <c r="I174" i="7"/>
  <c r="K174" i="7" s="1"/>
  <c r="I190" i="7"/>
  <c r="K190" i="7" s="1"/>
  <c r="I217" i="7"/>
  <c r="K217" i="7" s="1"/>
  <c r="K33" i="7"/>
  <c r="K49" i="7"/>
  <c r="K65" i="7"/>
  <c r="K81" i="7"/>
  <c r="K97" i="7"/>
  <c r="K113" i="7"/>
  <c r="K129" i="7"/>
  <c r="K193" i="7"/>
  <c r="K209" i="7"/>
  <c r="K225" i="7"/>
  <c r="I26" i="7"/>
  <c r="K26" i="7" s="1"/>
  <c r="I41" i="7"/>
  <c r="K41" i="7" s="1"/>
  <c r="I57" i="7"/>
  <c r="K57" i="7" s="1"/>
  <c r="I73" i="7"/>
  <c r="K73" i="7" s="1"/>
  <c r="I87" i="7"/>
  <c r="K87" i="7" s="1"/>
  <c r="I103" i="7"/>
  <c r="K103" i="7" s="1"/>
  <c r="I119" i="7"/>
  <c r="K119" i="7" s="1"/>
  <c r="I134" i="7"/>
  <c r="K134" i="7" s="1"/>
  <c r="I147" i="7"/>
  <c r="I160" i="7"/>
  <c r="I175" i="7"/>
  <c r="I204" i="7"/>
  <c r="K204" i="7" s="1"/>
  <c r="I218" i="7"/>
  <c r="K218" i="7" s="1"/>
  <c r="K92" i="7"/>
  <c r="I68" i="7"/>
  <c r="K68" i="7" s="1"/>
  <c r="K127" i="7"/>
  <c r="K34" i="7"/>
  <c r="K66" i="7"/>
  <c r="K98" i="7"/>
  <c r="K146" i="7"/>
  <c r="K194" i="7"/>
  <c r="I42" i="7"/>
  <c r="K42" i="7" s="1"/>
  <c r="K108" i="7"/>
  <c r="I52" i="7"/>
  <c r="K52" i="7" s="1"/>
  <c r="K63" i="7"/>
  <c r="K50" i="7"/>
  <c r="K82" i="7"/>
  <c r="K114" i="7"/>
  <c r="K130" i="7"/>
  <c r="K210" i="7"/>
  <c r="K226" i="7"/>
  <c r="I27" i="7"/>
  <c r="K27" i="7" s="1"/>
  <c r="I58" i="7"/>
  <c r="K58" i="7" s="1"/>
  <c r="I74" i="7"/>
  <c r="K74" i="7" s="1"/>
  <c r="I88" i="7"/>
  <c r="K88" i="7" s="1"/>
  <c r="I104" i="7"/>
  <c r="K104" i="7" s="1"/>
  <c r="I120" i="7"/>
  <c r="K120" i="7" s="1"/>
  <c r="I148" i="7"/>
  <c r="K148" i="7" s="1"/>
  <c r="I161" i="7"/>
  <c r="K161" i="7" s="1"/>
  <c r="I176" i="7"/>
  <c r="I191" i="7"/>
  <c r="K191" i="7" s="1"/>
  <c r="I205" i="7"/>
  <c r="K205" i="7" s="1"/>
  <c r="I219" i="7"/>
  <c r="K219" i="7" s="1"/>
  <c r="K35" i="7"/>
  <c r="K51" i="7"/>
  <c r="K67" i="7"/>
  <c r="K83" i="7"/>
  <c r="K99" i="7"/>
  <c r="K115" i="7"/>
  <c r="K131" i="7"/>
  <c r="K147" i="7"/>
  <c r="K163" i="7"/>
  <c r="K179" i="7"/>
  <c r="K195" i="7"/>
  <c r="K211" i="7"/>
  <c r="K227" i="7"/>
  <c r="I28" i="7"/>
  <c r="K28" i="7" s="1"/>
  <c r="I43" i="7"/>
  <c r="K43" i="7" s="1"/>
  <c r="I59" i="7"/>
  <c r="K59" i="7" s="1"/>
  <c r="I75" i="7"/>
  <c r="K75" i="7" s="1"/>
  <c r="I89" i="7"/>
  <c r="K89" i="7" s="1"/>
  <c r="I105" i="7"/>
  <c r="K105" i="7" s="1"/>
  <c r="I121" i="7"/>
  <c r="K121" i="7" s="1"/>
  <c r="I135" i="7"/>
  <c r="K135" i="7" s="1"/>
  <c r="I149" i="7"/>
  <c r="K149" i="7" s="1"/>
  <c r="I162" i="7"/>
  <c r="K162" i="7" s="1"/>
  <c r="I177" i="7"/>
  <c r="K177" i="7" s="1"/>
  <c r="I192" i="7"/>
  <c r="K192" i="7" s="1"/>
  <c r="I206" i="7"/>
  <c r="I220" i="7"/>
  <c r="K220" i="7" s="1"/>
  <c r="K116" i="7"/>
  <c r="K212" i="7"/>
  <c r="I76" i="7"/>
  <c r="K76" i="7" s="1"/>
  <c r="I122" i="7"/>
  <c r="K122" i="7" s="1"/>
  <c r="I150" i="7"/>
  <c r="K150" i="7" s="1"/>
  <c r="I178" i="7"/>
  <c r="K178" i="7" s="1"/>
  <c r="K206" i="7"/>
  <c r="I221" i="7"/>
  <c r="K221" i="7" s="1"/>
  <c r="K37" i="7"/>
  <c r="K69" i="7"/>
  <c r="K117" i="7"/>
  <c r="K181" i="7"/>
  <c r="K213" i="7"/>
  <c r="E28" i="6"/>
  <c r="E44" i="6"/>
  <c r="E60" i="6"/>
  <c r="E76" i="6"/>
  <c r="E92" i="6"/>
  <c r="E108" i="6"/>
  <c r="E124" i="6"/>
  <c r="E140" i="6"/>
  <c r="E156" i="6"/>
  <c r="E172" i="6"/>
  <c r="E188" i="6"/>
  <c r="E204" i="6"/>
  <c r="E220" i="6"/>
  <c r="E29" i="6"/>
  <c r="E45" i="6"/>
  <c r="E61" i="6"/>
  <c r="E77" i="6"/>
  <c r="E93" i="6"/>
  <c r="E109" i="6"/>
  <c r="E125" i="6"/>
  <c r="E141" i="6"/>
  <c r="E157" i="6"/>
  <c r="E173" i="6"/>
  <c r="E189" i="6"/>
  <c r="E205" i="6"/>
  <c r="E221" i="6"/>
  <c r="E30" i="6"/>
  <c r="E46" i="6"/>
  <c r="E62" i="6"/>
  <c r="E78" i="6"/>
  <c r="E94" i="6"/>
  <c r="E110" i="6"/>
  <c r="E126" i="6"/>
  <c r="E142" i="6"/>
  <c r="E158" i="6"/>
  <c r="E174" i="6"/>
  <c r="E190" i="6"/>
  <c r="E206" i="6"/>
  <c r="E222" i="6"/>
  <c r="E31" i="6"/>
  <c r="E47" i="6"/>
  <c r="E63" i="6"/>
  <c r="E79" i="6"/>
  <c r="E95" i="6"/>
  <c r="E111" i="6"/>
  <c r="E127" i="6"/>
  <c r="E143" i="6"/>
  <c r="E159" i="6"/>
  <c r="E175" i="6"/>
  <c r="E191" i="6"/>
  <c r="E207" i="6"/>
  <c r="E223" i="6"/>
  <c r="E32" i="6"/>
  <c r="E48" i="6"/>
  <c r="E64" i="6"/>
  <c r="E80" i="6"/>
  <c r="E96" i="6"/>
  <c r="E112" i="6"/>
  <c r="E128" i="6"/>
  <c r="E144" i="6"/>
  <c r="E160" i="6"/>
  <c r="E176" i="6"/>
  <c r="E192" i="6"/>
  <c r="E208" i="6"/>
  <c r="E224" i="6"/>
  <c r="E33" i="6"/>
  <c r="E49" i="6"/>
  <c r="E65" i="6"/>
  <c r="E81" i="6"/>
  <c r="E97" i="6"/>
  <c r="E113" i="6"/>
  <c r="E129" i="6"/>
  <c r="E145" i="6"/>
  <c r="E161" i="6"/>
  <c r="E177" i="6"/>
  <c r="E193" i="6"/>
  <c r="E209" i="6"/>
  <c r="E225" i="6"/>
  <c r="E18" i="6"/>
  <c r="E34" i="6"/>
  <c r="E50" i="6"/>
  <c r="E66" i="6"/>
  <c r="E82" i="6"/>
  <c r="E98" i="6"/>
  <c r="E114" i="6"/>
  <c r="E130" i="6"/>
  <c r="E146" i="6"/>
  <c r="E162" i="6"/>
  <c r="E178" i="6"/>
  <c r="E194" i="6"/>
  <c r="E210" i="6"/>
  <c r="E226" i="6"/>
  <c r="E19" i="6"/>
  <c r="E35" i="6"/>
  <c r="E51" i="6"/>
  <c r="E67" i="6"/>
  <c r="E83" i="6"/>
  <c r="E99" i="6"/>
  <c r="E115" i="6"/>
  <c r="E131" i="6"/>
  <c r="E147" i="6"/>
  <c r="E163" i="6"/>
  <c r="E179" i="6"/>
  <c r="E195" i="6"/>
  <c r="E211" i="6"/>
  <c r="E227" i="6"/>
  <c r="E20" i="6"/>
  <c r="E36" i="6"/>
  <c r="E52" i="6"/>
  <c r="E68" i="6"/>
  <c r="E84" i="6"/>
  <c r="E100" i="6"/>
  <c r="E116" i="6"/>
  <c r="E132" i="6"/>
  <c r="E148" i="6"/>
  <c r="E164" i="6"/>
  <c r="E180" i="6"/>
  <c r="E196" i="6"/>
  <c r="E212" i="6"/>
  <c r="E228" i="6"/>
  <c r="E21" i="6"/>
  <c r="E37" i="6"/>
  <c r="E53" i="6"/>
  <c r="E69" i="6"/>
  <c r="E85" i="6"/>
  <c r="E101" i="6"/>
  <c r="E117" i="6"/>
  <c r="E133" i="6"/>
  <c r="E149" i="6"/>
  <c r="E165" i="6"/>
  <c r="E181" i="6"/>
  <c r="E197" i="6"/>
  <c r="E213" i="6"/>
  <c r="E22" i="6"/>
  <c r="E38" i="6"/>
  <c r="E54" i="6"/>
  <c r="E70" i="6"/>
  <c r="E86" i="6"/>
  <c r="E102" i="6"/>
  <c r="E118" i="6"/>
  <c r="E134" i="6"/>
  <c r="E150" i="6"/>
  <c r="E166" i="6"/>
  <c r="E182" i="6"/>
  <c r="E198" i="6"/>
  <c r="E214" i="6"/>
  <c r="E23" i="6"/>
  <c r="E39" i="6"/>
  <c r="E55" i="6"/>
  <c r="E71" i="6"/>
  <c r="E87" i="6"/>
  <c r="E103" i="6"/>
  <c r="E119" i="6"/>
  <c r="E135" i="6"/>
  <c r="E151" i="6"/>
  <c r="E167" i="6"/>
  <c r="E183" i="6"/>
  <c r="E199" i="6"/>
  <c r="E215" i="6"/>
  <c r="E24" i="6"/>
  <c r="E40" i="6"/>
  <c r="E56" i="6"/>
  <c r="E72" i="6"/>
  <c r="E88" i="6"/>
  <c r="E104" i="6"/>
  <c r="E120" i="6"/>
  <c r="E136" i="6"/>
  <c r="E152" i="6"/>
  <c r="E168" i="6"/>
  <c r="E184" i="6"/>
  <c r="E200" i="6"/>
  <c r="E216" i="6"/>
  <c r="E25" i="6"/>
  <c r="E41" i="6"/>
  <c r="E57" i="6"/>
  <c r="E73" i="6"/>
  <c r="E89" i="6"/>
  <c r="E105" i="6"/>
  <c r="E121" i="6"/>
  <c r="E137" i="6"/>
  <c r="E153" i="6"/>
  <c r="E169" i="6"/>
  <c r="E185" i="6"/>
  <c r="E201" i="6"/>
  <c r="E217" i="6"/>
  <c r="E26" i="6"/>
  <c r="E42" i="6"/>
  <c r="E58" i="6"/>
  <c r="E74" i="6"/>
  <c r="E90" i="6"/>
  <c r="E106" i="6"/>
  <c r="E122" i="6"/>
  <c r="E138" i="6"/>
  <c r="E154" i="6"/>
  <c r="E170" i="6"/>
  <c r="E186" i="6"/>
  <c r="E218" i="6"/>
  <c r="E202" i="6"/>
  <c r="E27" i="6"/>
  <c r="E43" i="6"/>
  <c r="E59" i="6"/>
  <c r="E75" i="6"/>
  <c r="E91" i="6"/>
  <c r="E107" i="6"/>
  <c r="E123" i="6"/>
  <c r="E139" i="6"/>
  <c r="E155" i="6"/>
  <c r="E171" i="6"/>
  <c r="E187" i="6"/>
  <c r="E203" i="6"/>
  <c r="B233" i="7"/>
  <c r="M11" i="6"/>
  <c r="K233" i="7" l="1"/>
  <c r="K2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39" i="2" s="1"/>
  <c r="I244" i="2" l="1"/>
  <c r="I242" i="2" s="1"/>
  <c r="I243" i="2"/>
  <c r="I24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<sst xmlns="http://schemas.openxmlformats.org/spreadsheetml/2006/main" count="5077" uniqueCount="1028">
  <si>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</si>
  <si>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</si>
  <si>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</si>
  <si>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</si>
  <si>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</si>
  <si>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</si>
  <si>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</si>
  <si>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</si>
  <si>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</si>
  <si>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</si>
  <si>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</si>
  <si>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</si>
  <si>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</si>
  <si>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</si>
  <si>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</si>
  <si>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</si>
  <si>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</si>
  <si>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</si>
  <si>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</si>
  <si>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</si>
  <si>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</si>
  <si>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</si>
  <si>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</si>
  <si>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</si>
  <si>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</si>
  <si>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</si>
  <si>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</si>
  <si>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</si>
  <si>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</si>
  <si>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</si>
  <si>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</si>
  <si>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</si>
  <si>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</si>
  <si>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</si>
  <si>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</si>
  <si>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</si>
  <si>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</si>
  <si>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</si>
  <si>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</si>
  <si>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</si>
  <si>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</si>
  <si>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</si>
  <si>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</si>
  <si>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</si>
  <si>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</si>
  <si>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</si>
  <si>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</si>
  <si>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</si>
  <si>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</si>
  <si>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</si>
  <si>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</si>
  <si>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</si>
  <si>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</si>
  <si>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</si>
  <si>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</si>
  <si>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</si>
  <si>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</si>
  <si>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</si>
  <si>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</si>
  <si>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</si>
  <si>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</si>
  <si>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</si>
  <si>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</si>
  <si>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</si>
  <si>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</si>
  <si>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</si>
  <si>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</si>
  <si>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</si>
  <si>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</si>
  <si>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</si>
  <si>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</si>
  <si>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</si>
  <si>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</si>
  <si>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</si>
  <si>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</si>
  <si>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</si>
  <si>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</si>
  <si>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</si>
  <si>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</si>
  <si>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</si>
  <si>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</si>
  <si>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</si>
  <si>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</si>
  <si>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</si>
  <si>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</si>
  <si>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</si>
  <si>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</si>
  <si>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</si>
  <si>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</si>
  <si>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</si>
  <si>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</si>
  <si>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</si>
  <si>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</si>
  <si>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</si>
  <si>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</si>
  <si>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</si>
  <si>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</si>
  <si>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</si>
  <si>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</si>
  <si>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</si>
  <si>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</si>
  <si>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</si>
  <si>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</si>
  <si>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</si>
  <si>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</si>
  <si>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</si>
  <si>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</si>
  <si>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</si>
  <si>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</si>
  <si>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</si>
  <si>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</si>
  <si>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</si>
  <si>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</si>
  <si>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</si>
  <si>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</si>
  <si>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</si>
  <si>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</si>
  <si>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</si>
  <si>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</si>
  <si>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</si>
  <si>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</si>
  <si>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</si>
  <si>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</si>
  <si>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</si>
  <si>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</si>
  <si>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</si>
  <si>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</si>
  <si>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</si>
  <si>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</si>
  <si>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</si>
  <si>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</si>
  <si>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</si>
  <si>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</si>
  <si>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</si>
  <si>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</si>
  <si>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</si>
  <si>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</si>
  <si>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</si>
  <si>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</si>
  <si>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</si>
  <si>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</si>
  <si>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</si>
  <si>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</si>
  <si>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</si>
  <si>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</si>
  <si>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</si>
  <si>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</si>
  <si>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</si>
  <si>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</si>
  <si>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</si>
  <si>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</si>
  <si>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</si>
  <si>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</si>
  <si>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</si>
  <si>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</si>
  <si>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</si>
  <si>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</si>
  <si>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</si>
  <si>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</si>
  <si>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</si>
  <si>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</si>
  <si>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</si>
  <si>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</si>
  <si>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</si>
  <si>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</si>
  <si>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</si>
  <si>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</si>
  <si>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</si>
  <si>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</si>
  <si>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</si>
  <si>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</si>
  <si>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</si>
  <si>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</si>
  <si>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</si>
  <si>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</si>
  <si>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</si>
  <si>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</si>
  <si>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</si>
  <si>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</si>
  <si>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</si>
  <si>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</si>
  <si>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</si>
  <si>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</si>
  <si>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</si>
  <si>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</si>
  <si>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</si>
  <si>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</si>
  <si>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</si>
  <si>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</si>
  <si>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</si>
  <si>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</si>
  <si>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</si>
  <si>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</si>
  <si>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</si>
  <si>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</si>
  <si>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</si>
  <si>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</si>
  <si>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</si>
  <si>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</si>
  <si>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</si>
  <si>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</si>
  <si>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</si>
  <si>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</si>
  <si>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</si>
  <si>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</si>
  <si>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</si>
  <si>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</si>
  <si>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</si>
  <si>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</si>
  <si>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</si>
  <si>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</si>
  <si>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</si>
  <si>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</si>
  <si>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</si>
  <si>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</si>
  <si>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</si>
  <si>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</si>
  <si>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</si>
  <si>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</si>
  <si>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</si>
  <si>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</si>
  <si>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</si>
  <si>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</si>
  <si>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</si>
  <si>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</si>
  <si>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</si>
  <si>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</si>
  <si>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</si>
  <si>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</si>
  <si>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</si>
  <si>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</si>
  <si>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</si>
  <si>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</si>
  <si>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</si>
  <si>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</si>
  <si>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</si>
  <si>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</si>
  <si>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</si>
  <si>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</si>
  <si>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</si>
  <si>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</si>
  <si>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</si>
  <si>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</si>
  <si>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</si>
  <si>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</si>
  <si>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</si>
  <si>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</si>
  <si>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</si>
  <si>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</si>
  <si>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</si>
  <si>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</si>
  <si>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</si>
  <si>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</si>
  <si>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</si>
  <si>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</si>
  <si>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</si>
  <si>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</si>
  <si>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</si>
  <si>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</si>
  <si>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</si>
  <si>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</si>
  <si>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</si>
  <si>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</si>
  <si>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</si>
  <si>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</si>
  <si>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</si>
  <si>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</si>
  <si>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</si>
  <si>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</si>
  <si>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</si>
  <si>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</si>
  <si>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</si>
  <si>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</si>
  <si>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</si>
  <si>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</si>
  <si>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</si>
  <si>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</si>
  <si>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</si>
  <si>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</si>
  <si>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</si>
  <si>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</si>
  <si>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</si>
  <si>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</si>
  <si>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</si>
  <si>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</si>
  <si>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</si>
  <si>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</si>
  <si>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</si>
  <si>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</si>
  <si>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</si>
  <si>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</si>
  <si>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</si>
  <si>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</si>
  <si>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</si>
  <si>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</si>
  <si>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</si>
  <si>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</si>
  <si>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</si>
  <si>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</si>
  <si>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</si>
  <si>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</si>
  <si>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</si>
  <si>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</si>
  <si>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</si>
  <si>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</si>
  <si>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</si>
  <si>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</si>
  <si>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</si>
  <si>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</si>
  <si>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</si>
  <si>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</si>
  <si>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</si>
  <si>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</si>
  <si>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</si>
  <si>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</si>
  <si>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</si>
  <si>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</si>
  <si>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</si>
  <si>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</si>
  <si>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</si>
  <si>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</si>
  <si>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</si>
  <si>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</si>
  <si>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</si>
  <si>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</si>
  <si>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</si>
  <si>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</si>
  <si>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</si>
  <si>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</si>
  <si>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</si>
  <si>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</si>
  <si>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</si>
  <si>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</si>
  <si>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</si>
  <si>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</si>
  <si>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</si>
  <si>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</si>
  <si>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</si>
  <si>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</si>
  <si>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</si>
  <si>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</si>
  <si>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</si>
  <si>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</si>
  <si>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</si>
  <si>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</si>
  <si>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</si>
  <si>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</si>
  <si>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</si>
  <si>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</si>
  <si>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</si>
  <si>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</si>
  <si>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</si>
  <si>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</si>
  <si>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</si>
  <si>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</si>
  <si>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</si>
  <si>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</si>
  <si>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</si>
  <si>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</si>
  <si>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</si>
  <si>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</si>
  <si>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</si>
  <si>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</si>
  <si>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</si>
  <si>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</si>
  <si>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</si>
  <si>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</si>
  <si>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</si>
  <si>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</si>
  <si>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</si>
  <si>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</si>
  <si>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</si>
  <si>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</si>
  <si>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</si>
  <si>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</si>
  <si>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</si>
  <si>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</si>
  <si>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</si>
  <si>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</si>
  <si>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</si>
  <si>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</si>
  <si>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</si>
  <si>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</si>
  <si>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</si>
  <si>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</si>
  <si>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</si>
  <si>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</si>
  <si>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</si>
  <si>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</si>
  <si>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</si>
  <si>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</si>
  <si>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</si>
  <si>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</si>
  <si>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</si>
  <si>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</si>
  <si>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</si>
  <si>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</si>
  <si>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</si>
  <si>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</si>
  <si>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</si>
  <si>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</si>
  <si>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</si>
  <si>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</si>
  <si>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</si>
  <si>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</si>
  <si>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</si>
  <si>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</si>
  <si>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</si>
  <si>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</si>
  <si>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</si>
  <si>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</si>
  <si>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</si>
  <si>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</si>
  <si>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</si>
  <si>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</si>
  <si>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</si>
  <si>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</si>
  <si>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</si>
  <si>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</si>
  <si>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</si>
  <si>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</si>
  <si>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</si>
  <si>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</si>
  <si>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</si>
  <si>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</si>
  <si>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</si>
  <si>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</si>
  <si>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</si>
  <si>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</si>
  <si>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</si>
  <si>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</si>
  <si>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</si>
  <si>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</si>
  <si>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</si>
  <si>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</si>
  <si>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</si>
  <si>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</si>
  <si>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</si>
  <si>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</si>
  <si>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</si>
  <si>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</si>
  <si>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</si>
  <si>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</si>
  <si>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</si>
  <si>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</si>
  <si>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</si>
  <si>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</si>
  <si>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</si>
  <si>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</si>
  <si>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</si>
  <si>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</si>
  <si>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</si>
  <si>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</si>
  <si>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</si>
  <si>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</si>
  <si>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</si>
  <si>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</si>
  <si>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</si>
  <si>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</si>
  <si>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</si>
  <si>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</si>
  <si>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</si>
  <si>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</si>
  <si>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</si>
  <si>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</si>
  <si>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</si>
  <si>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</si>
  <si>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</si>
  <si>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</si>
  <si>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</si>
  <si>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</si>
  <si>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</si>
  <si>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</si>
  <si>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</si>
  <si>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</si>
  <si>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</si>
  <si>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</si>
  <si>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</si>
  <si>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</si>
  <si>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</si>
  <si>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</si>
  <si>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</si>
  <si>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</si>
  <si>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</si>
  <si>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</si>
  <si>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</si>
  <si>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</si>
  <si>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</si>
  <si>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</si>
  <si>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</si>
  <si>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</si>
  <si>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</si>
  <si>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</si>
  <si>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</si>
  <si>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</si>
  <si>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</si>
  <si>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</si>
  <si>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</si>
  <si>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</si>
  <si>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</si>
  <si>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</si>
  <si>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</si>
  <si>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</si>
  <si>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</si>
  <si>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</si>
  <si>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</si>
  <si>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</si>
  <si>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</si>
  <si>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</si>
  <si>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</si>
  <si>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</si>
  <si>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</si>
  <si>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</si>
  <si>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</si>
  <si>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</si>
  <si>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</si>
  <si>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</si>
  <si>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</si>
  <si>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</si>
  <si>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</si>
  <si>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</si>
  <si>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</si>
  <si>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</si>
  <si>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</si>
  <si>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</si>
  <si>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</si>
  <si>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</si>
  <si>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</si>
  <si>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</si>
  <si>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</si>
  <si>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</si>
  <si>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</si>
  <si>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</si>
  <si>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</si>
  <si>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</si>
  <si>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</si>
  <si>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</si>
  <si>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</si>
  <si>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</si>
  <si>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</si>
  <si>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</si>
  <si>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</si>
  <si>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</si>
  <si>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</si>
  <si>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</si>
  <si>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</si>
  <si>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</si>
  <si>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</si>
  <si>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</si>
  <si>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</si>
  <si>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</si>
  <si>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</si>
  <si>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</si>
  <si>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</si>
  <si>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</si>
  <si>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</si>
  <si>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</si>
  <si>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</si>
  <si>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</si>
  <si>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</si>
  <si>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</si>
  <si>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</si>
  <si>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</si>
  <si>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</si>
  <si>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</si>
  <si>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</si>
  <si>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</si>
  <si>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</si>
  <si>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</si>
  <si>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</si>
  <si>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</si>
  <si>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</si>
  <si>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</si>
  <si>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</si>
  <si>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</si>
  <si>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</si>
  <si>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</si>
  <si>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</si>
  <si>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</si>
  <si>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</si>
  <si>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</si>
  <si>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</si>
  <si>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</si>
  <si>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</si>
  <si>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</si>
  <si>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</si>
  <si>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</si>
  <si>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</si>
  <si>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</si>
  <si>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</si>
  <si>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</si>
  <si>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</si>
  <si>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</si>
  <si>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</si>
  <si>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</si>
  <si>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</si>
  <si>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</si>
  <si>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</si>
  <si>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</si>
  <si>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</si>
  <si>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</si>
  <si>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</si>
  <si>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</si>
  <si>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</si>
  <si>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</si>
  <si>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</si>
  <si>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</si>
  <si>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</si>
  <si>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</si>
  <si>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</si>
  <si>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</si>
  <si>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</si>
  <si>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</si>
  <si>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</si>
  <si>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</si>
  <si>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</si>
  <si>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</si>
  <si>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</si>
  <si>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</si>
  <si>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</si>
  <si>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</si>
  <si>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</si>
  <si>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</si>
  <si>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</si>
  <si>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</si>
  <si>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</si>
  <si>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</si>
  <si>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</si>
  <si>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</si>
  <si>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</si>
  <si>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</si>
  <si>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</si>
  <si>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</si>
  <si>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</si>
  <si>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</si>
  <si>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</si>
  <si>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</si>
  <si>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</si>
  <si>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</si>
  <si>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</si>
  <si>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</si>
  <si>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</si>
  <si>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</si>
  <si>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</si>
  <si>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</si>
  <si>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</si>
  <si>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</si>
  <si>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</si>
  <si>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</si>
  <si>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</si>
  <si>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</si>
  <si>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</si>
  <si>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</si>
  <si>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</si>
  <si>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</si>
  <si>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</si>
  <si>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</si>
  <si>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</si>
  <si>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</si>
  <si>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</si>
  <si>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</si>
  <si>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</si>
  <si>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</si>
  <si>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</si>
  <si>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</si>
  <si>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</si>
  <si>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</si>
  <si>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</si>
  <si>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</si>
  <si>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</si>
  <si>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</si>
  <si>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</si>
  <si>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</si>
  <si>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</si>
  <si>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</si>
  <si>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</si>
  <si>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</si>
  <si>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</si>
  <si>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</si>
  <si>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</si>
  <si>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</si>
  <si>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</si>
  <si>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</si>
  <si>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</si>
  <si>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</si>
  <si>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</si>
  <si>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</si>
  <si>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</si>
  <si>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</si>
  <si>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</si>
  <si>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</si>
  <si>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</si>
  <si>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</si>
  <si>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</si>
  <si>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</si>
  <si>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</si>
  <si>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</si>
  <si>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</si>
  <si>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</si>
  <si>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</si>
  <si>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</si>
  <si>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</si>
  <si>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</si>
  <si>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</si>
  <si>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</si>
  <si>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</si>
  <si>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</si>
  <si>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</si>
  <si>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</si>
  <si>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</si>
  <si>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</si>
  <si>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</si>
  <si>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</si>
  <si>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</si>
  <si>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</si>
  <si>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</si>
  <si>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</si>
  <si>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</si>
  <si>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</si>
  <si>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</si>
  <si>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</si>
  <si>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ACCOR</t>
  </si>
  <si>
    <t>Gauge: 2.5mm</t>
  </si>
  <si>
    <t>Color: Green</t>
  </si>
  <si>
    <t>Acrylic solid &amp; UV spiral coil taper with two rubber O-rings</t>
  </si>
  <si>
    <t>Color: Pink</t>
  </si>
  <si>
    <t>Gauge: 4mm</t>
  </si>
  <si>
    <t>Gauge: 8mm</t>
  </si>
  <si>
    <t>ACFP</t>
  </si>
  <si>
    <t>Acrylic flesh tunnel with external screw-fit</t>
  </si>
  <si>
    <t>Gauge: 3mm</t>
  </si>
  <si>
    <t>Color: Purple</t>
  </si>
  <si>
    <t>Gauge: 5mm</t>
  </si>
  <si>
    <t>Color: Red</t>
  </si>
  <si>
    <t>Gauge: 6mm</t>
  </si>
  <si>
    <t>Gauge: 10mm</t>
  </si>
  <si>
    <t>Gauge: 12mm</t>
  </si>
  <si>
    <t>Gauge: 14mm</t>
  </si>
  <si>
    <t>Gauge: 18mm</t>
  </si>
  <si>
    <t>Gauge: 20mm</t>
  </si>
  <si>
    <t>Gauge: 25mm</t>
  </si>
  <si>
    <t>AFEFR</t>
  </si>
  <si>
    <t>Gauge: 16mm</t>
  </si>
  <si>
    <t>White acrylic flesh tunnel with multi-crystal ferido glued balls with resin cover studded rim. Stones will never fall out guaranteed!</t>
  </si>
  <si>
    <t>AFEM</t>
  </si>
  <si>
    <t>White acrylic screw-fit flesh tunnel with crystal studded rim</t>
  </si>
  <si>
    <t>AFPDDD</t>
  </si>
  <si>
    <t>Black acrylic screw-fit plug with a cute green frog logo</t>
  </si>
  <si>
    <t>AFTP</t>
  </si>
  <si>
    <t>Black acrylic screw-fit flesh tunnel with colored rim</t>
  </si>
  <si>
    <t>AHP</t>
  </si>
  <si>
    <t>Double flared acrylic flesh tunnel with internal screw-fit</t>
  </si>
  <si>
    <t>Gauge: 22mm</t>
  </si>
  <si>
    <t>ASPG</t>
  </si>
  <si>
    <t>Solid acrylic double flared plug</t>
  </si>
  <si>
    <t>Gauge: 19mm</t>
  </si>
  <si>
    <t>BSHP</t>
  </si>
  <si>
    <t>Bi color PVD plated &amp; mirror polished surgical steel double flared flesh tunnel with internal screw-fit Enjoy having two different colors in a single plug</t>
  </si>
  <si>
    <t>DPWB</t>
  </si>
  <si>
    <t>Coconut wood double flared flesh tunnel</t>
  </si>
  <si>
    <t>DTPG</t>
  </si>
  <si>
    <t>Gauge: 32mm</t>
  </si>
  <si>
    <t>Gauge: 35mm</t>
  </si>
  <si>
    <t>Gauge: 38mm</t>
  </si>
  <si>
    <t>Gauge: 11mm</t>
  </si>
  <si>
    <t>ERHB8</t>
  </si>
  <si>
    <t>Pair of high polished stainless steel huggies earrings with 8mm high polished surgical steel balls</t>
  </si>
  <si>
    <t>FPG</t>
  </si>
  <si>
    <t>Gauge: 1.6mm</t>
  </si>
  <si>
    <t>Mirror polished surgical steel screw-fit flesh tunnel</t>
  </si>
  <si>
    <t>FPSI</t>
  </si>
  <si>
    <t>Silicone double flared flesh tunnel</t>
  </si>
  <si>
    <t>FQPG</t>
  </si>
  <si>
    <t>High polished surgical steel screw-fit flesh tunnel in hexagon screw nut design</t>
  </si>
  <si>
    <t>FTPG</t>
  </si>
  <si>
    <t>PVD plated surgical steel screw-fit flesh tunnel</t>
  </si>
  <si>
    <t>Gauge: 7mm</t>
  </si>
  <si>
    <t>Gauge: 9mm</t>
  </si>
  <si>
    <t>FTSCPC</t>
  </si>
  <si>
    <t>Color: Black Anodized w/ Clear crystal</t>
  </si>
  <si>
    <t>PVD plated surgical steel flesh tunnel with crystal studded rim on the front side</t>
  </si>
  <si>
    <t>FTSI</t>
  </si>
  <si>
    <t>FTSPW</t>
  </si>
  <si>
    <t>High polished and black anodized surgical steel screw-fit flesh tunnel with laser cut spider web on front</t>
  </si>
  <si>
    <t>FTSZC</t>
  </si>
  <si>
    <t>High polished and black anodized surgical steel screw-fit flesh tunnel with clear star-shaped CZ in the center and crystal studded rim</t>
  </si>
  <si>
    <t>Size: 5mm</t>
  </si>
  <si>
    <t>IPTM</t>
  </si>
  <si>
    <t>Tamarind wood spiral coil taper</t>
  </si>
  <si>
    <t>IPTR</t>
  </si>
  <si>
    <t>Anodized surgical steel fake plug with rubber O-Rings</t>
  </si>
  <si>
    <t>IPTRD</t>
  </si>
  <si>
    <t>Anodized surgical steel fake plug in black and gold without O-Rings</t>
  </si>
  <si>
    <t>IPVRD</t>
  </si>
  <si>
    <t>Acrylic fake plug without rubber O-rings</t>
  </si>
  <si>
    <t>IVTP</t>
  </si>
  <si>
    <t>Acrylic fake taper with rubber O-rings in UV and solid colors</t>
  </si>
  <si>
    <t>NLSPGX</t>
  </si>
  <si>
    <t>High polished surgical steel taper with double rubber O-rings</t>
  </si>
  <si>
    <t>PACP</t>
  </si>
  <si>
    <t>Pincher Size: Thickness 1.6mm &amp; width 10mm</t>
  </si>
  <si>
    <t>Acrylic pincher with double rubber O-Rings - gauge 14g to 00g (1.6mm - 10mm)</t>
  </si>
  <si>
    <t>Pincher Size: Thickness 8mm &amp; width 22mm</t>
  </si>
  <si>
    <t>Pincher Size: Thickness 10mm &amp; width 25mm</t>
  </si>
  <si>
    <t>Pincher Size: Thickness 6mm &amp; width 18mm</t>
  </si>
  <si>
    <t>PBA</t>
  </si>
  <si>
    <t>Double flare Batik wood plug</t>
  </si>
  <si>
    <t>PGSEE</t>
  </si>
  <si>
    <t>Hematite double flared stone plug</t>
  </si>
  <si>
    <t>PGSGG</t>
  </si>
  <si>
    <t>Green Glitter Sand stone double flared stone plug</t>
  </si>
  <si>
    <t>PGSHH</t>
  </si>
  <si>
    <t>Black Onyx double flared stone plug</t>
  </si>
  <si>
    <t>PGSM</t>
  </si>
  <si>
    <t>Tiger Eye stone double flared plug</t>
  </si>
  <si>
    <t>PKWT</t>
  </si>
  <si>
    <t>Areng wood double flared solid plug with teak wood inlay</t>
  </si>
  <si>
    <t>PPAW</t>
  </si>
  <si>
    <t>Palm wood double flared plug</t>
  </si>
  <si>
    <t>PSAGC</t>
  </si>
  <si>
    <t>Sawo wood double flare plug with giant clear SwarovskiⓇ crystal center</t>
  </si>
  <si>
    <t>PWKY</t>
  </si>
  <si>
    <t>Concave double flare solid crocodile and black ebony wood plug in checkers design</t>
  </si>
  <si>
    <t>PWT</t>
  </si>
  <si>
    <t>Teak wood double flared solid plug</t>
  </si>
  <si>
    <t>PWTR</t>
  </si>
  <si>
    <t>Gauge: 2mm</t>
  </si>
  <si>
    <t>Teak wood solid plug with double rubber O-rings</t>
  </si>
  <si>
    <t>PWY</t>
  </si>
  <si>
    <t>Crocodile wood double flared solid plug</t>
  </si>
  <si>
    <t>RFPG</t>
  </si>
  <si>
    <t>High polished surgical steel screw-fit flesh tunnel with rounded edges</t>
  </si>
  <si>
    <t>RFTPG</t>
  </si>
  <si>
    <t>Color: Black anodized</t>
  </si>
  <si>
    <t>Anodized surgical steel screw-fit flesh tunnel with rounded edges</t>
  </si>
  <si>
    <t>SHP</t>
  </si>
  <si>
    <t>High polished internally threaded surgical steel double flare flesh tunnel</t>
  </si>
  <si>
    <t>SIPG</t>
  </si>
  <si>
    <t>Silicone double flared solid plug retainer</t>
  </si>
  <si>
    <t>SIUT</t>
  </si>
  <si>
    <t>Silicone Ultra Thin double flared flesh tunnel</t>
  </si>
  <si>
    <t>SKTE</t>
  </si>
  <si>
    <t>Teak wood double flared plug with hand carved skull</t>
  </si>
  <si>
    <t>SPG</t>
  </si>
  <si>
    <t>High polished surgical steel single flesh tunnel with rubber O-ring</t>
  </si>
  <si>
    <t>STHP</t>
  </si>
  <si>
    <t>PVD plated internally threaded surgical steel double flare flesh tunnel</t>
  </si>
  <si>
    <t>STPG</t>
  </si>
  <si>
    <t>PVD plated surgical steel single flared flesh tunnel with rubber O-ring</t>
  </si>
  <si>
    <t>STSI</t>
  </si>
  <si>
    <t>Silicon Plug with star shaped cut out</t>
  </si>
  <si>
    <t>TPCOR</t>
  </si>
  <si>
    <t>Coconut wood taper with double rubber O-rings</t>
  </si>
  <si>
    <t>TPSAFL</t>
  </si>
  <si>
    <t>Sawo wood taper with a hand carved rose shaped top</t>
  </si>
  <si>
    <t>TPSV</t>
  </si>
  <si>
    <t>Solid colored acrylic taper with double rubber O-rings</t>
  </si>
  <si>
    <t>UFPG</t>
  </si>
  <si>
    <t>High polished titanium G23 screw-fit flesh tunnel</t>
  </si>
  <si>
    <t>ACCOR10</t>
  </si>
  <si>
    <t>ACCOR6</t>
  </si>
  <si>
    <t>ACCOR0</t>
  </si>
  <si>
    <t>ACFP10</t>
  </si>
  <si>
    <t>ACFP8</t>
  </si>
  <si>
    <t>ACFP6</t>
  </si>
  <si>
    <t>ACFP4</t>
  </si>
  <si>
    <t>ACFP2</t>
  </si>
  <si>
    <t>ACFP0</t>
  </si>
  <si>
    <t>ACFP00</t>
  </si>
  <si>
    <t>ACFP1/2</t>
  </si>
  <si>
    <t>ACFP9/16</t>
  </si>
  <si>
    <t>ACFP11/16</t>
  </si>
  <si>
    <t>ACFP13/16</t>
  </si>
  <si>
    <t>ACFP1</t>
  </si>
  <si>
    <t>AFEFR5/8</t>
  </si>
  <si>
    <t>AFEM2</t>
  </si>
  <si>
    <t>AFEM1/2</t>
  </si>
  <si>
    <t>AFPDDD00</t>
  </si>
  <si>
    <t>AFTP1/2</t>
  </si>
  <si>
    <t>AFTP11/16</t>
  </si>
  <si>
    <t>AFTP13/16</t>
  </si>
  <si>
    <t>AHP4</t>
  </si>
  <si>
    <t>AHP13/16</t>
  </si>
  <si>
    <t>AHP7/8</t>
  </si>
  <si>
    <t>ASPG8</t>
  </si>
  <si>
    <t>ASPG6</t>
  </si>
  <si>
    <t>ASPG4</t>
  </si>
  <si>
    <t>ASPG0</t>
  </si>
  <si>
    <t>ASPG00</t>
  </si>
  <si>
    <t>ASPG9/16</t>
  </si>
  <si>
    <t>ASPG5/8</t>
  </si>
  <si>
    <t>ASPG11/16</t>
  </si>
  <si>
    <t>ASPG3/4</t>
  </si>
  <si>
    <t>ASPG13/16</t>
  </si>
  <si>
    <t>ASPG7/8</t>
  </si>
  <si>
    <t>ASPG1</t>
  </si>
  <si>
    <t>BSHP8</t>
  </si>
  <si>
    <t>BSHP4</t>
  </si>
  <si>
    <t>DPWB8</t>
  </si>
  <si>
    <t>DPWB2</t>
  </si>
  <si>
    <t>DPWB1</t>
  </si>
  <si>
    <t>DTPG9/16</t>
  </si>
  <si>
    <t>DTPG3/4</t>
  </si>
  <si>
    <t>DTPG1</t>
  </si>
  <si>
    <t>DTPG11/4</t>
  </si>
  <si>
    <t>DTPG13/8</t>
  </si>
  <si>
    <t>DTPG11/2</t>
  </si>
  <si>
    <t>DTPG7/16</t>
  </si>
  <si>
    <t>FPG14</t>
  </si>
  <si>
    <t>FPG2</t>
  </si>
  <si>
    <t>FPSI1/2</t>
  </si>
  <si>
    <t>FQPG2</t>
  </si>
  <si>
    <t>FQPG00</t>
  </si>
  <si>
    <t>FTPG5/8</t>
  </si>
  <si>
    <t>FTPG3/4</t>
  </si>
  <si>
    <t>FTPG13/16</t>
  </si>
  <si>
    <t>FTPG13/8</t>
  </si>
  <si>
    <t>FTPG11/2</t>
  </si>
  <si>
    <t>FTPG9/32</t>
  </si>
  <si>
    <t>FTPG11/32</t>
  </si>
  <si>
    <t>FTPG7/16</t>
  </si>
  <si>
    <t>FTSCPC1/2</t>
  </si>
  <si>
    <t>FTSCPC5/8</t>
  </si>
  <si>
    <t>FTSCPC13/16</t>
  </si>
  <si>
    <t>FTSI4</t>
  </si>
  <si>
    <t>FTSI3/4</t>
  </si>
  <si>
    <t>FTSI13/16</t>
  </si>
  <si>
    <t>FTSPW0</t>
  </si>
  <si>
    <t>FTSPW11/16</t>
  </si>
  <si>
    <t>FTSZC00</t>
  </si>
  <si>
    <t>IPRD5</t>
  </si>
  <si>
    <t>IPRD6</t>
  </si>
  <si>
    <t>IPTM8</t>
  </si>
  <si>
    <t>IPTM2</t>
  </si>
  <si>
    <t>IPTR6</t>
  </si>
  <si>
    <t>IPTR8</t>
  </si>
  <si>
    <t>IPTRD5</t>
  </si>
  <si>
    <t>IPTRD6</t>
  </si>
  <si>
    <t>IVTP8</t>
  </si>
  <si>
    <t>NLSPGX6</t>
  </si>
  <si>
    <t>NLSPGX4</t>
  </si>
  <si>
    <t>PACP14</t>
  </si>
  <si>
    <t>PACP0</t>
  </si>
  <si>
    <t>PACP00</t>
  </si>
  <si>
    <t>PACP2</t>
  </si>
  <si>
    <t>PBA00</t>
  </si>
  <si>
    <t>PBA1/2</t>
  </si>
  <si>
    <t>PBA9/16</t>
  </si>
  <si>
    <t>PBA5/8</t>
  </si>
  <si>
    <t>PGSEE0</t>
  </si>
  <si>
    <t>PGSGG4</t>
  </si>
  <si>
    <t>PGSGG0</t>
  </si>
  <si>
    <t>PGSHH13/16</t>
  </si>
  <si>
    <t>PGSM00</t>
  </si>
  <si>
    <t>PKWT2</t>
  </si>
  <si>
    <t>PPAW4</t>
  </si>
  <si>
    <t>PPAW2</t>
  </si>
  <si>
    <t>PSAGC9/16</t>
  </si>
  <si>
    <t>PWKY2</t>
  </si>
  <si>
    <t>PWT6</t>
  </si>
  <si>
    <t>PWTR12</t>
  </si>
  <si>
    <t>PWY6</t>
  </si>
  <si>
    <t>RFPG9/16</t>
  </si>
  <si>
    <t>RFTPG4</t>
  </si>
  <si>
    <t>SHP1</t>
  </si>
  <si>
    <t>SIPG2</t>
  </si>
  <si>
    <t>SIPG0</t>
  </si>
  <si>
    <t>SIPG00</t>
  </si>
  <si>
    <t>SIPG9/16</t>
  </si>
  <si>
    <t>SIPG5/8</t>
  </si>
  <si>
    <t>SIUT8</t>
  </si>
  <si>
    <t>SIUT6</t>
  </si>
  <si>
    <t>SIUT4</t>
  </si>
  <si>
    <t>SIUT2</t>
  </si>
  <si>
    <t>SIUT0</t>
  </si>
  <si>
    <t>SIUT00</t>
  </si>
  <si>
    <t>SIUT1/2</t>
  </si>
  <si>
    <t>SIUT9/16</t>
  </si>
  <si>
    <t>SIUT1</t>
  </si>
  <si>
    <t>SKTE00</t>
  </si>
  <si>
    <t>SPG14</t>
  </si>
  <si>
    <t>SPG10</t>
  </si>
  <si>
    <t>SPG6</t>
  </si>
  <si>
    <t>SPG4</t>
  </si>
  <si>
    <t>SPG2</t>
  </si>
  <si>
    <t>SPG0</t>
  </si>
  <si>
    <t>SPG00</t>
  </si>
  <si>
    <t>SPG11/16</t>
  </si>
  <si>
    <t>SPG3/4</t>
  </si>
  <si>
    <t>SPG7/8</t>
  </si>
  <si>
    <t>SPG11/4</t>
  </si>
  <si>
    <t>SPG11/2</t>
  </si>
  <si>
    <t>SPG9/32</t>
  </si>
  <si>
    <t>SPG11/32</t>
  </si>
  <si>
    <t>SPG7/16</t>
  </si>
  <si>
    <t>STHP6</t>
  </si>
  <si>
    <t>STHP0</t>
  </si>
  <si>
    <t>STHP1/2</t>
  </si>
  <si>
    <t>STHP13/16</t>
  </si>
  <si>
    <t>STHP7/8</t>
  </si>
  <si>
    <t>STHP1</t>
  </si>
  <si>
    <t>STPG14</t>
  </si>
  <si>
    <t>STPG12</t>
  </si>
  <si>
    <t>STPG6</t>
  </si>
  <si>
    <t>STPG4</t>
  </si>
  <si>
    <t>STPG2</t>
  </si>
  <si>
    <t>STPG11/16</t>
  </si>
  <si>
    <t>STPG3/4</t>
  </si>
  <si>
    <t>STPG7/8</t>
  </si>
  <si>
    <t>STPG9/32</t>
  </si>
  <si>
    <t>STPG11/32</t>
  </si>
  <si>
    <t>STPG7/16</t>
  </si>
  <si>
    <t>STSI4</t>
  </si>
  <si>
    <t>STSI1/2</t>
  </si>
  <si>
    <t>TPCOR6</t>
  </si>
  <si>
    <t>TPCOR2</t>
  </si>
  <si>
    <t>TPSAFL1/2</t>
  </si>
  <si>
    <t>TPSV14</t>
  </si>
  <si>
    <t>TPSV1/2</t>
  </si>
  <si>
    <t>UFPG00</t>
  </si>
  <si>
    <t>Forty Two Thousand Eight Hundred Thirty Four and 03 cents THB</t>
  </si>
  <si>
    <t>PVD plated surgical steel double flared flesh tunnel - 12g (2mm) to 2'' (52mm)</t>
  </si>
  <si>
    <t>Exchange Rate THB-THB</t>
  </si>
  <si>
    <t>Total Order USD</t>
  </si>
  <si>
    <t>Total Invoice USD</t>
  </si>
  <si>
    <r>
      <t xml:space="preserve">40% Discount as per </t>
    </r>
    <r>
      <rPr>
        <b/>
        <sz val="10"/>
        <color theme="1"/>
        <rFont val="Arial"/>
        <family val="2"/>
      </rPr>
      <t>Platinum Membership</t>
    </r>
    <r>
      <rPr>
        <sz val="10"/>
        <color theme="1"/>
        <rFont val="Arial"/>
        <family val="2"/>
      </rPr>
      <t xml:space="preserve">: </t>
    </r>
  </si>
  <si>
    <t>Pick up at the Shop:</t>
  </si>
  <si>
    <t>Twenty Six Thousand One Hundred Seventy Seven and 09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</si>
</sst>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5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4" fillId="0" borderId="46" xfId="0" applyFont="1" applyBorder="1" applyAlignment="1">
      <alignment horizontal="right"/>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cellXfs>
  <cellStyles count="6159">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2 3" xfId="5364" xr:uid="{FC033D13-DF03-4805-AAF7-1CF3C5C3B321}"/>
    <cellStyle name="Comma 2 2 3" xfId="4591" xr:uid="{EDE50B59-B17F-49EA-98ED-E084DA9EE036}"/>
    <cellStyle name="Comma 2 2 4" xfId="5346" xr:uid="{92E8D213-297F-4E66-93CE-D151C48A3C64}"/>
    <cellStyle name="Comma 2 2 5" xfId="5367" xr:uid="{ED80361D-C6C9-40ED-ABFE-0A2538650F72}"/>
    <cellStyle name="Comma 2 2 5 2" xfId="5373" xr:uid="{AE778B08-D1FC-4021-9798-259FD9F68CF9}"/>
    <cellStyle name="Comma 2 3" xfId="5381" xr:uid="{AF8A6546-07A3-4C8F-A49F-4F69533AC255}"/>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2 3" xfId="5365" xr:uid="{11AD4DEF-D134-4204-9E41-437D6D70DDBD}"/>
    <cellStyle name="Comma 3 2 3" xfId="5325" xr:uid="{DA388B52-18E6-4348-A030-3CEB61F5ADD1}"/>
    <cellStyle name="Comma 3 2 4" xfId="5347" xr:uid="{4076DDC8-FBF5-4A4F-B6DB-CF38B1BF97F3}"/>
    <cellStyle name="Comma 3 2 5" xfId="5368" xr:uid="{1B76E004-E887-45AF-9FBA-95A56EE7380B}"/>
    <cellStyle name="Comma 3 2 5 2" xfId="5374" xr:uid="{72710A5D-B35A-424B-88A6-D98C7B5EB33F}"/>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5 2" xfId="6053" xr:uid="{23D1D047-F913-4975-973E-0E07497A52DC}"/>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3 4" xfId="5382" xr:uid="{1FDF30EA-3408-4F9D-8B4C-E7510589371E}"/>
    <cellStyle name="Currency 11 5 3 5" xfId="6104" xr:uid="{8DB0F5E1-6D17-49A3-A70A-7B0F8EED6168}"/>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2 2" xfId="6073" xr:uid="{C04DB694-5D70-42C2-924E-DFF31440AAD1}"/>
    <cellStyle name="Currency 13 2 3" xfId="5383" xr:uid="{6AA4C562-35F2-4E4C-B38D-18E625FCA4F4}"/>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2 3" xfId="5384" xr:uid="{92C88FF7-5D0C-4537-BDD2-679F249102C1}"/>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3 4" xfId="5385" xr:uid="{8412B109-12E0-49A6-A0D1-DBDF2630801F}"/>
    <cellStyle name="Currency 4 5 3 5" xfId="6110" xr:uid="{3398AD6D-354A-4744-983C-1A9367792A83}"/>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3 3" xfId="5387" xr:uid="{B7EA331E-6D9B-4DC0-9448-7BC4D9336F44}"/>
    <cellStyle name="Currency 5 4" xfId="4762" xr:uid="{180F7E08-9C77-436F-AC2C-629127BE8FED}"/>
    <cellStyle name="Currency 5 5" xfId="5386" xr:uid="{D5132D2F-1165-43A6-B84F-D3AA48FD853C}"/>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3 4" xfId="5388" xr:uid="{FBB559D3-2D56-4D36-B836-D8A98C46A198}"/>
    <cellStyle name="Currency 6 3 3 5" xfId="6097" xr:uid="{138111DD-EC1F-4824-9738-7D4FC955811F}"/>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4 2" xfId="6054" xr:uid="{136AB545-BA80-46BF-B400-1DAB5B9F4B51}"/>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6 2" xfId="6055" xr:uid="{9E73E8F2-A9C1-4BA3-A09E-B465C049553A}"/>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3 2" xfId="5389" xr:uid="{611732EF-6FBD-4133-A771-44F78D8CEE30}"/>
    <cellStyle name="Currency 9 5 3 3" xfId="6088" xr:uid="{30B0BF07-A84D-4EE0-8D98-9C02C2F00105}"/>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3 4" xfId="6074" xr:uid="{8FE36BC6-31F0-494C-9B9F-393DA9AB9632}"/>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2 2 2" xfId="5390" xr:uid="{71E4C220-360D-4EA2-A69C-F2E8F1C6FE85}"/>
    <cellStyle name="Normal 10 2 2 2 2 2 2 2 3" xfId="5391" xr:uid="{2F3E685E-4240-4721-A822-008DF8F3107B}"/>
    <cellStyle name="Normal 10 2 2 2 2 2 2 3" xfId="906" xr:uid="{302F7C29-D7B6-4897-B83F-C624729156B7}"/>
    <cellStyle name="Normal 10 2 2 2 2 2 2 3 2" xfId="5392" xr:uid="{5FDBE34D-C158-42D2-A08F-57B4F7FDDFFB}"/>
    <cellStyle name="Normal 10 2 2 2 2 2 2 4" xfId="5393" xr:uid="{15E5EDB7-3D4D-4C38-85D1-398080596EBB}"/>
    <cellStyle name="Normal 10 2 2 2 2 2 3" xfId="907" xr:uid="{629F63FB-6D7C-4D56-8CA9-A6FD5852BF47}"/>
    <cellStyle name="Normal 10 2 2 2 2 2 3 2" xfId="908" xr:uid="{73841812-6A6F-4EC9-B42E-252E0E09F96B}"/>
    <cellStyle name="Normal 10 2 2 2 2 2 3 2 2" xfId="5394" xr:uid="{094D529D-DC09-4FB3-AB61-4EB4B6AB1C9F}"/>
    <cellStyle name="Normal 10 2 2 2 2 2 3 3" xfId="5395" xr:uid="{4CE9CEC8-B14B-4A8A-BD9A-36906DEAF747}"/>
    <cellStyle name="Normal 10 2 2 2 2 2 4" xfId="909" xr:uid="{26891296-946C-45A4-811E-8DB6959DFC42}"/>
    <cellStyle name="Normal 10 2 2 2 2 2 4 2" xfId="5396" xr:uid="{EE62D920-0123-4931-91EC-F896F7592DEB}"/>
    <cellStyle name="Normal 10 2 2 2 2 2 5" xfId="5397" xr:uid="{FC1A94F6-0FD3-4B33-87DF-0A73E5D5630E}"/>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2 2 2" xfId="5398" xr:uid="{D43F6102-F406-4017-8CB3-0371E4B6F979}"/>
    <cellStyle name="Normal 10 2 2 2 2 3 2 3" xfId="5399" xr:uid="{319D8BA9-79E4-43B7-B8FD-1B500F442948}"/>
    <cellStyle name="Normal 10 2 2 2 2 3 3" xfId="912" xr:uid="{6D0AF7D9-9506-4168-926F-8F3EFEF88B86}"/>
    <cellStyle name="Normal 10 2 2 2 2 3 3 2" xfId="5400" xr:uid="{41089159-1150-47F6-8720-2EB9EC74DE27}"/>
    <cellStyle name="Normal 10 2 2 2 2 3 4" xfId="2522" xr:uid="{B7755955-23DA-4534-A0CA-7B96ED3EDD92}"/>
    <cellStyle name="Normal 10 2 2 2 2 4" xfId="913" xr:uid="{109A7D8F-13AE-4437-AF74-C6DBA629C430}"/>
    <cellStyle name="Normal 10 2 2 2 2 4 2" xfId="914" xr:uid="{4FEE446D-D05C-4BF9-A008-3A90AA6B9A16}"/>
    <cellStyle name="Normal 10 2 2 2 2 4 2 2" xfId="5401" xr:uid="{269DE150-E4BB-414E-94B3-2B9A2F306B25}"/>
    <cellStyle name="Normal 10 2 2 2 2 4 3" xfId="5402" xr:uid="{57F0A341-7627-4EF2-A9D3-925A9A977693}"/>
    <cellStyle name="Normal 10 2 2 2 2 5" xfId="915" xr:uid="{053C74BF-0A06-45F5-A2EF-0E99D6B38CC0}"/>
    <cellStyle name="Normal 10 2 2 2 2 5 2" xfId="5403" xr:uid="{583C301F-583D-4FB7-A9DA-48F0CC405669}"/>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2 2 2" xfId="5404" xr:uid="{67061637-2A63-4182-846A-980D9E688120}"/>
    <cellStyle name="Normal 10 2 2 3 2 2 2 3" xfId="5405" xr:uid="{E6FA4387-653B-4BEA-B721-6D852361B5E8}"/>
    <cellStyle name="Normal 10 2 2 3 2 2 3" xfId="942" xr:uid="{FD30F39D-84AB-43FF-A2D0-4DB85948946F}"/>
    <cellStyle name="Normal 10 2 2 3 2 2 3 2" xfId="5406" xr:uid="{6F2928FC-1B8E-4513-9104-BC6E176002F1}"/>
    <cellStyle name="Normal 10 2 2 3 2 2 4" xfId="5407" xr:uid="{DF244D25-B988-4DC4-A971-81DE36893DEF}"/>
    <cellStyle name="Normal 10 2 2 3 2 3" xfId="943" xr:uid="{19EE49BD-AF9E-48D5-996D-8057A8ACF6EB}"/>
    <cellStyle name="Normal 10 2 2 3 2 3 2" xfId="944" xr:uid="{C99753D8-FD8A-4071-8F67-E9C90E826787}"/>
    <cellStyle name="Normal 10 2 2 3 2 3 2 2" xfId="5408" xr:uid="{BC32F74A-3B66-4C08-97D0-BF346D4F48A6}"/>
    <cellStyle name="Normal 10 2 2 3 2 3 3" xfId="5409" xr:uid="{4E6D78D1-8DAB-400C-891F-DE65E23EA149}"/>
    <cellStyle name="Normal 10 2 2 3 2 4" xfId="945" xr:uid="{07E2712C-87C9-447F-BC71-820FC5D1966B}"/>
    <cellStyle name="Normal 10 2 2 3 2 4 2" xfId="5410" xr:uid="{EB006B94-0290-4A80-A876-EAE3565C2B0C}"/>
    <cellStyle name="Normal 10 2 2 3 2 5" xfId="5411" xr:uid="{8C5D4A5F-1C6D-4394-A25B-70EE250FD6EE}"/>
    <cellStyle name="Normal 10 2 2 3 3" xfId="465" xr:uid="{526A8F8B-9B70-4C68-A1F6-01D7FF59CBB3}"/>
    <cellStyle name="Normal 10 2 2 3 3 2" xfId="946" xr:uid="{5B977519-9B35-4473-B851-920115D97508}"/>
    <cellStyle name="Normal 10 2 2 3 3 2 2" xfId="947" xr:uid="{292EF532-FB7D-4B88-B035-35FD4E40D884}"/>
    <cellStyle name="Normal 10 2 2 3 3 2 2 2" xfId="5412" xr:uid="{74301AC0-D377-4569-944F-016D245A659B}"/>
    <cellStyle name="Normal 10 2 2 3 3 2 3" xfId="5413" xr:uid="{571F5F96-80CF-47A6-80E7-4DBE9E55719A}"/>
    <cellStyle name="Normal 10 2 2 3 3 3" xfId="948" xr:uid="{152FE254-4A6B-48EA-91E7-896E91BB3531}"/>
    <cellStyle name="Normal 10 2 2 3 3 3 2" xfId="5414" xr:uid="{E4B02B96-FF32-4F0B-B6B7-32DA32896A02}"/>
    <cellStyle name="Normal 10 2 2 3 3 4" xfId="2526" xr:uid="{03A4B6E1-15C6-41B0-AEDA-D99929F96270}"/>
    <cellStyle name="Normal 10 2 2 3 4" xfId="949" xr:uid="{95CA2AAB-5053-4B5F-9DAE-2B140B3B6109}"/>
    <cellStyle name="Normal 10 2 2 3 4 2" xfId="950" xr:uid="{9B162083-6EAD-4573-99BF-B704C37E79B5}"/>
    <cellStyle name="Normal 10 2 2 3 4 2 2" xfId="5415" xr:uid="{219728D2-CBE6-4125-8CD6-2FF44536CE54}"/>
    <cellStyle name="Normal 10 2 2 3 4 3" xfId="5416" xr:uid="{3566B451-6C43-42C6-B5A3-431DEA03973B}"/>
    <cellStyle name="Normal 10 2 2 3 5" xfId="951" xr:uid="{B85D392A-BB2A-4EF1-BF00-73527D787BCE}"/>
    <cellStyle name="Normal 10 2 2 3 5 2" xfId="5417" xr:uid="{2D7AA538-1DC6-440F-9B7E-27B7E691C446}"/>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2 3 2" xfId="5418" xr:uid="{452F2063-6B55-448F-9B43-D701CBEF4C6F}"/>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2 2 2" xfId="5419" xr:uid="{96001352-C0A5-442A-8714-749ECACE1EBA}"/>
    <cellStyle name="Normal 10 2 3 2 2 2 2 3" xfId="5420" xr:uid="{C9662D1C-871A-4EA5-A726-A4737BC8B75C}"/>
    <cellStyle name="Normal 10 2 3 2 2 2 3" xfId="978" xr:uid="{04C67898-4519-4847-8AA9-13FF92BCFF76}"/>
    <cellStyle name="Normal 10 2 3 2 2 2 3 2" xfId="5421" xr:uid="{68515CC4-2D01-4773-8438-7C752697483A}"/>
    <cellStyle name="Normal 10 2 3 2 2 2 4" xfId="5422" xr:uid="{6EE1565B-2C8B-46D5-80EE-8AD77F0484BD}"/>
    <cellStyle name="Normal 10 2 3 2 2 3" xfId="979" xr:uid="{27815B17-BB19-4C9E-9230-6C776373977D}"/>
    <cellStyle name="Normal 10 2 3 2 2 3 2" xfId="980" xr:uid="{6EED844B-068F-4216-A7BE-901C09989177}"/>
    <cellStyle name="Normal 10 2 3 2 2 3 2 2" xfId="5423" xr:uid="{F489BF88-36DA-49C9-9821-1E3AC79DFB99}"/>
    <cellStyle name="Normal 10 2 3 2 2 3 3" xfId="5424" xr:uid="{FFA70791-D776-47BD-B7F0-416857FE61EF}"/>
    <cellStyle name="Normal 10 2 3 2 2 4" xfId="981" xr:uid="{ECD02EF5-CBA6-42B4-83CE-BE8B98357F9C}"/>
    <cellStyle name="Normal 10 2 3 2 2 4 2" xfId="5425" xr:uid="{DC6BBA14-54DA-48B3-A563-17B210992DE1}"/>
    <cellStyle name="Normal 10 2 3 2 2 5" xfId="5426" xr:uid="{7EA00398-F723-45B5-A96F-86E6B3C5A25D}"/>
    <cellStyle name="Normal 10 2 3 2 3" xfId="473" xr:uid="{CF424994-0403-4C09-8A6D-FD3185407852}"/>
    <cellStyle name="Normal 10 2 3 2 3 2" xfId="982" xr:uid="{147E5531-AB0C-424E-AEFB-5ABA9A0262C4}"/>
    <cellStyle name="Normal 10 2 3 2 3 2 2" xfId="983" xr:uid="{C71696EE-5B81-4C0E-B942-442DC564C31B}"/>
    <cellStyle name="Normal 10 2 3 2 3 2 2 2" xfId="5427" xr:uid="{D8C0997C-17AD-425D-BF5D-E37399BD29FA}"/>
    <cellStyle name="Normal 10 2 3 2 3 2 3" xfId="5428" xr:uid="{8E04C690-F8A3-4BC3-8FDB-F48422CC9F2D}"/>
    <cellStyle name="Normal 10 2 3 2 3 3" xfId="984" xr:uid="{F613F04B-F987-4463-B078-3C30C82F863A}"/>
    <cellStyle name="Normal 10 2 3 2 3 3 2" xfId="5429" xr:uid="{E74AB051-A559-43E5-8D77-9B098C40717E}"/>
    <cellStyle name="Normal 10 2 3 2 3 4" xfId="2530" xr:uid="{26193990-1FE0-480D-B562-78680C8B1875}"/>
    <cellStyle name="Normal 10 2 3 2 4" xfId="985" xr:uid="{22FCB205-E4C8-432E-87F6-086F79AFA656}"/>
    <cellStyle name="Normal 10 2 3 2 4 2" xfId="986" xr:uid="{06901669-5475-4AF9-90AF-6DF90DE1E2BF}"/>
    <cellStyle name="Normal 10 2 3 2 4 2 2" xfId="5430" xr:uid="{6E332B78-C79A-420C-B9F3-1A834C7B236F}"/>
    <cellStyle name="Normal 10 2 3 2 4 3" xfId="5431" xr:uid="{39A49058-BA91-4958-B556-A5C647F51DA2}"/>
    <cellStyle name="Normal 10 2 3 2 5" xfId="987" xr:uid="{BE603735-89B1-44FA-90E2-B1366DD11BD1}"/>
    <cellStyle name="Normal 10 2 3 2 5 2" xfId="5432" xr:uid="{E4CC2BAB-0410-4BEF-817A-FE7F23EF3B62}"/>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2 3 2" xfId="5433" xr:uid="{8440D8A0-C3F4-4E0D-9DEB-0B1DE4078177}"/>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2 2 2" xfId="5434" xr:uid="{AFA202B0-F54F-4A18-AEA9-CD23685E8F6A}"/>
    <cellStyle name="Normal 10 2 4 2 2 2 3" xfId="5435" xr:uid="{A030C221-75BD-4458-88E5-EC02C401E345}"/>
    <cellStyle name="Normal 10 2 4 2 2 3" xfId="1014" xr:uid="{08A456F0-F94B-40EC-94C5-9DFE14C27121}"/>
    <cellStyle name="Normal 10 2 4 2 2 3 2" xfId="5436" xr:uid="{2D8078FE-A4A1-4EAD-976E-34F2EF9FFA00}"/>
    <cellStyle name="Normal 10 2 4 2 2 4" xfId="2534" xr:uid="{57431F45-1E90-4D4F-A37E-72EB5A335C91}"/>
    <cellStyle name="Normal 10 2 4 2 3" xfId="1015" xr:uid="{054DBE29-B1B8-47DE-B959-E30E1884E1D7}"/>
    <cellStyle name="Normal 10 2 4 2 3 2" xfId="1016" xr:uid="{2CAE0BA9-9092-4709-8532-9E523087514A}"/>
    <cellStyle name="Normal 10 2 4 2 3 2 2" xfId="5437" xr:uid="{E5F43672-AECA-438F-9DE2-059B6B09C632}"/>
    <cellStyle name="Normal 10 2 4 2 3 3" xfId="5438" xr:uid="{60A84953-2236-4AF7-A773-3357993499C6}"/>
    <cellStyle name="Normal 10 2 4 2 4" xfId="1017" xr:uid="{EA4524D2-62F7-4BD4-8BDA-A4EDF91141F8}"/>
    <cellStyle name="Normal 10 2 4 2 4 2" xfId="5439" xr:uid="{D3D3E056-0C15-4185-850A-0A345B749451}"/>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2 2 2" xfId="5440" xr:uid="{0A30847F-5CC4-4D47-B224-11820258A9A2}"/>
    <cellStyle name="Normal 10 2 4 3 2 3" xfId="5441" xr:uid="{B16774BA-D2B9-4C8F-9DBF-77DB20D8AA31}"/>
    <cellStyle name="Normal 10 2 4 3 3" xfId="1020" xr:uid="{9CC3F578-9248-41FF-B531-0C658C7B12BA}"/>
    <cellStyle name="Normal 10 2 4 3 3 2" xfId="5442" xr:uid="{D730AEA0-4FC0-4C32-9533-8952F73A36EB}"/>
    <cellStyle name="Normal 10 2 4 3 4" xfId="2536" xr:uid="{4AFFD61C-62F5-46F2-92DD-CD22C3EE2384}"/>
    <cellStyle name="Normal 10 2 4 4" xfId="1021" xr:uid="{B157722E-D897-4D9E-B613-BEBD53F51635}"/>
    <cellStyle name="Normal 10 2 4 4 2" xfId="1022" xr:uid="{47BECDF7-5710-409F-8F1B-D101093A4367}"/>
    <cellStyle name="Normal 10 2 4 4 2 2" xfId="5443" xr:uid="{8AC35987-6BC3-4EC0-A63D-E4F16F75CCC2}"/>
    <cellStyle name="Normal 10 2 4 4 3" xfId="2537" xr:uid="{D36B5667-1A71-479A-B7ED-6A3C6005960D}"/>
    <cellStyle name="Normal 10 2 4 4 4" xfId="2538" xr:uid="{8B6255EA-2162-460A-AF9A-9A8B1354086D}"/>
    <cellStyle name="Normal 10 2 4 5" xfId="1023" xr:uid="{E80ED119-E242-464D-8095-059B321446BA}"/>
    <cellStyle name="Normal 10 2 4 5 2" xfId="5444" xr:uid="{52412432-1895-4664-BED8-E5473460927F}"/>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2 3 2" xfId="5445" xr:uid="{AE5FDC6E-66C4-4E68-8B2B-CA7D01A2233A}"/>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2 2 2" xfId="5446" xr:uid="{FB79E42C-F7C8-49FB-9893-2E6ACDF702E5}"/>
    <cellStyle name="Normal 10 3 2 2 2 2 2 3" xfId="5447" xr:uid="{C6156507-B8F7-4398-9FA3-48A18E5FF7D9}"/>
    <cellStyle name="Normal 10 3 2 2 2 2 3" xfId="1050" xr:uid="{E53FF4D3-107B-45BA-83D6-1288CAEB209A}"/>
    <cellStyle name="Normal 10 3 2 2 2 2 3 2" xfId="5448" xr:uid="{BE3F52F7-7541-4686-80E6-4D99DA71A5DB}"/>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2 2" xfId="5449" xr:uid="{122F8184-A574-4CF0-82DE-4D53C19525E8}"/>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4 2" xfId="5450" xr:uid="{454478C4-CCCD-4D7C-B34B-975B68EE30C2}"/>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2 2" xfId="5451" xr:uid="{9609B7C2-1B2D-41CB-80C9-732270663774}"/>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3 2" xfId="5452" xr:uid="{DF94AFCA-2FDF-45E1-9248-08DCBFBC9C78}"/>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2 2" xfId="5453" xr:uid="{AD9C0B60-6BCC-45FE-BE2A-3C5177BAA560}"/>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2 2 2" xfId="5454" xr:uid="{C07C442A-8F0B-4D50-9E13-67464E83A1AF}"/>
    <cellStyle name="Normal 10 3 3 2 2 2 2 3" xfId="5455" xr:uid="{6C764D10-AF32-4C90-ADAF-25CCA4590385}"/>
    <cellStyle name="Normal 10 3 3 2 2 2 3" xfId="4446" xr:uid="{E57E56A0-FCC7-483D-90A0-208DC1F98DF9}"/>
    <cellStyle name="Normal 10 3 3 2 2 2 3 2" xfId="5456" xr:uid="{1387C64C-B8AA-4A24-B555-6C1BAB4FDB87}"/>
    <cellStyle name="Normal 10 3 3 2 2 2 4" xfId="5457" xr:uid="{70038FB3-E7DA-4C95-BE7D-01CE31AB696A}"/>
    <cellStyle name="Normal 10 3 3 2 2 3" xfId="1086" xr:uid="{36770FC2-A7D6-42E6-A69C-9E6A7D78DF8D}"/>
    <cellStyle name="Normal 10 3 3 2 2 3 2" xfId="4447" xr:uid="{DB4AD8EC-9F8C-4946-9D82-BB0A4A17A743}"/>
    <cellStyle name="Normal 10 3 3 2 2 3 2 2" xfId="5458" xr:uid="{25E0AC21-BE18-44C0-A4EE-C25353D64C38}"/>
    <cellStyle name="Normal 10 3 3 2 2 3 3" xfId="5459" xr:uid="{AD1F40BC-2496-4906-847B-6D8313D37E46}"/>
    <cellStyle name="Normal 10 3 3 2 2 4" xfId="2576" xr:uid="{35979A2E-17F5-4658-93C3-0717A1048B6C}"/>
    <cellStyle name="Normal 10 3 3 2 2 4 2" xfId="5460" xr:uid="{7DAFCF81-8364-4035-92EC-C7A44B7F9B77}"/>
    <cellStyle name="Normal 10 3 3 2 2 5" xfId="5461" xr:uid="{97E0998E-5814-4F81-ACDA-1D77885A9D7B}"/>
    <cellStyle name="Normal 10 3 3 2 3" xfId="1087" xr:uid="{A4C9CB8C-6577-4207-A23A-2E367BDCFF75}"/>
    <cellStyle name="Normal 10 3 3 2 3 2" xfId="1088" xr:uid="{DD90B6A8-A436-4DE5-8390-0DD052CD65D4}"/>
    <cellStyle name="Normal 10 3 3 2 3 2 2" xfId="4448" xr:uid="{ADE34F11-15DC-4997-AD3E-131C18C74349}"/>
    <cellStyle name="Normal 10 3 3 2 3 2 2 2" xfId="5462" xr:uid="{EEE15246-7B2B-43E2-8C76-8A7C35DB35B9}"/>
    <cellStyle name="Normal 10 3 3 2 3 2 3" xfId="5463" xr:uid="{D09FE633-3CFD-4DED-8889-518470AEDACF}"/>
    <cellStyle name="Normal 10 3 3 2 3 3" xfId="2577" xr:uid="{4B1457EA-99DF-4B94-9542-07DAD620B5E9}"/>
    <cellStyle name="Normal 10 3 3 2 3 3 2" xfId="5464" xr:uid="{AEF69750-625B-473D-87F5-E6D48DE6EE2D}"/>
    <cellStyle name="Normal 10 3 3 2 3 4" xfId="2578" xr:uid="{4F5C3965-B789-4C37-AE09-64215C4C9D6C}"/>
    <cellStyle name="Normal 10 3 3 2 4" xfId="1089" xr:uid="{5EE348DF-F783-4501-B74E-44DC2ACA13C1}"/>
    <cellStyle name="Normal 10 3 3 2 4 2" xfId="4449" xr:uid="{E952768E-9D66-4586-B771-4CE79615616F}"/>
    <cellStyle name="Normal 10 3 3 2 4 2 2" xfId="5465" xr:uid="{EE9814C1-7815-4BAE-9207-C1AB959E00EC}"/>
    <cellStyle name="Normal 10 3 3 2 4 3" xfId="5466" xr:uid="{B225AF69-ED53-46B0-B9C6-5A29379D55B9}"/>
    <cellStyle name="Normal 10 3 3 2 5" xfId="2579" xr:uid="{780BB276-A933-4E3A-8986-A3613182F51B}"/>
    <cellStyle name="Normal 10 3 3 2 5 2" xfId="5467" xr:uid="{13684FB0-B78F-4AD2-8791-5D470CB92E20}"/>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2 2 2" xfId="5468" xr:uid="{6C138B12-4945-4392-9217-4DA0DFE2ABF5}"/>
    <cellStyle name="Normal 10 3 3 3 2 2 3" xfId="5469" xr:uid="{F6B5BE72-EB21-40A4-9806-980FD2313A97}"/>
    <cellStyle name="Normal 10 3 3 3 2 3" xfId="2581" xr:uid="{5191DABB-FDB3-46DC-B6D7-9D84E1BCBF0E}"/>
    <cellStyle name="Normal 10 3 3 3 2 3 2" xfId="5470" xr:uid="{6D9411B7-5F81-4150-BB11-9A456014F523}"/>
    <cellStyle name="Normal 10 3 3 3 2 4" xfId="2582" xr:uid="{850546DA-C09C-4292-B5D7-46A0D6C98C40}"/>
    <cellStyle name="Normal 10 3 3 3 3" xfId="1092" xr:uid="{6C39B57B-E4C1-477F-AFAF-E8D7A05966F0}"/>
    <cellStyle name="Normal 10 3 3 3 3 2" xfId="4451" xr:uid="{8BD8EFE3-D2C7-4D36-B9EC-B50639AF0426}"/>
    <cellStyle name="Normal 10 3 3 3 3 2 2" xfId="5471" xr:uid="{20FC1D40-70CC-4A6B-8D99-F116ADF4F26F}"/>
    <cellStyle name="Normal 10 3 3 3 3 3" xfId="5472" xr:uid="{BBB89C80-DABB-4855-9B3A-75B9B4F9B8CC}"/>
    <cellStyle name="Normal 10 3 3 3 4" xfId="2583" xr:uid="{EBAA324B-5E9F-4E30-89C2-E4AC30BD7491}"/>
    <cellStyle name="Normal 10 3 3 3 4 2" xfId="5473" xr:uid="{24E790CB-FA07-411E-A840-BE6970B95698}"/>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2 2 2" xfId="5474" xr:uid="{CCA92D9C-BC29-4739-AE5A-BE42B99C066A}"/>
    <cellStyle name="Normal 10 3 3 4 2 3" xfId="5475" xr:uid="{FA4BAAF4-C552-4F52-B062-86D79D7CB0F0}"/>
    <cellStyle name="Normal 10 3 3 4 3" xfId="2585" xr:uid="{4CD941EF-103F-429B-8945-87F0F8664703}"/>
    <cellStyle name="Normal 10 3 3 4 3 2" xfId="5476" xr:uid="{60784B4A-8A67-48F4-A81F-A71E9B13C281}"/>
    <cellStyle name="Normal 10 3 3 4 4" xfId="2586" xr:uid="{B9A16C36-3EA6-4049-85A3-3DBC6E44C54E}"/>
    <cellStyle name="Normal 10 3 3 5" xfId="1095" xr:uid="{0743590D-7228-4175-98A0-5E763F4CC86E}"/>
    <cellStyle name="Normal 10 3 3 5 2" xfId="2587" xr:uid="{25C859AB-A514-49DD-A803-EAB57A69192D}"/>
    <cellStyle name="Normal 10 3 3 5 2 2" xfId="5477" xr:uid="{A46FBD03-F1E4-45F0-B11C-8A66BB440C41}"/>
    <cellStyle name="Normal 10 3 3 5 3" xfId="2588" xr:uid="{B4C30B7F-ED3A-40FF-9474-C64DF4421186}"/>
    <cellStyle name="Normal 10 3 3 5 4" xfId="2589" xr:uid="{BC2C970E-FAE3-4BCA-8CC6-E2F2F82BD128}"/>
    <cellStyle name="Normal 10 3 3 6" xfId="2590" xr:uid="{558E5C85-4B5B-4DD5-A097-D9CAEB60E9B0}"/>
    <cellStyle name="Normal 10 3 3 6 2" xfId="5478" xr:uid="{68C31CEC-11C4-435C-BFCF-FD28136F3BDD}"/>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2 2 2" xfId="5479" xr:uid="{4A22C636-E24E-4742-A704-E9E8E2BCE9EA}"/>
    <cellStyle name="Normal 10 3 4 2 2 2 3" xfId="5480" xr:uid="{E4AE709E-5429-41FF-8B73-67E26AA00080}"/>
    <cellStyle name="Normal 10 3 4 2 2 3" xfId="1098" xr:uid="{C0403A1E-7D1A-4F1C-A70F-C75612B4EC64}"/>
    <cellStyle name="Normal 10 3 4 2 2 3 2" xfId="5481" xr:uid="{5BBD35DB-BE1E-465C-A20A-86F3119F1412}"/>
    <cellStyle name="Normal 10 3 4 2 2 4" xfId="2593" xr:uid="{39059EA2-E0AF-4230-8E63-945526820B9A}"/>
    <cellStyle name="Normal 10 3 4 2 3" xfId="1099" xr:uid="{35CC61D3-C6DA-4366-86AB-7B842BB79599}"/>
    <cellStyle name="Normal 10 3 4 2 3 2" xfId="1100" xr:uid="{18BFB79B-2BEA-4521-8335-2C06BF0E2E06}"/>
    <cellStyle name="Normal 10 3 4 2 3 2 2" xfId="5482" xr:uid="{8C1D33AC-F934-498C-88B3-23255C006A0E}"/>
    <cellStyle name="Normal 10 3 4 2 3 3" xfId="5483" xr:uid="{AC4C127B-3C4C-40E4-A1C5-81085F734C1C}"/>
    <cellStyle name="Normal 10 3 4 2 4" xfId="1101" xr:uid="{880EB747-4FFF-4C47-A057-8B810DDCCBC2}"/>
    <cellStyle name="Normal 10 3 4 2 4 2" xfId="5484" xr:uid="{55558E8B-90FE-460A-81D6-91D944DC6858}"/>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2 2 2" xfId="5485" xr:uid="{210CE949-AF26-4712-9C67-92DFBF986376}"/>
    <cellStyle name="Normal 10 3 4 3 2 3" xfId="5486" xr:uid="{D96D7DED-2C21-4A39-A103-89D7B52747D5}"/>
    <cellStyle name="Normal 10 3 4 3 3" xfId="1104" xr:uid="{96BAE80E-1F90-4D74-B148-AE09547E3465}"/>
    <cellStyle name="Normal 10 3 4 3 3 2" xfId="5487" xr:uid="{E4A901D6-1268-44E2-A9A8-5AADEAAD736B}"/>
    <cellStyle name="Normal 10 3 4 3 4" xfId="2595" xr:uid="{B71B46F9-A918-4B71-ACD9-B2ADD606C5C5}"/>
    <cellStyle name="Normal 10 3 4 4" xfId="1105" xr:uid="{2E1E3FD8-5E2C-4150-8108-C6D6070CE44A}"/>
    <cellStyle name="Normal 10 3 4 4 2" xfId="1106" xr:uid="{C085CF84-6D30-433B-A340-CF6087BDD0C7}"/>
    <cellStyle name="Normal 10 3 4 4 2 2" xfId="5488" xr:uid="{649800DD-0F59-4912-9BDB-2E507E44B4C0}"/>
    <cellStyle name="Normal 10 3 4 4 3" xfId="2596" xr:uid="{A15CA22F-C997-4AC3-9EB0-9971FB037DB5}"/>
    <cellStyle name="Normal 10 3 4 4 4" xfId="2597" xr:uid="{6B6E71E8-613E-43D8-B776-9D6DF0412AD9}"/>
    <cellStyle name="Normal 10 3 4 5" xfId="1107" xr:uid="{34828E3F-0BA1-429A-AB68-E0D574FAFF90}"/>
    <cellStyle name="Normal 10 3 4 5 2" xfId="5489" xr:uid="{60B77278-6B1B-4FDB-9EDD-A3953A45BBC3}"/>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2 2 2" xfId="5490" xr:uid="{CC0E5337-A059-4E43-A8E1-5EF5792B7116}"/>
    <cellStyle name="Normal 10 3 5 2 2 3" xfId="5491" xr:uid="{A50F669F-29D0-42C6-B347-4BFFB50CD433}"/>
    <cellStyle name="Normal 10 3 5 2 3" xfId="1110" xr:uid="{200F793D-A385-4E84-845A-53BCF413DAC0}"/>
    <cellStyle name="Normal 10 3 5 2 3 2" xfId="5492" xr:uid="{DAF3EC42-49D3-4430-BCB8-EC4D5B64B8A2}"/>
    <cellStyle name="Normal 10 3 5 2 4" xfId="2600" xr:uid="{E48857CE-790E-4615-AC26-8922ED996BC3}"/>
    <cellStyle name="Normal 10 3 5 3" xfId="1111" xr:uid="{A3BCD462-4181-4569-8C12-C1695FDD3609}"/>
    <cellStyle name="Normal 10 3 5 3 2" xfId="1112" xr:uid="{2CC8AA63-81E8-4CAC-9AD1-CC228C4066B2}"/>
    <cellStyle name="Normal 10 3 5 3 2 2" xfId="5493" xr:uid="{B4F0A125-7AE2-4678-8BC7-3E342DC69DF0}"/>
    <cellStyle name="Normal 10 3 5 3 3" xfId="2601" xr:uid="{BFA4BAAB-93E5-41D9-976B-9FD29FBBF773}"/>
    <cellStyle name="Normal 10 3 5 3 4" xfId="2602" xr:uid="{723443F9-371D-40A7-8D7C-B318B41A070E}"/>
    <cellStyle name="Normal 10 3 5 4" xfId="1113" xr:uid="{3E901BB7-E86D-4F1E-924B-ED7667D6F0A5}"/>
    <cellStyle name="Normal 10 3 5 4 2" xfId="5494" xr:uid="{12A4BB35-8718-41C3-BCCE-A18DA1DADCD7}"/>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2 2" xfId="5495" xr:uid="{E994E5EC-6639-40B2-B859-BA8C2C39D9F9}"/>
    <cellStyle name="Normal 10 3 6 2 3" xfId="2605" xr:uid="{7B31E71C-3D82-4BE8-ABBE-CC1AB3666F33}"/>
    <cellStyle name="Normal 10 3 6 2 4" xfId="2606" xr:uid="{DC748F58-52AF-44FB-A1BA-E43FE8D48DDB}"/>
    <cellStyle name="Normal 10 3 6 3" xfId="1116" xr:uid="{5CC4352B-40CD-412F-AB62-66F2C8505674}"/>
    <cellStyle name="Normal 10 3 6 3 2" xfId="5496" xr:uid="{479139A0-8F26-40DB-A765-962BA41B9118}"/>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2 2" xfId="5497" xr:uid="{3433CFF8-B600-4FDA-BEB4-D005B420370E}"/>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2 2" xfId="5498" xr:uid="{30C48C63-6865-4A0D-AD3A-572539825225}"/>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2 2" xfId="5499" xr:uid="{105B97C0-979F-40B5-9579-E7AE7ACB5FFE}"/>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2 2" xfId="5500" xr:uid="{6D34C8F9-5C2C-4823-8A26-5BF26A5F82FA}"/>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2 2" xfId="5501" xr:uid="{AFF5515E-E869-4A4D-9B4E-E9D3CA3B2BD5}"/>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2 3 2" xfId="6075" xr:uid="{5BCCBD2E-1CAB-42B4-AC48-11CC63D52285}"/>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2 2 2" xfId="6057" xr:uid="{45E0831D-0F62-4FB3-8162-578BEE83DEAE}"/>
    <cellStyle name="Normal 15 2 2 3" xfId="6056" xr:uid="{84D87485-B101-4765-AD98-76246EAB0FAC}"/>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2 2" xfId="6059" xr:uid="{9E615CAB-88EA-42F3-B8CC-8E28EF7AB57C}"/>
    <cellStyle name="Normal 17 2 3" xfId="4346" xr:uid="{460D5662-2F02-4E2B-80DD-B68AFF523CC4}"/>
    <cellStyle name="Normal 17 2 3 2" xfId="6058" xr:uid="{ADCDE2E0-0849-4F50-B05F-3D0A1F9FAEF8}"/>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2 2 2" xfId="6061" xr:uid="{116BCF78-BF26-412F-A6AD-04E69AD84FCB}"/>
    <cellStyle name="Normal 18 2 3" xfId="6060" xr:uid="{9310546A-17AF-4315-AD14-0D90507E4E14}"/>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2 4" xfId="5369" xr:uid="{9CEF0989-6CBD-444E-B02B-CB58CAA9B224}"/>
    <cellStyle name="Normal 2 2 3 2 2 4 2" xfId="5372" xr:uid="{C6E1B9E3-055F-4AF1-9C75-385C97100795}"/>
    <cellStyle name="Normal 2 2 3 2 3" xfId="4750" xr:uid="{633789A8-4F58-4E0F-8E35-BAC9F7B2A861}"/>
    <cellStyle name="Normal 2 2 3 2 4" xfId="5305" xr:uid="{BABC74F6-974E-4054-960F-43DD029CEA7B}"/>
    <cellStyle name="Normal 2 2 3 3" xfId="4435" xr:uid="{B0146840-4DD5-4D59-AF9C-39C7A0DAF7C5}"/>
    <cellStyle name="Normal 2 2 3 3 2" xfId="5502" xr:uid="{D5EFD3E3-BAC0-4C60-8898-1203543FA84D}"/>
    <cellStyle name="Normal 2 2 3 4" xfId="4706" xr:uid="{5353C844-9888-4585-A8B6-20E47575FF3F}"/>
    <cellStyle name="Normal 2 2 3 4 2" xfId="5378" xr:uid="{AD79C420-4936-4CF2-B2E6-14D67E7FF59A}"/>
    <cellStyle name="Normal 2 2 3 4 3" xfId="6106" xr:uid="{924F2930-0DE4-4066-B4F6-A2CE4FFA931E}"/>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4 2" xfId="5503" xr:uid="{3D0676FA-94F2-4FDC-8C46-6C0293DDD6BF}"/>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4 2" xfId="6052" xr:uid="{B06A4B35-203C-4634-8626-277EA91D6C5D}"/>
    <cellStyle name="Normal 2 4 4 3" xfId="5379" xr:uid="{2059DCC3-BAE8-46C7-B08F-4070074AC336}"/>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6099" xr:uid="{4F7A3C05-2D46-4E15-AD1E-CD1CD8D0B172}"/>
    <cellStyle name="Normal 2 6 4" xfId="4661" xr:uid="{FD8853FA-34F1-4C5F-8D9D-11A453BD6270}"/>
    <cellStyle name="Normal 2 6 4 2" xfId="6157" xr:uid="{1C03DAC2-4F0F-4853-9C9A-EEAEC6BA350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2 2" xfId="6156" xr:uid="{DD21C024-3DAE-46E1-A156-CCB9EE2E966C}"/>
    <cellStyle name="Normal 2 7 3" xfId="4662" xr:uid="{B1B921F3-EB75-439A-84AA-866F8CC0F6DF}"/>
    <cellStyle name="Normal 2 7 4" xfId="5303" xr:uid="{A5BF61AA-DF33-474D-ACF6-DAAE50FA41EA}"/>
    <cellStyle name="Normal 2 7 5" xfId="6100" xr:uid="{E260DD77-DD10-4025-830B-1D2828F57989}"/>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3 2 2" xfId="6063" xr:uid="{F5767AAA-C322-49EC-A406-A52B015A88CC}"/>
    <cellStyle name="Normal 20 3 3" xfId="6062" xr:uid="{C26165C3-A79E-4B5D-ABE6-6AFDFDD6CC10}"/>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2 2 2" xfId="6065" xr:uid="{10E4C164-6938-4D16-BB5D-2B1E24EA5AA3}"/>
    <cellStyle name="Normal 21 3 3" xfId="4458" xr:uid="{F92261BF-7244-42C7-88E1-AFFEAB59C4F7}"/>
    <cellStyle name="Normal 21 3 4" xfId="5504" xr:uid="{0D81953C-A4E4-42F9-9B59-BE78FC846E0F}"/>
    <cellStyle name="Normal 21 4" xfId="4570" xr:uid="{DABA8B8E-3EEB-4383-A7F2-565C93DF7505}"/>
    <cellStyle name="Normal 21 4 2" xfId="5354" xr:uid="{CF671FD0-E729-4E81-9DF7-8F645B392AB9}"/>
    <cellStyle name="Normal 21 4 2 2" xfId="6064" xr:uid="{F405C814-08A2-4F50-A568-00ECB95684E1}"/>
    <cellStyle name="Normal 21 4 3" xfId="6092" xr:uid="{D95C393B-58E8-4374-8B07-C56C1F535FAE}"/>
    <cellStyle name="Normal 21 5" xfId="4737" xr:uid="{85F68269-A468-42B0-8CB3-C25AC0FADB03}"/>
    <cellStyle name="Normal 22" xfId="440" xr:uid="{963C58FE-65B1-480D-8E17-28EF6CF684CE}"/>
    <cellStyle name="Normal 22 2" xfId="441" xr:uid="{DB3CE02E-966A-4125-ACCA-5DC25FB5BF5C}"/>
    <cellStyle name="Normal 22 2 2" xfId="6066" xr:uid="{951A4170-6B80-4A89-9ACF-556A9414F335}"/>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2 2" xfId="5377" xr:uid="{E100F5AB-465F-4502-8BF0-2A5EC08E2138}"/>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6 3 3" xfId="5380" xr:uid="{19BF558F-B1D8-46DA-8003-FE36714CA21F}"/>
    <cellStyle name="Normal 27" xfId="2507" xr:uid="{2698EF8C-B039-4B36-990F-FF1971D43250}"/>
    <cellStyle name="Normal 27 2" xfId="4364" xr:uid="{43EFDD3D-740B-4D61-AE8F-F39189945267}"/>
    <cellStyle name="Normal 27 2 2" xfId="6050" xr:uid="{B41620E3-0D34-47B4-B7E6-B31703019633}"/>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3 2" xfId="5505" xr:uid="{DEB1C322-BFF3-4A5F-A9F8-F1086905AB9D}"/>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2 5 4" xfId="6098" xr:uid="{644F9607-CDC7-48F5-A8EB-CFFB0615AD98}"/>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70" xr:uid="{74DFEEB7-1755-4ED3-A180-CF6D7472188B}"/>
    <cellStyle name="Normal 3 6 3" xfId="5366" xr:uid="{E1B712EC-4E17-4C9F-9E82-B2976D75E22C}"/>
    <cellStyle name="Normal 3 6 3 2" xfId="5371" xr:uid="{242AB465-CAA9-4559-A241-42B766738CC2}"/>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3 2 2" xfId="6070" xr:uid="{D726D6B9-20DB-4298-AC9E-697AFCD388E9}"/>
    <cellStyle name="Normal 4 2 3 3 3" xfId="6069" xr:uid="{6C859E97-6EF6-4464-B02E-0F43905005BB}"/>
    <cellStyle name="Normal 4 2 3 4" xfId="4465" xr:uid="{48F26FDF-C9E7-4A5D-88E5-17483C7C30F4}"/>
    <cellStyle name="Normal 4 2 3 4 2" xfId="6071" xr:uid="{8B0B3A24-FFD1-496A-8C6D-A33FBCF95745}"/>
    <cellStyle name="Normal 4 2 3 5" xfId="4466" xr:uid="{87940F3C-A96F-4230-97CE-265608926977}"/>
    <cellStyle name="Normal 4 2 3 5 2" xfId="6072" xr:uid="{A5588016-17DC-4966-9DC5-616FFEEBC2E5}"/>
    <cellStyle name="Normal 4 2 3 6" xfId="6068" xr:uid="{07C2DE6B-3414-41AE-82FF-E098330FEAAE}"/>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3 2" xfId="5507" xr:uid="{AFF2AAC0-3D75-4DC1-8777-814DB0BD50E2}"/>
    <cellStyle name="Normal 4 2 4 3 3" xfId="6087" xr:uid="{59084646-CB66-4EB5-931C-B3FE16D801A4}"/>
    <cellStyle name="Normal 4 2 4 4" xfId="4714" xr:uid="{59AC79FF-2847-48F1-8DC8-52F3EEECE8FD}"/>
    <cellStyle name="Normal 4 2 5" xfId="1168" xr:uid="{01F656E5-00AC-471C-85B4-418D7F2A2562}"/>
    <cellStyle name="Normal 4 2 5 2" xfId="6067" xr:uid="{C79C31C9-D440-450C-AE73-59CAC5A6BECF}"/>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5 3" xfId="5506" xr:uid="{8B557BC2-3CF9-4C99-B626-4F5DACEA907A}"/>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46" xfId="5376" xr:uid="{827C096A-3EB9-411B-9422-C6897D707F19}"/>
    <cellStyle name="Normal 47" xfId="5375" xr:uid="{95D64EE4-C217-44E6-979A-461E85A31446}"/>
    <cellStyle name="Normal 47 2" xfId="6158" xr:uid="{A6C9D8FF-9405-4315-BFA1-B159FE3FC6BF}"/>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2 2" xfId="6076" xr:uid="{6BD7F8FC-B01C-43D9-92FA-BA19C24B4E69}"/>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2 6" xfId="6093" xr:uid="{D1AD87A1-EEB4-4072-A1B2-E1EBC497745E}"/>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2 2" xfId="6077" xr:uid="{CDE2F512-CE22-4875-8915-4315F24B39DF}"/>
    <cellStyle name="Normal 5 2 3 2 2 3" xfId="6102" xr:uid="{FD22A1BC-A1BA-47AC-8D39-37948845ADDD}"/>
    <cellStyle name="Normal 5 2 3 2 3" xfId="4559" xr:uid="{624DDF9E-AA28-41F4-96AD-02D44AA621B8}"/>
    <cellStyle name="Normal 5 2 3 2 3 2" xfId="6155" xr:uid="{A1251BBD-48C3-4E7A-86F2-D026564DA183}"/>
    <cellStyle name="Normal 5 2 3 2 4" xfId="5301" xr:uid="{58E7EB37-691C-468E-91BC-469DA500E156}"/>
    <cellStyle name="Normal 5 2 3 2 4 2" xfId="6154" xr:uid="{BB0547F3-0B31-4D66-BDE3-97291695A424}"/>
    <cellStyle name="Normal 5 2 3 2 5" xfId="6107" xr:uid="{9CE396C0-0821-4DDE-AFE7-7B510893EDA3}"/>
    <cellStyle name="Normal 5 2 3 3" xfId="198" xr:uid="{002950BA-EE15-4C45-BA3C-C1CFD2338823}"/>
    <cellStyle name="Normal 5 2 3 3 2" xfId="4742" xr:uid="{8DE321DC-FE81-4DF1-B1AA-6B599A3B91B6}"/>
    <cellStyle name="Normal 5 2 3 3 3" xfId="6051" xr:uid="{1C190E45-F249-4D43-8029-791B59146C9D}"/>
    <cellStyle name="Normal 5 2 3 3 4" xfId="6101" xr:uid="{E1D1A4A3-3793-4874-B0DA-83E8BDA65757}"/>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2 2 2" xfId="5508" xr:uid="{5DF5CA5E-6613-4E38-B5B4-85211DB3C3BF}"/>
    <cellStyle name="Normal 5 4 2 2 2 2 2 2 3" xfId="5509" xr:uid="{E9A98176-2AB6-4BE2-BC47-854E788E1269}"/>
    <cellStyle name="Normal 5 4 2 2 2 2 2 3" xfId="1179" xr:uid="{35CD1F39-AFD8-4484-8974-C9E3EC4B1B55}"/>
    <cellStyle name="Normal 5 4 2 2 2 2 2 3 2" xfId="5510" xr:uid="{C74F6921-AD34-4D34-94F8-73D9BBE12B6D}"/>
    <cellStyle name="Normal 5 4 2 2 2 2 2 4" xfId="5511" xr:uid="{3F8A79EE-3A57-473C-8146-2D57220E5ABC}"/>
    <cellStyle name="Normal 5 4 2 2 2 2 3" xfId="1180" xr:uid="{30D179A0-9F03-465C-A457-88F97E9E404C}"/>
    <cellStyle name="Normal 5 4 2 2 2 2 3 2" xfId="1181" xr:uid="{9557CA44-5D26-43C4-88EB-E256BE025821}"/>
    <cellStyle name="Normal 5 4 2 2 2 2 3 2 2" xfId="5512" xr:uid="{CDAAD40F-553B-4A35-9D22-D2BF0641CF26}"/>
    <cellStyle name="Normal 5 4 2 2 2 2 3 3" xfId="5513" xr:uid="{1A6A1312-C268-4F21-86E9-41BC837A4059}"/>
    <cellStyle name="Normal 5 4 2 2 2 2 4" xfId="1182" xr:uid="{737CF3E1-5C5C-4D80-ADAF-150890997C86}"/>
    <cellStyle name="Normal 5 4 2 2 2 2 4 2" xfId="5514" xr:uid="{005150E1-6E6B-4BEB-9D7E-59F8659173E2}"/>
    <cellStyle name="Normal 5 4 2 2 2 2 5" xfId="5515" xr:uid="{101C54EE-C000-4068-967C-2A4D2EE2E652}"/>
    <cellStyle name="Normal 5 4 2 2 2 3" xfId="532" xr:uid="{A1CD66D3-31AF-4B8A-9455-1B4880526560}"/>
    <cellStyle name="Normal 5 4 2 2 2 3 2" xfId="1183" xr:uid="{5EE8B59D-404B-4E75-B512-0DFB91CAAE65}"/>
    <cellStyle name="Normal 5 4 2 2 2 3 2 2" xfId="1184" xr:uid="{80E028A6-B8ED-4048-9301-86967D79104A}"/>
    <cellStyle name="Normal 5 4 2 2 2 3 2 2 2" xfId="5516" xr:uid="{48E793A7-1EB9-4115-B87F-2653417EEE8B}"/>
    <cellStyle name="Normal 5 4 2 2 2 3 2 3" xfId="5517" xr:uid="{391BC448-3D58-44EA-9488-95B43B31C52F}"/>
    <cellStyle name="Normal 5 4 2 2 2 3 3" xfId="1185" xr:uid="{773DC4B1-2A7B-4C75-9DBD-6F8484CE1AC4}"/>
    <cellStyle name="Normal 5 4 2 2 2 3 3 2" xfId="5518" xr:uid="{3BB0C603-F80A-47F0-A410-1CDF5EDC43DD}"/>
    <cellStyle name="Normal 5 4 2 2 2 3 4" xfId="2844" xr:uid="{1F4F4285-B008-40BC-84B5-367C2476C943}"/>
    <cellStyle name="Normal 5 4 2 2 2 4" xfId="1186" xr:uid="{12DAE813-9609-4196-A70B-B1725AB7986E}"/>
    <cellStyle name="Normal 5 4 2 2 2 4 2" xfId="1187" xr:uid="{5960A9C9-779E-43D7-BE2A-E5FA3C6A6992}"/>
    <cellStyle name="Normal 5 4 2 2 2 4 2 2" xfId="5519" xr:uid="{34933073-A94D-4E90-A65C-85DE2B3491FA}"/>
    <cellStyle name="Normal 5 4 2 2 2 4 3" xfId="5520" xr:uid="{1FC3B933-2416-428B-A28E-910E64E56873}"/>
    <cellStyle name="Normal 5 4 2 2 2 5" xfId="1188" xr:uid="{9CE7C80F-386F-46BE-BBA5-A572A580C833}"/>
    <cellStyle name="Normal 5 4 2 2 2 5 2" xfId="5521" xr:uid="{2A51D694-FB07-4C7C-B21A-1E153F832EC2}"/>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2 2 2" xfId="5522" xr:uid="{80C98158-E46E-43C3-B7BC-3790F5C3CE8E}"/>
    <cellStyle name="Normal 5 4 2 3 2 2 2 3" xfId="5523" xr:uid="{D32CE4B7-48CE-4814-9B19-10EC63483AF3}"/>
    <cellStyle name="Normal 5 4 2 3 2 2 3" xfId="1215" xr:uid="{6EB639CB-0869-4F7E-B937-B6E217C26A75}"/>
    <cellStyle name="Normal 5 4 2 3 2 2 3 2" xfId="5524" xr:uid="{7EA420D6-BF3B-4E89-B667-68FF4B986573}"/>
    <cellStyle name="Normal 5 4 2 3 2 2 4" xfId="5525" xr:uid="{A780BE17-66DB-48DC-BF3D-EFAD9E924E74}"/>
    <cellStyle name="Normal 5 4 2 3 2 3" xfId="1216" xr:uid="{58FAFCB8-7317-4A79-A589-83368F38C218}"/>
    <cellStyle name="Normal 5 4 2 3 2 3 2" xfId="1217" xr:uid="{C2D7B35C-B0E6-425D-8779-133543506A93}"/>
    <cellStyle name="Normal 5 4 2 3 2 3 2 2" xfId="5526" xr:uid="{7C3D3524-E12C-4D58-BADB-704F044F61E1}"/>
    <cellStyle name="Normal 5 4 2 3 2 3 3" xfId="5527" xr:uid="{8F18D6AA-826F-464C-BF93-C87904CC3132}"/>
    <cellStyle name="Normal 5 4 2 3 2 4" xfId="1218" xr:uid="{BDFD4642-9C06-4E18-9357-B10DEF7EAB32}"/>
    <cellStyle name="Normal 5 4 2 3 2 4 2" xfId="5528" xr:uid="{0AC81E9E-E35F-420F-8A17-63E71F7C8F6B}"/>
    <cellStyle name="Normal 5 4 2 3 2 5" xfId="5529" xr:uid="{9C72AB65-F330-4097-9CB4-D5B28E470873}"/>
    <cellStyle name="Normal 5 4 2 3 3" xfId="541" xr:uid="{14E1FE36-9672-4C4A-8A01-0055477485CF}"/>
    <cellStyle name="Normal 5 4 2 3 3 2" xfId="1219" xr:uid="{3430B043-D53F-4E61-B81E-BC283299C005}"/>
    <cellStyle name="Normal 5 4 2 3 3 2 2" xfId="1220" xr:uid="{4FE4D115-EC51-4907-A3B6-CDFEBD004FB5}"/>
    <cellStyle name="Normal 5 4 2 3 3 2 2 2" xfId="5530" xr:uid="{DA7370E1-ACCF-4167-A493-F04E67C63EDC}"/>
    <cellStyle name="Normal 5 4 2 3 3 2 3" xfId="5531" xr:uid="{B2466F01-CD99-4C71-B59A-50F243D40196}"/>
    <cellStyle name="Normal 5 4 2 3 3 3" xfId="1221" xr:uid="{389E81F3-E320-4595-B1A4-5C4C371ADA7E}"/>
    <cellStyle name="Normal 5 4 2 3 3 3 2" xfId="5532" xr:uid="{2B06A94E-4180-4AEB-BE99-DCE9D985F1B3}"/>
    <cellStyle name="Normal 5 4 2 3 3 4" xfId="2848" xr:uid="{152BB73F-44B7-49B1-831C-11355BF3F283}"/>
    <cellStyle name="Normal 5 4 2 3 4" xfId="1222" xr:uid="{DCDDE725-DFCF-43EC-A243-CB4B7C8B3A48}"/>
    <cellStyle name="Normal 5 4 2 3 4 2" xfId="1223" xr:uid="{D9C5D0FD-FAF6-4946-AB9D-7BFE2A856243}"/>
    <cellStyle name="Normal 5 4 2 3 4 2 2" xfId="5533" xr:uid="{A7AD334B-2F77-47C9-A211-F60757D9C5F5}"/>
    <cellStyle name="Normal 5 4 2 3 4 3" xfId="5534" xr:uid="{90F79484-8EAE-40E6-A89C-78DCB7C4E7BD}"/>
    <cellStyle name="Normal 5 4 2 3 5" xfId="1224" xr:uid="{01F8A697-282A-4B1A-BDF1-7393FE858435}"/>
    <cellStyle name="Normal 5 4 2 3 5 2" xfId="5535" xr:uid="{C56CE24E-800F-4D1F-BB28-5F26DF3CA60E}"/>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2 3 2" xfId="5536" xr:uid="{48B8B3B9-1546-4F19-8630-11E77ADDAD3E}"/>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2 2 2" xfId="5537" xr:uid="{FF4B6F5E-B72E-4BE9-94F7-830A4101A440}"/>
    <cellStyle name="Normal 5 4 3 2 2 2 2 3" xfId="5538" xr:uid="{0B5F991B-F9D0-4EFF-8485-53B94199E872}"/>
    <cellStyle name="Normal 5 4 3 2 2 2 3" xfId="1251" xr:uid="{9ED885DB-DFAE-4445-B099-88600DC11164}"/>
    <cellStyle name="Normal 5 4 3 2 2 2 3 2" xfId="5539" xr:uid="{D3CFE0B1-6E8B-4284-B462-E93C6EAE506F}"/>
    <cellStyle name="Normal 5 4 3 2 2 2 4" xfId="5540" xr:uid="{164E985B-A473-41DF-86A9-E60545A4A437}"/>
    <cellStyle name="Normal 5 4 3 2 2 3" xfId="1252" xr:uid="{76FFD3DB-EA76-4FDA-B2D2-25BEE1DBCBEC}"/>
    <cellStyle name="Normal 5 4 3 2 2 3 2" xfId="1253" xr:uid="{2ACFD5F4-4090-439F-9AD8-EB4517FA39CA}"/>
    <cellStyle name="Normal 5 4 3 2 2 3 2 2" xfId="5541" xr:uid="{CB13DFE2-45D5-4DCD-AB7B-ED970F3BDEED}"/>
    <cellStyle name="Normal 5 4 3 2 2 3 3" xfId="5542" xr:uid="{5861F939-04D6-4306-97A5-EFE28AB22351}"/>
    <cellStyle name="Normal 5 4 3 2 2 4" xfId="1254" xr:uid="{09863BC9-47F3-496B-B512-AD8AA932BB9A}"/>
    <cellStyle name="Normal 5 4 3 2 2 4 2" xfId="5543" xr:uid="{69DD9995-E9C5-49E1-AD30-F9201BFD8AAA}"/>
    <cellStyle name="Normal 5 4 3 2 2 5" xfId="5544" xr:uid="{E8C94A2A-DF20-4867-A429-B9C56C19ED1D}"/>
    <cellStyle name="Normal 5 4 3 2 3" xfId="549" xr:uid="{71D7CA9B-8F55-4156-AC17-43E70D10E329}"/>
    <cellStyle name="Normal 5 4 3 2 3 2" xfId="1255" xr:uid="{6B1D6BC0-669B-42FD-8394-54A8F7D5A005}"/>
    <cellStyle name="Normal 5 4 3 2 3 2 2" xfId="1256" xr:uid="{AE46D0B5-1F66-42B9-AE20-A3321E126DF0}"/>
    <cellStyle name="Normal 5 4 3 2 3 2 2 2" xfId="5545" xr:uid="{0C9B0357-1B1A-4043-A15E-892D6EA1043A}"/>
    <cellStyle name="Normal 5 4 3 2 3 2 3" xfId="5546" xr:uid="{2EACBEA3-C5F9-4850-BD60-7FD58E3D40C2}"/>
    <cellStyle name="Normal 5 4 3 2 3 3" xfId="1257" xr:uid="{55881686-9839-48F1-9FD5-761DFC04F548}"/>
    <cellStyle name="Normal 5 4 3 2 3 3 2" xfId="5547" xr:uid="{64F595AB-EEBA-44EA-A9EE-3B9A5F7E44E4}"/>
    <cellStyle name="Normal 5 4 3 2 3 4" xfId="2852" xr:uid="{82DBD9D1-F890-4388-B9C3-F58DC718B4FF}"/>
    <cellStyle name="Normal 5 4 3 2 4" xfId="1258" xr:uid="{10A8CBF6-EB00-436C-8D86-D6CF0F728C00}"/>
    <cellStyle name="Normal 5 4 3 2 4 2" xfId="1259" xr:uid="{278B95A7-7739-43B0-B2A8-536D97176A34}"/>
    <cellStyle name="Normal 5 4 3 2 4 2 2" xfId="5548" xr:uid="{74C4597F-E3EB-455D-AF0D-BA0ACF88A14B}"/>
    <cellStyle name="Normal 5 4 3 2 4 3" xfId="5549" xr:uid="{10FE36D5-CFDF-499B-950A-5F49A173A7EE}"/>
    <cellStyle name="Normal 5 4 3 2 5" xfId="1260" xr:uid="{38D4871F-4E75-4565-B2EC-93A271DEF9F2}"/>
    <cellStyle name="Normal 5 4 3 2 5 2" xfId="5550" xr:uid="{7B10C54A-3F97-455D-A4A2-3FB07A0D9EA8}"/>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2 2 2" xfId="5551" xr:uid="{35B0DBBA-15F4-4CD8-9DC2-D91F5F7C5966}"/>
    <cellStyle name="Normal 5 4 4 2 2 2 3" xfId="5552" xr:uid="{B53EAB3A-25D5-4A87-8908-13B222A49373}"/>
    <cellStyle name="Normal 5 4 4 2 2 3" xfId="1287" xr:uid="{BDF304A9-D92E-4E04-85A7-B391DAE80ABF}"/>
    <cellStyle name="Normal 5 4 4 2 2 3 2" xfId="5553" xr:uid="{52436C5B-A8F6-4285-91DF-43341658EAB1}"/>
    <cellStyle name="Normal 5 4 4 2 2 4" xfId="2856" xr:uid="{2FBB40FE-67BA-43E5-AA30-8C87C827A42A}"/>
    <cellStyle name="Normal 5 4 4 2 3" xfId="1288" xr:uid="{771F13F0-2A60-4B02-B601-D7D52185CC32}"/>
    <cellStyle name="Normal 5 4 4 2 3 2" xfId="1289" xr:uid="{A99096A9-C077-4BC1-8EE4-ECC5464FD5F4}"/>
    <cellStyle name="Normal 5 4 4 2 3 2 2" xfId="5554" xr:uid="{B90B2DF4-4A4C-414D-88A0-C36C40B4E615}"/>
    <cellStyle name="Normal 5 4 4 2 3 3" xfId="5555" xr:uid="{C6574ED2-8FC5-44D2-82AF-CA43C92825C7}"/>
    <cellStyle name="Normal 5 4 4 2 4" xfId="1290" xr:uid="{09482B0E-6BCD-473B-B450-F3AB608D9712}"/>
    <cellStyle name="Normal 5 4 4 2 4 2" xfId="5556" xr:uid="{39B7E99B-ED26-40D9-979C-23FF1AABB758}"/>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2 2 2" xfId="5557" xr:uid="{74FAFC70-3D3B-47D7-8FFE-4A60B192634F}"/>
    <cellStyle name="Normal 5 4 4 3 2 3" xfId="5558" xr:uid="{78E53230-9E06-482F-B504-40E45F40A576}"/>
    <cellStyle name="Normal 5 4 4 3 3" xfId="1293" xr:uid="{3ACC3B35-7228-4A2A-8770-2FCD8E372712}"/>
    <cellStyle name="Normal 5 4 4 3 3 2" xfId="5559" xr:uid="{62CAF32E-54D9-40AF-B0BC-503D65EB895A}"/>
    <cellStyle name="Normal 5 4 4 3 4" xfId="2858" xr:uid="{B41CB07A-A967-464D-812C-464D64A609BD}"/>
    <cellStyle name="Normal 5 4 4 4" xfId="1294" xr:uid="{5A2E0CF4-73BA-48EC-B032-6AE583A8AB2A}"/>
    <cellStyle name="Normal 5 4 4 4 2" xfId="1295" xr:uid="{41D00CD3-276E-4708-AE56-E5D4E63439FA}"/>
    <cellStyle name="Normal 5 4 4 4 2 2" xfId="5560" xr:uid="{452F5997-4D24-47B4-ADE2-9BE541A5F68C}"/>
    <cellStyle name="Normal 5 4 4 4 3" xfId="2859" xr:uid="{60A5A918-585A-482E-AEFE-B6582B43809A}"/>
    <cellStyle name="Normal 5 4 4 4 4" xfId="2860" xr:uid="{BDF8A5EA-A820-4653-8753-46BAB8514092}"/>
    <cellStyle name="Normal 5 4 4 5" xfId="1296" xr:uid="{D501E3F1-5ECD-4D67-95B3-34FC9B6433B0}"/>
    <cellStyle name="Normal 5 4 4 5 2" xfId="5561" xr:uid="{C840A9A5-89BD-4709-94B7-087C154D32E8}"/>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2 3 2" xfId="5562" xr:uid="{DB8DC88E-D9EC-4562-B5AB-DB3D183F1540}"/>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2 2 2" xfId="5563" xr:uid="{17DCC9F5-6313-42BB-9C3D-27481506BAF9}"/>
    <cellStyle name="Normal 5 5 2 2 2 2 2 3" xfId="5564" xr:uid="{D8BF85AF-2DAB-4C2C-8B2C-34CF1FE67F18}"/>
    <cellStyle name="Normal 5 5 2 2 2 2 3" xfId="1323" xr:uid="{309865D4-6541-4861-8789-B76F766631EC}"/>
    <cellStyle name="Normal 5 5 2 2 2 2 3 2" xfId="5565" xr:uid="{8119D9C0-1BED-4062-A748-1493DEF80364}"/>
    <cellStyle name="Normal 5 5 2 2 2 2 4" xfId="2872" xr:uid="{ABA5DE94-99E7-45F8-8C1F-2F00D795DF28}"/>
    <cellStyle name="Normal 5 5 2 2 2 3" xfId="1324" xr:uid="{BE60C095-A367-4461-A7AA-4DC2F4F8757B}"/>
    <cellStyle name="Normal 5 5 2 2 2 3 2" xfId="1325" xr:uid="{FD2ABF13-5D4B-462B-A9F5-1DB9C08DBF75}"/>
    <cellStyle name="Normal 5 5 2 2 2 3 2 2" xfId="5566" xr:uid="{11ADE552-3A04-4A37-9773-96818544D780}"/>
    <cellStyle name="Normal 5 5 2 2 2 3 3" xfId="2873" xr:uid="{346C92B7-F2AF-4A9E-9CB0-D31B85A737CE}"/>
    <cellStyle name="Normal 5 5 2 2 2 3 4" xfId="2874" xr:uid="{34595B7C-D90F-4FCC-BA49-1CB743772910}"/>
    <cellStyle name="Normal 5 5 2 2 2 4" xfId="1326" xr:uid="{C9941047-3679-40D6-9484-165BEFF4106C}"/>
    <cellStyle name="Normal 5 5 2 2 2 4 2" xfId="5567" xr:uid="{18E81358-C1BB-4FB5-9161-B10C563A17EB}"/>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2 2" xfId="5568" xr:uid="{991E7D7D-062F-49A4-92F4-878DA6B5A704}"/>
    <cellStyle name="Normal 5 5 2 2 3 2 3" xfId="2877" xr:uid="{753D4054-9C5A-4CE9-A8D2-E74CF2EDDC5F}"/>
    <cellStyle name="Normal 5 5 2 2 3 2 4" xfId="2878" xr:uid="{E9C99E04-5303-47CC-BB5C-33F7286A3624}"/>
    <cellStyle name="Normal 5 5 2 2 3 3" xfId="1329" xr:uid="{8FD8B2A7-0E92-4D85-B971-633A04C67FDB}"/>
    <cellStyle name="Normal 5 5 2 2 3 3 2" xfId="5569" xr:uid="{1AC0DB3D-D721-40A2-9B8C-AF9B26CD680E}"/>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2 2" xfId="5570" xr:uid="{FD5BC91F-6EDA-4A38-A413-28BD1DF17B64}"/>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2 2 2" xfId="5571" xr:uid="{500F4AA8-A793-4443-B59C-ABEB4330E976}"/>
    <cellStyle name="Normal 5 5 3 2 2 2 2 3" xfId="5572" xr:uid="{6CA4D7D5-C885-477C-B14B-BFA97E5480EA}"/>
    <cellStyle name="Normal 5 5 3 2 2 2 3" xfId="4469" xr:uid="{6DE29589-5F9E-418E-842C-AA2CD762A2B7}"/>
    <cellStyle name="Normal 5 5 3 2 2 2 3 2" xfId="5573" xr:uid="{4D142DD6-CD48-4019-95C9-7C6443163426}"/>
    <cellStyle name="Normal 5 5 3 2 2 2 4" xfId="5574" xr:uid="{7B3286A5-D4F1-4305-A539-0089F971B4BC}"/>
    <cellStyle name="Normal 5 5 3 2 2 3" xfId="1359" xr:uid="{851F6041-B2AA-431A-869C-D8BC4731B3ED}"/>
    <cellStyle name="Normal 5 5 3 2 2 3 2" xfId="4470" xr:uid="{1F764B68-C58F-40B5-8D9B-08E8E6080094}"/>
    <cellStyle name="Normal 5 5 3 2 2 3 2 2" xfId="5575" xr:uid="{95CD000B-5F8F-453B-A859-3D6CD998B183}"/>
    <cellStyle name="Normal 5 5 3 2 2 3 3" xfId="5576" xr:uid="{54511EDC-30F5-4462-B394-C59CCFB7C674}"/>
    <cellStyle name="Normal 5 5 3 2 2 4" xfId="2898" xr:uid="{A7A84C9B-0010-4792-ACCE-C3697A55683C}"/>
    <cellStyle name="Normal 5 5 3 2 2 4 2" xfId="5577" xr:uid="{D02AC4F3-2A66-49E2-BDEB-C885498C6047}"/>
    <cellStyle name="Normal 5 5 3 2 2 5" xfId="5578" xr:uid="{034E5B5C-966A-401B-A95B-369B8D5EBC8B}"/>
    <cellStyle name="Normal 5 5 3 2 3" xfId="1360" xr:uid="{FD53707F-3A5A-4341-BF77-FD2F7D33D1F9}"/>
    <cellStyle name="Normal 5 5 3 2 3 2" xfId="1361" xr:uid="{7C43A743-2828-465E-BF92-B7CA55F0B7BB}"/>
    <cellStyle name="Normal 5 5 3 2 3 2 2" xfId="4471" xr:uid="{DDB6E539-1BD2-4881-A68E-CDD4E3E0E06B}"/>
    <cellStyle name="Normal 5 5 3 2 3 2 2 2" xfId="5579" xr:uid="{8A5897CD-778B-4BFC-A699-B7B1D69D0A45}"/>
    <cellStyle name="Normal 5 5 3 2 3 2 3" xfId="5580" xr:uid="{094534BE-E4BA-4ED4-8BF1-6E9DA9D39F1B}"/>
    <cellStyle name="Normal 5 5 3 2 3 3" xfId="2899" xr:uid="{ACAFB9B8-E13C-42DC-B376-E91F4FA1DAC2}"/>
    <cellStyle name="Normal 5 5 3 2 3 3 2" xfId="5581" xr:uid="{F504D6EF-BB47-4AC1-9307-068C7D60C963}"/>
    <cellStyle name="Normal 5 5 3 2 3 4" xfId="2900" xr:uid="{2F152107-16E0-4F3B-B891-9BE02EA81642}"/>
    <cellStyle name="Normal 5 5 3 2 4" xfId="1362" xr:uid="{916A12D1-648B-4C2D-8F14-7269D27CB503}"/>
    <cellStyle name="Normal 5 5 3 2 4 2" xfId="4472" xr:uid="{79B0107C-9DF0-4878-BD83-261C226469D4}"/>
    <cellStyle name="Normal 5 5 3 2 4 2 2" xfId="5582" xr:uid="{9C1F484C-59A7-427C-A2BB-2695083F733B}"/>
    <cellStyle name="Normal 5 5 3 2 4 3" xfId="5583" xr:uid="{4384D68C-08BB-4605-B371-D2B9FEF4B9E3}"/>
    <cellStyle name="Normal 5 5 3 2 5" xfId="2901" xr:uid="{2EAB66EF-6902-432C-840F-77860B587D41}"/>
    <cellStyle name="Normal 5 5 3 2 5 2" xfId="5584" xr:uid="{CAFD2591-500E-450A-BD33-625403B2434A}"/>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2 2 2" xfId="5585" xr:uid="{CBE84E3A-9FD8-4EDF-9861-FC807933752B}"/>
    <cellStyle name="Normal 5 5 3 3 2 2 3" xfId="5586" xr:uid="{FDC10EC1-BCF2-4481-BE6B-06DAE6789AD7}"/>
    <cellStyle name="Normal 5 5 3 3 2 3" xfId="2903" xr:uid="{5448E0B7-EE21-4A37-8FD5-D5971F7D1D6E}"/>
    <cellStyle name="Normal 5 5 3 3 2 3 2" xfId="5587" xr:uid="{6436923E-BBC7-419D-B82E-069C3F6F84CB}"/>
    <cellStyle name="Normal 5 5 3 3 2 4" xfId="2904" xr:uid="{985DFD1F-9EB2-48D3-8EA5-BE0E29B425DB}"/>
    <cellStyle name="Normal 5 5 3 3 3" xfId="1365" xr:uid="{DA3C1968-B461-4C18-9707-3EFA50608723}"/>
    <cellStyle name="Normal 5 5 3 3 3 2" xfId="4474" xr:uid="{C773E1F3-2F2D-4234-8691-FF3CE9CA81FA}"/>
    <cellStyle name="Normal 5 5 3 3 3 2 2" xfId="5588" xr:uid="{93A586A3-F14A-4004-BEBA-573186D98D04}"/>
    <cellStyle name="Normal 5 5 3 3 3 3" xfId="5589" xr:uid="{2A7767F8-128D-428F-8854-1652743CCB5F}"/>
    <cellStyle name="Normal 5 5 3 3 4" xfId="2905" xr:uid="{2FF61F0F-534C-44D1-8C75-902BDF2DB647}"/>
    <cellStyle name="Normal 5 5 3 3 4 2" xfId="5590" xr:uid="{DA0D746B-753B-4E00-BD8E-959E9EC6FC06}"/>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2 2 2" xfId="5591" xr:uid="{7F33C193-B40B-4B60-A94C-CCCA8E842154}"/>
    <cellStyle name="Normal 5 5 3 4 2 3" xfId="5592" xr:uid="{28D5CA1B-2AFE-4309-98D8-01057BEFF5B0}"/>
    <cellStyle name="Normal 5 5 3 4 3" xfId="2907" xr:uid="{E4F38DA7-1D4A-4514-BFDA-65161A88F91D}"/>
    <cellStyle name="Normal 5 5 3 4 3 2" xfId="5593" xr:uid="{44DC40D2-9D7C-4731-9301-3CB3ED0B49BB}"/>
    <cellStyle name="Normal 5 5 3 4 4" xfId="2908" xr:uid="{7A5EC9C5-5736-4ABC-8E50-484E81A35B3C}"/>
    <cellStyle name="Normal 5 5 3 5" xfId="1368" xr:uid="{C1FFA3F6-2EFC-489A-BC15-8A4D54B1A4FE}"/>
    <cellStyle name="Normal 5 5 3 5 2" xfId="2909" xr:uid="{3A3AAF8C-3849-47B5-AE50-0D2E790587AF}"/>
    <cellStyle name="Normal 5 5 3 5 2 2" xfId="5594" xr:uid="{2422CA1E-7ED6-4856-A182-FAF7C2C6ECF0}"/>
    <cellStyle name="Normal 5 5 3 5 3" xfId="2910" xr:uid="{B72C6C0F-DFED-4827-8A79-F99B66F5272B}"/>
    <cellStyle name="Normal 5 5 3 5 4" xfId="2911" xr:uid="{29D95AB8-043F-4C37-BEBF-B1E34D14C9FB}"/>
    <cellStyle name="Normal 5 5 3 6" xfId="2912" xr:uid="{90F771B4-0F9B-41BD-918D-9C8974523481}"/>
    <cellStyle name="Normal 5 5 3 6 2" xfId="5595" xr:uid="{ECB2BE72-0D90-4021-9D9A-BE1F7EC0FA58}"/>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2 2 2" xfId="5596" xr:uid="{2415AAF0-E8B7-4AEC-8BA5-5EF01B2CFDD1}"/>
    <cellStyle name="Normal 5 5 4 2 2 2 3" xfId="5597" xr:uid="{632EE426-92B6-4329-AB5D-C3EFC4926948}"/>
    <cellStyle name="Normal 5 5 4 2 2 3" xfId="1371" xr:uid="{4ACEEA24-0769-4523-A3CD-3BF996C4D209}"/>
    <cellStyle name="Normal 5 5 4 2 2 3 2" xfId="5598" xr:uid="{6A6B32F3-9D17-4866-B694-0F25167E1196}"/>
    <cellStyle name="Normal 5 5 4 2 2 4" xfId="2915" xr:uid="{3E58F416-65F4-4F93-A30B-3B2497862C40}"/>
    <cellStyle name="Normal 5 5 4 2 3" xfId="1372" xr:uid="{8E3D53E5-4B54-4CE8-B950-25DAF0F448C3}"/>
    <cellStyle name="Normal 5 5 4 2 3 2" xfId="1373" xr:uid="{FEC85109-D379-413F-9ED3-661522ED6851}"/>
    <cellStyle name="Normal 5 5 4 2 3 2 2" xfId="5599" xr:uid="{613B40D4-B587-448F-A4F4-549EBE48FFB2}"/>
    <cellStyle name="Normal 5 5 4 2 3 3" xfId="5600" xr:uid="{1DA9AF71-B79D-43DB-9A15-E7BEE3592E79}"/>
    <cellStyle name="Normal 5 5 4 2 4" xfId="1374" xr:uid="{91598A47-9A89-44ED-A794-8CDC5816553C}"/>
    <cellStyle name="Normal 5 5 4 2 4 2" xfId="5601" xr:uid="{1780BCC9-387E-4043-A1DC-FC19A8C574B0}"/>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2 2 2" xfId="5602" xr:uid="{DAB273D4-1274-4161-926F-5BFEC6FB4ABB}"/>
    <cellStyle name="Normal 5 5 4 3 2 3" xfId="5603" xr:uid="{B97BEC36-99A0-4148-97A2-DA20281C7B64}"/>
    <cellStyle name="Normal 5 5 4 3 3" xfId="1377" xr:uid="{C1A9FBDD-1473-4ADD-AF0B-C9FD95A38670}"/>
    <cellStyle name="Normal 5 5 4 3 3 2" xfId="5604" xr:uid="{142EC5D1-5C82-42BE-8450-39E08629FF6E}"/>
    <cellStyle name="Normal 5 5 4 3 4" xfId="2917" xr:uid="{D2F6791C-A7D5-4C54-BB28-3B760A755781}"/>
    <cellStyle name="Normal 5 5 4 4" xfId="1378" xr:uid="{D5004C53-B117-4BBA-84C5-B41F80BBDC8A}"/>
    <cellStyle name="Normal 5 5 4 4 2" xfId="1379" xr:uid="{BD4E4FC8-19BD-42DA-AFE2-D803B0F9BECA}"/>
    <cellStyle name="Normal 5 5 4 4 2 2" xfId="5605" xr:uid="{7F26D626-5093-4697-B3C9-4AEF20F8DCF9}"/>
    <cellStyle name="Normal 5 5 4 4 3" xfId="2918" xr:uid="{E19D219A-2D03-4A74-8E70-1B32EDDACFB2}"/>
    <cellStyle name="Normal 5 5 4 4 4" xfId="2919" xr:uid="{D98A2542-AC68-4DE4-8C42-C99279AA49A6}"/>
    <cellStyle name="Normal 5 5 4 5" xfId="1380" xr:uid="{D3D4F1C1-82AE-423E-B487-85DAC1B26021}"/>
    <cellStyle name="Normal 5 5 4 5 2" xfId="5606" xr:uid="{8B49A82E-F433-498E-A0F2-48AB7BEA993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2 2 2" xfId="5607" xr:uid="{68121906-D081-4652-AED3-7BB5CF714C81}"/>
    <cellStyle name="Normal 5 5 5 2 2 3" xfId="5608" xr:uid="{F576585D-99CA-47B0-B13F-A58A1FD675DA}"/>
    <cellStyle name="Normal 5 5 5 2 3" xfId="1383" xr:uid="{B5B5DA2B-8404-4174-896F-A29A9F1EEB99}"/>
    <cellStyle name="Normal 5 5 5 2 3 2" xfId="5609" xr:uid="{2353DB08-0F2C-46C7-B640-626D1FA2F8EB}"/>
    <cellStyle name="Normal 5 5 5 2 4" xfId="2922" xr:uid="{BFFCA6D8-4039-4A27-BA48-5448A1088E09}"/>
    <cellStyle name="Normal 5 5 5 3" xfId="1384" xr:uid="{BCCBF38B-5A3C-4FFD-A744-1B03180ECC13}"/>
    <cellStyle name="Normal 5 5 5 3 2" xfId="1385" xr:uid="{B97D6773-30EA-4FDD-8CC5-B764481117FC}"/>
    <cellStyle name="Normal 5 5 5 3 2 2" xfId="5610" xr:uid="{A7268E9E-5AAB-4A1A-91AA-DDC8D50FA1AD}"/>
    <cellStyle name="Normal 5 5 5 3 3" xfId="2923" xr:uid="{4BCF53E9-DD40-41A2-A6EF-E1DC883D119B}"/>
    <cellStyle name="Normal 5 5 5 3 4" xfId="2924" xr:uid="{A6E99F58-DC88-4064-826C-AB5FD6EB0EDD}"/>
    <cellStyle name="Normal 5 5 5 4" xfId="1386" xr:uid="{55A7D080-2ED7-4C70-AB0E-F56B25B77A92}"/>
    <cellStyle name="Normal 5 5 5 4 2" xfId="5611" xr:uid="{F33CCAD7-6BD2-4921-AFBD-E0C6607348AC}"/>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2 2" xfId="5612" xr:uid="{49362355-1CAD-4ACE-AD68-6DCF1BDC7828}"/>
    <cellStyle name="Normal 5 5 6 2 3" xfId="2927" xr:uid="{D3656B97-EA3A-4F3E-97C5-4F61CF782D8B}"/>
    <cellStyle name="Normal 5 5 6 2 4" xfId="2928" xr:uid="{A78DC78F-6CF4-4149-B678-C60A1A802B16}"/>
    <cellStyle name="Normal 5 5 6 3" xfId="1389" xr:uid="{BBA7EB0C-84C5-4385-B56D-2629DC6FDD6E}"/>
    <cellStyle name="Normal 5 5 6 3 2" xfId="5613" xr:uid="{E5C264BE-16CB-4353-A431-23ADC062A1AD}"/>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2 2" xfId="5614" xr:uid="{771F3049-78C6-4096-B43E-37B074471D50}"/>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2 2" xfId="5615" xr:uid="{FE791D26-3A67-4E83-8A8C-0E1AD5EC20E8}"/>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2 2" xfId="5616" xr:uid="{1D28564D-02ED-4764-8D4C-A6FE38604F02}"/>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2 2" xfId="5617" xr:uid="{BA96E4D0-DD1A-4603-8C84-9743072CDE62}"/>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2 2" xfId="5618" xr:uid="{32FCAF82-D2F8-444D-9EF5-A3532BF0A26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2 2" xfId="6078" xr:uid="{A8465700-FB5D-4F57-8EEA-A03A4BFDCCC5}"/>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2 2 2" xfId="5619" xr:uid="{8072A593-D445-423C-BDE2-33DECCFD70E7}"/>
    <cellStyle name="Normal 6 3 2 2 2 2 2 2 3" xfId="5620" xr:uid="{C959657F-3F27-4178-80D1-EB93FB0E6A3B}"/>
    <cellStyle name="Normal 6 3 2 2 2 2 2 3" xfId="1441" xr:uid="{0596138E-47B3-4C9A-BBFF-82DD408EEDDF}"/>
    <cellStyle name="Normal 6 3 2 2 2 2 2 3 2" xfId="5621" xr:uid="{FE9461B0-4447-47D1-B002-45F7BAF3B4B0}"/>
    <cellStyle name="Normal 6 3 2 2 2 2 2 4" xfId="5622" xr:uid="{7DD25EBC-90C6-490F-BAEB-C8D9B8E7E062}"/>
    <cellStyle name="Normal 6 3 2 2 2 2 3" xfId="1442" xr:uid="{8B0AEBC5-DBEB-4D25-A617-2C3014B2BC97}"/>
    <cellStyle name="Normal 6 3 2 2 2 2 3 2" xfId="1443" xr:uid="{F5E850A6-4326-47ED-99CF-CD0B184A7972}"/>
    <cellStyle name="Normal 6 3 2 2 2 2 3 2 2" xfId="5623" xr:uid="{5B38FBF5-8AEC-4DA0-B53F-72219091F3A3}"/>
    <cellStyle name="Normal 6 3 2 2 2 2 3 3" xfId="5624" xr:uid="{2C209F2E-F828-4523-8233-EAB49A8703D8}"/>
    <cellStyle name="Normal 6 3 2 2 2 2 4" xfId="1444" xr:uid="{E956D06C-5078-4464-9BF7-D2FFC860614A}"/>
    <cellStyle name="Normal 6 3 2 2 2 2 4 2" xfId="5625" xr:uid="{E62B9D7E-ADDF-4BA4-A5E8-EF07A071F904}"/>
    <cellStyle name="Normal 6 3 2 2 2 2 5" xfId="5626" xr:uid="{1D95ABBA-8CE4-47D2-BAA9-86D800373786}"/>
    <cellStyle name="Normal 6 3 2 2 2 3" xfId="605" xr:uid="{21D82C05-8DD2-476F-B9FD-4352AA0DA454}"/>
    <cellStyle name="Normal 6 3 2 2 2 3 2" xfId="1445" xr:uid="{A1D3C5D1-742C-4A62-8C07-62C5ACBC858E}"/>
    <cellStyle name="Normal 6 3 2 2 2 3 2 2" xfId="1446" xr:uid="{7825BE3A-B436-40EB-A072-234C79543563}"/>
    <cellStyle name="Normal 6 3 2 2 2 3 2 2 2" xfId="5627" xr:uid="{7D42D98D-3D37-403D-BCEA-E6246E77DD28}"/>
    <cellStyle name="Normal 6 3 2 2 2 3 2 3" xfId="5628" xr:uid="{A0F9911B-A04C-483D-8205-B9B737EA43DA}"/>
    <cellStyle name="Normal 6 3 2 2 2 3 3" xfId="1447" xr:uid="{60C11A75-4F1A-4D1D-81BF-5573F42C8D82}"/>
    <cellStyle name="Normal 6 3 2 2 2 3 3 2" xfId="5629" xr:uid="{A9DBB6A2-E26D-4152-93ED-9EA6B7B704CA}"/>
    <cellStyle name="Normal 6 3 2 2 2 3 4" xfId="3134" xr:uid="{4575A820-2FBA-4404-A253-9C9E45ABBAF1}"/>
    <cellStyle name="Normal 6 3 2 2 2 4" xfId="1448" xr:uid="{866DD044-3979-4D74-903C-C8EA9FB8935E}"/>
    <cellStyle name="Normal 6 3 2 2 2 4 2" xfId="1449" xr:uid="{3F28778B-2127-45CC-938F-3EA1936F64C9}"/>
    <cellStyle name="Normal 6 3 2 2 2 4 2 2" xfId="5630" xr:uid="{BD73F0F9-0777-4DB0-B9E7-C99D3A668395}"/>
    <cellStyle name="Normal 6 3 2 2 2 4 3" xfId="5631" xr:uid="{DBE27B07-B978-45CA-801C-82E1EADBF09A}"/>
    <cellStyle name="Normal 6 3 2 2 2 5" xfId="1450" xr:uid="{67A9FA0A-7660-4DC7-A6CD-681342FAEC8B}"/>
    <cellStyle name="Normal 6 3 2 2 2 5 2" xfId="5632" xr:uid="{C313CF4A-5D28-43AC-87CD-B63BF13BAAB9}"/>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2 2 2" xfId="5633" xr:uid="{7B731004-6B8C-4FE5-8707-E23F3FAC514B}"/>
    <cellStyle name="Normal 6 3 2 3 2 2 2 3" xfId="5634" xr:uid="{428E2EAF-FD25-4E40-BFB0-8349E3BBE8A9}"/>
    <cellStyle name="Normal 6 3 2 3 2 2 3" xfId="1477" xr:uid="{2923455E-A4F2-4755-AE68-F7734A10E0E9}"/>
    <cellStyle name="Normal 6 3 2 3 2 2 3 2" xfId="5635" xr:uid="{6786FE0E-C325-427C-9D43-4B62FC15DF3A}"/>
    <cellStyle name="Normal 6 3 2 3 2 2 4" xfId="5636" xr:uid="{FB128FDC-3226-47F2-B2AB-A1E824353992}"/>
    <cellStyle name="Normal 6 3 2 3 2 3" xfId="1478" xr:uid="{A1C43247-C99C-46A3-A160-76F7B707C258}"/>
    <cellStyle name="Normal 6 3 2 3 2 3 2" xfId="1479" xr:uid="{29E30382-930C-4DD9-B5CF-1F7E4335CE93}"/>
    <cellStyle name="Normal 6 3 2 3 2 3 2 2" xfId="5637" xr:uid="{771F0126-DE4C-4FA8-A79D-68B429260206}"/>
    <cellStyle name="Normal 6 3 2 3 2 3 3" xfId="5638" xr:uid="{149F60DC-8B6E-43E9-B930-AF442590F3D0}"/>
    <cellStyle name="Normal 6 3 2 3 2 4" xfId="1480" xr:uid="{6061D979-03E2-4D0D-8D79-DF675C80BCDC}"/>
    <cellStyle name="Normal 6 3 2 3 2 4 2" xfId="5639" xr:uid="{47842B4E-5082-42E6-A5EB-B3C0E3EBCD7B}"/>
    <cellStyle name="Normal 6 3 2 3 2 5" xfId="5640" xr:uid="{51B39D12-CE0E-48C2-975C-F26B86A222EA}"/>
    <cellStyle name="Normal 6 3 2 3 3" xfId="614" xr:uid="{BAAEAF4E-BE79-45A6-9146-E5B77D4E8264}"/>
    <cellStyle name="Normal 6 3 2 3 3 2" xfId="1481" xr:uid="{183D225F-6E1E-4336-8A06-0E900F1F9D6E}"/>
    <cellStyle name="Normal 6 3 2 3 3 2 2" xfId="1482" xr:uid="{F3EB3EC1-4F1F-4B2F-8C30-2260ED6B80B8}"/>
    <cellStyle name="Normal 6 3 2 3 3 2 2 2" xfId="5641" xr:uid="{3C6CF8D4-9166-4042-BFE6-DB5E5100BB5A}"/>
    <cellStyle name="Normal 6 3 2 3 3 2 3" xfId="5642" xr:uid="{392D567E-8127-4736-87D0-B0307633B769}"/>
    <cellStyle name="Normal 6 3 2 3 3 3" xfId="1483" xr:uid="{34937053-8440-4300-B5E0-8E669AB49A7E}"/>
    <cellStyle name="Normal 6 3 2 3 3 3 2" xfId="5643" xr:uid="{2D5E066B-1A7A-4E04-9596-A3EA8F9511DA}"/>
    <cellStyle name="Normal 6 3 2 3 3 4" xfId="3138" xr:uid="{0B07ABBF-F2C0-4C39-A1FC-151381143043}"/>
    <cellStyle name="Normal 6 3 2 3 4" xfId="1484" xr:uid="{23A50080-5D54-4DAA-8477-DCFCCD6F811C}"/>
    <cellStyle name="Normal 6 3 2 3 4 2" xfId="1485" xr:uid="{431B755B-7C7E-4241-B126-73C27D4B19BE}"/>
    <cellStyle name="Normal 6 3 2 3 4 2 2" xfId="5644" xr:uid="{D5A1F5B5-A9FA-4F7F-96F0-A13D4947549C}"/>
    <cellStyle name="Normal 6 3 2 3 4 3" xfId="5645" xr:uid="{09D36AAC-68F9-4667-A65F-4088BAB1243A}"/>
    <cellStyle name="Normal 6 3 2 3 5" xfId="1486" xr:uid="{A66F60F4-DB5A-46EB-8BDB-D7770B86DFE1}"/>
    <cellStyle name="Normal 6 3 2 3 5 2" xfId="5646" xr:uid="{DB52AD03-714D-4DE3-96FB-1D6D2E3C037B}"/>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2 2 2" xfId="5647" xr:uid="{AAE4F9F9-8C2E-45B2-92E1-0E630F97B37D}"/>
    <cellStyle name="Normal 6 3 3 2 2 2 2 3" xfId="5648" xr:uid="{0204F59E-51B5-4A4D-A773-565F8FF830AB}"/>
    <cellStyle name="Normal 6 3 3 2 2 2 3" xfId="1513" xr:uid="{F7CCB005-DE1C-4931-AACD-B58A0CD8B307}"/>
    <cellStyle name="Normal 6 3 3 2 2 2 3 2" xfId="5649" xr:uid="{C5F665FB-9AAD-4B77-83DA-027B685AA7C4}"/>
    <cellStyle name="Normal 6 3 3 2 2 2 4" xfId="5650" xr:uid="{F0410723-D4F7-4356-AB07-664F566B613E}"/>
    <cellStyle name="Normal 6 3 3 2 2 3" xfId="1514" xr:uid="{E683310E-A08B-42B9-A647-A98C1B347F53}"/>
    <cellStyle name="Normal 6 3 3 2 2 3 2" xfId="1515" xr:uid="{F7E5D13E-15B6-4738-B334-5EDCF9012867}"/>
    <cellStyle name="Normal 6 3 3 2 2 3 2 2" xfId="5651" xr:uid="{63BD14C8-A5EC-46F1-9B4A-FE048776B104}"/>
    <cellStyle name="Normal 6 3 3 2 2 3 3" xfId="5652" xr:uid="{696EF752-9B37-492E-9252-82C18DD20C9C}"/>
    <cellStyle name="Normal 6 3 3 2 2 4" xfId="1516" xr:uid="{9F164D71-327A-445D-8935-56B84436C4C7}"/>
    <cellStyle name="Normal 6 3 3 2 2 4 2" xfId="5653" xr:uid="{096DCC5F-5274-4369-8AA5-4925E0877162}"/>
    <cellStyle name="Normal 6 3 3 2 2 5" xfId="5654" xr:uid="{092543EC-7BE9-47B3-898C-B36DD5ED3CFD}"/>
    <cellStyle name="Normal 6 3 3 2 3" xfId="622" xr:uid="{60378008-E3C5-4183-918B-FDA9DC86D9AC}"/>
    <cellStyle name="Normal 6 3 3 2 3 2" xfId="1517" xr:uid="{3E725464-30D4-474C-85B2-667E6E0BC8CA}"/>
    <cellStyle name="Normal 6 3 3 2 3 2 2" xfId="1518" xr:uid="{FC1CD350-EE41-4A09-8182-2B44DADD8878}"/>
    <cellStyle name="Normal 6 3 3 2 3 2 2 2" xfId="5655" xr:uid="{14B9E872-E7E0-4267-BA9D-3F44B2CEBB5C}"/>
    <cellStyle name="Normal 6 3 3 2 3 2 3" xfId="5656" xr:uid="{A26EFF32-38E7-498F-AF1B-65F6AB5E141A}"/>
    <cellStyle name="Normal 6 3 3 2 3 3" xfId="1519" xr:uid="{4CFEDC2E-8AF3-4FCF-A48D-BA98E9432A41}"/>
    <cellStyle name="Normal 6 3 3 2 3 3 2" xfId="5657" xr:uid="{002C5DAA-7788-4A8B-AC9C-2762BA517F5C}"/>
    <cellStyle name="Normal 6 3 3 2 3 4" xfId="3142" xr:uid="{9B7E3035-EB62-4263-B66B-CDFE7D1A8EE5}"/>
    <cellStyle name="Normal 6 3 3 2 4" xfId="1520" xr:uid="{E903E612-EB09-4AD6-9E18-76D709D462C8}"/>
    <cellStyle name="Normal 6 3 3 2 4 2" xfId="1521" xr:uid="{4E8AF58B-5349-443D-B64A-C51EE183CC44}"/>
    <cellStyle name="Normal 6 3 3 2 4 2 2" xfId="5658" xr:uid="{D36FD9B9-A1AF-4D0B-A5EF-CBD381B13EE1}"/>
    <cellStyle name="Normal 6 3 3 2 4 3" xfId="5659" xr:uid="{CF215930-D2AF-4B24-A351-370EEC45EDF3}"/>
    <cellStyle name="Normal 6 3 3 2 5" xfId="1522" xr:uid="{2B3EC75B-4AB8-48B6-A738-FB74F54A5EE9}"/>
    <cellStyle name="Normal 6 3 3 2 5 2" xfId="5660" xr:uid="{E4354292-E8E5-46AE-A137-21BCF964AE3D}"/>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2 2 2" xfId="5661" xr:uid="{48D8413E-5F97-4E00-BCE1-399F51E24FE0}"/>
    <cellStyle name="Normal 6 3 4 2 2 2 3" xfId="5662" xr:uid="{EA5F573F-DE82-4DC4-9BFF-76AFE7DE8F87}"/>
    <cellStyle name="Normal 6 3 4 2 2 3" xfId="1549" xr:uid="{747803CF-9EEF-4AF7-9671-6918F2BFA599}"/>
    <cellStyle name="Normal 6 3 4 2 2 3 2" xfId="5663" xr:uid="{CF2FDCE8-8834-41B1-9045-2F18F44F5A1F}"/>
    <cellStyle name="Normal 6 3 4 2 2 4" xfId="3146" xr:uid="{25443F82-2771-41F0-A44D-95DE87B5E6C7}"/>
    <cellStyle name="Normal 6 3 4 2 3" xfId="1550" xr:uid="{B4567474-194D-4FE2-88B8-524E4C06D42B}"/>
    <cellStyle name="Normal 6 3 4 2 3 2" xfId="1551" xr:uid="{86F3DF20-92BD-4C45-A49D-C8D9168A70D8}"/>
    <cellStyle name="Normal 6 3 4 2 3 2 2" xfId="5664" xr:uid="{00CEC0A0-C3EA-4CEC-9FC8-E22F0E817C9F}"/>
    <cellStyle name="Normal 6 3 4 2 3 3" xfId="5665" xr:uid="{BD94623E-FAB6-43AD-8A9F-A860883F4BBD}"/>
    <cellStyle name="Normal 6 3 4 2 4" xfId="1552" xr:uid="{0D4204FB-5BF0-4620-94FA-2950F461FFE8}"/>
    <cellStyle name="Normal 6 3 4 2 4 2" xfId="5666" xr:uid="{54104ADE-032C-4BAB-8A74-3BA621B6E74B}"/>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2 2 2" xfId="5667" xr:uid="{DCA3C8EF-3E33-4741-806C-9BB2E2973DBE}"/>
    <cellStyle name="Normal 6 3 4 3 2 3" xfId="5668" xr:uid="{2E380F97-5052-4047-84E9-02AB8FEA8CB3}"/>
    <cellStyle name="Normal 6 3 4 3 3" xfId="1555" xr:uid="{33E4E432-3506-46C1-81F3-29DE1CE9CB76}"/>
    <cellStyle name="Normal 6 3 4 3 3 2" xfId="5669" xr:uid="{CA1341D3-1AB5-4FB2-B993-0905867B9195}"/>
    <cellStyle name="Normal 6 3 4 3 4" xfId="3148" xr:uid="{12A0F32E-B13C-47C5-8FD8-37A50C8DA3AE}"/>
    <cellStyle name="Normal 6 3 4 4" xfId="1556" xr:uid="{537B185B-7642-4101-8858-4A30A531BD2B}"/>
    <cellStyle name="Normal 6 3 4 4 2" xfId="1557" xr:uid="{DF41BAAA-8367-45B3-8841-0EACB0308E04}"/>
    <cellStyle name="Normal 6 3 4 4 2 2" xfId="5670" xr:uid="{4F28C1F7-7A3B-45FC-BCDE-8DF60F0BC1AC}"/>
    <cellStyle name="Normal 6 3 4 4 3" xfId="3149" xr:uid="{C1063E95-6E07-4947-AB64-BA09B5BA3777}"/>
    <cellStyle name="Normal 6 3 4 4 4" xfId="3150" xr:uid="{6ECF6485-8373-4BD1-821A-B9E98FB8E4CF}"/>
    <cellStyle name="Normal 6 3 4 5" xfId="1558" xr:uid="{6918ECB3-2B5B-4814-89B7-327845AC0EC3}"/>
    <cellStyle name="Normal 6 3 4 5 2" xfId="5671" xr:uid="{D92D9053-A31F-460D-8B3D-84193595658E}"/>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2 2 2" xfId="5672" xr:uid="{C0DA051D-62A7-4E84-8F3B-7271FC8D7EB3}"/>
    <cellStyle name="Normal 6 4 2 2 2 2 2 3" xfId="5673" xr:uid="{18EDD69E-0870-4847-9F69-4A300C8CD0FA}"/>
    <cellStyle name="Normal 6 4 2 2 2 2 3" xfId="1585" xr:uid="{DD445FDC-2274-42BC-B059-98F841F47088}"/>
    <cellStyle name="Normal 6 4 2 2 2 2 3 2" xfId="5674" xr:uid="{D7AA0F8E-73D4-4394-9CF6-4E7D4E8A5EC1}"/>
    <cellStyle name="Normal 6 4 2 2 2 2 4" xfId="3162" xr:uid="{A0E447B2-6B65-4C26-84AC-E3AF8FE78E1A}"/>
    <cellStyle name="Normal 6 4 2 2 2 3" xfId="1586" xr:uid="{DDC97931-1AD3-45AC-8F36-785B0E34DC09}"/>
    <cellStyle name="Normal 6 4 2 2 2 3 2" xfId="1587" xr:uid="{946019E9-191D-46D1-B9B1-4482465E2F24}"/>
    <cellStyle name="Normal 6 4 2 2 2 3 2 2" xfId="5675" xr:uid="{D544C128-D8B0-4650-821F-1E23E5605517}"/>
    <cellStyle name="Normal 6 4 2 2 2 3 3" xfId="3163" xr:uid="{E5678CD9-2574-4C0C-9807-A2BA8B24AE82}"/>
    <cellStyle name="Normal 6 4 2 2 2 3 4" xfId="3164" xr:uid="{94E0E3D7-84CB-4FA4-A3BD-754899B98AFD}"/>
    <cellStyle name="Normal 6 4 2 2 2 4" xfId="1588" xr:uid="{62591BDA-D756-4FA0-8058-7F229182C19B}"/>
    <cellStyle name="Normal 6 4 2 2 2 4 2" xfId="5676" xr:uid="{AAF63925-AB6F-435A-B2DE-E4601D218612}"/>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2 2" xfId="5677" xr:uid="{C894EEA8-719F-4C7F-9A4B-C8AA339FE90F}"/>
    <cellStyle name="Normal 6 4 2 2 3 2 3" xfId="3167" xr:uid="{493C6607-E342-4DAA-B85D-8D0C2351C428}"/>
    <cellStyle name="Normal 6 4 2 2 3 2 4" xfId="3168" xr:uid="{E0ED3F97-26DE-4424-8968-10FF29AA55C1}"/>
    <cellStyle name="Normal 6 4 2 2 3 3" xfId="1591" xr:uid="{B6249F6E-E660-4F83-BE4F-FF8CAD107A7E}"/>
    <cellStyle name="Normal 6 4 2 2 3 3 2" xfId="5678" xr:uid="{3EF1374C-586B-4FA1-A677-1024219BC35C}"/>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2 2" xfId="5679" xr:uid="{B5E3D4E4-7944-4465-B149-EC0800F0A65C}"/>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2 2 2" xfId="5680" xr:uid="{33E026A2-EA7F-4E5A-A7DB-EC10733AB1F3}"/>
    <cellStyle name="Normal 6 4 3 2 2 2 2 3" xfId="5681" xr:uid="{C9A17BB3-0BD5-422B-9A84-8F8BA2D514BD}"/>
    <cellStyle name="Normal 6 4 3 2 2 2 3" xfId="4477" xr:uid="{1BC70998-61E4-43D7-A2D9-46F56B5CD528}"/>
    <cellStyle name="Normal 6 4 3 2 2 2 3 2" xfId="5682" xr:uid="{DF62CBB1-235C-4046-AEF0-F440127DD358}"/>
    <cellStyle name="Normal 6 4 3 2 2 2 4" xfId="5683" xr:uid="{980D5700-45BC-457B-BD7F-9E2EC709B25B}"/>
    <cellStyle name="Normal 6 4 3 2 2 3" xfId="1621" xr:uid="{EE42FAEB-D646-48CF-AF46-ABF8ED28383E}"/>
    <cellStyle name="Normal 6 4 3 2 2 3 2" xfId="4478" xr:uid="{ACFE59FC-86BC-4AC2-ADA9-A0F246075174}"/>
    <cellStyle name="Normal 6 4 3 2 2 3 2 2" xfId="5684" xr:uid="{C0E29D54-7667-4074-BE15-0DE672425A1F}"/>
    <cellStyle name="Normal 6 4 3 2 2 3 3" xfId="5685" xr:uid="{CA9327C0-B3CB-4979-ACA3-056C82777D89}"/>
    <cellStyle name="Normal 6 4 3 2 2 4" xfId="3188" xr:uid="{17EB404E-EE0D-46FD-90AE-35314434BDC2}"/>
    <cellStyle name="Normal 6 4 3 2 2 4 2" xfId="5686" xr:uid="{11045843-54A8-4AAB-A2D7-557577EB5913}"/>
    <cellStyle name="Normal 6 4 3 2 2 5" xfId="5687" xr:uid="{E4C220A5-E602-4FB4-AED5-45F1BB44F376}"/>
    <cellStyle name="Normal 6 4 3 2 3" xfId="1622" xr:uid="{3285FE39-332F-4FB7-AFBE-5D68782B4B0F}"/>
    <cellStyle name="Normal 6 4 3 2 3 2" xfId="1623" xr:uid="{4A0A18B8-5C4F-44D9-8754-581706B395FD}"/>
    <cellStyle name="Normal 6 4 3 2 3 2 2" xfId="4479" xr:uid="{D1505432-A02E-410A-B9A5-DC5A081971CA}"/>
    <cellStyle name="Normal 6 4 3 2 3 2 2 2" xfId="5688" xr:uid="{CF22F2F4-8FDF-4FAC-9E1E-B5FF16DC4F96}"/>
    <cellStyle name="Normal 6 4 3 2 3 2 3" xfId="5689" xr:uid="{4680E112-DD83-4A40-85EA-C96E126BD203}"/>
    <cellStyle name="Normal 6 4 3 2 3 3" xfId="3189" xr:uid="{31325FDB-436C-4B18-99C2-82908AFB3563}"/>
    <cellStyle name="Normal 6 4 3 2 3 3 2" xfId="5690" xr:uid="{41A1772C-D43D-4639-8147-5348B554DD4F}"/>
    <cellStyle name="Normal 6 4 3 2 3 4" xfId="3190" xr:uid="{292A17AD-2A37-44C2-A74A-1913DD072361}"/>
    <cellStyle name="Normal 6 4 3 2 4" xfId="1624" xr:uid="{709FE89E-F137-4E52-B6AC-208E593EFF24}"/>
    <cellStyle name="Normal 6 4 3 2 4 2" xfId="4480" xr:uid="{450D7B24-43BE-446E-B8BE-C103692E5DC6}"/>
    <cellStyle name="Normal 6 4 3 2 4 2 2" xfId="5691" xr:uid="{43F66A31-1B01-4D8E-A526-D3B290275F2A}"/>
    <cellStyle name="Normal 6 4 3 2 4 3" xfId="5692" xr:uid="{89D1B867-E011-436B-94C0-2D9BED6187A8}"/>
    <cellStyle name="Normal 6 4 3 2 5" xfId="3191" xr:uid="{E4C18B93-9836-4E02-9688-9A83AF7B1F91}"/>
    <cellStyle name="Normal 6 4 3 2 5 2" xfId="5693" xr:uid="{2EC58214-82B9-40B2-8E2D-59816F133578}"/>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2 2 2" xfId="5694" xr:uid="{1F52B122-B88B-481A-A848-501EB2E3D296}"/>
    <cellStyle name="Normal 6 4 3 3 2 2 3" xfId="5695" xr:uid="{1472DF76-E46E-4F3F-A5F1-E734542399ED}"/>
    <cellStyle name="Normal 6 4 3 3 2 3" xfId="3193" xr:uid="{CF15E1FD-081D-4907-B864-655A95FE67A7}"/>
    <cellStyle name="Normal 6 4 3 3 2 3 2" xfId="5696" xr:uid="{CF36E6AE-B4FB-438E-89F9-1D6568F699CC}"/>
    <cellStyle name="Normal 6 4 3 3 2 4" xfId="3194" xr:uid="{D031505A-68DE-4E0F-9C3B-C8AFBBEE07C7}"/>
    <cellStyle name="Normal 6 4 3 3 3" xfId="1627" xr:uid="{CE0C126D-7F94-42B5-8BCA-026DC6A15AFC}"/>
    <cellStyle name="Normal 6 4 3 3 3 2" xfId="4482" xr:uid="{A83CE225-AA3D-4C60-8ED5-706123B79D94}"/>
    <cellStyle name="Normal 6 4 3 3 3 2 2" xfId="5697" xr:uid="{F01ACF9F-693E-4A56-83DD-814FED48B0A4}"/>
    <cellStyle name="Normal 6 4 3 3 3 3" xfId="5698" xr:uid="{26972B4F-81FB-4D1B-80BE-E6C78E09CD4F}"/>
    <cellStyle name="Normal 6 4 3 3 4" xfId="3195" xr:uid="{05153067-25FF-4517-ACB6-D6F640831CC5}"/>
    <cellStyle name="Normal 6 4 3 3 4 2" xfId="5699" xr:uid="{1FCB97E6-F0E5-489D-A5D2-869C2714642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2 2 2" xfId="5700" xr:uid="{7B6F9ACC-55B4-4AC9-9F3E-0C6CB714F4B3}"/>
    <cellStyle name="Normal 6 4 3 4 2 3" xfId="5701" xr:uid="{DB962048-5D08-45BF-B8B9-F256ED5D14F6}"/>
    <cellStyle name="Normal 6 4 3 4 3" xfId="3197" xr:uid="{5F1C211A-E088-4D6B-B201-44380336A1F9}"/>
    <cellStyle name="Normal 6 4 3 4 3 2" xfId="5702" xr:uid="{86B681C2-9C99-47BB-B47E-09EADDBCF311}"/>
    <cellStyle name="Normal 6 4 3 4 4" xfId="3198" xr:uid="{6EE5186C-0DC6-4EB4-915F-92DC25B95005}"/>
    <cellStyle name="Normal 6 4 3 5" xfId="1630" xr:uid="{C965A9F1-AFBD-4504-8412-A3EAC51505EF}"/>
    <cellStyle name="Normal 6 4 3 5 2" xfId="3199" xr:uid="{AD026862-CBDC-4961-BEBC-2EAD0EBC3A05}"/>
    <cellStyle name="Normal 6 4 3 5 2 2" xfId="5703" xr:uid="{11DDE3FE-A59F-4BA5-A871-09B02A9FBFC5}"/>
    <cellStyle name="Normal 6 4 3 5 3" xfId="3200" xr:uid="{0EA06959-AE2D-4766-B607-5B6CF80720D8}"/>
    <cellStyle name="Normal 6 4 3 5 4" xfId="3201" xr:uid="{4392D2E4-0117-4BED-9A8C-4F7BFE083140}"/>
    <cellStyle name="Normal 6 4 3 6" xfId="3202" xr:uid="{DA46F0F5-43A8-4EE0-8338-FF21F7190FAB}"/>
    <cellStyle name="Normal 6 4 3 6 2" xfId="5704" xr:uid="{AD2E0B9F-9A81-433D-A68D-3E20805D4C93}"/>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2 2 2" xfId="5705" xr:uid="{D0626A90-0417-4533-A61F-A0131A38BBE9}"/>
    <cellStyle name="Normal 6 4 4 2 2 2 3" xfId="5706" xr:uid="{59044702-ECEE-4C00-8294-2676FE350835}"/>
    <cellStyle name="Normal 6 4 4 2 2 3" xfId="1633" xr:uid="{23DC26D3-9DCB-46E6-909F-7E7DC35545B5}"/>
    <cellStyle name="Normal 6 4 4 2 2 3 2" xfId="5707" xr:uid="{E6BC159F-0A01-4441-8EDF-8813D184E4DC}"/>
    <cellStyle name="Normal 6 4 4 2 2 4" xfId="3205" xr:uid="{3605CD4D-0E08-4A30-817F-4E35984475D0}"/>
    <cellStyle name="Normal 6 4 4 2 3" xfId="1634" xr:uid="{88613D4A-E56C-41D6-B037-C082F78F6D9C}"/>
    <cellStyle name="Normal 6 4 4 2 3 2" xfId="1635" xr:uid="{AD9CD454-9944-4971-82EE-D2160697F615}"/>
    <cellStyle name="Normal 6 4 4 2 3 2 2" xfId="5708" xr:uid="{C9752326-85B7-4896-8212-B59C99E99673}"/>
    <cellStyle name="Normal 6 4 4 2 3 3" xfId="5709" xr:uid="{AEDF4E1A-1BC6-475E-9B3E-2B122F9E698C}"/>
    <cellStyle name="Normal 6 4 4 2 4" xfId="1636" xr:uid="{3270DC0C-C5E7-4EAF-8963-535CB5030BAE}"/>
    <cellStyle name="Normal 6 4 4 2 4 2" xfId="5710" xr:uid="{C5412512-C6B2-413C-8D38-38EB97FACBA7}"/>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2 2 2" xfId="5711" xr:uid="{CFD166A5-7E2D-4C83-BB29-793EAC55FE4A}"/>
    <cellStyle name="Normal 6 4 4 3 2 3" xfId="5712" xr:uid="{1D2A5F23-C3C5-473E-964B-29912CDAEB6E}"/>
    <cellStyle name="Normal 6 4 4 3 3" xfId="1639" xr:uid="{8A7CDDEF-E296-46F5-888C-809273115E96}"/>
    <cellStyle name="Normal 6 4 4 3 3 2" xfId="5713" xr:uid="{9FC4BE00-1A57-4E29-A35F-443392028748}"/>
    <cellStyle name="Normal 6 4 4 3 4" xfId="3207" xr:uid="{60AE4D71-F430-4457-95C5-04671139E37C}"/>
    <cellStyle name="Normal 6 4 4 4" xfId="1640" xr:uid="{DA8CBA01-0F7A-496F-B5DB-B8C727CB2B6A}"/>
    <cellStyle name="Normal 6 4 4 4 2" xfId="1641" xr:uid="{AB273804-5D6E-44CB-B471-73A5E1C42CF9}"/>
    <cellStyle name="Normal 6 4 4 4 2 2" xfId="5714" xr:uid="{F07498C0-B4BF-4910-9812-7C39655F022B}"/>
    <cellStyle name="Normal 6 4 4 4 3" xfId="3208" xr:uid="{1C803DD0-5F68-4844-9AB2-D7A37015895E}"/>
    <cellStyle name="Normal 6 4 4 4 4" xfId="3209" xr:uid="{75F3AEF8-373C-45C3-AFF3-52E8ACE7C373}"/>
    <cellStyle name="Normal 6 4 4 5" xfId="1642" xr:uid="{A295948C-9AB5-45B7-B72F-7E2CD0410003}"/>
    <cellStyle name="Normal 6 4 4 5 2" xfId="5715" xr:uid="{4BBB4CF8-E276-4BF2-A06E-E07155A0C2C2}"/>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2 2 2" xfId="5716" xr:uid="{B44CEFFC-D4ED-42A4-93CD-FEA4F6BECF7F}"/>
    <cellStyle name="Normal 6 4 5 2 2 3" xfId="5717" xr:uid="{4709BD4E-FB48-4B12-8CCE-1FFE6E17D6D1}"/>
    <cellStyle name="Normal 6 4 5 2 3" xfId="1645" xr:uid="{DA2605B2-0803-4E83-BC72-22CF4F83960D}"/>
    <cellStyle name="Normal 6 4 5 2 3 2" xfId="5718" xr:uid="{232EF3F3-A5DC-4A37-BA31-FC9A79D218BD}"/>
    <cellStyle name="Normal 6 4 5 2 4" xfId="3212" xr:uid="{6114C79E-500C-46DC-ABF5-78933082232E}"/>
    <cellStyle name="Normal 6 4 5 3" xfId="1646" xr:uid="{1BEFA793-D38B-45EA-9CDD-53219E460B59}"/>
    <cellStyle name="Normal 6 4 5 3 2" xfId="1647" xr:uid="{32837615-7F4C-40C1-8208-088014C81AB9}"/>
    <cellStyle name="Normal 6 4 5 3 2 2" xfId="5719" xr:uid="{8EC5DE73-2385-4B64-93E7-6D7C23847FED}"/>
    <cellStyle name="Normal 6 4 5 3 3" xfId="3213" xr:uid="{F24A68BB-3B59-493C-B09E-F0BE217B3BB4}"/>
    <cellStyle name="Normal 6 4 5 3 4" xfId="3214" xr:uid="{7382D8BD-ADB0-4BF3-82F3-108124DB0F78}"/>
    <cellStyle name="Normal 6 4 5 4" xfId="1648" xr:uid="{7C3E46ED-8064-4772-A86F-930FF64AA9AB}"/>
    <cellStyle name="Normal 6 4 5 4 2" xfId="5720" xr:uid="{84C01E32-82B4-4729-9471-D8F03C44F4F0}"/>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2 2" xfId="5721" xr:uid="{FC3CA194-D433-42A2-B0CF-D2C6DD932ABF}"/>
    <cellStyle name="Normal 6 4 6 2 3" xfId="3217" xr:uid="{522294CD-759C-426D-8A9B-2C0FFC4CEA48}"/>
    <cellStyle name="Normal 6 4 6 2 4" xfId="3218" xr:uid="{13E6F1EB-48A5-4B53-918E-F17CA22FD6C8}"/>
    <cellStyle name="Normal 6 4 6 3" xfId="1651" xr:uid="{C21ED85D-6C53-4129-87EE-9BC335811E7E}"/>
    <cellStyle name="Normal 6 4 6 3 2" xfId="5722" xr:uid="{E76867FB-6085-4420-BDA2-BAA1D209093A}"/>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2 2" xfId="5723" xr:uid="{8A3F021B-ACE8-436F-B553-070DBCC44E14}"/>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2 2" xfId="5724" xr:uid="{F47905CA-EBDE-41D9-9E7C-0108EE0CE392}"/>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2 2" xfId="5725" xr:uid="{3D07D0AE-0B04-4ADA-BE41-B73BE4DC1EDB}"/>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2 2" xfId="5726" xr:uid="{E2DF652C-A70A-4D94-BB81-634CC9EC6979}"/>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2 2" xfId="5727" xr:uid="{B3C94F9A-4CF6-4C35-BB1C-56D28F8DB163}"/>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2 2" xfId="6079" xr:uid="{D18086FA-D5CE-404A-937F-436952CAF764}"/>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2 2 2" xfId="5728" xr:uid="{B6DD3698-829F-4E03-89A8-7924A94C6ADC}"/>
    <cellStyle name="Normal 7 2 2 2 2 2 2 2 3" xfId="5729" xr:uid="{8319CAF1-3334-481B-AE66-B147E727CCFC}"/>
    <cellStyle name="Normal 7 2 2 2 2 2 2 3" xfId="1704" xr:uid="{D668053E-9E89-4329-A925-7724F31F6984}"/>
    <cellStyle name="Normal 7 2 2 2 2 2 2 3 2" xfId="5730" xr:uid="{0B4BCCEB-6464-460B-B85D-62916D18A4A7}"/>
    <cellStyle name="Normal 7 2 2 2 2 2 2 4" xfId="5731" xr:uid="{3774BD6E-218E-4879-8644-1121901E7195}"/>
    <cellStyle name="Normal 7 2 2 2 2 2 3" xfId="1705" xr:uid="{5CCE63E7-AF8D-4C67-A6DC-8763AEF33F1A}"/>
    <cellStyle name="Normal 7 2 2 2 2 2 3 2" xfId="1706" xr:uid="{2DFF23FF-74B0-4D04-A586-879F7A7C44F5}"/>
    <cellStyle name="Normal 7 2 2 2 2 2 3 2 2" xfId="5732" xr:uid="{BB5E608D-627E-499F-B71C-1A8621273BEA}"/>
    <cellStyle name="Normal 7 2 2 2 2 2 3 3" xfId="5733" xr:uid="{A92D9D93-84FE-495A-82E1-6DD55FC28D9A}"/>
    <cellStyle name="Normal 7 2 2 2 2 2 4" xfId="1707" xr:uid="{152EFAC5-BB4C-4679-9D25-1E06D21721D4}"/>
    <cellStyle name="Normal 7 2 2 2 2 2 4 2" xfId="5734" xr:uid="{199E1D0F-7810-4756-A450-6EED393E0AB3}"/>
    <cellStyle name="Normal 7 2 2 2 2 2 5" xfId="5735" xr:uid="{F08E1554-373D-4EE7-9143-70397895DBEC}"/>
    <cellStyle name="Normal 7 2 2 2 2 3" xfId="679" xr:uid="{9B1DCBFF-E9F3-4166-B369-F196D43D38E0}"/>
    <cellStyle name="Normal 7 2 2 2 2 3 2" xfId="1708" xr:uid="{7FC8970B-9A03-482C-A479-14E8FA0A2972}"/>
    <cellStyle name="Normal 7 2 2 2 2 3 2 2" xfId="1709" xr:uid="{1A300723-95EA-4A36-ABB9-D5068F50CE5D}"/>
    <cellStyle name="Normal 7 2 2 2 2 3 2 2 2" xfId="5736" xr:uid="{B6776841-A12E-4766-ACDF-0CB12C29A0F9}"/>
    <cellStyle name="Normal 7 2 2 2 2 3 2 3" xfId="5737" xr:uid="{EF1AF34F-1018-4017-ABE4-97DF31B85F0F}"/>
    <cellStyle name="Normal 7 2 2 2 2 3 3" xfId="1710" xr:uid="{CB0CE6EA-1D61-4D85-8FB2-A687F4FB4D55}"/>
    <cellStyle name="Normal 7 2 2 2 2 3 3 2" xfId="5738" xr:uid="{D30A6C6B-1F55-4CC3-BBC6-0785ABD2B5B4}"/>
    <cellStyle name="Normal 7 2 2 2 2 3 4" xfId="3427" xr:uid="{2D7F36D5-9C84-4BD0-AEE5-A83BA76A5060}"/>
    <cellStyle name="Normal 7 2 2 2 2 4" xfId="1711" xr:uid="{A0A84D93-5289-4129-896D-287E33DFF6B6}"/>
    <cellStyle name="Normal 7 2 2 2 2 4 2" xfId="1712" xr:uid="{59E6C3E6-EFF5-4DEB-8DC7-CC0FB869599E}"/>
    <cellStyle name="Normal 7 2 2 2 2 4 2 2" xfId="5739" xr:uid="{862863D0-E17B-4984-A316-3FB9CF229FD6}"/>
    <cellStyle name="Normal 7 2 2 2 2 4 3" xfId="5740" xr:uid="{592F679B-E12F-4985-9CB2-B87EF28F3E84}"/>
    <cellStyle name="Normal 7 2 2 2 2 5" xfId="1713" xr:uid="{450B9641-EEEC-4D92-A343-EF3DB673F7C6}"/>
    <cellStyle name="Normal 7 2 2 2 2 5 2" xfId="5741" xr:uid="{933B0461-9568-4C9F-B105-F7863BA47CD5}"/>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2 2 2" xfId="5742" xr:uid="{4F94AC28-F21E-4080-9CF1-45E6F028FE20}"/>
    <cellStyle name="Normal 7 2 2 3 2 2 2 3" xfId="5743" xr:uid="{174EA427-DED7-45BF-83E5-B14B52438F32}"/>
    <cellStyle name="Normal 7 2 2 3 2 2 3" xfId="1740" xr:uid="{7AA1724D-A7D0-4B8C-828E-6C88BFADED5C}"/>
    <cellStyle name="Normal 7 2 2 3 2 2 3 2" xfId="5744" xr:uid="{683467C6-7914-4BE6-8640-1B018EFD6A86}"/>
    <cellStyle name="Normal 7 2 2 3 2 2 4" xfId="5745" xr:uid="{A38735BE-5D30-4307-A44B-9F9F4E2F977B}"/>
    <cellStyle name="Normal 7 2 2 3 2 3" xfId="1741" xr:uid="{CC0E0786-53A8-4297-A4C6-D67E8A79B18B}"/>
    <cellStyle name="Normal 7 2 2 3 2 3 2" xfId="1742" xr:uid="{40ED675D-06CC-42F3-81FC-1FC809084E2A}"/>
    <cellStyle name="Normal 7 2 2 3 2 3 2 2" xfId="5746" xr:uid="{FC1EAB5D-2794-49EC-A8DF-C035B0C01AAC}"/>
    <cellStyle name="Normal 7 2 2 3 2 3 3" xfId="5747" xr:uid="{727C4F03-7598-44C0-BA9E-91DFDE57E6EC}"/>
    <cellStyle name="Normal 7 2 2 3 2 4" xfId="1743" xr:uid="{66D8A298-99EB-4514-8FC5-EC6546AC3DA4}"/>
    <cellStyle name="Normal 7 2 2 3 2 4 2" xfId="5748" xr:uid="{6493A75D-7F0F-4795-A6BE-E367FCB6898B}"/>
    <cellStyle name="Normal 7 2 2 3 2 5" xfId="5749" xr:uid="{DB0E7CDA-0176-4DE0-80FD-C1A14CFF11AC}"/>
    <cellStyle name="Normal 7 2 2 3 3" xfId="688" xr:uid="{BAD7D9F9-CE7D-4DB8-B702-76811CF474DF}"/>
    <cellStyle name="Normal 7 2 2 3 3 2" xfId="1744" xr:uid="{592B838D-79E0-49B0-ACC3-A77CA1172036}"/>
    <cellStyle name="Normal 7 2 2 3 3 2 2" xfId="1745" xr:uid="{DDEE85F9-1C72-4087-BA09-41A5FDAED978}"/>
    <cellStyle name="Normal 7 2 2 3 3 2 2 2" xfId="5750" xr:uid="{83BFA0FA-C870-4328-BF3D-31CAEC28864C}"/>
    <cellStyle name="Normal 7 2 2 3 3 2 3" xfId="5751" xr:uid="{C84FAABF-DF9A-4E18-AD04-5F6FE48A1B4D}"/>
    <cellStyle name="Normal 7 2 2 3 3 3" xfId="1746" xr:uid="{65D4328F-389B-4E85-A06E-3578C9427274}"/>
    <cellStyle name="Normal 7 2 2 3 3 3 2" xfId="5752" xr:uid="{8B0882EF-1A69-46B1-AA11-25226D1EEC04}"/>
    <cellStyle name="Normal 7 2 2 3 3 4" xfId="3431" xr:uid="{4136596C-72B6-4B00-8FE1-AC4BB87785B7}"/>
    <cellStyle name="Normal 7 2 2 3 4" xfId="1747" xr:uid="{944F378B-06A3-4EAB-98FF-BC2FC1A3995C}"/>
    <cellStyle name="Normal 7 2 2 3 4 2" xfId="1748" xr:uid="{B058924F-1CEC-4432-B221-39B0C04228EB}"/>
    <cellStyle name="Normal 7 2 2 3 4 2 2" xfId="5753" xr:uid="{2E7A9FA7-92F9-4196-B582-E16BBA95B4E7}"/>
    <cellStyle name="Normal 7 2 2 3 4 3" xfId="5754" xr:uid="{05B9397D-6DBD-46BC-824F-1861D2767599}"/>
    <cellStyle name="Normal 7 2 2 3 5" xfId="1749" xr:uid="{CC417692-EA0D-4C8B-B744-46DBEE13F5D1}"/>
    <cellStyle name="Normal 7 2 2 3 5 2" xfId="5755" xr:uid="{800BB75B-ADC4-4280-BA7E-0EE1953F7E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2 2 2" xfId="5756" xr:uid="{CC99081F-8F92-4107-ACB0-6BAFB55AE8D3}"/>
    <cellStyle name="Normal 7 2 3 2 2 2 2 3" xfId="5757" xr:uid="{95196BE5-65AE-4E62-A6E2-4605A7916F35}"/>
    <cellStyle name="Normal 7 2 3 2 2 2 3" xfId="1776" xr:uid="{4A268A83-CE27-4B81-96E9-C293E5F50E39}"/>
    <cellStyle name="Normal 7 2 3 2 2 2 3 2" xfId="5758" xr:uid="{3B9A1FAB-3C09-4E43-98BD-939C379CF26A}"/>
    <cellStyle name="Normal 7 2 3 2 2 2 4" xfId="5759" xr:uid="{3398C04D-5DDA-45D7-842C-093FA9322CDB}"/>
    <cellStyle name="Normal 7 2 3 2 2 3" xfId="1777" xr:uid="{88FCAB7F-93FE-4B35-B8F5-19FDC8DAF035}"/>
    <cellStyle name="Normal 7 2 3 2 2 3 2" xfId="1778" xr:uid="{3A2F3277-F494-407E-B847-C3FBB52656D6}"/>
    <cellStyle name="Normal 7 2 3 2 2 3 2 2" xfId="5760" xr:uid="{B059DFA0-648C-4EC6-A3FA-0A3B7CD1EDB0}"/>
    <cellStyle name="Normal 7 2 3 2 2 3 3" xfId="5761" xr:uid="{23F6F60B-CCF7-4CFF-9FA8-AB405CC2C785}"/>
    <cellStyle name="Normal 7 2 3 2 2 4" xfId="1779" xr:uid="{EBD817A1-C4DC-4E7E-8353-41D9ACF8EA38}"/>
    <cellStyle name="Normal 7 2 3 2 2 4 2" xfId="5762" xr:uid="{402F3C67-59DD-484B-92D2-5A7DA7CB2E71}"/>
    <cellStyle name="Normal 7 2 3 2 2 5" xfId="5763" xr:uid="{B9390566-EFDF-4AD1-AFC5-30E626EB1FF2}"/>
    <cellStyle name="Normal 7 2 3 2 3" xfId="696" xr:uid="{5B427D67-21A0-4F34-8A76-70383A1D7CDE}"/>
    <cellStyle name="Normal 7 2 3 2 3 2" xfId="1780" xr:uid="{6E342023-1960-4110-9197-05ED3D903527}"/>
    <cellStyle name="Normal 7 2 3 2 3 2 2" xfId="1781" xr:uid="{4DFBB42F-F632-4D3C-8B02-512779034266}"/>
    <cellStyle name="Normal 7 2 3 2 3 2 2 2" xfId="5764" xr:uid="{5604E2E3-23F3-4F82-A7C6-57BFCE949511}"/>
    <cellStyle name="Normal 7 2 3 2 3 2 3" xfId="5765" xr:uid="{7E93C9F8-99B9-4FBF-8B0E-4D68AD83528E}"/>
    <cellStyle name="Normal 7 2 3 2 3 3" xfId="1782" xr:uid="{76A801A3-F6AD-40CA-922D-BED98618F999}"/>
    <cellStyle name="Normal 7 2 3 2 3 3 2" xfId="5766" xr:uid="{DAFE7019-DD82-425B-BC70-9C8EC5EC8B73}"/>
    <cellStyle name="Normal 7 2 3 2 3 4" xfId="3435" xr:uid="{41D7422D-15C5-4107-8A7C-D938570FDC86}"/>
    <cellStyle name="Normal 7 2 3 2 4" xfId="1783" xr:uid="{D5010F84-FB95-42D4-AFCC-2F588C5C6E08}"/>
    <cellStyle name="Normal 7 2 3 2 4 2" xfId="1784" xr:uid="{16DA059D-DC73-45D1-95EB-587C35D314A3}"/>
    <cellStyle name="Normal 7 2 3 2 4 2 2" xfId="5767" xr:uid="{7138D15B-A839-444E-8776-2A7A6F2199AA}"/>
    <cellStyle name="Normal 7 2 3 2 4 3" xfId="5768" xr:uid="{E5D3A6CE-123F-4BFD-82F9-F51252F7EC14}"/>
    <cellStyle name="Normal 7 2 3 2 5" xfId="1785" xr:uid="{B09F091A-9180-4EE5-8F0B-D0DAC41853F8}"/>
    <cellStyle name="Normal 7 2 3 2 5 2" xfId="5769" xr:uid="{1580DCAE-D64A-459A-8E1A-7CE0A84CE0C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2 2 2" xfId="5770" xr:uid="{AB8AFBD3-2491-4DBB-B74B-B604CF8957EB}"/>
    <cellStyle name="Normal 7 2 4 2 2 2 3" xfId="5771" xr:uid="{BC78E5B7-3711-45DA-994A-7AF91955C4B6}"/>
    <cellStyle name="Normal 7 2 4 2 2 3" xfId="1812" xr:uid="{1A4EE118-9EE3-41AF-9352-36E1D023FC61}"/>
    <cellStyle name="Normal 7 2 4 2 2 3 2" xfId="5772" xr:uid="{F36A894A-6DC7-43C7-A178-0CBFAE58A8E4}"/>
    <cellStyle name="Normal 7 2 4 2 2 4" xfId="3439" xr:uid="{A3D5125C-C4B7-45F4-947A-9CF51CDDA0A0}"/>
    <cellStyle name="Normal 7 2 4 2 3" xfId="1813" xr:uid="{17479884-9D52-4E1B-A0EE-49A3C94EE8F4}"/>
    <cellStyle name="Normal 7 2 4 2 3 2" xfId="1814" xr:uid="{4049C0DF-FF32-4E60-8A97-EC07CE7A1E9A}"/>
    <cellStyle name="Normal 7 2 4 2 3 2 2" xfId="5773" xr:uid="{E7CB5F71-3E62-4AD1-BCBE-D798C759936A}"/>
    <cellStyle name="Normal 7 2 4 2 3 3" xfId="5774" xr:uid="{1F050B70-337A-4C2D-A569-3AAF0B1F3DAF}"/>
    <cellStyle name="Normal 7 2 4 2 4" xfId="1815" xr:uid="{C0C34CB9-5A8B-4CBB-A213-A623CFE69B01}"/>
    <cellStyle name="Normal 7 2 4 2 4 2" xfId="5775" xr:uid="{7A9C33A6-2AB3-4301-9A1F-D470CE132838}"/>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2 2 2" xfId="5776" xr:uid="{D2CC56DC-BED6-4590-B63C-F6C6D6A052FA}"/>
    <cellStyle name="Normal 7 2 4 3 2 3" xfId="5777" xr:uid="{D403934A-C965-4C2B-BE73-17E3CDAA1B3F}"/>
    <cellStyle name="Normal 7 2 4 3 3" xfId="1818" xr:uid="{D7EE2178-C795-410C-8B70-BFE48FAA14D5}"/>
    <cellStyle name="Normal 7 2 4 3 3 2" xfId="5778" xr:uid="{221584F7-B90D-421A-AE5A-F321D4AB3171}"/>
    <cellStyle name="Normal 7 2 4 3 4" xfId="3441" xr:uid="{38201DFC-167F-437C-9C7A-C7E2F632AC19}"/>
    <cellStyle name="Normal 7 2 4 4" xfId="1819" xr:uid="{75651E0E-F2FB-46D6-AF02-92697FC97F13}"/>
    <cellStyle name="Normal 7 2 4 4 2" xfId="1820" xr:uid="{D5B8FF8A-A6F5-4727-A8CA-C393D95D7578}"/>
    <cellStyle name="Normal 7 2 4 4 2 2" xfId="5779" xr:uid="{4FCF24D6-0569-4D8B-B45F-06A4DAC1F9B5}"/>
    <cellStyle name="Normal 7 2 4 4 3" xfId="3442" xr:uid="{966E37C7-4B4F-41DE-AF56-E410AF9715DE}"/>
    <cellStyle name="Normal 7 2 4 4 4" xfId="3443" xr:uid="{7ABA95F1-66E7-46F2-87AB-683471160DB5}"/>
    <cellStyle name="Normal 7 2 4 5" xfId="1821" xr:uid="{CCA94295-363D-497B-B0FB-6C4515F57D3F}"/>
    <cellStyle name="Normal 7 2 4 5 2" xfId="5780" xr:uid="{1286400D-F9AB-4818-B418-6C2A76603804}"/>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2 3 2" xfId="5781" xr:uid="{A7CB01FC-F636-42C9-A959-2CD3AA7B109C}"/>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2 9 2" xfId="6080" xr:uid="{31A37CCA-44AC-4249-B561-571E90F74CE6}"/>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2 2 2" xfId="5782" xr:uid="{81E5BD1D-4BA0-45A3-8FCB-65EC2A6694B0}"/>
    <cellStyle name="Normal 7 3 2 2 2 2 2 3" xfId="5783" xr:uid="{1F311CE4-5EDC-4F45-BECC-AA60BBCC7FAB}"/>
    <cellStyle name="Normal 7 3 2 2 2 2 3" xfId="1848" xr:uid="{CCFBAAAC-9B7E-43E7-AB7C-5632EC61E412}"/>
    <cellStyle name="Normal 7 3 2 2 2 2 3 2" xfId="5784" xr:uid="{10C9E6BF-026E-466E-A8DB-3AEB63B04DB0}"/>
    <cellStyle name="Normal 7 3 2 2 2 2 4" xfId="3455" xr:uid="{B07EB16B-1959-4A3A-9E88-17C8A1874706}"/>
    <cellStyle name="Normal 7 3 2 2 2 3" xfId="1849" xr:uid="{42FF1772-2165-4248-999C-172DF4BB2D53}"/>
    <cellStyle name="Normal 7 3 2 2 2 3 2" xfId="1850" xr:uid="{3A712C58-8F91-4361-A15E-45801C81CBDF}"/>
    <cellStyle name="Normal 7 3 2 2 2 3 2 2" xfId="5785" xr:uid="{9ACF6D66-5399-439D-BF41-8240B76CEA02}"/>
    <cellStyle name="Normal 7 3 2 2 2 3 3" xfId="3456" xr:uid="{BCD86C61-483E-4748-B0A8-E3FBED7E2301}"/>
    <cellStyle name="Normal 7 3 2 2 2 3 4" xfId="3457" xr:uid="{E8449BE6-86E2-444B-9056-0363EFB14114}"/>
    <cellStyle name="Normal 7 3 2 2 2 4" xfId="1851" xr:uid="{1CCA1D42-2BE9-4C3B-8057-0B1F2700FB78}"/>
    <cellStyle name="Normal 7 3 2 2 2 4 2" xfId="5786" xr:uid="{B02881DF-8DAD-4087-823D-64F0749AA94C}"/>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2 2" xfId="5787" xr:uid="{ADC2E4D6-DD18-43B3-B37F-ECA8F3A344E7}"/>
    <cellStyle name="Normal 7 3 2 2 3 2 3" xfId="3460" xr:uid="{45969263-7B67-4250-9901-C636650FE054}"/>
    <cellStyle name="Normal 7 3 2 2 3 2 4" xfId="3461" xr:uid="{181CE87A-B137-4A34-B397-6B5206104EC9}"/>
    <cellStyle name="Normal 7 3 2 2 3 3" xfId="1854" xr:uid="{C1994B00-CCA9-4EBD-A279-BA8AE6EF0BB0}"/>
    <cellStyle name="Normal 7 3 2 2 3 3 2" xfId="5788" xr:uid="{CAC53AAC-2570-48FF-881E-65339C2990CE}"/>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2 2" xfId="5789" xr:uid="{E765080D-7180-40C0-ABA6-54BB4A59650D}"/>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2 2 2" xfId="5790" xr:uid="{739DA07C-1262-4BD4-9197-2FF7028C939F}"/>
    <cellStyle name="Normal 7 3 3 2 2 2 2 3" xfId="5791" xr:uid="{C3B8D97C-64C1-4A16-B929-8716923703DC}"/>
    <cellStyle name="Normal 7 3 3 2 2 2 3" xfId="4485" xr:uid="{C8DC4A6F-EC79-4BBE-839E-A868B39BBC31}"/>
    <cellStyle name="Normal 7 3 3 2 2 2 3 2" xfId="5792" xr:uid="{7BB3501E-3485-48EB-9D6B-24EEF4573AD2}"/>
    <cellStyle name="Normal 7 3 3 2 2 2 4" xfId="5793" xr:uid="{B4C01BFB-B2E1-4B32-A446-66295C198184}"/>
    <cellStyle name="Normal 7 3 3 2 2 3" xfId="1884" xr:uid="{DDC3C33B-20AA-4C5B-9408-F8934D831DC3}"/>
    <cellStyle name="Normal 7 3 3 2 2 3 2" xfId="4486" xr:uid="{0BF3667B-0FE0-44F2-A845-DFC6727A1F9C}"/>
    <cellStyle name="Normal 7 3 3 2 2 3 2 2" xfId="5794" xr:uid="{957A3748-E412-4EEE-9F96-D02B14C4969B}"/>
    <cellStyle name="Normal 7 3 3 2 2 3 3" xfId="5795" xr:uid="{9B588776-D21B-484C-811D-38E26F7AC001}"/>
    <cellStyle name="Normal 7 3 3 2 2 4" xfId="3481" xr:uid="{857716C9-B635-40A9-ACAD-293D983243F7}"/>
    <cellStyle name="Normal 7 3 3 2 2 4 2" xfId="5796" xr:uid="{8692886C-8366-48A3-AF14-4C7EAD01157D}"/>
    <cellStyle name="Normal 7 3 3 2 2 5" xfId="5797" xr:uid="{5592271C-CD3A-4D0F-B873-59762EF091C4}"/>
    <cellStyle name="Normal 7 3 3 2 3" xfId="1885" xr:uid="{A059AEDB-088F-4B20-B8BB-0917A78B2EE6}"/>
    <cellStyle name="Normal 7 3 3 2 3 2" xfId="1886" xr:uid="{887ED0B1-63CC-4961-857C-0FE23A9BB687}"/>
    <cellStyle name="Normal 7 3 3 2 3 2 2" xfId="4487" xr:uid="{BD98EEE4-690A-410F-84B6-1D219CC8DAD0}"/>
    <cellStyle name="Normal 7 3 3 2 3 2 2 2" xfId="5798" xr:uid="{AA27CF23-F223-4632-BF3D-141E0196EC51}"/>
    <cellStyle name="Normal 7 3 3 2 3 2 3" xfId="5799" xr:uid="{5DD270A2-DE52-4367-BFBF-87E16349930C}"/>
    <cellStyle name="Normal 7 3 3 2 3 3" xfId="3482" xr:uid="{8C39F636-23E0-4D4B-8EB0-7FC47760D390}"/>
    <cellStyle name="Normal 7 3 3 2 3 3 2" xfId="5800" xr:uid="{DAA8D974-D1F9-4C9F-859B-1F317D0BA562}"/>
    <cellStyle name="Normal 7 3 3 2 3 4" xfId="3483" xr:uid="{E0143CC0-A2B6-4117-8EBE-D393CB680D4A}"/>
    <cellStyle name="Normal 7 3 3 2 4" xfId="1887" xr:uid="{C61EA7DC-DE85-4009-8799-8AF9DB401DA0}"/>
    <cellStyle name="Normal 7 3 3 2 4 2" xfId="4488" xr:uid="{EAF59E3B-E92B-4FE1-B8C7-62B4F00AF09C}"/>
    <cellStyle name="Normal 7 3 3 2 4 2 2" xfId="5801" xr:uid="{7CBC549B-294E-4AC2-B529-825A58D97DF2}"/>
    <cellStyle name="Normal 7 3 3 2 4 3" xfId="5802" xr:uid="{8256A075-061C-43F3-A432-E30456887ADA}"/>
    <cellStyle name="Normal 7 3 3 2 5" xfId="3484" xr:uid="{EB67D02A-577B-468E-9B31-B60FAC54144A}"/>
    <cellStyle name="Normal 7 3 3 2 5 2" xfId="5803" xr:uid="{EAF005B9-8A55-406D-98A6-242EAE76F29D}"/>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2 2 2" xfId="5804" xr:uid="{9DB23D79-FF88-4E17-A81D-510369C5F136}"/>
    <cellStyle name="Normal 7 3 3 3 2 2 3" xfId="5805" xr:uid="{541FDC5E-45A3-4455-95BA-ACBB977BC3E5}"/>
    <cellStyle name="Normal 7 3 3 3 2 3" xfId="3486" xr:uid="{00B9411B-DF35-47D3-8DBB-F081DA28C796}"/>
    <cellStyle name="Normal 7 3 3 3 2 3 2" xfId="5806" xr:uid="{375B2D0E-EF5B-489B-9F4C-514ACA37F025}"/>
    <cellStyle name="Normal 7 3 3 3 2 4" xfId="3487" xr:uid="{32D6AD55-A59C-4F60-919F-29EC0CE33446}"/>
    <cellStyle name="Normal 7 3 3 3 3" xfId="1890" xr:uid="{F6579513-3C40-42A2-AD67-CE5697999B61}"/>
    <cellStyle name="Normal 7 3 3 3 3 2" xfId="4490" xr:uid="{DB66635C-22A7-4348-9C19-CDF421B9AE3B}"/>
    <cellStyle name="Normal 7 3 3 3 3 2 2" xfId="5807" xr:uid="{9E99BBD1-DAAA-4E0C-BD21-833B7DA53AB6}"/>
    <cellStyle name="Normal 7 3 3 3 3 3" xfId="5808" xr:uid="{DA86F979-BE32-41CA-B340-49BE6C4E9DFB}"/>
    <cellStyle name="Normal 7 3 3 3 4" xfId="3488" xr:uid="{2ABDC5DE-9AA6-4AB4-99A2-DF186DC6C7C4}"/>
    <cellStyle name="Normal 7 3 3 3 4 2" xfId="5809" xr:uid="{7D8B50ED-AFF3-46E2-9F04-3CBBFC35B49A}"/>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2 2 2" xfId="5810" xr:uid="{A39C1AF1-19FA-4990-B1B6-05487C3FD0F5}"/>
    <cellStyle name="Normal 7 3 3 4 2 3" xfId="5811" xr:uid="{FEBC30CE-6FB6-4C9D-8B19-EB762909A6C6}"/>
    <cellStyle name="Normal 7 3 3 4 3" xfId="3490" xr:uid="{FF921A63-BBED-4C64-BD55-3DEC24F4812B}"/>
    <cellStyle name="Normal 7 3 3 4 3 2" xfId="5812" xr:uid="{0493E210-2578-48F7-9C78-B858ED6E178F}"/>
    <cellStyle name="Normal 7 3 3 4 4" xfId="3491" xr:uid="{ABFD8F9C-9106-4B1A-B410-1DE38A36152B}"/>
    <cellStyle name="Normal 7 3 3 5" xfId="1893" xr:uid="{A1AC1E99-54B1-40B8-B549-B56F4D21F310}"/>
    <cellStyle name="Normal 7 3 3 5 2" xfId="3492" xr:uid="{F4F7393E-457A-41F5-AD88-2CE40BF383C1}"/>
    <cellStyle name="Normal 7 3 3 5 2 2" xfId="5813" xr:uid="{0EBFE672-6296-460A-9612-248408286F4C}"/>
    <cellStyle name="Normal 7 3 3 5 3" xfId="3493" xr:uid="{1A1E4093-828C-455B-8EF6-57C2A2DAE9EF}"/>
    <cellStyle name="Normal 7 3 3 5 4" xfId="3494" xr:uid="{55EB5BFD-BC94-48CC-B65D-F1490CAC1F5C}"/>
    <cellStyle name="Normal 7 3 3 6" xfId="3495" xr:uid="{40575F49-BF4C-48CC-ABA2-61AE6BCBEA99}"/>
    <cellStyle name="Normal 7 3 3 6 2" xfId="5814" xr:uid="{C69434CE-7234-429A-BF3C-78421CDC725C}"/>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2 2 2" xfId="5815" xr:uid="{F41CAE45-3484-4B00-975E-2E25945CE9DE}"/>
    <cellStyle name="Normal 7 3 4 2 2 2 3" xfId="5816" xr:uid="{61DC6493-404A-4482-A428-E05675366960}"/>
    <cellStyle name="Normal 7 3 4 2 2 3" xfId="1896" xr:uid="{B67187EC-971B-4DA6-A256-69AA126D1C45}"/>
    <cellStyle name="Normal 7 3 4 2 2 3 2" xfId="5817" xr:uid="{1A46B5D8-2437-4C63-8030-E461DDCF5583}"/>
    <cellStyle name="Normal 7 3 4 2 2 4" xfId="3498" xr:uid="{33ECA90D-48D5-4519-9709-070D65BDB48E}"/>
    <cellStyle name="Normal 7 3 4 2 3" xfId="1897" xr:uid="{1F49DD70-F684-4E16-9660-1C537942734E}"/>
    <cellStyle name="Normal 7 3 4 2 3 2" xfId="1898" xr:uid="{C4F5E3A6-1E14-4196-9C32-295F0538E9DC}"/>
    <cellStyle name="Normal 7 3 4 2 3 2 2" xfId="5818" xr:uid="{428DE757-C55F-4668-AEE8-81E338A7F6C8}"/>
    <cellStyle name="Normal 7 3 4 2 3 3" xfId="5819" xr:uid="{D44AC56B-1B47-46DD-B4A6-45C102DF971F}"/>
    <cellStyle name="Normal 7 3 4 2 4" xfId="1899" xr:uid="{06568CD7-4AE8-4513-9CF8-C68F2D37F5EA}"/>
    <cellStyle name="Normal 7 3 4 2 4 2" xfId="5820" xr:uid="{D33E37B4-5E65-4DB7-8614-80F1D9FAF299}"/>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2 2 2" xfId="5821" xr:uid="{84136F12-7AC0-4772-BB31-2527C964E852}"/>
    <cellStyle name="Normal 7 3 4 3 2 3" xfId="5822" xr:uid="{3EEBB05C-A4DF-4E93-A729-E6B9082FEC9F}"/>
    <cellStyle name="Normal 7 3 4 3 3" xfId="1902" xr:uid="{D7803C80-6F66-4190-B55B-C157FFAA9D69}"/>
    <cellStyle name="Normal 7 3 4 3 3 2" xfId="5823" xr:uid="{45F053A0-E16F-4ABA-9C82-F5F0E41820CB}"/>
    <cellStyle name="Normal 7 3 4 3 4" xfId="3500" xr:uid="{EFD41589-5398-4F73-AF5B-72393C0B31CD}"/>
    <cellStyle name="Normal 7 3 4 4" xfId="1903" xr:uid="{BF70B562-AE24-4E0E-B7F4-9DA810F0E888}"/>
    <cellStyle name="Normal 7 3 4 4 2" xfId="1904" xr:uid="{9B9C5197-5390-420E-ABAB-89B0982E068F}"/>
    <cellStyle name="Normal 7 3 4 4 2 2" xfId="5824" xr:uid="{E04974F4-3AB3-413A-BA5F-8139180FCD9A}"/>
    <cellStyle name="Normal 7 3 4 4 3" xfId="3501" xr:uid="{68053289-1C13-43DC-BB50-8798B36A93B9}"/>
    <cellStyle name="Normal 7 3 4 4 4" xfId="3502" xr:uid="{07E7764A-F3F9-4E8E-BED2-534388FDAE50}"/>
    <cellStyle name="Normal 7 3 4 5" xfId="1905" xr:uid="{9921CA3D-1C10-4474-B811-F1A5F6FEB061}"/>
    <cellStyle name="Normal 7 3 4 5 2" xfId="5825" xr:uid="{DD325046-DD75-4E80-9935-1465BE6ED792}"/>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2 2 2" xfId="5826" xr:uid="{3774DE32-AAA6-47CA-91F9-E1EEAB669C74}"/>
    <cellStyle name="Normal 7 3 5 2 2 3" xfId="5827" xr:uid="{4F4E49BD-FEDC-4596-A672-BE68444BCDC3}"/>
    <cellStyle name="Normal 7 3 5 2 3" xfId="1908" xr:uid="{D85AE2A8-8261-466B-B1A7-C9EF6FBBD18D}"/>
    <cellStyle name="Normal 7 3 5 2 3 2" xfId="5828" xr:uid="{B762D58A-7182-49A4-9405-60BAE1B9FD4B}"/>
    <cellStyle name="Normal 7 3 5 2 4" xfId="3505" xr:uid="{E02DD3BC-60F5-4900-9EE7-F363007DB62C}"/>
    <cellStyle name="Normal 7 3 5 3" xfId="1909" xr:uid="{057D228A-4B7B-4FF5-840E-30F410E3C6FB}"/>
    <cellStyle name="Normal 7 3 5 3 2" xfId="1910" xr:uid="{9567352F-30A5-4C77-97D1-EA12E35414DE}"/>
    <cellStyle name="Normal 7 3 5 3 2 2" xfId="5829" xr:uid="{1A411C9B-ADA2-4E93-8627-05EADEB70F47}"/>
    <cellStyle name="Normal 7 3 5 3 3" xfId="3506" xr:uid="{1B1CB31A-F51E-4372-AAF9-7C101A887C9B}"/>
    <cellStyle name="Normal 7 3 5 3 4" xfId="3507" xr:uid="{EF09EF1B-00CA-4B99-B969-212238E0A9C2}"/>
    <cellStyle name="Normal 7 3 5 4" xfId="1911" xr:uid="{97B11BEF-F63A-4A1A-94AB-86C5ABAEF318}"/>
    <cellStyle name="Normal 7 3 5 4 2" xfId="5830" xr:uid="{1095ADF5-8371-472A-9718-822003AB90A4}"/>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2 2" xfId="5831" xr:uid="{6B7EB831-E43C-44E0-86F6-3E42EE0C50C8}"/>
    <cellStyle name="Normal 7 3 6 2 3" xfId="3510" xr:uid="{284FB4AE-1D6D-4C6F-AAE7-16FA8AB91CA8}"/>
    <cellStyle name="Normal 7 3 6 2 4" xfId="3511" xr:uid="{DEECB49C-BD09-4591-B3E8-31186BECDA46}"/>
    <cellStyle name="Normal 7 3 6 3" xfId="1914" xr:uid="{E05031B8-2CD3-4F5A-A203-A758E400817B}"/>
    <cellStyle name="Normal 7 3 6 3 2" xfId="5832" xr:uid="{6B01FFFA-5407-4DA5-ABA4-139973802F08}"/>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2 2" xfId="5833" xr:uid="{125B219B-6470-4DB0-9015-85E9BDEDE642}"/>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2 2" xfId="5834" xr:uid="{950C0246-A821-4A2F-B5B3-B05F2BADA7DE}"/>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2 2" xfId="5835" xr:uid="{30511903-33C5-4E3B-A57A-8A3BBB20AA91}"/>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2 2" xfId="5836" xr:uid="{964C3C54-10F9-4D2A-B021-568CC141F7D0}"/>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2 2" xfId="5837" xr:uid="{CE7493C6-46C3-4F64-9D37-24349B3CF1B8}"/>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2 2" xfId="6081" xr:uid="{BA1C68BD-4416-4BDE-83EA-0D2B4ABEF6CD}"/>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2 2 2" xfId="5838" xr:uid="{0312B342-D3A6-47CC-8C25-3C563C6F953B}"/>
    <cellStyle name="Normal 8 2 2 2 2 2 2 2 3" xfId="5839" xr:uid="{3C92C61A-10A9-4FE3-B4F1-480E5D725725}"/>
    <cellStyle name="Normal 8 2 2 2 2 2 2 3" xfId="1968" xr:uid="{64C138EE-BDA3-4BA0-9BB9-B611B70CF04E}"/>
    <cellStyle name="Normal 8 2 2 2 2 2 2 3 2" xfId="5840" xr:uid="{DDF9474B-9667-4260-AC18-6516AB711483}"/>
    <cellStyle name="Normal 8 2 2 2 2 2 2 4" xfId="5841" xr:uid="{D104C5BB-6DDC-4C39-95FC-5F4FFCB69A88}"/>
    <cellStyle name="Normal 8 2 2 2 2 2 3" xfId="1969" xr:uid="{37B79A47-8A51-47EC-9C28-7CB93F564D5F}"/>
    <cellStyle name="Normal 8 2 2 2 2 2 3 2" xfId="1970" xr:uid="{77187352-C35C-4163-A16C-46B23E953F7D}"/>
    <cellStyle name="Normal 8 2 2 2 2 2 3 2 2" xfId="5842" xr:uid="{B794F6A4-D644-4458-9833-7BB30C4AA91D}"/>
    <cellStyle name="Normal 8 2 2 2 2 2 3 3" xfId="5843" xr:uid="{B7FD670F-7EC8-401C-9FC0-BFDF3AD260A4}"/>
    <cellStyle name="Normal 8 2 2 2 2 2 4" xfId="1971" xr:uid="{896C0ACA-175C-4FC0-A4B2-3500FAA4CF7E}"/>
    <cellStyle name="Normal 8 2 2 2 2 2 4 2" xfId="5844" xr:uid="{A5E8F567-877B-472A-A4B3-22DBFC2D8083}"/>
    <cellStyle name="Normal 8 2 2 2 2 2 5" xfId="5845" xr:uid="{C09ACE08-4089-4BF3-BC02-9FC0CCB9A9D1}"/>
    <cellStyle name="Normal 8 2 2 2 2 3" xfId="753" xr:uid="{9E58A38B-0CAB-4569-BF9D-3434A5C37E00}"/>
    <cellStyle name="Normal 8 2 2 2 2 3 2" xfId="1972" xr:uid="{69B030C1-C9A9-4463-B215-B1CCA8524A45}"/>
    <cellStyle name="Normal 8 2 2 2 2 3 2 2" xfId="1973" xr:uid="{07C1A34E-EFE1-42EE-8FA7-7C6E6D14FDCB}"/>
    <cellStyle name="Normal 8 2 2 2 2 3 2 2 2" xfId="5846" xr:uid="{B8FC25D1-D97C-4C9D-A654-8766D5E19BB8}"/>
    <cellStyle name="Normal 8 2 2 2 2 3 2 3" xfId="5847" xr:uid="{AC58E9DB-E2F4-4706-8824-8CAE62704C9B}"/>
    <cellStyle name="Normal 8 2 2 2 2 3 3" xfId="1974" xr:uid="{F71A77E0-DEF8-4C53-B133-B73A6ED494D4}"/>
    <cellStyle name="Normal 8 2 2 2 2 3 3 2" xfId="5848" xr:uid="{67CB92BC-77EE-46A8-A09F-AE4E4D4F2341}"/>
    <cellStyle name="Normal 8 2 2 2 2 3 4" xfId="3726" xr:uid="{95AA868E-76AF-4AF3-897E-F2BE65CF1994}"/>
    <cellStyle name="Normal 8 2 2 2 2 4" xfId="1975" xr:uid="{30FD8926-5C5D-4DCF-A189-DD03BB1A0B8F}"/>
    <cellStyle name="Normal 8 2 2 2 2 4 2" xfId="1976" xr:uid="{0D189279-F034-4CFD-9627-5F4920CFC211}"/>
    <cellStyle name="Normal 8 2 2 2 2 4 2 2" xfId="5849" xr:uid="{954B8A00-3B6A-4457-8966-F7748DD72002}"/>
    <cellStyle name="Normal 8 2 2 2 2 4 3" xfId="5850" xr:uid="{903F64E6-5A34-42BD-A7F0-7454F4DD139D}"/>
    <cellStyle name="Normal 8 2 2 2 2 5" xfId="1977" xr:uid="{89557776-B4EF-47BD-9678-606891EC63A5}"/>
    <cellStyle name="Normal 8 2 2 2 2 5 2" xfId="5851" xr:uid="{F8CE1D4E-C8BD-48FF-8ADD-DF19902DB96F}"/>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2 2 2" xfId="5852" xr:uid="{D2104F4D-2E10-4873-BD32-3CD76F2B18D6}"/>
    <cellStyle name="Normal 8 2 2 3 2 2 2 3" xfId="5853" xr:uid="{F3B3F491-2685-4954-B39A-DDA13F66C677}"/>
    <cellStyle name="Normal 8 2 2 3 2 2 3" xfId="2004" xr:uid="{BED1DEAA-F4A4-4331-8FC0-196547C841A2}"/>
    <cellStyle name="Normal 8 2 2 3 2 2 3 2" xfId="5854" xr:uid="{8646A709-F9CB-4E45-B368-FD590E310F05}"/>
    <cellStyle name="Normal 8 2 2 3 2 2 4" xfId="5855" xr:uid="{E28883C3-5371-44A6-A34B-9523D53215F6}"/>
    <cellStyle name="Normal 8 2 2 3 2 3" xfId="2005" xr:uid="{F61AD563-0171-4DFC-BCC8-AB1B532974E9}"/>
    <cellStyle name="Normal 8 2 2 3 2 3 2" xfId="2006" xr:uid="{06155BCF-F01E-4E7B-B009-6B5E7B40E65B}"/>
    <cellStyle name="Normal 8 2 2 3 2 3 2 2" xfId="5856" xr:uid="{06A7630D-B14B-4063-A9C2-EC299E413462}"/>
    <cellStyle name="Normal 8 2 2 3 2 3 3" xfId="5857" xr:uid="{62C65462-767F-4E26-9CF3-269AA7C1ACD4}"/>
    <cellStyle name="Normal 8 2 2 3 2 4" xfId="2007" xr:uid="{D5F74E47-A2D0-4E31-A6EC-153B3002CA40}"/>
    <cellStyle name="Normal 8 2 2 3 2 4 2" xfId="5858" xr:uid="{A3BE5AEF-D240-4EC2-8435-514BE56770AF}"/>
    <cellStyle name="Normal 8 2 2 3 2 5" xfId="5859" xr:uid="{2B2EA516-B1C1-4A1A-9BBE-88B2EAC6092F}"/>
    <cellStyle name="Normal 8 2 2 3 3" xfId="762" xr:uid="{08D6D9ED-D01F-49D6-B5BF-ED5FF8D2F4A9}"/>
    <cellStyle name="Normal 8 2 2 3 3 2" xfId="2008" xr:uid="{B096D212-7C47-4008-AB51-C91914418143}"/>
    <cellStyle name="Normal 8 2 2 3 3 2 2" xfId="2009" xr:uid="{17BA4F17-91C6-4FD2-BA44-5D3D0278F8DB}"/>
    <cellStyle name="Normal 8 2 2 3 3 2 2 2" xfId="5860" xr:uid="{1C6CEA6B-1845-42D8-ABC4-2DD4F98B8E93}"/>
    <cellStyle name="Normal 8 2 2 3 3 2 3" xfId="5861" xr:uid="{94E56CA6-D9AF-44B7-A413-A9284C35D317}"/>
    <cellStyle name="Normal 8 2 2 3 3 3" xfId="2010" xr:uid="{B5DB6C8F-6EA2-473D-A6E7-10AD36F356F3}"/>
    <cellStyle name="Normal 8 2 2 3 3 3 2" xfId="5862" xr:uid="{356184B4-84FC-44C1-ADAE-797234F37236}"/>
    <cellStyle name="Normal 8 2 2 3 3 4" xfId="3730" xr:uid="{CB727348-02CF-4AF8-80D5-5EA3A33C68F1}"/>
    <cellStyle name="Normal 8 2 2 3 4" xfId="2011" xr:uid="{E10B93C0-B2EB-4FB9-8D05-DD811910D705}"/>
    <cellStyle name="Normal 8 2 2 3 4 2" xfId="2012" xr:uid="{547CEE66-ECAB-42E1-BC25-E98254335F5D}"/>
    <cellStyle name="Normal 8 2 2 3 4 2 2" xfId="5863" xr:uid="{9F9F12C3-0B15-42D0-9DFC-DBAB48EEFBD1}"/>
    <cellStyle name="Normal 8 2 2 3 4 3" xfId="5864" xr:uid="{69EB302B-B919-410F-BC43-6D3F8BABACF6}"/>
    <cellStyle name="Normal 8 2 2 3 5" xfId="2013" xr:uid="{5DB2543D-2E7F-4A63-BD4C-31FFB9980489}"/>
    <cellStyle name="Normal 8 2 2 3 5 2" xfId="5865" xr:uid="{23C64541-D86C-4FEB-B576-F97FDA92268A}"/>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2 2 2" xfId="5866" xr:uid="{36518B89-1E65-434B-99C7-D9E363222B3B}"/>
    <cellStyle name="Normal 8 2 3 2 2 2 2 3" xfId="5867" xr:uid="{BAFF4C54-53E7-4E90-AD12-8B0DBE74666C}"/>
    <cellStyle name="Normal 8 2 3 2 2 2 3" xfId="2040" xr:uid="{7791FE3A-219E-4A90-9BE0-762E1B1DCE1B}"/>
    <cellStyle name="Normal 8 2 3 2 2 2 3 2" xfId="5868" xr:uid="{2FF65E9D-C396-40CE-A602-87DFA3CE1ED7}"/>
    <cellStyle name="Normal 8 2 3 2 2 2 4" xfId="5869" xr:uid="{6A24B53F-C9ED-44AE-B705-790706CD1494}"/>
    <cellStyle name="Normal 8 2 3 2 2 3" xfId="2041" xr:uid="{9DDBE660-43E5-4AA0-AA89-30ECC67697EC}"/>
    <cellStyle name="Normal 8 2 3 2 2 3 2" xfId="2042" xr:uid="{D0D966FA-B1D4-43B5-A1C7-5534D793842E}"/>
    <cellStyle name="Normal 8 2 3 2 2 3 2 2" xfId="5870" xr:uid="{857CD5E3-B388-4E23-B79D-90CAEFD24A97}"/>
    <cellStyle name="Normal 8 2 3 2 2 3 3" xfId="5871" xr:uid="{BE939B44-6E54-412D-A176-0360450DC923}"/>
    <cellStyle name="Normal 8 2 3 2 2 4" xfId="2043" xr:uid="{393DAF80-9630-4F36-8477-AE4E6D195559}"/>
    <cellStyle name="Normal 8 2 3 2 2 4 2" xfId="5872" xr:uid="{8A1FD266-331B-487F-A181-07FAAC4A6B3E}"/>
    <cellStyle name="Normal 8 2 3 2 2 5" xfId="5873" xr:uid="{33D815B4-3A46-4545-BB67-4DC1DDC86434}"/>
    <cellStyle name="Normal 8 2 3 2 3" xfId="770" xr:uid="{91BA11C3-6951-4C65-B6EA-70634F900B00}"/>
    <cellStyle name="Normal 8 2 3 2 3 2" xfId="2044" xr:uid="{80855F46-1581-444C-9846-CE18BB7562A0}"/>
    <cellStyle name="Normal 8 2 3 2 3 2 2" xfId="2045" xr:uid="{89E636F3-E54E-4D11-9616-51AB4B253E17}"/>
    <cellStyle name="Normal 8 2 3 2 3 2 2 2" xfId="5874" xr:uid="{2B52822A-5B79-4F97-9D82-DE46398CBC9A}"/>
    <cellStyle name="Normal 8 2 3 2 3 2 3" xfId="5875" xr:uid="{6B29C366-B86B-44F5-B4D5-ED14F795ACA7}"/>
    <cellStyle name="Normal 8 2 3 2 3 3" xfId="2046" xr:uid="{6750885D-10C4-459C-9737-25FB311A7357}"/>
    <cellStyle name="Normal 8 2 3 2 3 3 2" xfId="5876" xr:uid="{D1137C34-15EC-4DF6-AC56-A216A359BC62}"/>
    <cellStyle name="Normal 8 2 3 2 3 4" xfId="3734" xr:uid="{9D0ED38B-7DA2-42D4-9FF1-9CF7B1C819A9}"/>
    <cellStyle name="Normal 8 2 3 2 4" xfId="2047" xr:uid="{7C3C1FDB-A515-4583-86F3-96768C458E41}"/>
    <cellStyle name="Normal 8 2 3 2 4 2" xfId="2048" xr:uid="{E0ED32F6-7096-4CEA-84C6-7BEF4F8033E5}"/>
    <cellStyle name="Normal 8 2 3 2 4 2 2" xfId="5877" xr:uid="{24538B09-DBDD-4F54-87DD-297B408502D7}"/>
    <cellStyle name="Normal 8 2 3 2 4 3" xfId="5878" xr:uid="{014671A4-1DC1-497C-A065-0250ADB0D508}"/>
    <cellStyle name="Normal 8 2 3 2 5" xfId="2049" xr:uid="{19C28FD2-ED88-4927-B217-95BD096AD577}"/>
    <cellStyle name="Normal 8 2 3 2 5 2" xfId="5879" xr:uid="{AD6A3635-4495-4815-9133-626B9C1E84A5}"/>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2 2 2" xfId="5880" xr:uid="{F22BECAC-F7F2-43A3-9EAD-95473B18E9EF}"/>
    <cellStyle name="Normal 8 2 4 2 2 2 3" xfId="5881" xr:uid="{54B31F5A-56AB-4DC6-B7B9-5C733B320F74}"/>
    <cellStyle name="Normal 8 2 4 2 2 3" xfId="2076" xr:uid="{130BBE9E-9F20-4DB0-A047-7010F3D9198A}"/>
    <cellStyle name="Normal 8 2 4 2 2 3 2" xfId="5882" xr:uid="{405218C8-48D0-49ED-B846-7FC75B73E9B0}"/>
    <cellStyle name="Normal 8 2 4 2 2 4" xfId="3738" xr:uid="{AD60BD48-C0F5-4980-922E-25216BF6DCA6}"/>
    <cellStyle name="Normal 8 2 4 2 3" xfId="2077" xr:uid="{D12BAEBB-F1FF-4E5C-BCAF-E5FEBEEB0431}"/>
    <cellStyle name="Normal 8 2 4 2 3 2" xfId="2078" xr:uid="{5E9F19C7-0731-4BC4-828A-49607A220494}"/>
    <cellStyle name="Normal 8 2 4 2 3 2 2" xfId="5883" xr:uid="{45C930B4-E5CC-404B-AE29-4C85FB8EB36B}"/>
    <cellStyle name="Normal 8 2 4 2 3 3" xfId="5884" xr:uid="{97E27561-7ABD-4C80-8873-EC3416B43EBF}"/>
    <cellStyle name="Normal 8 2 4 2 4" xfId="2079" xr:uid="{8C2E6277-FC5A-4AA4-A848-0A2C7CCC4DB9}"/>
    <cellStyle name="Normal 8 2 4 2 4 2" xfId="5885" xr:uid="{D1815F56-4329-43F5-88D8-567FE994170F}"/>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2 2 2" xfId="5886" xr:uid="{FB245B72-5987-4D31-87E9-DE5FB49125CA}"/>
    <cellStyle name="Normal 8 2 4 3 2 3" xfId="5887" xr:uid="{3EC5DE01-615C-456F-920A-48A342D3DBA3}"/>
    <cellStyle name="Normal 8 2 4 3 3" xfId="2082" xr:uid="{5C8B80AA-BFEF-4AAB-94D9-E9CF8A425CE6}"/>
    <cellStyle name="Normal 8 2 4 3 3 2" xfId="5888" xr:uid="{DC235229-15F7-4B8E-A419-E2A7C47B84D7}"/>
    <cellStyle name="Normal 8 2 4 3 4" xfId="3740" xr:uid="{69F83388-8D02-4923-922C-06A700E595E9}"/>
    <cellStyle name="Normal 8 2 4 4" xfId="2083" xr:uid="{34E36449-7183-484F-8908-EC9E31CA1723}"/>
    <cellStyle name="Normal 8 2 4 4 2" xfId="2084" xr:uid="{10F33A87-F955-465D-8072-CFD716E9C871}"/>
    <cellStyle name="Normal 8 2 4 4 2 2" xfId="5889" xr:uid="{571DFFC0-7A8C-41F6-96F4-BE3C407F8EB3}"/>
    <cellStyle name="Normal 8 2 4 4 3" xfId="3741" xr:uid="{CD28D297-39AD-48F7-ACBF-EC0944393795}"/>
    <cellStyle name="Normal 8 2 4 4 4" xfId="3742" xr:uid="{E8A90258-6833-482E-AF3C-C95FD413680C}"/>
    <cellStyle name="Normal 8 2 4 5" xfId="2085" xr:uid="{42AF1CE8-4839-4528-8271-DC9FE25D6974}"/>
    <cellStyle name="Normal 8 2 4 5 2" xfId="5890" xr:uid="{7410749F-6CA8-424A-8EC1-9E3A71F96E8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2 2 2" xfId="5891" xr:uid="{DC630286-D9DC-4C54-9B49-256C3ABCDA4A}"/>
    <cellStyle name="Normal 8 3 2 2 2 2 2 3" xfId="5892" xr:uid="{8BBD010C-F699-4C5B-B364-959342D5B617}"/>
    <cellStyle name="Normal 8 3 2 2 2 2 3" xfId="2112" xr:uid="{6F31C4E5-90DC-4198-BF9D-066F80EC2C0C}"/>
    <cellStyle name="Normal 8 3 2 2 2 2 3 2" xfId="5893" xr:uid="{A0D7A2C1-A2D0-46DD-B70F-A6388614A0CC}"/>
    <cellStyle name="Normal 8 3 2 2 2 2 4" xfId="3754" xr:uid="{555BF94A-F5A1-4BF5-BA3C-78E8CAECF06F}"/>
    <cellStyle name="Normal 8 3 2 2 2 3" xfId="2113" xr:uid="{452BCE35-475D-49C2-A71A-C0658A6B66DE}"/>
    <cellStyle name="Normal 8 3 2 2 2 3 2" xfId="2114" xr:uid="{59F9E012-AEDA-4BC4-957D-A56E4ED0B2C7}"/>
    <cellStyle name="Normal 8 3 2 2 2 3 2 2" xfId="5894" xr:uid="{3AA9B0D6-9AC8-4C35-A142-C213AFF24A84}"/>
    <cellStyle name="Normal 8 3 2 2 2 3 3" xfId="3755" xr:uid="{043E4C58-3997-4B43-BB95-53E40A0B6337}"/>
    <cellStyle name="Normal 8 3 2 2 2 3 4" xfId="3756" xr:uid="{4D3E1FAB-ECF6-4389-B85D-1A06217FE95A}"/>
    <cellStyle name="Normal 8 3 2 2 2 4" xfId="2115" xr:uid="{B610E67E-0AC9-4024-B4B8-6518AACDA2FB}"/>
    <cellStyle name="Normal 8 3 2 2 2 4 2" xfId="5895" xr:uid="{EB190990-E966-4438-BFE3-4BD9DA1CF80D}"/>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2 2" xfId="5896" xr:uid="{1A2E1D5F-C070-406C-84F2-B756F113DFE8}"/>
    <cellStyle name="Normal 8 3 2 2 3 2 3" xfId="3759" xr:uid="{40EFFB9C-477A-4185-BD5D-B34B2E40E02E}"/>
    <cellStyle name="Normal 8 3 2 2 3 2 4" xfId="3760" xr:uid="{6EDB23A1-FC34-4F0B-8113-C22A3CA44ACE}"/>
    <cellStyle name="Normal 8 3 2 2 3 3" xfId="2118" xr:uid="{250087BA-CD24-4400-A6D9-A4CAE78DE0E6}"/>
    <cellStyle name="Normal 8 3 2 2 3 3 2" xfId="5897" xr:uid="{0D1E9817-6EA6-4F90-AE47-CFB9AD1B7D23}"/>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2 2" xfId="5898" xr:uid="{C0CB241E-9613-4493-BE0B-41086E203727}"/>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2 2 2" xfId="5899" xr:uid="{20649B3C-B90D-4AF5-A708-BBD05EFE59A6}"/>
    <cellStyle name="Normal 8 3 3 2 2 2 2 3" xfId="5900" xr:uid="{006A9F49-1DCF-465D-837B-E4C2F4A04443}"/>
    <cellStyle name="Normal 8 3 3 2 2 2 3" xfId="4493" xr:uid="{72988B21-7702-4419-AB35-F974439198C1}"/>
    <cellStyle name="Normal 8 3 3 2 2 2 3 2" xfId="5901" xr:uid="{7C48AFED-9F94-4269-B7D4-CE19D25F882A}"/>
    <cellStyle name="Normal 8 3 3 2 2 2 4" xfId="5902" xr:uid="{292521A2-7711-4B8C-A2C8-BF5A337ECCEC}"/>
    <cellStyle name="Normal 8 3 3 2 2 3" xfId="2148" xr:uid="{1F8EB228-6D7D-499B-AC89-2CCF2B89D559}"/>
    <cellStyle name="Normal 8 3 3 2 2 3 2" xfId="4494" xr:uid="{4CDC6388-3B6C-4600-A185-78D70C90735F}"/>
    <cellStyle name="Normal 8 3 3 2 2 3 2 2" xfId="5903" xr:uid="{E419CA40-EF69-4229-AF55-EE15BF135ABB}"/>
    <cellStyle name="Normal 8 3 3 2 2 3 3" xfId="5904" xr:uid="{D4B16D27-7A54-41A3-85CD-54B62D593D28}"/>
    <cellStyle name="Normal 8 3 3 2 2 4" xfId="3780" xr:uid="{D3EC4008-342F-440D-8C92-6A549480AAD3}"/>
    <cellStyle name="Normal 8 3 3 2 2 4 2" xfId="5905" xr:uid="{3186A212-DB6F-4935-B94B-CDEBC93B8269}"/>
    <cellStyle name="Normal 8 3 3 2 2 5" xfId="5906" xr:uid="{5C070911-665C-41F7-89BF-A4BC1369132B}"/>
    <cellStyle name="Normal 8 3 3 2 3" xfId="2149" xr:uid="{035A4503-3926-4BA3-B644-DDDC3517B6EB}"/>
    <cellStyle name="Normal 8 3 3 2 3 2" xfId="2150" xr:uid="{252BE5A1-0800-46A1-97EF-8F39454EBAAA}"/>
    <cellStyle name="Normal 8 3 3 2 3 2 2" xfId="4495" xr:uid="{C6A27124-A479-4DDC-8240-A19F10E6DB01}"/>
    <cellStyle name="Normal 8 3 3 2 3 2 2 2" xfId="5907" xr:uid="{7282EF21-7132-4C29-8272-E66FAACFFCFB}"/>
    <cellStyle name="Normal 8 3 3 2 3 2 3" xfId="5908" xr:uid="{44AEDDB6-60A3-44D9-90FB-12BEB1B8FFAD}"/>
    <cellStyle name="Normal 8 3 3 2 3 3" xfId="3781" xr:uid="{2873AE07-6A56-4F21-9A91-6FED852C47E9}"/>
    <cellStyle name="Normal 8 3 3 2 3 3 2" xfId="5909" xr:uid="{BFDEA030-002C-468F-8817-218102CFD2BB}"/>
    <cellStyle name="Normal 8 3 3 2 3 4" xfId="3782" xr:uid="{DB273DE0-9D18-4FB4-AA00-600C2BCDA131}"/>
    <cellStyle name="Normal 8 3 3 2 4" xfId="2151" xr:uid="{69113236-23EB-4F4D-8140-D251D9C55DA3}"/>
    <cellStyle name="Normal 8 3 3 2 4 2" xfId="4496" xr:uid="{48826948-0C7A-444E-98EC-96E3F101E54E}"/>
    <cellStyle name="Normal 8 3 3 2 4 2 2" xfId="5910" xr:uid="{0D56F7D9-1D2A-471B-90E6-37CF36B6C4E9}"/>
    <cellStyle name="Normal 8 3 3 2 4 3" xfId="5911" xr:uid="{044CCF80-F76A-4E97-B15F-924D30EF45DD}"/>
    <cellStyle name="Normal 8 3 3 2 5" xfId="3783" xr:uid="{2C3A517D-78A5-45FF-AA71-50B41E7D83D6}"/>
    <cellStyle name="Normal 8 3 3 2 5 2" xfId="5912" xr:uid="{F9D97796-D42F-4219-A8E8-11B0F1E5122F}"/>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2 2 2" xfId="5913" xr:uid="{5D87E554-E433-48AC-B764-74D3391716FE}"/>
    <cellStyle name="Normal 8 3 3 3 2 2 3" xfId="5914" xr:uid="{B8295658-A996-4BB9-81DE-16209503641E}"/>
    <cellStyle name="Normal 8 3 3 3 2 3" xfId="3785" xr:uid="{A15C3859-48F2-4AD0-9D7C-9CE3EF92E42E}"/>
    <cellStyle name="Normal 8 3 3 3 2 3 2" xfId="5915" xr:uid="{6C3ECD10-F77F-43A1-8E9E-53A412A88B4C}"/>
    <cellStyle name="Normal 8 3 3 3 2 4" xfId="3786" xr:uid="{527C46F2-9B9E-42DD-A760-B27DEFDB431E}"/>
    <cellStyle name="Normal 8 3 3 3 3" xfId="2154" xr:uid="{D45396D3-3219-4D35-ABC8-8594F73DE81E}"/>
    <cellStyle name="Normal 8 3 3 3 3 2" xfId="4498" xr:uid="{80B270C0-4373-4781-9BCE-0E86A84ED351}"/>
    <cellStyle name="Normal 8 3 3 3 3 2 2" xfId="5916" xr:uid="{9781F196-4085-4668-B65E-7B0418BFB3E1}"/>
    <cellStyle name="Normal 8 3 3 3 3 3" xfId="5917" xr:uid="{046949B6-F568-456B-8578-870163180581}"/>
    <cellStyle name="Normal 8 3 3 3 4" xfId="3787" xr:uid="{B620A8F1-DE77-433F-8723-63881C5DF328}"/>
    <cellStyle name="Normal 8 3 3 3 4 2" xfId="5918" xr:uid="{1682BF99-4DC5-43CA-8A61-7A2979C098D5}"/>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2 2 2" xfId="5919" xr:uid="{A09EA178-698E-4E6F-AAAE-C97114DFA93A}"/>
    <cellStyle name="Normal 8 3 3 4 2 3" xfId="5920" xr:uid="{F24A67C4-A588-46FF-8C7D-2822970A6CF1}"/>
    <cellStyle name="Normal 8 3 3 4 3" xfId="3789" xr:uid="{DE833C55-5F60-4903-8405-82D26397BD89}"/>
    <cellStyle name="Normal 8 3 3 4 3 2" xfId="5921" xr:uid="{3C5361E9-C518-4AF0-909C-6909DBB3D2C1}"/>
    <cellStyle name="Normal 8 3 3 4 4" xfId="3790" xr:uid="{AFC484F1-83E8-43AF-84F9-20CF01F5837B}"/>
    <cellStyle name="Normal 8 3 3 5" xfId="2157" xr:uid="{5242568B-A409-4A19-A349-705B3190B385}"/>
    <cellStyle name="Normal 8 3 3 5 2" xfId="3791" xr:uid="{BB067CA9-EC31-4D45-8BBA-135F25F6950E}"/>
    <cellStyle name="Normal 8 3 3 5 2 2" xfId="5922" xr:uid="{83416701-05BF-4001-856B-75878E2354A1}"/>
    <cellStyle name="Normal 8 3 3 5 3" xfId="3792" xr:uid="{6D95A46C-D7C1-4F03-B944-2F5E41A573CA}"/>
    <cellStyle name="Normal 8 3 3 5 4" xfId="3793" xr:uid="{62439FC1-94A6-4D61-AFDF-61086341AADD}"/>
    <cellStyle name="Normal 8 3 3 6" xfId="3794" xr:uid="{3553B551-ED01-4B6A-BE16-D96CF946DA5E}"/>
    <cellStyle name="Normal 8 3 3 6 2" xfId="5923" xr:uid="{B6FAFCDE-0326-4CB0-A3CB-2FD2C8E99E11}"/>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2 2 2" xfId="5924" xr:uid="{0D4B3368-EE30-4FB2-899F-C95D5D0B045B}"/>
    <cellStyle name="Normal 8 3 4 2 2 2 3" xfId="5925" xr:uid="{442B5ABC-7793-465B-AC7D-0A371B6AEEB5}"/>
    <cellStyle name="Normal 8 3 4 2 2 3" xfId="2160" xr:uid="{4A02D8EC-9CDB-44F1-9C90-8968F1EBDFFF}"/>
    <cellStyle name="Normal 8 3 4 2 2 3 2" xfId="5926" xr:uid="{0C1A42B8-1CA9-4E7E-B75B-F06688E5EDF0}"/>
    <cellStyle name="Normal 8 3 4 2 2 4" xfId="3797" xr:uid="{80ABD649-F2E3-41B1-B00D-AD7BD455B0CE}"/>
    <cellStyle name="Normal 8 3 4 2 3" xfId="2161" xr:uid="{874B41B8-486E-48FC-A5F3-F28272917515}"/>
    <cellStyle name="Normal 8 3 4 2 3 2" xfId="2162" xr:uid="{B15EDACB-79BA-461F-ADB9-F8A4272F3749}"/>
    <cellStyle name="Normal 8 3 4 2 3 2 2" xfId="5927" xr:uid="{21FFF4B7-E97B-43EA-ACF5-3B7AFD949A43}"/>
    <cellStyle name="Normal 8 3 4 2 3 3" xfId="5928" xr:uid="{33B300DC-B11B-4E5B-AC1E-15153A91C3A2}"/>
    <cellStyle name="Normal 8 3 4 2 4" xfId="2163" xr:uid="{AA395DCA-7004-4FC8-B131-4993482A39C8}"/>
    <cellStyle name="Normal 8 3 4 2 4 2" xfId="5929" xr:uid="{33A65903-8B9D-45A8-8ED9-01AF48EB2CBB}"/>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2 2 2" xfId="5930" xr:uid="{357AE01F-B42B-4403-AE46-F89977C6DEC8}"/>
    <cellStyle name="Normal 8 3 4 3 2 3" xfId="5931" xr:uid="{95B50200-070C-4A27-9F06-065364B7B716}"/>
    <cellStyle name="Normal 8 3 4 3 3" xfId="2166" xr:uid="{74FB82D5-E696-4ECC-B2F5-DD7AEC2A04E2}"/>
    <cellStyle name="Normal 8 3 4 3 3 2" xfId="5932" xr:uid="{6081B1E5-3F11-463D-935F-CCA0ED3C4ACB}"/>
    <cellStyle name="Normal 8 3 4 3 4" xfId="3799" xr:uid="{04BB686C-0505-4012-9DF4-11C52E43CBB8}"/>
    <cellStyle name="Normal 8 3 4 4" xfId="2167" xr:uid="{E26B3723-4FCE-46F7-BC9F-4CB3785E22B6}"/>
    <cellStyle name="Normal 8 3 4 4 2" xfId="2168" xr:uid="{5C744A51-48E0-4980-80A0-FBDCF89261D3}"/>
    <cellStyle name="Normal 8 3 4 4 2 2" xfId="5933" xr:uid="{02AC188D-AA5E-4106-824F-2C9D2EE1914A}"/>
    <cellStyle name="Normal 8 3 4 4 3" xfId="3800" xr:uid="{ED7F7410-E280-4DF9-B293-96D97609952C}"/>
    <cellStyle name="Normal 8 3 4 4 4" xfId="3801" xr:uid="{3F26C1CC-95CC-48B2-A853-A0EA84F49A6D}"/>
    <cellStyle name="Normal 8 3 4 5" xfId="2169" xr:uid="{7DDA7F46-AC5E-420F-81E6-F462DA4CA4AC}"/>
    <cellStyle name="Normal 8 3 4 5 2" xfId="5934" xr:uid="{DCC701E7-3DF3-494B-BA35-CE36CDF8A9E8}"/>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2 2 2" xfId="5935" xr:uid="{AD1AC33C-728F-4D86-8CA5-61D4AEAF85A3}"/>
    <cellStyle name="Normal 8 3 5 2 2 3" xfId="5936" xr:uid="{2E1D60E4-3FCA-4FD2-922A-6D8590F3737F}"/>
    <cellStyle name="Normal 8 3 5 2 3" xfId="2172" xr:uid="{152FE4B5-D023-40C8-B625-4F99184488F1}"/>
    <cellStyle name="Normal 8 3 5 2 3 2" xfId="5937" xr:uid="{4613ADCA-8D8C-4D0D-9CF5-BCCCEE41B3F5}"/>
    <cellStyle name="Normal 8 3 5 2 4" xfId="3804" xr:uid="{A3258552-A472-442D-8E83-83953B07319D}"/>
    <cellStyle name="Normal 8 3 5 3" xfId="2173" xr:uid="{575C0027-10F3-4EEA-AB86-236FB04E3951}"/>
    <cellStyle name="Normal 8 3 5 3 2" xfId="2174" xr:uid="{AC827A67-7A34-4F97-B7DE-38B6D667ECE2}"/>
    <cellStyle name="Normal 8 3 5 3 2 2" xfId="5938" xr:uid="{474EFA6B-2177-4A52-88CC-1296165A3EBF}"/>
    <cellStyle name="Normal 8 3 5 3 3" xfId="3805" xr:uid="{DFF371EF-01F8-4D9B-BDED-199414A49247}"/>
    <cellStyle name="Normal 8 3 5 3 4" xfId="3806" xr:uid="{EEC7ADE3-DE16-4414-B68B-B092628DE247}"/>
    <cellStyle name="Normal 8 3 5 4" xfId="2175" xr:uid="{14F51ABA-6A2E-4D3F-9768-048721E11B9A}"/>
    <cellStyle name="Normal 8 3 5 4 2" xfId="5939" xr:uid="{879B1637-3998-4CE4-8AE4-0E27551B3D20}"/>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2 2" xfId="5940" xr:uid="{181612B5-6385-40F2-B866-8449B59E6C01}"/>
    <cellStyle name="Normal 8 3 6 2 3" xfId="3809" xr:uid="{41690437-9E6F-473F-A86F-4319403AC84D}"/>
    <cellStyle name="Normal 8 3 6 2 4" xfId="3810" xr:uid="{AD338F9B-CF65-41C2-BB08-19E81325F5A9}"/>
    <cellStyle name="Normal 8 3 6 3" xfId="2178" xr:uid="{4169FA0D-F3F8-4A1B-83C9-C78AE59F6A23}"/>
    <cellStyle name="Normal 8 3 6 3 2" xfId="5941" xr:uid="{7C3BD351-0A59-4F75-AA2F-585093A88D4E}"/>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2 2" xfId="5942" xr:uid="{CA09816F-1759-4868-A2E4-B2BD3CEA8214}"/>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2 2" xfId="5943" xr:uid="{48C7D51B-4278-4449-8BAE-B2B928AE4A79}"/>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2 2" xfId="5944" xr:uid="{5198E19E-42A5-4B2E-85EA-A1700850B15D}"/>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2 2" xfId="5945" xr:uid="{88AF1A29-5D7D-4A70-8769-5A4B2758648B}"/>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2 2" xfId="5946" xr:uid="{D8F5E5FE-414C-4B63-999D-D718B3736CC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2 2" xfId="6082" xr:uid="{1F84DCFE-3FB1-4BE8-857E-84F454DED299}"/>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2 2 2" xfId="5947" xr:uid="{F6F740CF-F240-4EF8-85D7-51BF48048208}"/>
    <cellStyle name="Normal 9 3 2 2 2 2 2 2 3" xfId="5948" xr:uid="{3F1FAA8D-0A3C-4714-A1E2-E0C9194D84F1}"/>
    <cellStyle name="Normal 9 3 2 2 2 2 2 3" xfId="2233" xr:uid="{8A91E474-ECB1-4439-968E-AA3CF8CAEEDF}"/>
    <cellStyle name="Normal 9 3 2 2 2 2 2 3 2" xfId="5949" xr:uid="{72BC5BAE-7EAD-492F-A49D-F23373209F85}"/>
    <cellStyle name="Normal 9 3 2 2 2 2 2 4" xfId="5950" xr:uid="{D422EA72-BFFC-46B4-9834-E0E16D17F165}"/>
    <cellStyle name="Normal 9 3 2 2 2 2 3" xfId="2234" xr:uid="{2DA10B6E-12BD-4FF2-95A7-411516971606}"/>
    <cellStyle name="Normal 9 3 2 2 2 2 3 2" xfId="2235" xr:uid="{F2D3DE97-9E2F-49F4-B26D-5245D8BEC212}"/>
    <cellStyle name="Normal 9 3 2 2 2 2 3 2 2" xfId="5951" xr:uid="{5E7C3DED-1E61-484B-90FC-0998467F887A}"/>
    <cellStyle name="Normal 9 3 2 2 2 2 3 3" xfId="5952" xr:uid="{A85DC6AD-2B14-4807-B9F7-E3D972BAC222}"/>
    <cellStyle name="Normal 9 3 2 2 2 2 4" xfId="2236" xr:uid="{84963963-D39C-4021-AAC9-28F626390682}"/>
    <cellStyle name="Normal 9 3 2 2 2 2 4 2" xfId="5953" xr:uid="{CCD58303-87D1-4A6A-B6E4-B3EA5B9E94FB}"/>
    <cellStyle name="Normal 9 3 2 2 2 2 5" xfId="5954" xr:uid="{2CC9FB17-496E-417B-B7BE-01C7BDCE2ECF}"/>
    <cellStyle name="Normal 9 3 2 2 2 3" xfId="827" xr:uid="{CDC51ABB-4F27-42F3-8CC1-EC73EAD90014}"/>
    <cellStyle name="Normal 9 3 2 2 2 3 2" xfId="2237" xr:uid="{A860FC34-9BA5-45B1-9217-3610DCDEFB53}"/>
    <cellStyle name="Normal 9 3 2 2 2 3 2 2" xfId="2238" xr:uid="{1DD38497-DEF9-4906-9F27-003766A9D709}"/>
    <cellStyle name="Normal 9 3 2 2 2 3 2 2 2" xfId="5955" xr:uid="{54390DAB-EC97-4CFE-8ECA-7F266318BAC0}"/>
    <cellStyle name="Normal 9 3 2 2 2 3 2 3" xfId="5956" xr:uid="{43FA77D5-815C-4ED1-9BE4-39C3EA072A69}"/>
    <cellStyle name="Normal 9 3 2 2 2 3 3" xfId="2239" xr:uid="{965465B7-9BF1-4FAA-ADAD-6FDAB598C039}"/>
    <cellStyle name="Normal 9 3 2 2 2 3 3 2" xfId="5957" xr:uid="{6E7966BE-CDDB-4AB7-99B4-83800541958A}"/>
    <cellStyle name="Normal 9 3 2 2 2 3 4" xfId="4031" xr:uid="{C79AFCD1-886B-4EDC-A62D-399608BCB9E8}"/>
    <cellStyle name="Normal 9 3 2 2 2 4" xfId="2240" xr:uid="{DD698271-A6C9-4F69-8891-E92DE52CB338}"/>
    <cellStyle name="Normal 9 3 2 2 2 4 2" xfId="2241" xr:uid="{7BE43BEB-EB07-439E-A1A9-234DB8768B40}"/>
    <cellStyle name="Normal 9 3 2 2 2 4 2 2" xfId="5958" xr:uid="{2074DEDA-90E2-420D-92D8-CC7D9644E951}"/>
    <cellStyle name="Normal 9 3 2 2 2 4 3" xfId="5959" xr:uid="{5CBBAC7C-AA99-4925-8987-122454B541E4}"/>
    <cellStyle name="Normal 9 3 2 2 2 5" xfId="2242" xr:uid="{6677EE17-E2D1-40F0-928B-8AEFA27EE2D4}"/>
    <cellStyle name="Normal 9 3 2 2 2 5 2" xfId="5960" xr:uid="{866C5F74-3F3B-495C-9200-9FF3ACC92538}"/>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2 2 2" xfId="5961" xr:uid="{D4FCFB44-3535-48EB-84B0-1DC1790CE8D4}"/>
    <cellStyle name="Normal 9 3 2 3 2 2 2 3" xfId="5962" xr:uid="{08F199C2-79E7-4026-B72D-167004C97BCE}"/>
    <cellStyle name="Normal 9 3 2 3 2 2 3" xfId="2269" xr:uid="{482FC575-6BB5-4DA5-9708-328D31C1A8ED}"/>
    <cellStyle name="Normal 9 3 2 3 2 2 3 2" xfId="5963" xr:uid="{97603A09-94BD-4F8F-90CA-547941ADA8B5}"/>
    <cellStyle name="Normal 9 3 2 3 2 2 4" xfId="5964" xr:uid="{764E4DBA-6A5F-41F7-80F1-8303391506F0}"/>
    <cellStyle name="Normal 9 3 2 3 2 3" xfId="2270" xr:uid="{F7254D3D-7812-420E-8F28-4CE616432F6F}"/>
    <cellStyle name="Normal 9 3 2 3 2 3 2" xfId="2271" xr:uid="{952C13FC-DDAC-4F91-AEDF-E3C8CFE1E804}"/>
    <cellStyle name="Normal 9 3 2 3 2 3 2 2" xfId="5965" xr:uid="{084BC5F6-4454-4F27-BCE0-B56280F7CF04}"/>
    <cellStyle name="Normal 9 3 2 3 2 3 3" xfId="5966" xr:uid="{51515AF4-B229-4C50-8D8A-404DA680515C}"/>
    <cellStyle name="Normal 9 3 2 3 2 4" xfId="2272" xr:uid="{19543914-EA19-4D7E-BC9A-77EA993B0343}"/>
    <cellStyle name="Normal 9 3 2 3 2 4 2" xfId="5967" xr:uid="{D3767252-C67E-41AB-8B37-957F3B649307}"/>
    <cellStyle name="Normal 9 3 2 3 2 5" xfId="5968" xr:uid="{F42BFF12-22A5-4667-8159-13FCF6C7D8CF}"/>
    <cellStyle name="Normal 9 3 2 3 3" xfId="836" xr:uid="{CF4D9570-AE95-4C8A-A067-4E8358834561}"/>
    <cellStyle name="Normal 9 3 2 3 3 2" xfId="2273" xr:uid="{B44A8882-FBD4-4DBD-8E31-2573F8863886}"/>
    <cellStyle name="Normal 9 3 2 3 3 2 2" xfId="2274" xr:uid="{3FB35500-7F1B-4F5F-840E-CCFF4E97AEC2}"/>
    <cellStyle name="Normal 9 3 2 3 3 2 2 2" xfId="5969" xr:uid="{B000F1CC-72B1-4D65-BD6B-FF88F7F5DB5F}"/>
    <cellStyle name="Normal 9 3 2 3 3 2 3" xfId="5970" xr:uid="{F373C35B-709B-4BB0-B0A1-4BAD2655372D}"/>
    <cellStyle name="Normal 9 3 2 3 3 3" xfId="2275" xr:uid="{1AF34E6C-A3EF-4CED-9183-34C2C417BEED}"/>
    <cellStyle name="Normal 9 3 2 3 3 3 2" xfId="5971" xr:uid="{AB3B1114-83C0-4578-8394-0C7D88B57E19}"/>
    <cellStyle name="Normal 9 3 2 3 3 4" xfId="4035" xr:uid="{966D07B7-CE9B-415D-9C7A-9A11D365E8C3}"/>
    <cellStyle name="Normal 9 3 2 3 4" xfId="2276" xr:uid="{BE41A98A-0FB7-4437-B692-30C6D700A88D}"/>
    <cellStyle name="Normal 9 3 2 3 4 2" xfId="2277" xr:uid="{ED16A18D-56D1-4E87-B651-6CA52DEDD916}"/>
    <cellStyle name="Normal 9 3 2 3 4 2 2" xfId="5972" xr:uid="{19A764C5-25FB-496F-86C4-155FA5EF50D7}"/>
    <cellStyle name="Normal 9 3 2 3 4 3" xfId="5973" xr:uid="{16FB2FEA-9728-477C-8CB4-DDD0120415CE}"/>
    <cellStyle name="Normal 9 3 2 3 5" xfId="2278" xr:uid="{B394FB98-BB66-45F8-BE9D-267E6D2A707E}"/>
    <cellStyle name="Normal 9 3 2 3 5 2" xfId="5974" xr:uid="{2900CB8B-04A7-4468-BC3D-0B4C54E49EF2}"/>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2 2 2" xfId="5975" xr:uid="{189D2E4F-D353-4A59-A338-DC0415658F6D}"/>
    <cellStyle name="Normal 9 3 3 2 2 2 2 3" xfId="5976" xr:uid="{EA8197B4-F144-4745-A139-A290F44E648D}"/>
    <cellStyle name="Normal 9 3 3 2 2 2 3" xfId="2305" xr:uid="{019FC6C6-3F00-4C71-8BEE-4BE926914A4C}"/>
    <cellStyle name="Normal 9 3 3 2 2 2 3 2" xfId="5977" xr:uid="{597631A2-772F-41D4-AA76-013E82D3E09C}"/>
    <cellStyle name="Normal 9 3 3 2 2 2 4" xfId="5978" xr:uid="{CED0C74B-F63D-4055-88B4-1A7BF35B4C13}"/>
    <cellStyle name="Normal 9 3 3 2 2 3" xfId="2306" xr:uid="{B65DAD95-25B6-488B-BF8F-6F3FE874F021}"/>
    <cellStyle name="Normal 9 3 3 2 2 3 2" xfId="2307" xr:uid="{D22F2D28-C6C7-4128-8BFD-0EF811884A3F}"/>
    <cellStyle name="Normal 9 3 3 2 2 3 2 2" xfId="5979" xr:uid="{BBF9BEE5-CF19-456F-A8F4-1DC8BD3E0CA3}"/>
    <cellStyle name="Normal 9 3 3 2 2 3 3" xfId="5980" xr:uid="{FFA7DE69-71FC-4E5A-9D01-9C90EF0ACA19}"/>
    <cellStyle name="Normal 9 3 3 2 2 4" xfId="2308" xr:uid="{178C6D4F-FD88-4B13-BCAA-8DD2316A3214}"/>
    <cellStyle name="Normal 9 3 3 2 2 4 2" xfId="5981" xr:uid="{61F6160E-5022-4650-ACE1-EB0A3303F8EB}"/>
    <cellStyle name="Normal 9 3 3 2 2 5" xfId="5982" xr:uid="{9E995B95-60A2-4795-A468-DBCC99DE3691}"/>
    <cellStyle name="Normal 9 3 3 2 3" xfId="844" xr:uid="{857E7DA2-AED9-4AF5-9261-F1F48D78DC23}"/>
    <cellStyle name="Normal 9 3 3 2 3 2" xfId="2309" xr:uid="{F6B629A6-95ED-45EB-BDA8-83150BE23CB6}"/>
    <cellStyle name="Normal 9 3 3 2 3 2 2" xfId="2310" xr:uid="{4FB379F3-1330-42ED-A712-BE6A839AB781}"/>
    <cellStyle name="Normal 9 3 3 2 3 2 2 2" xfId="5983" xr:uid="{9ED014A8-3067-4C1D-BC0E-5DB0F47AD9E7}"/>
    <cellStyle name="Normal 9 3 3 2 3 2 3" xfId="5984" xr:uid="{0D2DE6FA-E33A-4006-96C0-718F06867F47}"/>
    <cellStyle name="Normal 9 3 3 2 3 3" xfId="2311" xr:uid="{E441F827-3808-4F7F-837C-BE0D91C5A7F6}"/>
    <cellStyle name="Normal 9 3 3 2 3 3 2" xfId="5985" xr:uid="{7CDDA562-6348-4A77-9C41-EEF813907D46}"/>
    <cellStyle name="Normal 9 3 3 2 3 4" xfId="4039" xr:uid="{7F5D0505-7054-4064-94D9-7DD398383873}"/>
    <cellStyle name="Normal 9 3 3 2 4" xfId="2312" xr:uid="{2261F83C-C060-445E-8414-4C4415C8E73A}"/>
    <cellStyle name="Normal 9 3 3 2 4 2" xfId="2313" xr:uid="{AE930BC6-6002-476B-B405-E5AF435FF170}"/>
    <cellStyle name="Normal 9 3 3 2 4 2 2" xfId="5986" xr:uid="{5A8D6CD9-F6B6-4B6F-BD3B-DCFF09E26EAD}"/>
    <cellStyle name="Normal 9 3 3 2 4 3" xfId="5987" xr:uid="{B98118FF-7C89-4492-AE5B-226753CFCB93}"/>
    <cellStyle name="Normal 9 3 3 2 5" xfId="2314" xr:uid="{031E3798-5A2A-4D98-8987-941B765FF9B8}"/>
    <cellStyle name="Normal 9 3 3 2 5 2" xfId="5988" xr:uid="{DCD40CDF-70F2-4B09-9979-D08A5BE8C861}"/>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2 2 2" xfId="5989" xr:uid="{081F7B6A-4EC3-4686-BA8C-14F3CE017FF9}"/>
    <cellStyle name="Normal 9 3 4 2 2 2 2 2 3" xfId="6109" xr:uid="{6DACBA23-A4B5-4AC8-B77A-CB4F2B26A97E}"/>
    <cellStyle name="Normal 9 3 4 2 2 2 3" xfId="4797" xr:uid="{73B60691-B4DE-477D-8EC9-64201297FC54}"/>
    <cellStyle name="Normal 9 3 4 2 2 2 3 2" xfId="5990" xr:uid="{FDC5A98A-C164-437D-B20F-C1D0FC9B2998}"/>
    <cellStyle name="Normal 9 3 4 2 2 2 3 3" xfId="6103" xr:uid="{3DB01249-393B-4C90-8AE3-304A1457FB17}"/>
    <cellStyle name="Normal 9 3 4 2 2 3" xfId="2341" xr:uid="{3872D82C-57C9-47E4-AF3B-E7E86DBC0222}"/>
    <cellStyle name="Normal 9 3 4 2 2 3 2" xfId="4799" xr:uid="{7BA70272-91AB-4DF2-BD96-C0F60D30DCF1}"/>
    <cellStyle name="Normal 9 3 4 2 2 3 2 2" xfId="5991" xr:uid="{76748C5D-8D71-4F93-886D-B793C2E2821C}"/>
    <cellStyle name="Normal 9 3 4 2 2 3 2 3" xfId="6096" xr:uid="{3DF2988F-7116-4037-A044-F1458D1BFE9E}"/>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2 2 2" xfId="5992" xr:uid="{EC5F7A9A-4530-4B64-AF85-7264E03187AC}"/>
    <cellStyle name="Normal 9 3 4 2 3 2 2 3" xfId="6095" xr:uid="{63B4BFED-0267-48A1-A46F-39752C3845DC}"/>
    <cellStyle name="Normal 9 3 4 2 3 3" xfId="4801" xr:uid="{61A4A001-E072-4390-821D-6F2190A4BBDD}"/>
    <cellStyle name="Normal 9 3 4 2 3 3 2" xfId="5993" xr:uid="{D1056E61-5ABB-42FB-8FE3-46528E7ABB84}"/>
    <cellStyle name="Normal 9 3 4 2 3 3 3" xfId="6108" xr:uid="{E14CB0E5-4A4F-41EF-887C-AE42DFFE339C}"/>
    <cellStyle name="Normal 9 3 4 2 4" xfId="2344" xr:uid="{2DD69D0B-32B9-4263-A9A9-C30B4CA36341}"/>
    <cellStyle name="Normal 9 3 4 2 4 2" xfId="4803" xr:uid="{3E2CADD1-00F9-453E-9788-D1D8A26C6D75}"/>
    <cellStyle name="Normal 9 3 4 2 4 2 2" xfId="5994" xr:uid="{7574ED0D-8B13-48BB-B9DE-E33142479546}"/>
    <cellStyle name="Normal 9 3 4 2 4 2 3" xfId="6089" xr:uid="{A347EF31-2DD1-4B3F-86D8-83F7744DFC98}"/>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2 2 2" xfId="5995" xr:uid="{3E127C13-698E-42C4-A01C-59DDEBCEBFA1}"/>
    <cellStyle name="Normal 9 3 4 3 2 2 2 3" xfId="6090" xr:uid="{883ECC23-08C6-4CB2-8745-4C371EA4CFD3}"/>
    <cellStyle name="Normal 9 3 4 3 2 3" xfId="4806" xr:uid="{09D02287-8A78-4FBB-AE94-54AFFBAC0B0E}"/>
    <cellStyle name="Normal 9 3 4 3 2 3 2" xfId="5996" xr:uid="{86802946-0F33-4820-AA5E-2F9391E113A8}"/>
    <cellStyle name="Normal 9 3 4 3 2 3 3" xfId="6094" xr:uid="{D438BA03-F828-4B18-8DE5-B8973B5DAC59}"/>
    <cellStyle name="Normal 9 3 4 3 3" xfId="2347" xr:uid="{B77551EE-52F3-49EA-B521-D108082EDA71}"/>
    <cellStyle name="Normal 9 3 4 3 3 2" xfId="4808" xr:uid="{3FACEB2C-6E3E-47BB-BF5E-5725BE77BB22}"/>
    <cellStyle name="Normal 9 3 4 3 3 2 2" xfId="5997" xr:uid="{D59C801E-A9A0-486E-8562-A49BAB5382F0}"/>
    <cellStyle name="Normal 9 3 4 3 3 2 3" xfId="6091" xr:uid="{F7F19DEE-4A62-46FF-9051-CBB04D5B9BF0}"/>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2 2 2" xfId="5998" xr:uid="{DFBA5665-4984-4569-A7DE-03D6FE579EE1}"/>
    <cellStyle name="Normal 9 3 4 4 2 2 3" xfId="6105" xr:uid="{484B4007-2BAD-427E-9333-68FB7892A859}"/>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5 2 2" xfId="5999" xr:uid="{637C0864-5881-43AB-9D98-BBA7470015AA}"/>
    <cellStyle name="Normal 9 3 4 5 2 3" xfId="6111" xr:uid="{2AD33520-3F81-4FBF-BF08-C7BBD369A95A}"/>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2 2 2" xfId="6000" xr:uid="{D81D8E4A-2757-402E-A3A4-D45224CCF04C}"/>
    <cellStyle name="Normal 9 4 2 2 2 2 2 2 2 3" xfId="6113" xr:uid="{FB057B40-B19F-40C2-94B6-045DE2169404}"/>
    <cellStyle name="Normal 9 4 2 2 2 2 2 3" xfId="4862" xr:uid="{A3FE1BE1-9B42-4F75-B795-FA5CD1D4BCCF}"/>
    <cellStyle name="Normal 9 4 2 2 2 2 2 3 2" xfId="6001" xr:uid="{7A3CDC7A-0F04-45C1-A4FF-0090509CD582}"/>
    <cellStyle name="Normal 9 4 2 2 2 2 2 3 3" xfId="6112" xr:uid="{B3AC67E4-EC6D-4AE6-A18C-F2340F478766}"/>
    <cellStyle name="Normal 9 4 2 2 2 2 3" xfId="2377" xr:uid="{74CC1C70-C179-4592-8FEB-410F557581C9}"/>
    <cellStyle name="Normal 9 4 2 2 2 2 3 2" xfId="4864" xr:uid="{537A8214-E52B-4879-BD26-9BAF2D3A8624}"/>
    <cellStyle name="Normal 9 4 2 2 2 2 3 2 2" xfId="6002" xr:uid="{212EE50F-B9EE-40BE-B40D-9FD057F37396}"/>
    <cellStyle name="Normal 9 4 2 2 2 2 3 2 3" xfId="6114" xr:uid="{BA3CA1F8-66D5-41A8-850E-F198306C5423}"/>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2 2 2" xfId="6003" xr:uid="{3FD49821-F767-425B-AFC1-D772921A686D}"/>
    <cellStyle name="Normal 9 4 2 2 2 3 2 2 3" xfId="6115" xr:uid="{1859B70D-5E79-4ECC-8079-CC4EA9C40499}"/>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4 2 2" xfId="6004" xr:uid="{63879CF9-5D5D-4A9B-9025-006359468AF4}"/>
    <cellStyle name="Normal 9 4 2 2 2 4 2 3" xfId="6116" xr:uid="{0F8D9FB8-6A67-433C-AB60-42C19E60DA5D}"/>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2 2 2" xfId="6005" xr:uid="{F4149AD9-A689-427B-9755-950CFBEF7806}"/>
    <cellStyle name="Normal 9 4 2 2 3 2 2 2 3" xfId="6117" xr:uid="{5CFA2FA7-D260-47C1-AD97-85B62A49F237}"/>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3 2 2" xfId="6006" xr:uid="{8C8CD0C3-F726-46FD-A8A7-E9F0945A7C6D}"/>
    <cellStyle name="Normal 9 4 2 2 3 3 2 3" xfId="6118" xr:uid="{B795123E-3530-4AAD-8C50-B342CCF4EC99}"/>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2 2 2" xfId="6007" xr:uid="{44B96B7B-4399-48D5-B6F9-D26DB6276C05}"/>
    <cellStyle name="Normal 9 4 2 2 4 2 2 3" xfId="6119" xr:uid="{022AF305-12E7-4FE2-A777-59D868658AE4}"/>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2 3" xfId="6008" xr:uid="{5480B565-DE7D-4C69-8F47-D979BF6AA3FA}"/>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2 4" xfId="6009" xr:uid="{011B7338-8A54-4846-B21B-C138B89E90FB}"/>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3 3" xfId="6010" xr:uid="{1671A16E-58F0-4289-A5BD-ADC67A0375AE}"/>
    <cellStyle name="Normal 9 4 3 2 2 4" xfId="4085" xr:uid="{7CEC2C5A-9D85-4919-8AB9-31CD151E0B7C}"/>
    <cellStyle name="Normal 9 4 3 2 2 4 2" xfId="4938" xr:uid="{24DD2028-BCCC-4304-A929-FA0ECB0DEF95}"/>
    <cellStyle name="Normal 9 4 3 2 2 4 2 2" xfId="6011" xr:uid="{719BCC3D-C0F1-48BB-8B8B-855EA48116E4}"/>
    <cellStyle name="Normal 9 4 3 2 2 4 2 3" xfId="6121" xr:uid="{8CE63517-742B-44DA-A6A1-0881D4068F81}"/>
    <cellStyle name="Normal 9 4 3 2 2 5" xfId="4934" xr:uid="{D6DDF80D-3D31-4C84-A8F1-2761452A53AC}"/>
    <cellStyle name="Normal 9 4 3 2 2 5 2" xfId="6012" xr:uid="{4BC48ABD-95FA-485B-9073-065CE8BDE8BF}"/>
    <cellStyle name="Normal 9 4 3 2 2 5 3" xfId="6120" xr:uid="{D3AE7C9A-33FE-4C65-ADA9-4286C0EF4BFB}"/>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2 3" xfId="6013" xr:uid="{57614D04-FCF3-4013-998A-FD925C244D1E}"/>
    <cellStyle name="Normal 9 4 3 2 3 3" xfId="4086" xr:uid="{FC51D65C-EABD-438B-8A9D-5BEB0450C60D}"/>
    <cellStyle name="Normal 9 4 3 2 3 3 2" xfId="4941" xr:uid="{B3DD3D9C-C8A5-4A18-89FD-1A6153E1B6DF}"/>
    <cellStyle name="Normal 9 4 3 2 3 3 2 2" xfId="6014" xr:uid="{A4C18044-B122-47D6-B717-68027DEEF130}"/>
    <cellStyle name="Normal 9 4 3 2 3 3 2 3" xfId="6122" xr:uid="{074F0887-6048-4677-B79F-567B9EC014D1}"/>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4 3" xfId="6015" xr:uid="{852A1CA9-C066-4552-876C-E095F76F093B}"/>
    <cellStyle name="Normal 9 4 3 2 5" xfId="4088" xr:uid="{DDFA90C6-BBB8-474E-A48F-AC37F3EA3A44}"/>
    <cellStyle name="Normal 9 4 3 2 5 2" xfId="4944" xr:uid="{70AAA725-2E64-4FA0-800B-C7299310C695}"/>
    <cellStyle name="Normal 9 4 3 2 5 2 2" xfId="6016" xr:uid="{A299B0EE-67AF-4DC4-B7EF-F3530C08AA3F}"/>
    <cellStyle name="Normal 9 4 3 2 5 2 3" xfId="6123" xr:uid="{521FF82F-7885-469A-9AAA-90EBDB16F52F}"/>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2 3" xfId="6017" xr:uid="{94DE9D89-D74E-4974-849C-8A3852F2D0CC}"/>
    <cellStyle name="Normal 9 4 3 3 2 3" xfId="4090" xr:uid="{85E5F3C9-DF72-4552-BC69-A0EB8DD874A1}"/>
    <cellStyle name="Normal 9 4 3 3 2 3 2" xfId="4949" xr:uid="{CF92C14D-78DB-43E1-B54D-660D3ABB0D59}"/>
    <cellStyle name="Normal 9 4 3 3 2 3 2 2" xfId="6018" xr:uid="{B0D514DA-4E07-4A53-90E6-BC46B94B18E8}"/>
    <cellStyle name="Normal 9 4 3 3 2 3 2 3" xfId="6124" xr:uid="{D2CD67B6-7CD8-4ADD-B106-3153EFEA9E30}"/>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3 3" xfId="6019" xr:uid="{36006E09-AF38-4200-881B-8A73DD1EB8D1}"/>
    <cellStyle name="Normal 9 4 3 3 4" xfId="4092" xr:uid="{E207FB93-AA27-400A-85EC-69BB86B8127E}"/>
    <cellStyle name="Normal 9 4 3 3 4 2" xfId="4952" xr:uid="{18B5623B-5AC4-4E2F-A098-567F0775F8C0}"/>
    <cellStyle name="Normal 9 4 3 3 4 2 2" xfId="6020" xr:uid="{5C4AE1B6-3FD4-4109-BDA6-BC1FCAF78E8F}"/>
    <cellStyle name="Normal 9 4 3 3 4 2 3" xfId="6125" xr:uid="{B633CD2B-115A-48EF-84DF-14D3A7DF4141}"/>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2 3" xfId="6021" xr:uid="{1E38211D-2225-4DD7-B9C8-485F45CBC7BB}"/>
    <cellStyle name="Normal 9 4 3 4 3" xfId="4094" xr:uid="{A362C207-AE9A-47AA-8181-EE27B0E2D959}"/>
    <cellStyle name="Normal 9 4 3 4 3 2" xfId="4956" xr:uid="{983C491C-4FAF-4859-8CB5-7487DCBF5A76}"/>
    <cellStyle name="Normal 9 4 3 4 3 2 2" xfId="6022" xr:uid="{AAB3D683-04D9-470C-ABC4-132F16B9B0DF}"/>
    <cellStyle name="Normal 9 4 3 4 3 2 3" xfId="6126" xr:uid="{3FD9AEFD-5616-46AE-980D-FB6DD425B514}"/>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2 2 2" xfId="6023" xr:uid="{88FC5722-19A8-49C6-B562-90008619ABF0}"/>
    <cellStyle name="Normal 9 4 3 5 2 2 3" xfId="6127" xr:uid="{EC5C24A6-124B-49F2-816A-AFBC1C9EC62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6 2 2" xfId="6024" xr:uid="{75524789-59C5-404B-9F64-55056A205DED}"/>
    <cellStyle name="Normal 9 4 3 6 2 3" xfId="6128" xr:uid="{5FEF7481-E9E8-4DD4-B278-027D9663CF27}"/>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2 2 2" xfId="6025" xr:uid="{19B3B2A8-9E65-49EB-8876-D6399B54D48E}"/>
    <cellStyle name="Normal 9 4 4 2 2 2 2 2 3" xfId="6130" xr:uid="{AD12D6A4-9DE7-477F-8BD2-030B03DFC372}"/>
    <cellStyle name="Normal 9 4 4 2 2 2 3" xfId="4968" xr:uid="{34B75E95-EC59-4DB1-8885-103C692ECFCC}"/>
    <cellStyle name="Normal 9 4 4 2 2 2 3 2" xfId="6026" xr:uid="{9EC8B037-67FF-43E3-9636-41738A6D1593}"/>
    <cellStyle name="Normal 9 4 4 2 2 2 3 3" xfId="6129" xr:uid="{FA015ABD-4067-492D-B41A-A31495F1F2E2}"/>
    <cellStyle name="Normal 9 4 4 2 2 3" xfId="2425" xr:uid="{159DED00-67AE-4BB8-B0C7-C38E7571BEE2}"/>
    <cellStyle name="Normal 9 4 4 2 2 3 2" xfId="4970" xr:uid="{C61A8580-D33B-4C3B-802E-AF19779F8B1E}"/>
    <cellStyle name="Normal 9 4 4 2 2 3 2 2" xfId="6027" xr:uid="{67A8B048-7658-478B-B3E4-62E379997846}"/>
    <cellStyle name="Normal 9 4 4 2 2 3 2 3" xfId="6131" xr:uid="{35B02A35-9683-45AB-A21D-04EA322E7FD3}"/>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2 2 2" xfId="6028" xr:uid="{11E73D3D-CD65-4A31-9FFC-E52B4432B15C}"/>
    <cellStyle name="Normal 9 4 4 2 3 2 2 3" xfId="6133" xr:uid="{DF8B3A0E-5AF4-4807-A3C3-87C64B8BA3D8}"/>
    <cellStyle name="Normal 9 4 4 2 3 3" xfId="4972" xr:uid="{B367421D-9FDC-482E-B979-BA95E59FC02E}"/>
    <cellStyle name="Normal 9 4 4 2 3 3 2" xfId="6029" xr:uid="{1AF0A522-1B9C-4FB0-AB67-EF6D67B910CC}"/>
    <cellStyle name="Normal 9 4 4 2 3 3 3" xfId="6132" xr:uid="{1E049959-0F92-4469-AAC8-27533B6CA601}"/>
    <cellStyle name="Normal 9 4 4 2 4" xfId="2428" xr:uid="{BE48FBB8-B852-4719-95CF-FAD32A83783A}"/>
    <cellStyle name="Normal 9 4 4 2 4 2" xfId="4974" xr:uid="{EA0A1763-332B-4D56-820C-7E0C9372DE20}"/>
    <cellStyle name="Normal 9 4 4 2 4 2 2" xfId="6030" xr:uid="{BA48BC7C-7DB7-4262-80FD-DC9249829CA8}"/>
    <cellStyle name="Normal 9 4 4 2 4 2 3" xfId="6134" xr:uid="{5D25FB0A-FA1F-44A3-956E-4D2265D4131D}"/>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2 2 2" xfId="6031" xr:uid="{CD354050-36B5-4949-B012-B7D25E62298F}"/>
    <cellStyle name="Normal 9 4 4 3 2 2 2 3" xfId="6136" xr:uid="{B0AD5F44-B22D-4DB4-912A-93E9407B2192}"/>
    <cellStyle name="Normal 9 4 4 3 2 3" xfId="4977" xr:uid="{58B92372-EDD1-48F3-A2B4-E2B4D1737305}"/>
    <cellStyle name="Normal 9 4 4 3 2 3 2" xfId="6032" xr:uid="{182176A5-81AC-4F51-BC5F-262179AC2443}"/>
    <cellStyle name="Normal 9 4 4 3 2 3 3" xfId="6135" xr:uid="{6FA13BFE-B424-40B4-8251-8FABA6A0055E}"/>
    <cellStyle name="Normal 9 4 4 3 3" xfId="2431" xr:uid="{EF422691-8F82-40AB-9DBF-EC55C17B28D4}"/>
    <cellStyle name="Normal 9 4 4 3 3 2" xfId="4979" xr:uid="{75C1B8C9-93AF-4ACC-A120-A5A950D60A9D}"/>
    <cellStyle name="Normal 9 4 4 3 3 2 2" xfId="6033" xr:uid="{DEB4AF56-306B-47D4-93F6-493811CCB3C3}"/>
    <cellStyle name="Normal 9 4 4 3 3 2 3" xfId="6137" xr:uid="{263FE9CF-AC7D-4B81-A45D-6C24F6BACBBE}"/>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2 2 2" xfId="6034" xr:uid="{4DFA5671-0A0D-40B9-BD71-93BD647CCC19}"/>
    <cellStyle name="Normal 9 4 4 4 2 2 3" xfId="6138" xr:uid="{98634850-23D5-4F7D-AB37-27C53133E9C8}"/>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5 2 2" xfId="6035" xr:uid="{08DBFC69-7096-4AD9-855A-DFDF507866FB}"/>
    <cellStyle name="Normal 9 4 4 5 2 3" xfId="6139" xr:uid="{CD20038D-CB62-464A-9B53-B4CC6807A164}"/>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2 2 2" xfId="6036" xr:uid="{E53E68A8-C665-443C-A763-E88E6DA23C21}"/>
    <cellStyle name="Normal 9 4 5 2 2 2 2 3" xfId="6141" xr:uid="{C49B2D6F-8B50-4F8E-BC81-00BBB987EC81}"/>
    <cellStyle name="Normal 9 4 5 2 2 3" xfId="4990" xr:uid="{8C6B4FA7-E73D-463F-8C6D-B41F053B8E4A}"/>
    <cellStyle name="Normal 9 4 5 2 2 3 2" xfId="6037" xr:uid="{33DA0885-CDE6-4A4E-BF79-A17B1951563A}"/>
    <cellStyle name="Normal 9 4 5 2 2 3 3" xfId="6140" xr:uid="{C9448B33-3630-4A43-8375-F93E4A142B50}"/>
    <cellStyle name="Normal 9 4 5 2 3" xfId="2437" xr:uid="{2409AE86-83C8-4DDE-9A8B-9746F5AFA6A2}"/>
    <cellStyle name="Normal 9 4 5 2 3 2" xfId="4992" xr:uid="{318B5250-AE7B-499A-A987-F44FD6C944A7}"/>
    <cellStyle name="Normal 9 4 5 2 3 2 2" xfId="6038" xr:uid="{731A1BB0-8AA1-4EDB-ABBD-71CA0DFB3E86}"/>
    <cellStyle name="Normal 9 4 5 2 3 2 3" xfId="6142" xr:uid="{814D41E6-06EF-4000-B039-E601B5E608CF}"/>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2 2 2" xfId="6039" xr:uid="{47019DB5-4B8F-459E-AAD4-463E95F76C92}"/>
    <cellStyle name="Normal 9 4 5 3 2 2 3" xfId="6143" xr:uid="{1A14A051-0449-4F4E-A6B8-4F7DF3E5F70C}"/>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4 2 2" xfId="6040" xr:uid="{52BD6C25-F1DE-486F-AFD8-DBC97E40CCB3}"/>
    <cellStyle name="Normal 9 4 5 4 2 3" xfId="6144" xr:uid="{57C37B28-13E2-4047-A04A-B50FBE5B4FE8}"/>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2 2 2" xfId="6041" xr:uid="{E72E95AB-1757-4F98-8382-3BAF62AFFEA4}"/>
    <cellStyle name="Normal 9 4 6 2 2 2 3" xfId="6145" xr:uid="{743F3307-4091-4EBF-850A-8EB8F78019A5}"/>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3 2 2" xfId="6042" xr:uid="{E2F9F75C-006B-49CE-81BB-2F7B752273E1}"/>
    <cellStyle name="Normal 9 4 6 3 2 3" xfId="6146" xr:uid="{94B825A4-EEC2-401B-B4C2-9C9FCFFA1A5F}"/>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2 2 2" xfId="6043" xr:uid="{659A8733-9621-4D7E-9CCA-46F4EAC9E0AC}"/>
    <cellStyle name="Normal 9 4 7 2 2 3" xfId="6147" xr:uid="{3DB6D043-B8AF-4A32-958D-5C48014905AE}"/>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4 9 2 2" xfId="6083" xr:uid="{86EB0048-040E-414E-80B3-4E3D5972D29E}"/>
    <cellStyle name="Normal 9 4 9 2 3" xfId="6148" xr:uid="{6A20B9C0-54C0-436C-A539-A2749124BFAC}"/>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2 2 2" xfId="6044" xr:uid="{3B4C1843-EBB2-4D94-9016-FE6A140D24A6}"/>
    <cellStyle name="Normal 9 5 2 2 2 2 2 2 3" xfId="6149" xr:uid="{59117F32-056F-495E-A19E-A0EE10DCB0EE}"/>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2 2 2" xfId="6045" xr:uid="{BD594B1A-442B-421F-98BD-08FFF814189A}"/>
    <cellStyle name="Normal 9 5 2 3 2 2 2 3" xfId="6150" xr:uid="{F77B54E0-7765-4348-BFB8-7C5F15E097B2}"/>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2 2 2" xfId="6046" xr:uid="{E9305AC0-2376-4BDB-BDB5-D56815287A5A}"/>
    <cellStyle name="Normal 9 6 2 2 2 2 2 3" xfId="6151" xr:uid="{40059757-84BE-437A-AB93-4A42B37DF1C1}"/>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2 2 2" xfId="6047" xr:uid="{317FD262-A4D0-477D-BE9A-5DE3F440AC5A}"/>
    <cellStyle name="Normal 9 6 3 2 2 2 3" xfId="6152" xr:uid="{44D31A85-D33C-41B5-A26F-C31F9AAABAFB}"/>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Percent 2 2 2" xfId="6084" xr:uid="{ECE9F7DB-E257-4850-B258-C6A7C4C2F869}"/>
    <cellStyle name="Percent 2 2 3" xfId="6049" xr:uid="{004B12BE-149B-4B4D-9D2C-EC4A5B0B5DF1}"/>
    <cellStyle name="Percent 2 2 4" xfId="6153" xr:uid="{CC7BF3F5-4D82-44BB-A2D3-276490B4F066}"/>
    <cellStyle name="Percent 2 3" xfId="6048" xr:uid="{B6822D78-AA9E-496B-9BD4-EAAFA275493A}"/>
    <cellStyle name="Percent 2 3 2" xfId="6085" xr:uid="{AEDC1559-4563-4194-8B47-D57AF7DCB2AC}"/>
    <cellStyle name="Percent 3" xfId="6086" xr:uid="{41843BB9-BDBC-470C-A651-10B946E7CDF5}"/>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4"/>
  <sheetViews>
    <sheetView tabSelected="1" topLeftCell="A34" zoomScale="90" zoomScaleNormal="90" workbookViewId="0">
      <selection activeCell="A61" sqref="A61:XFD6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8" t="s">
        <v>145</v>
      </c>
      <c r="K2" s="127"/>
    </row>
    <row r="3" spans="1:11">
      <c r="A3" s="126"/>
      <c r="B3" s="135" t="s">
        <v>140</v>
      </c>
      <c r="C3" s="132"/>
      <c r="D3" s="132"/>
      <c r="E3" s="132"/>
      <c r="F3" s="132"/>
      <c r="G3" s="132"/>
      <c r="H3" s="132"/>
      <c r="I3" s="132"/>
      <c r="J3" s="132"/>
      <c r="K3" s="127"/>
    </row>
    <row r="4" spans="1:11">
      <c r="A4" s="126"/>
      <c r="B4" s="135" t="s">
        <v>141</v>
      </c>
      <c r="C4" s="132"/>
      <c r="D4" s="132"/>
      <c r="E4" s="132"/>
      <c r="F4" s="132"/>
      <c r="G4" s="132"/>
      <c r="H4" s="132"/>
      <c r="I4" s="132"/>
      <c r="J4" s="132"/>
      <c r="K4" s="127"/>
    </row>
    <row r="5" spans="1:11">
      <c r="A5" s="126"/>
      <c r="B5" s="135" t="s">
        <v>142</v>
      </c>
      <c r="C5" s="132"/>
      <c r="D5" s="132"/>
      <c r="E5" s="132"/>
      <c r="F5" s="132"/>
      <c r="G5" s="132"/>
      <c r="H5" s="132"/>
      <c r="I5" s="132"/>
      <c r="J5" s="132"/>
      <c r="K5" s="127"/>
    </row>
    <row r="6" spans="1:11">
      <c r="A6" s="126"/>
      <c r="B6" s="135" t="s">
        <v>143</v>
      </c>
      <c r="C6" s="132"/>
      <c r="D6" s="132"/>
      <c r="E6" s="132"/>
      <c r="F6" s="132"/>
      <c r="G6" s="132"/>
      <c r="H6" s="132"/>
      <c r="I6" s="132"/>
      <c r="J6" s="132"/>
      <c r="K6" s="127"/>
    </row>
    <row r="7" spans="1:11">
      <c r="A7" s="126"/>
      <c r="B7" s="135"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51">
        <v>51384</v>
      </c>
      <c r="K10" s="127"/>
    </row>
    <row r="11" spans="1:11">
      <c r="A11" s="126"/>
      <c r="B11" s="126" t="s">
        <v>716</v>
      </c>
      <c r="C11" s="132"/>
      <c r="D11" s="132"/>
      <c r="E11" s="132"/>
      <c r="F11" s="127"/>
      <c r="G11" s="128"/>
      <c r="H11" s="128" t="s">
        <v>716</v>
      </c>
      <c r="I11" s="132"/>
      <c r="J11" s="152"/>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157</v>
      </c>
      <c r="C14" s="132"/>
      <c r="D14" s="132"/>
      <c r="E14" s="132"/>
      <c r="F14" s="127"/>
      <c r="G14" s="128"/>
      <c r="H14" s="128" t="s">
        <v>157</v>
      </c>
      <c r="I14" s="132"/>
      <c r="J14" s="153">
        <v>45180</v>
      </c>
      <c r="K14" s="127"/>
    </row>
    <row r="15" spans="1:11" ht="15" customHeight="1">
      <c r="A15" s="126"/>
      <c r="B15" s="6" t="s">
        <v>11</v>
      </c>
      <c r="C15" s="7"/>
      <c r="D15" s="7"/>
      <c r="E15" s="7"/>
      <c r="F15" s="8"/>
      <c r="G15" s="128"/>
      <c r="H15" s="9" t="s">
        <v>11</v>
      </c>
      <c r="I15" s="132"/>
      <c r="J15" s="154"/>
      <c r="K15" s="127"/>
    </row>
    <row r="16" spans="1:11" ht="15" customHeight="1">
      <c r="A16" s="126"/>
      <c r="B16" s="132"/>
      <c r="C16" s="132"/>
      <c r="D16" s="132"/>
      <c r="E16" s="132"/>
      <c r="F16" s="132"/>
      <c r="G16" s="132"/>
      <c r="H16" s="132"/>
      <c r="I16" s="134" t="s">
        <v>147</v>
      </c>
      <c r="J16" s="142">
        <v>39935</v>
      </c>
      <c r="K16" s="127"/>
    </row>
    <row r="17" spans="1:11">
      <c r="A17" s="126"/>
      <c r="B17" s="132" t="s">
        <v>719</v>
      </c>
      <c r="C17" s="132"/>
      <c r="D17" s="132"/>
      <c r="E17" s="132"/>
      <c r="F17" s="132"/>
      <c r="G17" s="132"/>
      <c r="H17" s="132"/>
      <c r="I17" s="134" t="s">
        <v>148</v>
      </c>
      <c r="J17" s="142" t="s">
        <v>714</v>
      </c>
      <c r="K17" s="127"/>
    </row>
    <row r="18" spans="1:11" ht="18">
      <c r="A18" s="126"/>
      <c r="B18" s="132" t="s">
        <v>720</v>
      </c>
      <c r="C18" s="132"/>
      <c r="D18" s="132"/>
      <c r="E18" s="132"/>
      <c r="F18" s="132"/>
      <c r="G18" s="132"/>
      <c r="H18" s="132"/>
      <c r="I18" s="137"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c r="A22" s="126"/>
      <c r="B22" s="119">
        <v>2</v>
      </c>
      <c r="C22" s="10" t="s">
        <v>721</v>
      </c>
      <c r="D22" s="130" t="s">
        <v>859</v>
      </c>
      <c r="E22" s="130" t="s">
        <v>722</v>
      </c>
      <c r="F22" s="159" t="s">
        <v>723</v>
      </c>
      <c r="G22" s="160"/>
      <c r="H22" s="11" t="s">
        <v>724</v>
      </c>
      <c r="I22" s="14">
        <v>22.06</v>
      </c>
      <c r="J22" s="121">
        <f t="shared" ref="J22:J85" si="0">I22*B22</f>
        <v>44.12</v>
      </c>
      <c r="K22" s="127"/>
    </row>
    <row r="23" spans="1:11">
      <c r="A23" s="126"/>
      <c r="B23" s="119">
        <v>2</v>
      </c>
      <c r="C23" s="10" t="s">
        <v>721</v>
      </c>
      <c r="D23" s="130" t="s">
        <v>859</v>
      </c>
      <c r="E23" s="130" t="s">
        <v>722</v>
      </c>
      <c r="F23" s="159" t="s">
        <v>725</v>
      </c>
      <c r="G23" s="160"/>
      <c r="H23" s="11" t="s">
        <v>724</v>
      </c>
      <c r="I23" s="14">
        <v>22.06</v>
      </c>
      <c r="J23" s="121">
        <f t="shared" si="0"/>
        <v>44.12</v>
      </c>
      <c r="K23" s="127"/>
    </row>
    <row r="24" spans="1:11">
      <c r="A24" s="126"/>
      <c r="B24" s="119">
        <v>2</v>
      </c>
      <c r="C24" s="10" t="s">
        <v>721</v>
      </c>
      <c r="D24" s="130" t="s">
        <v>860</v>
      </c>
      <c r="E24" s="130" t="s">
        <v>726</v>
      </c>
      <c r="F24" s="159" t="s">
        <v>279</v>
      </c>
      <c r="G24" s="160"/>
      <c r="H24" s="11" t="s">
        <v>724</v>
      </c>
      <c r="I24" s="14">
        <v>24.56</v>
      </c>
      <c r="J24" s="121">
        <f t="shared" si="0"/>
        <v>49.12</v>
      </c>
      <c r="K24" s="127"/>
    </row>
    <row r="25" spans="1:11">
      <c r="A25" s="126"/>
      <c r="B25" s="119">
        <v>2</v>
      </c>
      <c r="C25" s="10" t="s">
        <v>721</v>
      </c>
      <c r="D25" s="130" t="s">
        <v>861</v>
      </c>
      <c r="E25" s="130" t="s">
        <v>727</v>
      </c>
      <c r="F25" s="159" t="s">
        <v>723</v>
      </c>
      <c r="G25" s="160"/>
      <c r="H25" s="11" t="s">
        <v>724</v>
      </c>
      <c r="I25" s="14">
        <v>29.89</v>
      </c>
      <c r="J25" s="121">
        <f t="shared" si="0"/>
        <v>59.78</v>
      </c>
      <c r="K25" s="127"/>
    </row>
    <row r="26" spans="1:11">
      <c r="A26" s="126"/>
      <c r="B26" s="119">
        <v>4</v>
      </c>
      <c r="C26" s="10" t="s">
        <v>728</v>
      </c>
      <c r="D26" s="130" t="s">
        <v>862</v>
      </c>
      <c r="E26" s="130" t="s">
        <v>722</v>
      </c>
      <c r="F26" s="159" t="s">
        <v>279</v>
      </c>
      <c r="G26" s="160"/>
      <c r="H26" s="11" t="s">
        <v>729</v>
      </c>
      <c r="I26" s="14">
        <v>19.57</v>
      </c>
      <c r="J26" s="121">
        <f t="shared" si="0"/>
        <v>78.28</v>
      </c>
      <c r="K26" s="127"/>
    </row>
    <row r="27" spans="1:11">
      <c r="A27" s="126"/>
      <c r="B27" s="119">
        <v>4</v>
      </c>
      <c r="C27" s="10" t="s">
        <v>728</v>
      </c>
      <c r="D27" s="130" t="s">
        <v>862</v>
      </c>
      <c r="E27" s="130" t="s">
        <v>722</v>
      </c>
      <c r="F27" s="159" t="s">
        <v>115</v>
      </c>
      <c r="G27" s="160"/>
      <c r="H27" s="11" t="s">
        <v>729</v>
      </c>
      <c r="I27" s="14">
        <v>19.57</v>
      </c>
      <c r="J27" s="121">
        <f t="shared" si="0"/>
        <v>78.28</v>
      </c>
      <c r="K27" s="127"/>
    </row>
    <row r="28" spans="1:11">
      <c r="A28" s="126"/>
      <c r="B28" s="119">
        <v>8</v>
      </c>
      <c r="C28" s="10" t="s">
        <v>728</v>
      </c>
      <c r="D28" s="130" t="s">
        <v>863</v>
      </c>
      <c r="E28" s="130" t="s">
        <v>730</v>
      </c>
      <c r="F28" s="159" t="s">
        <v>115</v>
      </c>
      <c r="G28" s="160"/>
      <c r="H28" s="11" t="s">
        <v>729</v>
      </c>
      <c r="I28" s="14">
        <v>21</v>
      </c>
      <c r="J28" s="121">
        <f t="shared" si="0"/>
        <v>168</v>
      </c>
      <c r="K28" s="127"/>
    </row>
    <row r="29" spans="1:11">
      <c r="A29" s="126"/>
      <c r="B29" s="119">
        <v>2</v>
      </c>
      <c r="C29" s="10" t="s">
        <v>728</v>
      </c>
      <c r="D29" s="130" t="s">
        <v>863</v>
      </c>
      <c r="E29" s="130" t="s">
        <v>730</v>
      </c>
      <c r="F29" s="159" t="s">
        <v>723</v>
      </c>
      <c r="G29" s="160"/>
      <c r="H29" s="11" t="s">
        <v>729</v>
      </c>
      <c r="I29" s="14">
        <v>21</v>
      </c>
      <c r="J29" s="121">
        <f t="shared" si="0"/>
        <v>42</v>
      </c>
      <c r="K29" s="127"/>
    </row>
    <row r="30" spans="1:11">
      <c r="A30" s="126"/>
      <c r="B30" s="119">
        <v>2</v>
      </c>
      <c r="C30" s="10" t="s">
        <v>728</v>
      </c>
      <c r="D30" s="130" t="s">
        <v>863</v>
      </c>
      <c r="E30" s="130" t="s">
        <v>730</v>
      </c>
      <c r="F30" s="159" t="s">
        <v>731</v>
      </c>
      <c r="G30" s="160"/>
      <c r="H30" s="11" t="s">
        <v>729</v>
      </c>
      <c r="I30" s="14">
        <v>21</v>
      </c>
      <c r="J30" s="121">
        <f t="shared" si="0"/>
        <v>42</v>
      </c>
      <c r="K30" s="127"/>
    </row>
    <row r="31" spans="1:11">
      <c r="A31" s="126"/>
      <c r="B31" s="119">
        <v>14</v>
      </c>
      <c r="C31" s="10" t="s">
        <v>728</v>
      </c>
      <c r="D31" s="130" t="s">
        <v>864</v>
      </c>
      <c r="E31" s="130" t="s">
        <v>726</v>
      </c>
      <c r="F31" s="159" t="s">
        <v>723</v>
      </c>
      <c r="G31" s="160"/>
      <c r="H31" s="11" t="s">
        <v>729</v>
      </c>
      <c r="I31" s="14">
        <v>22.06</v>
      </c>
      <c r="J31" s="121">
        <f t="shared" si="0"/>
        <v>308.83999999999997</v>
      </c>
      <c r="K31" s="127"/>
    </row>
    <row r="32" spans="1:11">
      <c r="A32" s="126"/>
      <c r="B32" s="119">
        <v>14</v>
      </c>
      <c r="C32" s="10" t="s">
        <v>728</v>
      </c>
      <c r="D32" s="130" t="s">
        <v>864</v>
      </c>
      <c r="E32" s="130" t="s">
        <v>726</v>
      </c>
      <c r="F32" s="159" t="s">
        <v>725</v>
      </c>
      <c r="G32" s="160"/>
      <c r="H32" s="11" t="s">
        <v>729</v>
      </c>
      <c r="I32" s="14">
        <v>22.06</v>
      </c>
      <c r="J32" s="121">
        <f t="shared" si="0"/>
        <v>308.83999999999997</v>
      </c>
      <c r="K32" s="127"/>
    </row>
    <row r="33" spans="1:11">
      <c r="A33" s="126"/>
      <c r="B33" s="119">
        <v>4</v>
      </c>
      <c r="C33" s="10" t="s">
        <v>728</v>
      </c>
      <c r="D33" s="130" t="s">
        <v>865</v>
      </c>
      <c r="E33" s="130" t="s">
        <v>732</v>
      </c>
      <c r="F33" s="159" t="s">
        <v>589</v>
      </c>
      <c r="G33" s="160"/>
      <c r="H33" s="11" t="s">
        <v>729</v>
      </c>
      <c r="I33" s="14">
        <v>23.13</v>
      </c>
      <c r="J33" s="121">
        <f t="shared" si="0"/>
        <v>92.52</v>
      </c>
      <c r="K33" s="127"/>
    </row>
    <row r="34" spans="1:11">
      <c r="A34" s="126"/>
      <c r="B34" s="119">
        <v>2</v>
      </c>
      <c r="C34" s="10" t="s">
        <v>728</v>
      </c>
      <c r="D34" s="130" t="s">
        <v>865</v>
      </c>
      <c r="E34" s="130" t="s">
        <v>732</v>
      </c>
      <c r="F34" s="159" t="s">
        <v>723</v>
      </c>
      <c r="G34" s="160"/>
      <c r="H34" s="11" t="s">
        <v>729</v>
      </c>
      <c r="I34" s="14">
        <v>23.13</v>
      </c>
      <c r="J34" s="121">
        <f t="shared" si="0"/>
        <v>46.26</v>
      </c>
      <c r="K34" s="127"/>
    </row>
    <row r="35" spans="1:11">
      <c r="A35" s="126"/>
      <c r="B35" s="119">
        <v>2</v>
      </c>
      <c r="C35" s="10" t="s">
        <v>728</v>
      </c>
      <c r="D35" s="130" t="s">
        <v>865</v>
      </c>
      <c r="E35" s="130" t="s">
        <v>732</v>
      </c>
      <c r="F35" s="159" t="s">
        <v>731</v>
      </c>
      <c r="G35" s="160"/>
      <c r="H35" s="11" t="s">
        <v>729</v>
      </c>
      <c r="I35" s="14">
        <v>23.13</v>
      </c>
      <c r="J35" s="121">
        <f t="shared" si="0"/>
        <v>46.26</v>
      </c>
      <c r="K35" s="127"/>
    </row>
    <row r="36" spans="1:11">
      <c r="A36" s="126"/>
      <c r="B36" s="119">
        <v>2</v>
      </c>
      <c r="C36" s="10" t="s">
        <v>728</v>
      </c>
      <c r="D36" s="130" t="s">
        <v>865</v>
      </c>
      <c r="E36" s="130" t="s">
        <v>732</v>
      </c>
      <c r="F36" s="159" t="s">
        <v>733</v>
      </c>
      <c r="G36" s="160"/>
      <c r="H36" s="11" t="s">
        <v>729</v>
      </c>
      <c r="I36" s="14">
        <v>23.13</v>
      </c>
      <c r="J36" s="121">
        <f t="shared" si="0"/>
        <v>46.26</v>
      </c>
      <c r="K36" s="127"/>
    </row>
    <row r="37" spans="1:11">
      <c r="A37" s="126"/>
      <c r="B37" s="119">
        <v>2</v>
      </c>
      <c r="C37" s="10" t="s">
        <v>728</v>
      </c>
      <c r="D37" s="130" t="s">
        <v>866</v>
      </c>
      <c r="E37" s="130" t="s">
        <v>734</v>
      </c>
      <c r="F37" s="159" t="s">
        <v>115</v>
      </c>
      <c r="G37" s="160"/>
      <c r="H37" s="11" t="s">
        <v>729</v>
      </c>
      <c r="I37" s="14">
        <v>24.56</v>
      </c>
      <c r="J37" s="121">
        <f t="shared" si="0"/>
        <v>49.12</v>
      </c>
      <c r="K37" s="127"/>
    </row>
    <row r="38" spans="1:11">
      <c r="A38" s="126"/>
      <c r="B38" s="119">
        <v>2</v>
      </c>
      <c r="C38" s="10" t="s">
        <v>728</v>
      </c>
      <c r="D38" s="130" t="s">
        <v>866</v>
      </c>
      <c r="E38" s="130" t="s">
        <v>734</v>
      </c>
      <c r="F38" s="159" t="s">
        <v>723</v>
      </c>
      <c r="G38" s="160"/>
      <c r="H38" s="11" t="s">
        <v>729</v>
      </c>
      <c r="I38" s="14">
        <v>24.56</v>
      </c>
      <c r="J38" s="121">
        <f t="shared" si="0"/>
        <v>49.12</v>
      </c>
      <c r="K38" s="127"/>
    </row>
    <row r="39" spans="1:11">
      <c r="A39" s="126"/>
      <c r="B39" s="119">
        <v>2</v>
      </c>
      <c r="C39" s="10" t="s">
        <v>728</v>
      </c>
      <c r="D39" s="130" t="s">
        <v>866</v>
      </c>
      <c r="E39" s="130" t="s">
        <v>734</v>
      </c>
      <c r="F39" s="159" t="s">
        <v>725</v>
      </c>
      <c r="G39" s="160"/>
      <c r="H39" s="11" t="s">
        <v>729</v>
      </c>
      <c r="I39" s="14">
        <v>24.56</v>
      </c>
      <c r="J39" s="121">
        <f t="shared" si="0"/>
        <v>49.12</v>
      </c>
      <c r="K39" s="127"/>
    </row>
    <row r="40" spans="1:11">
      <c r="A40" s="126"/>
      <c r="B40" s="119">
        <v>2</v>
      </c>
      <c r="C40" s="10" t="s">
        <v>728</v>
      </c>
      <c r="D40" s="130" t="s">
        <v>867</v>
      </c>
      <c r="E40" s="130" t="s">
        <v>727</v>
      </c>
      <c r="F40" s="159" t="s">
        <v>279</v>
      </c>
      <c r="G40" s="160"/>
      <c r="H40" s="11" t="s">
        <v>729</v>
      </c>
      <c r="I40" s="14">
        <v>25.98</v>
      </c>
      <c r="J40" s="121">
        <f t="shared" si="0"/>
        <v>51.96</v>
      </c>
      <c r="K40" s="127"/>
    </row>
    <row r="41" spans="1:11">
      <c r="A41" s="126"/>
      <c r="B41" s="119">
        <v>2</v>
      </c>
      <c r="C41" s="10" t="s">
        <v>728</v>
      </c>
      <c r="D41" s="130" t="s">
        <v>867</v>
      </c>
      <c r="E41" s="130" t="s">
        <v>727</v>
      </c>
      <c r="F41" s="159" t="s">
        <v>589</v>
      </c>
      <c r="G41" s="160"/>
      <c r="H41" s="11" t="s">
        <v>729</v>
      </c>
      <c r="I41" s="14">
        <v>25.98</v>
      </c>
      <c r="J41" s="121">
        <f t="shared" si="0"/>
        <v>51.96</v>
      </c>
      <c r="K41" s="127"/>
    </row>
    <row r="42" spans="1:11">
      <c r="A42" s="126"/>
      <c r="B42" s="119">
        <v>2</v>
      </c>
      <c r="C42" s="10" t="s">
        <v>728</v>
      </c>
      <c r="D42" s="130" t="s">
        <v>868</v>
      </c>
      <c r="E42" s="130" t="s">
        <v>735</v>
      </c>
      <c r="F42" s="159" t="s">
        <v>723</v>
      </c>
      <c r="G42" s="160"/>
      <c r="H42" s="11" t="s">
        <v>729</v>
      </c>
      <c r="I42" s="14">
        <v>28.11</v>
      </c>
      <c r="J42" s="121">
        <f t="shared" si="0"/>
        <v>56.22</v>
      </c>
      <c r="K42" s="127"/>
    </row>
    <row r="43" spans="1:11">
      <c r="A43" s="126"/>
      <c r="B43" s="119">
        <v>2</v>
      </c>
      <c r="C43" s="10" t="s">
        <v>728</v>
      </c>
      <c r="D43" s="130" t="s">
        <v>868</v>
      </c>
      <c r="E43" s="130" t="s">
        <v>735</v>
      </c>
      <c r="F43" s="159" t="s">
        <v>731</v>
      </c>
      <c r="G43" s="160"/>
      <c r="H43" s="11" t="s">
        <v>729</v>
      </c>
      <c r="I43" s="14">
        <v>28.11</v>
      </c>
      <c r="J43" s="121">
        <f t="shared" si="0"/>
        <v>56.22</v>
      </c>
      <c r="K43" s="127"/>
    </row>
    <row r="44" spans="1:11">
      <c r="A44" s="126"/>
      <c r="B44" s="119">
        <v>6</v>
      </c>
      <c r="C44" s="10" t="s">
        <v>728</v>
      </c>
      <c r="D44" s="130" t="s">
        <v>869</v>
      </c>
      <c r="E44" s="130" t="s">
        <v>736</v>
      </c>
      <c r="F44" s="159" t="s">
        <v>115</v>
      </c>
      <c r="G44" s="160"/>
      <c r="H44" s="11" t="s">
        <v>729</v>
      </c>
      <c r="I44" s="14">
        <v>31.32</v>
      </c>
      <c r="J44" s="121">
        <f t="shared" si="0"/>
        <v>187.92000000000002</v>
      </c>
      <c r="K44" s="127"/>
    </row>
    <row r="45" spans="1:11">
      <c r="A45" s="126"/>
      <c r="B45" s="119">
        <v>2</v>
      </c>
      <c r="C45" s="10" t="s">
        <v>728</v>
      </c>
      <c r="D45" s="130" t="s">
        <v>869</v>
      </c>
      <c r="E45" s="130" t="s">
        <v>736</v>
      </c>
      <c r="F45" s="159" t="s">
        <v>723</v>
      </c>
      <c r="G45" s="160"/>
      <c r="H45" s="11" t="s">
        <v>729</v>
      </c>
      <c r="I45" s="14">
        <v>31.32</v>
      </c>
      <c r="J45" s="121">
        <f t="shared" si="0"/>
        <v>62.64</v>
      </c>
      <c r="K45" s="127"/>
    </row>
    <row r="46" spans="1:11">
      <c r="A46" s="126"/>
      <c r="B46" s="119">
        <v>4</v>
      </c>
      <c r="C46" s="10" t="s">
        <v>728</v>
      </c>
      <c r="D46" s="130" t="s">
        <v>870</v>
      </c>
      <c r="E46" s="130" t="s">
        <v>737</v>
      </c>
      <c r="F46" s="159" t="s">
        <v>723</v>
      </c>
      <c r="G46" s="160"/>
      <c r="H46" s="11" t="s">
        <v>729</v>
      </c>
      <c r="I46" s="14">
        <v>35.229999999999997</v>
      </c>
      <c r="J46" s="121">
        <f t="shared" si="0"/>
        <v>140.91999999999999</v>
      </c>
      <c r="K46" s="127"/>
    </row>
    <row r="47" spans="1:11">
      <c r="A47" s="126"/>
      <c r="B47" s="119">
        <v>2</v>
      </c>
      <c r="C47" s="10" t="s">
        <v>728</v>
      </c>
      <c r="D47" s="130" t="s">
        <v>871</v>
      </c>
      <c r="E47" s="130" t="s">
        <v>738</v>
      </c>
      <c r="F47" s="159" t="s">
        <v>723</v>
      </c>
      <c r="G47" s="160"/>
      <c r="H47" s="11" t="s">
        <v>729</v>
      </c>
      <c r="I47" s="14">
        <v>44.13</v>
      </c>
      <c r="J47" s="121">
        <f t="shared" si="0"/>
        <v>88.26</v>
      </c>
      <c r="K47" s="127"/>
    </row>
    <row r="48" spans="1:11">
      <c r="A48" s="126"/>
      <c r="B48" s="119">
        <v>2</v>
      </c>
      <c r="C48" s="10" t="s">
        <v>728</v>
      </c>
      <c r="D48" s="130" t="s">
        <v>872</v>
      </c>
      <c r="E48" s="130" t="s">
        <v>739</v>
      </c>
      <c r="F48" s="159" t="s">
        <v>679</v>
      </c>
      <c r="G48" s="160"/>
      <c r="H48" s="11" t="s">
        <v>729</v>
      </c>
      <c r="I48" s="14">
        <v>49.47</v>
      </c>
      <c r="J48" s="121">
        <f t="shared" si="0"/>
        <v>98.94</v>
      </c>
      <c r="K48" s="127"/>
    </row>
    <row r="49" spans="1:11">
      <c r="A49" s="126"/>
      <c r="B49" s="119">
        <v>2</v>
      </c>
      <c r="C49" s="10" t="s">
        <v>728</v>
      </c>
      <c r="D49" s="130" t="s">
        <v>873</v>
      </c>
      <c r="E49" s="130" t="s">
        <v>740</v>
      </c>
      <c r="F49" s="159" t="s">
        <v>279</v>
      </c>
      <c r="G49" s="160"/>
      <c r="H49" s="11" t="s">
        <v>729</v>
      </c>
      <c r="I49" s="14">
        <v>58.36</v>
      </c>
      <c r="J49" s="121">
        <f t="shared" si="0"/>
        <v>116.72</v>
      </c>
      <c r="K49" s="127"/>
    </row>
    <row r="50" spans="1:11">
      <c r="A50" s="126"/>
      <c r="B50" s="119">
        <v>2</v>
      </c>
      <c r="C50" s="10" t="s">
        <v>728</v>
      </c>
      <c r="D50" s="130" t="s">
        <v>873</v>
      </c>
      <c r="E50" s="130" t="s">
        <v>740</v>
      </c>
      <c r="F50" s="159" t="s">
        <v>589</v>
      </c>
      <c r="G50" s="160"/>
      <c r="H50" s="11" t="s">
        <v>729</v>
      </c>
      <c r="I50" s="14">
        <v>58.36</v>
      </c>
      <c r="J50" s="121">
        <f t="shared" si="0"/>
        <v>116.72</v>
      </c>
      <c r="K50" s="127"/>
    </row>
    <row r="51" spans="1:11">
      <c r="A51" s="126"/>
      <c r="B51" s="119">
        <v>2</v>
      </c>
      <c r="C51" s="10" t="s">
        <v>728</v>
      </c>
      <c r="D51" s="130" t="s">
        <v>873</v>
      </c>
      <c r="E51" s="130" t="s">
        <v>740</v>
      </c>
      <c r="F51" s="159" t="s">
        <v>733</v>
      </c>
      <c r="G51" s="160"/>
      <c r="H51" s="11" t="s">
        <v>729</v>
      </c>
      <c r="I51" s="14">
        <v>58.36</v>
      </c>
      <c r="J51" s="121">
        <f t="shared" si="0"/>
        <v>116.72</v>
      </c>
      <c r="K51" s="127"/>
    </row>
    <row r="52" spans="1:11" ht="36">
      <c r="A52" s="126"/>
      <c r="B52" s="119">
        <v>2</v>
      </c>
      <c r="C52" s="10" t="s">
        <v>741</v>
      </c>
      <c r="D52" s="130" t="s">
        <v>874</v>
      </c>
      <c r="E52" s="130" t="s">
        <v>742</v>
      </c>
      <c r="F52" s="159" t="s">
        <v>271</v>
      </c>
      <c r="G52" s="160"/>
      <c r="H52" s="11" t="s">
        <v>743</v>
      </c>
      <c r="I52" s="14">
        <v>142</v>
      </c>
      <c r="J52" s="121">
        <f t="shared" si="0"/>
        <v>284</v>
      </c>
      <c r="K52" s="127"/>
    </row>
    <row r="53" spans="1:11">
      <c r="A53" s="126"/>
      <c r="B53" s="119">
        <v>2</v>
      </c>
      <c r="C53" s="10" t="s">
        <v>744</v>
      </c>
      <c r="D53" s="130" t="s">
        <v>875</v>
      </c>
      <c r="E53" s="130" t="s">
        <v>734</v>
      </c>
      <c r="F53" s="159" t="s">
        <v>112</v>
      </c>
      <c r="G53" s="160"/>
      <c r="H53" s="11" t="s">
        <v>745</v>
      </c>
      <c r="I53" s="14">
        <v>38.79</v>
      </c>
      <c r="J53" s="121">
        <f t="shared" si="0"/>
        <v>77.58</v>
      </c>
      <c r="K53" s="127"/>
    </row>
    <row r="54" spans="1:11">
      <c r="A54" s="126"/>
      <c r="B54" s="119">
        <v>2</v>
      </c>
      <c r="C54" s="10" t="s">
        <v>744</v>
      </c>
      <c r="D54" s="130" t="s">
        <v>876</v>
      </c>
      <c r="E54" s="130" t="s">
        <v>736</v>
      </c>
      <c r="F54" s="159" t="s">
        <v>112</v>
      </c>
      <c r="G54" s="160"/>
      <c r="H54" s="11" t="s">
        <v>745</v>
      </c>
      <c r="I54" s="14">
        <v>54.81</v>
      </c>
      <c r="J54" s="121">
        <f t="shared" si="0"/>
        <v>109.62</v>
      </c>
      <c r="K54" s="127"/>
    </row>
    <row r="55" spans="1:11">
      <c r="A55" s="126"/>
      <c r="B55" s="119">
        <v>2</v>
      </c>
      <c r="C55" s="10" t="s">
        <v>746</v>
      </c>
      <c r="D55" s="130" t="s">
        <v>877</v>
      </c>
      <c r="E55" s="130" t="s">
        <v>735</v>
      </c>
      <c r="F55" s="159"/>
      <c r="G55" s="160"/>
      <c r="H55" s="11" t="s">
        <v>747</v>
      </c>
      <c r="I55" s="14">
        <v>30.96</v>
      </c>
      <c r="J55" s="121">
        <f t="shared" si="0"/>
        <v>61.92</v>
      </c>
      <c r="K55" s="127"/>
    </row>
    <row r="56" spans="1:11">
      <c r="A56" s="126"/>
      <c r="B56" s="119">
        <v>2</v>
      </c>
      <c r="C56" s="10" t="s">
        <v>748</v>
      </c>
      <c r="D56" s="130" t="s">
        <v>878</v>
      </c>
      <c r="E56" s="130" t="s">
        <v>736</v>
      </c>
      <c r="F56" s="159" t="s">
        <v>733</v>
      </c>
      <c r="G56" s="160"/>
      <c r="H56" s="11" t="s">
        <v>749</v>
      </c>
      <c r="I56" s="14">
        <v>35.590000000000003</v>
      </c>
      <c r="J56" s="121">
        <f t="shared" si="0"/>
        <v>71.180000000000007</v>
      </c>
      <c r="K56" s="127"/>
    </row>
    <row r="57" spans="1:11">
      <c r="A57" s="126"/>
      <c r="B57" s="119">
        <v>2</v>
      </c>
      <c r="C57" s="10" t="s">
        <v>748</v>
      </c>
      <c r="D57" s="130" t="s">
        <v>879</v>
      </c>
      <c r="E57" s="130" t="s">
        <v>738</v>
      </c>
      <c r="F57" s="159" t="s">
        <v>733</v>
      </c>
      <c r="G57" s="160"/>
      <c r="H57" s="11" t="s">
        <v>749</v>
      </c>
      <c r="I57" s="14">
        <v>45.91</v>
      </c>
      <c r="J57" s="121">
        <f t="shared" si="0"/>
        <v>91.82</v>
      </c>
      <c r="K57" s="127"/>
    </row>
    <row r="58" spans="1:11">
      <c r="A58" s="126"/>
      <c r="B58" s="119">
        <v>2</v>
      </c>
      <c r="C58" s="10" t="s">
        <v>748</v>
      </c>
      <c r="D58" s="130" t="s">
        <v>880</v>
      </c>
      <c r="E58" s="130" t="s">
        <v>739</v>
      </c>
      <c r="F58" s="159" t="s">
        <v>733</v>
      </c>
      <c r="G58" s="160"/>
      <c r="H58" s="11" t="s">
        <v>749</v>
      </c>
      <c r="I58" s="14">
        <v>49.47</v>
      </c>
      <c r="J58" s="121">
        <f t="shared" si="0"/>
        <v>98.94</v>
      </c>
      <c r="K58" s="127"/>
    </row>
    <row r="59" spans="1:11">
      <c r="A59" s="126"/>
      <c r="B59" s="119">
        <v>4</v>
      </c>
      <c r="C59" s="10" t="s">
        <v>750</v>
      </c>
      <c r="D59" s="130" t="s">
        <v>881</v>
      </c>
      <c r="E59" s="130" t="s">
        <v>732</v>
      </c>
      <c r="F59" s="159" t="s">
        <v>279</v>
      </c>
      <c r="G59" s="160"/>
      <c r="H59" s="11" t="s">
        <v>751</v>
      </c>
      <c r="I59" s="14">
        <v>23.13</v>
      </c>
      <c r="J59" s="121">
        <f t="shared" si="0"/>
        <v>92.52</v>
      </c>
      <c r="K59" s="127"/>
    </row>
    <row r="60" spans="1:11">
      <c r="A60" s="126"/>
      <c r="B60" s="119">
        <v>2</v>
      </c>
      <c r="C60" s="10" t="s">
        <v>750</v>
      </c>
      <c r="D60" s="130" t="s">
        <v>882</v>
      </c>
      <c r="E60" s="130" t="s">
        <v>739</v>
      </c>
      <c r="F60" s="159" t="s">
        <v>589</v>
      </c>
      <c r="G60" s="160"/>
      <c r="H60" s="11" t="s">
        <v>751</v>
      </c>
      <c r="I60" s="14">
        <v>49.47</v>
      </c>
      <c r="J60" s="121">
        <f t="shared" si="0"/>
        <v>98.94</v>
      </c>
      <c r="K60" s="127"/>
    </row>
    <row r="61" spans="1:11" hidden="1">
      <c r="A61" s="126"/>
      <c r="B61" s="143">
        <v>0</v>
      </c>
      <c r="C61" s="144" t="s">
        <v>750</v>
      </c>
      <c r="D61" s="145" t="s">
        <v>883</v>
      </c>
      <c r="E61" s="145" t="s">
        <v>752</v>
      </c>
      <c r="F61" s="161" t="s">
        <v>279</v>
      </c>
      <c r="G61" s="162"/>
      <c r="H61" s="146" t="s">
        <v>751</v>
      </c>
      <c r="I61" s="147">
        <v>53.03</v>
      </c>
      <c r="J61" s="148">
        <f t="shared" si="0"/>
        <v>0</v>
      </c>
      <c r="K61" s="127"/>
    </row>
    <row r="62" spans="1:11">
      <c r="A62" s="126"/>
      <c r="B62" s="119">
        <v>2</v>
      </c>
      <c r="C62" s="10" t="s">
        <v>753</v>
      </c>
      <c r="D62" s="130" t="s">
        <v>884</v>
      </c>
      <c r="E62" s="130" t="s">
        <v>730</v>
      </c>
      <c r="F62" s="159" t="s">
        <v>279</v>
      </c>
      <c r="G62" s="160"/>
      <c r="H62" s="11" t="s">
        <v>754</v>
      </c>
      <c r="I62" s="14">
        <v>14.24</v>
      </c>
      <c r="J62" s="121">
        <f t="shared" si="0"/>
        <v>28.48</v>
      </c>
      <c r="K62" s="127"/>
    </row>
    <row r="63" spans="1:11">
      <c r="A63" s="126"/>
      <c r="B63" s="119">
        <v>4</v>
      </c>
      <c r="C63" s="10" t="s">
        <v>753</v>
      </c>
      <c r="D63" s="130" t="s">
        <v>885</v>
      </c>
      <c r="E63" s="130" t="s">
        <v>726</v>
      </c>
      <c r="F63" s="159" t="s">
        <v>279</v>
      </c>
      <c r="G63" s="160"/>
      <c r="H63" s="11" t="s">
        <v>754</v>
      </c>
      <c r="I63" s="14">
        <v>14.95</v>
      </c>
      <c r="J63" s="121">
        <f t="shared" si="0"/>
        <v>59.8</v>
      </c>
      <c r="K63" s="127"/>
    </row>
    <row r="64" spans="1:11">
      <c r="A64" s="126"/>
      <c r="B64" s="119">
        <v>4</v>
      </c>
      <c r="C64" s="10" t="s">
        <v>753</v>
      </c>
      <c r="D64" s="130" t="s">
        <v>886</v>
      </c>
      <c r="E64" s="130" t="s">
        <v>732</v>
      </c>
      <c r="F64" s="159" t="s">
        <v>279</v>
      </c>
      <c r="G64" s="160"/>
      <c r="H64" s="11" t="s">
        <v>754</v>
      </c>
      <c r="I64" s="14">
        <v>15.66</v>
      </c>
      <c r="J64" s="121">
        <f t="shared" si="0"/>
        <v>62.64</v>
      </c>
      <c r="K64" s="127"/>
    </row>
    <row r="65" spans="1:11">
      <c r="A65" s="126"/>
      <c r="B65" s="119">
        <v>2</v>
      </c>
      <c r="C65" s="10" t="s">
        <v>753</v>
      </c>
      <c r="D65" s="130" t="s">
        <v>887</v>
      </c>
      <c r="E65" s="130" t="s">
        <v>727</v>
      </c>
      <c r="F65" s="159" t="s">
        <v>115</v>
      </c>
      <c r="G65" s="160"/>
      <c r="H65" s="11" t="s">
        <v>754</v>
      </c>
      <c r="I65" s="14">
        <v>17.079999999999998</v>
      </c>
      <c r="J65" s="121">
        <f t="shared" si="0"/>
        <v>34.159999999999997</v>
      </c>
      <c r="K65" s="127"/>
    </row>
    <row r="66" spans="1:11">
      <c r="A66" s="126"/>
      <c r="B66" s="119">
        <v>6</v>
      </c>
      <c r="C66" s="10" t="s">
        <v>753</v>
      </c>
      <c r="D66" s="130" t="s">
        <v>888</v>
      </c>
      <c r="E66" s="130" t="s">
        <v>735</v>
      </c>
      <c r="F66" s="159" t="s">
        <v>279</v>
      </c>
      <c r="G66" s="160"/>
      <c r="H66" s="11" t="s">
        <v>754</v>
      </c>
      <c r="I66" s="14">
        <v>18.510000000000002</v>
      </c>
      <c r="J66" s="121">
        <f t="shared" si="0"/>
        <v>111.06</v>
      </c>
      <c r="K66" s="127"/>
    </row>
    <row r="67" spans="1:11">
      <c r="A67" s="126"/>
      <c r="B67" s="119">
        <v>6</v>
      </c>
      <c r="C67" s="10" t="s">
        <v>753</v>
      </c>
      <c r="D67" s="130" t="s">
        <v>888</v>
      </c>
      <c r="E67" s="130" t="s">
        <v>735</v>
      </c>
      <c r="F67" s="159" t="s">
        <v>589</v>
      </c>
      <c r="G67" s="160"/>
      <c r="H67" s="11" t="s">
        <v>754</v>
      </c>
      <c r="I67" s="14">
        <v>18.510000000000002</v>
      </c>
      <c r="J67" s="121">
        <f t="shared" si="0"/>
        <v>111.06</v>
      </c>
      <c r="K67" s="127"/>
    </row>
    <row r="68" spans="1:11">
      <c r="A68" s="126"/>
      <c r="B68" s="119">
        <v>6</v>
      </c>
      <c r="C68" s="10" t="s">
        <v>753</v>
      </c>
      <c r="D68" s="130" t="s">
        <v>888</v>
      </c>
      <c r="E68" s="130" t="s">
        <v>735</v>
      </c>
      <c r="F68" s="159" t="s">
        <v>115</v>
      </c>
      <c r="G68" s="160"/>
      <c r="H68" s="11" t="s">
        <v>754</v>
      </c>
      <c r="I68" s="14">
        <v>18.510000000000002</v>
      </c>
      <c r="J68" s="121">
        <f t="shared" si="0"/>
        <v>111.06</v>
      </c>
      <c r="K68" s="127"/>
    </row>
    <row r="69" spans="1:11">
      <c r="A69" s="126"/>
      <c r="B69" s="119">
        <v>8</v>
      </c>
      <c r="C69" s="10" t="s">
        <v>753</v>
      </c>
      <c r="D69" s="130" t="s">
        <v>889</v>
      </c>
      <c r="E69" s="130" t="s">
        <v>737</v>
      </c>
      <c r="F69" s="159" t="s">
        <v>589</v>
      </c>
      <c r="G69" s="160"/>
      <c r="H69" s="11" t="s">
        <v>754</v>
      </c>
      <c r="I69" s="14">
        <v>22.42</v>
      </c>
      <c r="J69" s="121">
        <f t="shared" si="0"/>
        <v>179.36</v>
      </c>
      <c r="K69" s="127"/>
    </row>
    <row r="70" spans="1:11">
      <c r="A70" s="126"/>
      <c r="B70" s="119">
        <v>6</v>
      </c>
      <c r="C70" s="10" t="s">
        <v>753</v>
      </c>
      <c r="D70" s="130" t="s">
        <v>890</v>
      </c>
      <c r="E70" s="130" t="s">
        <v>742</v>
      </c>
      <c r="F70" s="159" t="s">
        <v>589</v>
      </c>
      <c r="G70" s="160"/>
      <c r="H70" s="11" t="s">
        <v>754</v>
      </c>
      <c r="I70" s="14">
        <v>24.56</v>
      </c>
      <c r="J70" s="121">
        <f t="shared" si="0"/>
        <v>147.35999999999999</v>
      </c>
      <c r="K70" s="127"/>
    </row>
    <row r="71" spans="1:11">
      <c r="A71" s="126"/>
      <c r="B71" s="119">
        <v>16</v>
      </c>
      <c r="C71" s="10" t="s">
        <v>753</v>
      </c>
      <c r="D71" s="130" t="s">
        <v>891</v>
      </c>
      <c r="E71" s="130" t="s">
        <v>738</v>
      </c>
      <c r="F71" s="159" t="s">
        <v>279</v>
      </c>
      <c r="G71" s="160"/>
      <c r="H71" s="11" t="s">
        <v>754</v>
      </c>
      <c r="I71" s="14">
        <v>28.11</v>
      </c>
      <c r="J71" s="121">
        <f t="shared" si="0"/>
        <v>449.76</v>
      </c>
      <c r="K71" s="127"/>
    </row>
    <row r="72" spans="1:11">
      <c r="A72" s="126"/>
      <c r="B72" s="119">
        <v>4</v>
      </c>
      <c r="C72" s="10" t="s">
        <v>753</v>
      </c>
      <c r="D72" s="130" t="s">
        <v>891</v>
      </c>
      <c r="E72" s="130" t="s">
        <v>738</v>
      </c>
      <c r="F72" s="159" t="s">
        <v>589</v>
      </c>
      <c r="G72" s="160"/>
      <c r="H72" s="11" t="s">
        <v>754</v>
      </c>
      <c r="I72" s="14">
        <v>28.11</v>
      </c>
      <c r="J72" s="121">
        <f t="shared" si="0"/>
        <v>112.44</v>
      </c>
      <c r="K72" s="127"/>
    </row>
    <row r="73" spans="1:11">
      <c r="A73" s="126"/>
      <c r="B73" s="119">
        <v>2</v>
      </c>
      <c r="C73" s="10" t="s">
        <v>753</v>
      </c>
      <c r="D73" s="130" t="s">
        <v>891</v>
      </c>
      <c r="E73" s="130" t="s">
        <v>738</v>
      </c>
      <c r="F73" s="159" t="s">
        <v>115</v>
      </c>
      <c r="G73" s="160"/>
      <c r="H73" s="11" t="s">
        <v>754</v>
      </c>
      <c r="I73" s="14">
        <v>28.11</v>
      </c>
      <c r="J73" s="121">
        <f t="shared" si="0"/>
        <v>56.22</v>
      </c>
      <c r="K73" s="127"/>
    </row>
    <row r="74" spans="1:11">
      <c r="A74" s="126"/>
      <c r="B74" s="119">
        <v>2</v>
      </c>
      <c r="C74" s="10" t="s">
        <v>753</v>
      </c>
      <c r="D74" s="130" t="s">
        <v>892</v>
      </c>
      <c r="E74" s="130" t="s">
        <v>755</v>
      </c>
      <c r="F74" s="159" t="s">
        <v>115</v>
      </c>
      <c r="G74" s="160"/>
      <c r="H74" s="11" t="s">
        <v>754</v>
      </c>
      <c r="I74" s="14">
        <v>30.25</v>
      </c>
      <c r="J74" s="121">
        <f t="shared" si="0"/>
        <v>60.5</v>
      </c>
      <c r="K74" s="127"/>
    </row>
    <row r="75" spans="1:11">
      <c r="A75" s="126"/>
      <c r="B75" s="119">
        <v>2</v>
      </c>
      <c r="C75" s="10" t="s">
        <v>753</v>
      </c>
      <c r="D75" s="130" t="s">
        <v>893</v>
      </c>
      <c r="E75" s="130" t="s">
        <v>739</v>
      </c>
      <c r="F75" s="159" t="s">
        <v>115</v>
      </c>
      <c r="G75" s="160"/>
      <c r="H75" s="11" t="s">
        <v>754</v>
      </c>
      <c r="I75" s="14">
        <v>31.32</v>
      </c>
      <c r="J75" s="121">
        <f t="shared" si="0"/>
        <v>62.64</v>
      </c>
      <c r="K75" s="127"/>
    </row>
    <row r="76" spans="1:11">
      <c r="A76" s="126"/>
      <c r="B76" s="119">
        <v>10</v>
      </c>
      <c r="C76" s="10" t="s">
        <v>753</v>
      </c>
      <c r="D76" s="130" t="s">
        <v>894</v>
      </c>
      <c r="E76" s="130" t="s">
        <v>752</v>
      </c>
      <c r="F76" s="159" t="s">
        <v>115</v>
      </c>
      <c r="G76" s="160"/>
      <c r="H76" s="11" t="s">
        <v>754</v>
      </c>
      <c r="I76" s="14">
        <v>33.1</v>
      </c>
      <c r="J76" s="121">
        <f t="shared" si="0"/>
        <v>331</v>
      </c>
      <c r="K76" s="127"/>
    </row>
    <row r="77" spans="1:11">
      <c r="A77" s="126"/>
      <c r="B77" s="119">
        <v>2</v>
      </c>
      <c r="C77" s="10" t="s">
        <v>753</v>
      </c>
      <c r="D77" s="130" t="s">
        <v>895</v>
      </c>
      <c r="E77" s="130" t="s">
        <v>740</v>
      </c>
      <c r="F77" s="159" t="s">
        <v>115</v>
      </c>
      <c r="G77" s="160"/>
      <c r="H77" s="11" t="s">
        <v>754</v>
      </c>
      <c r="I77" s="14">
        <v>35.229999999999997</v>
      </c>
      <c r="J77" s="121">
        <f t="shared" si="0"/>
        <v>70.459999999999994</v>
      </c>
      <c r="K77" s="127"/>
    </row>
    <row r="78" spans="1:11" ht="36">
      <c r="A78" s="126"/>
      <c r="B78" s="119">
        <v>2</v>
      </c>
      <c r="C78" s="10" t="s">
        <v>756</v>
      </c>
      <c r="D78" s="130" t="s">
        <v>896</v>
      </c>
      <c r="E78" s="130" t="s">
        <v>730</v>
      </c>
      <c r="F78" s="159" t="s">
        <v>279</v>
      </c>
      <c r="G78" s="160"/>
      <c r="H78" s="11" t="s">
        <v>757</v>
      </c>
      <c r="I78" s="14">
        <v>75.8</v>
      </c>
      <c r="J78" s="121">
        <f t="shared" si="0"/>
        <v>151.6</v>
      </c>
      <c r="K78" s="127"/>
    </row>
    <row r="79" spans="1:11" ht="36">
      <c r="A79" s="126"/>
      <c r="B79" s="119">
        <v>2</v>
      </c>
      <c r="C79" s="10" t="s">
        <v>756</v>
      </c>
      <c r="D79" s="130" t="s">
        <v>897</v>
      </c>
      <c r="E79" s="130" t="s">
        <v>732</v>
      </c>
      <c r="F79" s="159" t="s">
        <v>279</v>
      </c>
      <c r="G79" s="160"/>
      <c r="H79" s="11" t="s">
        <v>757</v>
      </c>
      <c r="I79" s="14">
        <v>85.77</v>
      </c>
      <c r="J79" s="121">
        <f t="shared" si="0"/>
        <v>171.54</v>
      </c>
      <c r="K79" s="127"/>
    </row>
    <row r="80" spans="1:11">
      <c r="A80" s="126"/>
      <c r="B80" s="119">
        <v>2</v>
      </c>
      <c r="C80" s="10" t="s">
        <v>758</v>
      </c>
      <c r="D80" s="130" t="s">
        <v>898</v>
      </c>
      <c r="E80" s="130" t="s">
        <v>730</v>
      </c>
      <c r="F80" s="159"/>
      <c r="G80" s="160"/>
      <c r="H80" s="11" t="s">
        <v>759</v>
      </c>
      <c r="I80" s="14">
        <v>31.67</v>
      </c>
      <c r="J80" s="121">
        <f t="shared" si="0"/>
        <v>63.34</v>
      </c>
      <c r="K80" s="127"/>
    </row>
    <row r="81" spans="1:11">
      <c r="A81" s="126"/>
      <c r="B81" s="119">
        <v>4</v>
      </c>
      <c r="C81" s="10" t="s">
        <v>758</v>
      </c>
      <c r="D81" s="130" t="s">
        <v>899</v>
      </c>
      <c r="E81" s="130" t="s">
        <v>734</v>
      </c>
      <c r="F81" s="159"/>
      <c r="G81" s="160"/>
      <c r="H81" s="11" t="s">
        <v>759</v>
      </c>
      <c r="I81" s="14">
        <v>37.01</v>
      </c>
      <c r="J81" s="121">
        <f t="shared" si="0"/>
        <v>148.04</v>
      </c>
      <c r="K81" s="127"/>
    </row>
    <row r="82" spans="1:11">
      <c r="A82" s="126"/>
      <c r="B82" s="119">
        <v>2</v>
      </c>
      <c r="C82" s="10" t="s">
        <v>758</v>
      </c>
      <c r="D82" s="130" t="s">
        <v>900</v>
      </c>
      <c r="E82" s="130" t="s">
        <v>740</v>
      </c>
      <c r="F82" s="159"/>
      <c r="G82" s="160"/>
      <c r="H82" s="11" t="s">
        <v>759</v>
      </c>
      <c r="I82" s="14">
        <v>74.38</v>
      </c>
      <c r="J82" s="121">
        <f t="shared" si="0"/>
        <v>148.76</v>
      </c>
      <c r="K82" s="127"/>
    </row>
    <row r="83" spans="1:11" ht="24">
      <c r="A83" s="126"/>
      <c r="B83" s="119">
        <v>12</v>
      </c>
      <c r="C83" s="10" t="s">
        <v>760</v>
      </c>
      <c r="D83" s="130" t="s">
        <v>901</v>
      </c>
      <c r="E83" s="130" t="s">
        <v>737</v>
      </c>
      <c r="F83" s="159" t="s">
        <v>279</v>
      </c>
      <c r="G83" s="160"/>
      <c r="H83" s="11" t="s">
        <v>1021</v>
      </c>
      <c r="I83" s="14">
        <v>59.79</v>
      </c>
      <c r="J83" s="121">
        <f t="shared" si="0"/>
        <v>717.48</v>
      </c>
      <c r="K83" s="127"/>
    </row>
    <row r="84" spans="1:11" ht="24">
      <c r="A84" s="126"/>
      <c r="B84" s="119">
        <v>2</v>
      </c>
      <c r="C84" s="10" t="s">
        <v>760</v>
      </c>
      <c r="D84" s="130" t="s">
        <v>902</v>
      </c>
      <c r="E84" s="130" t="s">
        <v>755</v>
      </c>
      <c r="F84" s="159" t="s">
        <v>279</v>
      </c>
      <c r="G84" s="160"/>
      <c r="H84" s="11" t="s">
        <v>1021</v>
      </c>
      <c r="I84" s="14">
        <v>81.14</v>
      </c>
      <c r="J84" s="121">
        <f t="shared" si="0"/>
        <v>162.28</v>
      </c>
      <c r="K84" s="127"/>
    </row>
    <row r="85" spans="1:11" ht="24">
      <c r="A85" s="126"/>
      <c r="B85" s="119">
        <v>2</v>
      </c>
      <c r="C85" s="10" t="s">
        <v>760</v>
      </c>
      <c r="D85" s="130" t="s">
        <v>903</v>
      </c>
      <c r="E85" s="130" t="s">
        <v>740</v>
      </c>
      <c r="F85" s="159" t="s">
        <v>279</v>
      </c>
      <c r="G85" s="160"/>
      <c r="H85" s="11" t="s">
        <v>1021</v>
      </c>
      <c r="I85" s="14">
        <v>101.07</v>
      </c>
      <c r="J85" s="121">
        <f t="shared" si="0"/>
        <v>202.14</v>
      </c>
      <c r="K85" s="127"/>
    </row>
    <row r="86" spans="1:11" ht="24">
      <c r="A86" s="126"/>
      <c r="B86" s="119">
        <v>2</v>
      </c>
      <c r="C86" s="10" t="s">
        <v>760</v>
      </c>
      <c r="D86" s="130" t="s">
        <v>904</v>
      </c>
      <c r="E86" s="130" t="s">
        <v>761</v>
      </c>
      <c r="F86" s="159" t="s">
        <v>279</v>
      </c>
      <c r="G86" s="160"/>
      <c r="H86" s="11" t="s">
        <v>1021</v>
      </c>
      <c r="I86" s="14">
        <v>127.76</v>
      </c>
      <c r="J86" s="121">
        <f t="shared" ref="J86:J149" si="1">I86*B86</f>
        <v>255.52</v>
      </c>
      <c r="K86" s="127"/>
    </row>
    <row r="87" spans="1:11" ht="24">
      <c r="A87" s="126"/>
      <c r="B87" s="119">
        <v>4</v>
      </c>
      <c r="C87" s="10" t="s">
        <v>760</v>
      </c>
      <c r="D87" s="130" t="s">
        <v>905</v>
      </c>
      <c r="E87" s="130" t="s">
        <v>762</v>
      </c>
      <c r="F87" s="159" t="s">
        <v>279</v>
      </c>
      <c r="G87" s="160"/>
      <c r="H87" s="11" t="s">
        <v>1021</v>
      </c>
      <c r="I87" s="14">
        <v>134.88</v>
      </c>
      <c r="J87" s="121">
        <f t="shared" si="1"/>
        <v>539.52</v>
      </c>
      <c r="K87" s="127"/>
    </row>
    <row r="88" spans="1:11" ht="24">
      <c r="A88" s="126"/>
      <c r="B88" s="119">
        <v>2</v>
      </c>
      <c r="C88" s="10" t="s">
        <v>760</v>
      </c>
      <c r="D88" s="130" t="s">
        <v>906</v>
      </c>
      <c r="E88" s="130" t="s">
        <v>763</v>
      </c>
      <c r="F88" s="159" t="s">
        <v>279</v>
      </c>
      <c r="G88" s="160"/>
      <c r="H88" s="11" t="s">
        <v>1021</v>
      </c>
      <c r="I88" s="14">
        <v>142</v>
      </c>
      <c r="J88" s="121">
        <f t="shared" si="1"/>
        <v>284</v>
      </c>
      <c r="K88" s="127"/>
    </row>
    <row r="89" spans="1:11" ht="24">
      <c r="A89" s="126"/>
      <c r="B89" s="119">
        <v>2</v>
      </c>
      <c r="C89" s="10" t="s">
        <v>760</v>
      </c>
      <c r="D89" s="130" t="s">
        <v>907</v>
      </c>
      <c r="E89" s="130" t="s">
        <v>764</v>
      </c>
      <c r="F89" s="159" t="s">
        <v>279</v>
      </c>
      <c r="G89" s="160"/>
      <c r="H89" s="11" t="s">
        <v>1021</v>
      </c>
      <c r="I89" s="14">
        <v>55.16</v>
      </c>
      <c r="J89" s="121">
        <f t="shared" si="1"/>
        <v>110.32</v>
      </c>
      <c r="K89" s="127"/>
    </row>
    <row r="90" spans="1:11" ht="24">
      <c r="A90" s="126"/>
      <c r="B90" s="119">
        <v>1</v>
      </c>
      <c r="C90" s="10" t="s">
        <v>765</v>
      </c>
      <c r="D90" s="130" t="s">
        <v>765</v>
      </c>
      <c r="E90" s="130"/>
      <c r="F90" s="159"/>
      <c r="G90" s="160"/>
      <c r="H90" s="11" t="s">
        <v>766</v>
      </c>
      <c r="I90" s="14">
        <v>88.61</v>
      </c>
      <c r="J90" s="121">
        <f t="shared" si="1"/>
        <v>88.61</v>
      </c>
      <c r="K90" s="127"/>
    </row>
    <row r="91" spans="1:11">
      <c r="A91" s="126"/>
      <c r="B91" s="119">
        <v>2</v>
      </c>
      <c r="C91" s="10" t="s">
        <v>767</v>
      </c>
      <c r="D91" s="130" t="s">
        <v>908</v>
      </c>
      <c r="E91" s="130" t="s">
        <v>768</v>
      </c>
      <c r="F91" s="159"/>
      <c r="G91" s="160"/>
      <c r="H91" s="11" t="s">
        <v>769</v>
      </c>
      <c r="I91" s="14">
        <v>54.81</v>
      </c>
      <c r="J91" s="121">
        <f t="shared" si="1"/>
        <v>109.62</v>
      </c>
      <c r="K91" s="127"/>
    </row>
    <row r="92" spans="1:11">
      <c r="A92" s="126"/>
      <c r="B92" s="119">
        <v>2</v>
      </c>
      <c r="C92" s="10" t="s">
        <v>767</v>
      </c>
      <c r="D92" s="130" t="s">
        <v>909</v>
      </c>
      <c r="E92" s="130" t="s">
        <v>734</v>
      </c>
      <c r="F92" s="159"/>
      <c r="G92" s="160"/>
      <c r="H92" s="11" t="s">
        <v>769</v>
      </c>
      <c r="I92" s="14">
        <v>56.58</v>
      </c>
      <c r="J92" s="121">
        <f t="shared" si="1"/>
        <v>113.16</v>
      </c>
      <c r="K92" s="127"/>
    </row>
    <row r="93" spans="1:11">
      <c r="A93" s="126"/>
      <c r="B93" s="119">
        <v>2</v>
      </c>
      <c r="C93" s="10" t="s">
        <v>770</v>
      </c>
      <c r="D93" s="130" t="s">
        <v>910</v>
      </c>
      <c r="E93" s="130" t="s">
        <v>736</v>
      </c>
      <c r="F93" s="159" t="s">
        <v>279</v>
      </c>
      <c r="G93" s="160"/>
      <c r="H93" s="11" t="s">
        <v>771</v>
      </c>
      <c r="I93" s="14">
        <v>19.93</v>
      </c>
      <c r="J93" s="121">
        <f t="shared" si="1"/>
        <v>39.86</v>
      </c>
      <c r="K93" s="127"/>
    </row>
    <row r="94" spans="1:11" ht="24">
      <c r="A94" s="126"/>
      <c r="B94" s="119">
        <v>2</v>
      </c>
      <c r="C94" s="10" t="s">
        <v>772</v>
      </c>
      <c r="D94" s="130" t="s">
        <v>911</v>
      </c>
      <c r="E94" s="130" t="s">
        <v>734</v>
      </c>
      <c r="F94" s="159"/>
      <c r="G94" s="160"/>
      <c r="H94" s="11" t="s">
        <v>773</v>
      </c>
      <c r="I94" s="14">
        <v>63.7</v>
      </c>
      <c r="J94" s="121">
        <f t="shared" si="1"/>
        <v>127.4</v>
      </c>
      <c r="K94" s="127"/>
    </row>
    <row r="95" spans="1:11" ht="24">
      <c r="A95" s="126"/>
      <c r="B95" s="119">
        <v>6</v>
      </c>
      <c r="C95" s="10" t="s">
        <v>772</v>
      </c>
      <c r="D95" s="130" t="s">
        <v>912</v>
      </c>
      <c r="E95" s="130" t="s">
        <v>735</v>
      </c>
      <c r="F95" s="159"/>
      <c r="G95" s="160"/>
      <c r="H95" s="11" t="s">
        <v>773</v>
      </c>
      <c r="I95" s="14">
        <v>77.94</v>
      </c>
      <c r="J95" s="121">
        <f t="shared" si="1"/>
        <v>467.64</v>
      </c>
      <c r="K95" s="127"/>
    </row>
    <row r="96" spans="1:11">
      <c r="A96" s="126"/>
      <c r="B96" s="119">
        <v>2</v>
      </c>
      <c r="C96" s="10" t="s">
        <v>774</v>
      </c>
      <c r="D96" s="130" t="s">
        <v>913</v>
      </c>
      <c r="E96" s="130" t="s">
        <v>742</v>
      </c>
      <c r="F96" s="159" t="s">
        <v>679</v>
      </c>
      <c r="G96" s="160"/>
      <c r="H96" s="11" t="s">
        <v>775</v>
      </c>
      <c r="I96" s="14">
        <v>145.56</v>
      </c>
      <c r="J96" s="121">
        <f t="shared" si="1"/>
        <v>291.12</v>
      </c>
      <c r="K96" s="127"/>
    </row>
    <row r="97" spans="1:11">
      <c r="A97" s="126"/>
      <c r="B97" s="119">
        <v>4</v>
      </c>
      <c r="C97" s="10" t="s">
        <v>774</v>
      </c>
      <c r="D97" s="130" t="s">
        <v>914</v>
      </c>
      <c r="E97" s="130" t="s">
        <v>755</v>
      </c>
      <c r="F97" s="159" t="s">
        <v>279</v>
      </c>
      <c r="G97" s="160"/>
      <c r="H97" s="11" t="s">
        <v>775</v>
      </c>
      <c r="I97" s="14">
        <v>161.57</v>
      </c>
      <c r="J97" s="121">
        <f t="shared" si="1"/>
        <v>646.28</v>
      </c>
      <c r="K97" s="127"/>
    </row>
    <row r="98" spans="1:11">
      <c r="A98" s="126"/>
      <c r="B98" s="119">
        <v>2</v>
      </c>
      <c r="C98" s="10" t="s">
        <v>774</v>
      </c>
      <c r="D98" s="130" t="s">
        <v>915</v>
      </c>
      <c r="E98" s="130" t="s">
        <v>739</v>
      </c>
      <c r="F98" s="159" t="s">
        <v>279</v>
      </c>
      <c r="G98" s="160"/>
      <c r="H98" s="11" t="s">
        <v>775</v>
      </c>
      <c r="I98" s="14">
        <v>166.91</v>
      </c>
      <c r="J98" s="121">
        <f t="shared" si="1"/>
        <v>333.82</v>
      </c>
      <c r="K98" s="127"/>
    </row>
    <row r="99" spans="1:11">
      <c r="A99" s="126"/>
      <c r="B99" s="119">
        <v>12</v>
      </c>
      <c r="C99" s="10" t="s">
        <v>774</v>
      </c>
      <c r="D99" s="130" t="s">
        <v>916</v>
      </c>
      <c r="E99" s="130" t="s">
        <v>762</v>
      </c>
      <c r="F99" s="159" t="s">
        <v>279</v>
      </c>
      <c r="G99" s="160"/>
      <c r="H99" s="11" t="s">
        <v>775</v>
      </c>
      <c r="I99" s="14">
        <v>319.94</v>
      </c>
      <c r="J99" s="121">
        <f t="shared" si="1"/>
        <v>3839.2799999999997</v>
      </c>
      <c r="K99" s="133"/>
    </row>
    <row r="100" spans="1:11">
      <c r="A100" s="126"/>
      <c r="B100" s="119">
        <v>4</v>
      </c>
      <c r="C100" s="10" t="s">
        <v>774</v>
      </c>
      <c r="D100" s="130" t="s">
        <v>917</v>
      </c>
      <c r="E100" s="130" t="s">
        <v>763</v>
      </c>
      <c r="F100" s="159" t="s">
        <v>279</v>
      </c>
      <c r="G100" s="160"/>
      <c r="H100" s="11" t="s">
        <v>775</v>
      </c>
      <c r="I100" s="14">
        <v>355.52</v>
      </c>
      <c r="J100" s="121">
        <f t="shared" si="1"/>
        <v>1422.08</v>
      </c>
      <c r="K100" s="133"/>
    </row>
    <row r="101" spans="1:11">
      <c r="A101" s="126"/>
      <c r="B101" s="119">
        <v>2</v>
      </c>
      <c r="C101" s="10" t="s">
        <v>774</v>
      </c>
      <c r="D101" s="130" t="s">
        <v>918</v>
      </c>
      <c r="E101" s="130" t="s">
        <v>776</v>
      </c>
      <c r="F101" s="159" t="s">
        <v>279</v>
      </c>
      <c r="G101" s="160"/>
      <c r="H101" s="11" t="s">
        <v>775</v>
      </c>
      <c r="I101" s="14">
        <v>106.41</v>
      </c>
      <c r="J101" s="121">
        <f t="shared" si="1"/>
        <v>212.82</v>
      </c>
      <c r="K101" s="127"/>
    </row>
    <row r="102" spans="1:11">
      <c r="A102" s="126"/>
      <c r="B102" s="119">
        <v>2</v>
      </c>
      <c r="C102" s="10" t="s">
        <v>774</v>
      </c>
      <c r="D102" s="130" t="s">
        <v>918</v>
      </c>
      <c r="E102" s="130" t="s">
        <v>776</v>
      </c>
      <c r="F102" s="159" t="s">
        <v>679</v>
      </c>
      <c r="G102" s="160"/>
      <c r="H102" s="11" t="s">
        <v>775</v>
      </c>
      <c r="I102" s="14">
        <v>106.41</v>
      </c>
      <c r="J102" s="121">
        <f t="shared" si="1"/>
        <v>212.82</v>
      </c>
      <c r="K102" s="127"/>
    </row>
    <row r="103" spans="1:11">
      <c r="A103" s="126"/>
      <c r="B103" s="119">
        <v>4</v>
      </c>
      <c r="C103" s="10" t="s">
        <v>774</v>
      </c>
      <c r="D103" s="130" t="s">
        <v>919</v>
      </c>
      <c r="E103" s="130" t="s">
        <v>777</v>
      </c>
      <c r="F103" s="159" t="s">
        <v>279</v>
      </c>
      <c r="G103" s="160"/>
      <c r="H103" s="11" t="s">
        <v>775</v>
      </c>
      <c r="I103" s="14">
        <v>113.53</v>
      </c>
      <c r="J103" s="121">
        <f t="shared" si="1"/>
        <v>454.12</v>
      </c>
      <c r="K103" s="127"/>
    </row>
    <row r="104" spans="1:11">
      <c r="A104" s="126"/>
      <c r="B104" s="119">
        <v>24</v>
      </c>
      <c r="C104" s="10" t="s">
        <v>774</v>
      </c>
      <c r="D104" s="130" t="s">
        <v>920</v>
      </c>
      <c r="E104" s="130" t="s">
        <v>764</v>
      </c>
      <c r="F104" s="159" t="s">
        <v>279</v>
      </c>
      <c r="G104" s="160"/>
      <c r="H104" s="11" t="s">
        <v>775</v>
      </c>
      <c r="I104" s="14">
        <v>125.98</v>
      </c>
      <c r="J104" s="121">
        <f t="shared" si="1"/>
        <v>3023.52</v>
      </c>
      <c r="K104" s="133"/>
    </row>
    <row r="105" spans="1:11" ht="24">
      <c r="A105" s="126"/>
      <c r="B105" s="119">
        <v>2</v>
      </c>
      <c r="C105" s="10" t="s">
        <v>778</v>
      </c>
      <c r="D105" s="130" t="s">
        <v>921</v>
      </c>
      <c r="E105" s="130" t="s">
        <v>736</v>
      </c>
      <c r="F105" s="159" t="s">
        <v>779</v>
      </c>
      <c r="G105" s="160"/>
      <c r="H105" s="11" t="s">
        <v>780</v>
      </c>
      <c r="I105" s="14">
        <v>163.35</v>
      </c>
      <c r="J105" s="121">
        <f t="shared" si="1"/>
        <v>326.7</v>
      </c>
      <c r="K105" s="127"/>
    </row>
    <row r="106" spans="1:11" ht="24">
      <c r="A106" s="126"/>
      <c r="B106" s="119">
        <v>2</v>
      </c>
      <c r="C106" s="10" t="s">
        <v>778</v>
      </c>
      <c r="D106" s="130" t="s">
        <v>922</v>
      </c>
      <c r="E106" s="130" t="s">
        <v>742</v>
      </c>
      <c r="F106" s="159" t="s">
        <v>779</v>
      </c>
      <c r="G106" s="160"/>
      <c r="H106" s="11" t="s">
        <v>780</v>
      </c>
      <c r="I106" s="14">
        <v>206.05</v>
      </c>
      <c r="J106" s="121">
        <f t="shared" si="1"/>
        <v>412.1</v>
      </c>
      <c r="K106" s="127"/>
    </row>
    <row r="107" spans="1:11" ht="24">
      <c r="A107" s="126"/>
      <c r="B107" s="119">
        <v>2</v>
      </c>
      <c r="C107" s="10" t="s">
        <v>778</v>
      </c>
      <c r="D107" s="130" t="s">
        <v>923</v>
      </c>
      <c r="E107" s="130" t="s">
        <v>739</v>
      </c>
      <c r="F107" s="159" t="s">
        <v>779</v>
      </c>
      <c r="G107" s="160"/>
      <c r="H107" s="11" t="s">
        <v>780</v>
      </c>
      <c r="I107" s="14">
        <v>250.54</v>
      </c>
      <c r="J107" s="121">
        <f t="shared" si="1"/>
        <v>501.08</v>
      </c>
      <c r="K107" s="127"/>
    </row>
    <row r="108" spans="1:11">
      <c r="A108" s="126"/>
      <c r="B108" s="119">
        <v>2</v>
      </c>
      <c r="C108" s="10" t="s">
        <v>781</v>
      </c>
      <c r="D108" s="130" t="s">
        <v>924</v>
      </c>
      <c r="E108" s="130" t="s">
        <v>732</v>
      </c>
      <c r="F108" s="159" t="s">
        <v>279</v>
      </c>
      <c r="G108" s="160"/>
      <c r="H108" s="11" t="s">
        <v>771</v>
      </c>
      <c r="I108" s="14">
        <v>13.52</v>
      </c>
      <c r="J108" s="121">
        <f t="shared" si="1"/>
        <v>27.04</v>
      </c>
      <c r="K108" s="127"/>
    </row>
    <row r="109" spans="1:11">
      <c r="A109" s="126"/>
      <c r="B109" s="119">
        <v>2</v>
      </c>
      <c r="C109" s="10" t="s">
        <v>781</v>
      </c>
      <c r="D109" s="130" t="s">
        <v>925</v>
      </c>
      <c r="E109" s="130" t="s">
        <v>755</v>
      </c>
      <c r="F109" s="159" t="s">
        <v>279</v>
      </c>
      <c r="G109" s="160"/>
      <c r="H109" s="11" t="s">
        <v>771</v>
      </c>
      <c r="I109" s="14">
        <v>26.69</v>
      </c>
      <c r="J109" s="121">
        <f t="shared" si="1"/>
        <v>53.38</v>
      </c>
      <c r="K109" s="127"/>
    </row>
    <row r="110" spans="1:11">
      <c r="A110" s="126"/>
      <c r="B110" s="119">
        <v>16</v>
      </c>
      <c r="C110" s="10" t="s">
        <v>781</v>
      </c>
      <c r="D110" s="130" t="s">
        <v>926</v>
      </c>
      <c r="E110" s="130" t="s">
        <v>739</v>
      </c>
      <c r="F110" s="159" t="s">
        <v>589</v>
      </c>
      <c r="G110" s="160"/>
      <c r="H110" s="11" t="s">
        <v>771</v>
      </c>
      <c r="I110" s="14">
        <v>27.4</v>
      </c>
      <c r="J110" s="121">
        <f t="shared" si="1"/>
        <v>438.4</v>
      </c>
      <c r="K110" s="127"/>
    </row>
    <row r="111" spans="1:11" ht="24">
      <c r="A111" s="126"/>
      <c r="B111" s="119">
        <v>2</v>
      </c>
      <c r="C111" s="10" t="s">
        <v>782</v>
      </c>
      <c r="D111" s="130" t="s">
        <v>927</v>
      </c>
      <c r="E111" s="130" t="s">
        <v>727</v>
      </c>
      <c r="F111" s="159"/>
      <c r="G111" s="160"/>
      <c r="H111" s="11" t="s">
        <v>783</v>
      </c>
      <c r="I111" s="14">
        <v>67.260000000000005</v>
      </c>
      <c r="J111" s="121">
        <f t="shared" si="1"/>
        <v>134.52000000000001</v>
      </c>
      <c r="K111" s="127"/>
    </row>
    <row r="112" spans="1:11" ht="24">
      <c r="A112" s="126"/>
      <c r="B112" s="119">
        <v>4</v>
      </c>
      <c r="C112" s="10" t="s">
        <v>782</v>
      </c>
      <c r="D112" s="130" t="s">
        <v>928</v>
      </c>
      <c r="E112" s="130" t="s">
        <v>738</v>
      </c>
      <c r="F112" s="159"/>
      <c r="G112" s="160"/>
      <c r="H112" s="11" t="s">
        <v>783</v>
      </c>
      <c r="I112" s="14">
        <v>101.07</v>
      </c>
      <c r="J112" s="121">
        <f t="shared" si="1"/>
        <v>404.28</v>
      </c>
      <c r="K112" s="127"/>
    </row>
    <row r="113" spans="1:11" ht="36">
      <c r="A113" s="126"/>
      <c r="B113" s="119">
        <v>2</v>
      </c>
      <c r="C113" s="10" t="s">
        <v>784</v>
      </c>
      <c r="D113" s="130" t="s">
        <v>929</v>
      </c>
      <c r="E113" s="130" t="s">
        <v>735</v>
      </c>
      <c r="F113" s="159"/>
      <c r="G113" s="160"/>
      <c r="H113" s="11" t="s">
        <v>785</v>
      </c>
      <c r="I113" s="14">
        <v>127.76</v>
      </c>
      <c r="J113" s="121">
        <f t="shared" si="1"/>
        <v>255.52</v>
      </c>
      <c r="K113" s="127"/>
    </row>
    <row r="114" spans="1:11">
      <c r="A114" s="126"/>
      <c r="B114" s="119">
        <v>2</v>
      </c>
      <c r="C114" s="10" t="s">
        <v>576</v>
      </c>
      <c r="D114" s="130" t="s">
        <v>930</v>
      </c>
      <c r="E114" s="130" t="s">
        <v>786</v>
      </c>
      <c r="F114" s="159"/>
      <c r="G114" s="160"/>
      <c r="H114" s="11" t="s">
        <v>579</v>
      </c>
      <c r="I114" s="14">
        <v>13.88</v>
      </c>
      <c r="J114" s="121">
        <f t="shared" si="1"/>
        <v>27.76</v>
      </c>
      <c r="K114" s="127"/>
    </row>
    <row r="115" spans="1:11">
      <c r="A115" s="126"/>
      <c r="B115" s="119">
        <v>2</v>
      </c>
      <c r="C115" s="10" t="s">
        <v>576</v>
      </c>
      <c r="D115" s="130" t="s">
        <v>931</v>
      </c>
      <c r="E115" s="130" t="s">
        <v>304</v>
      </c>
      <c r="F115" s="159"/>
      <c r="G115" s="160"/>
      <c r="H115" s="11" t="s">
        <v>579</v>
      </c>
      <c r="I115" s="14">
        <v>13.88</v>
      </c>
      <c r="J115" s="121">
        <f t="shared" si="1"/>
        <v>27.76</v>
      </c>
      <c r="K115" s="127"/>
    </row>
    <row r="116" spans="1:11">
      <c r="A116" s="126"/>
      <c r="B116" s="119">
        <v>2</v>
      </c>
      <c r="C116" s="10" t="s">
        <v>787</v>
      </c>
      <c r="D116" s="130" t="s">
        <v>932</v>
      </c>
      <c r="E116" s="130" t="s">
        <v>730</v>
      </c>
      <c r="F116" s="159"/>
      <c r="G116" s="160"/>
      <c r="H116" s="11" t="s">
        <v>788</v>
      </c>
      <c r="I116" s="14">
        <v>56.58</v>
      </c>
      <c r="J116" s="121">
        <f t="shared" si="1"/>
        <v>113.16</v>
      </c>
      <c r="K116" s="127"/>
    </row>
    <row r="117" spans="1:11">
      <c r="A117" s="126"/>
      <c r="B117" s="119">
        <v>2</v>
      </c>
      <c r="C117" s="10" t="s">
        <v>787</v>
      </c>
      <c r="D117" s="130" t="s">
        <v>933</v>
      </c>
      <c r="E117" s="130" t="s">
        <v>734</v>
      </c>
      <c r="F117" s="159"/>
      <c r="G117" s="160"/>
      <c r="H117" s="11" t="s">
        <v>788</v>
      </c>
      <c r="I117" s="14">
        <v>63.7</v>
      </c>
      <c r="J117" s="121">
        <f t="shared" si="1"/>
        <v>127.4</v>
      </c>
      <c r="K117" s="127"/>
    </row>
    <row r="118" spans="1:11">
      <c r="A118" s="126"/>
      <c r="B118" s="119">
        <v>2</v>
      </c>
      <c r="C118" s="10" t="s">
        <v>789</v>
      </c>
      <c r="D118" s="130" t="s">
        <v>934</v>
      </c>
      <c r="E118" s="130" t="s">
        <v>304</v>
      </c>
      <c r="F118" s="159" t="s">
        <v>279</v>
      </c>
      <c r="G118" s="160"/>
      <c r="H118" s="11" t="s">
        <v>790</v>
      </c>
      <c r="I118" s="14">
        <v>22.78</v>
      </c>
      <c r="J118" s="121">
        <f t="shared" si="1"/>
        <v>45.56</v>
      </c>
      <c r="K118" s="127"/>
    </row>
    <row r="119" spans="1:11">
      <c r="A119" s="126"/>
      <c r="B119" s="119">
        <v>4</v>
      </c>
      <c r="C119" s="10" t="s">
        <v>789</v>
      </c>
      <c r="D119" s="130" t="s">
        <v>935</v>
      </c>
      <c r="E119" s="130" t="s">
        <v>300</v>
      </c>
      <c r="F119" s="159" t="s">
        <v>279</v>
      </c>
      <c r="G119" s="160"/>
      <c r="H119" s="11" t="s">
        <v>790</v>
      </c>
      <c r="I119" s="14">
        <v>24.56</v>
      </c>
      <c r="J119" s="121">
        <f t="shared" si="1"/>
        <v>98.24</v>
      </c>
      <c r="K119" s="127"/>
    </row>
    <row r="120" spans="1:11" ht="24">
      <c r="A120" s="126"/>
      <c r="B120" s="119">
        <v>2</v>
      </c>
      <c r="C120" s="10" t="s">
        <v>791</v>
      </c>
      <c r="D120" s="130" t="s">
        <v>936</v>
      </c>
      <c r="E120" s="130" t="s">
        <v>786</v>
      </c>
      <c r="F120" s="159" t="s">
        <v>279</v>
      </c>
      <c r="G120" s="160"/>
      <c r="H120" s="11" t="s">
        <v>792</v>
      </c>
      <c r="I120" s="14">
        <v>21</v>
      </c>
      <c r="J120" s="121">
        <f t="shared" si="1"/>
        <v>42</v>
      </c>
      <c r="K120" s="127"/>
    </row>
    <row r="121" spans="1:11" ht="24">
      <c r="A121" s="126"/>
      <c r="B121" s="119">
        <v>2</v>
      </c>
      <c r="C121" s="10" t="s">
        <v>791</v>
      </c>
      <c r="D121" s="130" t="s">
        <v>937</v>
      </c>
      <c r="E121" s="130" t="s">
        <v>304</v>
      </c>
      <c r="F121" s="159" t="s">
        <v>279</v>
      </c>
      <c r="G121" s="160"/>
      <c r="H121" s="11" t="s">
        <v>792</v>
      </c>
      <c r="I121" s="14">
        <v>22.78</v>
      </c>
      <c r="J121" s="121">
        <f t="shared" si="1"/>
        <v>45.56</v>
      </c>
      <c r="K121" s="127"/>
    </row>
    <row r="122" spans="1:11">
      <c r="A122" s="126"/>
      <c r="B122" s="119">
        <v>2</v>
      </c>
      <c r="C122" s="10" t="s">
        <v>793</v>
      </c>
      <c r="D122" s="130" t="s">
        <v>793</v>
      </c>
      <c r="E122" s="130" t="s">
        <v>300</v>
      </c>
      <c r="F122" s="159" t="s">
        <v>279</v>
      </c>
      <c r="G122" s="160"/>
      <c r="H122" s="11" t="s">
        <v>794</v>
      </c>
      <c r="I122" s="14">
        <v>12.1</v>
      </c>
      <c r="J122" s="121">
        <f t="shared" si="1"/>
        <v>24.2</v>
      </c>
      <c r="K122" s="127"/>
    </row>
    <row r="123" spans="1:11">
      <c r="A123" s="126"/>
      <c r="B123" s="119">
        <v>2</v>
      </c>
      <c r="C123" s="10" t="s">
        <v>793</v>
      </c>
      <c r="D123" s="130" t="s">
        <v>793</v>
      </c>
      <c r="E123" s="130" t="s">
        <v>300</v>
      </c>
      <c r="F123" s="159" t="s">
        <v>589</v>
      </c>
      <c r="G123" s="160"/>
      <c r="H123" s="11" t="s">
        <v>794</v>
      </c>
      <c r="I123" s="14">
        <v>12.1</v>
      </c>
      <c r="J123" s="121">
        <f t="shared" si="1"/>
        <v>24.2</v>
      </c>
      <c r="K123" s="127"/>
    </row>
    <row r="124" spans="1:11">
      <c r="A124" s="126"/>
      <c r="B124" s="119">
        <v>6</v>
      </c>
      <c r="C124" s="10" t="s">
        <v>793</v>
      </c>
      <c r="D124" s="130" t="s">
        <v>793</v>
      </c>
      <c r="E124" s="130" t="s">
        <v>300</v>
      </c>
      <c r="F124" s="159" t="s">
        <v>725</v>
      </c>
      <c r="G124" s="160"/>
      <c r="H124" s="11" t="s">
        <v>794</v>
      </c>
      <c r="I124" s="14">
        <v>12.1</v>
      </c>
      <c r="J124" s="121">
        <f t="shared" si="1"/>
        <v>72.599999999999994</v>
      </c>
      <c r="K124" s="127"/>
    </row>
    <row r="125" spans="1:11">
      <c r="A125" s="126"/>
      <c r="B125" s="119">
        <v>2</v>
      </c>
      <c r="C125" s="10" t="s">
        <v>795</v>
      </c>
      <c r="D125" s="130" t="s">
        <v>938</v>
      </c>
      <c r="E125" s="130" t="s">
        <v>30</v>
      </c>
      <c r="F125" s="159" t="s">
        <v>642</v>
      </c>
      <c r="G125" s="160"/>
      <c r="H125" s="11" t="s">
        <v>796</v>
      </c>
      <c r="I125" s="14">
        <v>17.440000000000001</v>
      </c>
      <c r="J125" s="121">
        <f t="shared" si="1"/>
        <v>34.880000000000003</v>
      </c>
      <c r="K125" s="127"/>
    </row>
    <row r="126" spans="1:11">
      <c r="A126" s="126"/>
      <c r="B126" s="119">
        <v>2</v>
      </c>
      <c r="C126" s="10" t="s">
        <v>795</v>
      </c>
      <c r="D126" s="130" t="s">
        <v>938</v>
      </c>
      <c r="E126" s="130" t="s">
        <v>30</v>
      </c>
      <c r="F126" s="159" t="s">
        <v>643</v>
      </c>
      <c r="G126" s="160"/>
      <c r="H126" s="11" t="s">
        <v>796</v>
      </c>
      <c r="I126" s="14">
        <v>17.440000000000001</v>
      </c>
      <c r="J126" s="121">
        <f t="shared" si="1"/>
        <v>34.880000000000003</v>
      </c>
      <c r="K126" s="127"/>
    </row>
    <row r="127" spans="1:11">
      <c r="A127" s="126"/>
      <c r="B127" s="119">
        <v>2</v>
      </c>
      <c r="C127" s="10" t="s">
        <v>795</v>
      </c>
      <c r="D127" s="130" t="s">
        <v>938</v>
      </c>
      <c r="E127" s="130" t="s">
        <v>30</v>
      </c>
      <c r="F127" s="159" t="s">
        <v>646</v>
      </c>
      <c r="G127" s="160"/>
      <c r="H127" s="11" t="s">
        <v>796</v>
      </c>
      <c r="I127" s="14">
        <v>17.440000000000001</v>
      </c>
      <c r="J127" s="121">
        <f t="shared" si="1"/>
        <v>34.880000000000003</v>
      </c>
      <c r="K127" s="127"/>
    </row>
    <row r="128" spans="1:11">
      <c r="A128" s="126"/>
      <c r="B128" s="119">
        <v>8</v>
      </c>
      <c r="C128" s="10" t="s">
        <v>797</v>
      </c>
      <c r="D128" s="130" t="s">
        <v>939</v>
      </c>
      <c r="E128" s="130" t="s">
        <v>726</v>
      </c>
      <c r="F128" s="159"/>
      <c r="G128" s="160"/>
      <c r="H128" s="11" t="s">
        <v>798</v>
      </c>
      <c r="I128" s="14">
        <v>38.79</v>
      </c>
      <c r="J128" s="121">
        <f t="shared" si="1"/>
        <v>310.32</v>
      </c>
      <c r="K128" s="127"/>
    </row>
    <row r="129" spans="1:11">
      <c r="A129" s="126"/>
      <c r="B129" s="119">
        <v>2</v>
      </c>
      <c r="C129" s="10" t="s">
        <v>797</v>
      </c>
      <c r="D129" s="130" t="s">
        <v>940</v>
      </c>
      <c r="E129" s="130" t="s">
        <v>732</v>
      </c>
      <c r="F129" s="159"/>
      <c r="G129" s="160"/>
      <c r="H129" s="11" t="s">
        <v>798</v>
      </c>
      <c r="I129" s="14">
        <v>47.69</v>
      </c>
      <c r="J129" s="121">
        <f t="shared" si="1"/>
        <v>95.38</v>
      </c>
      <c r="K129" s="127"/>
    </row>
    <row r="130" spans="1:11" ht="36">
      <c r="A130" s="126"/>
      <c r="B130" s="119">
        <v>2</v>
      </c>
      <c r="C130" s="10" t="s">
        <v>799</v>
      </c>
      <c r="D130" s="130" t="s">
        <v>941</v>
      </c>
      <c r="E130" s="130" t="s">
        <v>800</v>
      </c>
      <c r="F130" s="159" t="s">
        <v>723</v>
      </c>
      <c r="G130" s="160"/>
      <c r="H130" s="11" t="s">
        <v>801</v>
      </c>
      <c r="I130" s="14">
        <v>13.88</v>
      </c>
      <c r="J130" s="121">
        <f t="shared" si="1"/>
        <v>27.76</v>
      </c>
      <c r="K130" s="127"/>
    </row>
    <row r="131" spans="1:11" ht="36">
      <c r="A131" s="126"/>
      <c r="B131" s="119">
        <v>2</v>
      </c>
      <c r="C131" s="10" t="s">
        <v>799</v>
      </c>
      <c r="D131" s="130" t="s">
        <v>941</v>
      </c>
      <c r="E131" s="130" t="s">
        <v>800</v>
      </c>
      <c r="F131" s="159" t="s">
        <v>725</v>
      </c>
      <c r="G131" s="160"/>
      <c r="H131" s="11" t="s">
        <v>801</v>
      </c>
      <c r="I131" s="14">
        <v>13.88</v>
      </c>
      <c r="J131" s="121">
        <f t="shared" si="1"/>
        <v>27.76</v>
      </c>
      <c r="K131" s="127"/>
    </row>
    <row r="132" spans="1:11" ht="36">
      <c r="A132" s="126"/>
      <c r="B132" s="119">
        <v>2</v>
      </c>
      <c r="C132" s="10" t="s">
        <v>799</v>
      </c>
      <c r="D132" s="130" t="s">
        <v>941</v>
      </c>
      <c r="E132" s="130" t="s">
        <v>800</v>
      </c>
      <c r="F132" s="159" t="s">
        <v>731</v>
      </c>
      <c r="G132" s="160"/>
      <c r="H132" s="11" t="s">
        <v>801</v>
      </c>
      <c r="I132" s="14">
        <v>13.88</v>
      </c>
      <c r="J132" s="121">
        <f t="shared" si="1"/>
        <v>27.76</v>
      </c>
      <c r="K132" s="127"/>
    </row>
    <row r="133" spans="1:11" ht="36">
      <c r="A133" s="126"/>
      <c r="B133" s="119">
        <v>2</v>
      </c>
      <c r="C133" s="10" t="s">
        <v>799</v>
      </c>
      <c r="D133" s="130" t="s">
        <v>942</v>
      </c>
      <c r="E133" s="130" t="s">
        <v>802</v>
      </c>
      <c r="F133" s="159" t="s">
        <v>723</v>
      </c>
      <c r="G133" s="160"/>
      <c r="H133" s="11" t="s">
        <v>801</v>
      </c>
      <c r="I133" s="14">
        <v>20.64</v>
      </c>
      <c r="J133" s="121">
        <f t="shared" si="1"/>
        <v>41.28</v>
      </c>
      <c r="K133" s="127"/>
    </row>
    <row r="134" spans="1:11" ht="36">
      <c r="A134" s="126"/>
      <c r="B134" s="119">
        <v>2</v>
      </c>
      <c r="C134" s="10" t="s">
        <v>799</v>
      </c>
      <c r="D134" s="130" t="s">
        <v>943</v>
      </c>
      <c r="E134" s="130" t="s">
        <v>803</v>
      </c>
      <c r="F134" s="159" t="s">
        <v>279</v>
      </c>
      <c r="G134" s="160"/>
      <c r="H134" s="11" t="s">
        <v>801</v>
      </c>
      <c r="I134" s="14">
        <v>22.06</v>
      </c>
      <c r="J134" s="121">
        <f t="shared" si="1"/>
        <v>44.12</v>
      </c>
      <c r="K134" s="127"/>
    </row>
    <row r="135" spans="1:11" ht="36">
      <c r="A135" s="126"/>
      <c r="B135" s="119">
        <v>2</v>
      </c>
      <c r="C135" s="10" t="s">
        <v>799</v>
      </c>
      <c r="D135" s="130" t="s">
        <v>944</v>
      </c>
      <c r="E135" s="130" t="s">
        <v>804</v>
      </c>
      <c r="F135" s="159" t="s">
        <v>279</v>
      </c>
      <c r="G135" s="160"/>
      <c r="H135" s="11" t="s">
        <v>801</v>
      </c>
      <c r="I135" s="14">
        <v>19.57</v>
      </c>
      <c r="J135" s="121">
        <f t="shared" si="1"/>
        <v>39.14</v>
      </c>
      <c r="K135" s="127"/>
    </row>
    <row r="136" spans="1:11">
      <c r="A136" s="126"/>
      <c r="B136" s="119">
        <v>2</v>
      </c>
      <c r="C136" s="10" t="s">
        <v>805</v>
      </c>
      <c r="D136" s="130" t="s">
        <v>945</v>
      </c>
      <c r="E136" s="130" t="s">
        <v>735</v>
      </c>
      <c r="F136" s="159"/>
      <c r="G136" s="160"/>
      <c r="H136" s="11" t="s">
        <v>806</v>
      </c>
      <c r="I136" s="14">
        <v>42.35</v>
      </c>
      <c r="J136" s="121">
        <f t="shared" si="1"/>
        <v>84.7</v>
      </c>
      <c r="K136" s="127"/>
    </row>
    <row r="137" spans="1:11">
      <c r="A137" s="126"/>
      <c r="B137" s="119">
        <v>2</v>
      </c>
      <c r="C137" s="10" t="s">
        <v>805</v>
      </c>
      <c r="D137" s="130" t="s">
        <v>946</v>
      </c>
      <c r="E137" s="130" t="s">
        <v>736</v>
      </c>
      <c r="F137" s="159"/>
      <c r="G137" s="160"/>
      <c r="H137" s="11" t="s">
        <v>806</v>
      </c>
      <c r="I137" s="14">
        <v>45.91</v>
      </c>
      <c r="J137" s="121">
        <f t="shared" si="1"/>
        <v>91.82</v>
      </c>
      <c r="K137" s="127"/>
    </row>
    <row r="138" spans="1:11">
      <c r="A138" s="126"/>
      <c r="B138" s="119">
        <v>2</v>
      </c>
      <c r="C138" s="10" t="s">
        <v>805</v>
      </c>
      <c r="D138" s="130" t="s">
        <v>947</v>
      </c>
      <c r="E138" s="130" t="s">
        <v>737</v>
      </c>
      <c r="F138" s="159"/>
      <c r="G138" s="160"/>
      <c r="H138" s="11" t="s">
        <v>806</v>
      </c>
      <c r="I138" s="14">
        <v>49.47</v>
      </c>
      <c r="J138" s="121">
        <f t="shared" si="1"/>
        <v>98.94</v>
      </c>
      <c r="K138" s="127"/>
    </row>
    <row r="139" spans="1:11">
      <c r="A139" s="126"/>
      <c r="B139" s="119">
        <v>6</v>
      </c>
      <c r="C139" s="10" t="s">
        <v>805</v>
      </c>
      <c r="D139" s="130" t="s">
        <v>948</v>
      </c>
      <c r="E139" s="130" t="s">
        <v>742</v>
      </c>
      <c r="F139" s="159"/>
      <c r="G139" s="160"/>
      <c r="H139" s="11" t="s">
        <v>806</v>
      </c>
      <c r="I139" s="14">
        <v>53.03</v>
      </c>
      <c r="J139" s="121">
        <f t="shared" si="1"/>
        <v>318.18</v>
      </c>
      <c r="K139" s="127"/>
    </row>
    <row r="140" spans="1:11">
      <c r="A140" s="126"/>
      <c r="B140" s="119">
        <v>2</v>
      </c>
      <c r="C140" s="10" t="s">
        <v>807</v>
      </c>
      <c r="D140" s="130" t="s">
        <v>949</v>
      </c>
      <c r="E140" s="130" t="s">
        <v>727</v>
      </c>
      <c r="F140" s="159"/>
      <c r="G140" s="160"/>
      <c r="H140" s="11" t="s">
        <v>808</v>
      </c>
      <c r="I140" s="14">
        <v>45.91</v>
      </c>
      <c r="J140" s="121">
        <f t="shared" si="1"/>
        <v>91.82</v>
      </c>
      <c r="K140" s="127"/>
    </row>
    <row r="141" spans="1:11">
      <c r="A141" s="126"/>
      <c r="B141" s="119">
        <v>2</v>
      </c>
      <c r="C141" s="10" t="s">
        <v>809</v>
      </c>
      <c r="D141" s="130" t="s">
        <v>950</v>
      </c>
      <c r="E141" s="130" t="s">
        <v>732</v>
      </c>
      <c r="F141" s="159"/>
      <c r="G141" s="160"/>
      <c r="H141" s="11" t="s">
        <v>810</v>
      </c>
      <c r="I141" s="14">
        <v>28.11</v>
      </c>
      <c r="J141" s="121">
        <f t="shared" si="1"/>
        <v>56.22</v>
      </c>
      <c r="K141" s="127"/>
    </row>
    <row r="142" spans="1:11">
      <c r="A142" s="126"/>
      <c r="B142" s="119">
        <v>2</v>
      </c>
      <c r="C142" s="10" t="s">
        <v>809</v>
      </c>
      <c r="D142" s="130" t="s">
        <v>951</v>
      </c>
      <c r="E142" s="130" t="s">
        <v>727</v>
      </c>
      <c r="F142" s="159"/>
      <c r="G142" s="160"/>
      <c r="H142" s="11" t="s">
        <v>810</v>
      </c>
      <c r="I142" s="14">
        <v>40.57</v>
      </c>
      <c r="J142" s="121">
        <f t="shared" si="1"/>
        <v>81.14</v>
      </c>
      <c r="K142" s="127"/>
    </row>
    <row r="143" spans="1:11">
      <c r="A143" s="126"/>
      <c r="B143" s="119">
        <v>2</v>
      </c>
      <c r="C143" s="10" t="s">
        <v>811</v>
      </c>
      <c r="D143" s="130" t="s">
        <v>952</v>
      </c>
      <c r="E143" s="130" t="s">
        <v>739</v>
      </c>
      <c r="F143" s="159"/>
      <c r="G143" s="160"/>
      <c r="H143" s="11" t="s">
        <v>812</v>
      </c>
      <c r="I143" s="14">
        <v>93.95</v>
      </c>
      <c r="J143" s="121">
        <f t="shared" si="1"/>
        <v>187.9</v>
      </c>
      <c r="K143" s="127"/>
    </row>
    <row r="144" spans="1:11">
      <c r="A144" s="126"/>
      <c r="B144" s="119">
        <v>2</v>
      </c>
      <c r="C144" s="10" t="s">
        <v>813</v>
      </c>
      <c r="D144" s="130" t="s">
        <v>953</v>
      </c>
      <c r="E144" s="130" t="s">
        <v>735</v>
      </c>
      <c r="F144" s="159"/>
      <c r="G144" s="160"/>
      <c r="H144" s="11" t="s">
        <v>814</v>
      </c>
      <c r="I144" s="14">
        <v>47.69</v>
      </c>
      <c r="J144" s="121">
        <f t="shared" si="1"/>
        <v>95.38</v>
      </c>
      <c r="K144" s="127"/>
    </row>
    <row r="145" spans="1:11">
      <c r="A145" s="126"/>
      <c r="B145" s="119">
        <v>2</v>
      </c>
      <c r="C145" s="10" t="s">
        <v>815</v>
      </c>
      <c r="D145" s="130" t="s">
        <v>954</v>
      </c>
      <c r="E145" s="130" t="s">
        <v>734</v>
      </c>
      <c r="F145" s="159"/>
      <c r="G145" s="160"/>
      <c r="H145" s="11" t="s">
        <v>816</v>
      </c>
      <c r="I145" s="14">
        <v>63.7</v>
      </c>
      <c r="J145" s="121">
        <f t="shared" si="1"/>
        <v>127.4</v>
      </c>
      <c r="K145" s="127"/>
    </row>
    <row r="146" spans="1:11">
      <c r="A146" s="126"/>
      <c r="B146" s="119">
        <v>2</v>
      </c>
      <c r="C146" s="10" t="s">
        <v>817</v>
      </c>
      <c r="D146" s="130" t="s">
        <v>955</v>
      </c>
      <c r="E146" s="130" t="s">
        <v>732</v>
      </c>
      <c r="F146" s="159"/>
      <c r="G146" s="160"/>
      <c r="H146" s="11" t="s">
        <v>818</v>
      </c>
      <c r="I146" s="14">
        <v>31.67</v>
      </c>
      <c r="J146" s="121">
        <f t="shared" si="1"/>
        <v>63.34</v>
      </c>
      <c r="K146" s="127"/>
    </row>
    <row r="147" spans="1:11">
      <c r="A147" s="126"/>
      <c r="B147" s="119">
        <v>2</v>
      </c>
      <c r="C147" s="10" t="s">
        <v>817</v>
      </c>
      <c r="D147" s="130" t="s">
        <v>956</v>
      </c>
      <c r="E147" s="130" t="s">
        <v>734</v>
      </c>
      <c r="F147" s="159"/>
      <c r="G147" s="160"/>
      <c r="H147" s="11" t="s">
        <v>818</v>
      </c>
      <c r="I147" s="14">
        <v>33.450000000000003</v>
      </c>
      <c r="J147" s="121">
        <f t="shared" si="1"/>
        <v>66.900000000000006</v>
      </c>
      <c r="K147" s="127"/>
    </row>
    <row r="148" spans="1:11" ht="24">
      <c r="A148" s="126"/>
      <c r="B148" s="119">
        <v>2</v>
      </c>
      <c r="C148" s="10" t="s">
        <v>819</v>
      </c>
      <c r="D148" s="130" t="s">
        <v>957</v>
      </c>
      <c r="E148" s="130" t="s">
        <v>737</v>
      </c>
      <c r="F148" s="159"/>
      <c r="G148" s="160"/>
      <c r="H148" s="11" t="s">
        <v>820</v>
      </c>
      <c r="I148" s="14">
        <v>88.61</v>
      </c>
      <c r="J148" s="121">
        <f t="shared" si="1"/>
        <v>177.22</v>
      </c>
      <c r="K148" s="127"/>
    </row>
    <row r="149" spans="1:11" ht="24">
      <c r="A149" s="126"/>
      <c r="B149" s="119">
        <v>2</v>
      </c>
      <c r="C149" s="10" t="s">
        <v>821</v>
      </c>
      <c r="D149" s="130" t="s">
        <v>958</v>
      </c>
      <c r="E149" s="130" t="s">
        <v>734</v>
      </c>
      <c r="F149" s="159"/>
      <c r="G149" s="160"/>
      <c r="H149" s="11" t="s">
        <v>822</v>
      </c>
      <c r="I149" s="14">
        <v>69.040000000000006</v>
      </c>
      <c r="J149" s="121">
        <f t="shared" si="1"/>
        <v>138.08000000000001</v>
      </c>
      <c r="K149" s="127"/>
    </row>
    <row r="150" spans="1:11">
      <c r="A150" s="126"/>
      <c r="B150" s="119">
        <v>2</v>
      </c>
      <c r="C150" s="10" t="s">
        <v>823</v>
      </c>
      <c r="D150" s="130" t="s">
        <v>959</v>
      </c>
      <c r="E150" s="130" t="s">
        <v>726</v>
      </c>
      <c r="F150" s="159"/>
      <c r="G150" s="160"/>
      <c r="H150" s="11" t="s">
        <v>824</v>
      </c>
      <c r="I150" s="14">
        <v>29.89</v>
      </c>
      <c r="J150" s="121">
        <f t="shared" ref="J150:J213" si="2">I150*B150</f>
        <v>59.78</v>
      </c>
      <c r="K150" s="127"/>
    </row>
    <row r="151" spans="1:11">
      <c r="A151" s="126"/>
      <c r="B151" s="119">
        <v>2</v>
      </c>
      <c r="C151" s="10" t="s">
        <v>825</v>
      </c>
      <c r="D151" s="130" t="s">
        <v>960</v>
      </c>
      <c r="E151" s="130" t="s">
        <v>826</v>
      </c>
      <c r="F151" s="159"/>
      <c r="G151" s="160"/>
      <c r="H151" s="11" t="s">
        <v>827</v>
      </c>
      <c r="I151" s="14">
        <v>23.84</v>
      </c>
      <c r="J151" s="121">
        <f t="shared" si="2"/>
        <v>47.68</v>
      </c>
      <c r="K151" s="127"/>
    </row>
    <row r="152" spans="1:11">
      <c r="A152" s="126"/>
      <c r="B152" s="119">
        <v>2</v>
      </c>
      <c r="C152" s="10" t="s">
        <v>828</v>
      </c>
      <c r="D152" s="130" t="s">
        <v>961</v>
      </c>
      <c r="E152" s="130" t="s">
        <v>726</v>
      </c>
      <c r="F152" s="159"/>
      <c r="G152" s="160"/>
      <c r="H152" s="11" t="s">
        <v>829</v>
      </c>
      <c r="I152" s="14">
        <v>29.89</v>
      </c>
      <c r="J152" s="121">
        <f t="shared" si="2"/>
        <v>59.78</v>
      </c>
      <c r="K152" s="127"/>
    </row>
    <row r="153" spans="1:11" ht="24">
      <c r="A153" s="126"/>
      <c r="B153" s="119">
        <v>2</v>
      </c>
      <c r="C153" s="10" t="s">
        <v>830</v>
      </c>
      <c r="D153" s="130" t="s">
        <v>962</v>
      </c>
      <c r="E153" s="130" t="s">
        <v>737</v>
      </c>
      <c r="F153" s="159"/>
      <c r="G153" s="160"/>
      <c r="H153" s="11" t="s">
        <v>831</v>
      </c>
      <c r="I153" s="14">
        <v>97.51</v>
      </c>
      <c r="J153" s="121">
        <f t="shared" si="2"/>
        <v>195.02</v>
      </c>
      <c r="K153" s="127"/>
    </row>
    <row r="154" spans="1:11" ht="24">
      <c r="A154" s="126"/>
      <c r="B154" s="119">
        <v>2</v>
      </c>
      <c r="C154" s="10" t="s">
        <v>832</v>
      </c>
      <c r="D154" s="130" t="s">
        <v>963</v>
      </c>
      <c r="E154" s="130" t="s">
        <v>732</v>
      </c>
      <c r="F154" s="159" t="s">
        <v>833</v>
      </c>
      <c r="G154" s="160"/>
      <c r="H154" s="11" t="s">
        <v>834</v>
      </c>
      <c r="I154" s="14">
        <v>97.51</v>
      </c>
      <c r="J154" s="121">
        <f t="shared" si="2"/>
        <v>195.02</v>
      </c>
      <c r="K154" s="127"/>
    </row>
    <row r="155" spans="1:11" ht="24">
      <c r="A155" s="126"/>
      <c r="B155" s="119">
        <v>2</v>
      </c>
      <c r="C155" s="10" t="s">
        <v>835</v>
      </c>
      <c r="D155" s="130" t="s">
        <v>964</v>
      </c>
      <c r="E155" s="130" t="s">
        <v>740</v>
      </c>
      <c r="F155" s="159"/>
      <c r="G155" s="160"/>
      <c r="H155" s="11" t="s">
        <v>836</v>
      </c>
      <c r="I155" s="14">
        <v>183.28</v>
      </c>
      <c r="J155" s="121">
        <f t="shared" si="2"/>
        <v>366.56</v>
      </c>
      <c r="K155" s="127"/>
    </row>
    <row r="156" spans="1:11">
      <c r="A156" s="126"/>
      <c r="B156" s="119">
        <v>2</v>
      </c>
      <c r="C156" s="10" t="s">
        <v>837</v>
      </c>
      <c r="D156" s="130" t="s">
        <v>965</v>
      </c>
      <c r="E156" s="130" t="s">
        <v>734</v>
      </c>
      <c r="F156" s="159" t="s">
        <v>641</v>
      </c>
      <c r="G156" s="160"/>
      <c r="H156" s="11" t="s">
        <v>838</v>
      </c>
      <c r="I156" s="14">
        <v>17.440000000000001</v>
      </c>
      <c r="J156" s="121">
        <f t="shared" si="2"/>
        <v>34.880000000000003</v>
      </c>
      <c r="K156" s="127"/>
    </row>
    <row r="157" spans="1:11">
      <c r="A157" s="126"/>
      <c r="B157" s="119">
        <v>2</v>
      </c>
      <c r="C157" s="10" t="s">
        <v>837</v>
      </c>
      <c r="D157" s="130" t="s">
        <v>966</v>
      </c>
      <c r="E157" s="130" t="s">
        <v>727</v>
      </c>
      <c r="F157" s="159" t="s">
        <v>641</v>
      </c>
      <c r="G157" s="160"/>
      <c r="H157" s="11" t="s">
        <v>838</v>
      </c>
      <c r="I157" s="14">
        <v>18.86</v>
      </c>
      <c r="J157" s="121">
        <f t="shared" si="2"/>
        <v>37.72</v>
      </c>
      <c r="K157" s="127"/>
    </row>
    <row r="158" spans="1:11">
      <c r="A158" s="126"/>
      <c r="B158" s="119">
        <v>2</v>
      </c>
      <c r="C158" s="10" t="s">
        <v>837</v>
      </c>
      <c r="D158" s="130" t="s">
        <v>967</v>
      </c>
      <c r="E158" s="130" t="s">
        <v>735</v>
      </c>
      <c r="F158" s="159" t="s">
        <v>641</v>
      </c>
      <c r="G158" s="160"/>
      <c r="H158" s="11" t="s">
        <v>838</v>
      </c>
      <c r="I158" s="14">
        <v>20.29</v>
      </c>
      <c r="J158" s="121">
        <f t="shared" si="2"/>
        <v>40.58</v>
      </c>
      <c r="K158" s="127"/>
    </row>
    <row r="159" spans="1:11">
      <c r="A159" s="126"/>
      <c r="B159" s="119">
        <v>6</v>
      </c>
      <c r="C159" s="10" t="s">
        <v>837</v>
      </c>
      <c r="D159" s="130" t="s">
        <v>968</v>
      </c>
      <c r="E159" s="130" t="s">
        <v>737</v>
      </c>
      <c r="F159" s="159" t="s">
        <v>644</v>
      </c>
      <c r="G159" s="160"/>
      <c r="H159" s="11" t="s">
        <v>838</v>
      </c>
      <c r="I159" s="14">
        <v>23.13</v>
      </c>
      <c r="J159" s="121">
        <f t="shared" si="2"/>
        <v>138.78</v>
      </c>
      <c r="K159" s="127"/>
    </row>
    <row r="160" spans="1:11">
      <c r="A160" s="126"/>
      <c r="B160" s="119">
        <v>6</v>
      </c>
      <c r="C160" s="10" t="s">
        <v>837</v>
      </c>
      <c r="D160" s="130" t="s">
        <v>969</v>
      </c>
      <c r="E160" s="130" t="s">
        <v>742</v>
      </c>
      <c r="F160" s="159" t="s">
        <v>644</v>
      </c>
      <c r="G160" s="160"/>
      <c r="H160" s="11" t="s">
        <v>838</v>
      </c>
      <c r="I160" s="14">
        <v>24.56</v>
      </c>
      <c r="J160" s="121">
        <f t="shared" si="2"/>
        <v>147.35999999999999</v>
      </c>
      <c r="K160" s="127"/>
    </row>
    <row r="161" spans="1:11">
      <c r="A161" s="126"/>
      <c r="B161" s="119">
        <v>6</v>
      </c>
      <c r="C161" s="10" t="s">
        <v>839</v>
      </c>
      <c r="D161" s="130" t="s">
        <v>970</v>
      </c>
      <c r="E161" s="130" t="s">
        <v>730</v>
      </c>
      <c r="F161" s="159" t="s">
        <v>279</v>
      </c>
      <c r="G161" s="160"/>
      <c r="H161" s="11" t="s">
        <v>840</v>
      </c>
      <c r="I161" s="14">
        <v>13.52</v>
      </c>
      <c r="J161" s="121">
        <f t="shared" si="2"/>
        <v>81.12</v>
      </c>
      <c r="K161" s="127"/>
    </row>
    <row r="162" spans="1:11">
      <c r="A162" s="126"/>
      <c r="B162" s="119">
        <v>2</v>
      </c>
      <c r="C162" s="10" t="s">
        <v>839</v>
      </c>
      <c r="D162" s="130" t="s">
        <v>970</v>
      </c>
      <c r="E162" s="130" t="s">
        <v>730</v>
      </c>
      <c r="F162" s="159" t="s">
        <v>589</v>
      </c>
      <c r="G162" s="160"/>
      <c r="H162" s="11" t="s">
        <v>840</v>
      </c>
      <c r="I162" s="14">
        <v>13.52</v>
      </c>
      <c r="J162" s="121">
        <f t="shared" si="2"/>
        <v>27.04</v>
      </c>
      <c r="K162" s="127"/>
    </row>
    <row r="163" spans="1:11">
      <c r="A163" s="126"/>
      <c r="B163" s="119">
        <v>4</v>
      </c>
      <c r="C163" s="10" t="s">
        <v>839</v>
      </c>
      <c r="D163" s="130" t="s">
        <v>971</v>
      </c>
      <c r="E163" s="130" t="s">
        <v>726</v>
      </c>
      <c r="F163" s="159" t="s">
        <v>279</v>
      </c>
      <c r="G163" s="160"/>
      <c r="H163" s="11" t="s">
        <v>840</v>
      </c>
      <c r="I163" s="14">
        <v>14.95</v>
      </c>
      <c r="J163" s="121">
        <f t="shared" si="2"/>
        <v>59.8</v>
      </c>
      <c r="K163" s="127"/>
    </row>
    <row r="164" spans="1:11">
      <c r="A164" s="126"/>
      <c r="B164" s="119">
        <v>4</v>
      </c>
      <c r="C164" s="10" t="s">
        <v>839</v>
      </c>
      <c r="D164" s="130" t="s">
        <v>971</v>
      </c>
      <c r="E164" s="130" t="s">
        <v>726</v>
      </c>
      <c r="F164" s="159" t="s">
        <v>589</v>
      </c>
      <c r="G164" s="160"/>
      <c r="H164" s="11" t="s">
        <v>840</v>
      </c>
      <c r="I164" s="14">
        <v>14.95</v>
      </c>
      <c r="J164" s="121">
        <f t="shared" si="2"/>
        <v>59.8</v>
      </c>
      <c r="K164" s="127"/>
    </row>
    <row r="165" spans="1:11">
      <c r="A165" s="126"/>
      <c r="B165" s="119">
        <v>4</v>
      </c>
      <c r="C165" s="10" t="s">
        <v>839</v>
      </c>
      <c r="D165" s="130" t="s">
        <v>971</v>
      </c>
      <c r="E165" s="130" t="s">
        <v>726</v>
      </c>
      <c r="F165" s="159" t="s">
        <v>679</v>
      </c>
      <c r="G165" s="160"/>
      <c r="H165" s="11" t="s">
        <v>840</v>
      </c>
      <c r="I165" s="14">
        <v>14.95</v>
      </c>
      <c r="J165" s="121">
        <f t="shared" si="2"/>
        <v>59.8</v>
      </c>
      <c r="K165" s="127"/>
    </row>
    <row r="166" spans="1:11">
      <c r="A166" s="126"/>
      <c r="B166" s="119">
        <v>12</v>
      </c>
      <c r="C166" s="10" t="s">
        <v>839</v>
      </c>
      <c r="D166" s="130" t="s">
        <v>972</v>
      </c>
      <c r="E166" s="130" t="s">
        <v>732</v>
      </c>
      <c r="F166" s="159" t="s">
        <v>279</v>
      </c>
      <c r="G166" s="160"/>
      <c r="H166" s="11" t="s">
        <v>840</v>
      </c>
      <c r="I166" s="14">
        <v>15.66</v>
      </c>
      <c r="J166" s="121">
        <f t="shared" si="2"/>
        <v>187.92000000000002</v>
      </c>
      <c r="K166" s="127"/>
    </row>
    <row r="167" spans="1:11">
      <c r="A167" s="126"/>
      <c r="B167" s="119">
        <v>2</v>
      </c>
      <c r="C167" s="10" t="s">
        <v>839</v>
      </c>
      <c r="D167" s="130" t="s">
        <v>972</v>
      </c>
      <c r="E167" s="130" t="s">
        <v>732</v>
      </c>
      <c r="F167" s="159" t="s">
        <v>589</v>
      </c>
      <c r="G167" s="160"/>
      <c r="H167" s="11" t="s">
        <v>840</v>
      </c>
      <c r="I167" s="14">
        <v>15.66</v>
      </c>
      <c r="J167" s="121">
        <f t="shared" si="2"/>
        <v>31.32</v>
      </c>
      <c r="K167" s="127"/>
    </row>
    <row r="168" spans="1:11">
      <c r="A168" s="126"/>
      <c r="B168" s="119">
        <v>4</v>
      </c>
      <c r="C168" s="10" t="s">
        <v>839</v>
      </c>
      <c r="D168" s="130" t="s">
        <v>972</v>
      </c>
      <c r="E168" s="130" t="s">
        <v>732</v>
      </c>
      <c r="F168" s="159" t="s">
        <v>115</v>
      </c>
      <c r="G168" s="160"/>
      <c r="H168" s="11" t="s">
        <v>840</v>
      </c>
      <c r="I168" s="14">
        <v>15.66</v>
      </c>
      <c r="J168" s="121">
        <f t="shared" si="2"/>
        <v>62.64</v>
      </c>
      <c r="K168" s="127"/>
    </row>
    <row r="169" spans="1:11">
      <c r="A169" s="126"/>
      <c r="B169" s="119">
        <v>2</v>
      </c>
      <c r="C169" s="10" t="s">
        <v>839</v>
      </c>
      <c r="D169" s="130" t="s">
        <v>972</v>
      </c>
      <c r="E169" s="130" t="s">
        <v>732</v>
      </c>
      <c r="F169" s="159" t="s">
        <v>733</v>
      </c>
      <c r="G169" s="160"/>
      <c r="H169" s="11" t="s">
        <v>840</v>
      </c>
      <c r="I169" s="14">
        <v>15.66</v>
      </c>
      <c r="J169" s="121">
        <f t="shared" si="2"/>
        <v>31.32</v>
      </c>
      <c r="K169" s="127"/>
    </row>
    <row r="170" spans="1:11">
      <c r="A170" s="126"/>
      <c r="B170" s="119">
        <v>2</v>
      </c>
      <c r="C170" s="10" t="s">
        <v>839</v>
      </c>
      <c r="D170" s="130" t="s">
        <v>973</v>
      </c>
      <c r="E170" s="130" t="s">
        <v>734</v>
      </c>
      <c r="F170" s="159" t="s">
        <v>279</v>
      </c>
      <c r="G170" s="160"/>
      <c r="H170" s="11" t="s">
        <v>840</v>
      </c>
      <c r="I170" s="14">
        <v>16.37</v>
      </c>
      <c r="J170" s="121">
        <f t="shared" si="2"/>
        <v>32.74</v>
      </c>
      <c r="K170" s="127"/>
    </row>
    <row r="171" spans="1:11">
      <c r="A171" s="126"/>
      <c r="B171" s="119">
        <v>4</v>
      </c>
      <c r="C171" s="10" t="s">
        <v>839</v>
      </c>
      <c r="D171" s="130" t="s">
        <v>973</v>
      </c>
      <c r="E171" s="130" t="s">
        <v>734</v>
      </c>
      <c r="F171" s="159" t="s">
        <v>589</v>
      </c>
      <c r="G171" s="160"/>
      <c r="H171" s="11" t="s">
        <v>840</v>
      </c>
      <c r="I171" s="14">
        <v>16.37</v>
      </c>
      <c r="J171" s="121">
        <f t="shared" si="2"/>
        <v>65.48</v>
      </c>
      <c r="K171" s="127"/>
    </row>
    <row r="172" spans="1:11">
      <c r="A172" s="126"/>
      <c r="B172" s="119">
        <v>10</v>
      </c>
      <c r="C172" s="10" t="s">
        <v>839</v>
      </c>
      <c r="D172" s="130" t="s">
        <v>973</v>
      </c>
      <c r="E172" s="130" t="s">
        <v>734</v>
      </c>
      <c r="F172" s="159" t="s">
        <v>115</v>
      </c>
      <c r="G172" s="160"/>
      <c r="H172" s="11" t="s">
        <v>840</v>
      </c>
      <c r="I172" s="14">
        <v>16.37</v>
      </c>
      <c r="J172" s="121">
        <f t="shared" si="2"/>
        <v>163.70000000000002</v>
      </c>
      <c r="K172" s="127"/>
    </row>
    <row r="173" spans="1:11">
      <c r="A173" s="126"/>
      <c r="B173" s="119">
        <v>4</v>
      </c>
      <c r="C173" s="10" t="s">
        <v>839</v>
      </c>
      <c r="D173" s="130" t="s">
        <v>973</v>
      </c>
      <c r="E173" s="130" t="s">
        <v>734</v>
      </c>
      <c r="F173" s="159" t="s">
        <v>679</v>
      </c>
      <c r="G173" s="160"/>
      <c r="H173" s="11" t="s">
        <v>840</v>
      </c>
      <c r="I173" s="14">
        <v>16.37</v>
      </c>
      <c r="J173" s="121">
        <f t="shared" si="2"/>
        <v>65.48</v>
      </c>
      <c r="K173" s="127"/>
    </row>
    <row r="174" spans="1:11">
      <c r="A174" s="126"/>
      <c r="B174" s="119">
        <v>2</v>
      </c>
      <c r="C174" s="10" t="s">
        <v>839</v>
      </c>
      <c r="D174" s="130" t="s">
        <v>973</v>
      </c>
      <c r="E174" s="130" t="s">
        <v>734</v>
      </c>
      <c r="F174" s="159" t="s">
        <v>731</v>
      </c>
      <c r="G174" s="160"/>
      <c r="H174" s="11" t="s">
        <v>840</v>
      </c>
      <c r="I174" s="14">
        <v>16.37</v>
      </c>
      <c r="J174" s="121">
        <f t="shared" si="2"/>
        <v>32.74</v>
      </c>
      <c r="K174" s="127"/>
    </row>
    <row r="175" spans="1:11">
      <c r="A175" s="126"/>
      <c r="B175" s="119">
        <v>8</v>
      </c>
      <c r="C175" s="10" t="s">
        <v>839</v>
      </c>
      <c r="D175" s="130" t="s">
        <v>974</v>
      </c>
      <c r="E175" s="130" t="s">
        <v>727</v>
      </c>
      <c r="F175" s="159" t="s">
        <v>279</v>
      </c>
      <c r="G175" s="160"/>
      <c r="H175" s="11" t="s">
        <v>840</v>
      </c>
      <c r="I175" s="14">
        <v>17.079999999999998</v>
      </c>
      <c r="J175" s="121">
        <f t="shared" si="2"/>
        <v>136.63999999999999</v>
      </c>
      <c r="K175" s="127"/>
    </row>
    <row r="176" spans="1:11">
      <c r="A176" s="126"/>
      <c r="B176" s="119">
        <v>44</v>
      </c>
      <c r="C176" s="10" t="s">
        <v>839</v>
      </c>
      <c r="D176" s="130" t="s">
        <v>974</v>
      </c>
      <c r="E176" s="130" t="s">
        <v>727</v>
      </c>
      <c r="F176" s="159" t="s">
        <v>115</v>
      </c>
      <c r="G176" s="160"/>
      <c r="H176" s="11" t="s">
        <v>840</v>
      </c>
      <c r="I176" s="14">
        <v>17.079999999999998</v>
      </c>
      <c r="J176" s="121">
        <f t="shared" si="2"/>
        <v>751.52</v>
      </c>
      <c r="K176" s="127"/>
    </row>
    <row r="177" spans="1:11">
      <c r="A177" s="126"/>
      <c r="B177" s="119">
        <v>4</v>
      </c>
      <c r="C177" s="10" t="s">
        <v>839</v>
      </c>
      <c r="D177" s="130" t="s">
        <v>974</v>
      </c>
      <c r="E177" s="130" t="s">
        <v>727</v>
      </c>
      <c r="F177" s="159" t="s">
        <v>679</v>
      </c>
      <c r="G177" s="160"/>
      <c r="H177" s="11" t="s">
        <v>840</v>
      </c>
      <c r="I177" s="14">
        <v>17.079999999999998</v>
      </c>
      <c r="J177" s="121">
        <f t="shared" si="2"/>
        <v>68.319999999999993</v>
      </c>
      <c r="K177" s="127"/>
    </row>
    <row r="178" spans="1:11">
      <c r="A178" s="126"/>
      <c r="B178" s="119">
        <v>2</v>
      </c>
      <c r="C178" s="10" t="s">
        <v>839</v>
      </c>
      <c r="D178" s="130" t="s">
        <v>974</v>
      </c>
      <c r="E178" s="130" t="s">
        <v>727</v>
      </c>
      <c r="F178" s="159" t="s">
        <v>725</v>
      </c>
      <c r="G178" s="160"/>
      <c r="H178" s="11" t="s">
        <v>840</v>
      </c>
      <c r="I178" s="14">
        <v>17.079999999999998</v>
      </c>
      <c r="J178" s="121">
        <f t="shared" si="2"/>
        <v>34.159999999999997</v>
      </c>
      <c r="K178" s="127"/>
    </row>
    <row r="179" spans="1:11">
      <c r="A179" s="126"/>
      <c r="B179" s="119">
        <v>8</v>
      </c>
      <c r="C179" s="10" t="s">
        <v>839</v>
      </c>
      <c r="D179" s="130" t="s">
        <v>974</v>
      </c>
      <c r="E179" s="130" t="s">
        <v>727</v>
      </c>
      <c r="F179" s="159" t="s">
        <v>733</v>
      </c>
      <c r="G179" s="160"/>
      <c r="H179" s="11" t="s">
        <v>840</v>
      </c>
      <c r="I179" s="14">
        <v>17.079999999999998</v>
      </c>
      <c r="J179" s="121">
        <f t="shared" si="2"/>
        <v>136.63999999999999</v>
      </c>
      <c r="K179" s="127"/>
    </row>
    <row r="180" spans="1:11">
      <c r="A180" s="126"/>
      <c r="B180" s="119">
        <v>4</v>
      </c>
      <c r="C180" s="10" t="s">
        <v>839</v>
      </c>
      <c r="D180" s="130" t="s">
        <v>975</v>
      </c>
      <c r="E180" s="130" t="s">
        <v>735</v>
      </c>
      <c r="F180" s="159" t="s">
        <v>279</v>
      </c>
      <c r="G180" s="160"/>
      <c r="H180" s="11" t="s">
        <v>840</v>
      </c>
      <c r="I180" s="14">
        <v>18.510000000000002</v>
      </c>
      <c r="J180" s="121">
        <f t="shared" si="2"/>
        <v>74.040000000000006</v>
      </c>
      <c r="K180" s="127"/>
    </row>
    <row r="181" spans="1:11">
      <c r="A181" s="126"/>
      <c r="B181" s="119">
        <v>44</v>
      </c>
      <c r="C181" s="10" t="s">
        <v>839</v>
      </c>
      <c r="D181" s="130" t="s">
        <v>975</v>
      </c>
      <c r="E181" s="130" t="s">
        <v>735</v>
      </c>
      <c r="F181" s="159" t="s">
        <v>115</v>
      </c>
      <c r="G181" s="160"/>
      <c r="H181" s="11" t="s">
        <v>840</v>
      </c>
      <c r="I181" s="14">
        <v>18.510000000000002</v>
      </c>
      <c r="J181" s="121">
        <f t="shared" si="2"/>
        <v>814.44</v>
      </c>
      <c r="K181" s="127"/>
    </row>
    <row r="182" spans="1:11">
      <c r="A182" s="126"/>
      <c r="B182" s="119">
        <v>4</v>
      </c>
      <c r="C182" s="10" t="s">
        <v>839</v>
      </c>
      <c r="D182" s="130" t="s">
        <v>975</v>
      </c>
      <c r="E182" s="130" t="s">
        <v>735</v>
      </c>
      <c r="F182" s="159" t="s">
        <v>731</v>
      </c>
      <c r="G182" s="160"/>
      <c r="H182" s="11" t="s">
        <v>840</v>
      </c>
      <c r="I182" s="14">
        <v>18.510000000000002</v>
      </c>
      <c r="J182" s="121">
        <f t="shared" si="2"/>
        <v>74.040000000000006</v>
      </c>
      <c r="K182" s="127"/>
    </row>
    <row r="183" spans="1:11">
      <c r="A183" s="126"/>
      <c r="B183" s="119">
        <v>8</v>
      </c>
      <c r="C183" s="10" t="s">
        <v>839</v>
      </c>
      <c r="D183" s="130" t="s">
        <v>975</v>
      </c>
      <c r="E183" s="130" t="s">
        <v>735</v>
      </c>
      <c r="F183" s="159" t="s">
        <v>733</v>
      </c>
      <c r="G183" s="160"/>
      <c r="H183" s="11" t="s">
        <v>840</v>
      </c>
      <c r="I183" s="14">
        <v>18.510000000000002</v>
      </c>
      <c r="J183" s="121">
        <f t="shared" si="2"/>
        <v>148.08000000000001</v>
      </c>
      <c r="K183" s="127"/>
    </row>
    <row r="184" spans="1:11">
      <c r="A184" s="126"/>
      <c r="B184" s="119">
        <v>8</v>
      </c>
      <c r="C184" s="10" t="s">
        <v>839</v>
      </c>
      <c r="D184" s="130" t="s">
        <v>976</v>
      </c>
      <c r="E184" s="130" t="s">
        <v>736</v>
      </c>
      <c r="F184" s="159" t="s">
        <v>589</v>
      </c>
      <c r="G184" s="160"/>
      <c r="H184" s="11" t="s">
        <v>840</v>
      </c>
      <c r="I184" s="14">
        <v>19.93</v>
      </c>
      <c r="J184" s="121">
        <f t="shared" si="2"/>
        <v>159.44</v>
      </c>
      <c r="K184" s="127"/>
    </row>
    <row r="185" spans="1:11">
      <c r="A185" s="126"/>
      <c r="B185" s="119">
        <v>6</v>
      </c>
      <c r="C185" s="10" t="s">
        <v>839</v>
      </c>
      <c r="D185" s="130" t="s">
        <v>976</v>
      </c>
      <c r="E185" s="130" t="s">
        <v>736</v>
      </c>
      <c r="F185" s="159" t="s">
        <v>723</v>
      </c>
      <c r="G185" s="160"/>
      <c r="H185" s="11" t="s">
        <v>840</v>
      </c>
      <c r="I185" s="14">
        <v>19.93</v>
      </c>
      <c r="J185" s="121">
        <f t="shared" si="2"/>
        <v>119.58</v>
      </c>
      <c r="K185" s="127"/>
    </row>
    <row r="186" spans="1:11">
      <c r="A186" s="126"/>
      <c r="B186" s="119">
        <v>4</v>
      </c>
      <c r="C186" s="10" t="s">
        <v>839</v>
      </c>
      <c r="D186" s="130" t="s">
        <v>976</v>
      </c>
      <c r="E186" s="130" t="s">
        <v>736</v>
      </c>
      <c r="F186" s="159" t="s">
        <v>733</v>
      </c>
      <c r="G186" s="160"/>
      <c r="H186" s="11" t="s">
        <v>840</v>
      </c>
      <c r="I186" s="14">
        <v>19.93</v>
      </c>
      <c r="J186" s="121">
        <f t="shared" si="2"/>
        <v>79.72</v>
      </c>
      <c r="K186" s="127"/>
    </row>
    <row r="187" spans="1:11">
      <c r="A187" s="126"/>
      <c r="B187" s="119">
        <v>2</v>
      </c>
      <c r="C187" s="10" t="s">
        <v>839</v>
      </c>
      <c r="D187" s="130" t="s">
        <v>977</v>
      </c>
      <c r="E187" s="130" t="s">
        <v>737</v>
      </c>
      <c r="F187" s="159" t="s">
        <v>723</v>
      </c>
      <c r="G187" s="160"/>
      <c r="H187" s="11" t="s">
        <v>840</v>
      </c>
      <c r="I187" s="14">
        <v>22.06</v>
      </c>
      <c r="J187" s="121">
        <f t="shared" si="2"/>
        <v>44.12</v>
      </c>
      <c r="K187" s="127"/>
    </row>
    <row r="188" spans="1:11">
      <c r="A188" s="126"/>
      <c r="B188" s="119">
        <v>2</v>
      </c>
      <c r="C188" s="10" t="s">
        <v>839</v>
      </c>
      <c r="D188" s="130" t="s">
        <v>978</v>
      </c>
      <c r="E188" s="130" t="s">
        <v>740</v>
      </c>
      <c r="F188" s="159" t="s">
        <v>279</v>
      </c>
      <c r="G188" s="160"/>
      <c r="H188" s="11" t="s">
        <v>840</v>
      </c>
      <c r="I188" s="14">
        <v>31.67</v>
      </c>
      <c r="J188" s="121">
        <f t="shared" si="2"/>
        <v>63.34</v>
      </c>
      <c r="K188" s="127"/>
    </row>
    <row r="189" spans="1:11">
      <c r="A189" s="126"/>
      <c r="B189" s="119">
        <v>2</v>
      </c>
      <c r="C189" s="10" t="s">
        <v>841</v>
      </c>
      <c r="D189" s="130" t="s">
        <v>979</v>
      </c>
      <c r="E189" s="130" t="s">
        <v>735</v>
      </c>
      <c r="F189" s="159"/>
      <c r="G189" s="160"/>
      <c r="H189" s="11" t="s">
        <v>842</v>
      </c>
      <c r="I189" s="14">
        <v>106.41</v>
      </c>
      <c r="J189" s="121">
        <f t="shared" si="2"/>
        <v>212.82</v>
      </c>
      <c r="K189" s="127"/>
    </row>
    <row r="190" spans="1:11" ht="24">
      <c r="A190" s="126"/>
      <c r="B190" s="119">
        <v>2</v>
      </c>
      <c r="C190" s="10" t="s">
        <v>843</v>
      </c>
      <c r="D190" s="130" t="s">
        <v>980</v>
      </c>
      <c r="E190" s="130" t="s">
        <v>768</v>
      </c>
      <c r="F190" s="159"/>
      <c r="G190" s="160"/>
      <c r="H190" s="11" t="s">
        <v>844</v>
      </c>
      <c r="I190" s="14">
        <v>13.88</v>
      </c>
      <c r="J190" s="121">
        <f t="shared" si="2"/>
        <v>27.76</v>
      </c>
      <c r="K190" s="127"/>
    </row>
    <row r="191" spans="1:11" ht="24">
      <c r="A191" s="126"/>
      <c r="B191" s="119">
        <v>2</v>
      </c>
      <c r="C191" s="10" t="s">
        <v>843</v>
      </c>
      <c r="D191" s="130" t="s">
        <v>981</v>
      </c>
      <c r="E191" s="130" t="s">
        <v>722</v>
      </c>
      <c r="F191" s="159"/>
      <c r="G191" s="160"/>
      <c r="H191" s="11" t="s">
        <v>844</v>
      </c>
      <c r="I191" s="14">
        <v>15.3</v>
      </c>
      <c r="J191" s="121">
        <f t="shared" si="2"/>
        <v>30.6</v>
      </c>
      <c r="K191" s="127"/>
    </row>
    <row r="192" spans="1:11" ht="24">
      <c r="A192" s="126"/>
      <c r="B192" s="119">
        <v>4</v>
      </c>
      <c r="C192" s="10" t="s">
        <v>843</v>
      </c>
      <c r="D192" s="130" t="s">
        <v>982</v>
      </c>
      <c r="E192" s="130" t="s">
        <v>726</v>
      </c>
      <c r="F192" s="159"/>
      <c r="G192" s="160"/>
      <c r="H192" s="11" t="s">
        <v>844</v>
      </c>
      <c r="I192" s="14">
        <v>16.37</v>
      </c>
      <c r="J192" s="121">
        <f t="shared" si="2"/>
        <v>65.48</v>
      </c>
      <c r="K192" s="127"/>
    </row>
    <row r="193" spans="1:11" ht="24">
      <c r="A193" s="126"/>
      <c r="B193" s="119">
        <v>12</v>
      </c>
      <c r="C193" s="10" t="s">
        <v>843</v>
      </c>
      <c r="D193" s="130" t="s">
        <v>983</v>
      </c>
      <c r="E193" s="130" t="s">
        <v>732</v>
      </c>
      <c r="F193" s="159"/>
      <c r="G193" s="160"/>
      <c r="H193" s="11" t="s">
        <v>844</v>
      </c>
      <c r="I193" s="14">
        <v>16.37</v>
      </c>
      <c r="J193" s="121">
        <f t="shared" si="2"/>
        <v>196.44</v>
      </c>
      <c r="K193" s="127"/>
    </row>
    <row r="194" spans="1:11" ht="24">
      <c r="A194" s="126"/>
      <c r="B194" s="119">
        <v>6</v>
      </c>
      <c r="C194" s="10" t="s">
        <v>843</v>
      </c>
      <c r="D194" s="130" t="s">
        <v>984</v>
      </c>
      <c r="E194" s="130" t="s">
        <v>734</v>
      </c>
      <c r="F194" s="159"/>
      <c r="G194" s="160"/>
      <c r="H194" s="11" t="s">
        <v>844</v>
      </c>
      <c r="I194" s="14">
        <v>17.079999999999998</v>
      </c>
      <c r="J194" s="121">
        <f t="shared" si="2"/>
        <v>102.47999999999999</v>
      </c>
      <c r="K194" s="127"/>
    </row>
    <row r="195" spans="1:11" ht="24">
      <c r="A195" s="126"/>
      <c r="B195" s="119">
        <v>2</v>
      </c>
      <c r="C195" s="10" t="s">
        <v>843</v>
      </c>
      <c r="D195" s="130" t="s">
        <v>985</v>
      </c>
      <c r="E195" s="130" t="s">
        <v>727</v>
      </c>
      <c r="F195" s="159"/>
      <c r="G195" s="160"/>
      <c r="H195" s="11" t="s">
        <v>844</v>
      </c>
      <c r="I195" s="14">
        <v>22.06</v>
      </c>
      <c r="J195" s="121">
        <f t="shared" si="2"/>
        <v>44.12</v>
      </c>
      <c r="K195" s="127"/>
    </row>
    <row r="196" spans="1:11" ht="24">
      <c r="A196" s="126"/>
      <c r="B196" s="119">
        <v>2</v>
      </c>
      <c r="C196" s="10" t="s">
        <v>843</v>
      </c>
      <c r="D196" s="130" t="s">
        <v>986</v>
      </c>
      <c r="E196" s="130" t="s">
        <v>735</v>
      </c>
      <c r="F196" s="159"/>
      <c r="G196" s="160"/>
      <c r="H196" s="11" t="s">
        <v>844</v>
      </c>
      <c r="I196" s="14">
        <v>24.2</v>
      </c>
      <c r="J196" s="121">
        <f t="shared" si="2"/>
        <v>48.4</v>
      </c>
      <c r="K196" s="127"/>
    </row>
    <row r="197" spans="1:11" ht="24">
      <c r="A197" s="126"/>
      <c r="B197" s="119">
        <v>2</v>
      </c>
      <c r="C197" s="10" t="s">
        <v>843</v>
      </c>
      <c r="D197" s="130" t="s">
        <v>987</v>
      </c>
      <c r="E197" s="130" t="s">
        <v>738</v>
      </c>
      <c r="F197" s="159"/>
      <c r="G197" s="160"/>
      <c r="H197" s="11" t="s">
        <v>844</v>
      </c>
      <c r="I197" s="14">
        <v>37.01</v>
      </c>
      <c r="J197" s="121">
        <f t="shared" si="2"/>
        <v>74.02</v>
      </c>
      <c r="K197" s="127"/>
    </row>
    <row r="198" spans="1:11" ht="24">
      <c r="A198" s="126"/>
      <c r="B198" s="119">
        <v>2</v>
      </c>
      <c r="C198" s="10" t="s">
        <v>843</v>
      </c>
      <c r="D198" s="130" t="s">
        <v>988</v>
      </c>
      <c r="E198" s="130" t="s">
        <v>755</v>
      </c>
      <c r="F198" s="159"/>
      <c r="G198" s="160"/>
      <c r="H198" s="11" t="s">
        <v>844</v>
      </c>
      <c r="I198" s="14">
        <v>38.44</v>
      </c>
      <c r="J198" s="121">
        <f t="shared" si="2"/>
        <v>76.88</v>
      </c>
      <c r="K198" s="127"/>
    </row>
    <row r="199" spans="1:11" ht="24">
      <c r="A199" s="126"/>
      <c r="B199" s="119">
        <v>2</v>
      </c>
      <c r="C199" s="10" t="s">
        <v>843</v>
      </c>
      <c r="D199" s="130" t="s">
        <v>989</v>
      </c>
      <c r="E199" s="130" t="s">
        <v>752</v>
      </c>
      <c r="F199" s="159"/>
      <c r="G199" s="160"/>
      <c r="H199" s="11" t="s">
        <v>844</v>
      </c>
      <c r="I199" s="14">
        <v>47.69</v>
      </c>
      <c r="J199" s="121">
        <f t="shared" si="2"/>
        <v>95.38</v>
      </c>
      <c r="K199" s="127"/>
    </row>
    <row r="200" spans="1:11" ht="24">
      <c r="A200" s="126"/>
      <c r="B200" s="119">
        <v>16</v>
      </c>
      <c r="C200" s="10" t="s">
        <v>843</v>
      </c>
      <c r="D200" s="130" t="s">
        <v>990</v>
      </c>
      <c r="E200" s="130" t="s">
        <v>761</v>
      </c>
      <c r="F200" s="159"/>
      <c r="G200" s="160"/>
      <c r="H200" s="11" t="s">
        <v>844</v>
      </c>
      <c r="I200" s="14">
        <v>88.61</v>
      </c>
      <c r="J200" s="121">
        <f t="shared" si="2"/>
        <v>1417.76</v>
      </c>
      <c r="K200" s="133"/>
    </row>
    <row r="201" spans="1:11" ht="24">
      <c r="A201" s="126"/>
      <c r="B201" s="119">
        <v>2</v>
      </c>
      <c r="C201" s="10" t="s">
        <v>843</v>
      </c>
      <c r="D201" s="130" t="s">
        <v>991</v>
      </c>
      <c r="E201" s="130" t="s">
        <v>763</v>
      </c>
      <c r="F201" s="159"/>
      <c r="G201" s="160"/>
      <c r="H201" s="11" t="s">
        <v>844</v>
      </c>
      <c r="I201" s="14">
        <v>120.64</v>
      </c>
      <c r="J201" s="121">
        <f t="shared" si="2"/>
        <v>241.28</v>
      </c>
      <c r="K201" s="127"/>
    </row>
    <row r="202" spans="1:11" ht="24">
      <c r="A202" s="126"/>
      <c r="B202" s="119">
        <v>2</v>
      </c>
      <c r="C202" s="10" t="s">
        <v>843</v>
      </c>
      <c r="D202" s="130" t="s">
        <v>992</v>
      </c>
      <c r="E202" s="130" t="s">
        <v>776</v>
      </c>
      <c r="F202" s="159"/>
      <c r="G202" s="160"/>
      <c r="H202" s="11" t="s">
        <v>844</v>
      </c>
      <c r="I202" s="14">
        <v>20.64</v>
      </c>
      <c r="J202" s="121">
        <f t="shared" si="2"/>
        <v>41.28</v>
      </c>
      <c r="K202" s="127"/>
    </row>
    <row r="203" spans="1:11" ht="24">
      <c r="A203" s="126"/>
      <c r="B203" s="119">
        <v>18</v>
      </c>
      <c r="C203" s="10" t="s">
        <v>843</v>
      </c>
      <c r="D203" s="130" t="s">
        <v>993</v>
      </c>
      <c r="E203" s="130" t="s">
        <v>777</v>
      </c>
      <c r="F203" s="159"/>
      <c r="G203" s="160"/>
      <c r="H203" s="11" t="s">
        <v>844</v>
      </c>
      <c r="I203" s="14">
        <v>23.49</v>
      </c>
      <c r="J203" s="121">
        <f t="shared" si="2"/>
        <v>422.82</v>
      </c>
      <c r="K203" s="127"/>
    </row>
    <row r="204" spans="1:11" ht="24">
      <c r="A204" s="126"/>
      <c r="B204" s="119">
        <v>6</v>
      </c>
      <c r="C204" s="10" t="s">
        <v>843</v>
      </c>
      <c r="D204" s="130" t="s">
        <v>994</v>
      </c>
      <c r="E204" s="130" t="s">
        <v>764</v>
      </c>
      <c r="F204" s="159"/>
      <c r="G204" s="160"/>
      <c r="H204" s="11" t="s">
        <v>844</v>
      </c>
      <c r="I204" s="14">
        <v>24.91</v>
      </c>
      <c r="J204" s="121">
        <f t="shared" si="2"/>
        <v>149.46</v>
      </c>
      <c r="K204" s="127"/>
    </row>
    <row r="205" spans="1:11" ht="24">
      <c r="A205" s="126"/>
      <c r="B205" s="119">
        <v>2</v>
      </c>
      <c r="C205" s="10" t="s">
        <v>845</v>
      </c>
      <c r="D205" s="130" t="s">
        <v>995</v>
      </c>
      <c r="E205" s="130" t="s">
        <v>726</v>
      </c>
      <c r="F205" s="159" t="s">
        <v>679</v>
      </c>
      <c r="G205" s="160"/>
      <c r="H205" s="11" t="s">
        <v>846</v>
      </c>
      <c r="I205" s="14">
        <v>81.5</v>
      </c>
      <c r="J205" s="121">
        <f t="shared" si="2"/>
        <v>163</v>
      </c>
      <c r="K205" s="127"/>
    </row>
    <row r="206" spans="1:11" ht="24">
      <c r="A206" s="126"/>
      <c r="B206" s="119">
        <v>14</v>
      </c>
      <c r="C206" s="10" t="s">
        <v>845</v>
      </c>
      <c r="D206" s="130" t="s">
        <v>996</v>
      </c>
      <c r="E206" s="130" t="s">
        <v>727</v>
      </c>
      <c r="F206" s="159" t="s">
        <v>279</v>
      </c>
      <c r="G206" s="160"/>
      <c r="H206" s="11" t="s">
        <v>846</v>
      </c>
      <c r="I206" s="14">
        <v>102.85</v>
      </c>
      <c r="J206" s="121">
        <f t="shared" si="2"/>
        <v>1439.8999999999999</v>
      </c>
      <c r="K206" s="133"/>
    </row>
    <row r="207" spans="1:11" ht="24">
      <c r="A207" s="126"/>
      <c r="B207" s="119">
        <v>8</v>
      </c>
      <c r="C207" s="10" t="s">
        <v>845</v>
      </c>
      <c r="D207" s="130" t="s">
        <v>996</v>
      </c>
      <c r="E207" s="130" t="s">
        <v>727</v>
      </c>
      <c r="F207" s="159" t="s">
        <v>679</v>
      </c>
      <c r="G207" s="160"/>
      <c r="H207" s="11" t="s">
        <v>846</v>
      </c>
      <c r="I207" s="14">
        <v>102.85</v>
      </c>
      <c r="J207" s="121">
        <f t="shared" si="2"/>
        <v>822.8</v>
      </c>
      <c r="K207" s="127"/>
    </row>
    <row r="208" spans="1:11" ht="24">
      <c r="A208" s="126"/>
      <c r="B208" s="119">
        <v>2</v>
      </c>
      <c r="C208" s="10" t="s">
        <v>845</v>
      </c>
      <c r="D208" s="130" t="s">
        <v>997</v>
      </c>
      <c r="E208" s="130" t="s">
        <v>736</v>
      </c>
      <c r="F208" s="159" t="s">
        <v>679</v>
      </c>
      <c r="G208" s="160"/>
      <c r="H208" s="11" t="s">
        <v>846</v>
      </c>
      <c r="I208" s="14">
        <v>117.08</v>
      </c>
      <c r="J208" s="121">
        <f t="shared" si="2"/>
        <v>234.16</v>
      </c>
      <c r="K208" s="127"/>
    </row>
    <row r="209" spans="1:11" ht="24">
      <c r="A209" s="126"/>
      <c r="B209" s="119">
        <v>2</v>
      </c>
      <c r="C209" s="10" t="s">
        <v>845</v>
      </c>
      <c r="D209" s="130" t="s">
        <v>998</v>
      </c>
      <c r="E209" s="130" t="s">
        <v>739</v>
      </c>
      <c r="F209" s="159" t="s">
        <v>679</v>
      </c>
      <c r="G209" s="160"/>
      <c r="H209" s="11" t="s">
        <v>846</v>
      </c>
      <c r="I209" s="14">
        <v>158.01</v>
      </c>
      <c r="J209" s="121">
        <f t="shared" si="2"/>
        <v>316.02</v>
      </c>
      <c r="K209" s="127"/>
    </row>
    <row r="210" spans="1:11" ht="24">
      <c r="A210" s="126"/>
      <c r="B210" s="119">
        <v>12</v>
      </c>
      <c r="C210" s="10" t="s">
        <v>845</v>
      </c>
      <c r="D210" s="130" t="s">
        <v>999</v>
      </c>
      <c r="E210" s="130" t="s">
        <v>752</v>
      </c>
      <c r="F210" s="159" t="s">
        <v>279</v>
      </c>
      <c r="G210" s="160"/>
      <c r="H210" s="11" t="s">
        <v>846</v>
      </c>
      <c r="I210" s="14">
        <v>166.91</v>
      </c>
      <c r="J210" s="121">
        <f t="shared" si="2"/>
        <v>2002.92</v>
      </c>
      <c r="K210" s="133"/>
    </row>
    <row r="211" spans="1:11" ht="24">
      <c r="A211" s="126"/>
      <c r="B211" s="119">
        <v>4</v>
      </c>
      <c r="C211" s="10" t="s">
        <v>845</v>
      </c>
      <c r="D211" s="130" t="s">
        <v>1000</v>
      </c>
      <c r="E211" s="130" t="s">
        <v>740</v>
      </c>
      <c r="F211" s="159" t="s">
        <v>279</v>
      </c>
      <c r="G211" s="160"/>
      <c r="H211" s="11" t="s">
        <v>846</v>
      </c>
      <c r="I211" s="14">
        <v>197.51</v>
      </c>
      <c r="J211" s="121">
        <f t="shared" si="2"/>
        <v>790.04</v>
      </c>
      <c r="K211" s="127"/>
    </row>
    <row r="212" spans="1:11" ht="24">
      <c r="A212" s="126"/>
      <c r="B212" s="119">
        <v>6</v>
      </c>
      <c r="C212" s="10" t="s">
        <v>847</v>
      </c>
      <c r="D212" s="130" t="s">
        <v>1001</v>
      </c>
      <c r="E212" s="130" t="s">
        <v>768</v>
      </c>
      <c r="F212" s="159" t="s">
        <v>279</v>
      </c>
      <c r="G212" s="160"/>
      <c r="H212" s="11" t="s">
        <v>848</v>
      </c>
      <c r="I212" s="14">
        <v>35.229999999999997</v>
      </c>
      <c r="J212" s="121">
        <f t="shared" si="2"/>
        <v>211.38</v>
      </c>
      <c r="K212" s="127"/>
    </row>
    <row r="213" spans="1:11" ht="24">
      <c r="A213" s="126"/>
      <c r="B213" s="119">
        <v>2</v>
      </c>
      <c r="C213" s="10" t="s">
        <v>847</v>
      </c>
      <c r="D213" s="130" t="s">
        <v>1002</v>
      </c>
      <c r="E213" s="130" t="s">
        <v>826</v>
      </c>
      <c r="F213" s="159" t="s">
        <v>279</v>
      </c>
      <c r="G213" s="160"/>
      <c r="H213" s="11" t="s">
        <v>848</v>
      </c>
      <c r="I213" s="14">
        <v>35.229999999999997</v>
      </c>
      <c r="J213" s="121">
        <f t="shared" si="2"/>
        <v>70.459999999999994</v>
      </c>
      <c r="K213" s="127"/>
    </row>
    <row r="214" spans="1:11" ht="24">
      <c r="A214" s="126"/>
      <c r="B214" s="119">
        <v>2</v>
      </c>
      <c r="C214" s="10" t="s">
        <v>847</v>
      </c>
      <c r="D214" s="130" t="s">
        <v>1003</v>
      </c>
      <c r="E214" s="130" t="s">
        <v>726</v>
      </c>
      <c r="F214" s="159" t="s">
        <v>279</v>
      </c>
      <c r="G214" s="160"/>
      <c r="H214" s="11" t="s">
        <v>848</v>
      </c>
      <c r="I214" s="14">
        <v>38.79</v>
      </c>
      <c r="J214" s="121">
        <f t="shared" ref="J214:J232" si="3">I214*B214</f>
        <v>77.58</v>
      </c>
      <c r="K214" s="127"/>
    </row>
    <row r="215" spans="1:11" ht="24">
      <c r="A215" s="126"/>
      <c r="B215" s="119">
        <v>8</v>
      </c>
      <c r="C215" s="10" t="s">
        <v>847</v>
      </c>
      <c r="D215" s="130" t="s">
        <v>1004</v>
      </c>
      <c r="E215" s="130" t="s">
        <v>732</v>
      </c>
      <c r="F215" s="159" t="s">
        <v>279</v>
      </c>
      <c r="G215" s="160"/>
      <c r="H215" s="11" t="s">
        <v>848</v>
      </c>
      <c r="I215" s="14">
        <v>38.79</v>
      </c>
      <c r="J215" s="121">
        <f t="shared" si="3"/>
        <v>310.32</v>
      </c>
      <c r="K215" s="127"/>
    </row>
    <row r="216" spans="1:11" ht="24">
      <c r="A216" s="126"/>
      <c r="B216" s="119">
        <v>6</v>
      </c>
      <c r="C216" s="10" t="s">
        <v>847</v>
      </c>
      <c r="D216" s="130" t="s">
        <v>1005</v>
      </c>
      <c r="E216" s="130" t="s">
        <v>734</v>
      </c>
      <c r="F216" s="159" t="s">
        <v>279</v>
      </c>
      <c r="G216" s="160"/>
      <c r="H216" s="11" t="s">
        <v>848</v>
      </c>
      <c r="I216" s="14">
        <v>42.35</v>
      </c>
      <c r="J216" s="121">
        <f t="shared" si="3"/>
        <v>254.10000000000002</v>
      </c>
      <c r="K216" s="127"/>
    </row>
    <row r="217" spans="1:11" ht="24">
      <c r="A217" s="126"/>
      <c r="B217" s="119">
        <v>2</v>
      </c>
      <c r="C217" s="10" t="s">
        <v>847</v>
      </c>
      <c r="D217" s="130" t="s">
        <v>1006</v>
      </c>
      <c r="E217" s="130" t="s">
        <v>738</v>
      </c>
      <c r="F217" s="159" t="s">
        <v>279</v>
      </c>
      <c r="G217" s="160"/>
      <c r="H217" s="11" t="s">
        <v>848</v>
      </c>
      <c r="I217" s="14">
        <v>67.260000000000005</v>
      </c>
      <c r="J217" s="121">
        <f t="shared" si="3"/>
        <v>134.52000000000001</v>
      </c>
      <c r="K217" s="127"/>
    </row>
    <row r="218" spans="1:11" ht="24">
      <c r="A218" s="126"/>
      <c r="B218" s="119">
        <v>6</v>
      </c>
      <c r="C218" s="10" t="s">
        <v>847</v>
      </c>
      <c r="D218" s="130" t="s">
        <v>1007</v>
      </c>
      <c r="E218" s="130" t="s">
        <v>755</v>
      </c>
      <c r="F218" s="159" t="s">
        <v>279</v>
      </c>
      <c r="G218" s="160"/>
      <c r="H218" s="11" t="s">
        <v>848</v>
      </c>
      <c r="I218" s="14">
        <v>79.72</v>
      </c>
      <c r="J218" s="121">
        <f t="shared" si="3"/>
        <v>478.32</v>
      </c>
      <c r="K218" s="127"/>
    </row>
    <row r="219" spans="1:11" ht="24">
      <c r="A219" s="126"/>
      <c r="B219" s="119">
        <v>2</v>
      </c>
      <c r="C219" s="10" t="s">
        <v>847</v>
      </c>
      <c r="D219" s="130" t="s">
        <v>1008</v>
      </c>
      <c r="E219" s="130" t="s">
        <v>752</v>
      </c>
      <c r="F219" s="159" t="s">
        <v>279</v>
      </c>
      <c r="G219" s="160"/>
      <c r="H219" s="11" t="s">
        <v>848</v>
      </c>
      <c r="I219" s="14">
        <v>90.39</v>
      </c>
      <c r="J219" s="121">
        <f t="shared" si="3"/>
        <v>180.78</v>
      </c>
      <c r="K219" s="127"/>
    </row>
    <row r="220" spans="1:11" ht="24">
      <c r="A220" s="126"/>
      <c r="B220" s="119">
        <v>4</v>
      </c>
      <c r="C220" s="10" t="s">
        <v>847</v>
      </c>
      <c r="D220" s="130" t="s">
        <v>1009</v>
      </c>
      <c r="E220" s="130" t="s">
        <v>776</v>
      </c>
      <c r="F220" s="159" t="s">
        <v>279</v>
      </c>
      <c r="G220" s="160"/>
      <c r="H220" s="11" t="s">
        <v>848</v>
      </c>
      <c r="I220" s="14">
        <v>44.13</v>
      </c>
      <c r="J220" s="121">
        <f t="shared" si="3"/>
        <v>176.52</v>
      </c>
      <c r="K220" s="127"/>
    </row>
    <row r="221" spans="1:11" ht="24">
      <c r="A221" s="126"/>
      <c r="B221" s="119">
        <v>14</v>
      </c>
      <c r="C221" s="10" t="s">
        <v>847</v>
      </c>
      <c r="D221" s="130" t="s">
        <v>1010</v>
      </c>
      <c r="E221" s="130" t="s">
        <v>777</v>
      </c>
      <c r="F221" s="159" t="s">
        <v>279</v>
      </c>
      <c r="G221" s="160"/>
      <c r="H221" s="11" t="s">
        <v>848</v>
      </c>
      <c r="I221" s="14">
        <v>47.69</v>
      </c>
      <c r="J221" s="121">
        <f t="shared" si="3"/>
        <v>667.66</v>
      </c>
      <c r="K221" s="127"/>
    </row>
    <row r="222" spans="1:11" ht="24">
      <c r="A222" s="126"/>
      <c r="B222" s="119">
        <v>6</v>
      </c>
      <c r="C222" s="10" t="s">
        <v>847</v>
      </c>
      <c r="D222" s="130" t="s">
        <v>1011</v>
      </c>
      <c r="E222" s="130" t="s">
        <v>764</v>
      </c>
      <c r="F222" s="159" t="s">
        <v>279</v>
      </c>
      <c r="G222" s="160"/>
      <c r="H222" s="11" t="s">
        <v>848</v>
      </c>
      <c r="I222" s="14">
        <v>53.03</v>
      </c>
      <c r="J222" s="121">
        <f t="shared" si="3"/>
        <v>318.18</v>
      </c>
      <c r="K222" s="127"/>
    </row>
    <row r="223" spans="1:11">
      <c r="A223" s="126"/>
      <c r="B223" s="119">
        <v>2</v>
      </c>
      <c r="C223" s="10" t="s">
        <v>849</v>
      </c>
      <c r="D223" s="130" t="s">
        <v>1012</v>
      </c>
      <c r="E223" s="130" t="s">
        <v>732</v>
      </c>
      <c r="F223" s="159" t="s">
        <v>279</v>
      </c>
      <c r="G223" s="160"/>
      <c r="H223" s="11" t="s">
        <v>850</v>
      </c>
      <c r="I223" s="14">
        <v>16.37</v>
      </c>
      <c r="J223" s="121">
        <f t="shared" si="3"/>
        <v>32.74</v>
      </c>
      <c r="K223" s="127"/>
    </row>
    <row r="224" spans="1:11">
      <c r="A224" s="126"/>
      <c r="B224" s="119">
        <v>2</v>
      </c>
      <c r="C224" s="10" t="s">
        <v>849</v>
      </c>
      <c r="D224" s="130" t="s">
        <v>1012</v>
      </c>
      <c r="E224" s="130" t="s">
        <v>732</v>
      </c>
      <c r="F224" s="159" t="s">
        <v>589</v>
      </c>
      <c r="G224" s="160"/>
      <c r="H224" s="11" t="s">
        <v>850</v>
      </c>
      <c r="I224" s="14">
        <v>16.37</v>
      </c>
      <c r="J224" s="121">
        <f t="shared" si="3"/>
        <v>32.74</v>
      </c>
      <c r="K224" s="127"/>
    </row>
    <row r="225" spans="1:11">
      <c r="A225" s="126"/>
      <c r="B225" s="119">
        <v>2</v>
      </c>
      <c r="C225" s="10" t="s">
        <v>849</v>
      </c>
      <c r="D225" s="130" t="s">
        <v>1013</v>
      </c>
      <c r="E225" s="130" t="s">
        <v>736</v>
      </c>
      <c r="F225" s="159" t="s">
        <v>279</v>
      </c>
      <c r="G225" s="160"/>
      <c r="H225" s="11" t="s">
        <v>850</v>
      </c>
      <c r="I225" s="14">
        <v>22.78</v>
      </c>
      <c r="J225" s="121">
        <f t="shared" si="3"/>
        <v>45.56</v>
      </c>
      <c r="K225" s="127"/>
    </row>
    <row r="226" spans="1:11">
      <c r="A226" s="126"/>
      <c r="B226" s="119">
        <v>2</v>
      </c>
      <c r="C226" s="10" t="s">
        <v>849</v>
      </c>
      <c r="D226" s="130" t="s">
        <v>1013</v>
      </c>
      <c r="E226" s="130" t="s">
        <v>736</v>
      </c>
      <c r="F226" s="159" t="s">
        <v>589</v>
      </c>
      <c r="G226" s="160"/>
      <c r="H226" s="11" t="s">
        <v>850</v>
      </c>
      <c r="I226" s="14">
        <v>22.78</v>
      </c>
      <c r="J226" s="121">
        <f t="shared" si="3"/>
        <v>45.56</v>
      </c>
      <c r="K226" s="127"/>
    </row>
    <row r="227" spans="1:11">
      <c r="A227" s="126"/>
      <c r="B227" s="119">
        <v>2</v>
      </c>
      <c r="C227" s="10" t="s">
        <v>851</v>
      </c>
      <c r="D227" s="130" t="s">
        <v>1014</v>
      </c>
      <c r="E227" s="130" t="s">
        <v>726</v>
      </c>
      <c r="F227" s="159"/>
      <c r="G227" s="160"/>
      <c r="H227" s="11" t="s">
        <v>852</v>
      </c>
      <c r="I227" s="14">
        <v>33.450000000000003</v>
      </c>
      <c r="J227" s="121">
        <f t="shared" si="3"/>
        <v>66.900000000000006</v>
      </c>
      <c r="K227" s="127"/>
    </row>
    <row r="228" spans="1:11">
      <c r="A228" s="126"/>
      <c r="B228" s="119">
        <v>2</v>
      </c>
      <c r="C228" s="10" t="s">
        <v>851</v>
      </c>
      <c r="D228" s="130" t="s">
        <v>1015</v>
      </c>
      <c r="E228" s="130" t="s">
        <v>734</v>
      </c>
      <c r="F228" s="159"/>
      <c r="G228" s="160"/>
      <c r="H228" s="11" t="s">
        <v>852</v>
      </c>
      <c r="I228" s="14">
        <v>38.79</v>
      </c>
      <c r="J228" s="121">
        <f t="shared" si="3"/>
        <v>77.58</v>
      </c>
      <c r="K228" s="127"/>
    </row>
    <row r="229" spans="1:11">
      <c r="A229" s="126"/>
      <c r="B229" s="119">
        <v>2</v>
      </c>
      <c r="C229" s="10" t="s">
        <v>853</v>
      </c>
      <c r="D229" s="130" t="s">
        <v>1016</v>
      </c>
      <c r="E229" s="130" t="s">
        <v>736</v>
      </c>
      <c r="F229" s="159"/>
      <c r="G229" s="160"/>
      <c r="H229" s="11" t="s">
        <v>854</v>
      </c>
      <c r="I229" s="14">
        <v>77.94</v>
      </c>
      <c r="J229" s="121">
        <f t="shared" si="3"/>
        <v>155.88</v>
      </c>
      <c r="K229" s="127"/>
    </row>
    <row r="230" spans="1:11">
      <c r="A230" s="126"/>
      <c r="B230" s="119">
        <v>2</v>
      </c>
      <c r="C230" s="10" t="s">
        <v>855</v>
      </c>
      <c r="D230" s="130" t="s">
        <v>1017</v>
      </c>
      <c r="E230" s="130" t="s">
        <v>768</v>
      </c>
      <c r="F230" s="159" t="s">
        <v>725</v>
      </c>
      <c r="G230" s="160"/>
      <c r="H230" s="11" t="s">
        <v>856</v>
      </c>
      <c r="I230" s="14">
        <v>12.1</v>
      </c>
      <c r="J230" s="121">
        <f t="shared" si="3"/>
        <v>24.2</v>
      </c>
      <c r="K230" s="127"/>
    </row>
    <row r="231" spans="1:11">
      <c r="A231" s="126"/>
      <c r="B231" s="119">
        <v>6</v>
      </c>
      <c r="C231" s="10" t="s">
        <v>855</v>
      </c>
      <c r="D231" s="130" t="s">
        <v>1018</v>
      </c>
      <c r="E231" s="130" t="s">
        <v>736</v>
      </c>
      <c r="F231" s="159" t="s">
        <v>723</v>
      </c>
      <c r="G231" s="160"/>
      <c r="H231" s="11" t="s">
        <v>856</v>
      </c>
      <c r="I231" s="14">
        <v>24.56</v>
      </c>
      <c r="J231" s="121">
        <f t="shared" si="3"/>
        <v>147.35999999999999</v>
      </c>
      <c r="K231" s="127"/>
    </row>
    <row r="232" spans="1:11">
      <c r="A232" s="126"/>
      <c r="B232" s="120">
        <v>2</v>
      </c>
      <c r="C232" s="12" t="s">
        <v>857</v>
      </c>
      <c r="D232" s="131" t="s">
        <v>1019</v>
      </c>
      <c r="E232" s="131" t="s">
        <v>735</v>
      </c>
      <c r="F232" s="163"/>
      <c r="G232" s="164"/>
      <c r="H232" s="13" t="s">
        <v>858</v>
      </c>
      <c r="I232" s="15">
        <v>229.54</v>
      </c>
      <c r="J232" s="122">
        <f t="shared" si="3"/>
        <v>459.08</v>
      </c>
      <c r="K232" s="127"/>
    </row>
    <row r="233" spans="1:11">
      <c r="A233" s="126"/>
      <c r="B233" s="139"/>
      <c r="C233" s="139"/>
      <c r="D233" s="139"/>
      <c r="E233" s="139"/>
      <c r="F233" s="139"/>
      <c r="G233" s="139"/>
      <c r="H233" s="139"/>
      <c r="I233" s="140" t="s">
        <v>261</v>
      </c>
      <c r="J233" s="141">
        <f>SUM(J22:J232)</f>
        <v>43628.49</v>
      </c>
      <c r="K233" s="127"/>
    </row>
    <row r="234" spans="1:11">
      <c r="A234" s="126"/>
      <c r="B234" s="139"/>
      <c r="C234" s="139"/>
      <c r="D234" s="139"/>
      <c r="E234" s="139"/>
      <c r="F234" s="139"/>
      <c r="G234" s="139"/>
      <c r="H234" s="139"/>
      <c r="I234" s="149" t="s">
        <v>1025</v>
      </c>
      <c r="J234" s="141">
        <f>J233*-0.4</f>
        <v>-17451.396000000001</v>
      </c>
      <c r="K234" s="127"/>
    </row>
    <row r="235" spans="1:11" outlineLevel="1">
      <c r="A235" s="126"/>
      <c r="B235" s="139"/>
      <c r="C235" s="139"/>
      <c r="D235" s="139"/>
      <c r="E235" s="139"/>
      <c r="F235" s="139"/>
      <c r="G235" s="139"/>
      <c r="H235" s="139"/>
      <c r="I235" s="140" t="s">
        <v>1026</v>
      </c>
      <c r="J235" s="141">
        <v>0</v>
      </c>
      <c r="K235" s="127"/>
    </row>
    <row r="236" spans="1:11">
      <c r="A236" s="126"/>
      <c r="B236" s="139"/>
      <c r="C236" s="139"/>
      <c r="D236" s="139"/>
      <c r="E236" s="139"/>
      <c r="F236" s="139"/>
      <c r="G236" s="139"/>
      <c r="H236" s="139"/>
      <c r="I236" s="140" t="s">
        <v>263</v>
      </c>
      <c r="J236" s="141">
        <f>SUM(J233:J235)</f>
        <v>26177.093999999997</v>
      </c>
      <c r="K236" s="127"/>
    </row>
    <row r="237" spans="1:11" ht="15" customHeight="1">
      <c r="A237" s="6"/>
      <c r="B237" s="7"/>
      <c r="C237" s="7"/>
      <c r="D237" s="7"/>
      <c r="E237" s="165" t="s">
        <v>1027</v>
      </c>
      <c r="F237" s="165"/>
      <c r="G237" s="165"/>
      <c r="H237" s="165"/>
      <c r="I237" s="165"/>
      <c r="J237" s="7"/>
      <c r="K237" s="8"/>
    </row>
    <row r="239" spans="1:11">
      <c r="H239" s="1" t="s">
        <v>1022</v>
      </c>
      <c r="I239" s="103">
        <f>'Tax Invoice'!E14</f>
        <v>1</v>
      </c>
    </row>
    <row r="240" spans="1:11">
      <c r="H240" s="1" t="s">
        <v>711</v>
      </c>
      <c r="I240" s="103">
        <v>35.54</v>
      </c>
    </row>
    <row r="241" spans="8:9">
      <c r="H241" s="1" t="s">
        <v>1023</v>
      </c>
      <c r="I241" s="103">
        <f>I243/I240</f>
        <v>1227.5883511536297</v>
      </c>
    </row>
    <row r="242" spans="8:9">
      <c r="H242" s="1" t="s">
        <v>1024</v>
      </c>
      <c r="I242" s="103">
        <f>I244/I240</f>
        <v>736.55301069217774</v>
      </c>
    </row>
    <row r="243" spans="8:9">
      <c r="H243" s="1" t="s">
        <v>712</v>
      </c>
      <c r="I243" s="103">
        <f>J233*I239</f>
        <v>43628.49</v>
      </c>
    </row>
    <row r="244" spans="8:9">
      <c r="H244" s="1" t="s">
        <v>713</v>
      </c>
      <c r="I244" s="103">
        <f>J236*I239</f>
        <v>26177.093999999997</v>
      </c>
    </row>
  </sheetData>
  <mergeCells count="216">
    <mergeCell ref="F230:G230"/>
    <mergeCell ref="F231:G231"/>
    <mergeCell ref="F232:G232"/>
    <mergeCell ref="E237:I237"/>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1:G41"/>
    <mergeCell ref="F42:G42"/>
    <mergeCell ref="F43:G43"/>
    <mergeCell ref="F44:G44"/>
    <mergeCell ref="F35:G35"/>
    <mergeCell ref="F36:G36"/>
    <mergeCell ref="F37:G37"/>
    <mergeCell ref="F38:G38"/>
    <mergeCell ref="F39:G39"/>
    <mergeCell ref="F32:G32"/>
    <mergeCell ref="F33:G33"/>
    <mergeCell ref="F34:G34"/>
    <mergeCell ref="F25:G25"/>
    <mergeCell ref="F26:G26"/>
    <mergeCell ref="F27:G27"/>
    <mergeCell ref="F28:G28"/>
    <mergeCell ref="F29:G29"/>
    <mergeCell ref="F40:G40"/>
    <mergeCell ref="J10:J11"/>
    <mergeCell ref="J14:J15"/>
    <mergeCell ref="F20:G20"/>
    <mergeCell ref="F21:G21"/>
    <mergeCell ref="F22:G22"/>
    <mergeCell ref="F23:G23"/>
    <mergeCell ref="F24:G24"/>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893</v>
      </c>
      <c r="O1" t="s">
        <v>149</v>
      </c>
      <c r="T1" t="s">
        <v>261</v>
      </c>
      <c r="U1">
        <v>44158.789999999994</v>
      </c>
    </row>
    <row r="2" spans="1:21" ht="15.75">
      <c r="A2" s="126"/>
      <c r="B2" s="136" t="s">
        <v>139</v>
      </c>
      <c r="C2" s="132"/>
      <c r="D2" s="132"/>
      <c r="E2" s="132"/>
      <c r="F2" s="132"/>
      <c r="G2" s="132"/>
      <c r="H2" s="132"/>
      <c r="I2" s="138" t="s">
        <v>145</v>
      </c>
      <c r="J2" s="127"/>
      <c r="T2" t="s">
        <v>190</v>
      </c>
      <c r="U2">
        <v>1324.76</v>
      </c>
    </row>
    <row r="3" spans="1:21">
      <c r="A3" s="126"/>
      <c r="B3" s="135" t="s">
        <v>140</v>
      </c>
      <c r="C3" s="132"/>
      <c r="D3" s="132"/>
      <c r="E3" s="132"/>
      <c r="F3" s="132"/>
      <c r="G3" s="132"/>
      <c r="H3" s="132"/>
      <c r="I3" s="132"/>
      <c r="J3" s="127"/>
      <c r="T3" t="s">
        <v>191</v>
      </c>
    </row>
    <row r="4" spans="1:21">
      <c r="A4" s="126"/>
      <c r="B4" s="135" t="s">
        <v>141</v>
      </c>
      <c r="C4" s="132"/>
      <c r="D4" s="132"/>
      <c r="E4" s="132"/>
      <c r="F4" s="132"/>
      <c r="G4" s="132"/>
      <c r="H4" s="132"/>
      <c r="I4" s="132"/>
      <c r="J4" s="127"/>
      <c r="T4" t="s">
        <v>263</v>
      </c>
      <c r="U4">
        <v>45483.549999999996</v>
      </c>
    </row>
    <row r="5" spans="1:21">
      <c r="A5" s="126"/>
      <c r="B5" s="135" t="s">
        <v>142</v>
      </c>
      <c r="C5" s="132"/>
      <c r="D5" s="132"/>
      <c r="E5" s="132"/>
      <c r="F5" s="132"/>
      <c r="G5" s="132"/>
      <c r="H5" s="132"/>
      <c r="I5" s="132"/>
      <c r="J5" s="127"/>
      <c r="S5" t="s">
        <v>1020</v>
      </c>
    </row>
    <row r="6" spans="1:21">
      <c r="A6" s="126"/>
      <c r="B6" s="135" t="s">
        <v>143</v>
      </c>
      <c r="C6" s="132"/>
      <c r="D6" s="132"/>
      <c r="E6" s="132"/>
      <c r="F6" s="132"/>
      <c r="G6" s="132"/>
      <c r="H6" s="132"/>
      <c r="I6" s="132"/>
      <c r="J6" s="127"/>
    </row>
    <row r="7" spans="1:21">
      <c r="A7" s="126"/>
      <c r="B7" s="135"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1"/>
      <c r="J10" s="127"/>
    </row>
    <row r="11" spans="1:21">
      <c r="A11" s="126"/>
      <c r="B11" s="126" t="s">
        <v>716</v>
      </c>
      <c r="C11" s="132"/>
      <c r="D11" s="132"/>
      <c r="E11" s="127"/>
      <c r="F11" s="128"/>
      <c r="G11" s="128" t="s">
        <v>716</v>
      </c>
      <c r="H11" s="132"/>
      <c r="I11" s="152"/>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157</v>
      </c>
      <c r="C14" s="132"/>
      <c r="D14" s="132"/>
      <c r="E14" s="127"/>
      <c r="F14" s="128"/>
      <c r="G14" s="128" t="s">
        <v>157</v>
      </c>
      <c r="H14" s="132"/>
      <c r="I14" s="153">
        <v>45180</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4" t="s">
        <v>147</v>
      </c>
      <c r="I16" s="142">
        <v>39935</v>
      </c>
      <c r="J16" s="127"/>
    </row>
    <row r="17" spans="1:16">
      <c r="A17" s="126"/>
      <c r="B17" s="132" t="s">
        <v>719</v>
      </c>
      <c r="C17" s="132"/>
      <c r="D17" s="132"/>
      <c r="E17" s="132"/>
      <c r="F17" s="132"/>
      <c r="G17" s="132"/>
      <c r="H17" s="134" t="s">
        <v>148</v>
      </c>
      <c r="I17" s="142"/>
      <c r="J17" s="127"/>
    </row>
    <row r="18" spans="1:16" ht="18">
      <c r="A18" s="126"/>
      <c r="B18" s="132" t="s">
        <v>720</v>
      </c>
      <c r="C18" s="132"/>
      <c r="D18" s="132"/>
      <c r="E18" s="132"/>
      <c r="F18" s="132"/>
      <c r="G18" s="132"/>
      <c r="H18" s="137" t="s">
        <v>264</v>
      </c>
      <c r="I18" s="116" t="s">
        <v>282</v>
      </c>
      <c r="J18" s="127"/>
    </row>
    <row r="19" spans="1:16">
      <c r="A19" s="126"/>
      <c r="B19" s="132"/>
      <c r="C19" s="132"/>
      <c r="D19" s="132"/>
      <c r="E19" s="132"/>
      <c r="F19" s="132"/>
      <c r="G19" s="132"/>
      <c r="H19" s="132"/>
      <c r="I19" s="132"/>
      <c r="J19" s="127"/>
      <c r="P19">
        <v>45180</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84">
      <c r="A22" s="126"/>
      <c r="B22" s="119">
        <v>2</v>
      </c>
      <c r="C22" s="10" t="s">
        <v>721</v>
      </c>
      <c r="D22" s="130" t="s">
        <v>722</v>
      </c>
      <c r="E22" s="159" t="s">
        <v>723</v>
      </c>
      <c r="F22" s="160"/>
      <c r="G22" s="11" t="s">
        <v>724</v>
      </c>
      <c r="H22" s="14">
        <v>22.06</v>
      </c>
      <c r="I22" s="121">
        <f t="shared" ref="I22:I85" si="0">H22*B22</f>
        <v>44.12</v>
      </c>
      <c r="J22" s="127"/>
    </row>
    <row r="23" spans="1:16" ht="84">
      <c r="A23" s="126"/>
      <c r="B23" s="119">
        <v>2</v>
      </c>
      <c r="C23" s="10" t="s">
        <v>721</v>
      </c>
      <c r="D23" s="130" t="s">
        <v>722</v>
      </c>
      <c r="E23" s="159" t="s">
        <v>725</v>
      </c>
      <c r="F23" s="160"/>
      <c r="G23" s="11" t="s">
        <v>724</v>
      </c>
      <c r="H23" s="14">
        <v>22.06</v>
      </c>
      <c r="I23" s="121">
        <f t="shared" si="0"/>
        <v>44.12</v>
      </c>
      <c r="J23" s="127"/>
    </row>
    <row r="24" spans="1:16" ht="84">
      <c r="A24" s="126"/>
      <c r="B24" s="119">
        <v>2</v>
      </c>
      <c r="C24" s="10" t="s">
        <v>721</v>
      </c>
      <c r="D24" s="130" t="s">
        <v>726</v>
      </c>
      <c r="E24" s="159" t="s">
        <v>279</v>
      </c>
      <c r="F24" s="160"/>
      <c r="G24" s="11" t="s">
        <v>724</v>
      </c>
      <c r="H24" s="14">
        <v>24.56</v>
      </c>
      <c r="I24" s="121">
        <f t="shared" si="0"/>
        <v>49.12</v>
      </c>
      <c r="J24" s="127"/>
    </row>
    <row r="25" spans="1:16" ht="84">
      <c r="A25" s="126"/>
      <c r="B25" s="119">
        <v>2</v>
      </c>
      <c r="C25" s="10" t="s">
        <v>721</v>
      </c>
      <c r="D25" s="130" t="s">
        <v>727</v>
      </c>
      <c r="E25" s="159" t="s">
        <v>723</v>
      </c>
      <c r="F25" s="160"/>
      <c r="G25" s="11" t="s">
        <v>724</v>
      </c>
      <c r="H25" s="14">
        <v>29.89</v>
      </c>
      <c r="I25" s="121">
        <f t="shared" si="0"/>
        <v>59.78</v>
      </c>
      <c r="J25" s="127"/>
    </row>
    <row r="26" spans="1:16" ht="72">
      <c r="A26" s="126"/>
      <c r="B26" s="119">
        <v>4</v>
      </c>
      <c r="C26" s="10" t="s">
        <v>728</v>
      </c>
      <c r="D26" s="130" t="s">
        <v>722</v>
      </c>
      <c r="E26" s="159" t="s">
        <v>279</v>
      </c>
      <c r="F26" s="160"/>
      <c r="G26" s="11" t="s">
        <v>729</v>
      </c>
      <c r="H26" s="14">
        <v>19.57</v>
      </c>
      <c r="I26" s="121">
        <f t="shared" si="0"/>
        <v>78.28</v>
      </c>
      <c r="J26" s="127"/>
    </row>
    <row r="27" spans="1:16" ht="72">
      <c r="A27" s="126"/>
      <c r="B27" s="119">
        <v>4</v>
      </c>
      <c r="C27" s="10" t="s">
        <v>728</v>
      </c>
      <c r="D27" s="130" t="s">
        <v>722</v>
      </c>
      <c r="E27" s="159" t="s">
        <v>115</v>
      </c>
      <c r="F27" s="160"/>
      <c r="G27" s="11" t="s">
        <v>729</v>
      </c>
      <c r="H27" s="14">
        <v>19.57</v>
      </c>
      <c r="I27" s="121">
        <f t="shared" si="0"/>
        <v>78.28</v>
      </c>
      <c r="J27" s="127"/>
    </row>
    <row r="28" spans="1:16" ht="72">
      <c r="A28" s="126"/>
      <c r="B28" s="119">
        <v>8</v>
      </c>
      <c r="C28" s="10" t="s">
        <v>728</v>
      </c>
      <c r="D28" s="130" t="s">
        <v>730</v>
      </c>
      <c r="E28" s="159" t="s">
        <v>115</v>
      </c>
      <c r="F28" s="160"/>
      <c r="G28" s="11" t="s">
        <v>729</v>
      </c>
      <c r="H28" s="14">
        <v>21</v>
      </c>
      <c r="I28" s="121">
        <f t="shared" si="0"/>
        <v>168</v>
      </c>
      <c r="J28" s="127"/>
    </row>
    <row r="29" spans="1:16" ht="72">
      <c r="A29" s="126"/>
      <c r="B29" s="119">
        <v>2</v>
      </c>
      <c r="C29" s="10" t="s">
        <v>728</v>
      </c>
      <c r="D29" s="130" t="s">
        <v>730</v>
      </c>
      <c r="E29" s="159" t="s">
        <v>723</v>
      </c>
      <c r="F29" s="160"/>
      <c r="G29" s="11" t="s">
        <v>729</v>
      </c>
      <c r="H29" s="14">
        <v>21</v>
      </c>
      <c r="I29" s="121">
        <f t="shared" si="0"/>
        <v>42</v>
      </c>
      <c r="J29" s="127"/>
    </row>
    <row r="30" spans="1:16" ht="72">
      <c r="A30" s="126"/>
      <c r="B30" s="119">
        <v>2</v>
      </c>
      <c r="C30" s="10" t="s">
        <v>728</v>
      </c>
      <c r="D30" s="130" t="s">
        <v>730</v>
      </c>
      <c r="E30" s="159" t="s">
        <v>731</v>
      </c>
      <c r="F30" s="160"/>
      <c r="G30" s="11" t="s">
        <v>729</v>
      </c>
      <c r="H30" s="14">
        <v>21</v>
      </c>
      <c r="I30" s="121">
        <f t="shared" si="0"/>
        <v>42</v>
      </c>
      <c r="J30" s="127"/>
    </row>
    <row r="31" spans="1:16" ht="72">
      <c r="A31" s="126"/>
      <c r="B31" s="119">
        <v>14</v>
      </c>
      <c r="C31" s="10" t="s">
        <v>728</v>
      </c>
      <c r="D31" s="130" t="s">
        <v>726</v>
      </c>
      <c r="E31" s="159" t="s">
        <v>723</v>
      </c>
      <c r="F31" s="160"/>
      <c r="G31" s="11" t="s">
        <v>729</v>
      </c>
      <c r="H31" s="14">
        <v>22.06</v>
      </c>
      <c r="I31" s="121">
        <f t="shared" si="0"/>
        <v>308.83999999999997</v>
      </c>
      <c r="J31" s="127"/>
    </row>
    <row r="32" spans="1:16" ht="72">
      <c r="A32" s="126"/>
      <c r="B32" s="119">
        <v>14</v>
      </c>
      <c r="C32" s="10" t="s">
        <v>728</v>
      </c>
      <c r="D32" s="130" t="s">
        <v>726</v>
      </c>
      <c r="E32" s="159" t="s">
        <v>725</v>
      </c>
      <c r="F32" s="160"/>
      <c r="G32" s="11" t="s">
        <v>729</v>
      </c>
      <c r="H32" s="14">
        <v>22.06</v>
      </c>
      <c r="I32" s="121">
        <f t="shared" si="0"/>
        <v>308.83999999999997</v>
      </c>
      <c r="J32" s="127"/>
    </row>
    <row r="33" spans="1:10" ht="72">
      <c r="A33" s="126"/>
      <c r="B33" s="119">
        <v>4</v>
      </c>
      <c r="C33" s="10" t="s">
        <v>728</v>
      </c>
      <c r="D33" s="130" t="s">
        <v>732</v>
      </c>
      <c r="E33" s="159" t="s">
        <v>589</v>
      </c>
      <c r="F33" s="160"/>
      <c r="G33" s="11" t="s">
        <v>729</v>
      </c>
      <c r="H33" s="14">
        <v>23.13</v>
      </c>
      <c r="I33" s="121">
        <f t="shared" si="0"/>
        <v>92.52</v>
      </c>
      <c r="J33" s="127"/>
    </row>
    <row r="34" spans="1:10" ht="72">
      <c r="A34" s="126"/>
      <c r="B34" s="119">
        <v>2</v>
      </c>
      <c r="C34" s="10" t="s">
        <v>728</v>
      </c>
      <c r="D34" s="130" t="s">
        <v>732</v>
      </c>
      <c r="E34" s="159" t="s">
        <v>723</v>
      </c>
      <c r="F34" s="160"/>
      <c r="G34" s="11" t="s">
        <v>729</v>
      </c>
      <c r="H34" s="14">
        <v>23.13</v>
      </c>
      <c r="I34" s="121">
        <f t="shared" si="0"/>
        <v>46.26</v>
      </c>
      <c r="J34" s="127"/>
    </row>
    <row r="35" spans="1:10" ht="72">
      <c r="A35" s="126"/>
      <c r="B35" s="119">
        <v>2</v>
      </c>
      <c r="C35" s="10" t="s">
        <v>728</v>
      </c>
      <c r="D35" s="130" t="s">
        <v>732</v>
      </c>
      <c r="E35" s="159" t="s">
        <v>731</v>
      </c>
      <c r="F35" s="160"/>
      <c r="G35" s="11" t="s">
        <v>729</v>
      </c>
      <c r="H35" s="14">
        <v>23.13</v>
      </c>
      <c r="I35" s="121">
        <f t="shared" si="0"/>
        <v>46.26</v>
      </c>
      <c r="J35" s="127"/>
    </row>
    <row r="36" spans="1:10" ht="72">
      <c r="A36" s="126"/>
      <c r="B36" s="119">
        <v>2</v>
      </c>
      <c r="C36" s="10" t="s">
        <v>728</v>
      </c>
      <c r="D36" s="130" t="s">
        <v>732</v>
      </c>
      <c r="E36" s="159" t="s">
        <v>733</v>
      </c>
      <c r="F36" s="160"/>
      <c r="G36" s="11" t="s">
        <v>729</v>
      </c>
      <c r="H36" s="14">
        <v>23.13</v>
      </c>
      <c r="I36" s="121">
        <f t="shared" si="0"/>
        <v>46.26</v>
      </c>
      <c r="J36" s="127"/>
    </row>
    <row r="37" spans="1:10" ht="72">
      <c r="A37" s="126"/>
      <c r="B37" s="119">
        <v>2</v>
      </c>
      <c r="C37" s="10" t="s">
        <v>728</v>
      </c>
      <c r="D37" s="130" t="s">
        <v>734</v>
      </c>
      <c r="E37" s="159" t="s">
        <v>115</v>
      </c>
      <c r="F37" s="160"/>
      <c r="G37" s="11" t="s">
        <v>729</v>
      </c>
      <c r="H37" s="14">
        <v>24.56</v>
      </c>
      <c r="I37" s="121">
        <f t="shared" si="0"/>
        <v>49.12</v>
      </c>
      <c r="J37" s="127"/>
    </row>
    <row r="38" spans="1:10" ht="72">
      <c r="A38" s="126"/>
      <c r="B38" s="119">
        <v>2</v>
      </c>
      <c r="C38" s="10" t="s">
        <v>728</v>
      </c>
      <c r="D38" s="130" t="s">
        <v>734</v>
      </c>
      <c r="E38" s="159" t="s">
        <v>723</v>
      </c>
      <c r="F38" s="160"/>
      <c r="G38" s="11" t="s">
        <v>729</v>
      </c>
      <c r="H38" s="14">
        <v>24.56</v>
      </c>
      <c r="I38" s="121">
        <f t="shared" si="0"/>
        <v>49.12</v>
      </c>
      <c r="J38" s="127"/>
    </row>
    <row r="39" spans="1:10" ht="72">
      <c r="A39" s="126"/>
      <c r="B39" s="119">
        <v>2</v>
      </c>
      <c r="C39" s="10" t="s">
        <v>728</v>
      </c>
      <c r="D39" s="130" t="s">
        <v>734</v>
      </c>
      <c r="E39" s="159" t="s">
        <v>725</v>
      </c>
      <c r="F39" s="160"/>
      <c r="G39" s="11" t="s">
        <v>729</v>
      </c>
      <c r="H39" s="14">
        <v>24.56</v>
      </c>
      <c r="I39" s="121">
        <f t="shared" si="0"/>
        <v>49.12</v>
      </c>
      <c r="J39" s="127"/>
    </row>
    <row r="40" spans="1:10" ht="72">
      <c r="A40" s="126"/>
      <c r="B40" s="119">
        <v>2</v>
      </c>
      <c r="C40" s="10" t="s">
        <v>728</v>
      </c>
      <c r="D40" s="130" t="s">
        <v>727</v>
      </c>
      <c r="E40" s="159" t="s">
        <v>279</v>
      </c>
      <c r="F40" s="160"/>
      <c r="G40" s="11" t="s">
        <v>729</v>
      </c>
      <c r="H40" s="14">
        <v>25.98</v>
      </c>
      <c r="I40" s="121">
        <f t="shared" si="0"/>
        <v>51.96</v>
      </c>
      <c r="J40" s="127"/>
    </row>
    <row r="41" spans="1:10" ht="72">
      <c r="A41" s="126"/>
      <c r="B41" s="119">
        <v>2</v>
      </c>
      <c r="C41" s="10" t="s">
        <v>728</v>
      </c>
      <c r="D41" s="130" t="s">
        <v>727</v>
      </c>
      <c r="E41" s="159" t="s">
        <v>589</v>
      </c>
      <c r="F41" s="160"/>
      <c r="G41" s="11" t="s">
        <v>729</v>
      </c>
      <c r="H41" s="14">
        <v>25.98</v>
      </c>
      <c r="I41" s="121">
        <f t="shared" si="0"/>
        <v>51.96</v>
      </c>
      <c r="J41" s="127"/>
    </row>
    <row r="42" spans="1:10" ht="72">
      <c r="A42" s="126"/>
      <c r="B42" s="119">
        <v>2</v>
      </c>
      <c r="C42" s="10" t="s">
        <v>728</v>
      </c>
      <c r="D42" s="130" t="s">
        <v>735</v>
      </c>
      <c r="E42" s="159" t="s">
        <v>723</v>
      </c>
      <c r="F42" s="160"/>
      <c r="G42" s="11" t="s">
        <v>729</v>
      </c>
      <c r="H42" s="14">
        <v>28.11</v>
      </c>
      <c r="I42" s="121">
        <f t="shared" si="0"/>
        <v>56.22</v>
      </c>
      <c r="J42" s="127"/>
    </row>
    <row r="43" spans="1:10" ht="72">
      <c r="A43" s="126"/>
      <c r="B43" s="119">
        <v>2</v>
      </c>
      <c r="C43" s="10" t="s">
        <v>728</v>
      </c>
      <c r="D43" s="130" t="s">
        <v>735</v>
      </c>
      <c r="E43" s="159" t="s">
        <v>731</v>
      </c>
      <c r="F43" s="160"/>
      <c r="G43" s="11" t="s">
        <v>729</v>
      </c>
      <c r="H43" s="14">
        <v>28.11</v>
      </c>
      <c r="I43" s="121">
        <f t="shared" si="0"/>
        <v>56.22</v>
      </c>
      <c r="J43" s="127"/>
    </row>
    <row r="44" spans="1:10" ht="72">
      <c r="A44" s="126"/>
      <c r="B44" s="119">
        <v>6</v>
      </c>
      <c r="C44" s="10" t="s">
        <v>728</v>
      </c>
      <c r="D44" s="130" t="s">
        <v>736</v>
      </c>
      <c r="E44" s="159" t="s">
        <v>115</v>
      </c>
      <c r="F44" s="160"/>
      <c r="G44" s="11" t="s">
        <v>729</v>
      </c>
      <c r="H44" s="14">
        <v>31.32</v>
      </c>
      <c r="I44" s="121">
        <f t="shared" si="0"/>
        <v>187.92000000000002</v>
      </c>
      <c r="J44" s="127"/>
    </row>
    <row r="45" spans="1:10" ht="72">
      <c r="A45" s="126"/>
      <c r="B45" s="119">
        <v>2</v>
      </c>
      <c r="C45" s="10" t="s">
        <v>728</v>
      </c>
      <c r="D45" s="130" t="s">
        <v>736</v>
      </c>
      <c r="E45" s="159" t="s">
        <v>723</v>
      </c>
      <c r="F45" s="160"/>
      <c r="G45" s="11" t="s">
        <v>729</v>
      </c>
      <c r="H45" s="14">
        <v>31.32</v>
      </c>
      <c r="I45" s="121">
        <f t="shared" si="0"/>
        <v>62.64</v>
      </c>
      <c r="J45" s="127"/>
    </row>
    <row r="46" spans="1:10" ht="72">
      <c r="A46" s="126"/>
      <c r="B46" s="119">
        <v>4</v>
      </c>
      <c r="C46" s="10" t="s">
        <v>728</v>
      </c>
      <c r="D46" s="130" t="s">
        <v>737</v>
      </c>
      <c r="E46" s="159" t="s">
        <v>723</v>
      </c>
      <c r="F46" s="160"/>
      <c r="G46" s="11" t="s">
        <v>729</v>
      </c>
      <c r="H46" s="14">
        <v>35.229999999999997</v>
      </c>
      <c r="I46" s="121">
        <f t="shared" si="0"/>
        <v>140.91999999999999</v>
      </c>
      <c r="J46" s="127"/>
    </row>
    <row r="47" spans="1:10" ht="72">
      <c r="A47" s="126"/>
      <c r="B47" s="119">
        <v>2</v>
      </c>
      <c r="C47" s="10" t="s">
        <v>728</v>
      </c>
      <c r="D47" s="130" t="s">
        <v>738</v>
      </c>
      <c r="E47" s="159" t="s">
        <v>723</v>
      </c>
      <c r="F47" s="160"/>
      <c r="G47" s="11" t="s">
        <v>729</v>
      </c>
      <c r="H47" s="14">
        <v>44.13</v>
      </c>
      <c r="I47" s="121">
        <f t="shared" si="0"/>
        <v>88.26</v>
      </c>
      <c r="J47" s="127"/>
    </row>
    <row r="48" spans="1:10" ht="72">
      <c r="A48" s="126"/>
      <c r="B48" s="119">
        <v>2</v>
      </c>
      <c r="C48" s="10" t="s">
        <v>728</v>
      </c>
      <c r="D48" s="130" t="s">
        <v>739</v>
      </c>
      <c r="E48" s="159" t="s">
        <v>679</v>
      </c>
      <c r="F48" s="160"/>
      <c r="G48" s="11" t="s">
        <v>729</v>
      </c>
      <c r="H48" s="14">
        <v>49.47</v>
      </c>
      <c r="I48" s="121">
        <f t="shared" si="0"/>
        <v>98.94</v>
      </c>
      <c r="J48" s="127"/>
    </row>
    <row r="49" spans="1:10" ht="72">
      <c r="A49" s="126"/>
      <c r="B49" s="119">
        <v>2</v>
      </c>
      <c r="C49" s="10" t="s">
        <v>728</v>
      </c>
      <c r="D49" s="130" t="s">
        <v>740</v>
      </c>
      <c r="E49" s="159" t="s">
        <v>279</v>
      </c>
      <c r="F49" s="160"/>
      <c r="G49" s="11" t="s">
        <v>729</v>
      </c>
      <c r="H49" s="14">
        <v>58.36</v>
      </c>
      <c r="I49" s="121">
        <f t="shared" si="0"/>
        <v>116.72</v>
      </c>
      <c r="J49" s="127"/>
    </row>
    <row r="50" spans="1:10" ht="72">
      <c r="A50" s="126"/>
      <c r="B50" s="119">
        <v>2</v>
      </c>
      <c r="C50" s="10" t="s">
        <v>728</v>
      </c>
      <c r="D50" s="130" t="s">
        <v>740</v>
      </c>
      <c r="E50" s="159" t="s">
        <v>589</v>
      </c>
      <c r="F50" s="160"/>
      <c r="G50" s="11" t="s">
        <v>729</v>
      </c>
      <c r="H50" s="14">
        <v>58.36</v>
      </c>
      <c r="I50" s="121">
        <f t="shared" si="0"/>
        <v>116.72</v>
      </c>
      <c r="J50" s="127"/>
    </row>
    <row r="51" spans="1:10" ht="72">
      <c r="A51" s="126"/>
      <c r="B51" s="119">
        <v>2</v>
      </c>
      <c r="C51" s="10" t="s">
        <v>728</v>
      </c>
      <c r="D51" s="130" t="s">
        <v>740</v>
      </c>
      <c r="E51" s="159" t="s">
        <v>733</v>
      </c>
      <c r="F51" s="160"/>
      <c r="G51" s="11" t="s">
        <v>729</v>
      </c>
      <c r="H51" s="14">
        <v>58.36</v>
      </c>
      <c r="I51" s="121">
        <f t="shared" si="0"/>
        <v>116.72</v>
      </c>
      <c r="J51" s="127"/>
    </row>
    <row r="52" spans="1:10" ht="216">
      <c r="A52" s="126"/>
      <c r="B52" s="119">
        <v>2</v>
      </c>
      <c r="C52" s="10" t="s">
        <v>741</v>
      </c>
      <c r="D52" s="130" t="s">
        <v>742</v>
      </c>
      <c r="E52" s="159" t="s">
        <v>271</v>
      </c>
      <c r="F52" s="160"/>
      <c r="G52" s="11" t="s">
        <v>743</v>
      </c>
      <c r="H52" s="14">
        <v>142</v>
      </c>
      <c r="I52" s="121">
        <f t="shared" si="0"/>
        <v>284</v>
      </c>
      <c r="J52" s="127"/>
    </row>
    <row r="53" spans="1:10" ht="108">
      <c r="A53" s="126"/>
      <c r="B53" s="119">
        <v>2</v>
      </c>
      <c r="C53" s="10" t="s">
        <v>744</v>
      </c>
      <c r="D53" s="130" t="s">
        <v>734</v>
      </c>
      <c r="E53" s="159" t="s">
        <v>112</v>
      </c>
      <c r="F53" s="160"/>
      <c r="G53" s="11" t="s">
        <v>745</v>
      </c>
      <c r="H53" s="14">
        <v>38.79</v>
      </c>
      <c r="I53" s="121">
        <f t="shared" si="0"/>
        <v>77.58</v>
      </c>
      <c r="J53" s="127"/>
    </row>
    <row r="54" spans="1:10" ht="108">
      <c r="A54" s="126"/>
      <c r="B54" s="119">
        <v>2</v>
      </c>
      <c r="C54" s="10" t="s">
        <v>744</v>
      </c>
      <c r="D54" s="130" t="s">
        <v>736</v>
      </c>
      <c r="E54" s="159" t="s">
        <v>112</v>
      </c>
      <c r="F54" s="160"/>
      <c r="G54" s="11" t="s">
        <v>745</v>
      </c>
      <c r="H54" s="14">
        <v>54.81</v>
      </c>
      <c r="I54" s="121">
        <f t="shared" si="0"/>
        <v>109.62</v>
      </c>
      <c r="J54" s="127"/>
    </row>
    <row r="55" spans="1:10" ht="84">
      <c r="A55" s="126"/>
      <c r="B55" s="119">
        <v>2</v>
      </c>
      <c r="C55" s="10" t="s">
        <v>746</v>
      </c>
      <c r="D55" s="130" t="s">
        <v>735</v>
      </c>
      <c r="E55" s="159"/>
      <c r="F55" s="160"/>
      <c r="G55" s="11" t="s">
        <v>747</v>
      </c>
      <c r="H55" s="14">
        <v>30.96</v>
      </c>
      <c r="I55" s="121">
        <f t="shared" si="0"/>
        <v>61.92</v>
      </c>
      <c r="J55" s="127"/>
    </row>
    <row r="56" spans="1:10" ht="96">
      <c r="A56" s="126"/>
      <c r="B56" s="119">
        <v>2</v>
      </c>
      <c r="C56" s="10" t="s">
        <v>748</v>
      </c>
      <c r="D56" s="130" t="s">
        <v>736</v>
      </c>
      <c r="E56" s="159" t="s">
        <v>733</v>
      </c>
      <c r="F56" s="160"/>
      <c r="G56" s="11" t="s">
        <v>749</v>
      </c>
      <c r="H56" s="14">
        <v>35.590000000000003</v>
      </c>
      <c r="I56" s="121">
        <f t="shared" si="0"/>
        <v>71.180000000000007</v>
      </c>
      <c r="J56" s="127"/>
    </row>
    <row r="57" spans="1:10" ht="96">
      <c r="A57" s="126"/>
      <c r="B57" s="119">
        <v>2</v>
      </c>
      <c r="C57" s="10" t="s">
        <v>748</v>
      </c>
      <c r="D57" s="130" t="s">
        <v>738</v>
      </c>
      <c r="E57" s="159" t="s">
        <v>733</v>
      </c>
      <c r="F57" s="160"/>
      <c r="G57" s="11" t="s">
        <v>749</v>
      </c>
      <c r="H57" s="14">
        <v>45.91</v>
      </c>
      <c r="I57" s="121">
        <f t="shared" si="0"/>
        <v>91.82</v>
      </c>
      <c r="J57" s="127"/>
    </row>
    <row r="58" spans="1:10" ht="96">
      <c r="A58" s="126"/>
      <c r="B58" s="119">
        <v>2</v>
      </c>
      <c r="C58" s="10" t="s">
        <v>748</v>
      </c>
      <c r="D58" s="130" t="s">
        <v>739</v>
      </c>
      <c r="E58" s="159" t="s">
        <v>733</v>
      </c>
      <c r="F58" s="160"/>
      <c r="G58" s="11" t="s">
        <v>749</v>
      </c>
      <c r="H58" s="14">
        <v>49.47</v>
      </c>
      <c r="I58" s="121">
        <f t="shared" si="0"/>
        <v>98.94</v>
      </c>
      <c r="J58" s="127"/>
    </row>
    <row r="59" spans="1:10" ht="96">
      <c r="A59" s="126"/>
      <c r="B59" s="119">
        <v>4</v>
      </c>
      <c r="C59" s="10" t="s">
        <v>750</v>
      </c>
      <c r="D59" s="130" t="s">
        <v>732</v>
      </c>
      <c r="E59" s="159" t="s">
        <v>279</v>
      </c>
      <c r="F59" s="160"/>
      <c r="G59" s="11" t="s">
        <v>751</v>
      </c>
      <c r="H59" s="14">
        <v>23.13</v>
      </c>
      <c r="I59" s="121">
        <f t="shared" si="0"/>
        <v>92.52</v>
      </c>
      <c r="J59" s="127"/>
    </row>
    <row r="60" spans="1:10" ht="96">
      <c r="A60" s="126"/>
      <c r="B60" s="119">
        <v>2</v>
      </c>
      <c r="C60" s="10" t="s">
        <v>750</v>
      </c>
      <c r="D60" s="130" t="s">
        <v>739</v>
      </c>
      <c r="E60" s="159" t="s">
        <v>589</v>
      </c>
      <c r="F60" s="160"/>
      <c r="G60" s="11" t="s">
        <v>751</v>
      </c>
      <c r="H60" s="14">
        <v>49.47</v>
      </c>
      <c r="I60" s="121">
        <f t="shared" si="0"/>
        <v>98.94</v>
      </c>
      <c r="J60" s="127"/>
    </row>
    <row r="61" spans="1:10" ht="96">
      <c r="A61" s="126"/>
      <c r="B61" s="119">
        <v>10</v>
      </c>
      <c r="C61" s="10" t="s">
        <v>750</v>
      </c>
      <c r="D61" s="130" t="s">
        <v>752</v>
      </c>
      <c r="E61" s="159" t="s">
        <v>279</v>
      </c>
      <c r="F61" s="160"/>
      <c r="G61" s="11" t="s">
        <v>751</v>
      </c>
      <c r="H61" s="14">
        <v>53.03</v>
      </c>
      <c r="I61" s="121">
        <f t="shared" si="0"/>
        <v>530.29999999999995</v>
      </c>
      <c r="J61" s="127"/>
    </row>
    <row r="62" spans="1:10" ht="60">
      <c r="A62" s="126"/>
      <c r="B62" s="119">
        <v>2</v>
      </c>
      <c r="C62" s="10" t="s">
        <v>753</v>
      </c>
      <c r="D62" s="130" t="s">
        <v>730</v>
      </c>
      <c r="E62" s="159" t="s">
        <v>279</v>
      </c>
      <c r="F62" s="160"/>
      <c r="G62" s="11" t="s">
        <v>754</v>
      </c>
      <c r="H62" s="14">
        <v>14.24</v>
      </c>
      <c r="I62" s="121">
        <f t="shared" si="0"/>
        <v>28.48</v>
      </c>
      <c r="J62" s="127"/>
    </row>
    <row r="63" spans="1:10" ht="60">
      <c r="A63" s="126"/>
      <c r="B63" s="119">
        <v>4</v>
      </c>
      <c r="C63" s="10" t="s">
        <v>753</v>
      </c>
      <c r="D63" s="130" t="s">
        <v>726</v>
      </c>
      <c r="E63" s="159" t="s">
        <v>279</v>
      </c>
      <c r="F63" s="160"/>
      <c r="G63" s="11" t="s">
        <v>754</v>
      </c>
      <c r="H63" s="14">
        <v>14.95</v>
      </c>
      <c r="I63" s="121">
        <f t="shared" si="0"/>
        <v>59.8</v>
      </c>
      <c r="J63" s="127"/>
    </row>
    <row r="64" spans="1:10" ht="60">
      <c r="A64" s="126"/>
      <c r="B64" s="119">
        <v>4</v>
      </c>
      <c r="C64" s="10" t="s">
        <v>753</v>
      </c>
      <c r="D64" s="130" t="s">
        <v>732</v>
      </c>
      <c r="E64" s="159" t="s">
        <v>279</v>
      </c>
      <c r="F64" s="160"/>
      <c r="G64" s="11" t="s">
        <v>754</v>
      </c>
      <c r="H64" s="14">
        <v>15.66</v>
      </c>
      <c r="I64" s="121">
        <f t="shared" si="0"/>
        <v>62.64</v>
      </c>
      <c r="J64" s="127"/>
    </row>
    <row r="65" spans="1:10" ht="60">
      <c r="A65" s="126"/>
      <c r="B65" s="119">
        <v>2</v>
      </c>
      <c r="C65" s="10" t="s">
        <v>753</v>
      </c>
      <c r="D65" s="130" t="s">
        <v>727</v>
      </c>
      <c r="E65" s="159" t="s">
        <v>115</v>
      </c>
      <c r="F65" s="160"/>
      <c r="G65" s="11" t="s">
        <v>754</v>
      </c>
      <c r="H65" s="14">
        <v>17.079999999999998</v>
      </c>
      <c r="I65" s="121">
        <f t="shared" si="0"/>
        <v>34.159999999999997</v>
      </c>
      <c r="J65" s="127"/>
    </row>
    <row r="66" spans="1:10" ht="60">
      <c r="A66" s="126"/>
      <c r="B66" s="119">
        <v>6</v>
      </c>
      <c r="C66" s="10" t="s">
        <v>753</v>
      </c>
      <c r="D66" s="130" t="s">
        <v>735</v>
      </c>
      <c r="E66" s="159" t="s">
        <v>279</v>
      </c>
      <c r="F66" s="160"/>
      <c r="G66" s="11" t="s">
        <v>754</v>
      </c>
      <c r="H66" s="14">
        <v>18.510000000000002</v>
      </c>
      <c r="I66" s="121">
        <f t="shared" si="0"/>
        <v>111.06</v>
      </c>
      <c r="J66" s="127"/>
    </row>
    <row r="67" spans="1:10" ht="60">
      <c r="A67" s="126"/>
      <c r="B67" s="119">
        <v>6</v>
      </c>
      <c r="C67" s="10" t="s">
        <v>753</v>
      </c>
      <c r="D67" s="130" t="s">
        <v>735</v>
      </c>
      <c r="E67" s="159" t="s">
        <v>589</v>
      </c>
      <c r="F67" s="160"/>
      <c r="G67" s="11" t="s">
        <v>754</v>
      </c>
      <c r="H67" s="14">
        <v>18.510000000000002</v>
      </c>
      <c r="I67" s="121">
        <f t="shared" si="0"/>
        <v>111.06</v>
      </c>
      <c r="J67" s="127"/>
    </row>
    <row r="68" spans="1:10" ht="60">
      <c r="A68" s="126"/>
      <c r="B68" s="119">
        <v>6</v>
      </c>
      <c r="C68" s="10" t="s">
        <v>753</v>
      </c>
      <c r="D68" s="130" t="s">
        <v>735</v>
      </c>
      <c r="E68" s="159" t="s">
        <v>115</v>
      </c>
      <c r="F68" s="160"/>
      <c r="G68" s="11" t="s">
        <v>754</v>
      </c>
      <c r="H68" s="14">
        <v>18.510000000000002</v>
      </c>
      <c r="I68" s="121">
        <f t="shared" si="0"/>
        <v>111.06</v>
      </c>
      <c r="J68" s="127"/>
    </row>
    <row r="69" spans="1:10" ht="60">
      <c r="A69" s="126"/>
      <c r="B69" s="119">
        <v>8</v>
      </c>
      <c r="C69" s="10" t="s">
        <v>753</v>
      </c>
      <c r="D69" s="130" t="s">
        <v>737</v>
      </c>
      <c r="E69" s="159" t="s">
        <v>589</v>
      </c>
      <c r="F69" s="160"/>
      <c r="G69" s="11" t="s">
        <v>754</v>
      </c>
      <c r="H69" s="14">
        <v>22.42</v>
      </c>
      <c r="I69" s="121">
        <f t="shared" si="0"/>
        <v>179.36</v>
      </c>
      <c r="J69" s="127"/>
    </row>
    <row r="70" spans="1:10" ht="60">
      <c r="A70" s="126"/>
      <c r="B70" s="119">
        <v>6</v>
      </c>
      <c r="C70" s="10" t="s">
        <v>753</v>
      </c>
      <c r="D70" s="130" t="s">
        <v>742</v>
      </c>
      <c r="E70" s="159" t="s">
        <v>589</v>
      </c>
      <c r="F70" s="160"/>
      <c r="G70" s="11" t="s">
        <v>754</v>
      </c>
      <c r="H70" s="14">
        <v>24.56</v>
      </c>
      <c r="I70" s="121">
        <f t="shared" si="0"/>
        <v>147.35999999999999</v>
      </c>
      <c r="J70" s="127"/>
    </row>
    <row r="71" spans="1:10" ht="60">
      <c r="A71" s="126"/>
      <c r="B71" s="119">
        <v>16</v>
      </c>
      <c r="C71" s="10" t="s">
        <v>753</v>
      </c>
      <c r="D71" s="130" t="s">
        <v>738</v>
      </c>
      <c r="E71" s="159" t="s">
        <v>279</v>
      </c>
      <c r="F71" s="160"/>
      <c r="G71" s="11" t="s">
        <v>754</v>
      </c>
      <c r="H71" s="14">
        <v>28.11</v>
      </c>
      <c r="I71" s="121">
        <f t="shared" si="0"/>
        <v>449.76</v>
      </c>
      <c r="J71" s="127"/>
    </row>
    <row r="72" spans="1:10" ht="60">
      <c r="A72" s="126"/>
      <c r="B72" s="119">
        <v>4</v>
      </c>
      <c r="C72" s="10" t="s">
        <v>753</v>
      </c>
      <c r="D72" s="130" t="s">
        <v>738</v>
      </c>
      <c r="E72" s="159" t="s">
        <v>589</v>
      </c>
      <c r="F72" s="160"/>
      <c r="G72" s="11" t="s">
        <v>754</v>
      </c>
      <c r="H72" s="14">
        <v>28.11</v>
      </c>
      <c r="I72" s="121">
        <f t="shared" si="0"/>
        <v>112.44</v>
      </c>
      <c r="J72" s="127"/>
    </row>
    <row r="73" spans="1:10" ht="60">
      <c r="A73" s="126"/>
      <c r="B73" s="119">
        <v>2</v>
      </c>
      <c r="C73" s="10" t="s">
        <v>753</v>
      </c>
      <c r="D73" s="130" t="s">
        <v>738</v>
      </c>
      <c r="E73" s="159" t="s">
        <v>115</v>
      </c>
      <c r="F73" s="160"/>
      <c r="G73" s="11" t="s">
        <v>754</v>
      </c>
      <c r="H73" s="14">
        <v>28.11</v>
      </c>
      <c r="I73" s="121">
        <f t="shared" si="0"/>
        <v>56.22</v>
      </c>
      <c r="J73" s="127"/>
    </row>
    <row r="74" spans="1:10" ht="60">
      <c r="A74" s="126"/>
      <c r="B74" s="119">
        <v>2</v>
      </c>
      <c r="C74" s="10" t="s">
        <v>753</v>
      </c>
      <c r="D74" s="130" t="s">
        <v>755</v>
      </c>
      <c r="E74" s="159" t="s">
        <v>115</v>
      </c>
      <c r="F74" s="160"/>
      <c r="G74" s="11" t="s">
        <v>754</v>
      </c>
      <c r="H74" s="14">
        <v>30.25</v>
      </c>
      <c r="I74" s="121">
        <f t="shared" si="0"/>
        <v>60.5</v>
      </c>
      <c r="J74" s="127"/>
    </row>
    <row r="75" spans="1:10" ht="60">
      <c r="A75" s="126"/>
      <c r="B75" s="119">
        <v>2</v>
      </c>
      <c r="C75" s="10" t="s">
        <v>753</v>
      </c>
      <c r="D75" s="130" t="s">
        <v>739</v>
      </c>
      <c r="E75" s="159" t="s">
        <v>115</v>
      </c>
      <c r="F75" s="160"/>
      <c r="G75" s="11" t="s">
        <v>754</v>
      </c>
      <c r="H75" s="14">
        <v>31.32</v>
      </c>
      <c r="I75" s="121">
        <f t="shared" si="0"/>
        <v>62.64</v>
      </c>
      <c r="J75" s="127"/>
    </row>
    <row r="76" spans="1:10" ht="60">
      <c r="A76" s="126"/>
      <c r="B76" s="119">
        <v>10</v>
      </c>
      <c r="C76" s="10" t="s">
        <v>753</v>
      </c>
      <c r="D76" s="130" t="s">
        <v>752</v>
      </c>
      <c r="E76" s="159" t="s">
        <v>115</v>
      </c>
      <c r="F76" s="160"/>
      <c r="G76" s="11" t="s">
        <v>754</v>
      </c>
      <c r="H76" s="14">
        <v>33.1</v>
      </c>
      <c r="I76" s="121">
        <f t="shared" si="0"/>
        <v>331</v>
      </c>
      <c r="J76" s="127"/>
    </row>
    <row r="77" spans="1:10" ht="60">
      <c r="A77" s="126"/>
      <c r="B77" s="119">
        <v>2</v>
      </c>
      <c r="C77" s="10" t="s">
        <v>753</v>
      </c>
      <c r="D77" s="130" t="s">
        <v>740</v>
      </c>
      <c r="E77" s="159" t="s">
        <v>115</v>
      </c>
      <c r="F77" s="160"/>
      <c r="G77" s="11" t="s">
        <v>754</v>
      </c>
      <c r="H77" s="14">
        <v>35.229999999999997</v>
      </c>
      <c r="I77" s="121">
        <f t="shared" si="0"/>
        <v>70.459999999999994</v>
      </c>
      <c r="J77" s="127"/>
    </row>
    <row r="78" spans="1:10" ht="252">
      <c r="A78" s="126"/>
      <c r="B78" s="119">
        <v>2</v>
      </c>
      <c r="C78" s="10" t="s">
        <v>756</v>
      </c>
      <c r="D78" s="130" t="s">
        <v>730</v>
      </c>
      <c r="E78" s="159" t="s">
        <v>279</v>
      </c>
      <c r="F78" s="160"/>
      <c r="G78" s="11" t="s">
        <v>757</v>
      </c>
      <c r="H78" s="14">
        <v>75.8</v>
      </c>
      <c r="I78" s="121">
        <f t="shared" si="0"/>
        <v>151.6</v>
      </c>
      <c r="J78" s="127"/>
    </row>
    <row r="79" spans="1:10" ht="252">
      <c r="A79" s="126"/>
      <c r="B79" s="119">
        <v>2</v>
      </c>
      <c r="C79" s="10" t="s">
        <v>756</v>
      </c>
      <c r="D79" s="130" t="s">
        <v>732</v>
      </c>
      <c r="E79" s="159" t="s">
        <v>279</v>
      </c>
      <c r="F79" s="160"/>
      <c r="G79" s="11" t="s">
        <v>757</v>
      </c>
      <c r="H79" s="14">
        <v>85.77</v>
      </c>
      <c r="I79" s="121">
        <f t="shared" si="0"/>
        <v>171.54</v>
      </c>
      <c r="J79" s="127"/>
    </row>
    <row r="80" spans="1:10" ht="72">
      <c r="A80" s="126"/>
      <c r="B80" s="119">
        <v>2</v>
      </c>
      <c r="C80" s="10" t="s">
        <v>758</v>
      </c>
      <c r="D80" s="130" t="s">
        <v>730</v>
      </c>
      <c r="E80" s="159"/>
      <c r="F80" s="160"/>
      <c r="G80" s="11" t="s">
        <v>759</v>
      </c>
      <c r="H80" s="14">
        <v>31.67</v>
      </c>
      <c r="I80" s="121">
        <f t="shared" si="0"/>
        <v>63.34</v>
      </c>
      <c r="J80" s="127"/>
    </row>
    <row r="81" spans="1:10" ht="72">
      <c r="A81" s="126"/>
      <c r="B81" s="119">
        <v>4</v>
      </c>
      <c r="C81" s="10" t="s">
        <v>758</v>
      </c>
      <c r="D81" s="130" t="s">
        <v>734</v>
      </c>
      <c r="E81" s="159"/>
      <c r="F81" s="160"/>
      <c r="G81" s="11" t="s">
        <v>759</v>
      </c>
      <c r="H81" s="14">
        <v>37.01</v>
      </c>
      <c r="I81" s="121">
        <f t="shared" si="0"/>
        <v>148.04</v>
      </c>
      <c r="J81" s="127"/>
    </row>
    <row r="82" spans="1:10" ht="72">
      <c r="A82" s="126"/>
      <c r="B82" s="119">
        <v>2</v>
      </c>
      <c r="C82" s="10" t="s">
        <v>758</v>
      </c>
      <c r="D82" s="130" t="s">
        <v>740</v>
      </c>
      <c r="E82" s="159"/>
      <c r="F82" s="160"/>
      <c r="G82" s="11" t="s">
        <v>759</v>
      </c>
      <c r="H82" s="14">
        <v>74.38</v>
      </c>
      <c r="I82" s="121">
        <f t="shared" si="0"/>
        <v>148.76</v>
      </c>
      <c r="J82" s="127"/>
    </row>
    <row r="83" spans="1:10" ht="144">
      <c r="A83" s="126"/>
      <c r="B83" s="119">
        <v>12</v>
      </c>
      <c r="C83" s="10" t="s">
        <v>760</v>
      </c>
      <c r="D83" s="130" t="s">
        <v>737</v>
      </c>
      <c r="E83" s="159" t="s">
        <v>279</v>
      </c>
      <c r="F83" s="160"/>
      <c r="G83" s="11" t="s">
        <v>1021</v>
      </c>
      <c r="H83" s="14">
        <v>59.79</v>
      </c>
      <c r="I83" s="121">
        <f t="shared" si="0"/>
        <v>717.48</v>
      </c>
      <c r="J83" s="127"/>
    </row>
    <row r="84" spans="1:10" ht="144">
      <c r="A84" s="126"/>
      <c r="B84" s="119">
        <v>2</v>
      </c>
      <c r="C84" s="10" t="s">
        <v>760</v>
      </c>
      <c r="D84" s="130" t="s">
        <v>755</v>
      </c>
      <c r="E84" s="159" t="s">
        <v>279</v>
      </c>
      <c r="F84" s="160"/>
      <c r="G84" s="11" t="s">
        <v>1021</v>
      </c>
      <c r="H84" s="14">
        <v>81.14</v>
      </c>
      <c r="I84" s="121">
        <f t="shared" si="0"/>
        <v>162.28</v>
      </c>
      <c r="J84" s="127"/>
    </row>
    <row r="85" spans="1:10" ht="144">
      <c r="A85" s="126"/>
      <c r="B85" s="119">
        <v>2</v>
      </c>
      <c r="C85" s="10" t="s">
        <v>760</v>
      </c>
      <c r="D85" s="130" t="s">
        <v>740</v>
      </c>
      <c r="E85" s="159" t="s">
        <v>279</v>
      </c>
      <c r="F85" s="160"/>
      <c r="G85" s="11" t="s">
        <v>1021</v>
      </c>
      <c r="H85" s="14">
        <v>101.07</v>
      </c>
      <c r="I85" s="121">
        <f t="shared" si="0"/>
        <v>202.14</v>
      </c>
      <c r="J85" s="127"/>
    </row>
    <row r="86" spans="1:10" ht="144">
      <c r="A86" s="126"/>
      <c r="B86" s="119">
        <v>2</v>
      </c>
      <c r="C86" s="10" t="s">
        <v>760</v>
      </c>
      <c r="D86" s="130" t="s">
        <v>761</v>
      </c>
      <c r="E86" s="159" t="s">
        <v>279</v>
      </c>
      <c r="F86" s="160"/>
      <c r="G86" s="11" t="s">
        <v>1021</v>
      </c>
      <c r="H86" s="14">
        <v>127.76</v>
      </c>
      <c r="I86" s="121">
        <f t="shared" ref="I86:I149" si="1">H86*B86</f>
        <v>255.52</v>
      </c>
      <c r="J86" s="127"/>
    </row>
    <row r="87" spans="1:10" ht="144">
      <c r="A87" s="126"/>
      <c r="B87" s="119">
        <v>4</v>
      </c>
      <c r="C87" s="10" t="s">
        <v>760</v>
      </c>
      <c r="D87" s="130" t="s">
        <v>762</v>
      </c>
      <c r="E87" s="159" t="s">
        <v>279</v>
      </c>
      <c r="F87" s="160"/>
      <c r="G87" s="11" t="s">
        <v>1021</v>
      </c>
      <c r="H87" s="14">
        <v>134.88</v>
      </c>
      <c r="I87" s="121">
        <f t="shared" si="1"/>
        <v>539.52</v>
      </c>
      <c r="J87" s="127"/>
    </row>
    <row r="88" spans="1:10" ht="144">
      <c r="A88" s="126"/>
      <c r="B88" s="119">
        <v>2</v>
      </c>
      <c r="C88" s="10" t="s">
        <v>760</v>
      </c>
      <c r="D88" s="130" t="s">
        <v>763</v>
      </c>
      <c r="E88" s="159" t="s">
        <v>279</v>
      </c>
      <c r="F88" s="160"/>
      <c r="G88" s="11" t="s">
        <v>1021</v>
      </c>
      <c r="H88" s="14">
        <v>142</v>
      </c>
      <c r="I88" s="121">
        <f t="shared" si="1"/>
        <v>284</v>
      </c>
      <c r="J88" s="127"/>
    </row>
    <row r="89" spans="1:10" ht="144">
      <c r="A89" s="126"/>
      <c r="B89" s="119">
        <v>2</v>
      </c>
      <c r="C89" s="10" t="s">
        <v>760</v>
      </c>
      <c r="D89" s="130" t="s">
        <v>764</v>
      </c>
      <c r="E89" s="159" t="s">
        <v>279</v>
      </c>
      <c r="F89" s="160"/>
      <c r="G89" s="11" t="s">
        <v>1021</v>
      </c>
      <c r="H89" s="14">
        <v>55.16</v>
      </c>
      <c r="I89" s="121">
        <f t="shared" si="1"/>
        <v>110.32</v>
      </c>
      <c r="J89" s="127"/>
    </row>
    <row r="90" spans="1:10" ht="144">
      <c r="A90" s="126"/>
      <c r="B90" s="119">
        <v>1</v>
      </c>
      <c r="C90" s="10" t="s">
        <v>765</v>
      </c>
      <c r="D90" s="130"/>
      <c r="E90" s="159"/>
      <c r="F90" s="160"/>
      <c r="G90" s="11" t="s">
        <v>766</v>
      </c>
      <c r="H90" s="14">
        <v>88.61</v>
      </c>
      <c r="I90" s="121">
        <f t="shared" si="1"/>
        <v>88.61</v>
      </c>
      <c r="J90" s="127"/>
    </row>
    <row r="91" spans="1:10" ht="84">
      <c r="A91" s="126"/>
      <c r="B91" s="119">
        <v>2</v>
      </c>
      <c r="C91" s="10" t="s">
        <v>767</v>
      </c>
      <c r="D91" s="130" t="s">
        <v>768</v>
      </c>
      <c r="E91" s="159"/>
      <c r="F91" s="160"/>
      <c r="G91" s="11" t="s">
        <v>769</v>
      </c>
      <c r="H91" s="14">
        <v>54.81</v>
      </c>
      <c r="I91" s="121">
        <f t="shared" si="1"/>
        <v>109.62</v>
      </c>
      <c r="J91" s="127"/>
    </row>
    <row r="92" spans="1:10" ht="84">
      <c r="A92" s="126"/>
      <c r="B92" s="119">
        <v>2</v>
      </c>
      <c r="C92" s="10" t="s">
        <v>767</v>
      </c>
      <c r="D92" s="130" t="s">
        <v>734</v>
      </c>
      <c r="E92" s="159"/>
      <c r="F92" s="160"/>
      <c r="G92" s="11" t="s">
        <v>769</v>
      </c>
      <c r="H92" s="14">
        <v>56.58</v>
      </c>
      <c r="I92" s="121">
        <f t="shared" si="1"/>
        <v>113.16</v>
      </c>
      <c r="J92" s="127"/>
    </row>
    <row r="93" spans="1:10" ht="60">
      <c r="A93" s="126"/>
      <c r="B93" s="119">
        <v>2</v>
      </c>
      <c r="C93" s="10" t="s">
        <v>770</v>
      </c>
      <c r="D93" s="130" t="s">
        <v>736</v>
      </c>
      <c r="E93" s="159" t="s">
        <v>279</v>
      </c>
      <c r="F93" s="160"/>
      <c r="G93" s="11" t="s">
        <v>771</v>
      </c>
      <c r="H93" s="14">
        <v>19.93</v>
      </c>
      <c r="I93" s="121">
        <f t="shared" si="1"/>
        <v>39.86</v>
      </c>
      <c r="J93" s="127"/>
    </row>
    <row r="94" spans="1:10" ht="120">
      <c r="A94" s="126"/>
      <c r="B94" s="119">
        <v>2</v>
      </c>
      <c r="C94" s="10" t="s">
        <v>772</v>
      </c>
      <c r="D94" s="130" t="s">
        <v>734</v>
      </c>
      <c r="E94" s="159"/>
      <c r="F94" s="160"/>
      <c r="G94" s="11" t="s">
        <v>773</v>
      </c>
      <c r="H94" s="14">
        <v>63.7</v>
      </c>
      <c r="I94" s="121">
        <f t="shared" si="1"/>
        <v>127.4</v>
      </c>
      <c r="J94" s="127"/>
    </row>
    <row r="95" spans="1:10" ht="120">
      <c r="A95" s="126"/>
      <c r="B95" s="119">
        <v>6</v>
      </c>
      <c r="C95" s="10" t="s">
        <v>772</v>
      </c>
      <c r="D95" s="130" t="s">
        <v>735</v>
      </c>
      <c r="E95" s="159"/>
      <c r="F95" s="160"/>
      <c r="G95" s="11" t="s">
        <v>773</v>
      </c>
      <c r="H95" s="14">
        <v>77.94</v>
      </c>
      <c r="I95" s="121">
        <f t="shared" si="1"/>
        <v>467.64</v>
      </c>
      <c r="J95" s="127"/>
    </row>
    <row r="96" spans="1:10" ht="84">
      <c r="A96" s="126"/>
      <c r="B96" s="119">
        <v>2</v>
      </c>
      <c r="C96" s="10" t="s">
        <v>774</v>
      </c>
      <c r="D96" s="130" t="s">
        <v>742</v>
      </c>
      <c r="E96" s="159" t="s">
        <v>679</v>
      </c>
      <c r="F96" s="160"/>
      <c r="G96" s="11" t="s">
        <v>775</v>
      </c>
      <c r="H96" s="14">
        <v>145.56</v>
      </c>
      <c r="I96" s="121">
        <f t="shared" si="1"/>
        <v>291.12</v>
      </c>
      <c r="J96" s="127"/>
    </row>
    <row r="97" spans="1:10" ht="84">
      <c r="A97" s="126"/>
      <c r="B97" s="119">
        <v>4</v>
      </c>
      <c r="C97" s="10" t="s">
        <v>774</v>
      </c>
      <c r="D97" s="130" t="s">
        <v>755</v>
      </c>
      <c r="E97" s="159" t="s">
        <v>279</v>
      </c>
      <c r="F97" s="160"/>
      <c r="G97" s="11" t="s">
        <v>775</v>
      </c>
      <c r="H97" s="14">
        <v>161.57</v>
      </c>
      <c r="I97" s="121">
        <f t="shared" si="1"/>
        <v>646.28</v>
      </c>
      <c r="J97" s="127"/>
    </row>
    <row r="98" spans="1:10" ht="84">
      <c r="A98" s="126"/>
      <c r="B98" s="119">
        <v>2</v>
      </c>
      <c r="C98" s="10" t="s">
        <v>774</v>
      </c>
      <c r="D98" s="130" t="s">
        <v>739</v>
      </c>
      <c r="E98" s="159" t="s">
        <v>279</v>
      </c>
      <c r="F98" s="160"/>
      <c r="G98" s="11" t="s">
        <v>775</v>
      </c>
      <c r="H98" s="14">
        <v>166.91</v>
      </c>
      <c r="I98" s="121">
        <f t="shared" si="1"/>
        <v>333.82</v>
      </c>
      <c r="J98" s="127"/>
    </row>
    <row r="99" spans="1:10" ht="84">
      <c r="A99" s="126"/>
      <c r="B99" s="119">
        <v>12</v>
      </c>
      <c r="C99" s="10" t="s">
        <v>774</v>
      </c>
      <c r="D99" s="130" t="s">
        <v>762</v>
      </c>
      <c r="E99" s="159" t="s">
        <v>279</v>
      </c>
      <c r="F99" s="160"/>
      <c r="G99" s="11" t="s">
        <v>775</v>
      </c>
      <c r="H99" s="14">
        <v>319.94</v>
      </c>
      <c r="I99" s="121">
        <f t="shared" si="1"/>
        <v>3839.2799999999997</v>
      </c>
      <c r="J99" s="133"/>
    </row>
    <row r="100" spans="1:10" ht="84">
      <c r="A100" s="126"/>
      <c r="B100" s="119">
        <v>4</v>
      </c>
      <c r="C100" s="10" t="s">
        <v>774</v>
      </c>
      <c r="D100" s="130" t="s">
        <v>763</v>
      </c>
      <c r="E100" s="159" t="s">
        <v>279</v>
      </c>
      <c r="F100" s="160"/>
      <c r="G100" s="11" t="s">
        <v>775</v>
      </c>
      <c r="H100" s="14">
        <v>355.52</v>
      </c>
      <c r="I100" s="121">
        <f t="shared" si="1"/>
        <v>1422.08</v>
      </c>
      <c r="J100" s="133"/>
    </row>
    <row r="101" spans="1:10" ht="84">
      <c r="A101" s="126"/>
      <c r="B101" s="119">
        <v>2</v>
      </c>
      <c r="C101" s="10" t="s">
        <v>774</v>
      </c>
      <c r="D101" s="130" t="s">
        <v>776</v>
      </c>
      <c r="E101" s="159" t="s">
        <v>279</v>
      </c>
      <c r="F101" s="160"/>
      <c r="G101" s="11" t="s">
        <v>775</v>
      </c>
      <c r="H101" s="14">
        <v>106.41</v>
      </c>
      <c r="I101" s="121">
        <f t="shared" si="1"/>
        <v>212.82</v>
      </c>
      <c r="J101" s="127"/>
    </row>
    <row r="102" spans="1:10" ht="84">
      <c r="A102" s="126"/>
      <c r="B102" s="119">
        <v>2</v>
      </c>
      <c r="C102" s="10" t="s">
        <v>774</v>
      </c>
      <c r="D102" s="130" t="s">
        <v>776</v>
      </c>
      <c r="E102" s="159" t="s">
        <v>679</v>
      </c>
      <c r="F102" s="160"/>
      <c r="G102" s="11" t="s">
        <v>775</v>
      </c>
      <c r="H102" s="14">
        <v>106.41</v>
      </c>
      <c r="I102" s="121">
        <f t="shared" si="1"/>
        <v>212.82</v>
      </c>
      <c r="J102" s="127"/>
    </row>
    <row r="103" spans="1:10" ht="84">
      <c r="A103" s="126"/>
      <c r="B103" s="119">
        <v>4</v>
      </c>
      <c r="C103" s="10" t="s">
        <v>774</v>
      </c>
      <c r="D103" s="130" t="s">
        <v>777</v>
      </c>
      <c r="E103" s="159" t="s">
        <v>279</v>
      </c>
      <c r="F103" s="160"/>
      <c r="G103" s="11" t="s">
        <v>775</v>
      </c>
      <c r="H103" s="14">
        <v>113.53</v>
      </c>
      <c r="I103" s="121">
        <f t="shared" si="1"/>
        <v>454.12</v>
      </c>
      <c r="J103" s="127"/>
    </row>
    <row r="104" spans="1:10" ht="84">
      <c r="A104" s="126"/>
      <c r="B104" s="119">
        <v>24</v>
      </c>
      <c r="C104" s="10" t="s">
        <v>774</v>
      </c>
      <c r="D104" s="130" t="s">
        <v>764</v>
      </c>
      <c r="E104" s="159" t="s">
        <v>279</v>
      </c>
      <c r="F104" s="160"/>
      <c r="G104" s="11" t="s">
        <v>775</v>
      </c>
      <c r="H104" s="14">
        <v>125.98</v>
      </c>
      <c r="I104" s="121">
        <f t="shared" si="1"/>
        <v>3023.52</v>
      </c>
      <c r="J104" s="133"/>
    </row>
    <row r="105" spans="1:10" ht="144">
      <c r="A105" s="126"/>
      <c r="B105" s="119">
        <v>2</v>
      </c>
      <c r="C105" s="10" t="s">
        <v>778</v>
      </c>
      <c r="D105" s="130" t="s">
        <v>736</v>
      </c>
      <c r="E105" s="159" t="s">
        <v>779</v>
      </c>
      <c r="F105" s="160"/>
      <c r="G105" s="11" t="s">
        <v>780</v>
      </c>
      <c r="H105" s="14">
        <v>163.35</v>
      </c>
      <c r="I105" s="121">
        <f t="shared" si="1"/>
        <v>326.7</v>
      </c>
      <c r="J105" s="127"/>
    </row>
    <row r="106" spans="1:10" ht="144">
      <c r="A106" s="126"/>
      <c r="B106" s="119">
        <v>2</v>
      </c>
      <c r="C106" s="10" t="s">
        <v>778</v>
      </c>
      <c r="D106" s="130" t="s">
        <v>742</v>
      </c>
      <c r="E106" s="159" t="s">
        <v>779</v>
      </c>
      <c r="F106" s="160"/>
      <c r="G106" s="11" t="s">
        <v>780</v>
      </c>
      <c r="H106" s="14">
        <v>206.05</v>
      </c>
      <c r="I106" s="121">
        <f t="shared" si="1"/>
        <v>412.1</v>
      </c>
      <c r="J106" s="127"/>
    </row>
    <row r="107" spans="1:10" ht="144">
      <c r="A107" s="126"/>
      <c r="B107" s="119">
        <v>2</v>
      </c>
      <c r="C107" s="10" t="s">
        <v>778</v>
      </c>
      <c r="D107" s="130" t="s">
        <v>739</v>
      </c>
      <c r="E107" s="159" t="s">
        <v>779</v>
      </c>
      <c r="F107" s="160"/>
      <c r="G107" s="11" t="s">
        <v>780</v>
      </c>
      <c r="H107" s="14">
        <v>250.54</v>
      </c>
      <c r="I107" s="121">
        <f t="shared" si="1"/>
        <v>501.08</v>
      </c>
      <c r="J107" s="127"/>
    </row>
    <row r="108" spans="1:10" ht="60">
      <c r="A108" s="126"/>
      <c r="B108" s="119">
        <v>2</v>
      </c>
      <c r="C108" s="10" t="s">
        <v>781</v>
      </c>
      <c r="D108" s="130" t="s">
        <v>732</v>
      </c>
      <c r="E108" s="159" t="s">
        <v>279</v>
      </c>
      <c r="F108" s="160"/>
      <c r="G108" s="11" t="s">
        <v>771</v>
      </c>
      <c r="H108" s="14">
        <v>13.52</v>
      </c>
      <c r="I108" s="121">
        <f t="shared" si="1"/>
        <v>27.04</v>
      </c>
      <c r="J108" s="127"/>
    </row>
    <row r="109" spans="1:10" ht="60">
      <c r="A109" s="126"/>
      <c r="B109" s="119">
        <v>2</v>
      </c>
      <c r="C109" s="10" t="s">
        <v>781</v>
      </c>
      <c r="D109" s="130" t="s">
        <v>755</v>
      </c>
      <c r="E109" s="159" t="s">
        <v>279</v>
      </c>
      <c r="F109" s="160"/>
      <c r="G109" s="11" t="s">
        <v>771</v>
      </c>
      <c r="H109" s="14">
        <v>26.69</v>
      </c>
      <c r="I109" s="121">
        <f t="shared" si="1"/>
        <v>53.38</v>
      </c>
      <c r="J109" s="127"/>
    </row>
    <row r="110" spans="1:10" ht="60">
      <c r="A110" s="126"/>
      <c r="B110" s="119">
        <v>16</v>
      </c>
      <c r="C110" s="10" t="s">
        <v>781</v>
      </c>
      <c r="D110" s="130" t="s">
        <v>739</v>
      </c>
      <c r="E110" s="159" t="s">
        <v>589</v>
      </c>
      <c r="F110" s="160"/>
      <c r="G110" s="11" t="s">
        <v>771</v>
      </c>
      <c r="H110" s="14">
        <v>27.4</v>
      </c>
      <c r="I110" s="121">
        <f t="shared" si="1"/>
        <v>438.4</v>
      </c>
      <c r="J110" s="127"/>
    </row>
    <row r="111" spans="1:10" ht="156">
      <c r="A111" s="126"/>
      <c r="B111" s="119">
        <v>2</v>
      </c>
      <c r="C111" s="10" t="s">
        <v>782</v>
      </c>
      <c r="D111" s="130" t="s">
        <v>727</v>
      </c>
      <c r="E111" s="159"/>
      <c r="F111" s="160"/>
      <c r="G111" s="11" t="s">
        <v>783</v>
      </c>
      <c r="H111" s="14">
        <v>67.260000000000005</v>
      </c>
      <c r="I111" s="121">
        <f t="shared" si="1"/>
        <v>134.52000000000001</v>
      </c>
      <c r="J111" s="127"/>
    </row>
    <row r="112" spans="1:10" ht="156">
      <c r="A112" s="126"/>
      <c r="B112" s="119">
        <v>4</v>
      </c>
      <c r="C112" s="10" t="s">
        <v>782</v>
      </c>
      <c r="D112" s="130" t="s">
        <v>738</v>
      </c>
      <c r="E112" s="159"/>
      <c r="F112" s="160"/>
      <c r="G112" s="11" t="s">
        <v>783</v>
      </c>
      <c r="H112" s="14">
        <v>101.07</v>
      </c>
      <c r="I112" s="121">
        <f t="shared" si="1"/>
        <v>404.28</v>
      </c>
      <c r="J112" s="127"/>
    </row>
    <row r="113" spans="1:10" ht="216">
      <c r="A113" s="126"/>
      <c r="B113" s="119">
        <v>2</v>
      </c>
      <c r="C113" s="10" t="s">
        <v>784</v>
      </c>
      <c r="D113" s="130" t="s">
        <v>735</v>
      </c>
      <c r="E113" s="159"/>
      <c r="F113" s="160"/>
      <c r="G113" s="11" t="s">
        <v>785</v>
      </c>
      <c r="H113" s="14">
        <v>127.76</v>
      </c>
      <c r="I113" s="121">
        <f t="shared" si="1"/>
        <v>255.52</v>
      </c>
      <c r="J113" s="127"/>
    </row>
    <row r="114" spans="1:10" ht="96">
      <c r="A114" s="126"/>
      <c r="B114" s="119">
        <v>2</v>
      </c>
      <c r="C114" s="10" t="s">
        <v>576</v>
      </c>
      <c r="D114" s="130" t="s">
        <v>786</v>
      </c>
      <c r="E114" s="159"/>
      <c r="F114" s="160"/>
      <c r="G114" s="11" t="s">
        <v>579</v>
      </c>
      <c r="H114" s="14">
        <v>13.88</v>
      </c>
      <c r="I114" s="121">
        <f t="shared" si="1"/>
        <v>27.76</v>
      </c>
      <c r="J114" s="127"/>
    </row>
    <row r="115" spans="1:10" ht="96">
      <c r="A115" s="126"/>
      <c r="B115" s="119">
        <v>2</v>
      </c>
      <c r="C115" s="10" t="s">
        <v>576</v>
      </c>
      <c r="D115" s="130" t="s">
        <v>304</v>
      </c>
      <c r="E115" s="159"/>
      <c r="F115" s="160"/>
      <c r="G115" s="11" t="s">
        <v>579</v>
      </c>
      <c r="H115" s="14">
        <v>13.88</v>
      </c>
      <c r="I115" s="121">
        <f t="shared" si="1"/>
        <v>27.76</v>
      </c>
      <c r="J115" s="127"/>
    </row>
    <row r="116" spans="1:10" ht="48">
      <c r="A116" s="126"/>
      <c r="B116" s="119">
        <v>2</v>
      </c>
      <c r="C116" s="10" t="s">
        <v>787</v>
      </c>
      <c r="D116" s="130" t="s">
        <v>730</v>
      </c>
      <c r="E116" s="159"/>
      <c r="F116" s="160"/>
      <c r="G116" s="11" t="s">
        <v>788</v>
      </c>
      <c r="H116" s="14">
        <v>56.58</v>
      </c>
      <c r="I116" s="121">
        <f t="shared" si="1"/>
        <v>113.16</v>
      </c>
      <c r="J116" s="127"/>
    </row>
    <row r="117" spans="1:10" ht="48">
      <c r="A117" s="126"/>
      <c r="B117" s="119">
        <v>2</v>
      </c>
      <c r="C117" s="10" t="s">
        <v>787</v>
      </c>
      <c r="D117" s="130" t="s">
        <v>734</v>
      </c>
      <c r="E117" s="159"/>
      <c r="F117" s="160"/>
      <c r="G117" s="11" t="s">
        <v>788</v>
      </c>
      <c r="H117" s="14">
        <v>63.7</v>
      </c>
      <c r="I117" s="121">
        <f t="shared" si="1"/>
        <v>127.4</v>
      </c>
      <c r="J117" s="127"/>
    </row>
    <row r="118" spans="1:10" ht="72">
      <c r="A118" s="126"/>
      <c r="B118" s="119">
        <v>2</v>
      </c>
      <c r="C118" s="10" t="s">
        <v>789</v>
      </c>
      <c r="D118" s="130" t="s">
        <v>304</v>
      </c>
      <c r="E118" s="159" t="s">
        <v>279</v>
      </c>
      <c r="F118" s="160"/>
      <c r="G118" s="11" t="s">
        <v>790</v>
      </c>
      <c r="H118" s="14">
        <v>22.78</v>
      </c>
      <c r="I118" s="121">
        <f t="shared" si="1"/>
        <v>45.56</v>
      </c>
      <c r="J118" s="127"/>
    </row>
    <row r="119" spans="1:10" ht="72">
      <c r="A119" s="126"/>
      <c r="B119" s="119">
        <v>4</v>
      </c>
      <c r="C119" s="10" t="s">
        <v>789</v>
      </c>
      <c r="D119" s="130" t="s">
        <v>300</v>
      </c>
      <c r="E119" s="159" t="s">
        <v>279</v>
      </c>
      <c r="F119" s="160"/>
      <c r="G119" s="11" t="s">
        <v>790</v>
      </c>
      <c r="H119" s="14">
        <v>24.56</v>
      </c>
      <c r="I119" s="121">
        <f t="shared" si="1"/>
        <v>98.24</v>
      </c>
      <c r="J119" s="127"/>
    </row>
    <row r="120" spans="1:10" ht="96">
      <c r="A120" s="126"/>
      <c r="B120" s="119">
        <v>2</v>
      </c>
      <c r="C120" s="10" t="s">
        <v>791</v>
      </c>
      <c r="D120" s="130" t="s">
        <v>786</v>
      </c>
      <c r="E120" s="159" t="s">
        <v>279</v>
      </c>
      <c r="F120" s="160"/>
      <c r="G120" s="11" t="s">
        <v>792</v>
      </c>
      <c r="H120" s="14">
        <v>21</v>
      </c>
      <c r="I120" s="121">
        <f t="shared" si="1"/>
        <v>42</v>
      </c>
      <c r="J120" s="127"/>
    </row>
    <row r="121" spans="1:10" ht="96">
      <c r="A121" s="126"/>
      <c r="B121" s="119">
        <v>2</v>
      </c>
      <c r="C121" s="10" t="s">
        <v>791</v>
      </c>
      <c r="D121" s="130" t="s">
        <v>304</v>
      </c>
      <c r="E121" s="159" t="s">
        <v>279</v>
      </c>
      <c r="F121" s="160"/>
      <c r="G121" s="11" t="s">
        <v>792</v>
      </c>
      <c r="H121" s="14">
        <v>22.78</v>
      </c>
      <c r="I121" s="121">
        <f t="shared" si="1"/>
        <v>45.56</v>
      </c>
      <c r="J121" s="127"/>
    </row>
    <row r="122" spans="1:10" ht="60">
      <c r="A122" s="126"/>
      <c r="B122" s="119">
        <v>2</v>
      </c>
      <c r="C122" s="10" t="s">
        <v>793</v>
      </c>
      <c r="D122" s="130" t="s">
        <v>300</v>
      </c>
      <c r="E122" s="159" t="s">
        <v>279</v>
      </c>
      <c r="F122" s="160"/>
      <c r="G122" s="11" t="s">
        <v>794</v>
      </c>
      <c r="H122" s="14">
        <v>12.1</v>
      </c>
      <c r="I122" s="121">
        <f t="shared" si="1"/>
        <v>24.2</v>
      </c>
      <c r="J122" s="127"/>
    </row>
    <row r="123" spans="1:10" ht="60">
      <c r="A123" s="126"/>
      <c r="B123" s="119">
        <v>2</v>
      </c>
      <c r="C123" s="10" t="s">
        <v>793</v>
      </c>
      <c r="D123" s="130" t="s">
        <v>300</v>
      </c>
      <c r="E123" s="159" t="s">
        <v>589</v>
      </c>
      <c r="F123" s="160"/>
      <c r="G123" s="11" t="s">
        <v>794</v>
      </c>
      <c r="H123" s="14">
        <v>12.1</v>
      </c>
      <c r="I123" s="121">
        <f t="shared" si="1"/>
        <v>24.2</v>
      </c>
      <c r="J123" s="127"/>
    </row>
    <row r="124" spans="1:10" ht="60">
      <c r="A124" s="126"/>
      <c r="B124" s="119">
        <v>6</v>
      </c>
      <c r="C124" s="10" t="s">
        <v>793</v>
      </c>
      <c r="D124" s="130" t="s">
        <v>300</v>
      </c>
      <c r="E124" s="159" t="s">
        <v>725</v>
      </c>
      <c r="F124" s="160"/>
      <c r="G124" s="11" t="s">
        <v>794</v>
      </c>
      <c r="H124" s="14">
        <v>12.1</v>
      </c>
      <c r="I124" s="121">
        <f t="shared" si="1"/>
        <v>72.599999999999994</v>
      </c>
      <c r="J124" s="127"/>
    </row>
    <row r="125" spans="1:10" ht="96">
      <c r="A125" s="126"/>
      <c r="B125" s="119">
        <v>2</v>
      </c>
      <c r="C125" s="10" t="s">
        <v>795</v>
      </c>
      <c r="D125" s="130" t="s">
        <v>30</v>
      </c>
      <c r="E125" s="159" t="s">
        <v>642</v>
      </c>
      <c r="F125" s="160"/>
      <c r="G125" s="11" t="s">
        <v>796</v>
      </c>
      <c r="H125" s="14">
        <v>17.440000000000001</v>
      </c>
      <c r="I125" s="121">
        <f t="shared" si="1"/>
        <v>34.880000000000003</v>
      </c>
      <c r="J125" s="127"/>
    </row>
    <row r="126" spans="1:10" ht="96">
      <c r="A126" s="126"/>
      <c r="B126" s="119">
        <v>2</v>
      </c>
      <c r="C126" s="10" t="s">
        <v>795</v>
      </c>
      <c r="D126" s="130" t="s">
        <v>30</v>
      </c>
      <c r="E126" s="159" t="s">
        <v>643</v>
      </c>
      <c r="F126" s="160"/>
      <c r="G126" s="11" t="s">
        <v>796</v>
      </c>
      <c r="H126" s="14">
        <v>17.440000000000001</v>
      </c>
      <c r="I126" s="121">
        <f t="shared" si="1"/>
        <v>34.880000000000003</v>
      </c>
      <c r="J126" s="127"/>
    </row>
    <row r="127" spans="1:10" ht="96">
      <c r="A127" s="126"/>
      <c r="B127" s="119">
        <v>2</v>
      </c>
      <c r="C127" s="10" t="s">
        <v>795</v>
      </c>
      <c r="D127" s="130" t="s">
        <v>30</v>
      </c>
      <c r="E127" s="159" t="s">
        <v>646</v>
      </c>
      <c r="F127" s="160"/>
      <c r="G127" s="11" t="s">
        <v>796</v>
      </c>
      <c r="H127" s="14">
        <v>17.440000000000001</v>
      </c>
      <c r="I127" s="121">
        <f t="shared" si="1"/>
        <v>34.880000000000003</v>
      </c>
      <c r="J127" s="127"/>
    </row>
    <row r="128" spans="1:10" ht="96">
      <c r="A128" s="126"/>
      <c r="B128" s="119">
        <v>8</v>
      </c>
      <c r="C128" s="10" t="s">
        <v>797</v>
      </c>
      <c r="D128" s="130" t="s">
        <v>726</v>
      </c>
      <c r="E128" s="159"/>
      <c r="F128" s="160"/>
      <c r="G128" s="11" t="s">
        <v>798</v>
      </c>
      <c r="H128" s="14">
        <v>38.79</v>
      </c>
      <c r="I128" s="121">
        <f t="shared" si="1"/>
        <v>310.32</v>
      </c>
      <c r="J128" s="127"/>
    </row>
    <row r="129" spans="1:10" ht="96">
      <c r="A129" s="126"/>
      <c r="B129" s="119">
        <v>2</v>
      </c>
      <c r="C129" s="10" t="s">
        <v>797</v>
      </c>
      <c r="D129" s="130" t="s">
        <v>732</v>
      </c>
      <c r="E129" s="159"/>
      <c r="F129" s="160"/>
      <c r="G129" s="11" t="s">
        <v>798</v>
      </c>
      <c r="H129" s="14">
        <v>47.69</v>
      </c>
      <c r="I129" s="121">
        <f t="shared" si="1"/>
        <v>95.38</v>
      </c>
      <c r="J129" s="127"/>
    </row>
    <row r="130" spans="1:10" ht="132">
      <c r="A130" s="126"/>
      <c r="B130" s="119">
        <v>2</v>
      </c>
      <c r="C130" s="10" t="s">
        <v>799</v>
      </c>
      <c r="D130" s="130" t="s">
        <v>800</v>
      </c>
      <c r="E130" s="159" t="s">
        <v>723</v>
      </c>
      <c r="F130" s="160"/>
      <c r="G130" s="11" t="s">
        <v>801</v>
      </c>
      <c r="H130" s="14">
        <v>13.88</v>
      </c>
      <c r="I130" s="121">
        <f t="shared" si="1"/>
        <v>27.76</v>
      </c>
      <c r="J130" s="127"/>
    </row>
    <row r="131" spans="1:10" ht="132">
      <c r="A131" s="126"/>
      <c r="B131" s="119">
        <v>2</v>
      </c>
      <c r="C131" s="10" t="s">
        <v>799</v>
      </c>
      <c r="D131" s="130" t="s">
        <v>800</v>
      </c>
      <c r="E131" s="159" t="s">
        <v>725</v>
      </c>
      <c r="F131" s="160"/>
      <c r="G131" s="11" t="s">
        <v>801</v>
      </c>
      <c r="H131" s="14">
        <v>13.88</v>
      </c>
      <c r="I131" s="121">
        <f t="shared" si="1"/>
        <v>27.76</v>
      </c>
      <c r="J131" s="127"/>
    </row>
    <row r="132" spans="1:10" ht="132">
      <c r="A132" s="126"/>
      <c r="B132" s="119">
        <v>2</v>
      </c>
      <c r="C132" s="10" t="s">
        <v>799</v>
      </c>
      <c r="D132" s="130" t="s">
        <v>800</v>
      </c>
      <c r="E132" s="159" t="s">
        <v>731</v>
      </c>
      <c r="F132" s="160"/>
      <c r="G132" s="11" t="s">
        <v>801</v>
      </c>
      <c r="H132" s="14">
        <v>13.88</v>
      </c>
      <c r="I132" s="121">
        <f t="shared" si="1"/>
        <v>27.76</v>
      </c>
      <c r="J132" s="127"/>
    </row>
    <row r="133" spans="1:10" ht="132">
      <c r="A133" s="126"/>
      <c r="B133" s="119">
        <v>2</v>
      </c>
      <c r="C133" s="10" t="s">
        <v>799</v>
      </c>
      <c r="D133" s="130" t="s">
        <v>802</v>
      </c>
      <c r="E133" s="159" t="s">
        <v>723</v>
      </c>
      <c r="F133" s="160"/>
      <c r="G133" s="11" t="s">
        <v>801</v>
      </c>
      <c r="H133" s="14">
        <v>20.64</v>
      </c>
      <c r="I133" s="121">
        <f t="shared" si="1"/>
        <v>41.28</v>
      </c>
      <c r="J133" s="127"/>
    </row>
    <row r="134" spans="1:10" ht="132">
      <c r="A134" s="126"/>
      <c r="B134" s="119">
        <v>2</v>
      </c>
      <c r="C134" s="10" t="s">
        <v>799</v>
      </c>
      <c r="D134" s="130" t="s">
        <v>803</v>
      </c>
      <c r="E134" s="159" t="s">
        <v>279</v>
      </c>
      <c r="F134" s="160"/>
      <c r="G134" s="11" t="s">
        <v>801</v>
      </c>
      <c r="H134" s="14">
        <v>22.06</v>
      </c>
      <c r="I134" s="121">
        <f t="shared" si="1"/>
        <v>44.12</v>
      </c>
      <c r="J134" s="127"/>
    </row>
    <row r="135" spans="1:10" ht="132">
      <c r="A135" s="126"/>
      <c r="B135" s="119">
        <v>2</v>
      </c>
      <c r="C135" s="10" t="s">
        <v>799</v>
      </c>
      <c r="D135" s="130" t="s">
        <v>804</v>
      </c>
      <c r="E135" s="159" t="s">
        <v>279</v>
      </c>
      <c r="F135" s="160"/>
      <c r="G135" s="11" t="s">
        <v>801</v>
      </c>
      <c r="H135" s="14">
        <v>19.57</v>
      </c>
      <c r="I135" s="121">
        <f t="shared" si="1"/>
        <v>39.14</v>
      </c>
      <c r="J135" s="127"/>
    </row>
    <row r="136" spans="1:10" ht="36">
      <c r="A136" s="126"/>
      <c r="B136" s="119">
        <v>2</v>
      </c>
      <c r="C136" s="10" t="s">
        <v>805</v>
      </c>
      <c r="D136" s="130" t="s">
        <v>735</v>
      </c>
      <c r="E136" s="159"/>
      <c r="F136" s="160"/>
      <c r="G136" s="11" t="s">
        <v>806</v>
      </c>
      <c r="H136" s="14">
        <v>42.35</v>
      </c>
      <c r="I136" s="121">
        <f t="shared" si="1"/>
        <v>84.7</v>
      </c>
      <c r="J136" s="127"/>
    </row>
    <row r="137" spans="1:10" ht="36">
      <c r="A137" s="126"/>
      <c r="B137" s="119">
        <v>2</v>
      </c>
      <c r="C137" s="10" t="s">
        <v>805</v>
      </c>
      <c r="D137" s="130" t="s">
        <v>736</v>
      </c>
      <c r="E137" s="159"/>
      <c r="F137" s="160"/>
      <c r="G137" s="11" t="s">
        <v>806</v>
      </c>
      <c r="H137" s="14">
        <v>45.91</v>
      </c>
      <c r="I137" s="121">
        <f t="shared" si="1"/>
        <v>91.82</v>
      </c>
      <c r="J137" s="127"/>
    </row>
    <row r="138" spans="1:10" ht="36">
      <c r="A138" s="126"/>
      <c r="B138" s="119">
        <v>2</v>
      </c>
      <c r="C138" s="10" t="s">
        <v>805</v>
      </c>
      <c r="D138" s="130" t="s">
        <v>737</v>
      </c>
      <c r="E138" s="159"/>
      <c r="F138" s="160"/>
      <c r="G138" s="11" t="s">
        <v>806</v>
      </c>
      <c r="H138" s="14">
        <v>49.47</v>
      </c>
      <c r="I138" s="121">
        <f t="shared" si="1"/>
        <v>98.94</v>
      </c>
      <c r="J138" s="127"/>
    </row>
    <row r="139" spans="1:10" ht="36">
      <c r="A139" s="126"/>
      <c r="B139" s="119">
        <v>6</v>
      </c>
      <c r="C139" s="10" t="s">
        <v>805</v>
      </c>
      <c r="D139" s="130" t="s">
        <v>742</v>
      </c>
      <c r="E139" s="159"/>
      <c r="F139" s="160"/>
      <c r="G139" s="11" t="s">
        <v>806</v>
      </c>
      <c r="H139" s="14">
        <v>53.03</v>
      </c>
      <c r="I139" s="121">
        <f t="shared" si="1"/>
        <v>318.18</v>
      </c>
      <c r="J139" s="127"/>
    </row>
    <row r="140" spans="1:10" ht="60">
      <c r="A140" s="126"/>
      <c r="B140" s="119">
        <v>2</v>
      </c>
      <c r="C140" s="10" t="s">
        <v>807</v>
      </c>
      <c r="D140" s="130" t="s">
        <v>727</v>
      </c>
      <c r="E140" s="159"/>
      <c r="F140" s="160"/>
      <c r="G140" s="11" t="s">
        <v>808</v>
      </c>
      <c r="H140" s="14">
        <v>45.91</v>
      </c>
      <c r="I140" s="121">
        <f t="shared" si="1"/>
        <v>91.82</v>
      </c>
      <c r="J140" s="127"/>
    </row>
    <row r="141" spans="1:10" ht="96">
      <c r="A141" s="126"/>
      <c r="B141" s="119">
        <v>2</v>
      </c>
      <c r="C141" s="10" t="s">
        <v>809</v>
      </c>
      <c r="D141" s="130" t="s">
        <v>732</v>
      </c>
      <c r="E141" s="159"/>
      <c r="F141" s="160"/>
      <c r="G141" s="11" t="s">
        <v>810</v>
      </c>
      <c r="H141" s="14">
        <v>28.11</v>
      </c>
      <c r="I141" s="121">
        <f t="shared" si="1"/>
        <v>56.22</v>
      </c>
      <c r="J141" s="127"/>
    </row>
    <row r="142" spans="1:10" ht="96">
      <c r="A142" s="126"/>
      <c r="B142" s="119">
        <v>2</v>
      </c>
      <c r="C142" s="10" t="s">
        <v>809</v>
      </c>
      <c r="D142" s="130" t="s">
        <v>727</v>
      </c>
      <c r="E142" s="159"/>
      <c r="F142" s="160"/>
      <c r="G142" s="11" t="s">
        <v>810</v>
      </c>
      <c r="H142" s="14">
        <v>40.57</v>
      </c>
      <c r="I142" s="121">
        <f t="shared" si="1"/>
        <v>81.14</v>
      </c>
      <c r="J142" s="127"/>
    </row>
    <row r="143" spans="1:10" ht="72">
      <c r="A143" s="126"/>
      <c r="B143" s="119">
        <v>2</v>
      </c>
      <c r="C143" s="10" t="s">
        <v>811</v>
      </c>
      <c r="D143" s="130" t="s">
        <v>739</v>
      </c>
      <c r="E143" s="159"/>
      <c r="F143" s="160"/>
      <c r="G143" s="11" t="s">
        <v>812</v>
      </c>
      <c r="H143" s="14">
        <v>93.95</v>
      </c>
      <c r="I143" s="121">
        <f t="shared" si="1"/>
        <v>187.9</v>
      </c>
      <c r="J143" s="127"/>
    </row>
    <row r="144" spans="1:10" ht="60">
      <c r="A144" s="126"/>
      <c r="B144" s="119">
        <v>2</v>
      </c>
      <c r="C144" s="10" t="s">
        <v>813</v>
      </c>
      <c r="D144" s="130" t="s">
        <v>735</v>
      </c>
      <c r="E144" s="159"/>
      <c r="F144" s="160"/>
      <c r="G144" s="11" t="s">
        <v>814</v>
      </c>
      <c r="H144" s="14">
        <v>47.69</v>
      </c>
      <c r="I144" s="121">
        <f t="shared" si="1"/>
        <v>95.38</v>
      </c>
      <c r="J144" s="127"/>
    </row>
    <row r="145" spans="1:10" ht="96">
      <c r="A145" s="126"/>
      <c r="B145" s="119">
        <v>2</v>
      </c>
      <c r="C145" s="10" t="s">
        <v>815</v>
      </c>
      <c r="D145" s="130" t="s">
        <v>734</v>
      </c>
      <c r="E145" s="159"/>
      <c r="F145" s="160"/>
      <c r="G145" s="11" t="s">
        <v>816</v>
      </c>
      <c r="H145" s="14">
        <v>63.7</v>
      </c>
      <c r="I145" s="121">
        <f t="shared" si="1"/>
        <v>127.4</v>
      </c>
      <c r="J145" s="127"/>
    </row>
    <row r="146" spans="1:10" ht="60">
      <c r="A146" s="126"/>
      <c r="B146" s="119">
        <v>2</v>
      </c>
      <c r="C146" s="10" t="s">
        <v>817</v>
      </c>
      <c r="D146" s="130" t="s">
        <v>732</v>
      </c>
      <c r="E146" s="159"/>
      <c r="F146" s="160"/>
      <c r="G146" s="11" t="s">
        <v>818</v>
      </c>
      <c r="H146" s="14">
        <v>31.67</v>
      </c>
      <c r="I146" s="121">
        <f t="shared" si="1"/>
        <v>63.34</v>
      </c>
      <c r="J146" s="127"/>
    </row>
    <row r="147" spans="1:10" ht="60">
      <c r="A147" s="126"/>
      <c r="B147" s="119">
        <v>2</v>
      </c>
      <c r="C147" s="10" t="s">
        <v>817</v>
      </c>
      <c r="D147" s="130" t="s">
        <v>734</v>
      </c>
      <c r="E147" s="159"/>
      <c r="F147" s="160"/>
      <c r="G147" s="11" t="s">
        <v>818</v>
      </c>
      <c r="H147" s="14">
        <v>33.450000000000003</v>
      </c>
      <c r="I147" s="121">
        <f t="shared" si="1"/>
        <v>66.900000000000006</v>
      </c>
      <c r="J147" s="127"/>
    </row>
    <row r="148" spans="1:10" ht="108">
      <c r="A148" s="126"/>
      <c r="B148" s="119">
        <v>2</v>
      </c>
      <c r="C148" s="10" t="s">
        <v>819</v>
      </c>
      <c r="D148" s="130" t="s">
        <v>737</v>
      </c>
      <c r="E148" s="159"/>
      <c r="F148" s="160"/>
      <c r="G148" s="11" t="s">
        <v>820</v>
      </c>
      <c r="H148" s="14">
        <v>88.61</v>
      </c>
      <c r="I148" s="121">
        <f t="shared" si="1"/>
        <v>177.22</v>
      </c>
      <c r="J148" s="127"/>
    </row>
    <row r="149" spans="1:10" ht="120">
      <c r="A149" s="126"/>
      <c r="B149" s="119">
        <v>2</v>
      </c>
      <c r="C149" s="10" t="s">
        <v>821</v>
      </c>
      <c r="D149" s="130" t="s">
        <v>734</v>
      </c>
      <c r="E149" s="159"/>
      <c r="F149" s="160"/>
      <c r="G149" s="11" t="s">
        <v>822</v>
      </c>
      <c r="H149" s="14">
        <v>69.040000000000006</v>
      </c>
      <c r="I149" s="121">
        <f t="shared" si="1"/>
        <v>138.08000000000001</v>
      </c>
      <c r="J149" s="127"/>
    </row>
    <row r="150" spans="1:10" ht="60">
      <c r="A150" s="126"/>
      <c r="B150" s="119">
        <v>2</v>
      </c>
      <c r="C150" s="10" t="s">
        <v>823</v>
      </c>
      <c r="D150" s="130" t="s">
        <v>726</v>
      </c>
      <c r="E150" s="159"/>
      <c r="F150" s="160"/>
      <c r="G150" s="11" t="s">
        <v>824</v>
      </c>
      <c r="H150" s="14">
        <v>29.89</v>
      </c>
      <c r="I150" s="121">
        <f t="shared" ref="I150:I213" si="2">H150*B150</f>
        <v>59.78</v>
      </c>
      <c r="J150" s="127"/>
    </row>
    <row r="151" spans="1:10" ht="84">
      <c r="A151" s="126"/>
      <c r="B151" s="119">
        <v>2</v>
      </c>
      <c r="C151" s="10" t="s">
        <v>825</v>
      </c>
      <c r="D151" s="130" t="s">
        <v>826</v>
      </c>
      <c r="E151" s="159"/>
      <c r="F151" s="160"/>
      <c r="G151" s="11" t="s">
        <v>827</v>
      </c>
      <c r="H151" s="14">
        <v>23.84</v>
      </c>
      <c r="I151" s="121">
        <f t="shared" si="2"/>
        <v>47.68</v>
      </c>
      <c r="J151" s="127"/>
    </row>
    <row r="152" spans="1:10" ht="60">
      <c r="A152" s="126"/>
      <c r="B152" s="119">
        <v>2</v>
      </c>
      <c r="C152" s="10" t="s">
        <v>828</v>
      </c>
      <c r="D152" s="130" t="s">
        <v>726</v>
      </c>
      <c r="E152" s="159"/>
      <c r="F152" s="160"/>
      <c r="G152" s="11" t="s">
        <v>829</v>
      </c>
      <c r="H152" s="14">
        <v>29.89</v>
      </c>
      <c r="I152" s="121">
        <f t="shared" si="2"/>
        <v>59.78</v>
      </c>
      <c r="J152" s="127"/>
    </row>
    <row r="153" spans="1:10" ht="120">
      <c r="A153" s="126"/>
      <c r="B153" s="119">
        <v>2</v>
      </c>
      <c r="C153" s="10" t="s">
        <v>830</v>
      </c>
      <c r="D153" s="130" t="s">
        <v>737</v>
      </c>
      <c r="E153" s="159"/>
      <c r="F153" s="160"/>
      <c r="G153" s="11" t="s">
        <v>831</v>
      </c>
      <c r="H153" s="14">
        <v>97.51</v>
      </c>
      <c r="I153" s="121">
        <f t="shared" si="2"/>
        <v>195.02</v>
      </c>
      <c r="J153" s="127"/>
    </row>
    <row r="154" spans="1:10" ht="108">
      <c r="A154" s="126"/>
      <c r="B154" s="119">
        <v>2</v>
      </c>
      <c r="C154" s="10" t="s">
        <v>832</v>
      </c>
      <c r="D154" s="130" t="s">
        <v>732</v>
      </c>
      <c r="E154" s="159" t="s">
        <v>833</v>
      </c>
      <c r="F154" s="160"/>
      <c r="G154" s="11" t="s">
        <v>834</v>
      </c>
      <c r="H154" s="14">
        <v>97.51</v>
      </c>
      <c r="I154" s="121">
        <f t="shared" si="2"/>
        <v>195.02</v>
      </c>
      <c r="J154" s="127"/>
    </row>
    <row r="155" spans="1:10" ht="108">
      <c r="A155" s="126"/>
      <c r="B155" s="119">
        <v>2</v>
      </c>
      <c r="C155" s="10" t="s">
        <v>835</v>
      </c>
      <c r="D155" s="130" t="s">
        <v>740</v>
      </c>
      <c r="E155" s="159"/>
      <c r="F155" s="160"/>
      <c r="G155" s="11" t="s">
        <v>836</v>
      </c>
      <c r="H155" s="14">
        <v>183.28</v>
      </c>
      <c r="I155" s="121">
        <f t="shared" si="2"/>
        <v>366.56</v>
      </c>
      <c r="J155" s="127"/>
    </row>
    <row r="156" spans="1:10" ht="60">
      <c r="A156" s="126"/>
      <c r="B156" s="119">
        <v>2</v>
      </c>
      <c r="C156" s="10" t="s">
        <v>837</v>
      </c>
      <c r="D156" s="130" t="s">
        <v>734</v>
      </c>
      <c r="E156" s="159" t="s">
        <v>641</v>
      </c>
      <c r="F156" s="160"/>
      <c r="G156" s="11" t="s">
        <v>838</v>
      </c>
      <c r="H156" s="14">
        <v>17.440000000000001</v>
      </c>
      <c r="I156" s="121">
        <f t="shared" si="2"/>
        <v>34.880000000000003</v>
      </c>
      <c r="J156" s="127"/>
    </row>
    <row r="157" spans="1:10" ht="60">
      <c r="A157" s="126"/>
      <c r="B157" s="119">
        <v>2</v>
      </c>
      <c r="C157" s="10" t="s">
        <v>837</v>
      </c>
      <c r="D157" s="130" t="s">
        <v>727</v>
      </c>
      <c r="E157" s="159" t="s">
        <v>641</v>
      </c>
      <c r="F157" s="160"/>
      <c r="G157" s="11" t="s">
        <v>838</v>
      </c>
      <c r="H157" s="14">
        <v>18.86</v>
      </c>
      <c r="I157" s="121">
        <f t="shared" si="2"/>
        <v>37.72</v>
      </c>
      <c r="J157" s="127"/>
    </row>
    <row r="158" spans="1:10" ht="60">
      <c r="A158" s="126"/>
      <c r="B158" s="119">
        <v>2</v>
      </c>
      <c r="C158" s="10" t="s">
        <v>837</v>
      </c>
      <c r="D158" s="130" t="s">
        <v>735</v>
      </c>
      <c r="E158" s="159" t="s">
        <v>641</v>
      </c>
      <c r="F158" s="160"/>
      <c r="G158" s="11" t="s">
        <v>838</v>
      </c>
      <c r="H158" s="14">
        <v>20.29</v>
      </c>
      <c r="I158" s="121">
        <f t="shared" si="2"/>
        <v>40.58</v>
      </c>
      <c r="J158" s="127"/>
    </row>
    <row r="159" spans="1:10" ht="60">
      <c r="A159" s="126"/>
      <c r="B159" s="119">
        <v>6</v>
      </c>
      <c r="C159" s="10" t="s">
        <v>837</v>
      </c>
      <c r="D159" s="130" t="s">
        <v>737</v>
      </c>
      <c r="E159" s="159" t="s">
        <v>644</v>
      </c>
      <c r="F159" s="160"/>
      <c r="G159" s="11" t="s">
        <v>838</v>
      </c>
      <c r="H159" s="14">
        <v>23.13</v>
      </c>
      <c r="I159" s="121">
        <f t="shared" si="2"/>
        <v>138.78</v>
      </c>
      <c r="J159" s="127"/>
    </row>
    <row r="160" spans="1:10" ht="60">
      <c r="A160" s="126"/>
      <c r="B160" s="119">
        <v>6</v>
      </c>
      <c r="C160" s="10" t="s">
        <v>837</v>
      </c>
      <c r="D160" s="130" t="s">
        <v>742</v>
      </c>
      <c r="E160" s="159" t="s">
        <v>644</v>
      </c>
      <c r="F160" s="160"/>
      <c r="G160" s="11" t="s">
        <v>838</v>
      </c>
      <c r="H160" s="14">
        <v>24.56</v>
      </c>
      <c r="I160" s="121">
        <f t="shared" si="2"/>
        <v>147.35999999999999</v>
      </c>
      <c r="J160" s="127"/>
    </row>
    <row r="161" spans="1:10" ht="72">
      <c r="A161" s="126"/>
      <c r="B161" s="119">
        <v>6</v>
      </c>
      <c r="C161" s="10" t="s">
        <v>839</v>
      </c>
      <c r="D161" s="130" t="s">
        <v>730</v>
      </c>
      <c r="E161" s="159" t="s">
        <v>279</v>
      </c>
      <c r="F161" s="160"/>
      <c r="G161" s="11" t="s">
        <v>840</v>
      </c>
      <c r="H161" s="14">
        <v>13.52</v>
      </c>
      <c r="I161" s="121">
        <f t="shared" si="2"/>
        <v>81.12</v>
      </c>
      <c r="J161" s="127"/>
    </row>
    <row r="162" spans="1:10" ht="72">
      <c r="A162" s="126"/>
      <c r="B162" s="119">
        <v>2</v>
      </c>
      <c r="C162" s="10" t="s">
        <v>839</v>
      </c>
      <c r="D162" s="130" t="s">
        <v>730</v>
      </c>
      <c r="E162" s="159" t="s">
        <v>589</v>
      </c>
      <c r="F162" s="160"/>
      <c r="G162" s="11" t="s">
        <v>840</v>
      </c>
      <c r="H162" s="14">
        <v>13.52</v>
      </c>
      <c r="I162" s="121">
        <f t="shared" si="2"/>
        <v>27.04</v>
      </c>
      <c r="J162" s="127"/>
    </row>
    <row r="163" spans="1:10" ht="72">
      <c r="A163" s="126"/>
      <c r="B163" s="119">
        <v>4</v>
      </c>
      <c r="C163" s="10" t="s">
        <v>839</v>
      </c>
      <c r="D163" s="130" t="s">
        <v>726</v>
      </c>
      <c r="E163" s="159" t="s">
        <v>279</v>
      </c>
      <c r="F163" s="160"/>
      <c r="G163" s="11" t="s">
        <v>840</v>
      </c>
      <c r="H163" s="14">
        <v>14.95</v>
      </c>
      <c r="I163" s="121">
        <f t="shared" si="2"/>
        <v>59.8</v>
      </c>
      <c r="J163" s="127"/>
    </row>
    <row r="164" spans="1:10" ht="72">
      <c r="A164" s="126"/>
      <c r="B164" s="119">
        <v>4</v>
      </c>
      <c r="C164" s="10" t="s">
        <v>839</v>
      </c>
      <c r="D164" s="130" t="s">
        <v>726</v>
      </c>
      <c r="E164" s="159" t="s">
        <v>589</v>
      </c>
      <c r="F164" s="160"/>
      <c r="G164" s="11" t="s">
        <v>840</v>
      </c>
      <c r="H164" s="14">
        <v>14.95</v>
      </c>
      <c r="I164" s="121">
        <f t="shared" si="2"/>
        <v>59.8</v>
      </c>
      <c r="J164" s="127"/>
    </row>
    <row r="165" spans="1:10" ht="72">
      <c r="A165" s="126"/>
      <c r="B165" s="119">
        <v>4</v>
      </c>
      <c r="C165" s="10" t="s">
        <v>839</v>
      </c>
      <c r="D165" s="130" t="s">
        <v>726</v>
      </c>
      <c r="E165" s="159" t="s">
        <v>679</v>
      </c>
      <c r="F165" s="160"/>
      <c r="G165" s="11" t="s">
        <v>840</v>
      </c>
      <c r="H165" s="14">
        <v>14.95</v>
      </c>
      <c r="I165" s="121">
        <f t="shared" si="2"/>
        <v>59.8</v>
      </c>
      <c r="J165" s="127"/>
    </row>
    <row r="166" spans="1:10" ht="72">
      <c r="A166" s="126"/>
      <c r="B166" s="119">
        <v>12</v>
      </c>
      <c r="C166" s="10" t="s">
        <v>839</v>
      </c>
      <c r="D166" s="130" t="s">
        <v>732</v>
      </c>
      <c r="E166" s="159" t="s">
        <v>279</v>
      </c>
      <c r="F166" s="160"/>
      <c r="G166" s="11" t="s">
        <v>840</v>
      </c>
      <c r="H166" s="14">
        <v>15.66</v>
      </c>
      <c r="I166" s="121">
        <f t="shared" si="2"/>
        <v>187.92000000000002</v>
      </c>
      <c r="J166" s="127"/>
    </row>
    <row r="167" spans="1:10" ht="72">
      <c r="A167" s="126"/>
      <c r="B167" s="119">
        <v>2</v>
      </c>
      <c r="C167" s="10" t="s">
        <v>839</v>
      </c>
      <c r="D167" s="130" t="s">
        <v>732</v>
      </c>
      <c r="E167" s="159" t="s">
        <v>589</v>
      </c>
      <c r="F167" s="160"/>
      <c r="G167" s="11" t="s">
        <v>840</v>
      </c>
      <c r="H167" s="14">
        <v>15.66</v>
      </c>
      <c r="I167" s="121">
        <f t="shared" si="2"/>
        <v>31.32</v>
      </c>
      <c r="J167" s="127"/>
    </row>
    <row r="168" spans="1:10" ht="72">
      <c r="A168" s="126"/>
      <c r="B168" s="119">
        <v>4</v>
      </c>
      <c r="C168" s="10" t="s">
        <v>839</v>
      </c>
      <c r="D168" s="130" t="s">
        <v>732</v>
      </c>
      <c r="E168" s="159" t="s">
        <v>115</v>
      </c>
      <c r="F168" s="160"/>
      <c r="G168" s="11" t="s">
        <v>840</v>
      </c>
      <c r="H168" s="14">
        <v>15.66</v>
      </c>
      <c r="I168" s="121">
        <f t="shared" si="2"/>
        <v>62.64</v>
      </c>
      <c r="J168" s="127"/>
    </row>
    <row r="169" spans="1:10" ht="72">
      <c r="A169" s="126"/>
      <c r="B169" s="119">
        <v>2</v>
      </c>
      <c r="C169" s="10" t="s">
        <v>839</v>
      </c>
      <c r="D169" s="130" t="s">
        <v>732</v>
      </c>
      <c r="E169" s="159" t="s">
        <v>733</v>
      </c>
      <c r="F169" s="160"/>
      <c r="G169" s="11" t="s">
        <v>840</v>
      </c>
      <c r="H169" s="14">
        <v>15.66</v>
      </c>
      <c r="I169" s="121">
        <f t="shared" si="2"/>
        <v>31.32</v>
      </c>
      <c r="J169" s="127"/>
    </row>
    <row r="170" spans="1:10" ht="72">
      <c r="A170" s="126"/>
      <c r="B170" s="119">
        <v>2</v>
      </c>
      <c r="C170" s="10" t="s">
        <v>839</v>
      </c>
      <c r="D170" s="130" t="s">
        <v>734</v>
      </c>
      <c r="E170" s="159" t="s">
        <v>279</v>
      </c>
      <c r="F170" s="160"/>
      <c r="G170" s="11" t="s">
        <v>840</v>
      </c>
      <c r="H170" s="14">
        <v>16.37</v>
      </c>
      <c r="I170" s="121">
        <f t="shared" si="2"/>
        <v>32.74</v>
      </c>
      <c r="J170" s="127"/>
    </row>
    <row r="171" spans="1:10" ht="72">
      <c r="A171" s="126"/>
      <c r="B171" s="119">
        <v>4</v>
      </c>
      <c r="C171" s="10" t="s">
        <v>839</v>
      </c>
      <c r="D171" s="130" t="s">
        <v>734</v>
      </c>
      <c r="E171" s="159" t="s">
        <v>589</v>
      </c>
      <c r="F171" s="160"/>
      <c r="G171" s="11" t="s">
        <v>840</v>
      </c>
      <c r="H171" s="14">
        <v>16.37</v>
      </c>
      <c r="I171" s="121">
        <f t="shared" si="2"/>
        <v>65.48</v>
      </c>
      <c r="J171" s="127"/>
    </row>
    <row r="172" spans="1:10" ht="72">
      <c r="A172" s="126"/>
      <c r="B172" s="119">
        <v>10</v>
      </c>
      <c r="C172" s="10" t="s">
        <v>839</v>
      </c>
      <c r="D172" s="130" t="s">
        <v>734</v>
      </c>
      <c r="E172" s="159" t="s">
        <v>115</v>
      </c>
      <c r="F172" s="160"/>
      <c r="G172" s="11" t="s">
        <v>840</v>
      </c>
      <c r="H172" s="14">
        <v>16.37</v>
      </c>
      <c r="I172" s="121">
        <f t="shared" si="2"/>
        <v>163.70000000000002</v>
      </c>
      <c r="J172" s="127"/>
    </row>
    <row r="173" spans="1:10" ht="72">
      <c r="A173" s="126"/>
      <c r="B173" s="119">
        <v>4</v>
      </c>
      <c r="C173" s="10" t="s">
        <v>839</v>
      </c>
      <c r="D173" s="130" t="s">
        <v>734</v>
      </c>
      <c r="E173" s="159" t="s">
        <v>679</v>
      </c>
      <c r="F173" s="160"/>
      <c r="G173" s="11" t="s">
        <v>840</v>
      </c>
      <c r="H173" s="14">
        <v>16.37</v>
      </c>
      <c r="I173" s="121">
        <f t="shared" si="2"/>
        <v>65.48</v>
      </c>
      <c r="J173" s="127"/>
    </row>
    <row r="174" spans="1:10" ht="72">
      <c r="A174" s="126"/>
      <c r="B174" s="119">
        <v>2</v>
      </c>
      <c r="C174" s="10" t="s">
        <v>839</v>
      </c>
      <c r="D174" s="130" t="s">
        <v>734</v>
      </c>
      <c r="E174" s="159" t="s">
        <v>731</v>
      </c>
      <c r="F174" s="160"/>
      <c r="G174" s="11" t="s">
        <v>840</v>
      </c>
      <c r="H174" s="14">
        <v>16.37</v>
      </c>
      <c r="I174" s="121">
        <f t="shared" si="2"/>
        <v>32.74</v>
      </c>
      <c r="J174" s="127"/>
    </row>
    <row r="175" spans="1:10" ht="72">
      <c r="A175" s="126"/>
      <c r="B175" s="119">
        <v>8</v>
      </c>
      <c r="C175" s="10" t="s">
        <v>839</v>
      </c>
      <c r="D175" s="130" t="s">
        <v>727</v>
      </c>
      <c r="E175" s="159" t="s">
        <v>279</v>
      </c>
      <c r="F175" s="160"/>
      <c r="G175" s="11" t="s">
        <v>840</v>
      </c>
      <c r="H175" s="14">
        <v>17.079999999999998</v>
      </c>
      <c r="I175" s="121">
        <f t="shared" si="2"/>
        <v>136.63999999999999</v>
      </c>
      <c r="J175" s="127"/>
    </row>
    <row r="176" spans="1:10" ht="72">
      <c r="A176" s="126"/>
      <c r="B176" s="119">
        <v>44</v>
      </c>
      <c r="C176" s="10" t="s">
        <v>839</v>
      </c>
      <c r="D176" s="130" t="s">
        <v>727</v>
      </c>
      <c r="E176" s="159" t="s">
        <v>115</v>
      </c>
      <c r="F176" s="160"/>
      <c r="G176" s="11" t="s">
        <v>840</v>
      </c>
      <c r="H176" s="14">
        <v>17.079999999999998</v>
      </c>
      <c r="I176" s="121">
        <f t="shared" si="2"/>
        <v>751.52</v>
      </c>
      <c r="J176" s="127"/>
    </row>
    <row r="177" spans="1:10" ht="72">
      <c r="A177" s="126"/>
      <c r="B177" s="119">
        <v>4</v>
      </c>
      <c r="C177" s="10" t="s">
        <v>839</v>
      </c>
      <c r="D177" s="130" t="s">
        <v>727</v>
      </c>
      <c r="E177" s="159" t="s">
        <v>679</v>
      </c>
      <c r="F177" s="160"/>
      <c r="G177" s="11" t="s">
        <v>840</v>
      </c>
      <c r="H177" s="14">
        <v>17.079999999999998</v>
      </c>
      <c r="I177" s="121">
        <f t="shared" si="2"/>
        <v>68.319999999999993</v>
      </c>
      <c r="J177" s="127"/>
    </row>
    <row r="178" spans="1:10" ht="72">
      <c r="A178" s="126"/>
      <c r="B178" s="119">
        <v>2</v>
      </c>
      <c r="C178" s="10" t="s">
        <v>839</v>
      </c>
      <c r="D178" s="130" t="s">
        <v>727</v>
      </c>
      <c r="E178" s="159" t="s">
        <v>725</v>
      </c>
      <c r="F178" s="160"/>
      <c r="G178" s="11" t="s">
        <v>840</v>
      </c>
      <c r="H178" s="14">
        <v>17.079999999999998</v>
      </c>
      <c r="I178" s="121">
        <f t="shared" si="2"/>
        <v>34.159999999999997</v>
      </c>
      <c r="J178" s="127"/>
    </row>
    <row r="179" spans="1:10" ht="72">
      <c r="A179" s="126"/>
      <c r="B179" s="119">
        <v>8</v>
      </c>
      <c r="C179" s="10" t="s">
        <v>839</v>
      </c>
      <c r="D179" s="130" t="s">
        <v>727</v>
      </c>
      <c r="E179" s="159" t="s">
        <v>733</v>
      </c>
      <c r="F179" s="160"/>
      <c r="G179" s="11" t="s">
        <v>840</v>
      </c>
      <c r="H179" s="14">
        <v>17.079999999999998</v>
      </c>
      <c r="I179" s="121">
        <f t="shared" si="2"/>
        <v>136.63999999999999</v>
      </c>
      <c r="J179" s="127"/>
    </row>
    <row r="180" spans="1:10" ht="72">
      <c r="A180" s="126"/>
      <c r="B180" s="119">
        <v>4</v>
      </c>
      <c r="C180" s="10" t="s">
        <v>839</v>
      </c>
      <c r="D180" s="130" t="s">
        <v>735</v>
      </c>
      <c r="E180" s="159" t="s">
        <v>279</v>
      </c>
      <c r="F180" s="160"/>
      <c r="G180" s="11" t="s">
        <v>840</v>
      </c>
      <c r="H180" s="14">
        <v>18.510000000000002</v>
      </c>
      <c r="I180" s="121">
        <f t="shared" si="2"/>
        <v>74.040000000000006</v>
      </c>
      <c r="J180" s="127"/>
    </row>
    <row r="181" spans="1:10" ht="72">
      <c r="A181" s="126"/>
      <c r="B181" s="119">
        <v>44</v>
      </c>
      <c r="C181" s="10" t="s">
        <v>839</v>
      </c>
      <c r="D181" s="130" t="s">
        <v>735</v>
      </c>
      <c r="E181" s="159" t="s">
        <v>115</v>
      </c>
      <c r="F181" s="160"/>
      <c r="G181" s="11" t="s">
        <v>840</v>
      </c>
      <c r="H181" s="14">
        <v>18.510000000000002</v>
      </c>
      <c r="I181" s="121">
        <f t="shared" si="2"/>
        <v>814.44</v>
      </c>
      <c r="J181" s="127"/>
    </row>
    <row r="182" spans="1:10" ht="72">
      <c r="A182" s="126"/>
      <c r="B182" s="119">
        <v>4</v>
      </c>
      <c r="C182" s="10" t="s">
        <v>839</v>
      </c>
      <c r="D182" s="130" t="s">
        <v>735</v>
      </c>
      <c r="E182" s="159" t="s">
        <v>731</v>
      </c>
      <c r="F182" s="160"/>
      <c r="G182" s="11" t="s">
        <v>840</v>
      </c>
      <c r="H182" s="14">
        <v>18.510000000000002</v>
      </c>
      <c r="I182" s="121">
        <f t="shared" si="2"/>
        <v>74.040000000000006</v>
      </c>
      <c r="J182" s="127"/>
    </row>
    <row r="183" spans="1:10" ht="72">
      <c r="A183" s="126"/>
      <c r="B183" s="119">
        <v>8</v>
      </c>
      <c r="C183" s="10" t="s">
        <v>839</v>
      </c>
      <c r="D183" s="130" t="s">
        <v>735</v>
      </c>
      <c r="E183" s="159" t="s">
        <v>733</v>
      </c>
      <c r="F183" s="160"/>
      <c r="G183" s="11" t="s">
        <v>840</v>
      </c>
      <c r="H183" s="14">
        <v>18.510000000000002</v>
      </c>
      <c r="I183" s="121">
        <f t="shared" si="2"/>
        <v>148.08000000000001</v>
      </c>
      <c r="J183" s="127"/>
    </row>
    <row r="184" spans="1:10" ht="72">
      <c r="A184" s="126"/>
      <c r="B184" s="119">
        <v>8</v>
      </c>
      <c r="C184" s="10" t="s">
        <v>839</v>
      </c>
      <c r="D184" s="130" t="s">
        <v>736</v>
      </c>
      <c r="E184" s="159" t="s">
        <v>589</v>
      </c>
      <c r="F184" s="160"/>
      <c r="G184" s="11" t="s">
        <v>840</v>
      </c>
      <c r="H184" s="14">
        <v>19.93</v>
      </c>
      <c r="I184" s="121">
        <f t="shared" si="2"/>
        <v>159.44</v>
      </c>
      <c r="J184" s="127"/>
    </row>
    <row r="185" spans="1:10" ht="72">
      <c r="A185" s="126"/>
      <c r="B185" s="119">
        <v>6</v>
      </c>
      <c r="C185" s="10" t="s">
        <v>839</v>
      </c>
      <c r="D185" s="130" t="s">
        <v>736</v>
      </c>
      <c r="E185" s="159" t="s">
        <v>723</v>
      </c>
      <c r="F185" s="160"/>
      <c r="G185" s="11" t="s">
        <v>840</v>
      </c>
      <c r="H185" s="14">
        <v>19.93</v>
      </c>
      <c r="I185" s="121">
        <f t="shared" si="2"/>
        <v>119.58</v>
      </c>
      <c r="J185" s="127"/>
    </row>
    <row r="186" spans="1:10" ht="72">
      <c r="A186" s="126"/>
      <c r="B186" s="119">
        <v>4</v>
      </c>
      <c r="C186" s="10" t="s">
        <v>839</v>
      </c>
      <c r="D186" s="130" t="s">
        <v>736</v>
      </c>
      <c r="E186" s="159" t="s">
        <v>733</v>
      </c>
      <c r="F186" s="160"/>
      <c r="G186" s="11" t="s">
        <v>840</v>
      </c>
      <c r="H186" s="14">
        <v>19.93</v>
      </c>
      <c r="I186" s="121">
        <f t="shared" si="2"/>
        <v>79.72</v>
      </c>
      <c r="J186" s="127"/>
    </row>
    <row r="187" spans="1:10" ht="72">
      <c r="A187" s="126"/>
      <c r="B187" s="119">
        <v>2</v>
      </c>
      <c r="C187" s="10" t="s">
        <v>839</v>
      </c>
      <c r="D187" s="130" t="s">
        <v>737</v>
      </c>
      <c r="E187" s="159" t="s">
        <v>723</v>
      </c>
      <c r="F187" s="160"/>
      <c r="G187" s="11" t="s">
        <v>840</v>
      </c>
      <c r="H187" s="14">
        <v>22.06</v>
      </c>
      <c r="I187" s="121">
        <f t="shared" si="2"/>
        <v>44.12</v>
      </c>
      <c r="J187" s="127"/>
    </row>
    <row r="188" spans="1:10" ht="72">
      <c r="A188" s="126"/>
      <c r="B188" s="119">
        <v>2</v>
      </c>
      <c r="C188" s="10" t="s">
        <v>839</v>
      </c>
      <c r="D188" s="130" t="s">
        <v>740</v>
      </c>
      <c r="E188" s="159" t="s">
        <v>279</v>
      </c>
      <c r="F188" s="160"/>
      <c r="G188" s="11" t="s">
        <v>840</v>
      </c>
      <c r="H188" s="14">
        <v>31.67</v>
      </c>
      <c r="I188" s="121">
        <f t="shared" si="2"/>
        <v>63.34</v>
      </c>
      <c r="J188" s="127"/>
    </row>
    <row r="189" spans="1:10" ht="96">
      <c r="A189" s="126"/>
      <c r="B189" s="119">
        <v>2</v>
      </c>
      <c r="C189" s="10" t="s">
        <v>841</v>
      </c>
      <c r="D189" s="130" t="s">
        <v>735</v>
      </c>
      <c r="E189" s="159"/>
      <c r="F189" s="160"/>
      <c r="G189" s="11" t="s">
        <v>842</v>
      </c>
      <c r="H189" s="14">
        <v>106.41</v>
      </c>
      <c r="I189" s="121">
        <f t="shared" si="2"/>
        <v>212.82</v>
      </c>
      <c r="J189" s="127"/>
    </row>
    <row r="190" spans="1:10" ht="120">
      <c r="A190" s="126"/>
      <c r="B190" s="119">
        <v>2</v>
      </c>
      <c r="C190" s="10" t="s">
        <v>843</v>
      </c>
      <c r="D190" s="130" t="s">
        <v>768</v>
      </c>
      <c r="E190" s="159"/>
      <c r="F190" s="160"/>
      <c r="G190" s="11" t="s">
        <v>844</v>
      </c>
      <c r="H190" s="14">
        <v>13.88</v>
      </c>
      <c r="I190" s="121">
        <f t="shared" si="2"/>
        <v>27.76</v>
      </c>
      <c r="J190" s="127"/>
    </row>
    <row r="191" spans="1:10" ht="120">
      <c r="A191" s="126"/>
      <c r="B191" s="119">
        <v>2</v>
      </c>
      <c r="C191" s="10" t="s">
        <v>843</v>
      </c>
      <c r="D191" s="130" t="s">
        <v>722</v>
      </c>
      <c r="E191" s="159"/>
      <c r="F191" s="160"/>
      <c r="G191" s="11" t="s">
        <v>844</v>
      </c>
      <c r="H191" s="14">
        <v>15.3</v>
      </c>
      <c r="I191" s="121">
        <f t="shared" si="2"/>
        <v>30.6</v>
      </c>
      <c r="J191" s="127"/>
    </row>
    <row r="192" spans="1:10" ht="120">
      <c r="A192" s="126"/>
      <c r="B192" s="119">
        <v>4</v>
      </c>
      <c r="C192" s="10" t="s">
        <v>843</v>
      </c>
      <c r="D192" s="130" t="s">
        <v>726</v>
      </c>
      <c r="E192" s="159"/>
      <c r="F192" s="160"/>
      <c r="G192" s="11" t="s">
        <v>844</v>
      </c>
      <c r="H192" s="14">
        <v>16.37</v>
      </c>
      <c r="I192" s="121">
        <f t="shared" si="2"/>
        <v>65.48</v>
      </c>
      <c r="J192" s="127"/>
    </row>
    <row r="193" spans="1:10" ht="120">
      <c r="A193" s="126"/>
      <c r="B193" s="119">
        <v>12</v>
      </c>
      <c r="C193" s="10" t="s">
        <v>843</v>
      </c>
      <c r="D193" s="130" t="s">
        <v>732</v>
      </c>
      <c r="E193" s="159"/>
      <c r="F193" s="160"/>
      <c r="G193" s="11" t="s">
        <v>844</v>
      </c>
      <c r="H193" s="14">
        <v>16.37</v>
      </c>
      <c r="I193" s="121">
        <f t="shared" si="2"/>
        <v>196.44</v>
      </c>
      <c r="J193" s="127"/>
    </row>
    <row r="194" spans="1:10" ht="120">
      <c r="A194" s="126"/>
      <c r="B194" s="119">
        <v>6</v>
      </c>
      <c r="C194" s="10" t="s">
        <v>843</v>
      </c>
      <c r="D194" s="130" t="s">
        <v>734</v>
      </c>
      <c r="E194" s="159"/>
      <c r="F194" s="160"/>
      <c r="G194" s="11" t="s">
        <v>844</v>
      </c>
      <c r="H194" s="14">
        <v>17.079999999999998</v>
      </c>
      <c r="I194" s="121">
        <f t="shared" si="2"/>
        <v>102.47999999999999</v>
      </c>
      <c r="J194" s="127"/>
    </row>
    <row r="195" spans="1:10" ht="120">
      <c r="A195" s="126"/>
      <c r="B195" s="119">
        <v>2</v>
      </c>
      <c r="C195" s="10" t="s">
        <v>843</v>
      </c>
      <c r="D195" s="130" t="s">
        <v>727</v>
      </c>
      <c r="E195" s="159"/>
      <c r="F195" s="160"/>
      <c r="G195" s="11" t="s">
        <v>844</v>
      </c>
      <c r="H195" s="14">
        <v>22.06</v>
      </c>
      <c r="I195" s="121">
        <f t="shared" si="2"/>
        <v>44.12</v>
      </c>
      <c r="J195" s="127"/>
    </row>
    <row r="196" spans="1:10" ht="120">
      <c r="A196" s="126"/>
      <c r="B196" s="119">
        <v>2</v>
      </c>
      <c r="C196" s="10" t="s">
        <v>843</v>
      </c>
      <c r="D196" s="130" t="s">
        <v>735</v>
      </c>
      <c r="E196" s="159"/>
      <c r="F196" s="160"/>
      <c r="G196" s="11" t="s">
        <v>844</v>
      </c>
      <c r="H196" s="14">
        <v>24.2</v>
      </c>
      <c r="I196" s="121">
        <f t="shared" si="2"/>
        <v>48.4</v>
      </c>
      <c r="J196" s="127"/>
    </row>
    <row r="197" spans="1:10" ht="120">
      <c r="A197" s="126"/>
      <c r="B197" s="119">
        <v>2</v>
      </c>
      <c r="C197" s="10" t="s">
        <v>843</v>
      </c>
      <c r="D197" s="130" t="s">
        <v>738</v>
      </c>
      <c r="E197" s="159"/>
      <c r="F197" s="160"/>
      <c r="G197" s="11" t="s">
        <v>844</v>
      </c>
      <c r="H197" s="14">
        <v>37.01</v>
      </c>
      <c r="I197" s="121">
        <f t="shared" si="2"/>
        <v>74.02</v>
      </c>
      <c r="J197" s="127"/>
    </row>
    <row r="198" spans="1:10" ht="120">
      <c r="A198" s="126"/>
      <c r="B198" s="119">
        <v>2</v>
      </c>
      <c r="C198" s="10" t="s">
        <v>843</v>
      </c>
      <c r="D198" s="130" t="s">
        <v>755</v>
      </c>
      <c r="E198" s="159"/>
      <c r="F198" s="160"/>
      <c r="G198" s="11" t="s">
        <v>844</v>
      </c>
      <c r="H198" s="14">
        <v>38.44</v>
      </c>
      <c r="I198" s="121">
        <f t="shared" si="2"/>
        <v>76.88</v>
      </c>
      <c r="J198" s="127"/>
    </row>
    <row r="199" spans="1:10" ht="120">
      <c r="A199" s="126"/>
      <c r="B199" s="119">
        <v>2</v>
      </c>
      <c r="C199" s="10" t="s">
        <v>843</v>
      </c>
      <c r="D199" s="130" t="s">
        <v>752</v>
      </c>
      <c r="E199" s="159"/>
      <c r="F199" s="160"/>
      <c r="G199" s="11" t="s">
        <v>844</v>
      </c>
      <c r="H199" s="14">
        <v>47.69</v>
      </c>
      <c r="I199" s="121">
        <f t="shared" si="2"/>
        <v>95.38</v>
      </c>
      <c r="J199" s="127"/>
    </row>
    <row r="200" spans="1:10" ht="120">
      <c r="A200" s="126"/>
      <c r="B200" s="119">
        <v>16</v>
      </c>
      <c r="C200" s="10" t="s">
        <v>843</v>
      </c>
      <c r="D200" s="130" t="s">
        <v>761</v>
      </c>
      <c r="E200" s="159"/>
      <c r="F200" s="160"/>
      <c r="G200" s="11" t="s">
        <v>844</v>
      </c>
      <c r="H200" s="14">
        <v>88.61</v>
      </c>
      <c r="I200" s="121">
        <f t="shared" si="2"/>
        <v>1417.76</v>
      </c>
      <c r="J200" s="133"/>
    </row>
    <row r="201" spans="1:10" ht="120">
      <c r="A201" s="126"/>
      <c r="B201" s="119">
        <v>2</v>
      </c>
      <c r="C201" s="10" t="s">
        <v>843</v>
      </c>
      <c r="D201" s="130" t="s">
        <v>763</v>
      </c>
      <c r="E201" s="159"/>
      <c r="F201" s="160"/>
      <c r="G201" s="11" t="s">
        <v>844</v>
      </c>
      <c r="H201" s="14">
        <v>120.64</v>
      </c>
      <c r="I201" s="121">
        <f t="shared" si="2"/>
        <v>241.28</v>
      </c>
      <c r="J201" s="127"/>
    </row>
    <row r="202" spans="1:10" ht="120">
      <c r="A202" s="126"/>
      <c r="B202" s="119">
        <v>2</v>
      </c>
      <c r="C202" s="10" t="s">
        <v>843</v>
      </c>
      <c r="D202" s="130" t="s">
        <v>776</v>
      </c>
      <c r="E202" s="159"/>
      <c r="F202" s="160"/>
      <c r="G202" s="11" t="s">
        <v>844</v>
      </c>
      <c r="H202" s="14">
        <v>20.64</v>
      </c>
      <c r="I202" s="121">
        <f t="shared" si="2"/>
        <v>41.28</v>
      </c>
      <c r="J202" s="127"/>
    </row>
    <row r="203" spans="1:10" ht="120">
      <c r="A203" s="126"/>
      <c r="B203" s="119">
        <v>18</v>
      </c>
      <c r="C203" s="10" t="s">
        <v>843</v>
      </c>
      <c r="D203" s="130" t="s">
        <v>777</v>
      </c>
      <c r="E203" s="159"/>
      <c r="F203" s="160"/>
      <c r="G203" s="11" t="s">
        <v>844</v>
      </c>
      <c r="H203" s="14">
        <v>23.49</v>
      </c>
      <c r="I203" s="121">
        <f t="shared" si="2"/>
        <v>422.82</v>
      </c>
      <c r="J203" s="127"/>
    </row>
    <row r="204" spans="1:10" ht="120">
      <c r="A204" s="126"/>
      <c r="B204" s="119">
        <v>6</v>
      </c>
      <c r="C204" s="10" t="s">
        <v>843</v>
      </c>
      <c r="D204" s="130" t="s">
        <v>764</v>
      </c>
      <c r="E204" s="159"/>
      <c r="F204" s="160"/>
      <c r="G204" s="11" t="s">
        <v>844</v>
      </c>
      <c r="H204" s="14">
        <v>24.91</v>
      </c>
      <c r="I204" s="121">
        <f t="shared" si="2"/>
        <v>149.46</v>
      </c>
      <c r="J204" s="127"/>
    </row>
    <row r="205" spans="1:10" ht="108">
      <c r="A205" s="126"/>
      <c r="B205" s="119">
        <v>2</v>
      </c>
      <c r="C205" s="10" t="s">
        <v>845</v>
      </c>
      <c r="D205" s="130" t="s">
        <v>726</v>
      </c>
      <c r="E205" s="159" t="s">
        <v>679</v>
      </c>
      <c r="F205" s="160"/>
      <c r="G205" s="11" t="s">
        <v>846</v>
      </c>
      <c r="H205" s="14">
        <v>81.5</v>
      </c>
      <c r="I205" s="121">
        <f t="shared" si="2"/>
        <v>163</v>
      </c>
      <c r="J205" s="127"/>
    </row>
    <row r="206" spans="1:10" ht="108">
      <c r="A206" s="126"/>
      <c r="B206" s="119">
        <v>14</v>
      </c>
      <c r="C206" s="10" t="s">
        <v>845</v>
      </c>
      <c r="D206" s="130" t="s">
        <v>727</v>
      </c>
      <c r="E206" s="159" t="s">
        <v>279</v>
      </c>
      <c r="F206" s="160"/>
      <c r="G206" s="11" t="s">
        <v>846</v>
      </c>
      <c r="H206" s="14">
        <v>102.85</v>
      </c>
      <c r="I206" s="121">
        <f t="shared" si="2"/>
        <v>1439.8999999999999</v>
      </c>
      <c r="J206" s="133"/>
    </row>
    <row r="207" spans="1:10" ht="108">
      <c r="A207" s="126"/>
      <c r="B207" s="119">
        <v>8</v>
      </c>
      <c r="C207" s="10" t="s">
        <v>845</v>
      </c>
      <c r="D207" s="130" t="s">
        <v>727</v>
      </c>
      <c r="E207" s="159" t="s">
        <v>679</v>
      </c>
      <c r="F207" s="160"/>
      <c r="G207" s="11" t="s">
        <v>846</v>
      </c>
      <c r="H207" s="14">
        <v>102.85</v>
      </c>
      <c r="I207" s="121">
        <f t="shared" si="2"/>
        <v>822.8</v>
      </c>
      <c r="J207" s="127"/>
    </row>
    <row r="208" spans="1:10" ht="108">
      <c r="A208" s="126"/>
      <c r="B208" s="119">
        <v>2</v>
      </c>
      <c r="C208" s="10" t="s">
        <v>845</v>
      </c>
      <c r="D208" s="130" t="s">
        <v>736</v>
      </c>
      <c r="E208" s="159" t="s">
        <v>679</v>
      </c>
      <c r="F208" s="160"/>
      <c r="G208" s="11" t="s">
        <v>846</v>
      </c>
      <c r="H208" s="14">
        <v>117.08</v>
      </c>
      <c r="I208" s="121">
        <f t="shared" si="2"/>
        <v>234.16</v>
      </c>
      <c r="J208" s="127"/>
    </row>
    <row r="209" spans="1:10" ht="108">
      <c r="A209" s="126"/>
      <c r="B209" s="119">
        <v>2</v>
      </c>
      <c r="C209" s="10" t="s">
        <v>845</v>
      </c>
      <c r="D209" s="130" t="s">
        <v>739</v>
      </c>
      <c r="E209" s="159" t="s">
        <v>679</v>
      </c>
      <c r="F209" s="160"/>
      <c r="G209" s="11" t="s">
        <v>846</v>
      </c>
      <c r="H209" s="14">
        <v>158.01</v>
      </c>
      <c r="I209" s="121">
        <f t="shared" si="2"/>
        <v>316.02</v>
      </c>
      <c r="J209" s="127"/>
    </row>
    <row r="210" spans="1:10" ht="108">
      <c r="A210" s="126"/>
      <c r="B210" s="119">
        <v>12</v>
      </c>
      <c r="C210" s="10" t="s">
        <v>845</v>
      </c>
      <c r="D210" s="130" t="s">
        <v>752</v>
      </c>
      <c r="E210" s="159" t="s">
        <v>279</v>
      </c>
      <c r="F210" s="160"/>
      <c r="G210" s="11" t="s">
        <v>846</v>
      </c>
      <c r="H210" s="14">
        <v>166.91</v>
      </c>
      <c r="I210" s="121">
        <f t="shared" si="2"/>
        <v>2002.92</v>
      </c>
      <c r="J210" s="133"/>
    </row>
    <row r="211" spans="1:10" ht="108">
      <c r="A211" s="126"/>
      <c r="B211" s="119">
        <v>4</v>
      </c>
      <c r="C211" s="10" t="s">
        <v>845</v>
      </c>
      <c r="D211" s="130" t="s">
        <v>740</v>
      </c>
      <c r="E211" s="159" t="s">
        <v>279</v>
      </c>
      <c r="F211" s="160"/>
      <c r="G211" s="11" t="s">
        <v>846</v>
      </c>
      <c r="H211" s="14">
        <v>197.51</v>
      </c>
      <c r="I211" s="121">
        <f t="shared" si="2"/>
        <v>790.04</v>
      </c>
      <c r="J211" s="127"/>
    </row>
    <row r="212" spans="1:10" ht="132">
      <c r="A212" s="126"/>
      <c r="B212" s="119">
        <v>6</v>
      </c>
      <c r="C212" s="10" t="s">
        <v>847</v>
      </c>
      <c r="D212" s="130" t="s">
        <v>768</v>
      </c>
      <c r="E212" s="159" t="s">
        <v>279</v>
      </c>
      <c r="F212" s="160"/>
      <c r="G212" s="11" t="s">
        <v>848</v>
      </c>
      <c r="H212" s="14">
        <v>35.229999999999997</v>
      </c>
      <c r="I212" s="121">
        <f t="shared" si="2"/>
        <v>211.38</v>
      </c>
      <c r="J212" s="127"/>
    </row>
    <row r="213" spans="1:10" ht="132">
      <c r="A213" s="126"/>
      <c r="B213" s="119">
        <v>2</v>
      </c>
      <c r="C213" s="10" t="s">
        <v>847</v>
      </c>
      <c r="D213" s="130" t="s">
        <v>826</v>
      </c>
      <c r="E213" s="159" t="s">
        <v>279</v>
      </c>
      <c r="F213" s="160"/>
      <c r="G213" s="11" t="s">
        <v>848</v>
      </c>
      <c r="H213" s="14">
        <v>35.229999999999997</v>
      </c>
      <c r="I213" s="121">
        <f t="shared" si="2"/>
        <v>70.459999999999994</v>
      </c>
      <c r="J213" s="127"/>
    </row>
    <row r="214" spans="1:10" ht="132">
      <c r="A214" s="126"/>
      <c r="B214" s="119">
        <v>2</v>
      </c>
      <c r="C214" s="10" t="s">
        <v>847</v>
      </c>
      <c r="D214" s="130" t="s">
        <v>726</v>
      </c>
      <c r="E214" s="159" t="s">
        <v>279</v>
      </c>
      <c r="F214" s="160"/>
      <c r="G214" s="11" t="s">
        <v>848</v>
      </c>
      <c r="H214" s="14">
        <v>38.79</v>
      </c>
      <c r="I214" s="121">
        <f t="shared" ref="I214:I232" si="3">H214*B214</f>
        <v>77.58</v>
      </c>
      <c r="J214" s="127"/>
    </row>
    <row r="215" spans="1:10" ht="132">
      <c r="A215" s="126"/>
      <c r="B215" s="119">
        <v>8</v>
      </c>
      <c r="C215" s="10" t="s">
        <v>847</v>
      </c>
      <c r="D215" s="130" t="s">
        <v>732</v>
      </c>
      <c r="E215" s="159" t="s">
        <v>279</v>
      </c>
      <c r="F215" s="160"/>
      <c r="G215" s="11" t="s">
        <v>848</v>
      </c>
      <c r="H215" s="14">
        <v>38.79</v>
      </c>
      <c r="I215" s="121">
        <f t="shared" si="3"/>
        <v>310.32</v>
      </c>
      <c r="J215" s="127"/>
    </row>
    <row r="216" spans="1:10" ht="132">
      <c r="A216" s="126"/>
      <c r="B216" s="119">
        <v>6</v>
      </c>
      <c r="C216" s="10" t="s">
        <v>847</v>
      </c>
      <c r="D216" s="130" t="s">
        <v>734</v>
      </c>
      <c r="E216" s="159" t="s">
        <v>279</v>
      </c>
      <c r="F216" s="160"/>
      <c r="G216" s="11" t="s">
        <v>848</v>
      </c>
      <c r="H216" s="14">
        <v>42.35</v>
      </c>
      <c r="I216" s="121">
        <f t="shared" si="3"/>
        <v>254.10000000000002</v>
      </c>
      <c r="J216" s="127"/>
    </row>
    <row r="217" spans="1:10" ht="132">
      <c r="A217" s="126"/>
      <c r="B217" s="119">
        <v>2</v>
      </c>
      <c r="C217" s="10" t="s">
        <v>847</v>
      </c>
      <c r="D217" s="130" t="s">
        <v>738</v>
      </c>
      <c r="E217" s="159" t="s">
        <v>279</v>
      </c>
      <c r="F217" s="160"/>
      <c r="G217" s="11" t="s">
        <v>848</v>
      </c>
      <c r="H217" s="14">
        <v>67.260000000000005</v>
      </c>
      <c r="I217" s="121">
        <f t="shared" si="3"/>
        <v>134.52000000000001</v>
      </c>
      <c r="J217" s="127"/>
    </row>
    <row r="218" spans="1:10" ht="132">
      <c r="A218" s="126"/>
      <c r="B218" s="119">
        <v>6</v>
      </c>
      <c r="C218" s="10" t="s">
        <v>847</v>
      </c>
      <c r="D218" s="130" t="s">
        <v>755</v>
      </c>
      <c r="E218" s="159" t="s">
        <v>279</v>
      </c>
      <c r="F218" s="160"/>
      <c r="G218" s="11" t="s">
        <v>848</v>
      </c>
      <c r="H218" s="14">
        <v>79.72</v>
      </c>
      <c r="I218" s="121">
        <f t="shared" si="3"/>
        <v>478.32</v>
      </c>
      <c r="J218" s="127"/>
    </row>
    <row r="219" spans="1:10" ht="132">
      <c r="A219" s="126"/>
      <c r="B219" s="119">
        <v>2</v>
      </c>
      <c r="C219" s="10" t="s">
        <v>847</v>
      </c>
      <c r="D219" s="130" t="s">
        <v>752</v>
      </c>
      <c r="E219" s="159" t="s">
        <v>279</v>
      </c>
      <c r="F219" s="160"/>
      <c r="G219" s="11" t="s">
        <v>848</v>
      </c>
      <c r="H219" s="14">
        <v>90.39</v>
      </c>
      <c r="I219" s="121">
        <f t="shared" si="3"/>
        <v>180.78</v>
      </c>
      <c r="J219" s="127"/>
    </row>
    <row r="220" spans="1:10" ht="132">
      <c r="A220" s="126"/>
      <c r="B220" s="119">
        <v>4</v>
      </c>
      <c r="C220" s="10" t="s">
        <v>847</v>
      </c>
      <c r="D220" s="130" t="s">
        <v>776</v>
      </c>
      <c r="E220" s="159" t="s">
        <v>279</v>
      </c>
      <c r="F220" s="160"/>
      <c r="G220" s="11" t="s">
        <v>848</v>
      </c>
      <c r="H220" s="14">
        <v>44.13</v>
      </c>
      <c r="I220" s="121">
        <f t="shared" si="3"/>
        <v>176.52</v>
      </c>
      <c r="J220" s="127"/>
    </row>
    <row r="221" spans="1:10" ht="132">
      <c r="A221" s="126"/>
      <c r="B221" s="119">
        <v>14</v>
      </c>
      <c r="C221" s="10" t="s">
        <v>847</v>
      </c>
      <c r="D221" s="130" t="s">
        <v>777</v>
      </c>
      <c r="E221" s="159" t="s">
        <v>279</v>
      </c>
      <c r="F221" s="160"/>
      <c r="G221" s="11" t="s">
        <v>848</v>
      </c>
      <c r="H221" s="14">
        <v>47.69</v>
      </c>
      <c r="I221" s="121">
        <f t="shared" si="3"/>
        <v>667.66</v>
      </c>
      <c r="J221" s="127"/>
    </row>
    <row r="222" spans="1:10" ht="132">
      <c r="A222" s="126"/>
      <c r="B222" s="119">
        <v>6</v>
      </c>
      <c r="C222" s="10" t="s">
        <v>847</v>
      </c>
      <c r="D222" s="130" t="s">
        <v>764</v>
      </c>
      <c r="E222" s="159" t="s">
        <v>279</v>
      </c>
      <c r="F222" s="160"/>
      <c r="G222" s="11" t="s">
        <v>848</v>
      </c>
      <c r="H222" s="14">
        <v>53.03</v>
      </c>
      <c r="I222" s="121">
        <f t="shared" si="3"/>
        <v>318.18</v>
      </c>
      <c r="J222" s="127"/>
    </row>
    <row r="223" spans="1:10" ht="60">
      <c r="A223" s="126"/>
      <c r="B223" s="119">
        <v>2</v>
      </c>
      <c r="C223" s="10" t="s">
        <v>849</v>
      </c>
      <c r="D223" s="130" t="s">
        <v>732</v>
      </c>
      <c r="E223" s="159" t="s">
        <v>279</v>
      </c>
      <c r="F223" s="160"/>
      <c r="G223" s="11" t="s">
        <v>850</v>
      </c>
      <c r="H223" s="14">
        <v>16.37</v>
      </c>
      <c r="I223" s="121">
        <f t="shared" si="3"/>
        <v>32.74</v>
      </c>
      <c r="J223" s="127"/>
    </row>
    <row r="224" spans="1:10" ht="60">
      <c r="A224" s="126"/>
      <c r="B224" s="119">
        <v>2</v>
      </c>
      <c r="C224" s="10" t="s">
        <v>849</v>
      </c>
      <c r="D224" s="130" t="s">
        <v>732</v>
      </c>
      <c r="E224" s="159" t="s">
        <v>589</v>
      </c>
      <c r="F224" s="160"/>
      <c r="G224" s="11" t="s">
        <v>850</v>
      </c>
      <c r="H224" s="14">
        <v>16.37</v>
      </c>
      <c r="I224" s="121">
        <f t="shared" si="3"/>
        <v>32.74</v>
      </c>
      <c r="J224" s="127"/>
    </row>
    <row r="225" spans="1:10" ht="60">
      <c r="A225" s="126"/>
      <c r="B225" s="119">
        <v>2</v>
      </c>
      <c r="C225" s="10" t="s">
        <v>849</v>
      </c>
      <c r="D225" s="130" t="s">
        <v>736</v>
      </c>
      <c r="E225" s="159" t="s">
        <v>279</v>
      </c>
      <c r="F225" s="160"/>
      <c r="G225" s="11" t="s">
        <v>850</v>
      </c>
      <c r="H225" s="14">
        <v>22.78</v>
      </c>
      <c r="I225" s="121">
        <f t="shared" si="3"/>
        <v>45.56</v>
      </c>
      <c r="J225" s="127"/>
    </row>
    <row r="226" spans="1:10" ht="60">
      <c r="A226" s="126"/>
      <c r="B226" s="119">
        <v>2</v>
      </c>
      <c r="C226" s="10" t="s">
        <v>849</v>
      </c>
      <c r="D226" s="130" t="s">
        <v>736</v>
      </c>
      <c r="E226" s="159" t="s">
        <v>589</v>
      </c>
      <c r="F226" s="160"/>
      <c r="G226" s="11" t="s">
        <v>850</v>
      </c>
      <c r="H226" s="14">
        <v>22.78</v>
      </c>
      <c r="I226" s="121">
        <f t="shared" si="3"/>
        <v>45.56</v>
      </c>
      <c r="J226" s="127"/>
    </row>
    <row r="227" spans="1:10" ht="72">
      <c r="A227" s="126"/>
      <c r="B227" s="119">
        <v>2</v>
      </c>
      <c r="C227" s="10" t="s">
        <v>851</v>
      </c>
      <c r="D227" s="130" t="s">
        <v>726</v>
      </c>
      <c r="E227" s="159"/>
      <c r="F227" s="160"/>
      <c r="G227" s="11" t="s">
        <v>852</v>
      </c>
      <c r="H227" s="14">
        <v>33.450000000000003</v>
      </c>
      <c r="I227" s="121">
        <f t="shared" si="3"/>
        <v>66.900000000000006</v>
      </c>
      <c r="J227" s="127"/>
    </row>
    <row r="228" spans="1:10" ht="72">
      <c r="A228" s="126"/>
      <c r="B228" s="119">
        <v>2</v>
      </c>
      <c r="C228" s="10" t="s">
        <v>851</v>
      </c>
      <c r="D228" s="130" t="s">
        <v>734</v>
      </c>
      <c r="E228" s="159"/>
      <c r="F228" s="160"/>
      <c r="G228" s="11" t="s">
        <v>852</v>
      </c>
      <c r="H228" s="14">
        <v>38.79</v>
      </c>
      <c r="I228" s="121">
        <f t="shared" si="3"/>
        <v>77.58</v>
      </c>
      <c r="J228" s="127"/>
    </row>
    <row r="229" spans="1:10" ht="96">
      <c r="A229" s="126"/>
      <c r="B229" s="119">
        <v>2</v>
      </c>
      <c r="C229" s="10" t="s">
        <v>853</v>
      </c>
      <c r="D229" s="130" t="s">
        <v>736</v>
      </c>
      <c r="E229" s="159"/>
      <c r="F229" s="160"/>
      <c r="G229" s="11" t="s">
        <v>854</v>
      </c>
      <c r="H229" s="14">
        <v>77.94</v>
      </c>
      <c r="I229" s="121">
        <f t="shared" si="3"/>
        <v>155.88</v>
      </c>
      <c r="J229" s="127"/>
    </row>
    <row r="230" spans="1:10" ht="84">
      <c r="A230" s="126"/>
      <c r="B230" s="119">
        <v>2</v>
      </c>
      <c r="C230" s="10" t="s">
        <v>855</v>
      </c>
      <c r="D230" s="130" t="s">
        <v>768</v>
      </c>
      <c r="E230" s="159" t="s">
        <v>725</v>
      </c>
      <c r="F230" s="160"/>
      <c r="G230" s="11" t="s">
        <v>856</v>
      </c>
      <c r="H230" s="14">
        <v>12.1</v>
      </c>
      <c r="I230" s="121">
        <f t="shared" si="3"/>
        <v>24.2</v>
      </c>
      <c r="J230" s="127"/>
    </row>
    <row r="231" spans="1:10" ht="84">
      <c r="A231" s="126"/>
      <c r="B231" s="119">
        <v>6</v>
      </c>
      <c r="C231" s="10" t="s">
        <v>855</v>
      </c>
      <c r="D231" s="130" t="s">
        <v>736</v>
      </c>
      <c r="E231" s="159" t="s">
        <v>723</v>
      </c>
      <c r="F231" s="160"/>
      <c r="G231" s="11" t="s">
        <v>856</v>
      </c>
      <c r="H231" s="14">
        <v>24.56</v>
      </c>
      <c r="I231" s="121">
        <f t="shared" si="3"/>
        <v>147.35999999999999</v>
      </c>
      <c r="J231" s="127"/>
    </row>
    <row r="232" spans="1:10" ht="84">
      <c r="A232" s="126"/>
      <c r="B232" s="120">
        <v>2</v>
      </c>
      <c r="C232" s="12" t="s">
        <v>857</v>
      </c>
      <c r="D232" s="131" t="s">
        <v>735</v>
      </c>
      <c r="E232" s="163"/>
      <c r="F232" s="164"/>
      <c r="G232" s="13" t="s">
        <v>858</v>
      </c>
      <c r="H232" s="15">
        <v>229.54</v>
      </c>
      <c r="I232" s="122">
        <f t="shared" si="3"/>
        <v>459.08</v>
      </c>
      <c r="J232" s="127"/>
    </row>
  </sheetData>
  <mergeCells count="215">
    <mergeCell ref="E230:F230"/>
    <mergeCell ref="E231:F231"/>
    <mergeCell ref="E232:F232"/>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E23:F23"/>
    <mergeCell ref="E24:F24"/>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4"/>
  <sheetViews>
    <sheetView zoomScale="90" zoomScaleNormal="90" workbookViewId="0">
      <selection activeCell="D22" sqref="D22:D23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8" t="s">
        <v>145</v>
      </c>
      <c r="L2" s="127"/>
      <c r="N2">
        <v>44158.789999999994</v>
      </c>
      <c r="O2" t="s">
        <v>188</v>
      </c>
    </row>
    <row r="3" spans="1:15" ht="12.75" customHeight="1">
      <c r="A3" s="126"/>
      <c r="B3" s="135" t="s">
        <v>140</v>
      </c>
      <c r="C3" s="132"/>
      <c r="D3" s="132"/>
      <c r="E3" s="132"/>
      <c r="F3" s="132"/>
      <c r="G3" s="132"/>
      <c r="H3" s="132"/>
      <c r="I3" s="132"/>
      <c r="J3" s="132"/>
      <c r="K3" s="132"/>
      <c r="L3" s="127"/>
      <c r="N3">
        <v>44158.789999999994</v>
      </c>
      <c r="O3" t="s">
        <v>189</v>
      </c>
    </row>
    <row r="4" spans="1:15" ht="12.75" customHeight="1">
      <c r="A4" s="126"/>
      <c r="B4" s="135" t="s">
        <v>141</v>
      </c>
      <c r="C4" s="132"/>
      <c r="D4" s="132"/>
      <c r="E4" s="132"/>
      <c r="F4" s="132"/>
      <c r="G4" s="132"/>
      <c r="H4" s="132"/>
      <c r="I4" s="132"/>
      <c r="J4" s="132"/>
      <c r="K4" s="132"/>
      <c r="L4" s="127"/>
    </row>
    <row r="5" spans="1:15" ht="12.75" customHeight="1">
      <c r="A5" s="126"/>
      <c r="B5" s="135" t="s">
        <v>142</v>
      </c>
      <c r="C5" s="132"/>
      <c r="D5" s="132"/>
      <c r="E5" s="132"/>
      <c r="F5" s="132"/>
      <c r="G5" s="132"/>
      <c r="H5" s="132"/>
      <c r="I5" s="132"/>
      <c r="J5" s="132"/>
      <c r="K5" s="132"/>
      <c r="L5" s="127"/>
    </row>
    <row r="6" spans="1:15" ht="12.75" customHeight="1">
      <c r="A6" s="126"/>
      <c r="B6" s="135" t="s">
        <v>143</v>
      </c>
      <c r="C6" s="132"/>
      <c r="D6" s="132"/>
      <c r="E6" s="132"/>
      <c r="F6" s="132"/>
      <c r="G6" s="132"/>
      <c r="H6" s="132"/>
      <c r="I6" s="132"/>
      <c r="J6" s="132"/>
      <c r="K6" s="132"/>
      <c r="L6" s="127"/>
    </row>
    <row r="7" spans="1:15" ht="12.75" customHeight="1">
      <c r="A7" s="126"/>
      <c r="B7" s="135"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1">
        <f>IF(Invoice!J10&lt;&gt;"",Invoice!J10,"")</f>
        <v>51384</v>
      </c>
      <c r="L10" s="127"/>
    </row>
    <row r="11" spans="1:15" ht="12.75" customHeight="1">
      <c r="A11" s="126"/>
      <c r="B11" s="126" t="s">
        <v>716</v>
      </c>
      <c r="C11" s="132"/>
      <c r="D11" s="132"/>
      <c r="E11" s="132"/>
      <c r="F11" s="127"/>
      <c r="G11" s="128"/>
      <c r="H11" s="128" t="s">
        <v>716</v>
      </c>
      <c r="I11" s="132"/>
      <c r="J11" s="132"/>
      <c r="K11" s="152"/>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157</v>
      </c>
      <c r="C14" s="132"/>
      <c r="D14" s="132"/>
      <c r="E14" s="132"/>
      <c r="F14" s="127"/>
      <c r="G14" s="128"/>
      <c r="H14" s="128" t="s">
        <v>157</v>
      </c>
      <c r="I14" s="132"/>
      <c r="J14" s="132"/>
      <c r="K14" s="153">
        <f>Invoice!J14</f>
        <v>45180</v>
      </c>
      <c r="L14" s="127"/>
    </row>
    <row r="15" spans="1:15" ht="15" customHeight="1">
      <c r="A15" s="126"/>
      <c r="B15" s="6" t="s">
        <v>11</v>
      </c>
      <c r="C15" s="7"/>
      <c r="D15" s="7"/>
      <c r="E15" s="7"/>
      <c r="F15" s="8"/>
      <c r="G15" s="128"/>
      <c r="H15" s="9" t="s">
        <v>11</v>
      </c>
      <c r="I15" s="132"/>
      <c r="J15" s="132"/>
      <c r="K15" s="154"/>
      <c r="L15" s="127"/>
    </row>
    <row r="16" spans="1:15" ht="15" customHeight="1">
      <c r="A16" s="126"/>
      <c r="B16" s="132"/>
      <c r="C16" s="132"/>
      <c r="D16" s="132"/>
      <c r="E16" s="132"/>
      <c r="F16" s="132"/>
      <c r="G16" s="132"/>
      <c r="H16" s="132"/>
      <c r="I16" s="134" t="s">
        <v>147</v>
      </c>
      <c r="J16" s="134" t="s">
        <v>147</v>
      </c>
      <c r="K16" s="142">
        <v>39935</v>
      </c>
      <c r="L16" s="127"/>
    </row>
    <row r="17" spans="1:12" ht="12.75" customHeight="1">
      <c r="A17" s="126"/>
      <c r="B17" s="132" t="s">
        <v>719</v>
      </c>
      <c r="C17" s="132"/>
      <c r="D17" s="132"/>
      <c r="E17" s="132"/>
      <c r="F17" s="132"/>
      <c r="G17" s="132"/>
      <c r="H17" s="132"/>
      <c r="I17" s="134" t="s">
        <v>148</v>
      </c>
      <c r="J17" s="134" t="s">
        <v>148</v>
      </c>
      <c r="K17" s="142" t="str">
        <f>IF(Invoice!J17&lt;&gt;"",Invoice!J17,"")</f>
        <v>Sunny</v>
      </c>
      <c r="L17" s="127"/>
    </row>
    <row r="18" spans="1:12" ht="18" customHeight="1">
      <c r="A18" s="126"/>
      <c r="B18" s="132" t="s">
        <v>720</v>
      </c>
      <c r="C18" s="132"/>
      <c r="D18" s="132"/>
      <c r="E18" s="132"/>
      <c r="F18" s="132"/>
      <c r="G18" s="132"/>
      <c r="H18" s="132"/>
      <c r="I18" s="137" t="s">
        <v>264</v>
      </c>
      <c r="J18" s="137"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12.75" customHeight="1">
      <c r="A21" s="126"/>
      <c r="B21" s="117"/>
      <c r="C21" s="117"/>
      <c r="D21" s="117"/>
      <c r="E21" s="118"/>
      <c r="F21" s="157"/>
      <c r="G21" s="158"/>
      <c r="H21" s="117" t="s">
        <v>146</v>
      </c>
      <c r="I21" s="117"/>
      <c r="J21" s="117"/>
      <c r="K21" s="117"/>
      <c r="L21" s="127"/>
    </row>
    <row r="22" spans="1:12" ht="12.75" customHeight="1">
      <c r="A22" s="126"/>
      <c r="B22" s="119">
        <f>'Tax Invoice'!D18</f>
        <v>2</v>
      </c>
      <c r="C22" s="10" t="s">
        <v>721</v>
      </c>
      <c r="D22" s="10" t="s">
        <v>859</v>
      </c>
      <c r="E22" s="130" t="s">
        <v>722</v>
      </c>
      <c r="F22" s="159" t="s">
        <v>723</v>
      </c>
      <c r="G22" s="160"/>
      <c r="H22" s="11" t="s">
        <v>724</v>
      </c>
      <c r="I22" s="14">
        <f t="shared" ref="I22:I85" si="0">ROUNDUP(J22*$N$1,2)</f>
        <v>22.06</v>
      </c>
      <c r="J22" s="14">
        <v>22.06</v>
      </c>
      <c r="K22" s="121">
        <f t="shared" ref="K22:K85" si="1">I22*B22</f>
        <v>44.12</v>
      </c>
      <c r="L22" s="127"/>
    </row>
    <row r="23" spans="1:12" ht="12.75" customHeight="1">
      <c r="A23" s="126"/>
      <c r="B23" s="119">
        <f>'Tax Invoice'!D19</f>
        <v>2</v>
      </c>
      <c r="C23" s="10" t="s">
        <v>721</v>
      </c>
      <c r="D23" s="10" t="s">
        <v>859</v>
      </c>
      <c r="E23" s="130" t="s">
        <v>722</v>
      </c>
      <c r="F23" s="159" t="s">
        <v>725</v>
      </c>
      <c r="G23" s="160"/>
      <c r="H23" s="11" t="s">
        <v>724</v>
      </c>
      <c r="I23" s="14">
        <f t="shared" si="0"/>
        <v>22.06</v>
      </c>
      <c r="J23" s="14">
        <v>22.06</v>
      </c>
      <c r="K23" s="121">
        <f t="shared" si="1"/>
        <v>44.12</v>
      </c>
      <c r="L23" s="127"/>
    </row>
    <row r="24" spans="1:12" ht="12.75" customHeight="1">
      <c r="A24" s="126"/>
      <c r="B24" s="119">
        <f>'Tax Invoice'!D20</f>
        <v>2</v>
      </c>
      <c r="C24" s="10" t="s">
        <v>721</v>
      </c>
      <c r="D24" s="10" t="s">
        <v>860</v>
      </c>
      <c r="E24" s="130" t="s">
        <v>726</v>
      </c>
      <c r="F24" s="159" t="s">
        <v>279</v>
      </c>
      <c r="G24" s="160"/>
      <c r="H24" s="11" t="s">
        <v>724</v>
      </c>
      <c r="I24" s="14">
        <f t="shared" si="0"/>
        <v>24.56</v>
      </c>
      <c r="J24" s="14">
        <v>24.56</v>
      </c>
      <c r="K24" s="121">
        <f t="shared" si="1"/>
        <v>49.12</v>
      </c>
      <c r="L24" s="127"/>
    </row>
    <row r="25" spans="1:12" ht="12.75" customHeight="1">
      <c r="A25" s="126"/>
      <c r="B25" s="119">
        <f>'Tax Invoice'!D21</f>
        <v>2</v>
      </c>
      <c r="C25" s="10" t="s">
        <v>721</v>
      </c>
      <c r="D25" s="10" t="s">
        <v>861</v>
      </c>
      <c r="E25" s="130" t="s">
        <v>727</v>
      </c>
      <c r="F25" s="159" t="s">
        <v>723</v>
      </c>
      <c r="G25" s="160"/>
      <c r="H25" s="11" t="s">
        <v>724</v>
      </c>
      <c r="I25" s="14">
        <f t="shared" si="0"/>
        <v>29.89</v>
      </c>
      <c r="J25" s="14">
        <v>29.89</v>
      </c>
      <c r="K25" s="121">
        <f t="shared" si="1"/>
        <v>59.78</v>
      </c>
      <c r="L25" s="127"/>
    </row>
    <row r="26" spans="1:12" ht="12.75" customHeight="1">
      <c r="A26" s="126"/>
      <c r="B26" s="119">
        <f>'Tax Invoice'!D22</f>
        <v>4</v>
      </c>
      <c r="C26" s="10" t="s">
        <v>728</v>
      </c>
      <c r="D26" s="10" t="s">
        <v>862</v>
      </c>
      <c r="E26" s="130" t="s">
        <v>722</v>
      </c>
      <c r="F26" s="159" t="s">
        <v>279</v>
      </c>
      <c r="G26" s="160"/>
      <c r="H26" s="11" t="s">
        <v>729</v>
      </c>
      <c r="I26" s="14">
        <f t="shared" si="0"/>
        <v>19.57</v>
      </c>
      <c r="J26" s="14">
        <v>19.57</v>
      </c>
      <c r="K26" s="121">
        <f t="shared" si="1"/>
        <v>78.28</v>
      </c>
      <c r="L26" s="127"/>
    </row>
    <row r="27" spans="1:12" ht="12.75" customHeight="1">
      <c r="A27" s="126"/>
      <c r="B27" s="119">
        <f>'Tax Invoice'!D23</f>
        <v>4</v>
      </c>
      <c r="C27" s="10" t="s">
        <v>728</v>
      </c>
      <c r="D27" s="10" t="s">
        <v>862</v>
      </c>
      <c r="E27" s="130" t="s">
        <v>722</v>
      </c>
      <c r="F27" s="159" t="s">
        <v>115</v>
      </c>
      <c r="G27" s="160"/>
      <c r="H27" s="11" t="s">
        <v>729</v>
      </c>
      <c r="I27" s="14">
        <f t="shared" si="0"/>
        <v>19.57</v>
      </c>
      <c r="J27" s="14">
        <v>19.57</v>
      </c>
      <c r="K27" s="121">
        <f t="shared" si="1"/>
        <v>78.28</v>
      </c>
      <c r="L27" s="127"/>
    </row>
    <row r="28" spans="1:12" ht="12.75" customHeight="1">
      <c r="A28" s="126"/>
      <c r="B28" s="119">
        <f>'Tax Invoice'!D24</f>
        <v>8</v>
      </c>
      <c r="C28" s="10" t="s">
        <v>728</v>
      </c>
      <c r="D28" s="10" t="s">
        <v>863</v>
      </c>
      <c r="E28" s="130" t="s">
        <v>730</v>
      </c>
      <c r="F28" s="159" t="s">
        <v>115</v>
      </c>
      <c r="G28" s="160"/>
      <c r="H28" s="11" t="s">
        <v>729</v>
      </c>
      <c r="I28" s="14">
        <f t="shared" si="0"/>
        <v>21</v>
      </c>
      <c r="J28" s="14">
        <v>21</v>
      </c>
      <c r="K28" s="121">
        <f t="shared" si="1"/>
        <v>168</v>
      </c>
      <c r="L28" s="127"/>
    </row>
    <row r="29" spans="1:12" ht="12.75" customHeight="1">
      <c r="A29" s="126"/>
      <c r="B29" s="119">
        <f>'Tax Invoice'!D25</f>
        <v>2</v>
      </c>
      <c r="C29" s="10" t="s">
        <v>728</v>
      </c>
      <c r="D29" s="10" t="s">
        <v>863</v>
      </c>
      <c r="E29" s="130" t="s">
        <v>730</v>
      </c>
      <c r="F29" s="159" t="s">
        <v>723</v>
      </c>
      <c r="G29" s="160"/>
      <c r="H29" s="11" t="s">
        <v>729</v>
      </c>
      <c r="I29" s="14">
        <f t="shared" si="0"/>
        <v>21</v>
      </c>
      <c r="J29" s="14">
        <v>21</v>
      </c>
      <c r="K29" s="121">
        <f t="shared" si="1"/>
        <v>42</v>
      </c>
      <c r="L29" s="127"/>
    </row>
    <row r="30" spans="1:12" ht="12.75" customHeight="1">
      <c r="A30" s="126"/>
      <c r="B30" s="119">
        <f>'Tax Invoice'!D26</f>
        <v>2</v>
      </c>
      <c r="C30" s="10" t="s">
        <v>728</v>
      </c>
      <c r="D30" s="10" t="s">
        <v>863</v>
      </c>
      <c r="E30" s="130" t="s">
        <v>730</v>
      </c>
      <c r="F30" s="159" t="s">
        <v>731</v>
      </c>
      <c r="G30" s="160"/>
      <c r="H30" s="11" t="s">
        <v>729</v>
      </c>
      <c r="I30" s="14">
        <f t="shared" si="0"/>
        <v>21</v>
      </c>
      <c r="J30" s="14">
        <v>21</v>
      </c>
      <c r="K30" s="121">
        <f t="shared" si="1"/>
        <v>42</v>
      </c>
      <c r="L30" s="127"/>
    </row>
    <row r="31" spans="1:12" ht="12.75" customHeight="1">
      <c r="A31" s="126"/>
      <c r="B31" s="119">
        <f>'Tax Invoice'!D27</f>
        <v>14</v>
      </c>
      <c r="C31" s="10" t="s">
        <v>728</v>
      </c>
      <c r="D31" s="10" t="s">
        <v>864</v>
      </c>
      <c r="E31" s="130" t="s">
        <v>726</v>
      </c>
      <c r="F31" s="159" t="s">
        <v>723</v>
      </c>
      <c r="G31" s="160"/>
      <c r="H31" s="11" t="s">
        <v>729</v>
      </c>
      <c r="I31" s="14">
        <f t="shared" si="0"/>
        <v>22.06</v>
      </c>
      <c r="J31" s="14">
        <v>22.06</v>
      </c>
      <c r="K31" s="121">
        <f t="shared" si="1"/>
        <v>308.83999999999997</v>
      </c>
      <c r="L31" s="127"/>
    </row>
    <row r="32" spans="1:12" ht="12.75" customHeight="1">
      <c r="A32" s="126"/>
      <c r="B32" s="119">
        <f>'Tax Invoice'!D28</f>
        <v>14</v>
      </c>
      <c r="C32" s="10" t="s">
        <v>728</v>
      </c>
      <c r="D32" s="10" t="s">
        <v>864</v>
      </c>
      <c r="E32" s="130" t="s">
        <v>726</v>
      </c>
      <c r="F32" s="159" t="s">
        <v>725</v>
      </c>
      <c r="G32" s="160"/>
      <c r="H32" s="11" t="s">
        <v>729</v>
      </c>
      <c r="I32" s="14">
        <f t="shared" si="0"/>
        <v>22.06</v>
      </c>
      <c r="J32" s="14">
        <v>22.06</v>
      </c>
      <c r="K32" s="121">
        <f t="shared" si="1"/>
        <v>308.83999999999997</v>
      </c>
      <c r="L32" s="127"/>
    </row>
    <row r="33" spans="1:12" ht="12.75" customHeight="1">
      <c r="A33" s="126"/>
      <c r="B33" s="119">
        <f>'Tax Invoice'!D29</f>
        <v>4</v>
      </c>
      <c r="C33" s="10" t="s">
        <v>728</v>
      </c>
      <c r="D33" s="10" t="s">
        <v>865</v>
      </c>
      <c r="E33" s="130" t="s">
        <v>732</v>
      </c>
      <c r="F33" s="159" t="s">
        <v>589</v>
      </c>
      <c r="G33" s="160"/>
      <c r="H33" s="11" t="s">
        <v>729</v>
      </c>
      <c r="I33" s="14">
        <f t="shared" si="0"/>
        <v>23.13</v>
      </c>
      <c r="J33" s="14">
        <v>23.13</v>
      </c>
      <c r="K33" s="121">
        <f t="shared" si="1"/>
        <v>92.52</v>
      </c>
      <c r="L33" s="127"/>
    </row>
    <row r="34" spans="1:12" ht="12.75" customHeight="1">
      <c r="A34" s="126"/>
      <c r="B34" s="119">
        <f>'Tax Invoice'!D30</f>
        <v>2</v>
      </c>
      <c r="C34" s="10" t="s">
        <v>728</v>
      </c>
      <c r="D34" s="10" t="s">
        <v>865</v>
      </c>
      <c r="E34" s="130" t="s">
        <v>732</v>
      </c>
      <c r="F34" s="159" t="s">
        <v>723</v>
      </c>
      <c r="G34" s="160"/>
      <c r="H34" s="11" t="s">
        <v>729</v>
      </c>
      <c r="I34" s="14">
        <f t="shared" si="0"/>
        <v>23.13</v>
      </c>
      <c r="J34" s="14">
        <v>23.13</v>
      </c>
      <c r="K34" s="121">
        <f t="shared" si="1"/>
        <v>46.26</v>
      </c>
      <c r="L34" s="127"/>
    </row>
    <row r="35" spans="1:12" ht="12.75" customHeight="1">
      <c r="A35" s="126"/>
      <c r="B35" s="119">
        <f>'Tax Invoice'!D31</f>
        <v>2</v>
      </c>
      <c r="C35" s="10" t="s">
        <v>728</v>
      </c>
      <c r="D35" s="10" t="s">
        <v>865</v>
      </c>
      <c r="E35" s="130" t="s">
        <v>732</v>
      </c>
      <c r="F35" s="159" t="s">
        <v>731</v>
      </c>
      <c r="G35" s="160"/>
      <c r="H35" s="11" t="s">
        <v>729</v>
      </c>
      <c r="I35" s="14">
        <f t="shared" si="0"/>
        <v>23.13</v>
      </c>
      <c r="J35" s="14">
        <v>23.13</v>
      </c>
      <c r="K35" s="121">
        <f t="shared" si="1"/>
        <v>46.26</v>
      </c>
      <c r="L35" s="127"/>
    </row>
    <row r="36" spans="1:12" ht="12.75" customHeight="1">
      <c r="A36" s="126"/>
      <c r="B36" s="119">
        <f>'Tax Invoice'!D32</f>
        <v>2</v>
      </c>
      <c r="C36" s="10" t="s">
        <v>728</v>
      </c>
      <c r="D36" s="10" t="s">
        <v>865</v>
      </c>
      <c r="E36" s="130" t="s">
        <v>732</v>
      </c>
      <c r="F36" s="159" t="s">
        <v>733</v>
      </c>
      <c r="G36" s="160"/>
      <c r="H36" s="11" t="s">
        <v>729</v>
      </c>
      <c r="I36" s="14">
        <f t="shared" si="0"/>
        <v>23.13</v>
      </c>
      <c r="J36" s="14">
        <v>23.13</v>
      </c>
      <c r="K36" s="121">
        <f t="shared" si="1"/>
        <v>46.26</v>
      </c>
      <c r="L36" s="127"/>
    </row>
    <row r="37" spans="1:12" ht="12.75" customHeight="1">
      <c r="A37" s="126"/>
      <c r="B37" s="119">
        <f>'Tax Invoice'!D33</f>
        <v>2</v>
      </c>
      <c r="C37" s="10" t="s">
        <v>728</v>
      </c>
      <c r="D37" s="10" t="s">
        <v>866</v>
      </c>
      <c r="E37" s="130" t="s">
        <v>734</v>
      </c>
      <c r="F37" s="159" t="s">
        <v>115</v>
      </c>
      <c r="G37" s="160"/>
      <c r="H37" s="11" t="s">
        <v>729</v>
      </c>
      <c r="I37" s="14">
        <f t="shared" si="0"/>
        <v>24.56</v>
      </c>
      <c r="J37" s="14">
        <v>24.56</v>
      </c>
      <c r="K37" s="121">
        <f t="shared" si="1"/>
        <v>49.12</v>
      </c>
      <c r="L37" s="127"/>
    </row>
    <row r="38" spans="1:12" ht="12.75" customHeight="1">
      <c r="A38" s="126"/>
      <c r="B38" s="119">
        <f>'Tax Invoice'!D34</f>
        <v>2</v>
      </c>
      <c r="C38" s="10" t="s">
        <v>728</v>
      </c>
      <c r="D38" s="10" t="s">
        <v>866</v>
      </c>
      <c r="E38" s="130" t="s">
        <v>734</v>
      </c>
      <c r="F38" s="159" t="s">
        <v>723</v>
      </c>
      <c r="G38" s="160"/>
      <c r="H38" s="11" t="s">
        <v>729</v>
      </c>
      <c r="I38" s="14">
        <f t="shared" si="0"/>
        <v>24.56</v>
      </c>
      <c r="J38" s="14">
        <v>24.56</v>
      </c>
      <c r="K38" s="121">
        <f t="shared" si="1"/>
        <v>49.12</v>
      </c>
      <c r="L38" s="127"/>
    </row>
    <row r="39" spans="1:12" ht="12.75" customHeight="1">
      <c r="A39" s="126"/>
      <c r="B39" s="119">
        <f>'Tax Invoice'!D35</f>
        <v>2</v>
      </c>
      <c r="C39" s="10" t="s">
        <v>728</v>
      </c>
      <c r="D39" s="10" t="s">
        <v>866</v>
      </c>
      <c r="E39" s="130" t="s">
        <v>734</v>
      </c>
      <c r="F39" s="159" t="s">
        <v>725</v>
      </c>
      <c r="G39" s="160"/>
      <c r="H39" s="11" t="s">
        <v>729</v>
      </c>
      <c r="I39" s="14">
        <f t="shared" si="0"/>
        <v>24.56</v>
      </c>
      <c r="J39" s="14">
        <v>24.56</v>
      </c>
      <c r="K39" s="121">
        <f t="shared" si="1"/>
        <v>49.12</v>
      </c>
      <c r="L39" s="127"/>
    </row>
    <row r="40" spans="1:12" ht="12.75" customHeight="1">
      <c r="A40" s="126"/>
      <c r="B40" s="119">
        <f>'Tax Invoice'!D36</f>
        <v>2</v>
      </c>
      <c r="C40" s="10" t="s">
        <v>728</v>
      </c>
      <c r="D40" s="10" t="s">
        <v>867</v>
      </c>
      <c r="E40" s="130" t="s">
        <v>727</v>
      </c>
      <c r="F40" s="159" t="s">
        <v>279</v>
      </c>
      <c r="G40" s="160"/>
      <c r="H40" s="11" t="s">
        <v>729</v>
      </c>
      <c r="I40" s="14">
        <f t="shared" si="0"/>
        <v>25.98</v>
      </c>
      <c r="J40" s="14">
        <v>25.98</v>
      </c>
      <c r="K40" s="121">
        <f t="shared" si="1"/>
        <v>51.96</v>
      </c>
      <c r="L40" s="127"/>
    </row>
    <row r="41" spans="1:12" ht="12.75" customHeight="1">
      <c r="A41" s="126"/>
      <c r="B41" s="119">
        <f>'Tax Invoice'!D37</f>
        <v>2</v>
      </c>
      <c r="C41" s="10" t="s">
        <v>728</v>
      </c>
      <c r="D41" s="10" t="s">
        <v>867</v>
      </c>
      <c r="E41" s="130" t="s">
        <v>727</v>
      </c>
      <c r="F41" s="159" t="s">
        <v>589</v>
      </c>
      <c r="G41" s="160"/>
      <c r="H41" s="11" t="s">
        <v>729</v>
      </c>
      <c r="I41" s="14">
        <f t="shared" si="0"/>
        <v>25.98</v>
      </c>
      <c r="J41" s="14">
        <v>25.98</v>
      </c>
      <c r="K41" s="121">
        <f t="shared" si="1"/>
        <v>51.96</v>
      </c>
      <c r="L41" s="127"/>
    </row>
    <row r="42" spans="1:12" ht="12.75" customHeight="1">
      <c r="A42" s="126"/>
      <c r="B42" s="119">
        <f>'Tax Invoice'!D38</f>
        <v>2</v>
      </c>
      <c r="C42" s="10" t="s">
        <v>728</v>
      </c>
      <c r="D42" s="10" t="s">
        <v>868</v>
      </c>
      <c r="E42" s="130" t="s">
        <v>735</v>
      </c>
      <c r="F42" s="159" t="s">
        <v>723</v>
      </c>
      <c r="G42" s="160"/>
      <c r="H42" s="11" t="s">
        <v>729</v>
      </c>
      <c r="I42" s="14">
        <f t="shared" si="0"/>
        <v>28.11</v>
      </c>
      <c r="J42" s="14">
        <v>28.11</v>
      </c>
      <c r="K42" s="121">
        <f t="shared" si="1"/>
        <v>56.22</v>
      </c>
      <c r="L42" s="127"/>
    </row>
    <row r="43" spans="1:12" ht="12.75" customHeight="1">
      <c r="A43" s="126"/>
      <c r="B43" s="119">
        <f>'Tax Invoice'!D39</f>
        <v>2</v>
      </c>
      <c r="C43" s="10" t="s">
        <v>728</v>
      </c>
      <c r="D43" s="10" t="s">
        <v>868</v>
      </c>
      <c r="E43" s="130" t="s">
        <v>735</v>
      </c>
      <c r="F43" s="159" t="s">
        <v>731</v>
      </c>
      <c r="G43" s="160"/>
      <c r="H43" s="11" t="s">
        <v>729</v>
      </c>
      <c r="I43" s="14">
        <f t="shared" si="0"/>
        <v>28.11</v>
      </c>
      <c r="J43" s="14">
        <v>28.11</v>
      </c>
      <c r="K43" s="121">
        <f t="shared" si="1"/>
        <v>56.22</v>
      </c>
      <c r="L43" s="127"/>
    </row>
    <row r="44" spans="1:12" ht="12.75" customHeight="1">
      <c r="A44" s="126"/>
      <c r="B44" s="119">
        <f>'Tax Invoice'!D40</f>
        <v>6</v>
      </c>
      <c r="C44" s="10" t="s">
        <v>728</v>
      </c>
      <c r="D44" s="10" t="s">
        <v>869</v>
      </c>
      <c r="E44" s="130" t="s">
        <v>736</v>
      </c>
      <c r="F44" s="159" t="s">
        <v>115</v>
      </c>
      <c r="G44" s="160"/>
      <c r="H44" s="11" t="s">
        <v>729</v>
      </c>
      <c r="I44" s="14">
        <f t="shared" si="0"/>
        <v>31.32</v>
      </c>
      <c r="J44" s="14">
        <v>31.32</v>
      </c>
      <c r="K44" s="121">
        <f t="shared" si="1"/>
        <v>187.92000000000002</v>
      </c>
      <c r="L44" s="127"/>
    </row>
    <row r="45" spans="1:12" ht="12.75" customHeight="1">
      <c r="A45" s="126"/>
      <c r="B45" s="119">
        <f>'Tax Invoice'!D41</f>
        <v>2</v>
      </c>
      <c r="C45" s="10" t="s">
        <v>728</v>
      </c>
      <c r="D45" s="10" t="s">
        <v>869</v>
      </c>
      <c r="E45" s="130" t="s">
        <v>736</v>
      </c>
      <c r="F45" s="159" t="s">
        <v>723</v>
      </c>
      <c r="G45" s="160"/>
      <c r="H45" s="11" t="s">
        <v>729</v>
      </c>
      <c r="I45" s="14">
        <f t="shared" si="0"/>
        <v>31.32</v>
      </c>
      <c r="J45" s="14">
        <v>31.32</v>
      </c>
      <c r="K45" s="121">
        <f t="shared" si="1"/>
        <v>62.64</v>
      </c>
      <c r="L45" s="127"/>
    </row>
    <row r="46" spans="1:12" ht="12.75" customHeight="1">
      <c r="A46" s="126"/>
      <c r="B46" s="119">
        <f>'Tax Invoice'!D42</f>
        <v>4</v>
      </c>
      <c r="C46" s="10" t="s">
        <v>728</v>
      </c>
      <c r="D46" s="10" t="s">
        <v>870</v>
      </c>
      <c r="E46" s="130" t="s">
        <v>737</v>
      </c>
      <c r="F46" s="159" t="s">
        <v>723</v>
      </c>
      <c r="G46" s="160"/>
      <c r="H46" s="11" t="s">
        <v>729</v>
      </c>
      <c r="I46" s="14">
        <f t="shared" si="0"/>
        <v>35.229999999999997</v>
      </c>
      <c r="J46" s="14">
        <v>35.229999999999997</v>
      </c>
      <c r="K46" s="121">
        <f t="shared" si="1"/>
        <v>140.91999999999999</v>
      </c>
      <c r="L46" s="127"/>
    </row>
    <row r="47" spans="1:12" ht="12.75" customHeight="1">
      <c r="A47" s="126"/>
      <c r="B47" s="119">
        <f>'Tax Invoice'!D43</f>
        <v>2</v>
      </c>
      <c r="C47" s="10" t="s">
        <v>728</v>
      </c>
      <c r="D47" s="10" t="s">
        <v>871</v>
      </c>
      <c r="E47" s="130" t="s">
        <v>738</v>
      </c>
      <c r="F47" s="159" t="s">
        <v>723</v>
      </c>
      <c r="G47" s="160"/>
      <c r="H47" s="11" t="s">
        <v>729</v>
      </c>
      <c r="I47" s="14">
        <f t="shared" si="0"/>
        <v>44.13</v>
      </c>
      <c r="J47" s="14">
        <v>44.13</v>
      </c>
      <c r="K47" s="121">
        <f t="shared" si="1"/>
        <v>88.26</v>
      </c>
      <c r="L47" s="127"/>
    </row>
    <row r="48" spans="1:12" ht="12.75" customHeight="1">
      <c r="A48" s="126"/>
      <c r="B48" s="119">
        <f>'Tax Invoice'!D44</f>
        <v>2</v>
      </c>
      <c r="C48" s="10" t="s">
        <v>728</v>
      </c>
      <c r="D48" s="10" t="s">
        <v>872</v>
      </c>
      <c r="E48" s="130" t="s">
        <v>739</v>
      </c>
      <c r="F48" s="159" t="s">
        <v>679</v>
      </c>
      <c r="G48" s="160"/>
      <c r="H48" s="11" t="s">
        <v>729</v>
      </c>
      <c r="I48" s="14">
        <f t="shared" si="0"/>
        <v>49.47</v>
      </c>
      <c r="J48" s="14">
        <v>49.47</v>
      </c>
      <c r="K48" s="121">
        <f t="shared" si="1"/>
        <v>98.94</v>
      </c>
      <c r="L48" s="127"/>
    </row>
    <row r="49" spans="1:12" ht="12.75" customHeight="1">
      <c r="A49" s="126"/>
      <c r="B49" s="119">
        <f>'Tax Invoice'!D45</f>
        <v>2</v>
      </c>
      <c r="C49" s="10" t="s">
        <v>728</v>
      </c>
      <c r="D49" s="10" t="s">
        <v>873</v>
      </c>
      <c r="E49" s="130" t="s">
        <v>740</v>
      </c>
      <c r="F49" s="159" t="s">
        <v>279</v>
      </c>
      <c r="G49" s="160"/>
      <c r="H49" s="11" t="s">
        <v>729</v>
      </c>
      <c r="I49" s="14">
        <f t="shared" si="0"/>
        <v>58.36</v>
      </c>
      <c r="J49" s="14">
        <v>58.36</v>
      </c>
      <c r="K49" s="121">
        <f t="shared" si="1"/>
        <v>116.72</v>
      </c>
      <c r="L49" s="127"/>
    </row>
    <row r="50" spans="1:12" ht="12.75" customHeight="1">
      <c r="A50" s="126"/>
      <c r="B50" s="119">
        <f>'Tax Invoice'!D46</f>
        <v>2</v>
      </c>
      <c r="C50" s="10" t="s">
        <v>728</v>
      </c>
      <c r="D50" s="10" t="s">
        <v>873</v>
      </c>
      <c r="E50" s="130" t="s">
        <v>740</v>
      </c>
      <c r="F50" s="159" t="s">
        <v>589</v>
      </c>
      <c r="G50" s="160"/>
      <c r="H50" s="11" t="s">
        <v>729</v>
      </c>
      <c r="I50" s="14">
        <f t="shared" si="0"/>
        <v>58.36</v>
      </c>
      <c r="J50" s="14">
        <v>58.36</v>
      </c>
      <c r="K50" s="121">
        <f t="shared" si="1"/>
        <v>116.72</v>
      </c>
      <c r="L50" s="127"/>
    </row>
    <row r="51" spans="1:12" ht="12.75" customHeight="1">
      <c r="A51" s="126"/>
      <c r="B51" s="119">
        <f>'Tax Invoice'!D47</f>
        <v>2</v>
      </c>
      <c r="C51" s="10" t="s">
        <v>728</v>
      </c>
      <c r="D51" s="10" t="s">
        <v>873</v>
      </c>
      <c r="E51" s="130" t="s">
        <v>740</v>
      </c>
      <c r="F51" s="159" t="s">
        <v>733</v>
      </c>
      <c r="G51" s="160"/>
      <c r="H51" s="11" t="s">
        <v>729</v>
      </c>
      <c r="I51" s="14">
        <f t="shared" si="0"/>
        <v>58.36</v>
      </c>
      <c r="J51" s="14">
        <v>58.36</v>
      </c>
      <c r="K51" s="121">
        <f t="shared" si="1"/>
        <v>116.72</v>
      </c>
      <c r="L51" s="127"/>
    </row>
    <row r="52" spans="1:12" ht="36" customHeight="1">
      <c r="A52" s="126"/>
      <c r="B52" s="119">
        <f>'Tax Invoice'!D48</f>
        <v>2</v>
      </c>
      <c r="C52" s="10" t="s">
        <v>741</v>
      </c>
      <c r="D52" s="10" t="s">
        <v>874</v>
      </c>
      <c r="E52" s="130" t="s">
        <v>742</v>
      </c>
      <c r="F52" s="159" t="s">
        <v>271</v>
      </c>
      <c r="G52" s="160"/>
      <c r="H52" s="11" t="s">
        <v>743</v>
      </c>
      <c r="I52" s="14">
        <f t="shared" si="0"/>
        <v>142</v>
      </c>
      <c r="J52" s="14">
        <v>142</v>
      </c>
      <c r="K52" s="121">
        <f t="shared" si="1"/>
        <v>284</v>
      </c>
      <c r="L52" s="127"/>
    </row>
    <row r="53" spans="1:12" ht="12.75" customHeight="1">
      <c r="A53" s="126"/>
      <c r="B53" s="119">
        <f>'Tax Invoice'!D49</f>
        <v>2</v>
      </c>
      <c r="C53" s="10" t="s">
        <v>744</v>
      </c>
      <c r="D53" s="10" t="s">
        <v>875</v>
      </c>
      <c r="E53" s="130" t="s">
        <v>734</v>
      </c>
      <c r="F53" s="159" t="s">
        <v>112</v>
      </c>
      <c r="G53" s="160"/>
      <c r="H53" s="11" t="s">
        <v>745</v>
      </c>
      <c r="I53" s="14">
        <f t="shared" si="0"/>
        <v>38.79</v>
      </c>
      <c r="J53" s="14">
        <v>38.79</v>
      </c>
      <c r="K53" s="121">
        <f t="shared" si="1"/>
        <v>77.58</v>
      </c>
      <c r="L53" s="127"/>
    </row>
    <row r="54" spans="1:12" ht="12.75" customHeight="1">
      <c r="A54" s="126"/>
      <c r="B54" s="119">
        <f>'Tax Invoice'!D50</f>
        <v>2</v>
      </c>
      <c r="C54" s="10" t="s">
        <v>744</v>
      </c>
      <c r="D54" s="10" t="s">
        <v>876</v>
      </c>
      <c r="E54" s="130" t="s">
        <v>736</v>
      </c>
      <c r="F54" s="159" t="s">
        <v>112</v>
      </c>
      <c r="G54" s="160"/>
      <c r="H54" s="11" t="s">
        <v>745</v>
      </c>
      <c r="I54" s="14">
        <f t="shared" si="0"/>
        <v>54.81</v>
      </c>
      <c r="J54" s="14">
        <v>54.81</v>
      </c>
      <c r="K54" s="121">
        <f t="shared" si="1"/>
        <v>109.62</v>
      </c>
      <c r="L54" s="127"/>
    </row>
    <row r="55" spans="1:12" ht="12.75" customHeight="1">
      <c r="A55" s="126"/>
      <c r="B55" s="119">
        <f>'Tax Invoice'!D51</f>
        <v>2</v>
      </c>
      <c r="C55" s="10" t="s">
        <v>746</v>
      </c>
      <c r="D55" s="10" t="s">
        <v>877</v>
      </c>
      <c r="E55" s="130" t="s">
        <v>735</v>
      </c>
      <c r="F55" s="159"/>
      <c r="G55" s="160"/>
      <c r="H55" s="11" t="s">
        <v>747</v>
      </c>
      <c r="I55" s="14">
        <f t="shared" si="0"/>
        <v>30.96</v>
      </c>
      <c r="J55" s="14">
        <v>30.96</v>
      </c>
      <c r="K55" s="121">
        <f t="shared" si="1"/>
        <v>61.92</v>
      </c>
      <c r="L55" s="127"/>
    </row>
    <row r="56" spans="1:12" ht="12.75" customHeight="1">
      <c r="A56" s="126"/>
      <c r="B56" s="119">
        <f>'Tax Invoice'!D52</f>
        <v>2</v>
      </c>
      <c r="C56" s="10" t="s">
        <v>748</v>
      </c>
      <c r="D56" s="10" t="s">
        <v>878</v>
      </c>
      <c r="E56" s="130" t="s">
        <v>736</v>
      </c>
      <c r="F56" s="159" t="s">
        <v>733</v>
      </c>
      <c r="G56" s="160"/>
      <c r="H56" s="11" t="s">
        <v>749</v>
      </c>
      <c r="I56" s="14">
        <f t="shared" si="0"/>
        <v>35.590000000000003</v>
      </c>
      <c r="J56" s="14">
        <v>35.590000000000003</v>
      </c>
      <c r="K56" s="121">
        <f t="shared" si="1"/>
        <v>71.180000000000007</v>
      </c>
      <c r="L56" s="127"/>
    </row>
    <row r="57" spans="1:12" ht="12.75" customHeight="1">
      <c r="A57" s="126"/>
      <c r="B57" s="119">
        <f>'Tax Invoice'!D53</f>
        <v>2</v>
      </c>
      <c r="C57" s="10" t="s">
        <v>748</v>
      </c>
      <c r="D57" s="10" t="s">
        <v>879</v>
      </c>
      <c r="E57" s="130" t="s">
        <v>738</v>
      </c>
      <c r="F57" s="159" t="s">
        <v>733</v>
      </c>
      <c r="G57" s="160"/>
      <c r="H57" s="11" t="s">
        <v>749</v>
      </c>
      <c r="I57" s="14">
        <f t="shared" si="0"/>
        <v>45.91</v>
      </c>
      <c r="J57" s="14">
        <v>45.91</v>
      </c>
      <c r="K57" s="121">
        <f t="shared" si="1"/>
        <v>91.82</v>
      </c>
      <c r="L57" s="127"/>
    </row>
    <row r="58" spans="1:12" ht="12.75" customHeight="1">
      <c r="A58" s="126"/>
      <c r="B58" s="119">
        <f>'Tax Invoice'!D54</f>
        <v>2</v>
      </c>
      <c r="C58" s="10" t="s">
        <v>748</v>
      </c>
      <c r="D58" s="10" t="s">
        <v>880</v>
      </c>
      <c r="E58" s="130" t="s">
        <v>739</v>
      </c>
      <c r="F58" s="159" t="s">
        <v>733</v>
      </c>
      <c r="G58" s="160"/>
      <c r="H58" s="11" t="s">
        <v>749</v>
      </c>
      <c r="I58" s="14">
        <f t="shared" si="0"/>
        <v>49.47</v>
      </c>
      <c r="J58" s="14">
        <v>49.47</v>
      </c>
      <c r="K58" s="121">
        <f t="shared" si="1"/>
        <v>98.94</v>
      </c>
      <c r="L58" s="127"/>
    </row>
    <row r="59" spans="1:12" ht="12.75" customHeight="1">
      <c r="A59" s="126"/>
      <c r="B59" s="119">
        <f>'Tax Invoice'!D55</f>
        <v>4</v>
      </c>
      <c r="C59" s="10" t="s">
        <v>750</v>
      </c>
      <c r="D59" s="10" t="s">
        <v>881</v>
      </c>
      <c r="E59" s="130" t="s">
        <v>732</v>
      </c>
      <c r="F59" s="159" t="s">
        <v>279</v>
      </c>
      <c r="G59" s="160"/>
      <c r="H59" s="11" t="s">
        <v>751</v>
      </c>
      <c r="I59" s="14">
        <f t="shared" si="0"/>
        <v>23.13</v>
      </c>
      <c r="J59" s="14">
        <v>23.13</v>
      </c>
      <c r="K59" s="121">
        <f t="shared" si="1"/>
        <v>92.52</v>
      </c>
      <c r="L59" s="127"/>
    </row>
    <row r="60" spans="1:12" ht="12.75" customHeight="1">
      <c r="A60" s="126"/>
      <c r="B60" s="119">
        <f>'Tax Invoice'!D56</f>
        <v>2</v>
      </c>
      <c r="C60" s="10" t="s">
        <v>750</v>
      </c>
      <c r="D60" s="10" t="s">
        <v>882</v>
      </c>
      <c r="E60" s="130" t="s">
        <v>739</v>
      </c>
      <c r="F60" s="159" t="s">
        <v>589</v>
      </c>
      <c r="G60" s="160"/>
      <c r="H60" s="11" t="s">
        <v>751</v>
      </c>
      <c r="I60" s="14">
        <f t="shared" si="0"/>
        <v>49.47</v>
      </c>
      <c r="J60" s="14">
        <v>49.47</v>
      </c>
      <c r="K60" s="121">
        <f t="shared" si="1"/>
        <v>98.94</v>
      </c>
      <c r="L60" s="127"/>
    </row>
    <row r="61" spans="1:12" ht="12.75" customHeight="1">
      <c r="A61" s="126"/>
      <c r="B61" s="119">
        <f>'Tax Invoice'!D57</f>
        <v>0</v>
      </c>
      <c r="C61" s="10" t="s">
        <v>750</v>
      </c>
      <c r="D61" s="10" t="s">
        <v>883</v>
      </c>
      <c r="E61" s="130" t="s">
        <v>752</v>
      </c>
      <c r="F61" s="159" t="s">
        <v>279</v>
      </c>
      <c r="G61" s="160"/>
      <c r="H61" s="11" t="s">
        <v>751</v>
      </c>
      <c r="I61" s="14">
        <f t="shared" si="0"/>
        <v>53.03</v>
      </c>
      <c r="J61" s="14">
        <v>53.03</v>
      </c>
      <c r="K61" s="121">
        <f t="shared" si="1"/>
        <v>0</v>
      </c>
      <c r="L61" s="127"/>
    </row>
    <row r="62" spans="1:12" ht="12.75" customHeight="1">
      <c r="A62" s="126"/>
      <c r="B62" s="119">
        <f>'Tax Invoice'!D58</f>
        <v>2</v>
      </c>
      <c r="C62" s="10" t="s">
        <v>753</v>
      </c>
      <c r="D62" s="10" t="s">
        <v>884</v>
      </c>
      <c r="E62" s="130" t="s">
        <v>730</v>
      </c>
      <c r="F62" s="159" t="s">
        <v>279</v>
      </c>
      <c r="G62" s="160"/>
      <c r="H62" s="11" t="s">
        <v>754</v>
      </c>
      <c r="I62" s="14">
        <f t="shared" si="0"/>
        <v>14.24</v>
      </c>
      <c r="J62" s="14">
        <v>14.24</v>
      </c>
      <c r="K62" s="121">
        <f t="shared" si="1"/>
        <v>28.48</v>
      </c>
      <c r="L62" s="127"/>
    </row>
    <row r="63" spans="1:12" ht="12.75" customHeight="1">
      <c r="A63" s="126"/>
      <c r="B63" s="119">
        <f>'Tax Invoice'!D59</f>
        <v>4</v>
      </c>
      <c r="C63" s="10" t="s">
        <v>753</v>
      </c>
      <c r="D63" s="10" t="s">
        <v>885</v>
      </c>
      <c r="E63" s="130" t="s">
        <v>726</v>
      </c>
      <c r="F63" s="159" t="s">
        <v>279</v>
      </c>
      <c r="G63" s="160"/>
      <c r="H63" s="11" t="s">
        <v>754</v>
      </c>
      <c r="I63" s="14">
        <f t="shared" si="0"/>
        <v>14.95</v>
      </c>
      <c r="J63" s="14">
        <v>14.95</v>
      </c>
      <c r="K63" s="121">
        <f t="shared" si="1"/>
        <v>59.8</v>
      </c>
      <c r="L63" s="127"/>
    </row>
    <row r="64" spans="1:12" ht="12.75" customHeight="1">
      <c r="A64" s="126"/>
      <c r="B64" s="119">
        <f>'Tax Invoice'!D60</f>
        <v>4</v>
      </c>
      <c r="C64" s="10" t="s">
        <v>753</v>
      </c>
      <c r="D64" s="10" t="s">
        <v>886</v>
      </c>
      <c r="E64" s="130" t="s">
        <v>732</v>
      </c>
      <c r="F64" s="159" t="s">
        <v>279</v>
      </c>
      <c r="G64" s="160"/>
      <c r="H64" s="11" t="s">
        <v>754</v>
      </c>
      <c r="I64" s="14">
        <f t="shared" si="0"/>
        <v>15.66</v>
      </c>
      <c r="J64" s="14">
        <v>15.66</v>
      </c>
      <c r="K64" s="121">
        <f t="shared" si="1"/>
        <v>62.64</v>
      </c>
      <c r="L64" s="127"/>
    </row>
    <row r="65" spans="1:12" ht="12.75" customHeight="1">
      <c r="A65" s="126"/>
      <c r="B65" s="119">
        <f>'Tax Invoice'!D61</f>
        <v>2</v>
      </c>
      <c r="C65" s="10" t="s">
        <v>753</v>
      </c>
      <c r="D65" s="10" t="s">
        <v>887</v>
      </c>
      <c r="E65" s="130" t="s">
        <v>727</v>
      </c>
      <c r="F65" s="159" t="s">
        <v>115</v>
      </c>
      <c r="G65" s="160"/>
      <c r="H65" s="11" t="s">
        <v>754</v>
      </c>
      <c r="I65" s="14">
        <f t="shared" si="0"/>
        <v>17.079999999999998</v>
      </c>
      <c r="J65" s="14">
        <v>17.079999999999998</v>
      </c>
      <c r="K65" s="121">
        <f t="shared" si="1"/>
        <v>34.159999999999997</v>
      </c>
      <c r="L65" s="127"/>
    </row>
    <row r="66" spans="1:12" ht="12.75" customHeight="1">
      <c r="A66" s="126"/>
      <c r="B66" s="119">
        <f>'Tax Invoice'!D62</f>
        <v>6</v>
      </c>
      <c r="C66" s="10" t="s">
        <v>753</v>
      </c>
      <c r="D66" s="10" t="s">
        <v>888</v>
      </c>
      <c r="E66" s="130" t="s">
        <v>735</v>
      </c>
      <c r="F66" s="159" t="s">
        <v>279</v>
      </c>
      <c r="G66" s="160"/>
      <c r="H66" s="11" t="s">
        <v>754</v>
      </c>
      <c r="I66" s="14">
        <f t="shared" si="0"/>
        <v>18.510000000000002</v>
      </c>
      <c r="J66" s="14">
        <v>18.510000000000002</v>
      </c>
      <c r="K66" s="121">
        <f t="shared" si="1"/>
        <v>111.06</v>
      </c>
      <c r="L66" s="127"/>
    </row>
    <row r="67" spans="1:12" ht="12.75" customHeight="1">
      <c r="A67" s="126"/>
      <c r="B67" s="119">
        <f>'Tax Invoice'!D63</f>
        <v>6</v>
      </c>
      <c r="C67" s="10" t="s">
        <v>753</v>
      </c>
      <c r="D67" s="10" t="s">
        <v>888</v>
      </c>
      <c r="E67" s="130" t="s">
        <v>735</v>
      </c>
      <c r="F67" s="159" t="s">
        <v>589</v>
      </c>
      <c r="G67" s="160"/>
      <c r="H67" s="11" t="s">
        <v>754</v>
      </c>
      <c r="I67" s="14">
        <f t="shared" si="0"/>
        <v>18.510000000000002</v>
      </c>
      <c r="J67" s="14">
        <v>18.510000000000002</v>
      </c>
      <c r="K67" s="121">
        <f t="shared" si="1"/>
        <v>111.06</v>
      </c>
      <c r="L67" s="127"/>
    </row>
    <row r="68" spans="1:12" ht="12.75" customHeight="1">
      <c r="A68" s="126"/>
      <c r="B68" s="119">
        <f>'Tax Invoice'!D64</f>
        <v>6</v>
      </c>
      <c r="C68" s="10" t="s">
        <v>753</v>
      </c>
      <c r="D68" s="10" t="s">
        <v>888</v>
      </c>
      <c r="E68" s="130" t="s">
        <v>735</v>
      </c>
      <c r="F68" s="159" t="s">
        <v>115</v>
      </c>
      <c r="G68" s="160"/>
      <c r="H68" s="11" t="s">
        <v>754</v>
      </c>
      <c r="I68" s="14">
        <f t="shared" si="0"/>
        <v>18.510000000000002</v>
      </c>
      <c r="J68" s="14">
        <v>18.510000000000002</v>
      </c>
      <c r="K68" s="121">
        <f t="shared" si="1"/>
        <v>111.06</v>
      </c>
      <c r="L68" s="127"/>
    </row>
    <row r="69" spans="1:12" ht="12.75" customHeight="1">
      <c r="A69" s="126"/>
      <c r="B69" s="119">
        <f>'Tax Invoice'!D65</f>
        <v>8</v>
      </c>
      <c r="C69" s="10" t="s">
        <v>753</v>
      </c>
      <c r="D69" s="10" t="s">
        <v>889</v>
      </c>
      <c r="E69" s="130" t="s">
        <v>737</v>
      </c>
      <c r="F69" s="159" t="s">
        <v>589</v>
      </c>
      <c r="G69" s="160"/>
      <c r="H69" s="11" t="s">
        <v>754</v>
      </c>
      <c r="I69" s="14">
        <f t="shared" si="0"/>
        <v>22.42</v>
      </c>
      <c r="J69" s="14">
        <v>22.42</v>
      </c>
      <c r="K69" s="121">
        <f t="shared" si="1"/>
        <v>179.36</v>
      </c>
      <c r="L69" s="127"/>
    </row>
    <row r="70" spans="1:12" ht="12.75" customHeight="1">
      <c r="A70" s="126"/>
      <c r="B70" s="119">
        <f>'Tax Invoice'!D66</f>
        <v>6</v>
      </c>
      <c r="C70" s="10" t="s">
        <v>753</v>
      </c>
      <c r="D70" s="10" t="s">
        <v>890</v>
      </c>
      <c r="E70" s="130" t="s">
        <v>742</v>
      </c>
      <c r="F70" s="159" t="s">
        <v>589</v>
      </c>
      <c r="G70" s="160"/>
      <c r="H70" s="11" t="s">
        <v>754</v>
      </c>
      <c r="I70" s="14">
        <f t="shared" si="0"/>
        <v>24.56</v>
      </c>
      <c r="J70" s="14">
        <v>24.56</v>
      </c>
      <c r="K70" s="121">
        <f t="shared" si="1"/>
        <v>147.35999999999999</v>
      </c>
      <c r="L70" s="127"/>
    </row>
    <row r="71" spans="1:12" ht="12.75" customHeight="1">
      <c r="A71" s="126"/>
      <c r="B71" s="119">
        <f>'Tax Invoice'!D67</f>
        <v>16</v>
      </c>
      <c r="C71" s="10" t="s">
        <v>753</v>
      </c>
      <c r="D71" s="10" t="s">
        <v>891</v>
      </c>
      <c r="E71" s="130" t="s">
        <v>738</v>
      </c>
      <c r="F71" s="159" t="s">
        <v>279</v>
      </c>
      <c r="G71" s="160"/>
      <c r="H71" s="11" t="s">
        <v>754</v>
      </c>
      <c r="I71" s="14">
        <f t="shared" si="0"/>
        <v>28.11</v>
      </c>
      <c r="J71" s="14">
        <v>28.11</v>
      </c>
      <c r="K71" s="121">
        <f t="shared" si="1"/>
        <v>449.76</v>
      </c>
      <c r="L71" s="127"/>
    </row>
    <row r="72" spans="1:12" ht="12.75" customHeight="1">
      <c r="A72" s="126"/>
      <c r="B72" s="119">
        <f>'Tax Invoice'!D68</f>
        <v>4</v>
      </c>
      <c r="C72" s="10" t="s">
        <v>753</v>
      </c>
      <c r="D72" s="10" t="s">
        <v>891</v>
      </c>
      <c r="E72" s="130" t="s">
        <v>738</v>
      </c>
      <c r="F72" s="159" t="s">
        <v>589</v>
      </c>
      <c r="G72" s="160"/>
      <c r="H72" s="11" t="s">
        <v>754</v>
      </c>
      <c r="I72" s="14">
        <f t="shared" si="0"/>
        <v>28.11</v>
      </c>
      <c r="J72" s="14">
        <v>28.11</v>
      </c>
      <c r="K72" s="121">
        <f t="shared" si="1"/>
        <v>112.44</v>
      </c>
      <c r="L72" s="127"/>
    </row>
    <row r="73" spans="1:12" ht="12.75" customHeight="1">
      <c r="A73" s="126"/>
      <c r="B73" s="119">
        <f>'Tax Invoice'!D69</f>
        <v>2</v>
      </c>
      <c r="C73" s="10" t="s">
        <v>753</v>
      </c>
      <c r="D73" s="10" t="s">
        <v>891</v>
      </c>
      <c r="E73" s="130" t="s">
        <v>738</v>
      </c>
      <c r="F73" s="159" t="s">
        <v>115</v>
      </c>
      <c r="G73" s="160"/>
      <c r="H73" s="11" t="s">
        <v>754</v>
      </c>
      <c r="I73" s="14">
        <f t="shared" si="0"/>
        <v>28.11</v>
      </c>
      <c r="J73" s="14">
        <v>28.11</v>
      </c>
      <c r="K73" s="121">
        <f t="shared" si="1"/>
        <v>56.22</v>
      </c>
      <c r="L73" s="127"/>
    </row>
    <row r="74" spans="1:12" ht="12.75" customHeight="1">
      <c r="A74" s="126"/>
      <c r="B74" s="119">
        <f>'Tax Invoice'!D70</f>
        <v>2</v>
      </c>
      <c r="C74" s="10" t="s">
        <v>753</v>
      </c>
      <c r="D74" s="10" t="s">
        <v>892</v>
      </c>
      <c r="E74" s="130" t="s">
        <v>755</v>
      </c>
      <c r="F74" s="159" t="s">
        <v>115</v>
      </c>
      <c r="G74" s="160"/>
      <c r="H74" s="11" t="s">
        <v>754</v>
      </c>
      <c r="I74" s="14">
        <f t="shared" si="0"/>
        <v>30.25</v>
      </c>
      <c r="J74" s="14">
        <v>30.25</v>
      </c>
      <c r="K74" s="121">
        <f t="shared" si="1"/>
        <v>60.5</v>
      </c>
      <c r="L74" s="127"/>
    </row>
    <row r="75" spans="1:12" ht="12.75" customHeight="1">
      <c r="A75" s="126"/>
      <c r="B75" s="119">
        <f>'Tax Invoice'!D71</f>
        <v>2</v>
      </c>
      <c r="C75" s="10" t="s">
        <v>753</v>
      </c>
      <c r="D75" s="10" t="s">
        <v>893</v>
      </c>
      <c r="E75" s="130" t="s">
        <v>739</v>
      </c>
      <c r="F75" s="159" t="s">
        <v>115</v>
      </c>
      <c r="G75" s="160"/>
      <c r="H75" s="11" t="s">
        <v>754</v>
      </c>
      <c r="I75" s="14">
        <f t="shared" si="0"/>
        <v>31.32</v>
      </c>
      <c r="J75" s="14">
        <v>31.32</v>
      </c>
      <c r="K75" s="121">
        <f t="shared" si="1"/>
        <v>62.64</v>
      </c>
      <c r="L75" s="127"/>
    </row>
    <row r="76" spans="1:12" ht="12.75" customHeight="1">
      <c r="A76" s="126"/>
      <c r="B76" s="119">
        <f>'Tax Invoice'!D72</f>
        <v>10</v>
      </c>
      <c r="C76" s="10" t="s">
        <v>753</v>
      </c>
      <c r="D76" s="10" t="s">
        <v>894</v>
      </c>
      <c r="E76" s="130" t="s">
        <v>752</v>
      </c>
      <c r="F76" s="159" t="s">
        <v>115</v>
      </c>
      <c r="G76" s="160"/>
      <c r="H76" s="11" t="s">
        <v>754</v>
      </c>
      <c r="I76" s="14">
        <f t="shared" si="0"/>
        <v>33.1</v>
      </c>
      <c r="J76" s="14">
        <v>33.1</v>
      </c>
      <c r="K76" s="121">
        <f t="shared" si="1"/>
        <v>331</v>
      </c>
      <c r="L76" s="127"/>
    </row>
    <row r="77" spans="1:12" ht="12.75" customHeight="1">
      <c r="A77" s="126"/>
      <c r="B77" s="119">
        <f>'Tax Invoice'!D73</f>
        <v>2</v>
      </c>
      <c r="C77" s="10" t="s">
        <v>753</v>
      </c>
      <c r="D77" s="10" t="s">
        <v>895</v>
      </c>
      <c r="E77" s="130" t="s">
        <v>740</v>
      </c>
      <c r="F77" s="159" t="s">
        <v>115</v>
      </c>
      <c r="G77" s="160"/>
      <c r="H77" s="11" t="s">
        <v>754</v>
      </c>
      <c r="I77" s="14">
        <f t="shared" si="0"/>
        <v>35.229999999999997</v>
      </c>
      <c r="J77" s="14">
        <v>35.229999999999997</v>
      </c>
      <c r="K77" s="121">
        <f t="shared" si="1"/>
        <v>70.459999999999994</v>
      </c>
      <c r="L77" s="127"/>
    </row>
    <row r="78" spans="1:12" ht="36" customHeight="1">
      <c r="A78" s="126"/>
      <c r="B78" s="119">
        <f>'Tax Invoice'!D74</f>
        <v>2</v>
      </c>
      <c r="C78" s="10" t="s">
        <v>756</v>
      </c>
      <c r="D78" s="10" t="s">
        <v>896</v>
      </c>
      <c r="E78" s="130" t="s">
        <v>730</v>
      </c>
      <c r="F78" s="159" t="s">
        <v>279</v>
      </c>
      <c r="G78" s="160"/>
      <c r="H78" s="11" t="s">
        <v>757</v>
      </c>
      <c r="I78" s="14">
        <f t="shared" si="0"/>
        <v>75.8</v>
      </c>
      <c r="J78" s="14">
        <v>75.8</v>
      </c>
      <c r="K78" s="121">
        <f t="shared" si="1"/>
        <v>151.6</v>
      </c>
      <c r="L78" s="127"/>
    </row>
    <row r="79" spans="1:12" ht="36" customHeight="1">
      <c r="A79" s="126"/>
      <c r="B79" s="119">
        <f>'Tax Invoice'!D75</f>
        <v>2</v>
      </c>
      <c r="C79" s="10" t="s">
        <v>756</v>
      </c>
      <c r="D79" s="10" t="s">
        <v>897</v>
      </c>
      <c r="E79" s="130" t="s">
        <v>732</v>
      </c>
      <c r="F79" s="159" t="s">
        <v>279</v>
      </c>
      <c r="G79" s="160"/>
      <c r="H79" s="11" t="s">
        <v>757</v>
      </c>
      <c r="I79" s="14">
        <f t="shared" si="0"/>
        <v>85.77</v>
      </c>
      <c r="J79" s="14">
        <v>85.77</v>
      </c>
      <c r="K79" s="121">
        <f t="shared" si="1"/>
        <v>171.54</v>
      </c>
      <c r="L79" s="127"/>
    </row>
    <row r="80" spans="1:12" ht="12.75" customHeight="1">
      <c r="A80" s="126"/>
      <c r="B80" s="119">
        <f>'Tax Invoice'!D76</f>
        <v>2</v>
      </c>
      <c r="C80" s="10" t="s">
        <v>758</v>
      </c>
      <c r="D80" s="10" t="s">
        <v>898</v>
      </c>
      <c r="E80" s="130" t="s">
        <v>730</v>
      </c>
      <c r="F80" s="159"/>
      <c r="G80" s="160"/>
      <c r="H80" s="11" t="s">
        <v>759</v>
      </c>
      <c r="I80" s="14">
        <f t="shared" si="0"/>
        <v>31.67</v>
      </c>
      <c r="J80" s="14">
        <v>31.67</v>
      </c>
      <c r="K80" s="121">
        <f t="shared" si="1"/>
        <v>63.34</v>
      </c>
      <c r="L80" s="127"/>
    </row>
    <row r="81" spans="1:12" ht="12.75" customHeight="1">
      <c r="A81" s="126"/>
      <c r="B81" s="119">
        <f>'Tax Invoice'!D77</f>
        <v>4</v>
      </c>
      <c r="C81" s="10" t="s">
        <v>758</v>
      </c>
      <c r="D81" s="10" t="s">
        <v>899</v>
      </c>
      <c r="E81" s="130" t="s">
        <v>734</v>
      </c>
      <c r="F81" s="159"/>
      <c r="G81" s="160"/>
      <c r="H81" s="11" t="s">
        <v>759</v>
      </c>
      <c r="I81" s="14">
        <f t="shared" si="0"/>
        <v>37.01</v>
      </c>
      <c r="J81" s="14">
        <v>37.01</v>
      </c>
      <c r="K81" s="121">
        <f t="shared" si="1"/>
        <v>148.04</v>
      </c>
      <c r="L81" s="127"/>
    </row>
    <row r="82" spans="1:12" ht="12.75" customHeight="1">
      <c r="A82" s="126"/>
      <c r="B82" s="119">
        <f>'Tax Invoice'!D78</f>
        <v>2</v>
      </c>
      <c r="C82" s="10" t="s">
        <v>758</v>
      </c>
      <c r="D82" s="10" t="s">
        <v>900</v>
      </c>
      <c r="E82" s="130" t="s">
        <v>740</v>
      </c>
      <c r="F82" s="159"/>
      <c r="G82" s="160"/>
      <c r="H82" s="11" t="s">
        <v>759</v>
      </c>
      <c r="I82" s="14">
        <f t="shared" si="0"/>
        <v>74.38</v>
      </c>
      <c r="J82" s="14">
        <v>74.38</v>
      </c>
      <c r="K82" s="121">
        <f t="shared" si="1"/>
        <v>148.76</v>
      </c>
      <c r="L82" s="127"/>
    </row>
    <row r="83" spans="1:12" ht="24" customHeight="1">
      <c r="A83" s="126"/>
      <c r="B83" s="119">
        <f>'Tax Invoice'!D79</f>
        <v>12</v>
      </c>
      <c r="C83" s="10" t="s">
        <v>760</v>
      </c>
      <c r="D83" s="10" t="s">
        <v>901</v>
      </c>
      <c r="E83" s="130" t="s">
        <v>737</v>
      </c>
      <c r="F83" s="159" t="s">
        <v>279</v>
      </c>
      <c r="G83" s="160"/>
      <c r="H83" s="11" t="s">
        <v>1021</v>
      </c>
      <c r="I83" s="14">
        <f t="shared" si="0"/>
        <v>59.79</v>
      </c>
      <c r="J83" s="14">
        <v>59.79</v>
      </c>
      <c r="K83" s="121">
        <f t="shared" si="1"/>
        <v>717.48</v>
      </c>
      <c r="L83" s="127"/>
    </row>
    <row r="84" spans="1:12" ht="24" customHeight="1">
      <c r="A84" s="126"/>
      <c r="B84" s="119">
        <f>'Tax Invoice'!D80</f>
        <v>2</v>
      </c>
      <c r="C84" s="10" t="s">
        <v>760</v>
      </c>
      <c r="D84" s="10" t="s">
        <v>902</v>
      </c>
      <c r="E84" s="130" t="s">
        <v>755</v>
      </c>
      <c r="F84" s="159" t="s">
        <v>279</v>
      </c>
      <c r="G84" s="160"/>
      <c r="H84" s="11" t="s">
        <v>1021</v>
      </c>
      <c r="I84" s="14">
        <f t="shared" si="0"/>
        <v>81.14</v>
      </c>
      <c r="J84" s="14">
        <v>81.14</v>
      </c>
      <c r="K84" s="121">
        <f t="shared" si="1"/>
        <v>162.28</v>
      </c>
      <c r="L84" s="127"/>
    </row>
    <row r="85" spans="1:12" ht="24" customHeight="1">
      <c r="A85" s="126"/>
      <c r="B85" s="119">
        <f>'Tax Invoice'!D81</f>
        <v>2</v>
      </c>
      <c r="C85" s="10" t="s">
        <v>760</v>
      </c>
      <c r="D85" s="10" t="s">
        <v>903</v>
      </c>
      <c r="E85" s="130" t="s">
        <v>740</v>
      </c>
      <c r="F85" s="159" t="s">
        <v>279</v>
      </c>
      <c r="G85" s="160"/>
      <c r="H85" s="11" t="s">
        <v>1021</v>
      </c>
      <c r="I85" s="14">
        <f t="shared" si="0"/>
        <v>101.07</v>
      </c>
      <c r="J85" s="14">
        <v>101.07</v>
      </c>
      <c r="K85" s="121">
        <f t="shared" si="1"/>
        <v>202.14</v>
      </c>
      <c r="L85" s="127"/>
    </row>
    <row r="86" spans="1:12" ht="24" customHeight="1">
      <c r="A86" s="126"/>
      <c r="B86" s="119">
        <f>'Tax Invoice'!D82</f>
        <v>2</v>
      </c>
      <c r="C86" s="10" t="s">
        <v>760</v>
      </c>
      <c r="D86" s="10" t="s">
        <v>904</v>
      </c>
      <c r="E86" s="130" t="s">
        <v>761</v>
      </c>
      <c r="F86" s="159" t="s">
        <v>279</v>
      </c>
      <c r="G86" s="160"/>
      <c r="H86" s="11" t="s">
        <v>1021</v>
      </c>
      <c r="I86" s="14">
        <f t="shared" ref="I86:I149" si="2">ROUNDUP(J86*$N$1,2)</f>
        <v>127.76</v>
      </c>
      <c r="J86" s="14">
        <v>127.76</v>
      </c>
      <c r="K86" s="121">
        <f t="shared" ref="K86:K149" si="3">I86*B86</f>
        <v>255.52</v>
      </c>
      <c r="L86" s="127"/>
    </row>
    <row r="87" spans="1:12" ht="24" customHeight="1">
      <c r="A87" s="126"/>
      <c r="B87" s="119">
        <f>'Tax Invoice'!D83</f>
        <v>4</v>
      </c>
      <c r="C87" s="10" t="s">
        <v>760</v>
      </c>
      <c r="D87" s="10" t="s">
        <v>905</v>
      </c>
      <c r="E87" s="130" t="s">
        <v>762</v>
      </c>
      <c r="F87" s="159" t="s">
        <v>279</v>
      </c>
      <c r="G87" s="160"/>
      <c r="H87" s="11" t="s">
        <v>1021</v>
      </c>
      <c r="I87" s="14">
        <f t="shared" si="2"/>
        <v>134.88</v>
      </c>
      <c r="J87" s="14">
        <v>134.88</v>
      </c>
      <c r="K87" s="121">
        <f t="shared" si="3"/>
        <v>539.52</v>
      </c>
      <c r="L87" s="127"/>
    </row>
    <row r="88" spans="1:12" ht="24" customHeight="1">
      <c r="A88" s="126"/>
      <c r="B88" s="119">
        <f>'Tax Invoice'!D84</f>
        <v>2</v>
      </c>
      <c r="C88" s="10" t="s">
        <v>760</v>
      </c>
      <c r="D88" s="10" t="s">
        <v>906</v>
      </c>
      <c r="E88" s="130" t="s">
        <v>763</v>
      </c>
      <c r="F88" s="159" t="s">
        <v>279</v>
      </c>
      <c r="G88" s="160"/>
      <c r="H88" s="11" t="s">
        <v>1021</v>
      </c>
      <c r="I88" s="14">
        <f t="shared" si="2"/>
        <v>142</v>
      </c>
      <c r="J88" s="14">
        <v>142</v>
      </c>
      <c r="K88" s="121">
        <f t="shared" si="3"/>
        <v>284</v>
      </c>
      <c r="L88" s="127"/>
    </row>
    <row r="89" spans="1:12" ht="24" customHeight="1">
      <c r="A89" s="126"/>
      <c r="B89" s="119">
        <f>'Tax Invoice'!D85</f>
        <v>2</v>
      </c>
      <c r="C89" s="10" t="s">
        <v>760</v>
      </c>
      <c r="D89" s="10" t="s">
        <v>907</v>
      </c>
      <c r="E89" s="130" t="s">
        <v>764</v>
      </c>
      <c r="F89" s="159" t="s">
        <v>279</v>
      </c>
      <c r="G89" s="160"/>
      <c r="H89" s="11" t="s">
        <v>1021</v>
      </c>
      <c r="I89" s="14">
        <f t="shared" si="2"/>
        <v>55.16</v>
      </c>
      <c r="J89" s="14">
        <v>55.16</v>
      </c>
      <c r="K89" s="121">
        <f t="shared" si="3"/>
        <v>110.32</v>
      </c>
      <c r="L89" s="127"/>
    </row>
    <row r="90" spans="1:12" ht="24" customHeight="1">
      <c r="A90" s="126"/>
      <c r="B90" s="119">
        <f>'Tax Invoice'!D86</f>
        <v>1</v>
      </c>
      <c r="C90" s="10" t="s">
        <v>765</v>
      </c>
      <c r="D90" s="10" t="s">
        <v>765</v>
      </c>
      <c r="E90" s="130"/>
      <c r="F90" s="159"/>
      <c r="G90" s="160"/>
      <c r="H90" s="11" t="s">
        <v>766</v>
      </c>
      <c r="I90" s="14">
        <f t="shared" si="2"/>
        <v>88.61</v>
      </c>
      <c r="J90" s="14">
        <v>88.61</v>
      </c>
      <c r="K90" s="121">
        <f t="shared" si="3"/>
        <v>88.61</v>
      </c>
      <c r="L90" s="127"/>
    </row>
    <row r="91" spans="1:12" ht="12.75" customHeight="1">
      <c r="A91" s="126"/>
      <c r="B91" s="119">
        <f>'Tax Invoice'!D87</f>
        <v>2</v>
      </c>
      <c r="C91" s="10" t="s">
        <v>767</v>
      </c>
      <c r="D91" s="10" t="s">
        <v>908</v>
      </c>
      <c r="E91" s="130" t="s">
        <v>768</v>
      </c>
      <c r="F91" s="159"/>
      <c r="G91" s="160"/>
      <c r="H91" s="11" t="s">
        <v>769</v>
      </c>
      <c r="I91" s="14">
        <f t="shared" si="2"/>
        <v>54.81</v>
      </c>
      <c r="J91" s="14">
        <v>54.81</v>
      </c>
      <c r="K91" s="121">
        <f t="shared" si="3"/>
        <v>109.62</v>
      </c>
      <c r="L91" s="127"/>
    </row>
    <row r="92" spans="1:12" ht="12.75" customHeight="1">
      <c r="A92" s="126"/>
      <c r="B92" s="119">
        <f>'Tax Invoice'!D88</f>
        <v>2</v>
      </c>
      <c r="C92" s="10" t="s">
        <v>767</v>
      </c>
      <c r="D92" s="10" t="s">
        <v>909</v>
      </c>
      <c r="E92" s="130" t="s">
        <v>734</v>
      </c>
      <c r="F92" s="159"/>
      <c r="G92" s="160"/>
      <c r="H92" s="11" t="s">
        <v>769</v>
      </c>
      <c r="I92" s="14">
        <f t="shared" si="2"/>
        <v>56.58</v>
      </c>
      <c r="J92" s="14">
        <v>56.58</v>
      </c>
      <c r="K92" s="121">
        <f t="shared" si="3"/>
        <v>113.16</v>
      </c>
      <c r="L92" s="127"/>
    </row>
    <row r="93" spans="1:12" ht="12.75" customHeight="1">
      <c r="A93" s="126"/>
      <c r="B93" s="119">
        <f>'Tax Invoice'!D89</f>
        <v>2</v>
      </c>
      <c r="C93" s="10" t="s">
        <v>770</v>
      </c>
      <c r="D93" s="10" t="s">
        <v>910</v>
      </c>
      <c r="E93" s="130" t="s">
        <v>736</v>
      </c>
      <c r="F93" s="159" t="s">
        <v>279</v>
      </c>
      <c r="G93" s="160"/>
      <c r="H93" s="11" t="s">
        <v>771</v>
      </c>
      <c r="I93" s="14">
        <f t="shared" si="2"/>
        <v>19.93</v>
      </c>
      <c r="J93" s="14">
        <v>19.93</v>
      </c>
      <c r="K93" s="121">
        <f t="shared" si="3"/>
        <v>39.86</v>
      </c>
      <c r="L93" s="127"/>
    </row>
    <row r="94" spans="1:12" ht="24" customHeight="1">
      <c r="A94" s="126"/>
      <c r="B94" s="119">
        <f>'Tax Invoice'!D90</f>
        <v>2</v>
      </c>
      <c r="C94" s="10" t="s">
        <v>772</v>
      </c>
      <c r="D94" s="10" t="s">
        <v>911</v>
      </c>
      <c r="E94" s="130" t="s">
        <v>734</v>
      </c>
      <c r="F94" s="159"/>
      <c r="G94" s="160"/>
      <c r="H94" s="11" t="s">
        <v>773</v>
      </c>
      <c r="I94" s="14">
        <f t="shared" si="2"/>
        <v>63.7</v>
      </c>
      <c r="J94" s="14">
        <v>63.7</v>
      </c>
      <c r="K94" s="121">
        <f t="shared" si="3"/>
        <v>127.4</v>
      </c>
      <c r="L94" s="127"/>
    </row>
    <row r="95" spans="1:12" ht="24" customHeight="1">
      <c r="A95" s="126"/>
      <c r="B95" s="119">
        <f>'Tax Invoice'!D91</f>
        <v>6</v>
      </c>
      <c r="C95" s="10" t="s">
        <v>772</v>
      </c>
      <c r="D95" s="10" t="s">
        <v>912</v>
      </c>
      <c r="E95" s="130" t="s">
        <v>735</v>
      </c>
      <c r="F95" s="159"/>
      <c r="G95" s="160"/>
      <c r="H95" s="11" t="s">
        <v>773</v>
      </c>
      <c r="I95" s="14">
        <f t="shared" si="2"/>
        <v>77.94</v>
      </c>
      <c r="J95" s="14">
        <v>77.94</v>
      </c>
      <c r="K95" s="121">
        <f t="shared" si="3"/>
        <v>467.64</v>
      </c>
      <c r="L95" s="127"/>
    </row>
    <row r="96" spans="1:12" ht="12.75" customHeight="1">
      <c r="A96" s="126"/>
      <c r="B96" s="119">
        <f>'Tax Invoice'!D92</f>
        <v>2</v>
      </c>
      <c r="C96" s="10" t="s">
        <v>774</v>
      </c>
      <c r="D96" s="10" t="s">
        <v>913</v>
      </c>
      <c r="E96" s="130" t="s">
        <v>742</v>
      </c>
      <c r="F96" s="159" t="s">
        <v>679</v>
      </c>
      <c r="G96" s="160"/>
      <c r="H96" s="11" t="s">
        <v>775</v>
      </c>
      <c r="I96" s="14">
        <f t="shared" si="2"/>
        <v>145.56</v>
      </c>
      <c r="J96" s="14">
        <v>145.56</v>
      </c>
      <c r="K96" s="121">
        <f t="shared" si="3"/>
        <v>291.12</v>
      </c>
      <c r="L96" s="127"/>
    </row>
    <row r="97" spans="1:12" ht="12.75" customHeight="1">
      <c r="A97" s="126"/>
      <c r="B97" s="119">
        <f>'Tax Invoice'!D93</f>
        <v>4</v>
      </c>
      <c r="C97" s="10" t="s">
        <v>774</v>
      </c>
      <c r="D97" s="10" t="s">
        <v>914</v>
      </c>
      <c r="E97" s="130" t="s">
        <v>755</v>
      </c>
      <c r="F97" s="159" t="s">
        <v>279</v>
      </c>
      <c r="G97" s="160"/>
      <c r="H97" s="11" t="s">
        <v>775</v>
      </c>
      <c r="I97" s="14">
        <f t="shared" si="2"/>
        <v>161.57</v>
      </c>
      <c r="J97" s="14">
        <v>161.57</v>
      </c>
      <c r="K97" s="121">
        <f t="shared" si="3"/>
        <v>646.28</v>
      </c>
      <c r="L97" s="127"/>
    </row>
    <row r="98" spans="1:12" ht="12.75" customHeight="1">
      <c r="A98" s="126"/>
      <c r="B98" s="119">
        <f>'Tax Invoice'!D94</f>
        <v>2</v>
      </c>
      <c r="C98" s="10" t="s">
        <v>774</v>
      </c>
      <c r="D98" s="10" t="s">
        <v>915</v>
      </c>
      <c r="E98" s="130" t="s">
        <v>739</v>
      </c>
      <c r="F98" s="159" t="s">
        <v>279</v>
      </c>
      <c r="G98" s="160"/>
      <c r="H98" s="11" t="s">
        <v>775</v>
      </c>
      <c r="I98" s="14">
        <f t="shared" si="2"/>
        <v>166.91</v>
      </c>
      <c r="J98" s="14">
        <v>166.91</v>
      </c>
      <c r="K98" s="121">
        <f t="shared" si="3"/>
        <v>333.82</v>
      </c>
      <c r="L98" s="127"/>
    </row>
    <row r="99" spans="1:12" ht="12.75" customHeight="1">
      <c r="A99" s="126"/>
      <c r="B99" s="119">
        <f>'Tax Invoice'!D95</f>
        <v>12</v>
      </c>
      <c r="C99" s="10" t="s">
        <v>774</v>
      </c>
      <c r="D99" s="10" t="s">
        <v>916</v>
      </c>
      <c r="E99" s="130" t="s">
        <v>762</v>
      </c>
      <c r="F99" s="159" t="s">
        <v>279</v>
      </c>
      <c r="G99" s="160"/>
      <c r="H99" s="11" t="s">
        <v>775</v>
      </c>
      <c r="I99" s="14">
        <f t="shared" si="2"/>
        <v>319.94</v>
      </c>
      <c r="J99" s="14">
        <v>319.94</v>
      </c>
      <c r="K99" s="121">
        <f t="shared" si="3"/>
        <v>3839.2799999999997</v>
      </c>
      <c r="L99" s="133"/>
    </row>
    <row r="100" spans="1:12" ht="12.75" customHeight="1">
      <c r="A100" s="126"/>
      <c r="B100" s="119">
        <f>'Tax Invoice'!D96</f>
        <v>4</v>
      </c>
      <c r="C100" s="10" t="s">
        <v>774</v>
      </c>
      <c r="D100" s="10" t="s">
        <v>917</v>
      </c>
      <c r="E100" s="130" t="s">
        <v>763</v>
      </c>
      <c r="F100" s="159" t="s">
        <v>279</v>
      </c>
      <c r="G100" s="160"/>
      <c r="H100" s="11" t="s">
        <v>775</v>
      </c>
      <c r="I100" s="14">
        <f t="shared" si="2"/>
        <v>355.52</v>
      </c>
      <c r="J100" s="14">
        <v>355.52</v>
      </c>
      <c r="K100" s="121">
        <f t="shared" si="3"/>
        <v>1422.08</v>
      </c>
      <c r="L100" s="133"/>
    </row>
    <row r="101" spans="1:12" ht="12.75" customHeight="1">
      <c r="A101" s="126"/>
      <c r="B101" s="119">
        <f>'Tax Invoice'!D97</f>
        <v>2</v>
      </c>
      <c r="C101" s="10" t="s">
        <v>774</v>
      </c>
      <c r="D101" s="10" t="s">
        <v>918</v>
      </c>
      <c r="E101" s="130" t="s">
        <v>776</v>
      </c>
      <c r="F101" s="159" t="s">
        <v>279</v>
      </c>
      <c r="G101" s="160"/>
      <c r="H101" s="11" t="s">
        <v>775</v>
      </c>
      <c r="I101" s="14">
        <f t="shared" si="2"/>
        <v>106.41</v>
      </c>
      <c r="J101" s="14">
        <v>106.41</v>
      </c>
      <c r="K101" s="121">
        <f t="shared" si="3"/>
        <v>212.82</v>
      </c>
      <c r="L101" s="127"/>
    </row>
    <row r="102" spans="1:12" ht="12.75" customHeight="1">
      <c r="A102" s="126"/>
      <c r="B102" s="119">
        <f>'Tax Invoice'!D98</f>
        <v>2</v>
      </c>
      <c r="C102" s="10" t="s">
        <v>774</v>
      </c>
      <c r="D102" s="10" t="s">
        <v>918</v>
      </c>
      <c r="E102" s="130" t="s">
        <v>776</v>
      </c>
      <c r="F102" s="159" t="s">
        <v>679</v>
      </c>
      <c r="G102" s="160"/>
      <c r="H102" s="11" t="s">
        <v>775</v>
      </c>
      <c r="I102" s="14">
        <f t="shared" si="2"/>
        <v>106.41</v>
      </c>
      <c r="J102" s="14">
        <v>106.41</v>
      </c>
      <c r="K102" s="121">
        <f t="shared" si="3"/>
        <v>212.82</v>
      </c>
      <c r="L102" s="127"/>
    </row>
    <row r="103" spans="1:12" ht="12.75" customHeight="1">
      <c r="A103" s="126"/>
      <c r="B103" s="119">
        <f>'Tax Invoice'!D99</f>
        <v>4</v>
      </c>
      <c r="C103" s="10" t="s">
        <v>774</v>
      </c>
      <c r="D103" s="10" t="s">
        <v>919</v>
      </c>
      <c r="E103" s="130" t="s">
        <v>777</v>
      </c>
      <c r="F103" s="159" t="s">
        <v>279</v>
      </c>
      <c r="G103" s="160"/>
      <c r="H103" s="11" t="s">
        <v>775</v>
      </c>
      <c r="I103" s="14">
        <f t="shared" si="2"/>
        <v>113.53</v>
      </c>
      <c r="J103" s="14">
        <v>113.53</v>
      </c>
      <c r="K103" s="121">
        <f t="shared" si="3"/>
        <v>454.12</v>
      </c>
      <c r="L103" s="127"/>
    </row>
    <row r="104" spans="1:12" ht="12.75" customHeight="1">
      <c r="A104" s="126"/>
      <c r="B104" s="119">
        <f>'Tax Invoice'!D100</f>
        <v>24</v>
      </c>
      <c r="C104" s="10" t="s">
        <v>774</v>
      </c>
      <c r="D104" s="10" t="s">
        <v>920</v>
      </c>
      <c r="E104" s="130" t="s">
        <v>764</v>
      </c>
      <c r="F104" s="159" t="s">
        <v>279</v>
      </c>
      <c r="G104" s="160"/>
      <c r="H104" s="11" t="s">
        <v>775</v>
      </c>
      <c r="I104" s="14">
        <f t="shared" si="2"/>
        <v>125.98</v>
      </c>
      <c r="J104" s="14">
        <v>125.98</v>
      </c>
      <c r="K104" s="121">
        <f t="shared" si="3"/>
        <v>3023.52</v>
      </c>
      <c r="L104" s="133"/>
    </row>
    <row r="105" spans="1:12" ht="24" customHeight="1">
      <c r="A105" s="126"/>
      <c r="B105" s="119">
        <f>'Tax Invoice'!D101</f>
        <v>2</v>
      </c>
      <c r="C105" s="10" t="s">
        <v>778</v>
      </c>
      <c r="D105" s="10" t="s">
        <v>921</v>
      </c>
      <c r="E105" s="130" t="s">
        <v>736</v>
      </c>
      <c r="F105" s="159" t="s">
        <v>779</v>
      </c>
      <c r="G105" s="160"/>
      <c r="H105" s="11" t="s">
        <v>780</v>
      </c>
      <c r="I105" s="14">
        <f t="shared" si="2"/>
        <v>163.35</v>
      </c>
      <c r="J105" s="14">
        <v>163.35</v>
      </c>
      <c r="K105" s="121">
        <f t="shared" si="3"/>
        <v>326.7</v>
      </c>
      <c r="L105" s="127"/>
    </row>
    <row r="106" spans="1:12" ht="24" customHeight="1">
      <c r="A106" s="126"/>
      <c r="B106" s="119">
        <f>'Tax Invoice'!D102</f>
        <v>2</v>
      </c>
      <c r="C106" s="10" t="s">
        <v>778</v>
      </c>
      <c r="D106" s="10" t="s">
        <v>922</v>
      </c>
      <c r="E106" s="130" t="s">
        <v>742</v>
      </c>
      <c r="F106" s="159" t="s">
        <v>779</v>
      </c>
      <c r="G106" s="160"/>
      <c r="H106" s="11" t="s">
        <v>780</v>
      </c>
      <c r="I106" s="14">
        <f t="shared" si="2"/>
        <v>206.05</v>
      </c>
      <c r="J106" s="14">
        <v>206.05</v>
      </c>
      <c r="K106" s="121">
        <f t="shared" si="3"/>
        <v>412.1</v>
      </c>
      <c r="L106" s="127"/>
    </row>
    <row r="107" spans="1:12" ht="24" customHeight="1">
      <c r="A107" s="126"/>
      <c r="B107" s="119">
        <f>'Tax Invoice'!D103</f>
        <v>2</v>
      </c>
      <c r="C107" s="10" t="s">
        <v>778</v>
      </c>
      <c r="D107" s="10" t="s">
        <v>923</v>
      </c>
      <c r="E107" s="130" t="s">
        <v>739</v>
      </c>
      <c r="F107" s="159" t="s">
        <v>779</v>
      </c>
      <c r="G107" s="160"/>
      <c r="H107" s="11" t="s">
        <v>780</v>
      </c>
      <c r="I107" s="14">
        <f t="shared" si="2"/>
        <v>250.54</v>
      </c>
      <c r="J107" s="14">
        <v>250.54</v>
      </c>
      <c r="K107" s="121">
        <f t="shared" si="3"/>
        <v>501.08</v>
      </c>
      <c r="L107" s="127"/>
    </row>
    <row r="108" spans="1:12" ht="12.75" customHeight="1">
      <c r="A108" s="126"/>
      <c r="B108" s="119">
        <f>'Tax Invoice'!D104</f>
        <v>2</v>
      </c>
      <c r="C108" s="10" t="s">
        <v>781</v>
      </c>
      <c r="D108" s="10" t="s">
        <v>924</v>
      </c>
      <c r="E108" s="130" t="s">
        <v>732</v>
      </c>
      <c r="F108" s="159" t="s">
        <v>279</v>
      </c>
      <c r="G108" s="160"/>
      <c r="H108" s="11" t="s">
        <v>771</v>
      </c>
      <c r="I108" s="14">
        <f t="shared" si="2"/>
        <v>13.52</v>
      </c>
      <c r="J108" s="14">
        <v>13.52</v>
      </c>
      <c r="K108" s="121">
        <f t="shared" si="3"/>
        <v>27.04</v>
      </c>
      <c r="L108" s="127"/>
    </row>
    <row r="109" spans="1:12" ht="12.75" customHeight="1">
      <c r="A109" s="126"/>
      <c r="B109" s="119">
        <f>'Tax Invoice'!D105</f>
        <v>2</v>
      </c>
      <c r="C109" s="10" t="s">
        <v>781</v>
      </c>
      <c r="D109" s="10" t="s">
        <v>925</v>
      </c>
      <c r="E109" s="130" t="s">
        <v>755</v>
      </c>
      <c r="F109" s="159" t="s">
        <v>279</v>
      </c>
      <c r="G109" s="160"/>
      <c r="H109" s="11" t="s">
        <v>771</v>
      </c>
      <c r="I109" s="14">
        <f t="shared" si="2"/>
        <v>26.69</v>
      </c>
      <c r="J109" s="14">
        <v>26.69</v>
      </c>
      <c r="K109" s="121">
        <f t="shared" si="3"/>
        <v>53.38</v>
      </c>
      <c r="L109" s="127"/>
    </row>
    <row r="110" spans="1:12" ht="12.75" customHeight="1">
      <c r="A110" s="126"/>
      <c r="B110" s="119">
        <f>'Tax Invoice'!D106</f>
        <v>16</v>
      </c>
      <c r="C110" s="10" t="s">
        <v>781</v>
      </c>
      <c r="D110" s="10" t="s">
        <v>926</v>
      </c>
      <c r="E110" s="130" t="s">
        <v>739</v>
      </c>
      <c r="F110" s="159" t="s">
        <v>589</v>
      </c>
      <c r="G110" s="160"/>
      <c r="H110" s="11" t="s">
        <v>771</v>
      </c>
      <c r="I110" s="14">
        <f t="shared" si="2"/>
        <v>27.4</v>
      </c>
      <c r="J110" s="14">
        <v>27.4</v>
      </c>
      <c r="K110" s="121">
        <f t="shared" si="3"/>
        <v>438.4</v>
      </c>
      <c r="L110" s="127"/>
    </row>
    <row r="111" spans="1:12" ht="24" customHeight="1">
      <c r="A111" s="126"/>
      <c r="B111" s="119">
        <f>'Tax Invoice'!D107</f>
        <v>2</v>
      </c>
      <c r="C111" s="10" t="s">
        <v>782</v>
      </c>
      <c r="D111" s="10" t="s">
        <v>927</v>
      </c>
      <c r="E111" s="130" t="s">
        <v>727</v>
      </c>
      <c r="F111" s="159"/>
      <c r="G111" s="160"/>
      <c r="H111" s="11" t="s">
        <v>783</v>
      </c>
      <c r="I111" s="14">
        <f t="shared" si="2"/>
        <v>67.260000000000005</v>
      </c>
      <c r="J111" s="14">
        <v>67.260000000000005</v>
      </c>
      <c r="K111" s="121">
        <f t="shared" si="3"/>
        <v>134.52000000000001</v>
      </c>
      <c r="L111" s="127"/>
    </row>
    <row r="112" spans="1:12" ht="24" customHeight="1">
      <c r="A112" s="126"/>
      <c r="B112" s="119">
        <f>'Tax Invoice'!D108</f>
        <v>4</v>
      </c>
      <c r="C112" s="10" t="s">
        <v>782</v>
      </c>
      <c r="D112" s="10" t="s">
        <v>928</v>
      </c>
      <c r="E112" s="130" t="s">
        <v>738</v>
      </c>
      <c r="F112" s="159"/>
      <c r="G112" s="160"/>
      <c r="H112" s="11" t="s">
        <v>783</v>
      </c>
      <c r="I112" s="14">
        <f t="shared" si="2"/>
        <v>101.07</v>
      </c>
      <c r="J112" s="14">
        <v>101.07</v>
      </c>
      <c r="K112" s="121">
        <f t="shared" si="3"/>
        <v>404.28</v>
      </c>
      <c r="L112" s="127"/>
    </row>
    <row r="113" spans="1:12" ht="36" customHeight="1">
      <c r="A113" s="126"/>
      <c r="B113" s="119">
        <f>'Tax Invoice'!D109</f>
        <v>2</v>
      </c>
      <c r="C113" s="10" t="s">
        <v>784</v>
      </c>
      <c r="D113" s="10" t="s">
        <v>929</v>
      </c>
      <c r="E113" s="130" t="s">
        <v>735</v>
      </c>
      <c r="F113" s="159"/>
      <c r="G113" s="160"/>
      <c r="H113" s="11" t="s">
        <v>785</v>
      </c>
      <c r="I113" s="14">
        <f t="shared" si="2"/>
        <v>127.76</v>
      </c>
      <c r="J113" s="14">
        <v>127.76</v>
      </c>
      <c r="K113" s="121">
        <f t="shared" si="3"/>
        <v>255.52</v>
      </c>
      <c r="L113" s="127"/>
    </row>
    <row r="114" spans="1:12" ht="12.75" customHeight="1">
      <c r="A114" s="126"/>
      <c r="B114" s="119">
        <f>'Tax Invoice'!D110</f>
        <v>2</v>
      </c>
      <c r="C114" s="10" t="s">
        <v>576</v>
      </c>
      <c r="D114" s="10" t="s">
        <v>930</v>
      </c>
      <c r="E114" s="130" t="s">
        <v>786</v>
      </c>
      <c r="F114" s="159"/>
      <c r="G114" s="160"/>
      <c r="H114" s="11" t="s">
        <v>579</v>
      </c>
      <c r="I114" s="14">
        <f t="shared" si="2"/>
        <v>13.88</v>
      </c>
      <c r="J114" s="14">
        <v>13.88</v>
      </c>
      <c r="K114" s="121">
        <f t="shared" si="3"/>
        <v>27.76</v>
      </c>
      <c r="L114" s="127"/>
    </row>
    <row r="115" spans="1:12" ht="12.75" customHeight="1">
      <c r="A115" s="126"/>
      <c r="B115" s="119">
        <f>'Tax Invoice'!D111</f>
        <v>2</v>
      </c>
      <c r="C115" s="10" t="s">
        <v>576</v>
      </c>
      <c r="D115" s="10" t="s">
        <v>931</v>
      </c>
      <c r="E115" s="130" t="s">
        <v>304</v>
      </c>
      <c r="F115" s="159"/>
      <c r="G115" s="160"/>
      <c r="H115" s="11" t="s">
        <v>579</v>
      </c>
      <c r="I115" s="14">
        <f t="shared" si="2"/>
        <v>13.88</v>
      </c>
      <c r="J115" s="14">
        <v>13.88</v>
      </c>
      <c r="K115" s="121">
        <f t="shared" si="3"/>
        <v>27.76</v>
      </c>
      <c r="L115" s="127"/>
    </row>
    <row r="116" spans="1:12" ht="12.75" customHeight="1">
      <c r="A116" s="126"/>
      <c r="B116" s="119">
        <f>'Tax Invoice'!D112</f>
        <v>2</v>
      </c>
      <c r="C116" s="10" t="s">
        <v>787</v>
      </c>
      <c r="D116" s="10" t="s">
        <v>932</v>
      </c>
      <c r="E116" s="130" t="s">
        <v>730</v>
      </c>
      <c r="F116" s="159"/>
      <c r="G116" s="160"/>
      <c r="H116" s="11" t="s">
        <v>788</v>
      </c>
      <c r="I116" s="14">
        <f t="shared" si="2"/>
        <v>56.58</v>
      </c>
      <c r="J116" s="14">
        <v>56.58</v>
      </c>
      <c r="K116" s="121">
        <f t="shared" si="3"/>
        <v>113.16</v>
      </c>
      <c r="L116" s="127"/>
    </row>
    <row r="117" spans="1:12" ht="12.75" customHeight="1">
      <c r="A117" s="126"/>
      <c r="B117" s="119">
        <f>'Tax Invoice'!D113</f>
        <v>2</v>
      </c>
      <c r="C117" s="10" t="s">
        <v>787</v>
      </c>
      <c r="D117" s="10" t="s">
        <v>933</v>
      </c>
      <c r="E117" s="130" t="s">
        <v>734</v>
      </c>
      <c r="F117" s="159"/>
      <c r="G117" s="160"/>
      <c r="H117" s="11" t="s">
        <v>788</v>
      </c>
      <c r="I117" s="14">
        <f t="shared" si="2"/>
        <v>63.7</v>
      </c>
      <c r="J117" s="14">
        <v>63.7</v>
      </c>
      <c r="K117" s="121">
        <f t="shared" si="3"/>
        <v>127.4</v>
      </c>
      <c r="L117" s="127"/>
    </row>
    <row r="118" spans="1:12" ht="12.75" customHeight="1">
      <c r="A118" s="126"/>
      <c r="B118" s="119">
        <f>'Tax Invoice'!D114</f>
        <v>2</v>
      </c>
      <c r="C118" s="10" t="s">
        <v>789</v>
      </c>
      <c r="D118" s="10" t="s">
        <v>934</v>
      </c>
      <c r="E118" s="130" t="s">
        <v>304</v>
      </c>
      <c r="F118" s="159" t="s">
        <v>279</v>
      </c>
      <c r="G118" s="160"/>
      <c r="H118" s="11" t="s">
        <v>790</v>
      </c>
      <c r="I118" s="14">
        <f t="shared" si="2"/>
        <v>22.78</v>
      </c>
      <c r="J118" s="14">
        <v>22.78</v>
      </c>
      <c r="K118" s="121">
        <f t="shared" si="3"/>
        <v>45.56</v>
      </c>
      <c r="L118" s="127"/>
    </row>
    <row r="119" spans="1:12" ht="12.75" customHeight="1">
      <c r="A119" s="126"/>
      <c r="B119" s="119">
        <f>'Tax Invoice'!D115</f>
        <v>4</v>
      </c>
      <c r="C119" s="10" t="s">
        <v>789</v>
      </c>
      <c r="D119" s="10" t="s">
        <v>935</v>
      </c>
      <c r="E119" s="130" t="s">
        <v>300</v>
      </c>
      <c r="F119" s="159" t="s">
        <v>279</v>
      </c>
      <c r="G119" s="160"/>
      <c r="H119" s="11" t="s">
        <v>790</v>
      </c>
      <c r="I119" s="14">
        <f t="shared" si="2"/>
        <v>24.56</v>
      </c>
      <c r="J119" s="14">
        <v>24.56</v>
      </c>
      <c r="K119" s="121">
        <f t="shared" si="3"/>
        <v>98.24</v>
      </c>
      <c r="L119" s="127"/>
    </row>
    <row r="120" spans="1:12" ht="24" customHeight="1">
      <c r="A120" s="126"/>
      <c r="B120" s="119">
        <f>'Tax Invoice'!D116</f>
        <v>2</v>
      </c>
      <c r="C120" s="10" t="s">
        <v>791</v>
      </c>
      <c r="D120" s="10" t="s">
        <v>936</v>
      </c>
      <c r="E120" s="130" t="s">
        <v>786</v>
      </c>
      <c r="F120" s="159" t="s">
        <v>279</v>
      </c>
      <c r="G120" s="160"/>
      <c r="H120" s="11" t="s">
        <v>792</v>
      </c>
      <c r="I120" s="14">
        <f t="shared" si="2"/>
        <v>21</v>
      </c>
      <c r="J120" s="14">
        <v>21</v>
      </c>
      <c r="K120" s="121">
        <f t="shared" si="3"/>
        <v>42</v>
      </c>
      <c r="L120" s="127"/>
    </row>
    <row r="121" spans="1:12" ht="24" customHeight="1">
      <c r="A121" s="126"/>
      <c r="B121" s="119">
        <f>'Tax Invoice'!D117</f>
        <v>2</v>
      </c>
      <c r="C121" s="10" t="s">
        <v>791</v>
      </c>
      <c r="D121" s="10" t="s">
        <v>937</v>
      </c>
      <c r="E121" s="130" t="s">
        <v>304</v>
      </c>
      <c r="F121" s="159" t="s">
        <v>279</v>
      </c>
      <c r="G121" s="160"/>
      <c r="H121" s="11" t="s">
        <v>792</v>
      </c>
      <c r="I121" s="14">
        <f t="shared" si="2"/>
        <v>22.78</v>
      </c>
      <c r="J121" s="14">
        <v>22.78</v>
      </c>
      <c r="K121" s="121">
        <f t="shared" si="3"/>
        <v>45.56</v>
      </c>
      <c r="L121" s="127"/>
    </row>
    <row r="122" spans="1:12" ht="12.75" customHeight="1">
      <c r="A122" s="126"/>
      <c r="B122" s="119">
        <f>'Tax Invoice'!D118</f>
        <v>2</v>
      </c>
      <c r="C122" s="10" t="s">
        <v>793</v>
      </c>
      <c r="D122" s="10" t="s">
        <v>793</v>
      </c>
      <c r="E122" s="130" t="s">
        <v>300</v>
      </c>
      <c r="F122" s="159" t="s">
        <v>279</v>
      </c>
      <c r="G122" s="160"/>
      <c r="H122" s="11" t="s">
        <v>794</v>
      </c>
      <c r="I122" s="14">
        <f t="shared" si="2"/>
        <v>12.1</v>
      </c>
      <c r="J122" s="14">
        <v>12.1</v>
      </c>
      <c r="K122" s="121">
        <f t="shared" si="3"/>
        <v>24.2</v>
      </c>
      <c r="L122" s="127"/>
    </row>
    <row r="123" spans="1:12" ht="12.75" customHeight="1">
      <c r="A123" s="126"/>
      <c r="B123" s="119">
        <f>'Tax Invoice'!D119</f>
        <v>2</v>
      </c>
      <c r="C123" s="10" t="s">
        <v>793</v>
      </c>
      <c r="D123" s="10" t="s">
        <v>793</v>
      </c>
      <c r="E123" s="130" t="s">
        <v>300</v>
      </c>
      <c r="F123" s="159" t="s">
        <v>589</v>
      </c>
      <c r="G123" s="160"/>
      <c r="H123" s="11" t="s">
        <v>794</v>
      </c>
      <c r="I123" s="14">
        <f t="shared" si="2"/>
        <v>12.1</v>
      </c>
      <c r="J123" s="14">
        <v>12.1</v>
      </c>
      <c r="K123" s="121">
        <f t="shared" si="3"/>
        <v>24.2</v>
      </c>
      <c r="L123" s="127"/>
    </row>
    <row r="124" spans="1:12" ht="12.75" customHeight="1">
      <c r="A124" s="126"/>
      <c r="B124" s="119">
        <f>'Tax Invoice'!D120</f>
        <v>6</v>
      </c>
      <c r="C124" s="10" t="s">
        <v>793</v>
      </c>
      <c r="D124" s="10" t="s">
        <v>793</v>
      </c>
      <c r="E124" s="130" t="s">
        <v>300</v>
      </c>
      <c r="F124" s="159" t="s">
        <v>725</v>
      </c>
      <c r="G124" s="160"/>
      <c r="H124" s="11" t="s">
        <v>794</v>
      </c>
      <c r="I124" s="14">
        <f t="shared" si="2"/>
        <v>12.1</v>
      </c>
      <c r="J124" s="14">
        <v>12.1</v>
      </c>
      <c r="K124" s="121">
        <f t="shared" si="3"/>
        <v>72.599999999999994</v>
      </c>
      <c r="L124" s="127"/>
    </row>
    <row r="125" spans="1:12" ht="12.75" customHeight="1">
      <c r="A125" s="126"/>
      <c r="B125" s="119">
        <f>'Tax Invoice'!D121</f>
        <v>2</v>
      </c>
      <c r="C125" s="10" t="s">
        <v>795</v>
      </c>
      <c r="D125" s="10" t="s">
        <v>938</v>
      </c>
      <c r="E125" s="130" t="s">
        <v>30</v>
      </c>
      <c r="F125" s="159" t="s">
        <v>642</v>
      </c>
      <c r="G125" s="160"/>
      <c r="H125" s="11" t="s">
        <v>796</v>
      </c>
      <c r="I125" s="14">
        <f t="shared" si="2"/>
        <v>17.440000000000001</v>
      </c>
      <c r="J125" s="14">
        <v>17.440000000000001</v>
      </c>
      <c r="K125" s="121">
        <f t="shared" si="3"/>
        <v>34.880000000000003</v>
      </c>
      <c r="L125" s="127"/>
    </row>
    <row r="126" spans="1:12" ht="12.75" customHeight="1">
      <c r="A126" s="126"/>
      <c r="B126" s="119">
        <f>'Tax Invoice'!D122</f>
        <v>2</v>
      </c>
      <c r="C126" s="10" t="s">
        <v>795</v>
      </c>
      <c r="D126" s="10" t="s">
        <v>938</v>
      </c>
      <c r="E126" s="130" t="s">
        <v>30</v>
      </c>
      <c r="F126" s="159" t="s">
        <v>643</v>
      </c>
      <c r="G126" s="160"/>
      <c r="H126" s="11" t="s">
        <v>796</v>
      </c>
      <c r="I126" s="14">
        <f t="shared" si="2"/>
        <v>17.440000000000001</v>
      </c>
      <c r="J126" s="14">
        <v>17.440000000000001</v>
      </c>
      <c r="K126" s="121">
        <f t="shared" si="3"/>
        <v>34.880000000000003</v>
      </c>
      <c r="L126" s="127"/>
    </row>
    <row r="127" spans="1:12" ht="12.75" customHeight="1">
      <c r="A127" s="126"/>
      <c r="B127" s="119">
        <f>'Tax Invoice'!D123</f>
        <v>2</v>
      </c>
      <c r="C127" s="10" t="s">
        <v>795</v>
      </c>
      <c r="D127" s="10" t="s">
        <v>938</v>
      </c>
      <c r="E127" s="130" t="s">
        <v>30</v>
      </c>
      <c r="F127" s="159" t="s">
        <v>646</v>
      </c>
      <c r="G127" s="160"/>
      <c r="H127" s="11" t="s">
        <v>796</v>
      </c>
      <c r="I127" s="14">
        <f t="shared" si="2"/>
        <v>17.440000000000001</v>
      </c>
      <c r="J127" s="14">
        <v>17.440000000000001</v>
      </c>
      <c r="K127" s="121">
        <f t="shared" si="3"/>
        <v>34.880000000000003</v>
      </c>
      <c r="L127" s="127"/>
    </row>
    <row r="128" spans="1:12" ht="12.75" customHeight="1">
      <c r="A128" s="126"/>
      <c r="B128" s="119">
        <f>'Tax Invoice'!D124</f>
        <v>8</v>
      </c>
      <c r="C128" s="10" t="s">
        <v>797</v>
      </c>
      <c r="D128" s="10" t="s">
        <v>939</v>
      </c>
      <c r="E128" s="130" t="s">
        <v>726</v>
      </c>
      <c r="F128" s="159"/>
      <c r="G128" s="160"/>
      <c r="H128" s="11" t="s">
        <v>798</v>
      </c>
      <c r="I128" s="14">
        <f t="shared" si="2"/>
        <v>38.79</v>
      </c>
      <c r="J128" s="14">
        <v>38.79</v>
      </c>
      <c r="K128" s="121">
        <f t="shared" si="3"/>
        <v>310.32</v>
      </c>
      <c r="L128" s="127"/>
    </row>
    <row r="129" spans="1:12" ht="12.75" customHeight="1">
      <c r="A129" s="126"/>
      <c r="B129" s="119">
        <f>'Tax Invoice'!D125</f>
        <v>2</v>
      </c>
      <c r="C129" s="10" t="s">
        <v>797</v>
      </c>
      <c r="D129" s="10" t="s">
        <v>940</v>
      </c>
      <c r="E129" s="130" t="s">
        <v>732</v>
      </c>
      <c r="F129" s="159"/>
      <c r="G129" s="160"/>
      <c r="H129" s="11" t="s">
        <v>798</v>
      </c>
      <c r="I129" s="14">
        <f t="shared" si="2"/>
        <v>47.69</v>
      </c>
      <c r="J129" s="14">
        <v>47.69</v>
      </c>
      <c r="K129" s="121">
        <f t="shared" si="3"/>
        <v>95.38</v>
      </c>
      <c r="L129" s="127"/>
    </row>
    <row r="130" spans="1:12" ht="36" customHeight="1">
      <c r="A130" s="126"/>
      <c r="B130" s="119">
        <f>'Tax Invoice'!D126</f>
        <v>2</v>
      </c>
      <c r="C130" s="10" t="s">
        <v>799</v>
      </c>
      <c r="D130" s="10" t="s">
        <v>941</v>
      </c>
      <c r="E130" s="130" t="s">
        <v>800</v>
      </c>
      <c r="F130" s="159" t="s">
        <v>723</v>
      </c>
      <c r="G130" s="160"/>
      <c r="H130" s="11" t="s">
        <v>801</v>
      </c>
      <c r="I130" s="14">
        <f t="shared" si="2"/>
        <v>13.88</v>
      </c>
      <c r="J130" s="14">
        <v>13.88</v>
      </c>
      <c r="K130" s="121">
        <f t="shared" si="3"/>
        <v>27.76</v>
      </c>
      <c r="L130" s="127"/>
    </row>
    <row r="131" spans="1:12" ht="36" customHeight="1">
      <c r="A131" s="126"/>
      <c r="B131" s="119">
        <f>'Tax Invoice'!D127</f>
        <v>2</v>
      </c>
      <c r="C131" s="10" t="s">
        <v>799</v>
      </c>
      <c r="D131" s="10" t="s">
        <v>941</v>
      </c>
      <c r="E131" s="130" t="s">
        <v>800</v>
      </c>
      <c r="F131" s="159" t="s">
        <v>725</v>
      </c>
      <c r="G131" s="160"/>
      <c r="H131" s="11" t="s">
        <v>801</v>
      </c>
      <c r="I131" s="14">
        <f t="shared" si="2"/>
        <v>13.88</v>
      </c>
      <c r="J131" s="14">
        <v>13.88</v>
      </c>
      <c r="K131" s="121">
        <f t="shared" si="3"/>
        <v>27.76</v>
      </c>
      <c r="L131" s="127"/>
    </row>
    <row r="132" spans="1:12" ht="36" customHeight="1">
      <c r="A132" s="126"/>
      <c r="B132" s="119">
        <f>'Tax Invoice'!D128</f>
        <v>2</v>
      </c>
      <c r="C132" s="10" t="s">
        <v>799</v>
      </c>
      <c r="D132" s="10" t="s">
        <v>941</v>
      </c>
      <c r="E132" s="130" t="s">
        <v>800</v>
      </c>
      <c r="F132" s="159" t="s">
        <v>731</v>
      </c>
      <c r="G132" s="160"/>
      <c r="H132" s="11" t="s">
        <v>801</v>
      </c>
      <c r="I132" s="14">
        <f t="shared" si="2"/>
        <v>13.88</v>
      </c>
      <c r="J132" s="14">
        <v>13.88</v>
      </c>
      <c r="K132" s="121">
        <f t="shared" si="3"/>
        <v>27.76</v>
      </c>
      <c r="L132" s="127"/>
    </row>
    <row r="133" spans="1:12" ht="36" customHeight="1">
      <c r="A133" s="126"/>
      <c r="B133" s="119">
        <f>'Tax Invoice'!D129</f>
        <v>2</v>
      </c>
      <c r="C133" s="10" t="s">
        <v>799</v>
      </c>
      <c r="D133" s="10" t="s">
        <v>942</v>
      </c>
      <c r="E133" s="130" t="s">
        <v>802</v>
      </c>
      <c r="F133" s="159" t="s">
        <v>723</v>
      </c>
      <c r="G133" s="160"/>
      <c r="H133" s="11" t="s">
        <v>801</v>
      </c>
      <c r="I133" s="14">
        <f t="shared" si="2"/>
        <v>20.64</v>
      </c>
      <c r="J133" s="14">
        <v>20.64</v>
      </c>
      <c r="K133" s="121">
        <f t="shared" si="3"/>
        <v>41.28</v>
      </c>
      <c r="L133" s="127"/>
    </row>
    <row r="134" spans="1:12" ht="36" customHeight="1">
      <c r="A134" s="126"/>
      <c r="B134" s="119">
        <f>'Tax Invoice'!D130</f>
        <v>2</v>
      </c>
      <c r="C134" s="10" t="s">
        <v>799</v>
      </c>
      <c r="D134" s="10" t="s">
        <v>943</v>
      </c>
      <c r="E134" s="130" t="s">
        <v>803</v>
      </c>
      <c r="F134" s="159" t="s">
        <v>279</v>
      </c>
      <c r="G134" s="160"/>
      <c r="H134" s="11" t="s">
        <v>801</v>
      </c>
      <c r="I134" s="14">
        <f t="shared" si="2"/>
        <v>22.06</v>
      </c>
      <c r="J134" s="14">
        <v>22.06</v>
      </c>
      <c r="K134" s="121">
        <f t="shared" si="3"/>
        <v>44.12</v>
      </c>
      <c r="L134" s="127"/>
    </row>
    <row r="135" spans="1:12" ht="36" customHeight="1">
      <c r="A135" s="126"/>
      <c r="B135" s="119">
        <f>'Tax Invoice'!D131</f>
        <v>2</v>
      </c>
      <c r="C135" s="10" t="s">
        <v>799</v>
      </c>
      <c r="D135" s="10" t="s">
        <v>944</v>
      </c>
      <c r="E135" s="130" t="s">
        <v>804</v>
      </c>
      <c r="F135" s="159" t="s">
        <v>279</v>
      </c>
      <c r="G135" s="160"/>
      <c r="H135" s="11" t="s">
        <v>801</v>
      </c>
      <c r="I135" s="14">
        <f t="shared" si="2"/>
        <v>19.57</v>
      </c>
      <c r="J135" s="14">
        <v>19.57</v>
      </c>
      <c r="K135" s="121">
        <f t="shared" si="3"/>
        <v>39.14</v>
      </c>
      <c r="L135" s="127"/>
    </row>
    <row r="136" spans="1:12" ht="12.75" customHeight="1">
      <c r="A136" s="126"/>
      <c r="B136" s="119">
        <f>'Tax Invoice'!D132</f>
        <v>2</v>
      </c>
      <c r="C136" s="10" t="s">
        <v>805</v>
      </c>
      <c r="D136" s="10" t="s">
        <v>945</v>
      </c>
      <c r="E136" s="130" t="s">
        <v>735</v>
      </c>
      <c r="F136" s="159"/>
      <c r="G136" s="160"/>
      <c r="H136" s="11" t="s">
        <v>806</v>
      </c>
      <c r="I136" s="14">
        <f t="shared" si="2"/>
        <v>42.35</v>
      </c>
      <c r="J136" s="14">
        <v>42.35</v>
      </c>
      <c r="K136" s="121">
        <f t="shared" si="3"/>
        <v>84.7</v>
      </c>
      <c r="L136" s="127"/>
    </row>
    <row r="137" spans="1:12" ht="12.75" customHeight="1">
      <c r="A137" s="126"/>
      <c r="B137" s="119">
        <f>'Tax Invoice'!D133</f>
        <v>2</v>
      </c>
      <c r="C137" s="10" t="s">
        <v>805</v>
      </c>
      <c r="D137" s="10" t="s">
        <v>946</v>
      </c>
      <c r="E137" s="130" t="s">
        <v>736</v>
      </c>
      <c r="F137" s="159"/>
      <c r="G137" s="160"/>
      <c r="H137" s="11" t="s">
        <v>806</v>
      </c>
      <c r="I137" s="14">
        <f t="shared" si="2"/>
        <v>45.91</v>
      </c>
      <c r="J137" s="14">
        <v>45.91</v>
      </c>
      <c r="K137" s="121">
        <f t="shared" si="3"/>
        <v>91.82</v>
      </c>
      <c r="L137" s="127"/>
    </row>
    <row r="138" spans="1:12" ht="12.75" customHeight="1">
      <c r="A138" s="126"/>
      <c r="B138" s="119">
        <f>'Tax Invoice'!D134</f>
        <v>2</v>
      </c>
      <c r="C138" s="10" t="s">
        <v>805</v>
      </c>
      <c r="D138" s="10" t="s">
        <v>947</v>
      </c>
      <c r="E138" s="130" t="s">
        <v>737</v>
      </c>
      <c r="F138" s="159"/>
      <c r="G138" s="160"/>
      <c r="H138" s="11" t="s">
        <v>806</v>
      </c>
      <c r="I138" s="14">
        <f t="shared" si="2"/>
        <v>49.47</v>
      </c>
      <c r="J138" s="14">
        <v>49.47</v>
      </c>
      <c r="K138" s="121">
        <f t="shared" si="3"/>
        <v>98.94</v>
      </c>
      <c r="L138" s="127"/>
    </row>
    <row r="139" spans="1:12" ht="12.75" customHeight="1">
      <c r="A139" s="126"/>
      <c r="B139" s="119">
        <f>'Tax Invoice'!D135</f>
        <v>6</v>
      </c>
      <c r="C139" s="10" t="s">
        <v>805</v>
      </c>
      <c r="D139" s="10" t="s">
        <v>948</v>
      </c>
      <c r="E139" s="130" t="s">
        <v>742</v>
      </c>
      <c r="F139" s="159"/>
      <c r="G139" s="160"/>
      <c r="H139" s="11" t="s">
        <v>806</v>
      </c>
      <c r="I139" s="14">
        <f t="shared" si="2"/>
        <v>53.03</v>
      </c>
      <c r="J139" s="14">
        <v>53.03</v>
      </c>
      <c r="K139" s="121">
        <f t="shared" si="3"/>
        <v>318.18</v>
      </c>
      <c r="L139" s="127"/>
    </row>
    <row r="140" spans="1:12" ht="12.75" customHeight="1">
      <c r="A140" s="126"/>
      <c r="B140" s="119">
        <f>'Tax Invoice'!D136</f>
        <v>2</v>
      </c>
      <c r="C140" s="10" t="s">
        <v>807</v>
      </c>
      <c r="D140" s="10" t="s">
        <v>949</v>
      </c>
      <c r="E140" s="130" t="s">
        <v>727</v>
      </c>
      <c r="F140" s="159"/>
      <c r="G140" s="160"/>
      <c r="H140" s="11" t="s">
        <v>808</v>
      </c>
      <c r="I140" s="14">
        <f t="shared" si="2"/>
        <v>45.91</v>
      </c>
      <c r="J140" s="14">
        <v>45.91</v>
      </c>
      <c r="K140" s="121">
        <f t="shared" si="3"/>
        <v>91.82</v>
      </c>
      <c r="L140" s="127"/>
    </row>
    <row r="141" spans="1:12" ht="12.75" customHeight="1">
      <c r="A141" s="126"/>
      <c r="B141" s="119">
        <f>'Tax Invoice'!D137</f>
        <v>2</v>
      </c>
      <c r="C141" s="10" t="s">
        <v>809</v>
      </c>
      <c r="D141" s="10" t="s">
        <v>950</v>
      </c>
      <c r="E141" s="130" t="s">
        <v>732</v>
      </c>
      <c r="F141" s="159"/>
      <c r="G141" s="160"/>
      <c r="H141" s="11" t="s">
        <v>810</v>
      </c>
      <c r="I141" s="14">
        <f t="shared" si="2"/>
        <v>28.11</v>
      </c>
      <c r="J141" s="14">
        <v>28.11</v>
      </c>
      <c r="K141" s="121">
        <f t="shared" si="3"/>
        <v>56.22</v>
      </c>
      <c r="L141" s="127"/>
    </row>
    <row r="142" spans="1:12" ht="12.75" customHeight="1">
      <c r="A142" s="126"/>
      <c r="B142" s="119">
        <f>'Tax Invoice'!D138</f>
        <v>2</v>
      </c>
      <c r="C142" s="10" t="s">
        <v>809</v>
      </c>
      <c r="D142" s="10" t="s">
        <v>951</v>
      </c>
      <c r="E142" s="130" t="s">
        <v>727</v>
      </c>
      <c r="F142" s="159"/>
      <c r="G142" s="160"/>
      <c r="H142" s="11" t="s">
        <v>810</v>
      </c>
      <c r="I142" s="14">
        <f t="shared" si="2"/>
        <v>40.57</v>
      </c>
      <c r="J142" s="14">
        <v>40.57</v>
      </c>
      <c r="K142" s="121">
        <f t="shared" si="3"/>
        <v>81.14</v>
      </c>
      <c r="L142" s="127"/>
    </row>
    <row r="143" spans="1:12" ht="12.75" customHeight="1">
      <c r="A143" s="126"/>
      <c r="B143" s="119">
        <f>'Tax Invoice'!D139</f>
        <v>2</v>
      </c>
      <c r="C143" s="10" t="s">
        <v>811</v>
      </c>
      <c r="D143" s="10" t="s">
        <v>952</v>
      </c>
      <c r="E143" s="130" t="s">
        <v>739</v>
      </c>
      <c r="F143" s="159"/>
      <c r="G143" s="160"/>
      <c r="H143" s="11" t="s">
        <v>812</v>
      </c>
      <c r="I143" s="14">
        <f t="shared" si="2"/>
        <v>93.95</v>
      </c>
      <c r="J143" s="14">
        <v>93.95</v>
      </c>
      <c r="K143" s="121">
        <f t="shared" si="3"/>
        <v>187.9</v>
      </c>
      <c r="L143" s="127"/>
    </row>
    <row r="144" spans="1:12" ht="12.75" customHeight="1">
      <c r="A144" s="126"/>
      <c r="B144" s="119">
        <f>'Tax Invoice'!D140</f>
        <v>2</v>
      </c>
      <c r="C144" s="10" t="s">
        <v>813</v>
      </c>
      <c r="D144" s="10" t="s">
        <v>953</v>
      </c>
      <c r="E144" s="130" t="s">
        <v>735</v>
      </c>
      <c r="F144" s="159"/>
      <c r="G144" s="160"/>
      <c r="H144" s="11" t="s">
        <v>814</v>
      </c>
      <c r="I144" s="14">
        <f t="shared" si="2"/>
        <v>47.69</v>
      </c>
      <c r="J144" s="14">
        <v>47.69</v>
      </c>
      <c r="K144" s="121">
        <f t="shared" si="3"/>
        <v>95.38</v>
      </c>
      <c r="L144" s="127"/>
    </row>
    <row r="145" spans="1:12" ht="12.75" customHeight="1">
      <c r="A145" s="126"/>
      <c r="B145" s="119">
        <f>'Tax Invoice'!D141</f>
        <v>2</v>
      </c>
      <c r="C145" s="10" t="s">
        <v>815</v>
      </c>
      <c r="D145" s="10" t="s">
        <v>954</v>
      </c>
      <c r="E145" s="130" t="s">
        <v>734</v>
      </c>
      <c r="F145" s="159"/>
      <c r="G145" s="160"/>
      <c r="H145" s="11" t="s">
        <v>816</v>
      </c>
      <c r="I145" s="14">
        <f t="shared" si="2"/>
        <v>63.7</v>
      </c>
      <c r="J145" s="14">
        <v>63.7</v>
      </c>
      <c r="K145" s="121">
        <f t="shared" si="3"/>
        <v>127.4</v>
      </c>
      <c r="L145" s="127"/>
    </row>
    <row r="146" spans="1:12" ht="12.75" customHeight="1">
      <c r="A146" s="126"/>
      <c r="B146" s="119">
        <f>'Tax Invoice'!D142</f>
        <v>2</v>
      </c>
      <c r="C146" s="10" t="s">
        <v>817</v>
      </c>
      <c r="D146" s="10" t="s">
        <v>955</v>
      </c>
      <c r="E146" s="130" t="s">
        <v>732</v>
      </c>
      <c r="F146" s="159"/>
      <c r="G146" s="160"/>
      <c r="H146" s="11" t="s">
        <v>818</v>
      </c>
      <c r="I146" s="14">
        <f t="shared" si="2"/>
        <v>31.67</v>
      </c>
      <c r="J146" s="14">
        <v>31.67</v>
      </c>
      <c r="K146" s="121">
        <f t="shared" si="3"/>
        <v>63.34</v>
      </c>
      <c r="L146" s="127"/>
    </row>
    <row r="147" spans="1:12" ht="12.75" customHeight="1">
      <c r="A147" s="126"/>
      <c r="B147" s="119">
        <f>'Tax Invoice'!D143</f>
        <v>2</v>
      </c>
      <c r="C147" s="10" t="s">
        <v>817</v>
      </c>
      <c r="D147" s="10" t="s">
        <v>956</v>
      </c>
      <c r="E147" s="130" t="s">
        <v>734</v>
      </c>
      <c r="F147" s="159"/>
      <c r="G147" s="160"/>
      <c r="H147" s="11" t="s">
        <v>818</v>
      </c>
      <c r="I147" s="14">
        <f t="shared" si="2"/>
        <v>33.450000000000003</v>
      </c>
      <c r="J147" s="14">
        <v>33.450000000000003</v>
      </c>
      <c r="K147" s="121">
        <f t="shared" si="3"/>
        <v>66.900000000000006</v>
      </c>
      <c r="L147" s="127"/>
    </row>
    <row r="148" spans="1:12" ht="24" customHeight="1">
      <c r="A148" s="126"/>
      <c r="B148" s="119">
        <f>'Tax Invoice'!D144</f>
        <v>2</v>
      </c>
      <c r="C148" s="10" t="s">
        <v>819</v>
      </c>
      <c r="D148" s="10" t="s">
        <v>957</v>
      </c>
      <c r="E148" s="130" t="s">
        <v>737</v>
      </c>
      <c r="F148" s="159"/>
      <c r="G148" s="160"/>
      <c r="H148" s="11" t="s">
        <v>820</v>
      </c>
      <c r="I148" s="14">
        <f t="shared" si="2"/>
        <v>88.61</v>
      </c>
      <c r="J148" s="14">
        <v>88.61</v>
      </c>
      <c r="K148" s="121">
        <f t="shared" si="3"/>
        <v>177.22</v>
      </c>
      <c r="L148" s="127"/>
    </row>
    <row r="149" spans="1:12" ht="24" customHeight="1">
      <c r="A149" s="126"/>
      <c r="B149" s="119">
        <f>'Tax Invoice'!D145</f>
        <v>2</v>
      </c>
      <c r="C149" s="10" t="s">
        <v>821</v>
      </c>
      <c r="D149" s="10" t="s">
        <v>958</v>
      </c>
      <c r="E149" s="130" t="s">
        <v>734</v>
      </c>
      <c r="F149" s="159"/>
      <c r="G149" s="160"/>
      <c r="H149" s="11" t="s">
        <v>822</v>
      </c>
      <c r="I149" s="14">
        <f t="shared" si="2"/>
        <v>69.040000000000006</v>
      </c>
      <c r="J149" s="14">
        <v>69.040000000000006</v>
      </c>
      <c r="K149" s="121">
        <f t="shared" si="3"/>
        <v>138.08000000000001</v>
      </c>
      <c r="L149" s="127"/>
    </row>
    <row r="150" spans="1:12" ht="12.75" customHeight="1">
      <c r="A150" s="126"/>
      <c r="B150" s="119">
        <f>'Tax Invoice'!D146</f>
        <v>2</v>
      </c>
      <c r="C150" s="10" t="s">
        <v>823</v>
      </c>
      <c r="D150" s="10" t="s">
        <v>959</v>
      </c>
      <c r="E150" s="130" t="s">
        <v>726</v>
      </c>
      <c r="F150" s="159"/>
      <c r="G150" s="160"/>
      <c r="H150" s="11" t="s">
        <v>824</v>
      </c>
      <c r="I150" s="14">
        <f t="shared" ref="I150:I213" si="4">ROUNDUP(J150*$N$1,2)</f>
        <v>29.89</v>
      </c>
      <c r="J150" s="14">
        <v>29.89</v>
      </c>
      <c r="K150" s="121">
        <f t="shared" ref="K150:K213" si="5">I150*B150</f>
        <v>59.78</v>
      </c>
      <c r="L150" s="127"/>
    </row>
    <row r="151" spans="1:12" ht="12.75" customHeight="1">
      <c r="A151" s="126"/>
      <c r="B151" s="119">
        <f>'Tax Invoice'!D147</f>
        <v>2</v>
      </c>
      <c r="C151" s="10" t="s">
        <v>825</v>
      </c>
      <c r="D151" s="10" t="s">
        <v>960</v>
      </c>
      <c r="E151" s="130" t="s">
        <v>826</v>
      </c>
      <c r="F151" s="159"/>
      <c r="G151" s="160"/>
      <c r="H151" s="11" t="s">
        <v>827</v>
      </c>
      <c r="I151" s="14">
        <f t="shared" si="4"/>
        <v>23.84</v>
      </c>
      <c r="J151" s="14">
        <v>23.84</v>
      </c>
      <c r="K151" s="121">
        <f t="shared" si="5"/>
        <v>47.68</v>
      </c>
      <c r="L151" s="127"/>
    </row>
    <row r="152" spans="1:12" ht="12.75" customHeight="1">
      <c r="A152" s="126"/>
      <c r="B152" s="119">
        <f>'Tax Invoice'!D148</f>
        <v>2</v>
      </c>
      <c r="C152" s="10" t="s">
        <v>828</v>
      </c>
      <c r="D152" s="10" t="s">
        <v>961</v>
      </c>
      <c r="E152" s="130" t="s">
        <v>726</v>
      </c>
      <c r="F152" s="159"/>
      <c r="G152" s="160"/>
      <c r="H152" s="11" t="s">
        <v>829</v>
      </c>
      <c r="I152" s="14">
        <f t="shared" si="4"/>
        <v>29.89</v>
      </c>
      <c r="J152" s="14">
        <v>29.89</v>
      </c>
      <c r="K152" s="121">
        <f t="shared" si="5"/>
        <v>59.78</v>
      </c>
      <c r="L152" s="127"/>
    </row>
    <row r="153" spans="1:12" ht="24" customHeight="1">
      <c r="A153" s="126"/>
      <c r="B153" s="119">
        <f>'Tax Invoice'!D149</f>
        <v>2</v>
      </c>
      <c r="C153" s="10" t="s">
        <v>830</v>
      </c>
      <c r="D153" s="10" t="s">
        <v>962</v>
      </c>
      <c r="E153" s="130" t="s">
        <v>737</v>
      </c>
      <c r="F153" s="159"/>
      <c r="G153" s="160"/>
      <c r="H153" s="11" t="s">
        <v>831</v>
      </c>
      <c r="I153" s="14">
        <f t="shared" si="4"/>
        <v>97.51</v>
      </c>
      <c r="J153" s="14">
        <v>97.51</v>
      </c>
      <c r="K153" s="121">
        <f t="shared" si="5"/>
        <v>195.02</v>
      </c>
      <c r="L153" s="127"/>
    </row>
    <row r="154" spans="1:12" ht="24" customHeight="1">
      <c r="A154" s="126"/>
      <c r="B154" s="119">
        <f>'Tax Invoice'!D150</f>
        <v>2</v>
      </c>
      <c r="C154" s="10" t="s">
        <v>832</v>
      </c>
      <c r="D154" s="10" t="s">
        <v>963</v>
      </c>
      <c r="E154" s="130" t="s">
        <v>732</v>
      </c>
      <c r="F154" s="159" t="s">
        <v>833</v>
      </c>
      <c r="G154" s="160"/>
      <c r="H154" s="11" t="s">
        <v>834</v>
      </c>
      <c r="I154" s="14">
        <f t="shared" si="4"/>
        <v>97.51</v>
      </c>
      <c r="J154" s="14">
        <v>97.51</v>
      </c>
      <c r="K154" s="121">
        <f t="shared" si="5"/>
        <v>195.02</v>
      </c>
      <c r="L154" s="127"/>
    </row>
    <row r="155" spans="1:12" ht="24" customHeight="1">
      <c r="A155" s="126"/>
      <c r="B155" s="119">
        <f>'Tax Invoice'!D151</f>
        <v>2</v>
      </c>
      <c r="C155" s="10" t="s">
        <v>835</v>
      </c>
      <c r="D155" s="10" t="s">
        <v>964</v>
      </c>
      <c r="E155" s="130" t="s">
        <v>740</v>
      </c>
      <c r="F155" s="159"/>
      <c r="G155" s="160"/>
      <c r="H155" s="11" t="s">
        <v>836</v>
      </c>
      <c r="I155" s="14">
        <f t="shared" si="4"/>
        <v>183.28</v>
      </c>
      <c r="J155" s="14">
        <v>183.28</v>
      </c>
      <c r="K155" s="121">
        <f t="shared" si="5"/>
        <v>366.56</v>
      </c>
      <c r="L155" s="127"/>
    </row>
    <row r="156" spans="1:12" ht="12.75" customHeight="1">
      <c r="A156" s="126"/>
      <c r="B156" s="119">
        <f>'Tax Invoice'!D152</f>
        <v>2</v>
      </c>
      <c r="C156" s="10" t="s">
        <v>837</v>
      </c>
      <c r="D156" s="10" t="s">
        <v>965</v>
      </c>
      <c r="E156" s="130" t="s">
        <v>734</v>
      </c>
      <c r="F156" s="159" t="s">
        <v>641</v>
      </c>
      <c r="G156" s="160"/>
      <c r="H156" s="11" t="s">
        <v>838</v>
      </c>
      <c r="I156" s="14">
        <f t="shared" si="4"/>
        <v>17.440000000000001</v>
      </c>
      <c r="J156" s="14">
        <v>17.440000000000001</v>
      </c>
      <c r="K156" s="121">
        <f t="shared" si="5"/>
        <v>34.880000000000003</v>
      </c>
      <c r="L156" s="127"/>
    </row>
    <row r="157" spans="1:12" ht="12.75" customHeight="1">
      <c r="A157" s="126"/>
      <c r="B157" s="119">
        <f>'Tax Invoice'!D153</f>
        <v>2</v>
      </c>
      <c r="C157" s="10" t="s">
        <v>837</v>
      </c>
      <c r="D157" s="10" t="s">
        <v>966</v>
      </c>
      <c r="E157" s="130" t="s">
        <v>727</v>
      </c>
      <c r="F157" s="159" t="s">
        <v>641</v>
      </c>
      <c r="G157" s="160"/>
      <c r="H157" s="11" t="s">
        <v>838</v>
      </c>
      <c r="I157" s="14">
        <f t="shared" si="4"/>
        <v>18.86</v>
      </c>
      <c r="J157" s="14">
        <v>18.86</v>
      </c>
      <c r="K157" s="121">
        <f t="shared" si="5"/>
        <v>37.72</v>
      </c>
      <c r="L157" s="127"/>
    </row>
    <row r="158" spans="1:12" ht="12.75" customHeight="1">
      <c r="A158" s="126"/>
      <c r="B158" s="119">
        <f>'Tax Invoice'!D154</f>
        <v>2</v>
      </c>
      <c r="C158" s="10" t="s">
        <v>837</v>
      </c>
      <c r="D158" s="10" t="s">
        <v>967</v>
      </c>
      <c r="E158" s="130" t="s">
        <v>735</v>
      </c>
      <c r="F158" s="159" t="s">
        <v>641</v>
      </c>
      <c r="G158" s="160"/>
      <c r="H158" s="11" t="s">
        <v>838</v>
      </c>
      <c r="I158" s="14">
        <f t="shared" si="4"/>
        <v>20.29</v>
      </c>
      <c r="J158" s="14">
        <v>20.29</v>
      </c>
      <c r="K158" s="121">
        <f t="shared" si="5"/>
        <v>40.58</v>
      </c>
      <c r="L158" s="127"/>
    </row>
    <row r="159" spans="1:12" ht="12.75" customHeight="1">
      <c r="A159" s="126"/>
      <c r="B159" s="119">
        <f>'Tax Invoice'!D155</f>
        <v>6</v>
      </c>
      <c r="C159" s="10" t="s">
        <v>837</v>
      </c>
      <c r="D159" s="10" t="s">
        <v>968</v>
      </c>
      <c r="E159" s="130" t="s">
        <v>737</v>
      </c>
      <c r="F159" s="159" t="s">
        <v>644</v>
      </c>
      <c r="G159" s="160"/>
      <c r="H159" s="11" t="s">
        <v>838</v>
      </c>
      <c r="I159" s="14">
        <f t="shared" si="4"/>
        <v>23.13</v>
      </c>
      <c r="J159" s="14">
        <v>23.13</v>
      </c>
      <c r="K159" s="121">
        <f t="shared" si="5"/>
        <v>138.78</v>
      </c>
      <c r="L159" s="127"/>
    </row>
    <row r="160" spans="1:12" ht="12.75" customHeight="1">
      <c r="A160" s="126"/>
      <c r="B160" s="119">
        <f>'Tax Invoice'!D156</f>
        <v>6</v>
      </c>
      <c r="C160" s="10" t="s">
        <v>837</v>
      </c>
      <c r="D160" s="10" t="s">
        <v>969</v>
      </c>
      <c r="E160" s="130" t="s">
        <v>742</v>
      </c>
      <c r="F160" s="159" t="s">
        <v>644</v>
      </c>
      <c r="G160" s="160"/>
      <c r="H160" s="11" t="s">
        <v>838</v>
      </c>
      <c r="I160" s="14">
        <f t="shared" si="4"/>
        <v>24.56</v>
      </c>
      <c r="J160" s="14">
        <v>24.56</v>
      </c>
      <c r="K160" s="121">
        <f t="shared" si="5"/>
        <v>147.35999999999999</v>
      </c>
      <c r="L160" s="127"/>
    </row>
    <row r="161" spans="1:12" ht="12.75" customHeight="1">
      <c r="A161" s="126"/>
      <c r="B161" s="119">
        <f>'Tax Invoice'!D157</f>
        <v>6</v>
      </c>
      <c r="C161" s="10" t="s">
        <v>839</v>
      </c>
      <c r="D161" s="10" t="s">
        <v>970</v>
      </c>
      <c r="E161" s="130" t="s">
        <v>730</v>
      </c>
      <c r="F161" s="159" t="s">
        <v>279</v>
      </c>
      <c r="G161" s="160"/>
      <c r="H161" s="11" t="s">
        <v>840</v>
      </c>
      <c r="I161" s="14">
        <f t="shared" si="4"/>
        <v>13.52</v>
      </c>
      <c r="J161" s="14">
        <v>13.52</v>
      </c>
      <c r="K161" s="121">
        <f t="shared" si="5"/>
        <v>81.12</v>
      </c>
      <c r="L161" s="127"/>
    </row>
    <row r="162" spans="1:12" ht="12.75" customHeight="1">
      <c r="A162" s="126"/>
      <c r="B162" s="119">
        <f>'Tax Invoice'!D158</f>
        <v>2</v>
      </c>
      <c r="C162" s="10" t="s">
        <v>839</v>
      </c>
      <c r="D162" s="10" t="s">
        <v>970</v>
      </c>
      <c r="E162" s="130" t="s">
        <v>730</v>
      </c>
      <c r="F162" s="159" t="s">
        <v>589</v>
      </c>
      <c r="G162" s="160"/>
      <c r="H162" s="11" t="s">
        <v>840</v>
      </c>
      <c r="I162" s="14">
        <f t="shared" si="4"/>
        <v>13.52</v>
      </c>
      <c r="J162" s="14">
        <v>13.52</v>
      </c>
      <c r="K162" s="121">
        <f t="shared" si="5"/>
        <v>27.04</v>
      </c>
      <c r="L162" s="127"/>
    </row>
    <row r="163" spans="1:12" ht="12.75" customHeight="1">
      <c r="A163" s="126"/>
      <c r="B163" s="119">
        <f>'Tax Invoice'!D159</f>
        <v>4</v>
      </c>
      <c r="C163" s="10" t="s">
        <v>839</v>
      </c>
      <c r="D163" s="10" t="s">
        <v>971</v>
      </c>
      <c r="E163" s="130" t="s">
        <v>726</v>
      </c>
      <c r="F163" s="159" t="s">
        <v>279</v>
      </c>
      <c r="G163" s="160"/>
      <c r="H163" s="11" t="s">
        <v>840</v>
      </c>
      <c r="I163" s="14">
        <f t="shared" si="4"/>
        <v>14.95</v>
      </c>
      <c r="J163" s="14">
        <v>14.95</v>
      </c>
      <c r="K163" s="121">
        <f t="shared" si="5"/>
        <v>59.8</v>
      </c>
      <c r="L163" s="127"/>
    </row>
    <row r="164" spans="1:12" ht="12.75" customHeight="1">
      <c r="A164" s="126"/>
      <c r="B164" s="119">
        <f>'Tax Invoice'!D160</f>
        <v>4</v>
      </c>
      <c r="C164" s="10" t="s">
        <v>839</v>
      </c>
      <c r="D164" s="10" t="s">
        <v>971</v>
      </c>
      <c r="E164" s="130" t="s">
        <v>726</v>
      </c>
      <c r="F164" s="159" t="s">
        <v>589</v>
      </c>
      <c r="G164" s="160"/>
      <c r="H164" s="11" t="s">
        <v>840</v>
      </c>
      <c r="I164" s="14">
        <f t="shared" si="4"/>
        <v>14.95</v>
      </c>
      <c r="J164" s="14">
        <v>14.95</v>
      </c>
      <c r="K164" s="121">
        <f t="shared" si="5"/>
        <v>59.8</v>
      </c>
      <c r="L164" s="127"/>
    </row>
    <row r="165" spans="1:12" ht="12.75" customHeight="1">
      <c r="A165" s="126"/>
      <c r="B165" s="119">
        <f>'Tax Invoice'!D161</f>
        <v>4</v>
      </c>
      <c r="C165" s="10" t="s">
        <v>839</v>
      </c>
      <c r="D165" s="10" t="s">
        <v>971</v>
      </c>
      <c r="E165" s="130" t="s">
        <v>726</v>
      </c>
      <c r="F165" s="159" t="s">
        <v>679</v>
      </c>
      <c r="G165" s="160"/>
      <c r="H165" s="11" t="s">
        <v>840</v>
      </c>
      <c r="I165" s="14">
        <f t="shared" si="4"/>
        <v>14.95</v>
      </c>
      <c r="J165" s="14">
        <v>14.95</v>
      </c>
      <c r="K165" s="121">
        <f t="shared" si="5"/>
        <v>59.8</v>
      </c>
      <c r="L165" s="127"/>
    </row>
    <row r="166" spans="1:12" ht="12.75" customHeight="1">
      <c r="A166" s="126"/>
      <c r="B166" s="119">
        <f>'Tax Invoice'!D162</f>
        <v>12</v>
      </c>
      <c r="C166" s="10" t="s">
        <v>839</v>
      </c>
      <c r="D166" s="10" t="s">
        <v>972</v>
      </c>
      <c r="E166" s="130" t="s">
        <v>732</v>
      </c>
      <c r="F166" s="159" t="s">
        <v>279</v>
      </c>
      <c r="G166" s="160"/>
      <c r="H166" s="11" t="s">
        <v>840</v>
      </c>
      <c r="I166" s="14">
        <f t="shared" si="4"/>
        <v>15.66</v>
      </c>
      <c r="J166" s="14">
        <v>15.66</v>
      </c>
      <c r="K166" s="121">
        <f t="shared" si="5"/>
        <v>187.92000000000002</v>
      </c>
      <c r="L166" s="127"/>
    </row>
    <row r="167" spans="1:12" ht="12.75" customHeight="1">
      <c r="A167" s="126"/>
      <c r="B167" s="119">
        <f>'Tax Invoice'!D163</f>
        <v>2</v>
      </c>
      <c r="C167" s="10" t="s">
        <v>839</v>
      </c>
      <c r="D167" s="10" t="s">
        <v>972</v>
      </c>
      <c r="E167" s="130" t="s">
        <v>732</v>
      </c>
      <c r="F167" s="159" t="s">
        <v>589</v>
      </c>
      <c r="G167" s="160"/>
      <c r="H167" s="11" t="s">
        <v>840</v>
      </c>
      <c r="I167" s="14">
        <f t="shared" si="4"/>
        <v>15.66</v>
      </c>
      <c r="J167" s="14">
        <v>15.66</v>
      </c>
      <c r="K167" s="121">
        <f t="shared" si="5"/>
        <v>31.32</v>
      </c>
      <c r="L167" s="127"/>
    </row>
    <row r="168" spans="1:12" ht="12.75" customHeight="1">
      <c r="A168" s="126"/>
      <c r="B168" s="119">
        <f>'Tax Invoice'!D164</f>
        <v>4</v>
      </c>
      <c r="C168" s="10" t="s">
        <v>839</v>
      </c>
      <c r="D168" s="10" t="s">
        <v>972</v>
      </c>
      <c r="E168" s="130" t="s">
        <v>732</v>
      </c>
      <c r="F168" s="159" t="s">
        <v>115</v>
      </c>
      <c r="G168" s="160"/>
      <c r="H168" s="11" t="s">
        <v>840</v>
      </c>
      <c r="I168" s="14">
        <f t="shared" si="4"/>
        <v>15.66</v>
      </c>
      <c r="J168" s="14">
        <v>15.66</v>
      </c>
      <c r="K168" s="121">
        <f t="shared" si="5"/>
        <v>62.64</v>
      </c>
      <c r="L168" s="127"/>
    </row>
    <row r="169" spans="1:12" ht="12.75" customHeight="1">
      <c r="A169" s="126"/>
      <c r="B169" s="119">
        <f>'Tax Invoice'!D165</f>
        <v>2</v>
      </c>
      <c r="C169" s="10" t="s">
        <v>839</v>
      </c>
      <c r="D169" s="10" t="s">
        <v>972</v>
      </c>
      <c r="E169" s="130" t="s">
        <v>732</v>
      </c>
      <c r="F169" s="159" t="s">
        <v>733</v>
      </c>
      <c r="G169" s="160"/>
      <c r="H169" s="11" t="s">
        <v>840</v>
      </c>
      <c r="I169" s="14">
        <f t="shared" si="4"/>
        <v>15.66</v>
      </c>
      <c r="J169" s="14">
        <v>15.66</v>
      </c>
      <c r="K169" s="121">
        <f t="shared" si="5"/>
        <v>31.32</v>
      </c>
      <c r="L169" s="127"/>
    </row>
    <row r="170" spans="1:12" ht="12.75" customHeight="1">
      <c r="A170" s="126"/>
      <c r="B170" s="119">
        <f>'Tax Invoice'!D166</f>
        <v>2</v>
      </c>
      <c r="C170" s="10" t="s">
        <v>839</v>
      </c>
      <c r="D170" s="10" t="s">
        <v>973</v>
      </c>
      <c r="E170" s="130" t="s">
        <v>734</v>
      </c>
      <c r="F170" s="159" t="s">
        <v>279</v>
      </c>
      <c r="G170" s="160"/>
      <c r="H170" s="11" t="s">
        <v>840</v>
      </c>
      <c r="I170" s="14">
        <f t="shared" si="4"/>
        <v>16.37</v>
      </c>
      <c r="J170" s="14">
        <v>16.37</v>
      </c>
      <c r="K170" s="121">
        <f t="shared" si="5"/>
        <v>32.74</v>
      </c>
      <c r="L170" s="127"/>
    </row>
    <row r="171" spans="1:12" ht="12.75" customHeight="1">
      <c r="A171" s="126"/>
      <c r="B171" s="119">
        <f>'Tax Invoice'!D167</f>
        <v>4</v>
      </c>
      <c r="C171" s="10" t="s">
        <v>839</v>
      </c>
      <c r="D171" s="10" t="s">
        <v>973</v>
      </c>
      <c r="E171" s="130" t="s">
        <v>734</v>
      </c>
      <c r="F171" s="159" t="s">
        <v>589</v>
      </c>
      <c r="G171" s="160"/>
      <c r="H171" s="11" t="s">
        <v>840</v>
      </c>
      <c r="I171" s="14">
        <f t="shared" si="4"/>
        <v>16.37</v>
      </c>
      <c r="J171" s="14">
        <v>16.37</v>
      </c>
      <c r="K171" s="121">
        <f t="shared" si="5"/>
        <v>65.48</v>
      </c>
      <c r="L171" s="127"/>
    </row>
    <row r="172" spans="1:12" ht="12.75" customHeight="1">
      <c r="A172" s="126"/>
      <c r="B172" s="119">
        <f>'Tax Invoice'!D168</f>
        <v>10</v>
      </c>
      <c r="C172" s="10" t="s">
        <v>839</v>
      </c>
      <c r="D172" s="10" t="s">
        <v>973</v>
      </c>
      <c r="E172" s="130" t="s">
        <v>734</v>
      </c>
      <c r="F172" s="159" t="s">
        <v>115</v>
      </c>
      <c r="G172" s="160"/>
      <c r="H172" s="11" t="s">
        <v>840</v>
      </c>
      <c r="I172" s="14">
        <f t="shared" si="4"/>
        <v>16.37</v>
      </c>
      <c r="J172" s="14">
        <v>16.37</v>
      </c>
      <c r="K172" s="121">
        <f t="shared" si="5"/>
        <v>163.70000000000002</v>
      </c>
      <c r="L172" s="127"/>
    </row>
    <row r="173" spans="1:12" ht="12.75" customHeight="1">
      <c r="A173" s="126"/>
      <c r="B173" s="119">
        <f>'Tax Invoice'!D169</f>
        <v>4</v>
      </c>
      <c r="C173" s="10" t="s">
        <v>839</v>
      </c>
      <c r="D173" s="10" t="s">
        <v>973</v>
      </c>
      <c r="E173" s="130" t="s">
        <v>734</v>
      </c>
      <c r="F173" s="159" t="s">
        <v>679</v>
      </c>
      <c r="G173" s="160"/>
      <c r="H173" s="11" t="s">
        <v>840</v>
      </c>
      <c r="I173" s="14">
        <f t="shared" si="4"/>
        <v>16.37</v>
      </c>
      <c r="J173" s="14">
        <v>16.37</v>
      </c>
      <c r="K173" s="121">
        <f t="shared" si="5"/>
        <v>65.48</v>
      </c>
      <c r="L173" s="127"/>
    </row>
    <row r="174" spans="1:12" ht="12.75" customHeight="1">
      <c r="A174" s="126"/>
      <c r="B174" s="119">
        <f>'Tax Invoice'!D170</f>
        <v>2</v>
      </c>
      <c r="C174" s="10" t="s">
        <v>839</v>
      </c>
      <c r="D174" s="10" t="s">
        <v>973</v>
      </c>
      <c r="E174" s="130" t="s">
        <v>734</v>
      </c>
      <c r="F174" s="159" t="s">
        <v>731</v>
      </c>
      <c r="G174" s="160"/>
      <c r="H174" s="11" t="s">
        <v>840</v>
      </c>
      <c r="I174" s="14">
        <f t="shared" si="4"/>
        <v>16.37</v>
      </c>
      <c r="J174" s="14">
        <v>16.37</v>
      </c>
      <c r="K174" s="121">
        <f t="shared" si="5"/>
        <v>32.74</v>
      </c>
      <c r="L174" s="127"/>
    </row>
    <row r="175" spans="1:12" ht="12.75" customHeight="1">
      <c r="A175" s="126"/>
      <c r="B175" s="119">
        <f>'Tax Invoice'!D171</f>
        <v>8</v>
      </c>
      <c r="C175" s="10" t="s">
        <v>839</v>
      </c>
      <c r="D175" s="10" t="s">
        <v>974</v>
      </c>
      <c r="E175" s="130" t="s">
        <v>727</v>
      </c>
      <c r="F175" s="159" t="s">
        <v>279</v>
      </c>
      <c r="G175" s="160"/>
      <c r="H175" s="11" t="s">
        <v>840</v>
      </c>
      <c r="I175" s="14">
        <f t="shared" si="4"/>
        <v>17.079999999999998</v>
      </c>
      <c r="J175" s="14">
        <v>17.079999999999998</v>
      </c>
      <c r="K175" s="121">
        <f t="shared" si="5"/>
        <v>136.63999999999999</v>
      </c>
      <c r="L175" s="127"/>
    </row>
    <row r="176" spans="1:12" ht="12.75" customHeight="1">
      <c r="A176" s="126"/>
      <c r="B176" s="119">
        <f>'Tax Invoice'!D172</f>
        <v>44</v>
      </c>
      <c r="C176" s="10" t="s">
        <v>839</v>
      </c>
      <c r="D176" s="10" t="s">
        <v>974</v>
      </c>
      <c r="E176" s="130" t="s">
        <v>727</v>
      </c>
      <c r="F176" s="159" t="s">
        <v>115</v>
      </c>
      <c r="G176" s="160"/>
      <c r="H176" s="11" t="s">
        <v>840</v>
      </c>
      <c r="I176" s="14">
        <f t="shared" si="4"/>
        <v>17.079999999999998</v>
      </c>
      <c r="J176" s="14">
        <v>17.079999999999998</v>
      </c>
      <c r="K176" s="121">
        <f t="shared" si="5"/>
        <v>751.52</v>
      </c>
      <c r="L176" s="127"/>
    </row>
    <row r="177" spans="1:12" ht="12.75" customHeight="1">
      <c r="A177" s="126"/>
      <c r="B177" s="119">
        <f>'Tax Invoice'!D173</f>
        <v>4</v>
      </c>
      <c r="C177" s="10" t="s">
        <v>839</v>
      </c>
      <c r="D177" s="10" t="s">
        <v>974</v>
      </c>
      <c r="E177" s="130" t="s">
        <v>727</v>
      </c>
      <c r="F177" s="159" t="s">
        <v>679</v>
      </c>
      <c r="G177" s="160"/>
      <c r="H177" s="11" t="s">
        <v>840</v>
      </c>
      <c r="I177" s="14">
        <f t="shared" si="4"/>
        <v>17.079999999999998</v>
      </c>
      <c r="J177" s="14">
        <v>17.079999999999998</v>
      </c>
      <c r="K177" s="121">
        <f t="shared" si="5"/>
        <v>68.319999999999993</v>
      </c>
      <c r="L177" s="127"/>
    </row>
    <row r="178" spans="1:12" ht="12.75" customHeight="1">
      <c r="A178" s="126"/>
      <c r="B178" s="119">
        <f>'Tax Invoice'!D174</f>
        <v>2</v>
      </c>
      <c r="C178" s="10" t="s">
        <v>839</v>
      </c>
      <c r="D178" s="10" t="s">
        <v>974</v>
      </c>
      <c r="E178" s="130" t="s">
        <v>727</v>
      </c>
      <c r="F178" s="159" t="s">
        <v>725</v>
      </c>
      <c r="G178" s="160"/>
      <c r="H178" s="11" t="s">
        <v>840</v>
      </c>
      <c r="I178" s="14">
        <f t="shared" si="4"/>
        <v>17.079999999999998</v>
      </c>
      <c r="J178" s="14">
        <v>17.079999999999998</v>
      </c>
      <c r="K178" s="121">
        <f t="shared" si="5"/>
        <v>34.159999999999997</v>
      </c>
      <c r="L178" s="127"/>
    </row>
    <row r="179" spans="1:12" ht="12.75" customHeight="1">
      <c r="A179" s="126"/>
      <c r="B179" s="119">
        <f>'Tax Invoice'!D175</f>
        <v>8</v>
      </c>
      <c r="C179" s="10" t="s">
        <v>839</v>
      </c>
      <c r="D179" s="10" t="s">
        <v>974</v>
      </c>
      <c r="E179" s="130" t="s">
        <v>727</v>
      </c>
      <c r="F179" s="159" t="s">
        <v>733</v>
      </c>
      <c r="G179" s="160"/>
      <c r="H179" s="11" t="s">
        <v>840</v>
      </c>
      <c r="I179" s="14">
        <f t="shared" si="4"/>
        <v>17.079999999999998</v>
      </c>
      <c r="J179" s="14">
        <v>17.079999999999998</v>
      </c>
      <c r="K179" s="121">
        <f t="shared" si="5"/>
        <v>136.63999999999999</v>
      </c>
      <c r="L179" s="127"/>
    </row>
    <row r="180" spans="1:12" ht="12.75" customHeight="1">
      <c r="A180" s="126"/>
      <c r="B180" s="119">
        <f>'Tax Invoice'!D176</f>
        <v>4</v>
      </c>
      <c r="C180" s="10" t="s">
        <v>839</v>
      </c>
      <c r="D180" s="10" t="s">
        <v>975</v>
      </c>
      <c r="E180" s="130" t="s">
        <v>735</v>
      </c>
      <c r="F180" s="159" t="s">
        <v>279</v>
      </c>
      <c r="G180" s="160"/>
      <c r="H180" s="11" t="s">
        <v>840</v>
      </c>
      <c r="I180" s="14">
        <f t="shared" si="4"/>
        <v>18.510000000000002</v>
      </c>
      <c r="J180" s="14">
        <v>18.510000000000002</v>
      </c>
      <c r="K180" s="121">
        <f t="shared" si="5"/>
        <v>74.040000000000006</v>
      </c>
      <c r="L180" s="127"/>
    </row>
    <row r="181" spans="1:12" ht="12.75" customHeight="1">
      <c r="A181" s="126"/>
      <c r="B181" s="119">
        <f>'Tax Invoice'!D177</f>
        <v>44</v>
      </c>
      <c r="C181" s="10" t="s">
        <v>839</v>
      </c>
      <c r="D181" s="10" t="s">
        <v>975</v>
      </c>
      <c r="E181" s="130" t="s">
        <v>735</v>
      </c>
      <c r="F181" s="159" t="s">
        <v>115</v>
      </c>
      <c r="G181" s="160"/>
      <c r="H181" s="11" t="s">
        <v>840</v>
      </c>
      <c r="I181" s="14">
        <f t="shared" si="4"/>
        <v>18.510000000000002</v>
      </c>
      <c r="J181" s="14">
        <v>18.510000000000002</v>
      </c>
      <c r="K181" s="121">
        <f t="shared" si="5"/>
        <v>814.44</v>
      </c>
      <c r="L181" s="127"/>
    </row>
    <row r="182" spans="1:12" ht="12.75" customHeight="1">
      <c r="A182" s="126"/>
      <c r="B182" s="119">
        <f>'Tax Invoice'!D178</f>
        <v>4</v>
      </c>
      <c r="C182" s="10" t="s">
        <v>839</v>
      </c>
      <c r="D182" s="10" t="s">
        <v>975</v>
      </c>
      <c r="E182" s="130" t="s">
        <v>735</v>
      </c>
      <c r="F182" s="159" t="s">
        <v>731</v>
      </c>
      <c r="G182" s="160"/>
      <c r="H182" s="11" t="s">
        <v>840</v>
      </c>
      <c r="I182" s="14">
        <f t="shared" si="4"/>
        <v>18.510000000000002</v>
      </c>
      <c r="J182" s="14">
        <v>18.510000000000002</v>
      </c>
      <c r="K182" s="121">
        <f t="shared" si="5"/>
        <v>74.040000000000006</v>
      </c>
      <c r="L182" s="127"/>
    </row>
    <row r="183" spans="1:12" ht="12.75" customHeight="1">
      <c r="A183" s="126"/>
      <c r="B183" s="119">
        <f>'Tax Invoice'!D179</f>
        <v>8</v>
      </c>
      <c r="C183" s="10" t="s">
        <v>839</v>
      </c>
      <c r="D183" s="10" t="s">
        <v>975</v>
      </c>
      <c r="E183" s="130" t="s">
        <v>735</v>
      </c>
      <c r="F183" s="159" t="s">
        <v>733</v>
      </c>
      <c r="G183" s="160"/>
      <c r="H183" s="11" t="s">
        <v>840</v>
      </c>
      <c r="I183" s="14">
        <f t="shared" si="4"/>
        <v>18.510000000000002</v>
      </c>
      <c r="J183" s="14">
        <v>18.510000000000002</v>
      </c>
      <c r="K183" s="121">
        <f t="shared" si="5"/>
        <v>148.08000000000001</v>
      </c>
      <c r="L183" s="127"/>
    </row>
    <row r="184" spans="1:12" ht="12.75" customHeight="1">
      <c r="A184" s="126"/>
      <c r="B184" s="119">
        <f>'Tax Invoice'!D180</f>
        <v>8</v>
      </c>
      <c r="C184" s="10" t="s">
        <v>839</v>
      </c>
      <c r="D184" s="10" t="s">
        <v>976</v>
      </c>
      <c r="E184" s="130" t="s">
        <v>736</v>
      </c>
      <c r="F184" s="159" t="s">
        <v>589</v>
      </c>
      <c r="G184" s="160"/>
      <c r="H184" s="11" t="s">
        <v>840</v>
      </c>
      <c r="I184" s="14">
        <f t="shared" si="4"/>
        <v>19.93</v>
      </c>
      <c r="J184" s="14">
        <v>19.93</v>
      </c>
      <c r="K184" s="121">
        <f t="shared" si="5"/>
        <v>159.44</v>
      </c>
      <c r="L184" s="127"/>
    </row>
    <row r="185" spans="1:12" ht="12.75" customHeight="1">
      <c r="A185" s="126"/>
      <c r="B185" s="119">
        <f>'Tax Invoice'!D181</f>
        <v>6</v>
      </c>
      <c r="C185" s="10" t="s">
        <v>839</v>
      </c>
      <c r="D185" s="10" t="s">
        <v>976</v>
      </c>
      <c r="E185" s="130" t="s">
        <v>736</v>
      </c>
      <c r="F185" s="159" t="s">
        <v>723</v>
      </c>
      <c r="G185" s="160"/>
      <c r="H185" s="11" t="s">
        <v>840</v>
      </c>
      <c r="I185" s="14">
        <f t="shared" si="4"/>
        <v>19.93</v>
      </c>
      <c r="J185" s="14">
        <v>19.93</v>
      </c>
      <c r="K185" s="121">
        <f t="shared" si="5"/>
        <v>119.58</v>
      </c>
      <c r="L185" s="127"/>
    </row>
    <row r="186" spans="1:12" ht="12.75" customHeight="1">
      <c r="A186" s="126"/>
      <c r="B186" s="119">
        <f>'Tax Invoice'!D182</f>
        <v>4</v>
      </c>
      <c r="C186" s="10" t="s">
        <v>839</v>
      </c>
      <c r="D186" s="10" t="s">
        <v>976</v>
      </c>
      <c r="E186" s="130" t="s">
        <v>736</v>
      </c>
      <c r="F186" s="159" t="s">
        <v>733</v>
      </c>
      <c r="G186" s="160"/>
      <c r="H186" s="11" t="s">
        <v>840</v>
      </c>
      <c r="I186" s="14">
        <f t="shared" si="4"/>
        <v>19.93</v>
      </c>
      <c r="J186" s="14">
        <v>19.93</v>
      </c>
      <c r="K186" s="121">
        <f t="shared" si="5"/>
        <v>79.72</v>
      </c>
      <c r="L186" s="127"/>
    </row>
    <row r="187" spans="1:12" ht="12.75" customHeight="1">
      <c r="A187" s="126"/>
      <c r="B187" s="119">
        <f>'Tax Invoice'!D183</f>
        <v>2</v>
      </c>
      <c r="C187" s="10" t="s">
        <v>839</v>
      </c>
      <c r="D187" s="10" t="s">
        <v>977</v>
      </c>
      <c r="E187" s="130" t="s">
        <v>737</v>
      </c>
      <c r="F187" s="159" t="s">
        <v>723</v>
      </c>
      <c r="G187" s="160"/>
      <c r="H187" s="11" t="s">
        <v>840</v>
      </c>
      <c r="I187" s="14">
        <f t="shared" si="4"/>
        <v>22.06</v>
      </c>
      <c r="J187" s="14">
        <v>22.06</v>
      </c>
      <c r="K187" s="121">
        <f t="shared" si="5"/>
        <v>44.12</v>
      </c>
      <c r="L187" s="127"/>
    </row>
    <row r="188" spans="1:12" ht="12.75" customHeight="1">
      <c r="A188" s="126"/>
      <c r="B188" s="119">
        <f>'Tax Invoice'!D184</f>
        <v>2</v>
      </c>
      <c r="C188" s="10" t="s">
        <v>839</v>
      </c>
      <c r="D188" s="10" t="s">
        <v>978</v>
      </c>
      <c r="E188" s="130" t="s">
        <v>740</v>
      </c>
      <c r="F188" s="159" t="s">
        <v>279</v>
      </c>
      <c r="G188" s="160"/>
      <c r="H188" s="11" t="s">
        <v>840</v>
      </c>
      <c r="I188" s="14">
        <f t="shared" si="4"/>
        <v>31.67</v>
      </c>
      <c r="J188" s="14">
        <v>31.67</v>
      </c>
      <c r="K188" s="121">
        <f t="shared" si="5"/>
        <v>63.34</v>
      </c>
      <c r="L188" s="127"/>
    </row>
    <row r="189" spans="1:12" ht="12.75" customHeight="1">
      <c r="A189" s="126"/>
      <c r="B189" s="119">
        <f>'Tax Invoice'!D185</f>
        <v>2</v>
      </c>
      <c r="C189" s="10" t="s">
        <v>841</v>
      </c>
      <c r="D189" s="10" t="s">
        <v>979</v>
      </c>
      <c r="E189" s="130" t="s">
        <v>735</v>
      </c>
      <c r="F189" s="159"/>
      <c r="G189" s="160"/>
      <c r="H189" s="11" t="s">
        <v>842</v>
      </c>
      <c r="I189" s="14">
        <f t="shared" si="4"/>
        <v>106.41</v>
      </c>
      <c r="J189" s="14">
        <v>106.41</v>
      </c>
      <c r="K189" s="121">
        <f t="shared" si="5"/>
        <v>212.82</v>
      </c>
      <c r="L189" s="127"/>
    </row>
    <row r="190" spans="1:12" ht="24" customHeight="1">
      <c r="A190" s="126"/>
      <c r="B190" s="119">
        <f>'Tax Invoice'!D186</f>
        <v>2</v>
      </c>
      <c r="C190" s="10" t="s">
        <v>843</v>
      </c>
      <c r="D190" s="10" t="s">
        <v>980</v>
      </c>
      <c r="E190" s="130" t="s">
        <v>768</v>
      </c>
      <c r="F190" s="159"/>
      <c r="G190" s="160"/>
      <c r="H190" s="11" t="s">
        <v>844</v>
      </c>
      <c r="I190" s="14">
        <f t="shared" si="4"/>
        <v>13.88</v>
      </c>
      <c r="J190" s="14">
        <v>13.88</v>
      </c>
      <c r="K190" s="121">
        <f t="shared" si="5"/>
        <v>27.76</v>
      </c>
      <c r="L190" s="127"/>
    </row>
    <row r="191" spans="1:12" ht="24" customHeight="1">
      <c r="A191" s="126"/>
      <c r="B191" s="119">
        <f>'Tax Invoice'!D187</f>
        <v>2</v>
      </c>
      <c r="C191" s="10" t="s">
        <v>843</v>
      </c>
      <c r="D191" s="10" t="s">
        <v>981</v>
      </c>
      <c r="E191" s="130" t="s">
        <v>722</v>
      </c>
      <c r="F191" s="159"/>
      <c r="G191" s="160"/>
      <c r="H191" s="11" t="s">
        <v>844</v>
      </c>
      <c r="I191" s="14">
        <f t="shared" si="4"/>
        <v>15.3</v>
      </c>
      <c r="J191" s="14">
        <v>15.3</v>
      </c>
      <c r="K191" s="121">
        <f t="shared" si="5"/>
        <v>30.6</v>
      </c>
      <c r="L191" s="127"/>
    </row>
    <row r="192" spans="1:12" ht="24" customHeight="1">
      <c r="A192" s="126"/>
      <c r="B192" s="119">
        <f>'Tax Invoice'!D188</f>
        <v>4</v>
      </c>
      <c r="C192" s="10" t="s">
        <v>843</v>
      </c>
      <c r="D192" s="10" t="s">
        <v>982</v>
      </c>
      <c r="E192" s="130" t="s">
        <v>726</v>
      </c>
      <c r="F192" s="159"/>
      <c r="G192" s="160"/>
      <c r="H192" s="11" t="s">
        <v>844</v>
      </c>
      <c r="I192" s="14">
        <f t="shared" si="4"/>
        <v>16.37</v>
      </c>
      <c r="J192" s="14">
        <v>16.37</v>
      </c>
      <c r="K192" s="121">
        <f t="shared" si="5"/>
        <v>65.48</v>
      </c>
      <c r="L192" s="127"/>
    </row>
    <row r="193" spans="1:12" ht="24" customHeight="1">
      <c r="A193" s="126"/>
      <c r="B193" s="119">
        <f>'Tax Invoice'!D189</f>
        <v>12</v>
      </c>
      <c r="C193" s="10" t="s">
        <v>843</v>
      </c>
      <c r="D193" s="10" t="s">
        <v>983</v>
      </c>
      <c r="E193" s="130" t="s">
        <v>732</v>
      </c>
      <c r="F193" s="159"/>
      <c r="G193" s="160"/>
      <c r="H193" s="11" t="s">
        <v>844</v>
      </c>
      <c r="I193" s="14">
        <f t="shared" si="4"/>
        <v>16.37</v>
      </c>
      <c r="J193" s="14">
        <v>16.37</v>
      </c>
      <c r="K193" s="121">
        <f t="shared" si="5"/>
        <v>196.44</v>
      </c>
      <c r="L193" s="127"/>
    </row>
    <row r="194" spans="1:12" ht="24" customHeight="1">
      <c r="A194" s="126"/>
      <c r="B194" s="119">
        <f>'Tax Invoice'!D190</f>
        <v>6</v>
      </c>
      <c r="C194" s="10" t="s">
        <v>843</v>
      </c>
      <c r="D194" s="10" t="s">
        <v>984</v>
      </c>
      <c r="E194" s="130" t="s">
        <v>734</v>
      </c>
      <c r="F194" s="159"/>
      <c r="G194" s="160"/>
      <c r="H194" s="11" t="s">
        <v>844</v>
      </c>
      <c r="I194" s="14">
        <f t="shared" si="4"/>
        <v>17.079999999999998</v>
      </c>
      <c r="J194" s="14">
        <v>17.079999999999998</v>
      </c>
      <c r="K194" s="121">
        <f t="shared" si="5"/>
        <v>102.47999999999999</v>
      </c>
      <c r="L194" s="127"/>
    </row>
    <row r="195" spans="1:12" ht="24" customHeight="1">
      <c r="A195" s="126"/>
      <c r="B195" s="119">
        <f>'Tax Invoice'!D191</f>
        <v>2</v>
      </c>
      <c r="C195" s="10" t="s">
        <v>843</v>
      </c>
      <c r="D195" s="10" t="s">
        <v>985</v>
      </c>
      <c r="E195" s="130" t="s">
        <v>727</v>
      </c>
      <c r="F195" s="159"/>
      <c r="G195" s="160"/>
      <c r="H195" s="11" t="s">
        <v>844</v>
      </c>
      <c r="I195" s="14">
        <f t="shared" si="4"/>
        <v>22.06</v>
      </c>
      <c r="J195" s="14">
        <v>22.06</v>
      </c>
      <c r="K195" s="121">
        <f t="shared" si="5"/>
        <v>44.12</v>
      </c>
      <c r="L195" s="127"/>
    </row>
    <row r="196" spans="1:12" ht="24" customHeight="1">
      <c r="A196" s="126"/>
      <c r="B196" s="119">
        <f>'Tax Invoice'!D192</f>
        <v>2</v>
      </c>
      <c r="C196" s="10" t="s">
        <v>843</v>
      </c>
      <c r="D196" s="10" t="s">
        <v>986</v>
      </c>
      <c r="E196" s="130" t="s">
        <v>735</v>
      </c>
      <c r="F196" s="159"/>
      <c r="G196" s="160"/>
      <c r="H196" s="11" t="s">
        <v>844</v>
      </c>
      <c r="I196" s="14">
        <f t="shared" si="4"/>
        <v>24.2</v>
      </c>
      <c r="J196" s="14">
        <v>24.2</v>
      </c>
      <c r="K196" s="121">
        <f t="shared" si="5"/>
        <v>48.4</v>
      </c>
      <c r="L196" s="127"/>
    </row>
    <row r="197" spans="1:12" ht="24" customHeight="1">
      <c r="A197" s="126"/>
      <c r="B197" s="119">
        <f>'Tax Invoice'!D193</f>
        <v>2</v>
      </c>
      <c r="C197" s="10" t="s">
        <v>843</v>
      </c>
      <c r="D197" s="10" t="s">
        <v>987</v>
      </c>
      <c r="E197" s="130" t="s">
        <v>738</v>
      </c>
      <c r="F197" s="159"/>
      <c r="G197" s="160"/>
      <c r="H197" s="11" t="s">
        <v>844</v>
      </c>
      <c r="I197" s="14">
        <f t="shared" si="4"/>
        <v>37.01</v>
      </c>
      <c r="J197" s="14">
        <v>37.01</v>
      </c>
      <c r="K197" s="121">
        <f t="shared" si="5"/>
        <v>74.02</v>
      </c>
      <c r="L197" s="127"/>
    </row>
    <row r="198" spans="1:12" ht="24" customHeight="1">
      <c r="A198" s="126"/>
      <c r="B198" s="119">
        <f>'Tax Invoice'!D194</f>
        <v>2</v>
      </c>
      <c r="C198" s="10" t="s">
        <v>843</v>
      </c>
      <c r="D198" s="10" t="s">
        <v>988</v>
      </c>
      <c r="E198" s="130" t="s">
        <v>755</v>
      </c>
      <c r="F198" s="159"/>
      <c r="G198" s="160"/>
      <c r="H198" s="11" t="s">
        <v>844</v>
      </c>
      <c r="I198" s="14">
        <f t="shared" si="4"/>
        <v>38.44</v>
      </c>
      <c r="J198" s="14">
        <v>38.44</v>
      </c>
      <c r="K198" s="121">
        <f t="shared" si="5"/>
        <v>76.88</v>
      </c>
      <c r="L198" s="127"/>
    </row>
    <row r="199" spans="1:12" ht="24" customHeight="1">
      <c r="A199" s="126"/>
      <c r="B199" s="119">
        <f>'Tax Invoice'!D195</f>
        <v>2</v>
      </c>
      <c r="C199" s="10" t="s">
        <v>843</v>
      </c>
      <c r="D199" s="10" t="s">
        <v>989</v>
      </c>
      <c r="E199" s="130" t="s">
        <v>752</v>
      </c>
      <c r="F199" s="159"/>
      <c r="G199" s="160"/>
      <c r="H199" s="11" t="s">
        <v>844</v>
      </c>
      <c r="I199" s="14">
        <f t="shared" si="4"/>
        <v>47.69</v>
      </c>
      <c r="J199" s="14">
        <v>47.69</v>
      </c>
      <c r="K199" s="121">
        <f t="shared" si="5"/>
        <v>95.38</v>
      </c>
      <c r="L199" s="127"/>
    </row>
    <row r="200" spans="1:12" ht="24" customHeight="1">
      <c r="A200" s="126"/>
      <c r="B200" s="119">
        <f>'Tax Invoice'!D196</f>
        <v>16</v>
      </c>
      <c r="C200" s="10" t="s">
        <v>843</v>
      </c>
      <c r="D200" s="10" t="s">
        <v>990</v>
      </c>
      <c r="E200" s="130" t="s">
        <v>761</v>
      </c>
      <c r="F200" s="159"/>
      <c r="G200" s="160"/>
      <c r="H200" s="11" t="s">
        <v>844</v>
      </c>
      <c r="I200" s="14">
        <f t="shared" si="4"/>
        <v>88.61</v>
      </c>
      <c r="J200" s="14">
        <v>88.61</v>
      </c>
      <c r="K200" s="121">
        <f t="shared" si="5"/>
        <v>1417.76</v>
      </c>
      <c r="L200" s="133"/>
    </row>
    <row r="201" spans="1:12" ht="24" customHeight="1">
      <c r="A201" s="126"/>
      <c r="B201" s="119">
        <f>'Tax Invoice'!D197</f>
        <v>2</v>
      </c>
      <c r="C201" s="10" t="s">
        <v>843</v>
      </c>
      <c r="D201" s="10" t="s">
        <v>991</v>
      </c>
      <c r="E201" s="130" t="s">
        <v>763</v>
      </c>
      <c r="F201" s="159"/>
      <c r="G201" s="160"/>
      <c r="H201" s="11" t="s">
        <v>844</v>
      </c>
      <c r="I201" s="14">
        <f t="shared" si="4"/>
        <v>120.64</v>
      </c>
      <c r="J201" s="14">
        <v>120.64</v>
      </c>
      <c r="K201" s="121">
        <f t="shared" si="5"/>
        <v>241.28</v>
      </c>
      <c r="L201" s="127"/>
    </row>
    <row r="202" spans="1:12" ht="24" customHeight="1">
      <c r="A202" s="126"/>
      <c r="B202" s="119">
        <f>'Tax Invoice'!D198</f>
        <v>2</v>
      </c>
      <c r="C202" s="10" t="s">
        <v>843</v>
      </c>
      <c r="D202" s="10" t="s">
        <v>992</v>
      </c>
      <c r="E202" s="130" t="s">
        <v>776</v>
      </c>
      <c r="F202" s="159"/>
      <c r="G202" s="160"/>
      <c r="H202" s="11" t="s">
        <v>844</v>
      </c>
      <c r="I202" s="14">
        <f t="shared" si="4"/>
        <v>20.64</v>
      </c>
      <c r="J202" s="14">
        <v>20.64</v>
      </c>
      <c r="K202" s="121">
        <f t="shared" si="5"/>
        <v>41.28</v>
      </c>
      <c r="L202" s="127"/>
    </row>
    <row r="203" spans="1:12" ht="24" customHeight="1">
      <c r="A203" s="126"/>
      <c r="B203" s="119">
        <f>'Tax Invoice'!D199</f>
        <v>18</v>
      </c>
      <c r="C203" s="10" t="s">
        <v>843</v>
      </c>
      <c r="D203" s="10" t="s">
        <v>993</v>
      </c>
      <c r="E203" s="130" t="s">
        <v>777</v>
      </c>
      <c r="F203" s="159"/>
      <c r="G203" s="160"/>
      <c r="H203" s="11" t="s">
        <v>844</v>
      </c>
      <c r="I203" s="14">
        <f t="shared" si="4"/>
        <v>23.49</v>
      </c>
      <c r="J203" s="14">
        <v>23.49</v>
      </c>
      <c r="K203" s="121">
        <f t="shared" si="5"/>
        <v>422.82</v>
      </c>
      <c r="L203" s="127"/>
    </row>
    <row r="204" spans="1:12" ht="24" customHeight="1">
      <c r="A204" s="126"/>
      <c r="B204" s="119">
        <f>'Tax Invoice'!D200</f>
        <v>6</v>
      </c>
      <c r="C204" s="10" t="s">
        <v>843</v>
      </c>
      <c r="D204" s="10" t="s">
        <v>994</v>
      </c>
      <c r="E204" s="130" t="s">
        <v>764</v>
      </c>
      <c r="F204" s="159"/>
      <c r="G204" s="160"/>
      <c r="H204" s="11" t="s">
        <v>844</v>
      </c>
      <c r="I204" s="14">
        <f t="shared" si="4"/>
        <v>24.91</v>
      </c>
      <c r="J204" s="14">
        <v>24.91</v>
      </c>
      <c r="K204" s="121">
        <f t="shared" si="5"/>
        <v>149.46</v>
      </c>
      <c r="L204" s="127"/>
    </row>
    <row r="205" spans="1:12" ht="24" customHeight="1">
      <c r="A205" s="126"/>
      <c r="B205" s="119">
        <f>'Tax Invoice'!D201</f>
        <v>2</v>
      </c>
      <c r="C205" s="10" t="s">
        <v>845</v>
      </c>
      <c r="D205" s="10" t="s">
        <v>995</v>
      </c>
      <c r="E205" s="130" t="s">
        <v>726</v>
      </c>
      <c r="F205" s="159" t="s">
        <v>679</v>
      </c>
      <c r="G205" s="160"/>
      <c r="H205" s="11" t="s">
        <v>846</v>
      </c>
      <c r="I205" s="14">
        <f t="shared" si="4"/>
        <v>81.5</v>
      </c>
      <c r="J205" s="14">
        <v>81.5</v>
      </c>
      <c r="K205" s="121">
        <f t="shared" si="5"/>
        <v>163</v>
      </c>
      <c r="L205" s="127"/>
    </row>
    <row r="206" spans="1:12" ht="24" customHeight="1">
      <c r="A206" s="126"/>
      <c r="B206" s="119">
        <f>'Tax Invoice'!D202</f>
        <v>14</v>
      </c>
      <c r="C206" s="10" t="s">
        <v>845</v>
      </c>
      <c r="D206" s="10" t="s">
        <v>996</v>
      </c>
      <c r="E206" s="130" t="s">
        <v>727</v>
      </c>
      <c r="F206" s="159" t="s">
        <v>279</v>
      </c>
      <c r="G206" s="160"/>
      <c r="H206" s="11" t="s">
        <v>846</v>
      </c>
      <c r="I206" s="14">
        <f t="shared" si="4"/>
        <v>102.85</v>
      </c>
      <c r="J206" s="14">
        <v>102.85</v>
      </c>
      <c r="K206" s="121">
        <f t="shared" si="5"/>
        <v>1439.8999999999999</v>
      </c>
      <c r="L206" s="133"/>
    </row>
    <row r="207" spans="1:12" ht="24" customHeight="1">
      <c r="A207" s="126"/>
      <c r="B207" s="119">
        <f>'Tax Invoice'!D203</f>
        <v>8</v>
      </c>
      <c r="C207" s="10" t="s">
        <v>845</v>
      </c>
      <c r="D207" s="10" t="s">
        <v>996</v>
      </c>
      <c r="E207" s="130" t="s">
        <v>727</v>
      </c>
      <c r="F207" s="159" t="s">
        <v>679</v>
      </c>
      <c r="G207" s="160"/>
      <c r="H207" s="11" t="s">
        <v>846</v>
      </c>
      <c r="I207" s="14">
        <f t="shared" si="4"/>
        <v>102.85</v>
      </c>
      <c r="J207" s="14">
        <v>102.85</v>
      </c>
      <c r="K207" s="121">
        <f t="shared" si="5"/>
        <v>822.8</v>
      </c>
      <c r="L207" s="127"/>
    </row>
    <row r="208" spans="1:12" ht="24" customHeight="1">
      <c r="A208" s="126"/>
      <c r="B208" s="119">
        <f>'Tax Invoice'!D204</f>
        <v>2</v>
      </c>
      <c r="C208" s="10" t="s">
        <v>845</v>
      </c>
      <c r="D208" s="10" t="s">
        <v>997</v>
      </c>
      <c r="E208" s="130" t="s">
        <v>736</v>
      </c>
      <c r="F208" s="159" t="s">
        <v>679</v>
      </c>
      <c r="G208" s="160"/>
      <c r="H208" s="11" t="s">
        <v>846</v>
      </c>
      <c r="I208" s="14">
        <f t="shared" si="4"/>
        <v>117.08</v>
      </c>
      <c r="J208" s="14">
        <v>117.08</v>
      </c>
      <c r="K208" s="121">
        <f t="shared" si="5"/>
        <v>234.16</v>
      </c>
      <c r="L208" s="127"/>
    </row>
    <row r="209" spans="1:12" ht="24" customHeight="1">
      <c r="A209" s="126"/>
      <c r="B209" s="119">
        <f>'Tax Invoice'!D205</f>
        <v>2</v>
      </c>
      <c r="C209" s="10" t="s">
        <v>845</v>
      </c>
      <c r="D209" s="10" t="s">
        <v>998</v>
      </c>
      <c r="E209" s="130" t="s">
        <v>739</v>
      </c>
      <c r="F209" s="159" t="s">
        <v>679</v>
      </c>
      <c r="G209" s="160"/>
      <c r="H209" s="11" t="s">
        <v>846</v>
      </c>
      <c r="I209" s="14">
        <f t="shared" si="4"/>
        <v>158.01</v>
      </c>
      <c r="J209" s="14">
        <v>158.01</v>
      </c>
      <c r="K209" s="121">
        <f t="shared" si="5"/>
        <v>316.02</v>
      </c>
      <c r="L209" s="127"/>
    </row>
    <row r="210" spans="1:12" ht="24" customHeight="1">
      <c r="A210" s="126"/>
      <c r="B210" s="119">
        <f>'Tax Invoice'!D206</f>
        <v>12</v>
      </c>
      <c r="C210" s="10" t="s">
        <v>845</v>
      </c>
      <c r="D210" s="10" t="s">
        <v>999</v>
      </c>
      <c r="E210" s="130" t="s">
        <v>752</v>
      </c>
      <c r="F210" s="159" t="s">
        <v>279</v>
      </c>
      <c r="G210" s="160"/>
      <c r="H210" s="11" t="s">
        <v>846</v>
      </c>
      <c r="I210" s="14">
        <f t="shared" si="4"/>
        <v>166.91</v>
      </c>
      <c r="J210" s="14">
        <v>166.91</v>
      </c>
      <c r="K210" s="121">
        <f t="shared" si="5"/>
        <v>2002.92</v>
      </c>
      <c r="L210" s="133"/>
    </row>
    <row r="211" spans="1:12" ht="24" customHeight="1">
      <c r="A211" s="126"/>
      <c r="B211" s="119">
        <f>'Tax Invoice'!D207</f>
        <v>4</v>
      </c>
      <c r="C211" s="10" t="s">
        <v>845</v>
      </c>
      <c r="D211" s="10" t="s">
        <v>1000</v>
      </c>
      <c r="E211" s="130" t="s">
        <v>740</v>
      </c>
      <c r="F211" s="159" t="s">
        <v>279</v>
      </c>
      <c r="G211" s="160"/>
      <c r="H211" s="11" t="s">
        <v>846</v>
      </c>
      <c r="I211" s="14">
        <f t="shared" si="4"/>
        <v>197.51</v>
      </c>
      <c r="J211" s="14">
        <v>197.51</v>
      </c>
      <c r="K211" s="121">
        <f t="shared" si="5"/>
        <v>790.04</v>
      </c>
      <c r="L211" s="127"/>
    </row>
    <row r="212" spans="1:12" ht="24" customHeight="1">
      <c r="A212" s="126"/>
      <c r="B212" s="119">
        <f>'Tax Invoice'!D208</f>
        <v>6</v>
      </c>
      <c r="C212" s="10" t="s">
        <v>847</v>
      </c>
      <c r="D212" s="10" t="s">
        <v>1001</v>
      </c>
      <c r="E212" s="130" t="s">
        <v>768</v>
      </c>
      <c r="F212" s="159" t="s">
        <v>279</v>
      </c>
      <c r="G212" s="160"/>
      <c r="H212" s="11" t="s">
        <v>848</v>
      </c>
      <c r="I212" s="14">
        <f t="shared" si="4"/>
        <v>35.229999999999997</v>
      </c>
      <c r="J212" s="14">
        <v>35.229999999999997</v>
      </c>
      <c r="K212" s="121">
        <f t="shared" si="5"/>
        <v>211.38</v>
      </c>
      <c r="L212" s="127"/>
    </row>
    <row r="213" spans="1:12" ht="24" customHeight="1">
      <c r="A213" s="126"/>
      <c r="B213" s="119">
        <f>'Tax Invoice'!D209</f>
        <v>2</v>
      </c>
      <c r="C213" s="10" t="s">
        <v>847</v>
      </c>
      <c r="D213" s="10" t="s">
        <v>1002</v>
      </c>
      <c r="E213" s="130" t="s">
        <v>826</v>
      </c>
      <c r="F213" s="159" t="s">
        <v>279</v>
      </c>
      <c r="G213" s="160"/>
      <c r="H213" s="11" t="s">
        <v>848</v>
      </c>
      <c r="I213" s="14">
        <f t="shared" si="4"/>
        <v>35.229999999999997</v>
      </c>
      <c r="J213" s="14">
        <v>35.229999999999997</v>
      </c>
      <c r="K213" s="121">
        <f t="shared" si="5"/>
        <v>70.459999999999994</v>
      </c>
      <c r="L213" s="127"/>
    </row>
    <row r="214" spans="1:12" ht="24" customHeight="1">
      <c r="A214" s="126"/>
      <c r="B214" s="119">
        <f>'Tax Invoice'!D210</f>
        <v>2</v>
      </c>
      <c r="C214" s="10" t="s">
        <v>847</v>
      </c>
      <c r="D214" s="10" t="s">
        <v>1003</v>
      </c>
      <c r="E214" s="130" t="s">
        <v>726</v>
      </c>
      <c r="F214" s="159" t="s">
        <v>279</v>
      </c>
      <c r="G214" s="160"/>
      <c r="H214" s="11" t="s">
        <v>848</v>
      </c>
      <c r="I214" s="14">
        <f t="shared" ref="I214:I232" si="6">ROUNDUP(J214*$N$1,2)</f>
        <v>38.79</v>
      </c>
      <c r="J214" s="14">
        <v>38.79</v>
      </c>
      <c r="K214" s="121">
        <f t="shared" ref="K214:K232" si="7">I214*B214</f>
        <v>77.58</v>
      </c>
      <c r="L214" s="127"/>
    </row>
    <row r="215" spans="1:12" ht="24" customHeight="1">
      <c r="A215" s="126"/>
      <c r="B215" s="119">
        <f>'Tax Invoice'!D211</f>
        <v>8</v>
      </c>
      <c r="C215" s="10" t="s">
        <v>847</v>
      </c>
      <c r="D215" s="10" t="s">
        <v>1004</v>
      </c>
      <c r="E215" s="130" t="s">
        <v>732</v>
      </c>
      <c r="F215" s="159" t="s">
        <v>279</v>
      </c>
      <c r="G215" s="160"/>
      <c r="H215" s="11" t="s">
        <v>848</v>
      </c>
      <c r="I215" s="14">
        <f t="shared" si="6"/>
        <v>38.79</v>
      </c>
      <c r="J215" s="14">
        <v>38.79</v>
      </c>
      <c r="K215" s="121">
        <f t="shared" si="7"/>
        <v>310.32</v>
      </c>
      <c r="L215" s="127"/>
    </row>
    <row r="216" spans="1:12" ht="24" customHeight="1">
      <c r="A216" s="126"/>
      <c r="B216" s="119">
        <f>'Tax Invoice'!D212</f>
        <v>6</v>
      </c>
      <c r="C216" s="10" t="s">
        <v>847</v>
      </c>
      <c r="D216" s="10" t="s">
        <v>1005</v>
      </c>
      <c r="E216" s="130" t="s">
        <v>734</v>
      </c>
      <c r="F216" s="159" t="s">
        <v>279</v>
      </c>
      <c r="G216" s="160"/>
      <c r="H216" s="11" t="s">
        <v>848</v>
      </c>
      <c r="I216" s="14">
        <f t="shared" si="6"/>
        <v>42.35</v>
      </c>
      <c r="J216" s="14">
        <v>42.35</v>
      </c>
      <c r="K216" s="121">
        <f t="shared" si="7"/>
        <v>254.10000000000002</v>
      </c>
      <c r="L216" s="127"/>
    </row>
    <row r="217" spans="1:12" ht="24" customHeight="1">
      <c r="A217" s="126"/>
      <c r="B217" s="119">
        <f>'Tax Invoice'!D213</f>
        <v>2</v>
      </c>
      <c r="C217" s="10" t="s">
        <v>847</v>
      </c>
      <c r="D217" s="10" t="s">
        <v>1006</v>
      </c>
      <c r="E217" s="130" t="s">
        <v>738</v>
      </c>
      <c r="F217" s="159" t="s">
        <v>279</v>
      </c>
      <c r="G217" s="160"/>
      <c r="H217" s="11" t="s">
        <v>848</v>
      </c>
      <c r="I217" s="14">
        <f t="shared" si="6"/>
        <v>67.260000000000005</v>
      </c>
      <c r="J217" s="14">
        <v>67.260000000000005</v>
      </c>
      <c r="K217" s="121">
        <f t="shared" si="7"/>
        <v>134.52000000000001</v>
      </c>
      <c r="L217" s="127"/>
    </row>
    <row r="218" spans="1:12" ht="24" customHeight="1">
      <c r="A218" s="126"/>
      <c r="B218" s="119">
        <f>'Tax Invoice'!D214</f>
        <v>6</v>
      </c>
      <c r="C218" s="10" t="s">
        <v>847</v>
      </c>
      <c r="D218" s="10" t="s">
        <v>1007</v>
      </c>
      <c r="E218" s="130" t="s">
        <v>755</v>
      </c>
      <c r="F218" s="159" t="s">
        <v>279</v>
      </c>
      <c r="G218" s="160"/>
      <c r="H218" s="11" t="s">
        <v>848</v>
      </c>
      <c r="I218" s="14">
        <f t="shared" si="6"/>
        <v>79.72</v>
      </c>
      <c r="J218" s="14">
        <v>79.72</v>
      </c>
      <c r="K218" s="121">
        <f t="shared" si="7"/>
        <v>478.32</v>
      </c>
      <c r="L218" s="127"/>
    </row>
    <row r="219" spans="1:12" ht="24" customHeight="1">
      <c r="A219" s="126"/>
      <c r="B219" s="119">
        <f>'Tax Invoice'!D215</f>
        <v>2</v>
      </c>
      <c r="C219" s="10" t="s">
        <v>847</v>
      </c>
      <c r="D219" s="10" t="s">
        <v>1008</v>
      </c>
      <c r="E219" s="130" t="s">
        <v>752</v>
      </c>
      <c r="F219" s="159" t="s">
        <v>279</v>
      </c>
      <c r="G219" s="160"/>
      <c r="H219" s="11" t="s">
        <v>848</v>
      </c>
      <c r="I219" s="14">
        <f t="shared" si="6"/>
        <v>90.39</v>
      </c>
      <c r="J219" s="14">
        <v>90.39</v>
      </c>
      <c r="K219" s="121">
        <f t="shared" si="7"/>
        <v>180.78</v>
      </c>
      <c r="L219" s="127"/>
    </row>
    <row r="220" spans="1:12" ht="24" customHeight="1">
      <c r="A220" s="126"/>
      <c r="B220" s="119">
        <f>'Tax Invoice'!D216</f>
        <v>4</v>
      </c>
      <c r="C220" s="10" t="s">
        <v>847</v>
      </c>
      <c r="D220" s="10" t="s">
        <v>1009</v>
      </c>
      <c r="E220" s="130" t="s">
        <v>776</v>
      </c>
      <c r="F220" s="159" t="s">
        <v>279</v>
      </c>
      <c r="G220" s="160"/>
      <c r="H220" s="11" t="s">
        <v>848</v>
      </c>
      <c r="I220" s="14">
        <f t="shared" si="6"/>
        <v>44.13</v>
      </c>
      <c r="J220" s="14">
        <v>44.13</v>
      </c>
      <c r="K220" s="121">
        <f t="shared" si="7"/>
        <v>176.52</v>
      </c>
      <c r="L220" s="127"/>
    </row>
    <row r="221" spans="1:12" ht="24" customHeight="1">
      <c r="A221" s="126"/>
      <c r="B221" s="119">
        <f>'Tax Invoice'!D217</f>
        <v>14</v>
      </c>
      <c r="C221" s="10" t="s">
        <v>847</v>
      </c>
      <c r="D221" s="10" t="s">
        <v>1010</v>
      </c>
      <c r="E221" s="130" t="s">
        <v>777</v>
      </c>
      <c r="F221" s="159" t="s">
        <v>279</v>
      </c>
      <c r="G221" s="160"/>
      <c r="H221" s="11" t="s">
        <v>848</v>
      </c>
      <c r="I221" s="14">
        <f t="shared" si="6"/>
        <v>47.69</v>
      </c>
      <c r="J221" s="14">
        <v>47.69</v>
      </c>
      <c r="K221" s="121">
        <f t="shared" si="7"/>
        <v>667.66</v>
      </c>
      <c r="L221" s="127"/>
    </row>
    <row r="222" spans="1:12" ht="24" customHeight="1">
      <c r="A222" s="126"/>
      <c r="B222" s="119">
        <f>'Tax Invoice'!D218</f>
        <v>6</v>
      </c>
      <c r="C222" s="10" t="s">
        <v>847</v>
      </c>
      <c r="D222" s="10" t="s">
        <v>1011</v>
      </c>
      <c r="E222" s="130" t="s">
        <v>764</v>
      </c>
      <c r="F222" s="159" t="s">
        <v>279</v>
      </c>
      <c r="G222" s="160"/>
      <c r="H222" s="11" t="s">
        <v>848</v>
      </c>
      <c r="I222" s="14">
        <f t="shared" si="6"/>
        <v>53.03</v>
      </c>
      <c r="J222" s="14">
        <v>53.03</v>
      </c>
      <c r="K222" s="121">
        <f t="shared" si="7"/>
        <v>318.18</v>
      </c>
      <c r="L222" s="127"/>
    </row>
    <row r="223" spans="1:12" ht="12.75" customHeight="1">
      <c r="A223" s="126"/>
      <c r="B223" s="119">
        <f>'Tax Invoice'!D219</f>
        <v>2</v>
      </c>
      <c r="C223" s="10" t="s">
        <v>849</v>
      </c>
      <c r="D223" s="10" t="s">
        <v>1012</v>
      </c>
      <c r="E223" s="130" t="s">
        <v>732</v>
      </c>
      <c r="F223" s="159" t="s">
        <v>279</v>
      </c>
      <c r="G223" s="160"/>
      <c r="H223" s="11" t="s">
        <v>850</v>
      </c>
      <c r="I223" s="14">
        <f t="shared" si="6"/>
        <v>16.37</v>
      </c>
      <c r="J223" s="14">
        <v>16.37</v>
      </c>
      <c r="K223" s="121">
        <f t="shared" si="7"/>
        <v>32.74</v>
      </c>
      <c r="L223" s="127"/>
    </row>
    <row r="224" spans="1:12" ht="12.75" customHeight="1">
      <c r="A224" s="126"/>
      <c r="B224" s="119">
        <f>'Tax Invoice'!D220</f>
        <v>2</v>
      </c>
      <c r="C224" s="10" t="s">
        <v>849</v>
      </c>
      <c r="D224" s="10" t="s">
        <v>1012</v>
      </c>
      <c r="E224" s="130" t="s">
        <v>732</v>
      </c>
      <c r="F224" s="159" t="s">
        <v>589</v>
      </c>
      <c r="G224" s="160"/>
      <c r="H224" s="11" t="s">
        <v>850</v>
      </c>
      <c r="I224" s="14">
        <f t="shared" si="6"/>
        <v>16.37</v>
      </c>
      <c r="J224" s="14">
        <v>16.37</v>
      </c>
      <c r="K224" s="121">
        <f t="shared" si="7"/>
        <v>32.74</v>
      </c>
      <c r="L224" s="127"/>
    </row>
    <row r="225" spans="1:12" ht="12.75" customHeight="1">
      <c r="A225" s="126"/>
      <c r="B225" s="119">
        <f>'Tax Invoice'!D221</f>
        <v>2</v>
      </c>
      <c r="C225" s="10" t="s">
        <v>849</v>
      </c>
      <c r="D225" s="10" t="s">
        <v>1013</v>
      </c>
      <c r="E225" s="130" t="s">
        <v>736</v>
      </c>
      <c r="F225" s="159" t="s">
        <v>279</v>
      </c>
      <c r="G225" s="160"/>
      <c r="H225" s="11" t="s">
        <v>850</v>
      </c>
      <c r="I225" s="14">
        <f t="shared" si="6"/>
        <v>22.78</v>
      </c>
      <c r="J225" s="14">
        <v>22.78</v>
      </c>
      <c r="K225" s="121">
        <f t="shared" si="7"/>
        <v>45.56</v>
      </c>
      <c r="L225" s="127"/>
    </row>
    <row r="226" spans="1:12" ht="12.75" customHeight="1">
      <c r="A226" s="126"/>
      <c r="B226" s="119">
        <f>'Tax Invoice'!D222</f>
        <v>2</v>
      </c>
      <c r="C226" s="10" t="s">
        <v>849</v>
      </c>
      <c r="D226" s="10" t="s">
        <v>1013</v>
      </c>
      <c r="E226" s="130" t="s">
        <v>736</v>
      </c>
      <c r="F226" s="159" t="s">
        <v>589</v>
      </c>
      <c r="G226" s="160"/>
      <c r="H226" s="11" t="s">
        <v>850</v>
      </c>
      <c r="I226" s="14">
        <f t="shared" si="6"/>
        <v>22.78</v>
      </c>
      <c r="J226" s="14">
        <v>22.78</v>
      </c>
      <c r="K226" s="121">
        <f t="shared" si="7"/>
        <v>45.56</v>
      </c>
      <c r="L226" s="127"/>
    </row>
    <row r="227" spans="1:12" ht="12.75" customHeight="1">
      <c r="A227" s="126"/>
      <c r="B227" s="119">
        <f>'Tax Invoice'!D223</f>
        <v>2</v>
      </c>
      <c r="C227" s="10" t="s">
        <v>851</v>
      </c>
      <c r="D227" s="10" t="s">
        <v>1014</v>
      </c>
      <c r="E227" s="130" t="s">
        <v>726</v>
      </c>
      <c r="F227" s="159"/>
      <c r="G227" s="160"/>
      <c r="H227" s="11" t="s">
        <v>852</v>
      </c>
      <c r="I227" s="14">
        <f t="shared" si="6"/>
        <v>33.450000000000003</v>
      </c>
      <c r="J227" s="14">
        <v>33.450000000000003</v>
      </c>
      <c r="K227" s="121">
        <f t="shared" si="7"/>
        <v>66.900000000000006</v>
      </c>
      <c r="L227" s="127"/>
    </row>
    <row r="228" spans="1:12" ht="12.75" customHeight="1">
      <c r="A228" s="126"/>
      <c r="B228" s="119">
        <f>'Tax Invoice'!D224</f>
        <v>2</v>
      </c>
      <c r="C228" s="10" t="s">
        <v>851</v>
      </c>
      <c r="D228" s="10" t="s">
        <v>1015</v>
      </c>
      <c r="E228" s="130" t="s">
        <v>734</v>
      </c>
      <c r="F228" s="159"/>
      <c r="G228" s="160"/>
      <c r="H228" s="11" t="s">
        <v>852</v>
      </c>
      <c r="I228" s="14">
        <f t="shared" si="6"/>
        <v>38.79</v>
      </c>
      <c r="J228" s="14">
        <v>38.79</v>
      </c>
      <c r="K228" s="121">
        <f t="shared" si="7"/>
        <v>77.58</v>
      </c>
      <c r="L228" s="127"/>
    </row>
    <row r="229" spans="1:12" ht="12.75" customHeight="1">
      <c r="A229" s="126"/>
      <c r="B229" s="119">
        <f>'Tax Invoice'!D225</f>
        <v>2</v>
      </c>
      <c r="C229" s="10" t="s">
        <v>853</v>
      </c>
      <c r="D229" s="10" t="s">
        <v>1016</v>
      </c>
      <c r="E229" s="130" t="s">
        <v>736</v>
      </c>
      <c r="F229" s="159"/>
      <c r="G229" s="160"/>
      <c r="H229" s="11" t="s">
        <v>854</v>
      </c>
      <c r="I229" s="14">
        <f t="shared" si="6"/>
        <v>77.94</v>
      </c>
      <c r="J229" s="14">
        <v>77.94</v>
      </c>
      <c r="K229" s="121">
        <f t="shared" si="7"/>
        <v>155.88</v>
      </c>
      <c r="L229" s="127"/>
    </row>
    <row r="230" spans="1:12" ht="12.75" customHeight="1">
      <c r="A230" s="126"/>
      <c r="B230" s="119">
        <f>'Tax Invoice'!D226</f>
        <v>2</v>
      </c>
      <c r="C230" s="10" t="s">
        <v>855</v>
      </c>
      <c r="D230" s="10" t="s">
        <v>1017</v>
      </c>
      <c r="E230" s="130" t="s">
        <v>768</v>
      </c>
      <c r="F230" s="159" t="s">
        <v>725</v>
      </c>
      <c r="G230" s="160"/>
      <c r="H230" s="11" t="s">
        <v>856</v>
      </c>
      <c r="I230" s="14">
        <f t="shared" si="6"/>
        <v>12.1</v>
      </c>
      <c r="J230" s="14">
        <v>12.1</v>
      </c>
      <c r="K230" s="121">
        <f t="shared" si="7"/>
        <v>24.2</v>
      </c>
      <c r="L230" s="127"/>
    </row>
    <row r="231" spans="1:12" ht="12.75" customHeight="1">
      <c r="A231" s="126"/>
      <c r="B231" s="119">
        <f>'Tax Invoice'!D227</f>
        <v>6</v>
      </c>
      <c r="C231" s="10" t="s">
        <v>855</v>
      </c>
      <c r="D231" s="10" t="s">
        <v>1018</v>
      </c>
      <c r="E231" s="130" t="s">
        <v>736</v>
      </c>
      <c r="F231" s="159" t="s">
        <v>723</v>
      </c>
      <c r="G231" s="160"/>
      <c r="H231" s="11" t="s">
        <v>856</v>
      </c>
      <c r="I231" s="14">
        <f t="shared" si="6"/>
        <v>24.56</v>
      </c>
      <c r="J231" s="14">
        <v>24.56</v>
      </c>
      <c r="K231" s="121">
        <f t="shared" si="7"/>
        <v>147.35999999999999</v>
      </c>
      <c r="L231" s="127"/>
    </row>
    <row r="232" spans="1:12" ht="12.75" customHeight="1">
      <c r="A232" s="126"/>
      <c r="B232" s="120">
        <f>'Tax Invoice'!D228</f>
        <v>2</v>
      </c>
      <c r="C232" s="12" t="s">
        <v>857</v>
      </c>
      <c r="D232" s="12" t="s">
        <v>1019</v>
      </c>
      <c r="E232" s="131" t="s">
        <v>735</v>
      </c>
      <c r="F232" s="163"/>
      <c r="G232" s="164"/>
      <c r="H232" s="13" t="s">
        <v>858</v>
      </c>
      <c r="I232" s="15">
        <f t="shared" si="6"/>
        <v>229.54</v>
      </c>
      <c r="J232" s="15">
        <v>229.54</v>
      </c>
      <c r="K232" s="122">
        <f t="shared" si="7"/>
        <v>459.08</v>
      </c>
      <c r="L232" s="127"/>
    </row>
    <row r="233" spans="1:12" ht="12.75" customHeight="1">
      <c r="A233" s="126"/>
      <c r="B233" s="139">
        <f>SUM(B22:B232)</f>
        <v>883</v>
      </c>
      <c r="C233" s="139" t="s">
        <v>149</v>
      </c>
      <c r="D233" s="139"/>
      <c r="E233" s="139"/>
      <c r="F233" s="139"/>
      <c r="G233" s="139"/>
      <c r="H233" s="139"/>
      <c r="I233" s="140" t="s">
        <v>261</v>
      </c>
      <c r="J233" s="140" t="s">
        <v>261</v>
      </c>
      <c r="K233" s="141">
        <f>SUM(K22:K232)</f>
        <v>43628.49</v>
      </c>
      <c r="L233" s="127"/>
    </row>
    <row r="234" spans="1:12" ht="12.75" customHeight="1">
      <c r="A234" s="126"/>
      <c r="B234" s="139"/>
      <c r="C234" s="139"/>
      <c r="D234" s="139"/>
      <c r="E234" s="139"/>
      <c r="F234" s="139"/>
      <c r="G234" s="139"/>
      <c r="H234" s="139"/>
      <c r="I234" s="140" t="s">
        <v>190</v>
      </c>
      <c r="J234" s="140" t="s">
        <v>190</v>
      </c>
      <c r="K234" s="141">
        <f>Invoice!J234</f>
        <v>-17451.396000000001</v>
      </c>
      <c r="L234" s="127"/>
    </row>
    <row r="235" spans="1:12" ht="12.75" customHeight="1" outlineLevel="1">
      <c r="A235" s="126"/>
      <c r="B235" s="139"/>
      <c r="C235" s="139"/>
      <c r="D235" s="139"/>
      <c r="E235" s="139"/>
      <c r="F235" s="139"/>
      <c r="G235" s="139"/>
      <c r="H235" s="139"/>
      <c r="I235" s="140" t="s">
        <v>191</v>
      </c>
      <c r="J235" s="140" t="s">
        <v>191</v>
      </c>
      <c r="K235" s="141">
        <f>Invoice!J235</f>
        <v>0</v>
      </c>
      <c r="L235" s="127"/>
    </row>
    <row r="236" spans="1:12" ht="12.75" customHeight="1">
      <c r="A236" s="126"/>
      <c r="B236" s="139"/>
      <c r="C236" s="139"/>
      <c r="D236" s="139"/>
      <c r="E236" s="139"/>
      <c r="F236" s="139"/>
      <c r="G236" s="139"/>
      <c r="H236" s="139"/>
      <c r="I236" s="140" t="s">
        <v>263</v>
      </c>
      <c r="J236" s="140" t="s">
        <v>263</v>
      </c>
      <c r="K236" s="141">
        <f>SUM(K233:K235)</f>
        <v>26177.093999999997</v>
      </c>
      <c r="L236" s="127"/>
    </row>
    <row r="237" spans="1:12" ht="12.75" customHeight="1">
      <c r="A237" s="6"/>
      <c r="B237" s="7"/>
      <c r="C237" s="7"/>
      <c r="D237" s="7"/>
      <c r="E237" s="7"/>
      <c r="F237" s="7"/>
      <c r="G237" s="7"/>
      <c r="H237" s="7" t="s">
        <v>1020</v>
      </c>
      <c r="I237" s="7"/>
      <c r="J237" s="7"/>
      <c r="K237" s="7"/>
      <c r="L237" s="8"/>
    </row>
    <row r="238" spans="1:12" ht="12.75" customHeight="1"/>
    <row r="239" spans="1:12" ht="12.75" customHeight="1"/>
    <row r="240" spans="1:12" ht="12.75" customHeight="1"/>
    <row r="241" ht="12.75" customHeight="1"/>
    <row r="242" ht="12.75" customHeight="1"/>
    <row r="243" ht="12.75" customHeight="1"/>
    <row r="244" ht="12.75" customHeight="1"/>
  </sheetData>
  <mergeCells count="215">
    <mergeCell ref="F230:G230"/>
    <mergeCell ref="F231:G231"/>
    <mergeCell ref="F232:G232"/>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K10:K11"/>
    <mergeCell ref="K14:K15"/>
    <mergeCell ref="F25:G25"/>
    <mergeCell ref="F26:G26"/>
    <mergeCell ref="F27:G27"/>
    <mergeCell ref="F28:G28"/>
    <mergeCell ref="F29:G29"/>
    <mergeCell ref="F24:G24"/>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2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44158.789999999994</v>
      </c>
      <c r="O2" s="21" t="s">
        <v>265</v>
      </c>
    </row>
    <row r="3" spans="1:15" s="21" customFormat="1" ht="15" customHeight="1" thickBot="1">
      <c r="A3" s="22" t="s">
        <v>156</v>
      </c>
      <c r="G3" s="28">
        <f>Invoice!J14</f>
        <v>45180</v>
      </c>
      <c r="H3" s="29"/>
      <c r="N3" s="21">
        <v>44158.789999999994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37.770000000000003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v>
      </c>
    </row>
    <row r="16" spans="1:15" s="21" customFormat="1" ht="13.7" customHeight="1" thickBot="1">
      <c r="A16" s="52"/>
      <c r="K16" s="106"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Acrylic solid &amp; UV spiral coil taper with two rubber O-rings &amp; Gauge: 2.5mm  &amp;  Color: Green</v>
      </c>
      <c r="B18" s="57" t="str">
        <f>'Copy paste to Here'!C22</f>
        <v>ACCOR</v>
      </c>
      <c r="C18" s="57" t="s">
        <v>859</v>
      </c>
      <c r="D18" s="58">
        <f>Invoice!B22</f>
        <v>2</v>
      </c>
      <c r="E18" s="59">
        <f>'Shipping Invoice'!J22*$N$1</f>
        <v>22.06</v>
      </c>
      <c r="F18" s="59">
        <f>D18*E18</f>
        <v>44.12</v>
      </c>
      <c r="G18" s="60">
        <f>E18*$E$14</f>
        <v>22.06</v>
      </c>
      <c r="H18" s="61">
        <f>D18*G18</f>
        <v>44.12</v>
      </c>
    </row>
    <row r="19" spans="1:13" s="62" customFormat="1" ht="25.5">
      <c r="A19" s="124" t="str">
        <f>IF((LEN('Copy paste to Here'!G23))&gt;5,((CONCATENATE('Copy paste to Here'!G23," &amp; ",'Copy paste to Here'!D23,"  &amp;  ",'Copy paste to Here'!E23))),"Empty Cell")</f>
        <v>Acrylic solid &amp; UV spiral coil taper with two rubber O-rings &amp; Gauge: 2.5mm  &amp;  Color: Pink</v>
      </c>
      <c r="B19" s="57" t="str">
        <f>'Copy paste to Here'!C23</f>
        <v>ACCOR</v>
      </c>
      <c r="C19" s="57" t="s">
        <v>859</v>
      </c>
      <c r="D19" s="58">
        <f>Invoice!B23</f>
        <v>2</v>
      </c>
      <c r="E19" s="59">
        <f>'Shipping Invoice'!J23*$N$1</f>
        <v>22.06</v>
      </c>
      <c r="F19" s="59">
        <f t="shared" ref="F19:F82" si="0">D19*E19</f>
        <v>44.12</v>
      </c>
      <c r="G19" s="60">
        <f t="shared" ref="G19:G82" si="1">E19*$E$14</f>
        <v>22.06</v>
      </c>
      <c r="H19" s="63">
        <f t="shared" ref="H19:H82" si="2">D19*G19</f>
        <v>44.12</v>
      </c>
    </row>
    <row r="20" spans="1:13" s="62" customFormat="1" ht="24">
      <c r="A20" s="56" t="str">
        <f>IF((LEN('Copy paste to Here'!G24))&gt;5,((CONCATENATE('Copy paste to Here'!G24," &amp; ",'Copy paste to Here'!D24,"  &amp;  ",'Copy paste to Here'!E24))),"Empty Cell")</f>
        <v>Acrylic solid &amp; UV spiral coil taper with two rubber O-rings &amp; Gauge: 4mm  &amp;  Color: Black</v>
      </c>
      <c r="B20" s="57" t="str">
        <f>'Copy paste to Here'!C24</f>
        <v>ACCOR</v>
      </c>
      <c r="C20" s="57" t="s">
        <v>860</v>
      </c>
      <c r="D20" s="58">
        <f>Invoice!B24</f>
        <v>2</v>
      </c>
      <c r="E20" s="59">
        <f>'Shipping Invoice'!J24*$N$1</f>
        <v>24.56</v>
      </c>
      <c r="F20" s="59">
        <f t="shared" si="0"/>
        <v>49.12</v>
      </c>
      <c r="G20" s="60">
        <f t="shared" si="1"/>
        <v>24.56</v>
      </c>
      <c r="H20" s="63">
        <f t="shared" si="2"/>
        <v>49.12</v>
      </c>
    </row>
    <row r="21" spans="1:13" s="62" customFormat="1" ht="24">
      <c r="A21" s="56" t="str">
        <f>IF((LEN('Copy paste to Here'!G25))&gt;5,((CONCATENATE('Copy paste to Here'!G25," &amp; ",'Copy paste to Here'!D25,"  &amp;  ",'Copy paste to Here'!E25))),"Empty Cell")</f>
        <v>Acrylic solid &amp; UV spiral coil taper with two rubber O-rings &amp; Gauge: 8mm  &amp;  Color: Green</v>
      </c>
      <c r="B21" s="57" t="str">
        <f>'Copy paste to Here'!C25</f>
        <v>ACCOR</v>
      </c>
      <c r="C21" s="57" t="s">
        <v>861</v>
      </c>
      <c r="D21" s="58">
        <f>Invoice!B25</f>
        <v>2</v>
      </c>
      <c r="E21" s="59">
        <f>'Shipping Invoice'!J25*$N$1</f>
        <v>29.89</v>
      </c>
      <c r="F21" s="59">
        <f t="shared" si="0"/>
        <v>59.78</v>
      </c>
      <c r="G21" s="60">
        <f t="shared" si="1"/>
        <v>29.89</v>
      </c>
      <c r="H21" s="63">
        <f t="shared" si="2"/>
        <v>59.78</v>
      </c>
    </row>
    <row r="22" spans="1:13" s="62" customFormat="1" ht="24">
      <c r="A22" s="56" t="str">
        <f>IF((LEN('Copy paste to Here'!G26))&gt;5,((CONCATENATE('Copy paste to Here'!G26," &amp; ",'Copy paste to Here'!D26,"  &amp;  ",'Copy paste to Here'!E26))),"Empty Cell")</f>
        <v>Acrylic flesh tunnel with external screw-fit &amp; Gauge: 2.5mm  &amp;  Color: Black</v>
      </c>
      <c r="B22" s="57" t="str">
        <f>'Copy paste to Here'!C26</f>
        <v>ACFP</v>
      </c>
      <c r="C22" s="57" t="s">
        <v>862</v>
      </c>
      <c r="D22" s="58">
        <f>Invoice!B26</f>
        <v>4</v>
      </c>
      <c r="E22" s="59">
        <f>'Shipping Invoice'!J26*$N$1</f>
        <v>19.57</v>
      </c>
      <c r="F22" s="59">
        <f t="shared" si="0"/>
        <v>78.28</v>
      </c>
      <c r="G22" s="60">
        <f t="shared" si="1"/>
        <v>19.57</v>
      </c>
      <c r="H22" s="63">
        <f t="shared" si="2"/>
        <v>78.28</v>
      </c>
    </row>
    <row r="23" spans="1:13" s="62" customFormat="1" ht="24">
      <c r="A23" s="56" t="str">
        <f>IF((LEN('Copy paste to Here'!G27))&gt;5,((CONCATENATE('Copy paste to Here'!G27," &amp; ",'Copy paste to Here'!D27,"  &amp;  ",'Copy paste to Here'!E27))),"Empty Cell")</f>
        <v>Acrylic flesh tunnel with external screw-fit &amp; Gauge: 2.5mm  &amp;  Color: Clear</v>
      </c>
      <c r="B23" s="57" t="str">
        <f>'Copy paste to Here'!C27</f>
        <v>ACFP</v>
      </c>
      <c r="C23" s="57" t="s">
        <v>862</v>
      </c>
      <c r="D23" s="58">
        <f>Invoice!B27</f>
        <v>4</v>
      </c>
      <c r="E23" s="59">
        <f>'Shipping Invoice'!J27*$N$1</f>
        <v>19.57</v>
      </c>
      <c r="F23" s="59">
        <f t="shared" si="0"/>
        <v>78.28</v>
      </c>
      <c r="G23" s="60">
        <f t="shared" si="1"/>
        <v>19.57</v>
      </c>
      <c r="H23" s="63">
        <f t="shared" si="2"/>
        <v>78.28</v>
      </c>
    </row>
    <row r="24" spans="1:13" s="62" customFormat="1" ht="24">
      <c r="A24" s="56" t="str">
        <f>IF((LEN('Copy paste to Here'!G28))&gt;5,((CONCATENATE('Copy paste to Here'!G28," &amp; ",'Copy paste to Here'!D28,"  &amp;  ",'Copy paste to Here'!E28))),"Empty Cell")</f>
        <v>Acrylic flesh tunnel with external screw-fit &amp; Gauge: 3mm  &amp;  Color: Clear</v>
      </c>
      <c r="B24" s="57" t="str">
        <f>'Copy paste to Here'!C28</f>
        <v>ACFP</v>
      </c>
      <c r="C24" s="57" t="s">
        <v>863</v>
      </c>
      <c r="D24" s="58">
        <f>Invoice!B28</f>
        <v>8</v>
      </c>
      <c r="E24" s="59">
        <f>'Shipping Invoice'!J28*$N$1</f>
        <v>21</v>
      </c>
      <c r="F24" s="59">
        <f t="shared" si="0"/>
        <v>168</v>
      </c>
      <c r="G24" s="60">
        <f t="shared" si="1"/>
        <v>21</v>
      </c>
      <c r="H24" s="63">
        <f t="shared" si="2"/>
        <v>168</v>
      </c>
    </row>
    <row r="25" spans="1:13" s="62" customFormat="1" ht="24">
      <c r="A25" s="56" t="str">
        <f>IF((LEN('Copy paste to Here'!G29))&gt;5,((CONCATENATE('Copy paste to Here'!G29," &amp; ",'Copy paste to Here'!D29,"  &amp;  ",'Copy paste to Here'!E29))),"Empty Cell")</f>
        <v>Acrylic flesh tunnel with external screw-fit &amp; Gauge: 3mm  &amp;  Color: Green</v>
      </c>
      <c r="B25" s="57" t="str">
        <f>'Copy paste to Here'!C29</f>
        <v>ACFP</v>
      </c>
      <c r="C25" s="57" t="s">
        <v>863</v>
      </c>
      <c r="D25" s="58">
        <f>Invoice!B29</f>
        <v>2</v>
      </c>
      <c r="E25" s="59">
        <f>'Shipping Invoice'!J29*$N$1</f>
        <v>21</v>
      </c>
      <c r="F25" s="59">
        <f t="shared" si="0"/>
        <v>42</v>
      </c>
      <c r="G25" s="60">
        <f t="shared" si="1"/>
        <v>21</v>
      </c>
      <c r="H25" s="63">
        <f t="shared" si="2"/>
        <v>42</v>
      </c>
    </row>
    <row r="26" spans="1:13" s="62" customFormat="1" ht="24">
      <c r="A26" s="56" t="str">
        <f>IF((LEN('Copy paste to Here'!G30))&gt;5,((CONCATENATE('Copy paste to Here'!G30," &amp; ",'Copy paste to Here'!D30,"  &amp;  ",'Copy paste to Here'!E30))),"Empty Cell")</f>
        <v>Acrylic flesh tunnel with external screw-fit &amp; Gauge: 3mm  &amp;  Color: Purple</v>
      </c>
      <c r="B26" s="57" t="str">
        <f>'Copy paste to Here'!C30</f>
        <v>ACFP</v>
      </c>
      <c r="C26" s="57" t="s">
        <v>863</v>
      </c>
      <c r="D26" s="58">
        <f>Invoice!B30</f>
        <v>2</v>
      </c>
      <c r="E26" s="59">
        <f>'Shipping Invoice'!J30*$N$1</f>
        <v>21</v>
      </c>
      <c r="F26" s="59">
        <f t="shared" si="0"/>
        <v>42</v>
      </c>
      <c r="G26" s="60">
        <f t="shared" si="1"/>
        <v>21</v>
      </c>
      <c r="H26" s="63">
        <f t="shared" si="2"/>
        <v>42</v>
      </c>
    </row>
    <row r="27" spans="1:13" s="62" customFormat="1" ht="24">
      <c r="A27" s="56" t="str">
        <f>IF((LEN('Copy paste to Here'!G31))&gt;5,((CONCATENATE('Copy paste to Here'!G31," &amp; ",'Copy paste to Here'!D31,"  &amp;  ",'Copy paste to Here'!E31))),"Empty Cell")</f>
        <v>Acrylic flesh tunnel with external screw-fit &amp; Gauge: 4mm  &amp;  Color: Green</v>
      </c>
      <c r="B27" s="57" t="str">
        <f>'Copy paste to Here'!C31</f>
        <v>ACFP</v>
      </c>
      <c r="C27" s="57" t="s">
        <v>864</v>
      </c>
      <c r="D27" s="58">
        <f>Invoice!B31</f>
        <v>14</v>
      </c>
      <c r="E27" s="59">
        <f>'Shipping Invoice'!J31*$N$1</f>
        <v>22.06</v>
      </c>
      <c r="F27" s="59">
        <f t="shared" si="0"/>
        <v>308.83999999999997</v>
      </c>
      <c r="G27" s="60">
        <f t="shared" si="1"/>
        <v>22.06</v>
      </c>
      <c r="H27" s="63">
        <f t="shared" si="2"/>
        <v>308.83999999999997</v>
      </c>
    </row>
    <row r="28" spans="1:13" s="62" customFormat="1" ht="24">
      <c r="A28" s="56" t="str">
        <f>IF((LEN('Copy paste to Here'!G32))&gt;5,((CONCATENATE('Copy paste to Here'!G32," &amp; ",'Copy paste to Here'!D32,"  &amp;  ",'Copy paste to Here'!E32))),"Empty Cell")</f>
        <v>Acrylic flesh tunnel with external screw-fit &amp; Gauge: 4mm  &amp;  Color: Pink</v>
      </c>
      <c r="B28" s="57" t="str">
        <f>'Copy paste to Here'!C32</f>
        <v>ACFP</v>
      </c>
      <c r="C28" s="57" t="s">
        <v>864</v>
      </c>
      <c r="D28" s="58">
        <f>Invoice!B32</f>
        <v>14</v>
      </c>
      <c r="E28" s="59">
        <f>'Shipping Invoice'!J32*$N$1</f>
        <v>22.06</v>
      </c>
      <c r="F28" s="59">
        <f t="shared" si="0"/>
        <v>308.83999999999997</v>
      </c>
      <c r="G28" s="60">
        <f t="shared" si="1"/>
        <v>22.06</v>
      </c>
      <c r="H28" s="63">
        <f t="shared" si="2"/>
        <v>308.83999999999997</v>
      </c>
    </row>
    <row r="29" spans="1:13" s="62" customFormat="1" ht="24">
      <c r="A29" s="56" t="str">
        <f>IF((LEN('Copy paste to Here'!G33))&gt;5,((CONCATENATE('Copy paste to Here'!G33," &amp; ",'Copy paste to Here'!D33,"  &amp;  ",'Copy paste to Here'!E33))),"Empty Cell")</f>
        <v>Acrylic flesh tunnel with external screw-fit &amp; Gauge: 5mm  &amp;  Color: White</v>
      </c>
      <c r="B29" s="57" t="str">
        <f>'Copy paste to Here'!C33</f>
        <v>ACFP</v>
      </c>
      <c r="C29" s="57" t="s">
        <v>865</v>
      </c>
      <c r="D29" s="58">
        <f>Invoice!B33</f>
        <v>4</v>
      </c>
      <c r="E29" s="59">
        <f>'Shipping Invoice'!J33*$N$1</f>
        <v>23.13</v>
      </c>
      <c r="F29" s="59">
        <f t="shared" si="0"/>
        <v>92.52</v>
      </c>
      <c r="G29" s="60">
        <f t="shared" si="1"/>
        <v>23.13</v>
      </c>
      <c r="H29" s="63">
        <f t="shared" si="2"/>
        <v>92.52</v>
      </c>
    </row>
    <row r="30" spans="1:13" s="62" customFormat="1" ht="24">
      <c r="A30" s="56" t="str">
        <f>IF((LEN('Copy paste to Here'!G34))&gt;5,((CONCATENATE('Copy paste to Here'!G34," &amp; ",'Copy paste to Here'!D34,"  &amp;  ",'Copy paste to Here'!E34))),"Empty Cell")</f>
        <v>Acrylic flesh tunnel with external screw-fit &amp; Gauge: 5mm  &amp;  Color: Green</v>
      </c>
      <c r="B30" s="57" t="str">
        <f>'Copy paste to Here'!C34</f>
        <v>ACFP</v>
      </c>
      <c r="C30" s="57" t="s">
        <v>865</v>
      </c>
      <c r="D30" s="58">
        <f>Invoice!B34</f>
        <v>2</v>
      </c>
      <c r="E30" s="59">
        <f>'Shipping Invoice'!J34*$N$1</f>
        <v>23.13</v>
      </c>
      <c r="F30" s="59">
        <f t="shared" si="0"/>
        <v>46.26</v>
      </c>
      <c r="G30" s="60">
        <f t="shared" si="1"/>
        <v>23.13</v>
      </c>
      <c r="H30" s="63">
        <f t="shared" si="2"/>
        <v>46.26</v>
      </c>
    </row>
    <row r="31" spans="1:13" s="62" customFormat="1" ht="24">
      <c r="A31" s="56" t="str">
        <f>IF((LEN('Copy paste to Here'!G35))&gt;5,((CONCATENATE('Copy paste to Here'!G35," &amp; ",'Copy paste to Here'!D35,"  &amp;  ",'Copy paste to Here'!E35))),"Empty Cell")</f>
        <v>Acrylic flesh tunnel with external screw-fit &amp; Gauge: 5mm  &amp;  Color: Purple</v>
      </c>
      <c r="B31" s="57" t="str">
        <f>'Copy paste to Here'!C35</f>
        <v>ACFP</v>
      </c>
      <c r="C31" s="57" t="s">
        <v>865</v>
      </c>
      <c r="D31" s="58">
        <f>Invoice!B35</f>
        <v>2</v>
      </c>
      <c r="E31" s="59">
        <f>'Shipping Invoice'!J35*$N$1</f>
        <v>23.13</v>
      </c>
      <c r="F31" s="59">
        <f t="shared" si="0"/>
        <v>46.26</v>
      </c>
      <c r="G31" s="60">
        <f t="shared" si="1"/>
        <v>23.13</v>
      </c>
      <c r="H31" s="63">
        <f t="shared" si="2"/>
        <v>46.26</v>
      </c>
    </row>
    <row r="32" spans="1:13" s="62" customFormat="1" ht="24">
      <c r="A32" s="56" t="str">
        <f>IF((LEN('Copy paste to Here'!G36))&gt;5,((CONCATENATE('Copy paste to Here'!G36," &amp; ",'Copy paste to Here'!D36,"  &amp;  ",'Copy paste to Here'!E36))),"Empty Cell")</f>
        <v>Acrylic flesh tunnel with external screw-fit &amp; Gauge: 5mm  &amp;  Color: Red</v>
      </c>
      <c r="B32" s="57" t="str">
        <f>'Copy paste to Here'!C36</f>
        <v>ACFP</v>
      </c>
      <c r="C32" s="57" t="s">
        <v>865</v>
      </c>
      <c r="D32" s="58">
        <f>Invoice!B36</f>
        <v>2</v>
      </c>
      <c r="E32" s="59">
        <f>'Shipping Invoice'!J36*$N$1</f>
        <v>23.13</v>
      </c>
      <c r="F32" s="59">
        <f t="shared" si="0"/>
        <v>46.26</v>
      </c>
      <c r="G32" s="60">
        <f t="shared" si="1"/>
        <v>23.13</v>
      </c>
      <c r="H32" s="63">
        <f t="shared" si="2"/>
        <v>46.26</v>
      </c>
    </row>
    <row r="33" spans="1:8" s="62" customFormat="1" ht="24">
      <c r="A33" s="56" t="str">
        <f>IF((LEN('Copy paste to Here'!G37))&gt;5,((CONCATENATE('Copy paste to Here'!G37," &amp; ",'Copy paste to Here'!D37,"  &amp;  ",'Copy paste to Here'!E37))),"Empty Cell")</f>
        <v>Acrylic flesh tunnel with external screw-fit &amp; Gauge: 6mm  &amp;  Color: Clear</v>
      </c>
      <c r="B33" s="57" t="str">
        <f>'Copy paste to Here'!C37</f>
        <v>ACFP</v>
      </c>
      <c r="C33" s="57" t="s">
        <v>866</v>
      </c>
      <c r="D33" s="58">
        <f>Invoice!B37</f>
        <v>2</v>
      </c>
      <c r="E33" s="59">
        <f>'Shipping Invoice'!J37*$N$1</f>
        <v>24.56</v>
      </c>
      <c r="F33" s="59">
        <f t="shared" si="0"/>
        <v>49.12</v>
      </c>
      <c r="G33" s="60">
        <f t="shared" si="1"/>
        <v>24.56</v>
      </c>
      <c r="H33" s="63">
        <f t="shared" si="2"/>
        <v>49.12</v>
      </c>
    </row>
    <row r="34" spans="1:8" s="62" customFormat="1" ht="24">
      <c r="A34" s="56" t="str">
        <f>IF((LEN('Copy paste to Here'!G38))&gt;5,((CONCATENATE('Copy paste to Here'!G38," &amp; ",'Copy paste to Here'!D38,"  &amp;  ",'Copy paste to Here'!E38))),"Empty Cell")</f>
        <v>Acrylic flesh tunnel with external screw-fit &amp; Gauge: 6mm  &amp;  Color: Green</v>
      </c>
      <c r="B34" s="57" t="str">
        <f>'Copy paste to Here'!C38</f>
        <v>ACFP</v>
      </c>
      <c r="C34" s="57" t="s">
        <v>866</v>
      </c>
      <c r="D34" s="58">
        <f>Invoice!B38</f>
        <v>2</v>
      </c>
      <c r="E34" s="59">
        <f>'Shipping Invoice'!J38*$N$1</f>
        <v>24.56</v>
      </c>
      <c r="F34" s="59">
        <f t="shared" si="0"/>
        <v>49.12</v>
      </c>
      <c r="G34" s="60">
        <f t="shared" si="1"/>
        <v>24.56</v>
      </c>
      <c r="H34" s="63">
        <f t="shared" si="2"/>
        <v>49.12</v>
      </c>
    </row>
    <row r="35" spans="1:8" s="62" customFormat="1" ht="24">
      <c r="A35" s="56" t="str">
        <f>IF((LEN('Copy paste to Here'!G39))&gt;5,((CONCATENATE('Copy paste to Here'!G39," &amp; ",'Copy paste to Here'!D39,"  &amp;  ",'Copy paste to Here'!E39))),"Empty Cell")</f>
        <v>Acrylic flesh tunnel with external screw-fit &amp; Gauge: 6mm  &amp;  Color: Pink</v>
      </c>
      <c r="B35" s="57" t="str">
        <f>'Copy paste to Here'!C39</f>
        <v>ACFP</v>
      </c>
      <c r="C35" s="57" t="s">
        <v>866</v>
      </c>
      <c r="D35" s="58">
        <f>Invoice!B39</f>
        <v>2</v>
      </c>
      <c r="E35" s="59">
        <f>'Shipping Invoice'!J39*$N$1</f>
        <v>24.56</v>
      </c>
      <c r="F35" s="59">
        <f t="shared" si="0"/>
        <v>49.12</v>
      </c>
      <c r="G35" s="60">
        <f t="shared" si="1"/>
        <v>24.56</v>
      </c>
      <c r="H35" s="63">
        <f t="shared" si="2"/>
        <v>49.12</v>
      </c>
    </row>
    <row r="36" spans="1:8" s="62" customFormat="1" ht="24">
      <c r="A36" s="56" t="str">
        <f>IF((LEN('Copy paste to Here'!G40))&gt;5,((CONCATENATE('Copy paste to Here'!G40," &amp; ",'Copy paste to Here'!D40,"  &amp;  ",'Copy paste to Here'!E40))),"Empty Cell")</f>
        <v>Acrylic flesh tunnel with external screw-fit &amp; Gauge: 8mm  &amp;  Color: Black</v>
      </c>
      <c r="B36" s="57" t="str">
        <f>'Copy paste to Here'!C40</f>
        <v>ACFP</v>
      </c>
      <c r="C36" s="57" t="s">
        <v>867</v>
      </c>
      <c r="D36" s="58">
        <f>Invoice!B40</f>
        <v>2</v>
      </c>
      <c r="E36" s="59">
        <f>'Shipping Invoice'!J40*$N$1</f>
        <v>25.98</v>
      </c>
      <c r="F36" s="59">
        <f t="shared" si="0"/>
        <v>51.96</v>
      </c>
      <c r="G36" s="60">
        <f t="shared" si="1"/>
        <v>25.98</v>
      </c>
      <c r="H36" s="63">
        <f t="shared" si="2"/>
        <v>51.96</v>
      </c>
    </row>
    <row r="37" spans="1:8" s="62" customFormat="1" ht="24">
      <c r="A37" s="56" t="str">
        <f>IF((LEN('Copy paste to Here'!G41))&gt;5,((CONCATENATE('Copy paste to Here'!G41," &amp; ",'Copy paste to Here'!D41,"  &amp;  ",'Copy paste to Here'!E41))),"Empty Cell")</f>
        <v>Acrylic flesh tunnel with external screw-fit &amp; Gauge: 8mm  &amp;  Color: White</v>
      </c>
      <c r="B37" s="57" t="str">
        <f>'Copy paste to Here'!C41</f>
        <v>ACFP</v>
      </c>
      <c r="C37" s="57" t="s">
        <v>867</v>
      </c>
      <c r="D37" s="58">
        <f>Invoice!B41</f>
        <v>2</v>
      </c>
      <c r="E37" s="59">
        <f>'Shipping Invoice'!J41*$N$1</f>
        <v>25.98</v>
      </c>
      <c r="F37" s="59">
        <f t="shared" si="0"/>
        <v>51.96</v>
      </c>
      <c r="G37" s="60">
        <f t="shared" si="1"/>
        <v>25.98</v>
      </c>
      <c r="H37" s="63">
        <f t="shared" si="2"/>
        <v>51.96</v>
      </c>
    </row>
    <row r="38" spans="1:8" s="62" customFormat="1" ht="24">
      <c r="A38" s="56" t="str">
        <f>IF((LEN('Copy paste to Here'!G42))&gt;5,((CONCATENATE('Copy paste to Here'!G42," &amp; ",'Copy paste to Here'!D42,"  &amp;  ",'Copy paste to Here'!E42))),"Empty Cell")</f>
        <v>Acrylic flesh tunnel with external screw-fit &amp; Gauge: 10mm  &amp;  Color: Green</v>
      </c>
      <c r="B38" s="57" t="str">
        <f>'Copy paste to Here'!C42</f>
        <v>ACFP</v>
      </c>
      <c r="C38" s="57" t="s">
        <v>868</v>
      </c>
      <c r="D38" s="58">
        <f>Invoice!B42</f>
        <v>2</v>
      </c>
      <c r="E38" s="59">
        <f>'Shipping Invoice'!J42*$N$1</f>
        <v>28.11</v>
      </c>
      <c r="F38" s="59">
        <f t="shared" si="0"/>
        <v>56.22</v>
      </c>
      <c r="G38" s="60">
        <f t="shared" si="1"/>
        <v>28.11</v>
      </c>
      <c r="H38" s="63">
        <f t="shared" si="2"/>
        <v>56.22</v>
      </c>
    </row>
    <row r="39" spans="1:8" s="62" customFormat="1" ht="24">
      <c r="A39" s="56" t="str">
        <f>IF((LEN('Copy paste to Here'!G43))&gt;5,((CONCATENATE('Copy paste to Here'!G43," &amp; ",'Copy paste to Here'!D43,"  &amp;  ",'Copy paste to Here'!E43))),"Empty Cell")</f>
        <v>Acrylic flesh tunnel with external screw-fit &amp; Gauge: 10mm  &amp;  Color: Purple</v>
      </c>
      <c r="B39" s="57" t="str">
        <f>'Copy paste to Here'!C43</f>
        <v>ACFP</v>
      </c>
      <c r="C39" s="57" t="s">
        <v>868</v>
      </c>
      <c r="D39" s="58">
        <f>Invoice!B43</f>
        <v>2</v>
      </c>
      <c r="E39" s="59">
        <f>'Shipping Invoice'!J43*$N$1</f>
        <v>28.11</v>
      </c>
      <c r="F39" s="59">
        <f t="shared" si="0"/>
        <v>56.22</v>
      </c>
      <c r="G39" s="60">
        <f t="shared" si="1"/>
        <v>28.11</v>
      </c>
      <c r="H39" s="63">
        <f t="shared" si="2"/>
        <v>56.22</v>
      </c>
    </row>
    <row r="40" spans="1:8" s="62" customFormat="1" ht="24">
      <c r="A40" s="56" t="str">
        <f>IF((LEN('Copy paste to Here'!G44))&gt;5,((CONCATENATE('Copy paste to Here'!G44," &amp; ",'Copy paste to Here'!D44,"  &amp;  ",'Copy paste to Here'!E44))),"Empty Cell")</f>
        <v>Acrylic flesh tunnel with external screw-fit &amp; Gauge: 12mm  &amp;  Color: Clear</v>
      </c>
      <c r="B40" s="57" t="str">
        <f>'Copy paste to Here'!C44</f>
        <v>ACFP</v>
      </c>
      <c r="C40" s="57" t="s">
        <v>869</v>
      </c>
      <c r="D40" s="58">
        <f>Invoice!B44</f>
        <v>6</v>
      </c>
      <c r="E40" s="59">
        <f>'Shipping Invoice'!J44*$N$1</f>
        <v>31.32</v>
      </c>
      <c r="F40" s="59">
        <f t="shared" si="0"/>
        <v>187.92000000000002</v>
      </c>
      <c r="G40" s="60">
        <f t="shared" si="1"/>
        <v>31.32</v>
      </c>
      <c r="H40" s="63">
        <f t="shared" si="2"/>
        <v>187.92000000000002</v>
      </c>
    </row>
    <row r="41" spans="1:8" s="62" customFormat="1" ht="24">
      <c r="A41" s="56" t="str">
        <f>IF((LEN('Copy paste to Here'!G45))&gt;5,((CONCATENATE('Copy paste to Here'!G45," &amp; ",'Copy paste to Here'!D45,"  &amp;  ",'Copy paste to Here'!E45))),"Empty Cell")</f>
        <v>Acrylic flesh tunnel with external screw-fit &amp; Gauge: 12mm  &amp;  Color: Green</v>
      </c>
      <c r="B41" s="57" t="str">
        <f>'Copy paste to Here'!C45</f>
        <v>ACFP</v>
      </c>
      <c r="C41" s="57" t="s">
        <v>869</v>
      </c>
      <c r="D41" s="58">
        <f>Invoice!B45</f>
        <v>2</v>
      </c>
      <c r="E41" s="59">
        <f>'Shipping Invoice'!J45*$N$1</f>
        <v>31.32</v>
      </c>
      <c r="F41" s="59">
        <f t="shared" si="0"/>
        <v>62.64</v>
      </c>
      <c r="G41" s="60">
        <f t="shared" si="1"/>
        <v>31.32</v>
      </c>
      <c r="H41" s="63">
        <f t="shared" si="2"/>
        <v>62.64</v>
      </c>
    </row>
    <row r="42" spans="1:8" s="62" customFormat="1" ht="25.5">
      <c r="A42" s="56" t="str">
        <f>IF((LEN('Copy paste to Here'!G46))&gt;5,((CONCATENATE('Copy paste to Here'!G46," &amp; ",'Copy paste to Here'!D46,"  &amp;  ",'Copy paste to Here'!E46))),"Empty Cell")</f>
        <v>Acrylic flesh tunnel with external screw-fit &amp; Gauge: 14mm  &amp;  Color: Green</v>
      </c>
      <c r="B42" s="57" t="str">
        <f>'Copy paste to Here'!C46</f>
        <v>ACFP</v>
      </c>
      <c r="C42" s="57" t="s">
        <v>870</v>
      </c>
      <c r="D42" s="58">
        <f>Invoice!B46</f>
        <v>4</v>
      </c>
      <c r="E42" s="59">
        <f>'Shipping Invoice'!J46*$N$1</f>
        <v>35.229999999999997</v>
      </c>
      <c r="F42" s="59">
        <f t="shared" si="0"/>
        <v>140.91999999999999</v>
      </c>
      <c r="G42" s="60">
        <f t="shared" si="1"/>
        <v>35.229999999999997</v>
      </c>
      <c r="H42" s="63">
        <f t="shared" si="2"/>
        <v>140.91999999999999</v>
      </c>
    </row>
    <row r="43" spans="1:8" s="62" customFormat="1" ht="25.5">
      <c r="A43" s="56" t="str">
        <f>IF((LEN('Copy paste to Here'!G47))&gt;5,((CONCATENATE('Copy paste to Here'!G47," &amp; ",'Copy paste to Here'!D47,"  &amp;  ",'Copy paste to Here'!E47))),"Empty Cell")</f>
        <v>Acrylic flesh tunnel with external screw-fit &amp; Gauge: 18mm  &amp;  Color: Green</v>
      </c>
      <c r="B43" s="57" t="str">
        <f>'Copy paste to Here'!C47</f>
        <v>ACFP</v>
      </c>
      <c r="C43" s="57" t="s">
        <v>871</v>
      </c>
      <c r="D43" s="58">
        <f>Invoice!B47</f>
        <v>2</v>
      </c>
      <c r="E43" s="59">
        <f>'Shipping Invoice'!J47*$N$1</f>
        <v>44.13</v>
      </c>
      <c r="F43" s="59">
        <f t="shared" si="0"/>
        <v>88.26</v>
      </c>
      <c r="G43" s="60">
        <f t="shared" si="1"/>
        <v>44.13</v>
      </c>
      <c r="H43" s="63">
        <f t="shared" si="2"/>
        <v>88.26</v>
      </c>
    </row>
    <row r="44" spans="1:8" s="62" customFormat="1" ht="25.5">
      <c r="A44" s="56" t="str">
        <f>IF((LEN('Copy paste to Here'!G48))&gt;5,((CONCATENATE('Copy paste to Here'!G48," &amp; ",'Copy paste to Here'!D48,"  &amp;  ",'Copy paste to Here'!E48))),"Empty Cell")</f>
        <v>Acrylic flesh tunnel with external screw-fit &amp; Gauge: 20mm  &amp;  Color: Blue</v>
      </c>
      <c r="B44" s="57" t="str">
        <f>'Copy paste to Here'!C48</f>
        <v>ACFP</v>
      </c>
      <c r="C44" s="57" t="s">
        <v>872</v>
      </c>
      <c r="D44" s="58">
        <f>Invoice!B48</f>
        <v>2</v>
      </c>
      <c r="E44" s="59">
        <f>'Shipping Invoice'!J48*$N$1</f>
        <v>49.47</v>
      </c>
      <c r="F44" s="59">
        <f t="shared" si="0"/>
        <v>98.94</v>
      </c>
      <c r="G44" s="60">
        <f t="shared" si="1"/>
        <v>49.47</v>
      </c>
      <c r="H44" s="63">
        <f t="shared" si="2"/>
        <v>98.94</v>
      </c>
    </row>
    <row r="45" spans="1:8" s="62" customFormat="1" ht="24">
      <c r="A45" s="56" t="str">
        <f>IF((LEN('Copy paste to Here'!G49))&gt;5,((CONCATENATE('Copy paste to Here'!G49," &amp; ",'Copy paste to Here'!D49,"  &amp;  ",'Copy paste to Here'!E49))),"Empty Cell")</f>
        <v>Acrylic flesh tunnel with external screw-fit &amp; Gauge: 25mm  &amp;  Color: Black</v>
      </c>
      <c r="B45" s="57" t="str">
        <f>'Copy paste to Here'!C49</f>
        <v>ACFP</v>
      </c>
      <c r="C45" s="57" t="s">
        <v>873</v>
      </c>
      <c r="D45" s="58">
        <f>Invoice!B49</f>
        <v>2</v>
      </c>
      <c r="E45" s="59">
        <f>'Shipping Invoice'!J49*$N$1</f>
        <v>58.36</v>
      </c>
      <c r="F45" s="59">
        <f t="shared" si="0"/>
        <v>116.72</v>
      </c>
      <c r="G45" s="60">
        <f t="shared" si="1"/>
        <v>58.36</v>
      </c>
      <c r="H45" s="63">
        <f t="shared" si="2"/>
        <v>116.72</v>
      </c>
    </row>
    <row r="46" spans="1:8" s="62" customFormat="1" ht="24">
      <c r="A46" s="56" t="str">
        <f>IF((LEN('Copy paste to Here'!G50))&gt;5,((CONCATENATE('Copy paste to Here'!G50," &amp; ",'Copy paste to Here'!D50,"  &amp;  ",'Copy paste to Here'!E50))),"Empty Cell")</f>
        <v>Acrylic flesh tunnel with external screw-fit &amp; Gauge: 25mm  &amp;  Color: White</v>
      </c>
      <c r="B46" s="57" t="str">
        <f>'Copy paste to Here'!C50</f>
        <v>ACFP</v>
      </c>
      <c r="C46" s="57" t="s">
        <v>873</v>
      </c>
      <c r="D46" s="58">
        <f>Invoice!B50</f>
        <v>2</v>
      </c>
      <c r="E46" s="59">
        <f>'Shipping Invoice'!J50*$N$1</f>
        <v>58.36</v>
      </c>
      <c r="F46" s="59">
        <f t="shared" si="0"/>
        <v>116.72</v>
      </c>
      <c r="G46" s="60">
        <f t="shared" si="1"/>
        <v>58.36</v>
      </c>
      <c r="H46" s="63">
        <f t="shared" si="2"/>
        <v>116.72</v>
      </c>
    </row>
    <row r="47" spans="1:8" s="62" customFormat="1" ht="24">
      <c r="A47" s="56" t="str">
        <f>IF((LEN('Copy paste to Here'!G51))&gt;5,((CONCATENATE('Copy paste to Here'!G51," &amp; ",'Copy paste to Here'!D51,"  &amp;  ",'Copy paste to Here'!E51))),"Empty Cell")</f>
        <v>Acrylic flesh tunnel with external screw-fit &amp; Gauge: 25mm  &amp;  Color: Red</v>
      </c>
      <c r="B47" s="57" t="str">
        <f>'Copy paste to Here'!C51</f>
        <v>ACFP</v>
      </c>
      <c r="C47" s="57" t="s">
        <v>873</v>
      </c>
      <c r="D47" s="58">
        <f>Invoice!B51</f>
        <v>2</v>
      </c>
      <c r="E47" s="59">
        <f>'Shipping Invoice'!J51*$N$1</f>
        <v>58.36</v>
      </c>
      <c r="F47" s="59">
        <f t="shared" si="0"/>
        <v>116.72</v>
      </c>
      <c r="G47" s="60">
        <f t="shared" si="1"/>
        <v>58.36</v>
      </c>
      <c r="H47" s="63">
        <f t="shared" si="2"/>
        <v>116.72</v>
      </c>
    </row>
    <row r="48" spans="1:8" s="62" customFormat="1" ht="36">
      <c r="A48" s="56" t="str">
        <f>IF((LEN('Copy paste to Here'!G52))&gt;5,((CONCATENATE('Copy paste to Here'!G52," &amp; ",'Copy paste to Here'!D52,"  &amp;  ",'Copy paste to Here'!E52))),"Empty Cell")</f>
        <v>White acrylic flesh tunnel with multi-crystal ferido glued balls with resin cover studded rim. Stones will never fall out guaranteed! &amp; Gauge: 16mm  &amp;  Crystal Color: Blue Zircon</v>
      </c>
      <c r="B48" s="57" t="str">
        <f>'Copy paste to Here'!C52</f>
        <v>AFEFR</v>
      </c>
      <c r="C48" s="57" t="s">
        <v>874</v>
      </c>
      <c r="D48" s="58">
        <f>Invoice!B52</f>
        <v>2</v>
      </c>
      <c r="E48" s="59">
        <f>'Shipping Invoice'!J52*$N$1</f>
        <v>142</v>
      </c>
      <c r="F48" s="59">
        <f t="shared" si="0"/>
        <v>284</v>
      </c>
      <c r="G48" s="60">
        <f t="shared" si="1"/>
        <v>142</v>
      </c>
      <c r="H48" s="63">
        <f t="shared" si="2"/>
        <v>284</v>
      </c>
    </row>
    <row r="49" spans="1:8" s="62" customFormat="1" ht="24">
      <c r="A49" s="56" t="str">
        <f>IF((LEN('Copy paste to Here'!G53))&gt;5,((CONCATENATE('Copy paste to Here'!G53," &amp; ",'Copy paste to Here'!D53,"  &amp;  ",'Copy paste to Here'!E53))),"Empty Cell")</f>
        <v>White acrylic screw-fit flesh tunnel with crystal studded rim &amp; Gauge: 6mm  &amp;  Crystal Color: Clear</v>
      </c>
      <c r="B49" s="57" t="str">
        <f>'Copy paste to Here'!C53</f>
        <v>AFEM</v>
      </c>
      <c r="C49" s="57" t="s">
        <v>875</v>
      </c>
      <c r="D49" s="58">
        <f>Invoice!B53</f>
        <v>2</v>
      </c>
      <c r="E49" s="59">
        <f>'Shipping Invoice'!J53*$N$1</f>
        <v>38.79</v>
      </c>
      <c r="F49" s="59">
        <f t="shared" si="0"/>
        <v>77.58</v>
      </c>
      <c r="G49" s="60">
        <f t="shared" si="1"/>
        <v>38.79</v>
      </c>
      <c r="H49" s="63">
        <f t="shared" si="2"/>
        <v>77.58</v>
      </c>
    </row>
    <row r="50" spans="1:8" s="62" customFormat="1" ht="24">
      <c r="A50" s="56" t="str">
        <f>IF((LEN('Copy paste to Here'!G54))&gt;5,((CONCATENATE('Copy paste to Here'!G54," &amp; ",'Copy paste to Here'!D54,"  &amp;  ",'Copy paste to Here'!E54))),"Empty Cell")</f>
        <v>White acrylic screw-fit flesh tunnel with crystal studded rim &amp; Gauge: 12mm  &amp;  Crystal Color: Clear</v>
      </c>
      <c r="B50" s="57" t="str">
        <f>'Copy paste to Here'!C54</f>
        <v>AFEM</v>
      </c>
      <c r="C50" s="57" t="s">
        <v>876</v>
      </c>
      <c r="D50" s="58">
        <f>Invoice!B54</f>
        <v>2</v>
      </c>
      <c r="E50" s="59">
        <f>'Shipping Invoice'!J54*$N$1</f>
        <v>54.81</v>
      </c>
      <c r="F50" s="59">
        <f t="shared" si="0"/>
        <v>109.62</v>
      </c>
      <c r="G50" s="60">
        <f t="shared" si="1"/>
        <v>54.81</v>
      </c>
      <c r="H50" s="63">
        <f t="shared" si="2"/>
        <v>109.62</v>
      </c>
    </row>
    <row r="51" spans="1:8" s="62" customFormat="1" ht="25.5">
      <c r="A51" s="56" t="str">
        <f>IF((LEN('Copy paste to Here'!G55))&gt;5,((CONCATENATE('Copy paste to Here'!G55," &amp; ",'Copy paste to Here'!D55,"  &amp;  ",'Copy paste to Here'!E55))),"Empty Cell")</f>
        <v xml:space="preserve">Black acrylic screw-fit plug with a cute green frog logo &amp; Gauge: 10mm  &amp;  </v>
      </c>
      <c r="B51" s="57" t="str">
        <f>'Copy paste to Here'!C55</f>
        <v>AFPDDD</v>
      </c>
      <c r="C51" s="57" t="s">
        <v>877</v>
      </c>
      <c r="D51" s="58">
        <f>Invoice!B55</f>
        <v>2</v>
      </c>
      <c r="E51" s="59">
        <f>'Shipping Invoice'!J55*$N$1</f>
        <v>30.96</v>
      </c>
      <c r="F51" s="59">
        <f t="shared" si="0"/>
        <v>61.92</v>
      </c>
      <c r="G51" s="60">
        <f t="shared" si="1"/>
        <v>30.96</v>
      </c>
      <c r="H51" s="63">
        <f t="shared" si="2"/>
        <v>61.92</v>
      </c>
    </row>
    <row r="52" spans="1:8" s="62" customFormat="1" ht="24">
      <c r="A52" s="56" t="str">
        <f>IF((LEN('Copy paste to Here'!G56))&gt;5,((CONCATENATE('Copy paste to Here'!G56," &amp; ",'Copy paste to Here'!D56,"  &amp;  ",'Copy paste to Here'!E56))),"Empty Cell")</f>
        <v>Black acrylic screw-fit flesh tunnel with colored rim &amp; Gauge: 12mm  &amp;  Color: Red</v>
      </c>
      <c r="B52" s="57" t="str">
        <f>'Copy paste to Here'!C56</f>
        <v>AFTP</v>
      </c>
      <c r="C52" s="57" t="s">
        <v>878</v>
      </c>
      <c r="D52" s="58">
        <f>Invoice!B56</f>
        <v>2</v>
      </c>
      <c r="E52" s="59">
        <f>'Shipping Invoice'!J56*$N$1</f>
        <v>35.590000000000003</v>
      </c>
      <c r="F52" s="59">
        <f t="shared" si="0"/>
        <v>71.180000000000007</v>
      </c>
      <c r="G52" s="60">
        <f t="shared" si="1"/>
        <v>35.590000000000003</v>
      </c>
      <c r="H52" s="63">
        <f t="shared" si="2"/>
        <v>71.180000000000007</v>
      </c>
    </row>
    <row r="53" spans="1:8" s="62" customFormat="1" ht="25.5">
      <c r="A53" s="56" t="str">
        <f>IF((LEN('Copy paste to Here'!G57))&gt;5,((CONCATENATE('Copy paste to Here'!G57," &amp; ",'Copy paste to Here'!D57,"  &amp;  ",'Copy paste to Here'!E57))),"Empty Cell")</f>
        <v>Black acrylic screw-fit flesh tunnel with colored rim &amp; Gauge: 18mm  &amp;  Color: Red</v>
      </c>
      <c r="B53" s="57" t="str">
        <f>'Copy paste to Here'!C57</f>
        <v>AFTP</v>
      </c>
      <c r="C53" s="57" t="s">
        <v>879</v>
      </c>
      <c r="D53" s="58">
        <f>Invoice!B57</f>
        <v>2</v>
      </c>
      <c r="E53" s="59">
        <f>'Shipping Invoice'!J57*$N$1</f>
        <v>45.91</v>
      </c>
      <c r="F53" s="59">
        <f t="shared" si="0"/>
        <v>91.82</v>
      </c>
      <c r="G53" s="60">
        <f t="shared" si="1"/>
        <v>45.91</v>
      </c>
      <c r="H53" s="63">
        <f t="shared" si="2"/>
        <v>91.82</v>
      </c>
    </row>
    <row r="54" spans="1:8" s="62" customFormat="1" ht="25.5">
      <c r="A54" s="56" t="str">
        <f>IF((LEN('Copy paste to Here'!G58))&gt;5,((CONCATENATE('Copy paste to Here'!G58," &amp; ",'Copy paste to Here'!D58,"  &amp;  ",'Copy paste to Here'!E58))),"Empty Cell")</f>
        <v>Black acrylic screw-fit flesh tunnel with colored rim &amp; Gauge: 20mm  &amp;  Color: Red</v>
      </c>
      <c r="B54" s="57" t="str">
        <f>'Copy paste to Here'!C58</f>
        <v>AFTP</v>
      </c>
      <c r="C54" s="57" t="s">
        <v>880</v>
      </c>
      <c r="D54" s="58">
        <f>Invoice!B58</f>
        <v>2</v>
      </c>
      <c r="E54" s="59">
        <f>'Shipping Invoice'!J58*$N$1</f>
        <v>49.47</v>
      </c>
      <c r="F54" s="59">
        <f t="shared" si="0"/>
        <v>98.94</v>
      </c>
      <c r="G54" s="60">
        <f t="shared" si="1"/>
        <v>49.47</v>
      </c>
      <c r="H54" s="63">
        <f t="shared" si="2"/>
        <v>98.94</v>
      </c>
    </row>
    <row r="55" spans="1:8" s="62" customFormat="1" ht="24">
      <c r="A55" s="56" t="str">
        <f>IF((LEN('Copy paste to Here'!G59))&gt;5,((CONCATENATE('Copy paste to Here'!G59," &amp; ",'Copy paste to Here'!D59,"  &amp;  ",'Copy paste to Here'!E59))),"Empty Cell")</f>
        <v>Double flared acrylic flesh tunnel with internal screw-fit &amp; Gauge: 5mm  &amp;  Color: Black</v>
      </c>
      <c r="B55" s="57" t="str">
        <f>'Copy paste to Here'!C59</f>
        <v>AHP</v>
      </c>
      <c r="C55" s="57" t="s">
        <v>881</v>
      </c>
      <c r="D55" s="58">
        <f>Invoice!B59</f>
        <v>4</v>
      </c>
      <c r="E55" s="59">
        <f>'Shipping Invoice'!J59*$N$1</f>
        <v>23.13</v>
      </c>
      <c r="F55" s="59">
        <f t="shared" si="0"/>
        <v>92.52</v>
      </c>
      <c r="G55" s="60">
        <f t="shared" si="1"/>
        <v>23.13</v>
      </c>
      <c r="H55" s="63">
        <f t="shared" si="2"/>
        <v>92.52</v>
      </c>
    </row>
    <row r="56" spans="1:8" s="62" customFormat="1" ht="25.5">
      <c r="A56" s="56" t="str">
        <f>IF((LEN('Copy paste to Here'!G60))&gt;5,((CONCATENATE('Copy paste to Here'!G60," &amp; ",'Copy paste to Here'!D60,"  &amp;  ",'Copy paste to Here'!E60))),"Empty Cell")</f>
        <v>Double flared acrylic flesh tunnel with internal screw-fit &amp; Gauge: 20mm  &amp;  Color: White</v>
      </c>
      <c r="B56" s="57" t="str">
        <f>'Copy paste to Here'!C60</f>
        <v>AHP</v>
      </c>
      <c r="C56" s="57" t="s">
        <v>882</v>
      </c>
      <c r="D56" s="58">
        <f>Invoice!B60</f>
        <v>2</v>
      </c>
      <c r="E56" s="59">
        <f>'Shipping Invoice'!J60*$N$1</f>
        <v>49.47</v>
      </c>
      <c r="F56" s="59">
        <f t="shared" si="0"/>
        <v>98.94</v>
      </c>
      <c r="G56" s="60">
        <f t="shared" si="1"/>
        <v>49.47</v>
      </c>
      <c r="H56" s="63">
        <f t="shared" si="2"/>
        <v>98.94</v>
      </c>
    </row>
    <row r="57" spans="1:8" s="62" customFormat="1" ht="24">
      <c r="A57" s="56" t="str">
        <f>IF((LEN('Copy paste to Here'!G61))&gt;5,((CONCATENATE('Copy paste to Here'!G61," &amp; ",'Copy paste to Here'!D61,"  &amp;  ",'Copy paste to Here'!E61))),"Empty Cell")</f>
        <v>Double flared acrylic flesh tunnel with internal screw-fit &amp; Gauge: 22mm  &amp;  Color: Black</v>
      </c>
      <c r="B57" s="57" t="str">
        <f>'Copy paste to Here'!C61</f>
        <v>AHP</v>
      </c>
      <c r="C57" s="57" t="s">
        <v>883</v>
      </c>
      <c r="D57" s="58">
        <f>Invoice!B61</f>
        <v>0</v>
      </c>
      <c r="E57" s="59">
        <f>'Shipping Invoice'!J61*$N$1</f>
        <v>53.03</v>
      </c>
      <c r="F57" s="59">
        <f t="shared" si="0"/>
        <v>0</v>
      </c>
      <c r="G57" s="60">
        <f t="shared" si="1"/>
        <v>53.03</v>
      </c>
      <c r="H57" s="63">
        <f t="shared" si="2"/>
        <v>0</v>
      </c>
    </row>
    <row r="58" spans="1:8" s="62" customFormat="1">
      <c r="A58" s="56" t="str">
        <f>IF((LEN('Copy paste to Here'!G62))&gt;5,((CONCATENATE('Copy paste to Here'!G62," &amp; ",'Copy paste to Here'!D62,"  &amp;  ",'Copy paste to Here'!E62))),"Empty Cell")</f>
        <v>Solid acrylic double flared plug &amp; Gauge: 3mm  &amp;  Color: Black</v>
      </c>
      <c r="B58" s="57" t="str">
        <f>'Copy paste to Here'!C62</f>
        <v>ASPG</v>
      </c>
      <c r="C58" s="57" t="s">
        <v>884</v>
      </c>
      <c r="D58" s="58">
        <f>Invoice!B62</f>
        <v>2</v>
      </c>
      <c r="E58" s="59">
        <f>'Shipping Invoice'!J62*$N$1</f>
        <v>14.24</v>
      </c>
      <c r="F58" s="59">
        <f t="shared" si="0"/>
        <v>28.48</v>
      </c>
      <c r="G58" s="60">
        <f t="shared" si="1"/>
        <v>14.24</v>
      </c>
      <c r="H58" s="63">
        <f t="shared" si="2"/>
        <v>28.48</v>
      </c>
    </row>
    <row r="59" spans="1:8" s="62" customFormat="1">
      <c r="A59" s="56" t="str">
        <f>IF((LEN('Copy paste to Here'!G63))&gt;5,((CONCATENATE('Copy paste to Here'!G63," &amp; ",'Copy paste to Here'!D63,"  &amp;  ",'Copy paste to Here'!E63))),"Empty Cell")</f>
        <v>Solid acrylic double flared plug &amp; Gauge: 4mm  &amp;  Color: Black</v>
      </c>
      <c r="B59" s="57" t="str">
        <f>'Copy paste to Here'!C63</f>
        <v>ASPG</v>
      </c>
      <c r="C59" s="57" t="s">
        <v>885</v>
      </c>
      <c r="D59" s="58">
        <f>Invoice!B63</f>
        <v>4</v>
      </c>
      <c r="E59" s="59">
        <f>'Shipping Invoice'!J63*$N$1</f>
        <v>14.95</v>
      </c>
      <c r="F59" s="59">
        <f t="shared" si="0"/>
        <v>59.8</v>
      </c>
      <c r="G59" s="60">
        <f t="shared" si="1"/>
        <v>14.95</v>
      </c>
      <c r="H59" s="63">
        <f t="shared" si="2"/>
        <v>59.8</v>
      </c>
    </row>
    <row r="60" spans="1:8" s="62" customFormat="1">
      <c r="A60" s="56" t="str">
        <f>IF((LEN('Copy paste to Here'!G64))&gt;5,((CONCATENATE('Copy paste to Here'!G64," &amp; ",'Copy paste to Here'!D64,"  &amp;  ",'Copy paste to Here'!E64))),"Empty Cell")</f>
        <v>Solid acrylic double flared plug &amp; Gauge: 5mm  &amp;  Color: Black</v>
      </c>
      <c r="B60" s="57" t="str">
        <f>'Copy paste to Here'!C64</f>
        <v>ASPG</v>
      </c>
      <c r="C60" s="57" t="s">
        <v>886</v>
      </c>
      <c r="D60" s="58">
        <f>Invoice!B64</f>
        <v>4</v>
      </c>
      <c r="E60" s="59">
        <f>'Shipping Invoice'!J64*$N$1</f>
        <v>15.66</v>
      </c>
      <c r="F60" s="59">
        <f t="shared" si="0"/>
        <v>62.64</v>
      </c>
      <c r="G60" s="60">
        <f t="shared" si="1"/>
        <v>15.66</v>
      </c>
      <c r="H60" s="63">
        <f t="shared" si="2"/>
        <v>62.64</v>
      </c>
    </row>
    <row r="61" spans="1:8" s="62" customFormat="1">
      <c r="A61" s="56" t="str">
        <f>IF((LEN('Copy paste to Here'!G65))&gt;5,((CONCATENATE('Copy paste to Here'!G65," &amp; ",'Copy paste to Here'!D65,"  &amp;  ",'Copy paste to Here'!E65))),"Empty Cell")</f>
        <v>Solid acrylic double flared plug &amp; Gauge: 8mm  &amp;  Color: Clear</v>
      </c>
      <c r="B61" s="57" t="str">
        <f>'Copy paste to Here'!C65</f>
        <v>ASPG</v>
      </c>
      <c r="C61" s="57" t="s">
        <v>887</v>
      </c>
      <c r="D61" s="58">
        <f>Invoice!B65</f>
        <v>2</v>
      </c>
      <c r="E61" s="59">
        <f>'Shipping Invoice'!J65*$N$1</f>
        <v>17.079999999999998</v>
      </c>
      <c r="F61" s="59">
        <f t="shared" si="0"/>
        <v>34.159999999999997</v>
      </c>
      <c r="G61" s="60">
        <f t="shared" si="1"/>
        <v>17.079999999999998</v>
      </c>
      <c r="H61" s="63">
        <f t="shared" si="2"/>
        <v>34.159999999999997</v>
      </c>
    </row>
    <row r="62" spans="1:8" s="62" customFormat="1">
      <c r="A62" s="56" t="str">
        <f>IF((LEN('Copy paste to Here'!G66))&gt;5,((CONCATENATE('Copy paste to Here'!G66," &amp; ",'Copy paste to Here'!D66,"  &amp;  ",'Copy paste to Here'!E66))),"Empty Cell")</f>
        <v>Solid acrylic double flared plug &amp; Gauge: 10mm  &amp;  Color: Black</v>
      </c>
      <c r="B62" s="57" t="str">
        <f>'Copy paste to Here'!C66</f>
        <v>ASPG</v>
      </c>
      <c r="C62" s="57" t="s">
        <v>888</v>
      </c>
      <c r="D62" s="58">
        <f>Invoice!B66</f>
        <v>6</v>
      </c>
      <c r="E62" s="59">
        <f>'Shipping Invoice'!J66*$N$1</f>
        <v>18.510000000000002</v>
      </c>
      <c r="F62" s="59">
        <f t="shared" si="0"/>
        <v>111.06</v>
      </c>
      <c r="G62" s="60">
        <f t="shared" si="1"/>
        <v>18.510000000000002</v>
      </c>
      <c r="H62" s="63">
        <f t="shared" si="2"/>
        <v>111.06</v>
      </c>
    </row>
    <row r="63" spans="1:8" s="62" customFormat="1">
      <c r="A63" s="56" t="str">
        <f>IF((LEN('Copy paste to Here'!G67))&gt;5,((CONCATENATE('Copy paste to Here'!G67," &amp; ",'Copy paste to Here'!D67,"  &amp;  ",'Copy paste to Here'!E67))),"Empty Cell")</f>
        <v>Solid acrylic double flared plug &amp; Gauge: 10mm  &amp;  Color: White</v>
      </c>
      <c r="B63" s="57" t="str">
        <f>'Copy paste to Here'!C67</f>
        <v>ASPG</v>
      </c>
      <c r="C63" s="57" t="s">
        <v>888</v>
      </c>
      <c r="D63" s="58">
        <f>Invoice!B67</f>
        <v>6</v>
      </c>
      <c r="E63" s="59">
        <f>'Shipping Invoice'!J67*$N$1</f>
        <v>18.510000000000002</v>
      </c>
      <c r="F63" s="59">
        <f t="shared" si="0"/>
        <v>111.06</v>
      </c>
      <c r="G63" s="60">
        <f t="shared" si="1"/>
        <v>18.510000000000002</v>
      </c>
      <c r="H63" s="63">
        <f t="shared" si="2"/>
        <v>111.06</v>
      </c>
    </row>
    <row r="64" spans="1:8" s="62" customFormat="1">
      <c r="A64" s="56" t="str">
        <f>IF((LEN('Copy paste to Here'!G68))&gt;5,((CONCATENATE('Copy paste to Here'!G68," &amp; ",'Copy paste to Here'!D68,"  &amp;  ",'Copy paste to Here'!E68))),"Empty Cell")</f>
        <v>Solid acrylic double flared plug &amp; Gauge: 10mm  &amp;  Color: Clear</v>
      </c>
      <c r="B64" s="57" t="str">
        <f>'Copy paste to Here'!C68</f>
        <v>ASPG</v>
      </c>
      <c r="C64" s="57" t="s">
        <v>888</v>
      </c>
      <c r="D64" s="58">
        <f>Invoice!B68</f>
        <v>6</v>
      </c>
      <c r="E64" s="59">
        <f>'Shipping Invoice'!J68*$N$1</f>
        <v>18.510000000000002</v>
      </c>
      <c r="F64" s="59">
        <f t="shared" si="0"/>
        <v>111.06</v>
      </c>
      <c r="G64" s="60">
        <f t="shared" si="1"/>
        <v>18.510000000000002</v>
      </c>
      <c r="H64" s="63">
        <f t="shared" si="2"/>
        <v>111.06</v>
      </c>
    </row>
    <row r="65" spans="1:8" s="62" customFormat="1" ht="25.5">
      <c r="A65" s="56" t="str">
        <f>IF((LEN('Copy paste to Here'!G69))&gt;5,((CONCATENATE('Copy paste to Here'!G69," &amp; ",'Copy paste to Here'!D69,"  &amp;  ",'Copy paste to Here'!E69))),"Empty Cell")</f>
        <v>Solid acrylic double flared plug &amp; Gauge: 14mm  &amp;  Color: White</v>
      </c>
      <c r="B65" s="57" t="str">
        <f>'Copy paste to Here'!C69</f>
        <v>ASPG</v>
      </c>
      <c r="C65" s="57" t="s">
        <v>889</v>
      </c>
      <c r="D65" s="58">
        <f>Invoice!B69</f>
        <v>8</v>
      </c>
      <c r="E65" s="59">
        <f>'Shipping Invoice'!J69*$N$1</f>
        <v>22.42</v>
      </c>
      <c r="F65" s="59">
        <f t="shared" si="0"/>
        <v>179.36</v>
      </c>
      <c r="G65" s="60">
        <f t="shared" si="1"/>
        <v>22.42</v>
      </c>
      <c r="H65" s="63">
        <f t="shared" si="2"/>
        <v>179.36</v>
      </c>
    </row>
    <row r="66" spans="1:8" s="62" customFormat="1">
      <c r="A66" s="56" t="str">
        <f>IF((LEN('Copy paste to Here'!G70))&gt;5,((CONCATENATE('Copy paste to Here'!G70," &amp; ",'Copy paste to Here'!D70,"  &amp;  ",'Copy paste to Here'!E70))),"Empty Cell")</f>
        <v>Solid acrylic double flared plug &amp; Gauge: 16mm  &amp;  Color: White</v>
      </c>
      <c r="B66" s="57" t="str">
        <f>'Copy paste to Here'!C70</f>
        <v>ASPG</v>
      </c>
      <c r="C66" s="57" t="s">
        <v>890</v>
      </c>
      <c r="D66" s="58">
        <f>Invoice!B70</f>
        <v>6</v>
      </c>
      <c r="E66" s="59">
        <f>'Shipping Invoice'!J70*$N$1</f>
        <v>24.56</v>
      </c>
      <c r="F66" s="59">
        <f t="shared" si="0"/>
        <v>147.35999999999999</v>
      </c>
      <c r="G66" s="60">
        <f t="shared" si="1"/>
        <v>24.56</v>
      </c>
      <c r="H66" s="63">
        <f t="shared" si="2"/>
        <v>147.35999999999999</v>
      </c>
    </row>
    <row r="67" spans="1:8" s="62" customFormat="1" ht="25.5">
      <c r="A67" s="56" t="str">
        <f>IF((LEN('Copy paste to Here'!G71))&gt;5,((CONCATENATE('Copy paste to Here'!G71," &amp; ",'Copy paste to Here'!D71,"  &amp;  ",'Copy paste to Here'!E71))),"Empty Cell")</f>
        <v>Solid acrylic double flared plug &amp; Gauge: 18mm  &amp;  Color: Black</v>
      </c>
      <c r="B67" s="57" t="str">
        <f>'Copy paste to Here'!C71</f>
        <v>ASPG</v>
      </c>
      <c r="C67" s="57" t="s">
        <v>891</v>
      </c>
      <c r="D67" s="58">
        <f>Invoice!B71</f>
        <v>16</v>
      </c>
      <c r="E67" s="59">
        <f>'Shipping Invoice'!J71*$N$1</f>
        <v>28.11</v>
      </c>
      <c r="F67" s="59">
        <f t="shared" si="0"/>
        <v>449.76</v>
      </c>
      <c r="G67" s="60">
        <f t="shared" si="1"/>
        <v>28.11</v>
      </c>
      <c r="H67" s="63">
        <f t="shared" si="2"/>
        <v>449.76</v>
      </c>
    </row>
    <row r="68" spans="1:8" s="62" customFormat="1" ht="25.5">
      <c r="A68" s="56" t="str">
        <f>IF((LEN('Copy paste to Here'!G72))&gt;5,((CONCATENATE('Copy paste to Here'!G72," &amp; ",'Copy paste to Here'!D72,"  &amp;  ",'Copy paste to Here'!E72))),"Empty Cell")</f>
        <v>Solid acrylic double flared plug &amp; Gauge: 18mm  &amp;  Color: White</v>
      </c>
      <c r="B68" s="57" t="str">
        <f>'Copy paste to Here'!C72</f>
        <v>ASPG</v>
      </c>
      <c r="C68" s="57" t="s">
        <v>891</v>
      </c>
      <c r="D68" s="58">
        <f>Invoice!B72</f>
        <v>4</v>
      </c>
      <c r="E68" s="59">
        <f>'Shipping Invoice'!J72*$N$1</f>
        <v>28.11</v>
      </c>
      <c r="F68" s="59">
        <f t="shared" si="0"/>
        <v>112.44</v>
      </c>
      <c r="G68" s="60">
        <f t="shared" si="1"/>
        <v>28.11</v>
      </c>
      <c r="H68" s="63">
        <f t="shared" si="2"/>
        <v>112.44</v>
      </c>
    </row>
    <row r="69" spans="1:8" s="62" customFormat="1" ht="25.5">
      <c r="A69" s="56" t="str">
        <f>IF((LEN('Copy paste to Here'!G73))&gt;5,((CONCATENATE('Copy paste to Here'!G73," &amp; ",'Copy paste to Here'!D73,"  &amp;  ",'Copy paste to Here'!E73))),"Empty Cell")</f>
        <v>Solid acrylic double flared plug &amp; Gauge: 18mm  &amp;  Color: Clear</v>
      </c>
      <c r="B69" s="57" t="str">
        <f>'Copy paste to Here'!C73</f>
        <v>ASPG</v>
      </c>
      <c r="C69" s="57" t="s">
        <v>891</v>
      </c>
      <c r="D69" s="58">
        <f>Invoice!B73</f>
        <v>2</v>
      </c>
      <c r="E69" s="59">
        <f>'Shipping Invoice'!J73*$N$1</f>
        <v>28.11</v>
      </c>
      <c r="F69" s="59">
        <f t="shared" si="0"/>
        <v>56.22</v>
      </c>
      <c r="G69" s="60">
        <f t="shared" si="1"/>
        <v>28.11</v>
      </c>
      <c r="H69" s="63">
        <f t="shared" si="2"/>
        <v>56.22</v>
      </c>
    </row>
    <row r="70" spans="1:8" s="62" customFormat="1">
      <c r="A70" s="56" t="str">
        <f>IF((LEN('Copy paste to Here'!G74))&gt;5,((CONCATENATE('Copy paste to Here'!G74," &amp; ",'Copy paste to Here'!D74,"  &amp;  ",'Copy paste to Here'!E74))),"Empty Cell")</f>
        <v>Solid acrylic double flared plug &amp; Gauge: 19mm  &amp;  Color: Clear</v>
      </c>
      <c r="B70" s="57" t="str">
        <f>'Copy paste to Here'!C74</f>
        <v>ASPG</v>
      </c>
      <c r="C70" s="57" t="s">
        <v>892</v>
      </c>
      <c r="D70" s="58">
        <f>Invoice!B74</f>
        <v>2</v>
      </c>
      <c r="E70" s="59">
        <f>'Shipping Invoice'!J74*$N$1</f>
        <v>30.25</v>
      </c>
      <c r="F70" s="59">
        <f t="shared" si="0"/>
        <v>60.5</v>
      </c>
      <c r="G70" s="60">
        <f t="shared" si="1"/>
        <v>30.25</v>
      </c>
      <c r="H70" s="63">
        <f t="shared" si="2"/>
        <v>60.5</v>
      </c>
    </row>
    <row r="71" spans="1:8" s="62" customFormat="1" ht="25.5">
      <c r="A71" s="56" t="str">
        <f>IF((LEN('Copy paste to Here'!G75))&gt;5,((CONCATENATE('Copy paste to Here'!G75," &amp; ",'Copy paste to Here'!D75,"  &amp;  ",'Copy paste to Here'!E75))),"Empty Cell")</f>
        <v>Solid acrylic double flared plug &amp; Gauge: 20mm  &amp;  Color: Clear</v>
      </c>
      <c r="B71" s="57" t="str">
        <f>'Copy paste to Here'!C75</f>
        <v>ASPG</v>
      </c>
      <c r="C71" s="57" t="s">
        <v>893</v>
      </c>
      <c r="D71" s="58">
        <f>Invoice!B75</f>
        <v>2</v>
      </c>
      <c r="E71" s="59">
        <f>'Shipping Invoice'!J75*$N$1</f>
        <v>31.32</v>
      </c>
      <c r="F71" s="59">
        <f t="shared" si="0"/>
        <v>62.64</v>
      </c>
      <c r="G71" s="60">
        <f t="shared" si="1"/>
        <v>31.32</v>
      </c>
      <c r="H71" s="63">
        <f t="shared" si="2"/>
        <v>62.64</v>
      </c>
    </row>
    <row r="72" spans="1:8" s="62" customFormat="1">
      <c r="A72" s="56" t="str">
        <f>IF((LEN('Copy paste to Here'!G76))&gt;5,((CONCATENATE('Copy paste to Here'!G76," &amp; ",'Copy paste to Here'!D76,"  &amp;  ",'Copy paste to Here'!E76))),"Empty Cell")</f>
        <v>Solid acrylic double flared plug &amp; Gauge: 22mm  &amp;  Color: Clear</v>
      </c>
      <c r="B72" s="57" t="str">
        <f>'Copy paste to Here'!C76</f>
        <v>ASPG</v>
      </c>
      <c r="C72" s="57" t="s">
        <v>894</v>
      </c>
      <c r="D72" s="58">
        <f>Invoice!B76</f>
        <v>10</v>
      </c>
      <c r="E72" s="59">
        <f>'Shipping Invoice'!J76*$N$1</f>
        <v>33.1</v>
      </c>
      <c r="F72" s="59">
        <f t="shared" si="0"/>
        <v>331</v>
      </c>
      <c r="G72" s="60">
        <f t="shared" si="1"/>
        <v>33.1</v>
      </c>
      <c r="H72" s="63">
        <f t="shared" si="2"/>
        <v>331</v>
      </c>
    </row>
    <row r="73" spans="1:8" s="62" customFormat="1">
      <c r="A73" s="56" t="str">
        <f>IF((LEN('Copy paste to Here'!G77))&gt;5,((CONCATENATE('Copy paste to Here'!G77," &amp; ",'Copy paste to Here'!D77,"  &amp;  ",'Copy paste to Here'!E77))),"Empty Cell")</f>
        <v>Solid acrylic double flared plug &amp; Gauge: 25mm  &amp;  Color: Clear</v>
      </c>
      <c r="B73" s="57" t="str">
        <f>'Copy paste to Here'!C77</f>
        <v>ASPG</v>
      </c>
      <c r="C73" s="57" t="s">
        <v>895</v>
      </c>
      <c r="D73" s="58">
        <f>Invoice!B77</f>
        <v>2</v>
      </c>
      <c r="E73" s="59">
        <f>'Shipping Invoice'!J77*$N$1</f>
        <v>35.229999999999997</v>
      </c>
      <c r="F73" s="59">
        <f t="shared" si="0"/>
        <v>70.459999999999994</v>
      </c>
      <c r="G73" s="60">
        <f t="shared" si="1"/>
        <v>35.229999999999997</v>
      </c>
      <c r="H73" s="63">
        <f t="shared" si="2"/>
        <v>70.459999999999994</v>
      </c>
    </row>
    <row r="74" spans="1:8" s="62" customFormat="1" ht="36">
      <c r="A74" s="56" t="str">
        <f>IF((LEN('Copy paste to Here'!G78))&gt;5,((CONCATENATE('Copy paste to Here'!G78," &amp; ",'Copy paste to Here'!D78,"  &amp;  ",'Copy paste to Here'!E78))),"Empty Cell")</f>
        <v>Bi color PVD plated &amp; mirror polished surgical steel double flared flesh tunnel with internal screw-fit Enjoy having two different colors in a single plug &amp; Gauge: 3mm  &amp;  Color: Black</v>
      </c>
      <c r="B74" s="57" t="str">
        <f>'Copy paste to Here'!C78</f>
        <v>BSHP</v>
      </c>
      <c r="C74" s="57" t="s">
        <v>896</v>
      </c>
      <c r="D74" s="58">
        <f>Invoice!B78</f>
        <v>2</v>
      </c>
      <c r="E74" s="59">
        <f>'Shipping Invoice'!J78*$N$1</f>
        <v>75.8</v>
      </c>
      <c r="F74" s="59">
        <f t="shared" si="0"/>
        <v>151.6</v>
      </c>
      <c r="G74" s="60">
        <f t="shared" si="1"/>
        <v>75.8</v>
      </c>
      <c r="H74" s="63">
        <f t="shared" si="2"/>
        <v>151.6</v>
      </c>
    </row>
    <row r="75" spans="1:8" s="62" customFormat="1" ht="36">
      <c r="A75" s="56" t="str">
        <f>IF((LEN('Copy paste to Here'!G79))&gt;5,((CONCATENATE('Copy paste to Here'!G79," &amp; ",'Copy paste to Here'!D79,"  &amp;  ",'Copy paste to Here'!E79))),"Empty Cell")</f>
        <v>Bi color PVD plated &amp; mirror polished surgical steel double flared flesh tunnel with internal screw-fit Enjoy having two different colors in a single plug &amp; Gauge: 5mm  &amp;  Color: Black</v>
      </c>
      <c r="B75" s="57" t="str">
        <f>'Copy paste to Here'!C79</f>
        <v>BSHP</v>
      </c>
      <c r="C75" s="57" t="s">
        <v>897</v>
      </c>
      <c r="D75" s="58">
        <f>Invoice!B79</f>
        <v>2</v>
      </c>
      <c r="E75" s="59">
        <f>'Shipping Invoice'!J79*$N$1</f>
        <v>85.77</v>
      </c>
      <c r="F75" s="59">
        <f t="shared" si="0"/>
        <v>171.54</v>
      </c>
      <c r="G75" s="60">
        <f t="shared" si="1"/>
        <v>85.77</v>
      </c>
      <c r="H75" s="63">
        <f t="shared" si="2"/>
        <v>171.54</v>
      </c>
    </row>
    <row r="76" spans="1:8" s="62" customFormat="1">
      <c r="A76" s="56" t="str">
        <f>IF((LEN('Copy paste to Here'!G80))&gt;5,((CONCATENATE('Copy paste to Here'!G80," &amp; ",'Copy paste to Here'!D80,"  &amp;  ",'Copy paste to Here'!E80))),"Empty Cell")</f>
        <v xml:space="preserve">Coconut wood double flared flesh tunnel &amp; Gauge: 3mm  &amp;  </v>
      </c>
      <c r="B76" s="57" t="str">
        <f>'Copy paste to Here'!C80</f>
        <v>DPWB</v>
      </c>
      <c r="C76" s="57" t="s">
        <v>898</v>
      </c>
      <c r="D76" s="58">
        <f>Invoice!B80</f>
        <v>2</v>
      </c>
      <c r="E76" s="59">
        <f>'Shipping Invoice'!J80*$N$1</f>
        <v>31.67</v>
      </c>
      <c r="F76" s="59">
        <f t="shared" si="0"/>
        <v>63.34</v>
      </c>
      <c r="G76" s="60">
        <f t="shared" si="1"/>
        <v>31.67</v>
      </c>
      <c r="H76" s="63">
        <f t="shared" si="2"/>
        <v>63.34</v>
      </c>
    </row>
    <row r="77" spans="1:8" s="62" customFormat="1">
      <c r="A77" s="56" t="str">
        <f>IF((LEN('Copy paste to Here'!G81))&gt;5,((CONCATENATE('Copy paste to Here'!G81," &amp; ",'Copy paste to Here'!D81,"  &amp;  ",'Copy paste to Here'!E81))),"Empty Cell")</f>
        <v xml:space="preserve">Coconut wood double flared flesh tunnel &amp; Gauge: 6mm  &amp;  </v>
      </c>
      <c r="B77" s="57" t="str">
        <f>'Copy paste to Here'!C81</f>
        <v>DPWB</v>
      </c>
      <c r="C77" s="57" t="s">
        <v>899</v>
      </c>
      <c r="D77" s="58">
        <f>Invoice!B81</f>
        <v>4</v>
      </c>
      <c r="E77" s="59">
        <f>'Shipping Invoice'!J81*$N$1</f>
        <v>37.01</v>
      </c>
      <c r="F77" s="59">
        <f t="shared" si="0"/>
        <v>148.04</v>
      </c>
      <c r="G77" s="60">
        <f t="shared" si="1"/>
        <v>37.01</v>
      </c>
      <c r="H77" s="63">
        <f t="shared" si="2"/>
        <v>148.04</v>
      </c>
    </row>
    <row r="78" spans="1:8" s="62" customFormat="1">
      <c r="A78" s="56" t="str">
        <f>IF((LEN('Copy paste to Here'!G82))&gt;5,((CONCATENATE('Copy paste to Here'!G82," &amp; ",'Copy paste to Here'!D82,"  &amp;  ",'Copy paste to Here'!E82))),"Empty Cell")</f>
        <v xml:space="preserve">Coconut wood double flared flesh tunnel &amp; Gauge: 25mm  &amp;  </v>
      </c>
      <c r="B78" s="57" t="str">
        <f>'Copy paste to Here'!C82</f>
        <v>DPWB</v>
      </c>
      <c r="C78" s="57" t="s">
        <v>900</v>
      </c>
      <c r="D78" s="58">
        <f>Invoice!B82</f>
        <v>2</v>
      </c>
      <c r="E78" s="59">
        <f>'Shipping Invoice'!J82*$N$1</f>
        <v>74.38</v>
      </c>
      <c r="F78" s="59">
        <f t="shared" si="0"/>
        <v>148.76</v>
      </c>
      <c r="G78" s="60">
        <f t="shared" si="1"/>
        <v>74.38</v>
      </c>
      <c r="H78" s="63">
        <f t="shared" si="2"/>
        <v>148.76</v>
      </c>
    </row>
    <row r="79" spans="1:8" s="62" customFormat="1" ht="25.5">
      <c r="A79" s="56" t="str">
        <f>IF((LEN('Copy paste to Here'!G83))&gt;5,((CONCATENATE('Copy paste to Here'!G83," &amp; ",'Copy paste to Here'!D83,"  &amp;  ",'Copy paste to Here'!E83))),"Empty Cell")</f>
        <v>PVD plated surgical steel double flared flesh tunnel - 12g (2mm) to 2'' (52mm) &amp; Gauge: 14mm  &amp;  Color: Black</v>
      </c>
      <c r="B79" s="57" t="str">
        <f>'Copy paste to Here'!C83</f>
        <v>DTPG</v>
      </c>
      <c r="C79" s="57" t="s">
        <v>901</v>
      </c>
      <c r="D79" s="58">
        <f>Invoice!B83</f>
        <v>12</v>
      </c>
      <c r="E79" s="59">
        <f>'Shipping Invoice'!J83*$N$1</f>
        <v>59.79</v>
      </c>
      <c r="F79" s="59">
        <f t="shared" si="0"/>
        <v>717.48</v>
      </c>
      <c r="G79" s="60">
        <f t="shared" si="1"/>
        <v>59.79</v>
      </c>
      <c r="H79" s="63">
        <f t="shared" si="2"/>
        <v>717.48</v>
      </c>
    </row>
    <row r="80" spans="1:8" s="62" customFormat="1" ht="24">
      <c r="A80" s="56" t="str">
        <f>IF((LEN('Copy paste to Here'!G84))&gt;5,((CONCATENATE('Copy paste to Here'!G84," &amp; ",'Copy paste to Here'!D84,"  &amp;  ",'Copy paste to Here'!E84))),"Empty Cell")</f>
        <v>PVD plated surgical steel double flared flesh tunnel - 12g (2mm) to 2'' (52mm) &amp; Gauge: 19mm  &amp;  Color: Black</v>
      </c>
      <c r="B80" s="57" t="str">
        <f>'Copy paste to Here'!C84</f>
        <v>DTPG</v>
      </c>
      <c r="C80" s="57" t="s">
        <v>902</v>
      </c>
      <c r="D80" s="58">
        <f>Invoice!B84</f>
        <v>2</v>
      </c>
      <c r="E80" s="59">
        <f>'Shipping Invoice'!J84*$N$1</f>
        <v>81.14</v>
      </c>
      <c r="F80" s="59">
        <f t="shared" si="0"/>
        <v>162.28</v>
      </c>
      <c r="G80" s="60">
        <f t="shared" si="1"/>
        <v>81.14</v>
      </c>
      <c r="H80" s="63">
        <f t="shared" si="2"/>
        <v>162.28</v>
      </c>
    </row>
    <row r="81" spans="1:8" s="62" customFormat="1" ht="24">
      <c r="A81" s="56" t="str">
        <f>IF((LEN('Copy paste to Here'!G85))&gt;5,((CONCATENATE('Copy paste to Here'!G85," &amp; ",'Copy paste to Here'!D85,"  &amp;  ",'Copy paste to Here'!E85))),"Empty Cell")</f>
        <v>PVD plated surgical steel double flared flesh tunnel - 12g (2mm) to 2'' (52mm) &amp; Gauge: 25mm  &amp;  Color: Black</v>
      </c>
      <c r="B81" s="57" t="str">
        <f>'Copy paste to Here'!C85</f>
        <v>DTPG</v>
      </c>
      <c r="C81" s="57" t="s">
        <v>903</v>
      </c>
      <c r="D81" s="58">
        <f>Invoice!B85</f>
        <v>2</v>
      </c>
      <c r="E81" s="59">
        <f>'Shipping Invoice'!J85*$N$1</f>
        <v>101.07</v>
      </c>
      <c r="F81" s="59">
        <f t="shared" si="0"/>
        <v>202.14</v>
      </c>
      <c r="G81" s="60">
        <f t="shared" si="1"/>
        <v>101.07</v>
      </c>
      <c r="H81" s="63">
        <f t="shared" si="2"/>
        <v>202.14</v>
      </c>
    </row>
    <row r="82" spans="1:8" s="62" customFormat="1" ht="25.5">
      <c r="A82" s="56" t="str">
        <f>IF((LEN('Copy paste to Here'!G86))&gt;5,((CONCATENATE('Copy paste to Here'!G86," &amp; ",'Copy paste to Here'!D86,"  &amp;  ",'Copy paste to Here'!E86))),"Empty Cell")</f>
        <v>PVD plated surgical steel double flared flesh tunnel - 12g (2mm) to 2'' (52mm) &amp; Gauge: 32mm  &amp;  Color: Black</v>
      </c>
      <c r="B82" s="57" t="str">
        <f>'Copy paste to Here'!C86</f>
        <v>DTPG</v>
      </c>
      <c r="C82" s="57" t="s">
        <v>904</v>
      </c>
      <c r="D82" s="58">
        <f>Invoice!B86</f>
        <v>2</v>
      </c>
      <c r="E82" s="59">
        <f>'Shipping Invoice'!J86*$N$1</f>
        <v>127.76</v>
      </c>
      <c r="F82" s="59">
        <f t="shared" si="0"/>
        <v>255.52</v>
      </c>
      <c r="G82" s="60">
        <f t="shared" si="1"/>
        <v>127.76</v>
      </c>
      <c r="H82" s="63">
        <f t="shared" si="2"/>
        <v>255.52</v>
      </c>
    </row>
    <row r="83" spans="1:8" s="62" customFormat="1" ht="25.5">
      <c r="A83" s="56" t="str">
        <f>IF((LEN('Copy paste to Here'!G87))&gt;5,((CONCATENATE('Copy paste to Here'!G87," &amp; ",'Copy paste to Here'!D87,"  &amp;  ",'Copy paste to Here'!E87))),"Empty Cell")</f>
        <v>PVD plated surgical steel double flared flesh tunnel - 12g (2mm) to 2'' (52mm) &amp; Gauge: 35mm  &amp;  Color: Black</v>
      </c>
      <c r="B83" s="57" t="str">
        <f>'Copy paste to Here'!C87</f>
        <v>DTPG</v>
      </c>
      <c r="C83" s="57" t="s">
        <v>905</v>
      </c>
      <c r="D83" s="58">
        <f>Invoice!B87</f>
        <v>4</v>
      </c>
      <c r="E83" s="59">
        <f>'Shipping Invoice'!J87*$N$1</f>
        <v>134.88</v>
      </c>
      <c r="F83" s="59">
        <f t="shared" ref="F83:F146" si="3">D83*E83</f>
        <v>539.52</v>
      </c>
      <c r="G83" s="60">
        <f t="shared" ref="G83:G146" si="4">E83*$E$14</f>
        <v>134.88</v>
      </c>
      <c r="H83" s="63">
        <f t="shared" ref="H83:H146" si="5">D83*G83</f>
        <v>539.52</v>
      </c>
    </row>
    <row r="84" spans="1:8" s="62" customFormat="1" ht="25.5">
      <c r="A84" s="56" t="str">
        <f>IF((LEN('Copy paste to Here'!G88))&gt;5,((CONCATENATE('Copy paste to Here'!G88," &amp; ",'Copy paste to Here'!D88,"  &amp;  ",'Copy paste to Here'!E88))),"Empty Cell")</f>
        <v>PVD plated surgical steel double flared flesh tunnel - 12g (2mm) to 2'' (52mm) &amp; Gauge: 38mm  &amp;  Color: Black</v>
      </c>
      <c r="B84" s="57" t="str">
        <f>'Copy paste to Here'!C88</f>
        <v>DTPG</v>
      </c>
      <c r="C84" s="57" t="s">
        <v>906</v>
      </c>
      <c r="D84" s="58">
        <f>Invoice!B88</f>
        <v>2</v>
      </c>
      <c r="E84" s="59">
        <f>'Shipping Invoice'!J88*$N$1</f>
        <v>142</v>
      </c>
      <c r="F84" s="59">
        <f t="shared" si="3"/>
        <v>284</v>
      </c>
      <c r="G84" s="60">
        <f t="shared" si="4"/>
        <v>142</v>
      </c>
      <c r="H84" s="63">
        <f t="shared" si="5"/>
        <v>284</v>
      </c>
    </row>
    <row r="85" spans="1:8" s="62" customFormat="1" ht="25.5">
      <c r="A85" s="56" t="str">
        <f>IF((LEN('Copy paste to Here'!G89))&gt;5,((CONCATENATE('Copy paste to Here'!G89," &amp; ",'Copy paste to Here'!D89,"  &amp;  ",'Copy paste to Here'!E89))),"Empty Cell")</f>
        <v>PVD plated surgical steel double flared flesh tunnel - 12g (2mm) to 2'' (52mm) &amp; Gauge: 11mm  &amp;  Color: Black</v>
      </c>
      <c r="B85" s="57" t="str">
        <f>'Copy paste to Here'!C89</f>
        <v>DTPG</v>
      </c>
      <c r="C85" s="57" t="s">
        <v>907</v>
      </c>
      <c r="D85" s="58">
        <f>Invoice!B89</f>
        <v>2</v>
      </c>
      <c r="E85" s="59">
        <f>'Shipping Invoice'!J89*$N$1</f>
        <v>55.16</v>
      </c>
      <c r="F85" s="59">
        <f t="shared" si="3"/>
        <v>110.32</v>
      </c>
      <c r="G85" s="60">
        <f t="shared" si="4"/>
        <v>55.16</v>
      </c>
      <c r="H85" s="63">
        <f t="shared" si="5"/>
        <v>110.32</v>
      </c>
    </row>
    <row r="86" spans="1:8" s="62" customFormat="1" ht="24">
      <c r="A86" s="56" t="str">
        <f>IF((LEN('Copy paste to Here'!G90))&gt;5,((CONCATENATE('Copy paste to Here'!G90," &amp; ",'Copy paste to Here'!D90,"  &amp;  ",'Copy paste to Here'!E90))),"Empty Cell")</f>
        <v xml:space="preserve">Pair of high polished stainless steel huggies earrings with 8mm high polished surgical steel balls &amp;   &amp;  </v>
      </c>
      <c r="B86" s="57" t="str">
        <f>'Copy paste to Here'!C90</f>
        <v>ERHB8</v>
      </c>
      <c r="C86" s="57" t="s">
        <v>765</v>
      </c>
      <c r="D86" s="58">
        <f>Invoice!B90</f>
        <v>1</v>
      </c>
      <c r="E86" s="59">
        <f>'Shipping Invoice'!J90*$N$1</f>
        <v>88.61</v>
      </c>
      <c r="F86" s="59">
        <f t="shared" si="3"/>
        <v>88.61</v>
      </c>
      <c r="G86" s="60">
        <f t="shared" si="4"/>
        <v>88.61</v>
      </c>
      <c r="H86" s="63">
        <f t="shared" si="5"/>
        <v>88.61</v>
      </c>
    </row>
    <row r="87" spans="1:8" s="62" customFormat="1" ht="24">
      <c r="A87" s="56" t="str">
        <f>IF((LEN('Copy paste to Here'!G91))&gt;5,((CONCATENATE('Copy paste to Here'!G91," &amp; ",'Copy paste to Here'!D91,"  &amp;  ",'Copy paste to Here'!E91))),"Empty Cell")</f>
        <v xml:space="preserve">Mirror polished surgical steel screw-fit flesh tunnel &amp; Gauge: 1.6mm  &amp;  </v>
      </c>
      <c r="B87" s="57" t="str">
        <f>'Copy paste to Here'!C91</f>
        <v>FPG</v>
      </c>
      <c r="C87" s="57" t="s">
        <v>908</v>
      </c>
      <c r="D87" s="58">
        <f>Invoice!B91</f>
        <v>2</v>
      </c>
      <c r="E87" s="59">
        <f>'Shipping Invoice'!J91*$N$1</f>
        <v>54.81</v>
      </c>
      <c r="F87" s="59">
        <f t="shared" si="3"/>
        <v>109.62</v>
      </c>
      <c r="G87" s="60">
        <f t="shared" si="4"/>
        <v>54.81</v>
      </c>
      <c r="H87" s="63">
        <f t="shared" si="5"/>
        <v>109.62</v>
      </c>
    </row>
    <row r="88" spans="1:8" s="62" customFormat="1" ht="24">
      <c r="A88" s="56" t="str">
        <f>IF((LEN('Copy paste to Here'!G92))&gt;5,((CONCATENATE('Copy paste to Here'!G92," &amp; ",'Copy paste to Here'!D92,"  &amp;  ",'Copy paste to Here'!E92))),"Empty Cell")</f>
        <v xml:space="preserve">Mirror polished surgical steel screw-fit flesh tunnel &amp; Gauge: 6mm  &amp;  </v>
      </c>
      <c r="B88" s="57" t="str">
        <f>'Copy paste to Here'!C92</f>
        <v>FPG</v>
      </c>
      <c r="C88" s="57" t="s">
        <v>909</v>
      </c>
      <c r="D88" s="58">
        <f>Invoice!B92</f>
        <v>2</v>
      </c>
      <c r="E88" s="59">
        <f>'Shipping Invoice'!J92*$N$1</f>
        <v>56.58</v>
      </c>
      <c r="F88" s="59">
        <f t="shared" si="3"/>
        <v>113.16</v>
      </c>
      <c r="G88" s="60">
        <f t="shared" si="4"/>
        <v>56.58</v>
      </c>
      <c r="H88" s="63">
        <f t="shared" si="5"/>
        <v>113.16</v>
      </c>
    </row>
    <row r="89" spans="1:8" s="62" customFormat="1" ht="24">
      <c r="A89" s="56" t="str">
        <f>IF((LEN('Copy paste to Here'!G93))&gt;5,((CONCATENATE('Copy paste to Here'!G93," &amp; ",'Copy paste to Here'!D93,"  &amp;  ",'Copy paste to Here'!E93))),"Empty Cell")</f>
        <v>Silicone double flared flesh tunnel &amp; Gauge: 12mm  &amp;  Color: Black</v>
      </c>
      <c r="B89" s="57" t="str">
        <f>'Copy paste to Here'!C93</f>
        <v>FPSI</v>
      </c>
      <c r="C89" s="57" t="s">
        <v>910</v>
      </c>
      <c r="D89" s="58">
        <f>Invoice!B93</f>
        <v>2</v>
      </c>
      <c r="E89" s="59">
        <f>'Shipping Invoice'!J93*$N$1</f>
        <v>19.93</v>
      </c>
      <c r="F89" s="59">
        <f t="shared" si="3"/>
        <v>39.86</v>
      </c>
      <c r="G89" s="60">
        <f t="shared" si="4"/>
        <v>19.93</v>
      </c>
      <c r="H89" s="63">
        <f t="shared" si="5"/>
        <v>39.86</v>
      </c>
    </row>
    <row r="90" spans="1:8" s="62" customFormat="1" ht="24">
      <c r="A90" s="56" t="str">
        <f>IF((LEN('Copy paste to Here'!G94))&gt;5,((CONCATENATE('Copy paste to Here'!G94," &amp; ",'Copy paste to Here'!D94,"  &amp;  ",'Copy paste to Here'!E94))),"Empty Cell")</f>
        <v xml:space="preserve">High polished surgical steel screw-fit flesh tunnel in hexagon screw nut design &amp; Gauge: 6mm  &amp;  </v>
      </c>
      <c r="B90" s="57" t="str">
        <f>'Copy paste to Here'!C94</f>
        <v>FQPG</v>
      </c>
      <c r="C90" s="57" t="s">
        <v>911</v>
      </c>
      <c r="D90" s="58">
        <f>Invoice!B94</f>
        <v>2</v>
      </c>
      <c r="E90" s="59">
        <f>'Shipping Invoice'!J94*$N$1</f>
        <v>63.7</v>
      </c>
      <c r="F90" s="59">
        <f t="shared" si="3"/>
        <v>127.4</v>
      </c>
      <c r="G90" s="60">
        <f t="shared" si="4"/>
        <v>63.7</v>
      </c>
      <c r="H90" s="63">
        <f t="shared" si="5"/>
        <v>127.4</v>
      </c>
    </row>
    <row r="91" spans="1:8" s="62" customFormat="1" ht="24">
      <c r="A91" s="56" t="str">
        <f>IF((LEN('Copy paste to Here'!G95))&gt;5,((CONCATENATE('Copy paste to Here'!G95," &amp; ",'Copy paste to Here'!D95,"  &amp;  ",'Copy paste to Here'!E95))),"Empty Cell")</f>
        <v xml:space="preserve">High polished surgical steel screw-fit flesh tunnel in hexagon screw nut design &amp; Gauge: 10mm  &amp;  </v>
      </c>
      <c r="B91" s="57" t="str">
        <f>'Copy paste to Here'!C95</f>
        <v>FQPG</v>
      </c>
      <c r="C91" s="57" t="s">
        <v>912</v>
      </c>
      <c r="D91" s="58">
        <f>Invoice!B95</f>
        <v>6</v>
      </c>
      <c r="E91" s="59">
        <f>'Shipping Invoice'!J95*$N$1</f>
        <v>77.94</v>
      </c>
      <c r="F91" s="59">
        <f t="shared" si="3"/>
        <v>467.64</v>
      </c>
      <c r="G91" s="60">
        <f t="shared" si="4"/>
        <v>77.94</v>
      </c>
      <c r="H91" s="63">
        <f t="shared" si="5"/>
        <v>467.64</v>
      </c>
    </row>
    <row r="92" spans="1:8" s="62" customFormat="1" ht="24">
      <c r="A92" s="56" t="str">
        <f>IF((LEN('Copy paste to Here'!G96))&gt;5,((CONCATENATE('Copy paste to Here'!G96," &amp; ",'Copy paste to Here'!D96,"  &amp;  ",'Copy paste to Here'!E96))),"Empty Cell")</f>
        <v>PVD plated surgical steel screw-fit flesh tunnel &amp; Gauge: 16mm  &amp;  Color: Blue</v>
      </c>
      <c r="B92" s="57" t="str">
        <f>'Copy paste to Here'!C96</f>
        <v>FTPG</v>
      </c>
      <c r="C92" s="57" t="s">
        <v>913</v>
      </c>
      <c r="D92" s="58">
        <f>Invoice!B96</f>
        <v>2</v>
      </c>
      <c r="E92" s="59">
        <f>'Shipping Invoice'!J96*$N$1</f>
        <v>145.56</v>
      </c>
      <c r="F92" s="59">
        <f t="shared" si="3"/>
        <v>291.12</v>
      </c>
      <c r="G92" s="60">
        <f t="shared" si="4"/>
        <v>145.56</v>
      </c>
      <c r="H92" s="63">
        <f t="shared" si="5"/>
        <v>291.12</v>
      </c>
    </row>
    <row r="93" spans="1:8" s="62" customFormat="1" ht="24">
      <c r="A93" s="56" t="str">
        <f>IF((LEN('Copy paste to Here'!G97))&gt;5,((CONCATENATE('Copy paste to Here'!G97," &amp; ",'Copy paste to Here'!D97,"  &amp;  ",'Copy paste to Here'!E97))),"Empty Cell")</f>
        <v>PVD plated surgical steel screw-fit flesh tunnel &amp; Gauge: 19mm  &amp;  Color: Black</v>
      </c>
      <c r="B93" s="57" t="str">
        <f>'Copy paste to Here'!C97</f>
        <v>FTPG</v>
      </c>
      <c r="C93" s="57" t="s">
        <v>914</v>
      </c>
      <c r="D93" s="58">
        <f>Invoice!B97</f>
        <v>4</v>
      </c>
      <c r="E93" s="59">
        <f>'Shipping Invoice'!J97*$N$1</f>
        <v>161.57</v>
      </c>
      <c r="F93" s="59">
        <f t="shared" si="3"/>
        <v>646.28</v>
      </c>
      <c r="G93" s="60">
        <f t="shared" si="4"/>
        <v>161.57</v>
      </c>
      <c r="H93" s="63">
        <f t="shared" si="5"/>
        <v>646.28</v>
      </c>
    </row>
    <row r="94" spans="1:8" s="62" customFormat="1" ht="25.5">
      <c r="A94" s="56" t="str">
        <f>IF((LEN('Copy paste to Here'!G98))&gt;5,((CONCATENATE('Copy paste to Here'!G98," &amp; ",'Copy paste to Here'!D98,"  &amp;  ",'Copy paste to Here'!E98))),"Empty Cell")</f>
        <v>PVD plated surgical steel screw-fit flesh tunnel &amp; Gauge: 20mm  &amp;  Color: Black</v>
      </c>
      <c r="B94" s="57" t="str">
        <f>'Copy paste to Here'!C98</f>
        <v>FTPG</v>
      </c>
      <c r="C94" s="57" t="s">
        <v>915</v>
      </c>
      <c r="D94" s="58">
        <f>Invoice!B98</f>
        <v>2</v>
      </c>
      <c r="E94" s="59">
        <f>'Shipping Invoice'!J98*$N$1</f>
        <v>166.91</v>
      </c>
      <c r="F94" s="59">
        <f t="shared" si="3"/>
        <v>333.82</v>
      </c>
      <c r="G94" s="60">
        <f t="shared" si="4"/>
        <v>166.91</v>
      </c>
      <c r="H94" s="63">
        <f t="shared" si="5"/>
        <v>333.82</v>
      </c>
    </row>
    <row r="95" spans="1:8" s="62" customFormat="1" ht="25.5">
      <c r="A95" s="56" t="str">
        <f>IF((LEN('Copy paste to Here'!G99))&gt;5,((CONCATENATE('Copy paste to Here'!G99," &amp; ",'Copy paste to Here'!D99,"  &amp;  ",'Copy paste to Here'!E99))),"Empty Cell")</f>
        <v>PVD plated surgical steel screw-fit flesh tunnel &amp; Gauge: 35mm  &amp;  Color: Black</v>
      </c>
      <c r="B95" s="57" t="str">
        <f>'Copy paste to Here'!C99</f>
        <v>FTPG</v>
      </c>
      <c r="C95" s="57" t="s">
        <v>916</v>
      </c>
      <c r="D95" s="58">
        <f>Invoice!B99</f>
        <v>12</v>
      </c>
      <c r="E95" s="59">
        <f>'Shipping Invoice'!J99*$N$1</f>
        <v>319.94</v>
      </c>
      <c r="F95" s="59">
        <f t="shared" si="3"/>
        <v>3839.2799999999997</v>
      </c>
      <c r="G95" s="60">
        <f t="shared" si="4"/>
        <v>319.94</v>
      </c>
      <c r="H95" s="63">
        <f t="shared" si="5"/>
        <v>3839.2799999999997</v>
      </c>
    </row>
    <row r="96" spans="1:8" s="62" customFormat="1" ht="25.5">
      <c r="A96" s="56" t="str">
        <f>IF((LEN('Copy paste to Here'!G100))&gt;5,((CONCATENATE('Copy paste to Here'!G100," &amp; ",'Copy paste to Here'!D100,"  &amp;  ",'Copy paste to Here'!E100))),"Empty Cell")</f>
        <v>PVD plated surgical steel screw-fit flesh tunnel &amp; Gauge: 38mm  &amp;  Color: Black</v>
      </c>
      <c r="B96" s="57" t="str">
        <f>'Copy paste to Here'!C100</f>
        <v>FTPG</v>
      </c>
      <c r="C96" s="57" t="s">
        <v>917</v>
      </c>
      <c r="D96" s="58">
        <f>Invoice!B100</f>
        <v>4</v>
      </c>
      <c r="E96" s="59">
        <f>'Shipping Invoice'!J100*$N$1</f>
        <v>355.52</v>
      </c>
      <c r="F96" s="59">
        <f t="shared" si="3"/>
        <v>1422.08</v>
      </c>
      <c r="G96" s="60">
        <f t="shared" si="4"/>
        <v>355.52</v>
      </c>
      <c r="H96" s="63">
        <f t="shared" si="5"/>
        <v>1422.08</v>
      </c>
    </row>
    <row r="97" spans="1:8" s="62" customFormat="1" ht="25.5">
      <c r="A97" s="56" t="str">
        <f>IF((LEN('Copy paste to Here'!G101))&gt;5,((CONCATENATE('Copy paste to Here'!G101," &amp; ",'Copy paste to Here'!D101,"  &amp;  ",'Copy paste to Here'!E101))),"Empty Cell")</f>
        <v>PVD plated surgical steel screw-fit flesh tunnel &amp; Gauge: 7mm  &amp;  Color: Black</v>
      </c>
      <c r="B97" s="57" t="str">
        <f>'Copy paste to Here'!C101</f>
        <v>FTPG</v>
      </c>
      <c r="C97" s="57" t="s">
        <v>918</v>
      </c>
      <c r="D97" s="58">
        <f>Invoice!B101</f>
        <v>2</v>
      </c>
      <c r="E97" s="59">
        <f>'Shipping Invoice'!J101*$N$1</f>
        <v>106.41</v>
      </c>
      <c r="F97" s="59">
        <f t="shared" si="3"/>
        <v>212.82</v>
      </c>
      <c r="G97" s="60">
        <f t="shared" si="4"/>
        <v>106.41</v>
      </c>
      <c r="H97" s="63">
        <f t="shared" si="5"/>
        <v>212.82</v>
      </c>
    </row>
    <row r="98" spans="1:8" s="62" customFormat="1" ht="25.5">
      <c r="A98" s="56" t="str">
        <f>IF((LEN('Copy paste to Here'!G102))&gt;5,((CONCATENATE('Copy paste to Here'!G102," &amp; ",'Copy paste to Here'!D102,"  &amp;  ",'Copy paste to Here'!E102))),"Empty Cell")</f>
        <v>PVD plated surgical steel screw-fit flesh tunnel &amp; Gauge: 7mm  &amp;  Color: Blue</v>
      </c>
      <c r="B98" s="57" t="str">
        <f>'Copy paste to Here'!C102</f>
        <v>FTPG</v>
      </c>
      <c r="C98" s="57" t="s">
        <v>918</v>
      </c>
      <c r="D98" s="58">
        <f>Invoice!B102</f>
        <v>2</v>
      </c>
      <c r="E98" s="59">
        <f>'Shipping Invoice'!J102*$N$1</f>
        <v>106.41</v>
      </c>
      <c r="F98" s="59">
        <f t="shared" si="3"/>
        <v>212.82</v>
      </c>
      <c r="G98" s="60">
        <f t="shared" si="4"/>
        <v>106.41</v>
      </c>
      <c r="H98" s="63">
        <f t="shared" si="5"/>
        <v>212.82</v>
      </c>
    </row>
    <row r="99" spans="1:8" s="62" customFormat="1" ht="25.5">
      <c r="A99" s="56" t="str">
        <f>IF((LEN('Copy paste to Here'!G103))&gt;5,((CONCATENATE('Copy paste to Here'!G103," &amp; ",'Copy paste to Here'!D103,"  &amp;  ",'Copy paste to Here'!E103))),"Empty Cell")</f>
        <v>PVD plated surgical steel screw-fit flesh tunnel &amp; Gauge: 9mm  &amp;  Color: Black</v>
      </c>
      <c r="B99" s="57" t="str">
        <f>'Copy paste to Here'!C103</f>
        <v>FTPG</v>
      </c>
      <c r="C99" s="57" t="s">
        <v>919</v>
      </c>
      <c r="D99" s="58">
        <f>Invoice!B103</f>
        <v>4</v>
      </c>
      <c r="E99" s="59">
        <f>'Shipping Invoice'!J103*$N$1</f>
        <v>113.53</v>
      </c>
      <c r="F99" s="59">
        <f t="shared" si="3"/>
        <v>454.12</v>
      </c>
      <c r="G99" s="60">
        <f t="shared" si="4"/>
        <v>113.53</v>
      </c>
      <c r="H99" s="63">
        <f t="shared" si="5"/>
        <v>454.12</v>
      </c>
    </row>
    <row r="100" spans="1:8" s="62" customFormat="1" ht="25.5">
      <c r="A100" s="56" t="str">
        <f>IF((LEN('Copy paste to Here'!G104))&gt;5,((CONCATENATE('Copy paste to Here'!G104," &amp; ",'Copy paste to Here'!D104,"  &amp;  ",'Copy paste to Here'!E104))),"Empty Cell")</f>
        <v>PVD plated surgical steel screw-fit flesh tunnel &amp; Gauge: 11mm  &amp;  Color: Black</v>
      </c>
      <c r="B100" s="57" t="str">
        <f>'Copy paste to Here'!C104</f>
        <v>FTPG</v>
      </c>
      <c r="C100" s="57" t="s">
        <v>920</v>
      </c>
      <c r="D100" s="58">
        <f>Invoice!B104</f>
        <v>24</v>
      </c>
      <c r="E100" s="59">
        <f>'Shipping Invoice'!J104*$N$1</f>
        <v>125.98</v>
      </c>
      <c r="F100" s="59">
        <f t="shared" si="3"/>
        <v>3023.52</v>
      </c>
      <c r="G100" s="60">
        <f t="shared" si="4"/>
        <v>125.98</v>
      </c>
      <c r="H100" s="63">
        <f t="shared" si="5"/>
        <v>3023.52</v>
      </c>
    </row>
    <row r="101" spans="1:8" s="62" customFormat="1" ht="36">
      <c r="A101" s="56" t="str">
        <f>IF((LEN('Copy paste to Here'!G105))&gt;5,((CONCATENATE('Copy paste to Here'!G105," &amp; ",'Copy paste to Here'!D105,"  &amp;  ",'Copy paste to Here'!E105))),"Empty Cell")</f>
        <v>PVD plated surgical steel flesh tunnel with crystal studded rim on the front side &amp; Gauge: 12mm  &amp;  Color: Black Anodized w/ Clear crystal</v>
      </c>
      <c r="B101" s="57" t="str">
        <f>'Copy paste to Here'!C105</f>
        <v>FTSCPC</v>
      </c>
      <c r="C101" s="57" t="s">
        <v>921</v>
      </c>
      <c r="D101" s="58">
        <f>Invoice!B105</f>
        <v>2</v>
      </c>
      <c r="E101" s="59">
        <f>'Shipping Invoice'!J105*$N$1</f>
        <v>163.35</v>
      </c>
      <c r="F101" s="59">
        <f t="shared" si="3"/>
        <v>326.7</v>
      </c>
      <c r="G101" s="60">
        <f t="shared" si="4"/>
        <v>163.35</v>
      </c>
      <c r="H101" s="63">
        <f t="shared" si="5"/>
        <v>326.7</v>
      </c>
    </row>
    <row r="102" spans="1:8" s="62" customFormat="1" ht="36">
      <c r="A102" s="56" t="str">
        <f>IF((LEN('Copy paste to Here'!G106))&gt;5,((CONCATENATE('Copy paste to Here'!G106," &amp; ",'Copy paste to Here'!D106,"  &amp;  ",'Copy paste to Here'!E106))),"Empty Cell")</f>
        <v>PVD plated surgical steel flesh tunnel with crystal studded rim on the front side &amp; Gauge: 16mm  &amp;  Color: Black Anodized w/ Clear crystal</v>
      </c>
      <c r="B102" s="57" t="str">
        <f>'Copy paste to Here'!C106</f>
        <v>FTSCPC</v>
      </c>
      <c r="C102" s="57" t="s">
        <v>922</v>
      </c>
      <c r="D102" s="58">
        <f>Invoice!B106</f>
        <v>2</v>
      </c>
      <c r="E102" s="59">
        <f>'Shipping Invoice'!J106*$N$1</f>
        <v>206.05</v>
      </c>
      <c r="F102" s="59">
        <f t="shared" si="3"/>
        <v>412.1</v>
      </c>
      <c r="G102" s="60">
        <f t="shared" si="4"/>
        <v>206.05</v>
      </c>
      <c r="H102" s="63">
        <f t="shared" si="5"/>
        <v>412.1</v>
      </c>
    </row>
    <row r="103" spans="1:8" s="62" customFormat="1" ht="36">
      <c r="A103" s="56" t="str">
        <f>IF((LEN('Copy paste to Here'!G107))&gt;5,((CONCATENATE('Copy paste to Here'!G107," &amp; ",'Copy paste to Here'!D107,"  &amp;  ",'Copy paste to Here'!E107))),"Empty Cell")</f>
        <v>PVD plated surgical steel flesh tunnel with crystal studded rim on the front side &amp; Gauge: 20mm  &amp;  Color: Black Anodized w/ Clear crystal</v>
      </c>
      <c r="B103" s="57" t="str">
        <f>'Copy paste to Here'!C107</f>
        <v>FTSCPC</v>
      </c>
      <c r="C103" s="57" t="s">
        <v>923</v>
      </c>
      <c r="D103" s="58">
        <f>Invoice!B107</f>
        <v>2</v>
      </c>
      <c r="E103" s="59">
        <f>'Shipping Invoice'!J107*$N$1</f>
        <v>250.54</v>
      </c>
      <c r="F103" s="59">
        <f t="shared" si="3"/>
        <v>501.08</v>
      </c>
      <c r="G103" s="60">
        <f t="shared" si="4"/>
        <v>250.54</v>
      </c>
      <c r="H103" s="63">
        <f t="shared" si="5"/>
        <v>501.08</v>
      </c>
    </row>
    <row r="104" spans="1:8" s="62" customFormat="1">
      <c r="A104" s="56" t="str">
        <f>IF((LEN('Copy paste to Here'!G108))&gt;5,((CONCATENATE('Copy paste to Here'!G108," &amp; ",'Copy paste to Here'!D108,"  &amp;  ",'Copy paste to Here'!E108))),"Empty Cell")</f>
        <v>Silicone double flared flesh tunnel &amp; Gauge: 5mm  &amp;  Color: Black</v>
      </c>
      <c r="B104" s="57" t="str">
        <f>'Copy paste to Here'!C108</f>
        <v>FTSI</v>
      </c>
      <c r="C104" s="57" t="s">
        <v>924</v>
      </c>
      <c r="D104" s="58">
        <f>Invoice!B108</f>
        <v>2</v>
      </c>
      <c r="E104" s="59">
        <f>'Shipping Invoice'!J108*$N$1</f>
        <v>13.52</v>
      </c>
      <c r="F104" s="59">
        <f t="shared" si="3"/>
        <v>27.04</v>
      </c>
      <c r="G104" s="60">
        <f t="shared" si="4"/>
        <v>13.52</v>
      </c>
      <c r="H104" s="63">
        <f t="shared" si="5"/>
        <v>27.04</v>
      </c>
    </row>
    <row r="105" spans="1:8" s="62" customFormat="1" ht="24">
      <c r="A105" s="56" t="str">
        <f>IF((LEN('Copy paste to Here'!G109))&gt;5,((CONCATENATE('Copy paste to Here'!G109," &amp; ",'Copy paste to Here'!D109,"  &amp;  ",'Copy paste to Here'!E109))),"Empty Cell")</f>
        <v>Silicone double flared flesh tunnel &amp; Gauge: 19mm  &amp;  Color: Black</v>
      </c>
      <c r="B105" s="57" t="str">
        <f>'Copy paste to Here'!C109</f>
        <v>FTSI</v>
      </c>
      <c r="C105" s="57" t="s">
        <v>925</v>
      </c>
      <c r="D105" s="58">
        <f>Invoice!B109</f>
        <v>2</v>
      </c>
      <c r="E105" s="59">
        <f>'Shipping Invoice'!J109*$N$1</f>
        <v>26.69</v>
      </c>
      <c r="F105" s="59">
        <f t="shared" si="3"/>
        <v>53.38</v>
      </c>
      <c r="G105" s="60">
        <f t="shared" si="4"/>
        <v>26.69</v>
      </c>
      <c r="H105" s="63">
        <f t="shared" si="5"/>
        <v>53.38</v>
      </c>
    </row>
    <row r="106" spans="1:8" s="62" customFormat="1" ht="25.5">
      <c r="A106" s="56" t="str">
        <f>IF((LEN('Copy paste to Here'!G110))&gt;5,((CONCATENATE('Copy paste to Here'!G110," &amp; ",'Copy paste to Here'!D110,"  &amp;  ",'Copy paste to Here'!E110))),"Empty Cell")</f>
        <v>Silicone double flared flesh tunnel &amp; Gauge: 20mm  &amp;  Color: White</v>
      </c>
      <c r="B106" s="57" t="str">
        <f>'Copy paste to Here'!C110</f>
        <v>FTSI</v>
      </c>
      <c r="C106" s="57" t="s">
        <v>926</v>
      </c>
      <c r="D106" s="58">
        <f>Invoice!B110</f>
        <v>16</v>
      </c>
      <c r="E106" s="59">
        <f>'Shipping Invoice'!J110*$N$1</f>
        <v>27.4</v>
      </c>
      <c r="F106" s="59">
        <f t="shared" si="3"/>
        <v>438.4</v>
      </c>
      <c r="G106" s="60">
        <f t="shared" si="4"/>
        <v>27.4</v>
      </c>
      <c r="H106" s="63">
        <f t="shared" si="5"/>
        <v>438.4</v>
      </c>
    </row>
    <row r="107" spans="1:8" s="62" customFormat="1" ht="24">
      <c r="A107" s="56" t="str">
        <f>IF((LEN('Copy paste to Here'!G111))&gt;5,((CONCATENATE('Copy paste to Here'!G111," &amp; ",'Copy paste to Here'!D111,"  &amp;  ",'Copy paste to Here'!E111))),"Empty Cell")</f>
        <v xml:space="preserve">High polished and black anodized surgical steel screw-fit flesh tunnel with laser cut spider web on front &amp; Gauge: 8mm  &amp;  </v>
      </c>
      <c r="B107" s="57" t="str">
        <f>'Copy paste to Here'!C111</f>
        <v>FTSPW</v>
      </c>
      <c r="C107" s="57" t="s">
        <v>927</v>
      </c>
      <c r="D107" s="58">
        <f>Invoice!B111</f>
        <v>2</v>
      </c>
      <c r="E107" s="59">
        <f>'Shipping Invoice'!J111*$N$1</f>
        <v>67.260000000000005</v>
      </c>
      <c r="F107" s="59">
        <f t="shared" si="3"/>
        <v>134.52000000000001</v>
      </c>
      <c r="G107" s="60">
        <f t="shared" si="4"/>
        <v>67.260000000000005</v>
      </c>
      <c r="H107" s="63">
        <f t="shared" si="5"/>
        <v>134.52000000000001</v>
      </c>
    </row>
    <row r="108" spans="1:8" s="62" customFormat="1" ht="25.5">
      <c r="A108" s="56" t="str">
        <f>IF((LEN('Copy paste to Here'!G112))&gt;5,((CONCATENATE('Copy paste to Here'!G112," &amp; ",'Copy paste to Here'!D112,"  &amp;  ",'Copy paste to Here'!E112))),"Empty Cell")</f>
        <v xml:space="preserve">High polished and black anodized surgical steel screw-fit flesh tunnel with laser cut spider web on front &amp; Gauge: 18mm  &amp;  </v>
      </c>
      <c r="B108" s="57" t="str">
        <f>'Copy paste to Here'!C112</f>
        <v>FTSPW</v>
      </c>
      <c r="C108" s="57" t="s">
        <v>928</v>
      </c>
      <c r="D108" s="58">
        <f>Invoice!B112</f>
        <v>4</v>
      </c>
      <c r="E108" s="59">
        <f>'Shipping Invoice'!J112*$N$1</f>
        <v>101.07</v>
      </c>
      <c r="F108" s="59">
        <f t="shared" si="3"/>
        <v>404.28</v>
      </c>
      <c r="G108" s="60">
        <f t="shared" si="4"/>
        <v>101.07</v>
      </c>
      <c r="H108" s="63">
        <f t="shared" si="5"/>
        <v>404.28</v>
      </c>
    </row>
    <row r="109" spans="1:8" s="62" customFormat="1" ht="36">
      <c r="A109" s="56" t="str">
        <f>IF((LEN('Copy paste to Here'!G113))&gt;5,((CONCATENATE('Copy paste to Here'!G113," &amp; ",'Copy paste to Here'!D113,"  &amp;  ",'Copy paste to Here'!E113))),"Empty Cell")</f>
        <v xml:space="preserve">High polished and black anodized surgical steel screw-fit flesh tunnel with clear star-shaped CZ in the center and crystal studded rim &amp; Gauge: 10mm  &amp;  </v>
      </c>
      <c r="B109" s="57" t="str">
        <f>'Copy paste to Here'!C113</f>
        <v>FTSZC</v>
      </c>
      <c r="C109" s="57" t="s">
        <v>929</v>
      </c>
      <c r="D109" s="58">
        <f>Invoice!B113</f>
        <v>2</v>
      </c>
      <c r="E109" s="59">
        <f>'Shipping Invoice'!J113*$N$1</f>
        <v>127.76</v>
      </c>
      <c r="F109" s="59">
        <f t="shared" si="3"/>
        <v>255.52</v>
      </c>
      <c r="G109" s="60">
        <f t="shared" si="4"/>
        <v>127.76</v>
      </c>
      <c r="H109" s="63">
        <f t="shared" si="5"/>
        <v>255.52</v>
      </c>
    </row>
    <row r="110" spans="1:8" s="62" customFormat="1" ht="24">
      <c r="A110" s="56" t="str">
        <f>IF((LEN('Copy paste to Here'!G114))&gt;5,((CONCATENATE('Copy paste to Here'!G114," &amp; ",'Copy paste to Here'!D114,"  &amp;  ",'Copy paste to Here'!E114))),"Empty Cell")</f>
        <v xml:space="preserve">High polished surgical steel fake plug without rubber O-Rings &amp; Size: 5mm  &amp;  </v>
      </c>
      <c r="B110" s="57" t="str">
        <f>'Copy paste to Here'!C114</f>
        <v>IPRD</v>
      </c>
      <c r="C110" s="57" t="s">
        <v>930</v>
      </c>
      <c r="D110" s="58">
        <f>Invoice!B114</f>
        <v>2</v>
      </c>
      <c r="E110" s="59">
        <f>'Shipping Invoice'!J114*$N$1</f>
        <v>13.88</v>
      </c>
      <c r="F110" s="59">
        <f t="shared" si="3"/>
        <v>27.76</v>
      </c>
      <c r="G110" s="60">
        <f t="shared" si="4"/>
        <v>13.88</v>
      </c>
      <c r="H110" s="63">
        <f t="shared" si="5"/>
        <v>27.76</v>
      </c>
    </row>
    <row r="111" spans="1:8" s="62" customFormat="1" ht="24">
      <c r="A111" s="56" t="str">
        <f>IF((LEN('Copy paste to Here'!G115))&gt;5,((CONCATENATE('Copy paste to Here'!G115," &amp; ",'Copy paste to Here'!D115,"  &amp;  ",'Copy paste to Here'!E115))),"Empty Cell")</f>
        <v xml:space="preserve">High polished surgical steel fake plug without rubber O-Rings &amp; Size: 6mm  &amp;  </v>
      </c>
      <c r="B111" s="57" t="str">
        <f>'Copy paste to Here'!C115</f>
        <v>IPRD</v>
      </c>
      <c r="C111" s="57" t="s">
        <v>931</v>
      </c>
      <c r="D111" s="58">
        <f>Invoice!B115</f>
        <v>2</v>
      </c>
      <c r="E111" s="59">
        <f>'Shipping Invoice'!J115*$N$1</f>
        <v>13.88</v>
      </c>
      <c r="F111" s="59">
        <f t="shared" si="3"/>
        <v>27.76</v>
      </c>
      <c r="G111" s="60">
        <f t="shared" si="4"/>
        <v>13.88</v>
      </c>
      <c r="H111" s="63">
        <f t="shared" si="5"/>
        <v>27.76</v>
      </c>
    </row>
    <row r="112" spans="1:8" s="62" customFormat="1">
      <c r="A112" s="56" t="str">
        <f>IF((LEN('Copy paste to Here'!G116))&gt;5,((CONCATENATE('Copy paste to Here'!G116," &amp; ",'Copy paste to Here'!D116,"  &amp;  ",'Copy paste to Here'!E116))),"Empty Cell")</f>
        <v xml:space="preserve">Tamarind wood spiral coil taper &amp; Gauge: 3mm  &amp;  </v>
      </c>
      <c r="B112" s="57" t="str">
        <f>'Copy paste to Here'!C116</f>
        <v>IPTM</v>
      </c>
      <c r="C112" s="57" t="s">
        <v>932</v>
      </c>
      <c r="D112" s="58">
        <f>Invoice!B116</f>
        <v>2</v>
      </c>
      <c r="E112" s="59">
        <f>'Shipping Invoice'!J116*$N$1</f>
        <v>56.58</v>
      </c>
      <c r="F112" s="59">
        <f t="shared" si="3"/>
        <v>113.16</v>
      </c>
      <c r="G112" s="60">
        <f t="shared" si="4"/>
        <v>56.58</v>
      </c>
      <c r="H112" s="63">
        <f t="shared" si="5"/>
        <v>113.16</v>
      </c>
    </row>
    <row r="113" spans="1:8" s="62" customFormat="1">
      <c r="A113" s="56" t="str">
        <f>IF((LEN('Copy paste to Here'!G117))&gt;5,((CONCATENATE('Copy paste to Here'!G117," &amp; ",'Copy paste to Here'!D117,"  &amp;  ",'Copy paste to Here'!E117))),"Empty Cell")</f>
        <v xml:space="preserve">Tamarind wood spiral coil taper &amp; Gauge: 6mm  &amp;  </v>
      </c>
      <c r="B113" s="57" t="str">
        <f>'Copy paste to Here'!C117</f>
        <v>IPTM</v>
      </c>
      <c r="C113" s="57" t="s">
        <v>933</v>
      </c>
      <c r="D113" s="58">
        <f>Invoice!B117</f>
        <v>2</v>
      </c>
      <c r="E113" s="59">
        <f>'Shipping Invoice'!J117*$N$1</f>
        <v>63.7</v>
      </c>
      <c r="F113" s="59">
        <f t="shared" si="3"/>
        <v>127.4</v>
      </c>
      <c r="G113" s="60">
        <f t="shared" si="4"/>
        <v>63.7</v>
      </c>
      <c r="H113" s="63">
        <f t="shared" si="5"/>
        <v>127.4</v>
      </c>
    </row>
    <row r="114" spans="1:8" s="62" customFormat="1" ht="24">
      <c r="A114" s="56" t="str">
        <f>IF((LEN('Copy paste to Here'!G118))&gt;5,((CONCATENATE('Copy paste to Here'!G118," &amp; ",'Copy paste to Here'!D118,"  &amp;  ",'Copy paste to Here'!E118))),"Empty Cell")</f>
        <v>Anodized surgical steel fake plug with rubber O-Rings &amp; Size: 6mm  &amp;  Color: Black</v>
      </c>
      <c r="B114" s="57" t="str">
        <f>'Copy paste to Here'!C118</f>
        <v>IPTR</v>
      </c>
      <c r="C114" s="57" t="s">
        <v>934</v>
      </c>
      <c r="D114" s="58">
        <f>Invoice!B118</f>
        <v>2</v>
      </c>
      <c r="E114" s="59">
        <f>'Shipping Invoice'!J118*$N$1</f>
        <v>22.78</v>
      </c>
      <c r="F114" s="59">
        <f t="shared" si="3"/>
        <v>45.56</v>
      </c>
      <c r="G114" s="60">
        <f t="shared" si="4"/>
        <v>22.78</v>
      </c>
      <c r="H114" s="63">
        <f t="shared" si="5"/>
        <v>45.56</v>
      </c>
    </row>
    <row r="115" spans="1:8" s="62" customFormat="1" ht="24">
      <c r="A115" s="56" t="str">
        <f>IF((LEN('Copy paste to Here'!G119))&gt;5,((CONCATENATE('Copy paste to Here'!G119," &amp; ",'Copy paste to Here'!D119,"  &amp;  ",'Copy paste to Here'!E119))),"Empty Cell")</f>
        <v>Anodized surgical steel fake plug with rubber O-Rings &amp; Size: 8mm  &amp;  Color: Black</v>
      </c>
      <c r="B115" s="57" t="str">
        <f>'Copy paste to Here'!C119</f>
        <v>IPTR</v>
      </c>
      <c r="C115" s="57" t="s">
        <v>935</v>
      </c>
      <c r="D115" s="58">
        <f>Invoice!B119</f>
        <v>4</v>
      </c>
      <c r="E115" s="59">
        <f>'Shipping Invoice'!J119*$N$1</f>
        <v>24.56</v>
      </c>
      <c r="F115" s="59">
        <f t="shared" si="3"/>
        <v>98.24</v>
      </c>
      <c r="G115" s="60">
        <f t="shared" si="4"/>
        <v>24.56</v>
      </c>
      <c r="H115" s="63">
        <f t="shared" si="5"/>
        <v>98.24</v>
      </c>
    </row>
    <row r="116" spans="1:8" s="62" customFormat="1" ht="24">
      <c r="A116" s="56" t="str">
        <f>IF((LEN('Copy paste to Here'!G120))&gt;5,((CONCATENATE('Copy paste to Here'!G120," &amp; ",'Copy paste to Here'!D120,"  &amp;  ",'Copy paste to Here'!E120))),"Empty Cell")</f>
        <v>Anodized surgical steel fake plug in black and gold without O-Rings &amp; Size: 5mm  &amp;  Color: Black</v>
      </c>
      <c r="B116" s="57" t="str">
        <f>'Copy paste to Here'!C120</f>
        <v>IPTRD</v>
      </c>
      <c r="C116" s="57" t="s">
        <v>936</v>
      </c>
      <c r="D116" s="58">
        <f>Invoice!B120</f>
        <v>2</v>
      </c>
      <c r="E116" s="59">
        <f>'Shipping Invoice'!J120*$N$1</f>
        <v>21</v>
      </c>
      <c r="F116" s="59">
        <f t="shared" si="3"/>
        <v>42</v>
      </c>
      <c r="G116" s="60">
        <f t="shared" si="4"/>
        <v>21</v>
      </c>
      <c r="H116" s="63">
        <f t="shared" si="5"/>
        <v>42</v>
      </c>
    </row>
    <row r="117" spans="1:8" s="62" customFormat="1" ht="24">
      <c r="A117" s="56" t="str">
        <f>IF((LEN('Copy paste to Here'!G121))&gt;5,((CONCATENATE('Copy paste to Here'!G121," &amp; ",'Copy paste to Here'!D121,"  &amp;  ",'Copy paste to Here'!E121))),"Empty Cell")</f>
        <v>Anodized surgical steel fake plug in black and gold without O-Rings &amp; Size: 6mm  &amp;  Color: Black</v>
      </c>
      <c r="B117" s="57" t="str">
        <f>'Copy paste to Here'!C121</f>
        <v>IPTRD</v>
      </c>
      <c r="C117" s="57" t="s">
        <v>937</v>
      </c>
      <c r="D117" s="58">
        <f>Invoice!B121</f>
        <v>2</v>
      </c>
      <c r="E117" s="59">
        <f>'Shipping Invoice'!J121*$N$1</f>
        <v>22.78</v>
      </c>
      <c r="F117" s="59">
        <f t="shared" si="3"/>
        <v>45.56</v>
      </c>
      <c r="G117" s="60">
        <f t="shared" si="4"/>
        <v>22.78</v>
      </c>
      <c r="H117" s="63">
        <f t="shared" si="5"/>
        <v>45.56</v>
      </c>
    </row>
    <row r="118" spans="1:8" s="62" customFormat="1" ht="24">
      <c r="A118" s="56" t="str">
        <f>IF((LEN('Copy paste to Here'!G122))&gt;5,((CONCATENATE('Copy paste to Here'!G122," &amp; ",'Copy paste to Here'!D122,"  &amp;  ",'Copy paste to Here'!E122))),"Empty Cell")</f>
        <v>Acrylic fake plug without rubber O-rings &amp; Size: 8mm  &amp;  Color: Black</v>
      </c>
      <c r="B118" s="57" t="str">
        <f>'Copy paste to Here'!C122</f>
        <v>IPVRD</v>
      </c>
      <c r="C118" s="57" t="s">
        <v>793</v>
      </c>
      <c r="D118" s="58">
        <f>Invoice!B122</f>
        <v>2</v>
      </c>
      <c r="E118" s="59">
        <f>'Shipping Invoice'!J122*$N$1</f>
        <v>12.1</v>
      </c>
      <c r="F118" s="59">
        <f t="shared" si="3"/>
        <v>24.2</v>
      </c>
      <c r="G118" s="60">
        <f t="shared" si="4"/>
        <v>12.1</v>
      </c>
      <c r="H118" s="63">
        <f t="shared" si="5"/>
        <v>24.2</v>
      </c>
    </row>
    <row r="119" spans="1:8" s="62" customFormat="1" ht="24">
      <c r="A119" s="56" t="str">
        <f>IF((LEN('Copy paste to Here'!G123))&gt;5,((CONCATENATE('Copy paste to Here'!G123," &amp; ",'Copy paste to Here'!D123,"  &amp;  ",'Copy paste to Here'!E123))),"Empty Cell")</f>
        <v>Acrylic fake plug without rubber O-rings &amp; Size: 8mm  &amp;  Color: White</v>
      </c>
      <c r="B119" s="57" t="str">
        <f>'Copy paste to Here'!C123</f>
        <v>IPVRD</v>
      </c>
      <c r="C119" s="57" t="s">
        <v>793</v>
      </c>
      <c r="D119" s="58">
        <f>Invoice!B123</f>
        <v>2</v>
      </c>
      <c r="E119" s="59">
        <f>'Shipping Invoice'!J123*$N$1</f>
        <v>12.1</v>
      </c>
      <c r="F119" s="59">
        <f t="shared" si="3"/>
        <v>24.2</v>
      </c>
      <c r="G119" s="60">
        <f t="shared" si="4"/>
        <v>12.1</v>
      </c>
      <c r="H119" s="63">
        <f t="shared" si="5"/>
        <v>24.2</v>
      </c>
    </row>
    <row r="120" spans="1:8" s="62" customFormat="1" ht="24">
      <c r="A120" s="56" t="str">
        <f>IF((LEN('Copy paste to Here'!G124))&gt;5,((CONCATENATE('Copy paste to Here'!G124," &amp; ",'Copy paste to Here'!D124,"  &amp;  ",'Copy paste to Here'!E124))),"Empty Cell")</f>
        <v>Acrylic fake plug without rubber O-rings &amp; Size: 8mm  &amp;  Color: Pink</v>
      </c>
      <c r="B120" s="57" t="str">
        <f>'Copy paste to Here'!C124</f>
        <v>IPVRD</v>
      </c>
      <c r="C120" s="57" t="s">
        <v>793</v>
      </c>
      <c r="D120" s="58">
        <f>Invoice!B124</f>
        <v>6</v>
      </c>
      <c r="E120" s="59">
        <f>'Shipping Invoice'!J124*$N$1</f>
        <v>12.1</v>
      </c>
      <c r="F120" s="59">
        <f t="shared" si="3"/>
        <v>72.599999999999994</v>
      </c>
      <c r="G120" s="60">
        <f t="shared" si="4"/>
        <v>12.1</v>
      </c>
      <c r="H120" s="63">
        <f t="shared" si="5"/>
        <v>72.599999999999994</v>
      </c>
    </row>
    <row r="121" spans="1:8" s="62" customFormat="1" ht="24">
      <c r="A121" s="56" t="str">
        <f>IF((LEN('Copy paste to Here'!G125))&gt;5,((CONCATENATE('Copy paste to Here'!G125," &amp; ",'Copy paste to Here'!D125,"  &amp;  ",'Copy paste to Here'!E125))),"Empty Cell")</f>
        <v>Acrylic fake taper with rubber O-rings in UV and solid colors &amp; Length: 8mm  &amp;  Color: # 2 in picture</v>
      </c>
      <c r="B121" s="57" t="str">
        <f>'Copy paste to Here'!C125</f>
        <v>IVTP</v>
      </c>
      <c r="C121" s="57" t="s">
        <v>938</v>
      </c>
      <c r="D121" s="58">
        <f>Invoice!B125</f>
        <v>2</v>
      </c>
      <c r="E121" s="59">
        <f>'Shipping Invoice'!J125*$N$1</f>
        <v>17.440000000000001</v>
      </c>
      <c r="F121" s="59">
        <f t="shared" si="3"/>
        <v>34.880000000000003</v>
      </c>
      <c r="G121" s="60">
        <f t="shared" si="4"/>
        <v>17.440000000000001</v>
      </c>
      <c r="H121" s="63">
        <f t="shared" si="5"/>
        <v>34.880000000000003</v>
      </c>
    </row>
    <row r="122" spans="1:8" s="62" customFormat="1" ht="24">
      <c r="A122" s="56" t="str">
        <f>IF((LEN('Copy paste to Here'!G126))&gt;5,((CONCATENATE('Copy paste to Here'!G126," &amp; ",'Copy paste to Here'!D126,"  &amp;  ",'Copy paste to Here'!E126))),"Empty Cell")</f>
        <v>Acrylic fake taper with rubber O-rings in UV and solid colors &amp; Length: 8mm  &amp;  Color: # 3 in picture</v>
      </c>
      <c r="B122" s="57" t="str">
        <f>'Copy paste to Here'!C126</f>
        <v>IVTP</v>
      </c>
      <c r="C122" s="57" t="s">
        <v>938</v>
      </c>
      <c r="D122" s="58">
        <f>Invoice!B126</f>
        <v>2</v>
      </c>
      <c r="E122" s="59">
        <f>'Shipping Invoice'!J126*$N$1</f>
        <v>17.440000000000001</v>
      </c>
      <c r="F122" s="59">
        <f t="shared" si="3"/>
        <v>34.880000000000003</v>
      </c>
      <c r="G122" s="60">
        <f t="shared" si="4"/>
        <v>17.440000000000001</v>
      </c>
      <c r="H122" s="63">
        <f t="shared" si="5"/>
        <v>34.880000000000003</v>
      </c>
    </row>
    <row r="123" spans="1:8" s="62" customFormat="1" ht="24">
      <c r="A123" s="56" t="str">
        <f>IF((LEN('Copy paste to Here'!G127))&gt;5,((CONCATENATE('Copy paste to Here'!G127," &amp; ",'Copy paste to Here'!D127,"  &amp;  ",'Copy paste to Here'!E127))),"Empty Cell")</f>
        <v>Acrylic fake taper with rubber O-rings in UV and solid colors &amp; Length: 8mm  &amp;  Color: # 6 in picture</v>
      </c>
      <c r="B123" s="57" t="str">
        <f>'Copy paste to Here'!C127</f>
        <v>IVTP</v>
      </c>
      <c r="C123" s="57" t="s">
        <v>938</v>
      </c>
      <c r="D123" s="58">
        <f>Invoice!B127</f>
        <v>2</v>
      </c>
      <c r="E123" s="59">
        <f>'Shipping Invoice'!J127*$N$1</f>
        <v>17.440000000000001</v>
      </c>
      <c r="F123" s="59">
        <f t="shared" si="3"/>
        <v>34.880000000000003</v>
      </c>
      <c r="G123" s="60">
        <f t="shared" si="4"/>
        <v>17.440000000000001</v>
      </c>
      <c r="H123" s="63">
        <f t="shared" si="5"/>
        <v>34.880000000000003</v>
      </c>
    </row>
    <row r="124" spans="1:8" s="62" customFormat="1" ht="25.5">
      <c r="A124" s="56" t="str">
        <f>IF((LEN('Copy paste to Here'!G128))&gt;5,((CONCATENATE('Copy paste to Here'!G128," &amp; ",'Copy paste to Here'!D128,"  &amp;  ",'Copy paste to Here'!E128))),"Empty Cell")</f>
        <v xml:space="preserve">High polished surgical steel taper with double rubber O-rings &amp; Gauge: 4mm  &amp;  </v>
      </c>
      <c r="B124" s="57" t="str">
        <f>'Copy paste to Here'!C128</f>
        <v>NLSPGX</v>
      </c>
      <c r="C124" s="57" t="s">
        <v>939</v>
      </c>
      <c r="D124" s="58">
        <f>Invoice!B128</f>
        <v>8</v>
      </c>
      <c r="E124" s="59">
        <f>'Shipping Invoice'!J128*$N$1</f>
        <v>38.79</v>
      </c>
      <c r="F124" s="59">
        <f t="shared" si="3"/>
        <v>310.32</v>
      </c>
      <c r="G124" s="60">
        <f t="shared" si="4"/>
        <v>38.79</v>
      </c>
      <c r="H124" s="63">
        <f t="shared" si="5"/>
        <v>310.32</v>
      </c>
    </row>
    <row r="125" spans="1:8" s="62" customFormat="1" ht="25.5">
      <c r="A125" s="56" t="str">
        <f>IF((LEN('Copy paste to Here'!G129))&gt;5,((CONCATENATE('Copy paste to Here'!G129," &amp; ",'Copy paste to Here'!D129,"  &amp;  ",'Copy paste to Here'!E129))),"Empty Cell")</f>
        <v xml:space="preserve">High polished surgical steel taper with double rubber O-rings &amp; Gauge: 5mm  &amp;  </v>
      </c>
      <c r="B125" s="57" t="str">
        <f>'Copy paste to Here'!C129</f>
        <v>NLSPGX</v>
      </c>
      <c r="C125" s="57" t="s">
        <v>940</v>
      </c>
      <c r="D125" s="58">
        <f>Invoice!B129</f>
        <v>2</v>
      </c>
      <c r="E125" s="59">
        <f>'Shipping Invoice'!J129*$N$1</f>
        <v>47.69</v>
      </c>
      <c r="F125" s="59">
        <f t="shared" si="3"/>
        <v>95.38</v>
      </c>
      <c r="G125" s="60">
        <f t="shared" si="4"/>
        <v>47.69</v>
      </c>
      <c r="H125" s="63">
        <f t="shared" si="5"/>
        <v>95.38</v>
      </c>
    </row>
    <row r="126" spans="1:8" s="62" customFormat="1" ht="36">
      <c r="A126" s="56" t="str">
        <f>IF((LEN('Copy paste to Here'!G130))&gt;5,((CONCATENATE('Copy paste to Here'!G130," &amp; ",'Copy paste to Here'!D130,"  &amp;  ",'Copy paste to Here'!E130))),"Empty Cell")</f>
        <v>Acrylic pincher with double rubber O-Rings - gauge 14g to 00g (1.6mm - 10mm) &amp; Pincher Size: Thickness 1.6mm &amp; width 10mm  &amp;  Color: Green</v>
      </c>
      <c r="B126" s="57" t="str">
        <f>'Copy paste to Here'!C130</f>
        <v>PACP</v>
      </c>
      <c r="C126" s="57" t="s">
        <v>941</v>
      </c>
      <c r="D126" s="58">
        <f>Invoice!B130</f>
        <v>2</v>
      </c>
      <c r="E126" s="59">
        <f>'Shipping Invoice'!J130*$N$1</f>
        <v>13.88</v>
      </c>
      <c r="F126" s="59">
        <f t="shared" si="3"/>
        <v>27.76</v>
      </c>
      <c r="G126" s="60">
        <f t="shared" si="4"/>
        <v>13.88</v>
      </c>
      <c r="H126" s="63">
        <f t="shared" si="5"/>
        <v>27.76</v>
      </c>
    </row>
    <row r="127" spans="1:8" s="62" customFormat="1" ht="36">
      <c r="A127" s="56" t="str">
        <f>IF((LEN('Copy paste to Here'!G131))&gt;5,((CONCATENATE('Copy paste to Here'!G131," &amp; ",'Copy paste to Here'!D131,"  &amp;  ",'Copy paste to Here'!E131))),"Empty Cell")</f>
        <v>Acrylic pincher with double rubber O-Rings - gauge 14g to 00g (1.6mm - 10mm) &amp; Pincher Size: Thickness 1.6mm &amp; width 10mm  &amp;  Color: Pink</v>
      </c>
      <c r="B127" s="57" t="str">
        <f>'Copy paste to Here'!C131</f>
        <v>PACP</v>
      </c>
      <c r="C127" s="57" t="s">
        <v>941</v>
      </c>
      <c r="D127" s="58">
        <f>Invoice!B131</f>
        <v>2</v>
      </c>
      <c r="E127" s="59">
        <f>'Shipping Invoice'!J131*$N$1</f>
        <v>13.88</v>
      </c>
      <c r="F127" s="59">
        <f t="shared" si="3"/>
        <v>27.76</v>
      </c>
      <c r="G127" s="60">
        <f t="shared" si="4"/>
        <v>13.88</v>
      </c>
      <c r="H127" s="63">
        <f t="shared" si="5"/>
        <v>27.76</v>
      </c>
    </row>
    <row r="128" spans="1:8" s="62" customFormat="1" ht="36">
      <c r="A128" s="56" t="str">
        <f>IF((LEN('Copy paste to Here'!G132))&gt;5,((CONCATENATE('Copy paste to Here'!G132," &amp; ",'Copy paste to Here'!D132,"  &amp;  ",'Copy paste to Here'!E132))),"Empty Cell")</f>
        <v>Acrylic pincher with double rubber O-Rings - gauge 14g to 00g (1.6mm - 10mm) &amp; Pincher Size: Thickness 1.6mm &amp; width 10mm  &amp;  Color: Purple</v>
      </c>
      <c r="B128" s="57" t="str">
        <f>'Copy paste to Here'!C132</f>
        <v>PACP</v>
      </c>
      <c r="C128" s="57" t="s">
        <v>941</v>
      </c>
      <c r="D128" s="58">
        <f>Invoice!B132</f>
        <v>2</v>
      </c>
      <c r="E128" s="59">
        <f>'Shipping Invoice'!J132*$N$1</f>
        <v>13.88</v>
      </c>
      <c r="F128" s="59">
        <f t="shared" si="3"/>
        <v>27.76</v>
      </c>
      <c r="G128" s="60">
        <f t="shared" si="4"/>
        <v>13.88</v>
      </c>
      <c r="H128" s="63">
        <f t="shared" si="5"/>
        <v>27.76</v>
      </c>
    </row>
    <row r="129" spans="1:8" s="62" customFormat="1" ht="36">
      <c r="A129" s="56" t="str">
        <f>IF((LEN('Copy paste to Here'!G133))&gt;5,((CONCATENATE('Copy paste to Here'!G133," &amp; ",'Copy paste to Here'!D133,"  &amp;  ",'Copy paste to Here'!E133))),"Empty Cell")</f>
        <v>Acrylic pincher with double rubber O-Rings - gauge 14g to 00g (1.6mm - 10mm) &amp; Pincher Size: Thickness 8mm &amp; width 22mm  &amp;  Color: Green</v>
      </c>
      <c r="B129" s="57" t="str">
        <f>'Copy paste to Here'!C133</f>
        <v>PACP</v>
      </c>
      <c r="C129" s="57" t="s">
        <v>942</v>
      </c>
      <c r="D129" s="58">
        <f>Invoice!B133</f>
        <v>2</v>
      </c>
      <c r="E129" s="59">
        <f>'Shipping Invoice'!J133*$N$1</f>
        <v>20.64</v>
      </c>
      <c r="F129" s="59">
        <f t="shared" si="3"/>
        <v>41.28</v>
      </c>
      <c r="G129" s="60">
        <f t="shared" si="4"/>
        <v>20.64</v>
      </c>
      <c r="H129" s="63">
        <f t="shared" si="5"/>
        <v>41.28</v>
      </c>
    </row>
    <row r="130" spans="1:8" s="62" customFormat="1" ht="36">
      <c r="A130" s="56" t="str">
        <f>IF((LEN('Copy paste to Here'!G134))&gt;5,((CONCATENATE('Copy paste to Here'!G134," &amp; ",'Copy paste to Here'!D134,"  &amp;  ",'Copy paste to Here'!E134))),"Empty Cell")</f>
        <v>Acrylic pincher with double rubber O-Rings - gauge 14g to 00g (1.6mm - 10mm) &amp; Pincher Size: Thickness 10mm &amp; width 25mm  &amp;  Color: Black</v>
      </c>
      <c r="B130" s="57" t="str">
        <f>'Copy paste to Here'!C134</f>
        <v>PACP</v>
      </c>
      <c r="C130" s="57" t="s">
        <v>943</v>
      </c>
      <c r="D130" s="58">
        <f>Invoice!B134</f>
        <v>2</v>
      </c>
      <c r="E130" s="59">
        <f>'Shipping Invoice'!J134*$N$1</f>
        <v>22.06</v>
      </c>
      <c r="F130" s="59">
        <f t="shared" si="3"/>
        <v>44.12</v>
      </c>
      <c r="G130" s="60">
        <f t="shared" si="4"/>
        <v>22.06</v>
      </c>
      <c r="H130" s="63">
        <f t="shared" si="5"/>
        <v>44.12</v>
      </c>
    </row>
    <row r="131" spans="1:8" s="62" customFormat="1" ht="36">
      <c r="A131" s="56" t="str">
        <f>IF((LEN('Copy paste to Here'!G135))&gt;5,((CONCATENATE('Copy paste to Here'!G135," &amp; ",'Copy paste to Here'!D135,"  &amp;  ",'Copy paste to Here'!E135))),"Empty Cell")</f>
        <v>Acrylic pincher with double rubber O-Rings - gauge 14g to 00g (1.6mm - 10mm) &amp; Pincher Size: Thickness 6mm &amp; width 18mm  &amp;  Color: Black</v>
      </c>
      <c r="B131" s="57" t="str">
        <f>'Copy paste to Here'!C135</f>
        <v>PACP</v>
      </c>
      <c r="C131" s="57" t="s">
        <v>944</v>
      </c>
      <c r="D131" s="58">
        <f>Invoice!B135</f>
        <v>2</v>
      </c>
      <c r="E131" s="59">
        <f>'Shipping Invoice'!J135*$N$1</f>
        <v>19.57</v>
      </c>
      <c r="F131" s="59">
        <f t="shared" si="3"/>
        <v>39.14</v>
      </c>
      <c r="G131" s="60">
        <f t="shared" si="4"/>
        <v>19.57</v>
      </c>
      <c r="H131" s="63">
        <f t="shared" si="5"/>
        <v>39.14</v>
      </c>
    </row>
    <row r="132" spans="1:8" s="62" customFormat="1">
      <c r="A132" s="56" t="str">
        <f>IF((LEN('Copy paste to Here'!G136))&gt;5,((CONCATENATE('Copy paste to Here'!G136," &amp; ",'Copy paste to Here'!D136,"  &amp;  ",'Copy paste to Here'!E136))),"Empty Cell")</f>
        <v xml:space="preserve">Double flare Batik wood plug &amp; Gauge: 10mm  &amp;  </v>
      </c>
      <c r="B132" s="57" t="str">
        <f>'Copy paste to Here'!C136</f>
        <v>PBA</v>
      </c>
      <c r="C132" s="57" t="s">
        <v>945</v>
      </c>
      <c r="D132" s="58">
        <f>Invoice!B136</f>
        <v>2</v>
      </c>
      <c r="E132" s="59">
        <f>'Shipping Invoice'!J136*$N$1</f>
        <v>42.35</v>
      </c>
      <c r="F132" s="59">
        <f t="shared" si="3"/>
        <v>84.7</v>
      </c>
      <c r="G132" s="60">
        <f t="shared" si="4"/>
        <v>42.35</v>
      </c>
      <c r="H132" s="63">
        <f t="shared" si="5"/>
        <v>84.7</v>
      </c>
    </row>
    <row r="133" spans="1:8" s="62" customFormat="1">
      <c r="A133" s="56" t="str">
        <f>IF((LEN('Copy paste to Here'!G137))&gt;5,((CONCATENATE('Copy paste to Here'!G137," &amp; ",'Copy paste to Here'!D137,"  &amp;  ",'Copy paste to Here'!E137))),"Empty Cell")</f>
        <v xml:space="preserve">Double flare Batik wood plug &amp; Gauge: 12mm  &amp;  </v>
      </c>
      <c r="B133" s="57" t="str">
        <f>'Copy paste to Here'!C137</f>
        <v>PBA</v>
      </c>
      <c r="C133" s="57" t="s">
        <v>946</v>
      </c>
      <c r="D133" s="58">
        <f>Invoice!B137</f>
        <v>2</v>
      </c>
      <c r="E133" s="59">
        <f>'Shipping Invoice'!J137*$N$1</f>
        <v>45.91</v>
      </c>
      <c r="F133" s="59">
        <f t="shared" si="3"/>
        <v>91.82</v>
      </c>
      <c r="G133" s="60">
        <f t="shared" si="4"/>
        <v>45.91</v>
      </c>
      <c r="H133" s="63">
        <f t="shared" si="5"/>
        <v>91.82</v>
      </c>
    </row>
    <row r="134" spans="1:8" s="62" customFormat="1">
      <c r="A134" s="56" t="str">
        <f>IF((LEN('Copy paste to Here'!G138))&gt;5,((CONCATENATE('Copy paste to Here'!G138," &amp; ",'Copy paste to Here'!D138,"  &amp;  ",'Copy paste to Here'!E138))),"Empty Cell")</f>
        <v xml:space="preserve">Double flare Batik wood plug &amp; Gauge: 14mm  &amp;  </v>
      </c>
      <c r="B134" s="57" t="str">
        <f>'Copy paste to Here'!C138</f>
        <v>PBA</v>
      </c>
      <c r="C134" s="57" t="s">
        <v>947</v>
      </c>
      <c r="D134" s="58">
        <f>Invoice!B138</f>
        <v>2</v>
      </c>
      <c r="E134" s="59">
        <f>'Shipping Invoice'!J138*$N$1</f>
        <v>49.47</v>
      </c>
      <c r="F134" s="59">
        <f t="shared" si="3"/>
        <v>98.94</v>
      </c>
      <c r="G134" s="60">
        <f t="shared" si="4"/>
        <v>49.47</v>
      </c>
      <c r="H134" s="63">
        <f t="shared" si="5"/>
        <v>98.94</v>
      </c>
    </row>
    <row r="135" spans="1:8" s="62" customFormat="1">
      <c r="A135" s="56" t="str">
        <f>IF((LEN('Copy paste to Here'!G139))&gt;5,((CONCATENATE('Copy paste to Here'!G139," &amp; ",'Copy paste to Here'!D139,"  &amp;  ",'Copy paste to Here'!E139))),"Empty Cell")</f>
        <v xml:space="preserve">Double flare Batik wood plug &amp; Gauge: 16mm  &amp;  </v>
      </c>
      <c r="B135" s="57" t="str">
        <f>'Copy paste to Here'!C139</f>
        <v>PBA</v>
      </c>
      <c r="C135" s="57" t="s">
        <v>948</v>
      </c>
      <c r="D135" s="58">
        <f>Invoice!B139</f>
        <v>6</v>
      </c>
      <c r="E135" s="59">
        <f>'Shipping Invoice'!J139*$N$1</f>
        <v>53.03</v>
      </c>
      <c r="F135" s="59">
        <f t="shared" si="3"/>
        <v>318.18</v>
      </c>
      <c r="G135" s="60">
        <f t="shared" si="4"/>
        <v>53.03</v>
      </c>
      <c r="H135" s="63">
        <f t="shared" si="5"/>
        <v>318.18</v>
      </c>
    </row>
    <row r="136" spans="1:8" s="62" customFormat="1">
      <c r="A136" s="56" t="str">
        <f>IF((LEN('Copy paste to Here'!G140))&gt;5,((CONCATENATE('Copy paste to Here'!G140," &amp; ",'Copy paste to Here'!D140,"  &amp;  ",'Copy paste to Here'!E140))),"Empty Cell")</f>
        <v xml:space="preserve">Hematite double flared stone plug &amp; Gauge: 8mm  &amp;  </v>
      </c>
      <c r="B136" s="57" t="str">
        <f>'Copy paste to Here'!C140</f>
        <v>PGSEE</v>
      </c>
      <c r="C136" s="57" t="s">
        <v>949</v>
      </c>
      <c r="D136" s="58">
        <f>Invoice!B140</f>
        <v>2</v>
      </c>
      <c r="E136" s="59">
        <f>'Shipping Invoice'!J140*$N$1</f>
        <v>45.91</v>
      </c>
      <c r="F136" s="59">
        <f t="shared" si="3"/>
        <v>91.82</v>
      </c>
      <c r="G136" s="60">
        <f t="shared" si="4"/>
        <v>45.91</v>
      </c>
      <c r="H136" s="63">
        <f t="shared" si="5"/>
        <v>91.82</v>
      </c>
    </row>
    <row r="137" spans="1:8" s="62" customFormat="1" ht="24">
      <c r="A137" s="56" t="str">
        <f>IF((LEN('Copy paste to Here'!G141))&gt;5,((CONCATENATE('Copy paste to Here'!G141," &amp; ",'Copy paste to Here'!D141,"  &amp;  ",'Copy paste to Here'!E141))),"Empty Cell")</f>
        <v xml:space="preserve">Green Glitter Sand stone double flared stone plug &amp; Gauge: 5mm  &amp;  </v>
      </c>
      <c r="B137" s="57" t="str">
        <f>'Copy paste to Here'!C141</f>
        <v>PGSGG</v>
      </c>
      <c r="C137" s="57" t="s">
        <v>950</v>
      </c>
      <c r="D137" s="58">
        <f>Invoice!B141</f>
        <v>2</v>
      </c>
      <c r="E137" s="59">
        <f>'Shipping Invoice'!J141*$N$1</f>
        <v>28.11</v>
      </c>
      <c r="F137" s="59">
        <f t="shared" si="3"/>
        <v>56.22</v>
      </c>
      <c r="G137" s="60">
        <f t="shared" si="4"/>
        <v>28.11</v>
      </c>
      <c r="H137" s="63">
        <f t="shared" si="5"/>
        <v>56.22</v>
      </c>
    </row>
    <row r="138" spans="1:8" s="62" customFormat="1" ht="24">
      <c r="A138" s="56" t="str">
        <f>IF((LEN('Copy paste to Here'!G142))&gt;5,((CONCATENATE('Copy paste to Here'!G142," &amp; ",'Copy paste to Here'!D142,"  &amp;  ",'Copy paste to Here'!E142))),"Empty Cell")</f>
        <v xml:space="preserve">Green Glitter Sand stone double flared stone plug &amp; Gauge: 8mm  &amp;  </v>
      </c>
      <c r="B138" s="57" t="str">
        <f>'Copy paste to Here'!C142</f>
        <v>PGSGG</v>
      </c>
      <c r="C138" s="57" t="s">
        <v>951</v>
      </c>
      <c r="D138" s="58">
        <f>Invoice!B142</f>
        <v>2</v>
      </c>
      <c r="E138" s="59">
        <f>'Shipping Invoice'!J142*$N$1</f>
        <v>40.57</v>
      </c>
      <c r="F138" s="59">
        <f t="shared" si="3"/>
        <v>81.14</v>
      </c>
      <c r="G138" s="60">
        <f t="shared" si="4"/>
        <v>40.57</v>
      </c>
      <c r="H138" s="63">
        <f t="shared" si="5"/>
        <v>81.14</v>
      </c>
    </row>
    <row r="139" spans="1:8" s="62" customFormat="1" ht="25.5">
      <c r="A139" s="56" t="str">
        <f>IF((LEN('Copy paste to Here'!G143))&gt;5,((CONCATENATE('Copy paste to Here'!G143," &amp; ",'Copy paste to Here'!D143,"  &amp;  ",'Copy paste to Here'!E143))),"Empty Cell")</f>
        <v xml:space="preserve">Black Onyx double flared stone plug &amp; Gauge: 20mm  &amp;  </v>
      </c>
      <c r="B139" s="57" t="str">
        <f>'Copy paste to Here'!C143</f>
        <v>PGSHH</v>
      </c>
      <c r="C139" s="57" t="s">
        <v>952</v>
      </c>
      <c r="D139" s="58">
        <f>Invoice!B143</f>
        <v>2</v>
      </c>
      <c r="E139" s="59">
        <f>'Shipping Invoice'!J143*$N$1</f>
        <v>93.95</v>
      </c>
      <c r="F139" s="59">
        <f t="shared" si="3"/>
        <v>187.9</v>
      </c>
      <c r="G139" s="60">
        <f t="shared" si="4"/>
        <v>93.95</v>
      </c>
      <c r="H139" s="63">
        <f t="shared" si="5"/>
        <v>187.9</v>
      </c>
    </row>
    <row r="140" spans="1:8" s="62" customFormat="1">
      <c r="A140" s="56" t="str">
        <f>IF((LEN('Copy paste to Here'!G144))&gt;5,((CONCATENATE('Copy paste to Here'!G144," &amp; ",'Copy paste to Here'!D144,"  &amp;  ",'Copy paste to Here'!E144))),"Empty Cell")</f>
        <v xml:space="preserve">Tiger Eye stone double flared plug &amp; Gauge: 10mm  &amp;  </v>
      </c>
      <c r="B140" s="57" t="str">
        <f>'Copy paste to Here'!C144</f>
        <v>PGSM</v>
      </c>
      <c r="C140" s="57" t="s">
        <v>953</v>
      </c>
      <c r="D140" s="58">
        <f>Invoice!B144</f>
        <v>2</v>
      </c>
      <c r="E140" s="59">
        <f>'Shipping Invoice'!J144*$N$1</f>
        <v>47.69</v>
      </c>
      <c r="F140" s="59">
        <f t="shared" si="3"/>
        <v>95.38</v>
      </c>
      <c r="G140" s="60">
        <f t="shared" si="4"/>
        <v>47.69</v>
      </c>
      <c r="H140" s="63">
        <f t="shared" si="5"/>
        <v>95.38</v>
      </c>
    </row>
    <row r="141" spans="1:8" s="62" customFormat="1" ht="24">
      <c r="A141" s="56" t="str">
        <f>IF((LEN('Copy paste to Here'!G145))&gt;5,((CONCATENATE('Copy paste to Here'!G145," &amp; ",'Copy paste to Here'!D145,"  &amp;  ",'Copy paste to Here'!E145))),"Empty Cell")</f>
        <v xml:space="preserve">Areng wood double flared solid plug with teak wood inlay &amp; Gauge: 6mm  &amp;  </v>
      </c>
      <c r="B141" s="57" t="str">
        <f>'Copy paste to Here'!C145</f>
        <v>PKWT</v>
      </c>
      <c r="C141" s="57" t="s">
        <v>954</v>
      </c>
      <c r="D141" s="58">
        <f>Invoice!B145</f>
        <v>2</v>
      </c>
      <c r="E141" s="59">
        <f>'Shipping Invoice'!J145*$N$1</f>
        <v>63.7</v>
      </c>
      <c r="F141" s="59">
        <f t="shared" si="3"/>
        <v>127.4</v>
      </c>
      <c r="G141" s="60">
        <f t="shared" si="4"/>
        <v>63.7</v>
      </c>
      <c r="H141" s="63">
        <f t="shared" si="5"/>
        <v>127.4</v>
      </c>
    </row>
    <row r="142" spans="1:8" s="62" customFormat="1">
      <c r="A142" s="56" t="str">
        <f>IF((LEN('Copy paste to Here'!G146))&gt;5,((CONCATENATE('Copy paste to Here'!G146," &amp; ",'Copy paste to Here'!D146,"  &amp;  ",'Copy paste to Here'!E146))),"Empty Cell")</f>
        <v xml:space="preserve">Palm wood double flared plug &amp; Gauge: 5mm  &amp;  </v>
      </c>
      <c r="B142" s="57" t="str">
        <f>'Copy paste to Here'!C146</f>
        <v>PPAW</v>
      </c>
      <c r="C142" s="57" t="s">
        <v>955</v>
      </c>
      <c r="D142" s="58">
        <f>Invoice!B146</f>
        <v>2</v>
      </c>
      <c r="E142" s="59">
        <f>'Shipping Invoice'!J146*$N$1</f>
        <v>31.67</v>
      </c>
      <c r="F142" s="59">
        <f t="shared" si="3"/>
        <v>63.34</v>
      </c>
      <c r="G142" s="60">
        <f t="shared" si="4"/>
        <v>31.67</v>
      </c>
      <c r="H142" s="63">
        <f t="shared" si="5"/>
        <v>63.34</v>
      </c>
    </row>
    <row r="143" spans="1:8" s="62" customFormat="1">
      <c r="A143" s="56" t="str">
        <f>IF((LEN('Copy paste to Here'!G147))&gt;5,((CONCATENATE('Copy paste to Here'!G147," &amp; ",'Copy paste to Here'!D147,"  &amp;  ",'Copy paste to Here'!E147))),"Empty Cell")</f>
        <v xml:space="preserve">Palm wood double flared plug &amp; Gauge: 6mm  &amp;  </v>
      </c>
      <c r="B143" s="57" t="str">
        <f>'Copy paste to Here'!C147</f>
        <v>PPAW</v>
      </c>
      <c r="C143" s="57" t="s">
        <v>956</v>
      </c>
      <c r="D143" s="58">
        <f>Invoice!B147</f>
        <v>2</v>
      </c>
      <c r="E143" s="59">
        <f>'Shipping Invoice'!J147*$N$1</f>
        <v>33.450000000000003</v>
      </c>
      <c r="F143" s="59">
        <f t="shared" si="3"/>
        <v>66.900000000000006</v>
      </c>
      <c r="G143" s="60">
        <f t="shared" si="4"/>
        <v>33.450000000000003</v>
      </c>
      <c r="H143" s="63">
        <f t="shared" si="5"/>
        <v>66.900000000000006</v>
      </c>
    </row>
    <row r="144" spans="1:8" s="62" customFormat="1" ht="25.5">
      <c r="A144" s="56" t="str">
        <f>IF((LEN('Copy paste to Here'!G148))&gt;5,((CONCATENATE('Copy paste to Here'!G148," &amp; ",'Copy paste to Here'!D148,"  &amp;  ",'Copy paste to Here'!E148))),"Empty Cell")</f>
        <v xml:space="preserve">Sawo wood double flare plug with giant clear SwarovskiⓇ crystal center &amp; Gauge: 14mm  &amp;  </v>
      </c>
      <c r="B144" s="57" t="str">
        <f>'Copy paste to Here'!C148</f>
        <v>PSAGC</v>
      </c>
      <c r="C144" s="57" t="s">
        <v>957</v>
      </c>
      <c r="D144" s="58">
        <f>Invoice!B148</f>
        <v>2</v>
      </c>
      <c r="E144" s="59">
        <f>'Shipping Invoice'!J148*$N$1</f>
        <v>88.61</v>
      </c>
      <c r="F144" s="59">
        <f t="shared" si="3"/>
        <v>177.22</v>
      </c>
      <c r="G144" s="60">
        <f t="shared" si="4"/>
        <v>88.61</v>
      </c>
      <c r="H144" s="63">
        <f t="shared" si="5"/>
        <v>177.22</v>
      </c>
    </row>
    <row r="145" spans="1:8" s="62" customFormat="1" ht="24">
      <c r="A145" s="56" t="str">
        <f>IF((LEN('Copy paste to Here'!G149))&gt;5,((CONCATENATE('Copy paste to Here'!G149," &amp; ",'Copy paste to Here'!D149,"  &amp;  ",'Copy paste to Here'!E149))),"Empty Cell")</f>
        <v xml:space="preserve">Concave double flare solid crocodile and black ebony wood plug in checkers design &amp; Gauge: 6mm  &amp;  </v>
      </c>
      <c r="B145" s="57" t="str">
        <f>'Copy paste to Here'!C149</f>
        <v>PWKY</v>
      </c>
      <c r="C145" s="57" t="s">
        <v>958</v>
      </c>
      <c r="D145" s="58">
        <f>Invoice!B149</f>
        <v>2</v>
      </c>
      <c r="E145" s="59">
        <f>'Shipping Invoice'!J149*$N$1</f>
        <v>69.040000000000006</v>
      </c>
      <c r="F145" s="59">
        <f t="shared" si="3"/>
        <v>138.08000000000001</v>
      </c>
      <c r="G145" s="60">
        <f t="shared" si="4"/>
        <v>69.040000000000006</v>
      </c>
      <c r="H145" s="63">
        <f t="shared" si="5"/>
        <v>138.08000000000001</v>
      </c>
    </row>
    <row r="146" spans="1:8" s="62" customFormat="1">
      <c r="A146" s="56" t="str">
        <f>IF((LEN('Copy paste to Here'!G150))&gt;5,((CONCATENATE('Copy paste to Here'!G150," &amp; ",'Copy paste to Here'!D150,"  &amp;  ",'Copy paste to Here'!E150))),"Empty Cell")</f>
        <v xml:space="preserve">Teak wood double flared solid plug &amp; Gauge: 4mm  &amp;  </v>
      </c>
      <c r="B146" s="57" t="str">
        <f>'Copy paste to Here'!C150</f>
        <v>PWT</v>
      </c>
      <c r="C146" s="57" t="s">
        <v>959</v>
      </c>
      <c r="D146" s="58">
        <f>Invoice!B150</f>
        <v>2</v>
      </c>
      <c r="E146" s="59">
        <f>'Shipping Invoice'!J150*$N$1</f>
        <v>29.89</v>
      </c>
      <c r="F146" s="59">
        <f t="shared" si="3"/>
        <v>59.78</v>
      </c>
      <c r="G146" s="60">
        <f t="shared" si="4"/>
        <v>29.89</v>
      </c>
      <c r="H146" s="63">
        <f t="shared" si="5"/>
        <v>59.78</v>
      </c>
    </row>
    <row r="147" spans="1:8" s="62" customFormat="1" ht="24">
      <c r="A147" s="56" t="str">
        <f>IF((LEN('Copy paste to Here'!G151))&gt;5,((CONCATENATE('Copy paste to Here'!G151," &amp; ",'Copy paste to Here'!D151,"  &amp;  ",'Copy paste to Here'!E151))),"Empty Cell")</f>
        <v xml:space="preserve">Teak wood solid plug with double rubber O-rings &amp; Gauge: 2mm  &amp;  </v>
      </c>
      <c r="B147" s="57" t="str">
        <f>'Copy paste to Here'!C151</f>
        <v>PWTR</v>
      </c>
      <c r="C147" s="57" t="s">
        <v>960</v>
      </c>
      <c r="D147" s="58">
        <f>Invoice!B151</f>
        <v>2</v>
      </c>
      <c r="E147" s="59">
        <f>'Shipping Invoice'!J151*$N$1</f>
        <v>23.84</v>
      </c>
      <c r="F147" s="59">
        <f t="shared" ref="F147:F156" si="6">D147*E147</f>
        <v>47.68</v>
      </c>
      <c r="G147" s="60">
        <f t="shared" ref="G147:G210" si="7">E147*$E$14</f>
        <v>23.84</v>
      </c>
      <c r="H147" s="63">
        <f t="shared" ref="H147:H210" si="8">D147*G147</f>
        <v>47.68</v>
      </c>
    </row>
    <row r="148" spans="1:8" s="62" customFormat="1">
      <c r="A148" s="56" t="str">
        <f>IF((LEN('Copy paste to Here'!G152))&gt;5,((CONCATENATE('Copy paste to Here'!G152," &amp; ",'Copy paste to Here'!D152,"  &amp;  ",'Copy paste to Here'!E152))),"Empty Cell")</f>
        <v xml:space="preserve">Crocodile wood double flared solid plug &amp; Gauge: 4mm  &amp;  </v>
      </c>
      <c r="B148" s="57" t="str">
        <f>'Copy paste to Here'!C152</f>
        <v>PWY</v>
      </c>
      <c r="C148" s="57" t="s">
        <v>961</v>
      </c>
      <c r="D148" s="58">
        <f>Invoice!B152</f>
        <v>2</v>
      </c>
      <c r="E148" s="59">
        <f>'Shipping Invoice'!J152*$N$1</f>
        <v>29.89</v>
      </c>
      <c r="F148" s="59">
        <f t="shared" si="6"/>
        <v>59.78</v>
      </c>
      <c r="G148" s="60">
        <f t="shared" si="7"/>
        <v>29.89</v>
      </c>
      <c r="H148" s="63">
        <f t="shared" si="8"/>
        <v>59.78</v>
      </c>
    </row>
    <row r="149" spans="1:8" s="62" customFormat="1" ht="25.5">
      <c r="A149" s="56" t="str">
        <f>IF((LEN('Copy paste to Here'!G153))&gt;5,((CONCATENATE('Copy paste to Here'!G153," &amp; ",'Copy paste to Here'!D153,"  &amp;  ",'Copy paste to Here'!E153))),"Empty Cell")</f>
        <v xml:space="preserve">High polished surgical steel screw-fit flesh tunnel with rounded edges &amp; Gauge: 14mm  &amp;  </v>
      </c>
      <c r="B149" s="57" t="str">
        <f>'Copy paste to Here'!C153</f>
        <v>RFPG</v>
      </c>
      <c r="C149" s="57" t="s">
        <v>962</v>
      </c>
      <c r="D149" s="58">
        <f>Invoice!B153</f>
        <v>2</v>
      </c>
      <c r="E149" s="59">
        <f>'Shipping Invoice'!J153*$N$1</f>
        <v>97.51</v>
      </c>
      <c r="F149" s="59">
        <f t="shared" si="6"/>
        <v>195.02</v>
      </c>
      <c r="G149" s="60">
        <f t="shared" si="7"/>
        <v>97.51</v>
      </c>
      <c r="H149" s="63">
        <f t="shared" si="8"/>
        <v>195.02</v>
      </c>
    </row>
    <row r="150" spans="1:8" s="62" customFormat="1" ht="24">
      <c r="A150" s="56" t="str">
        <f>IF((LEN('Copy paste to Here'!G154))&gt;5,((CONCATENATE('Copy paste to Here'!G154," &amp; ",'Copy paste to Here'!D154,"  &amp;  ",'Copy paste to Here'!E154))),"Empty Cell")</f>
        <v>Anodized surgical steel screw-fit flesh tunnel with rounded edges &amp; Gauge: 5mm  &amp;  Color: Black anodized</v>
      </c>
      <c r="B150" s="57" t="str">
        <f>'Copy paste to Here'!C154</f>
        <v>RFTPG</v>
      </c>
      <c r="C150" s="57" t="s">
        <v>963</v>
      </c>
      <c r="D150" s="58">
        <f>Invoice!B154</f>
        <v>2</v>
      </c>
      <c r="E150" s="59">
        <f>'Shipping Invoice'!J154*$N$1</f>
        <v>97.51</v>
      </c>
      <c r="F150" s="59">
        <f t="shared" si="6"/>
        <v>195.02</v>
      </c>
      <c r="G150" s="60">
        <f t="shared" si="7"/>
        <v>97.51</v>
      </c>
      <c r="H150" s="63">
        <f t="shared" si="8"/>
        <v>195.02</v>
      </c>
    </row>
    <row r="151" spans="1:8" s="62" customFormat="1" ht="24">
      <c r="A151" s="56" t="str">
        <f>IF((LEN('Copy paste to Here'!G155))&gt;5,((CONCATENATE('Copy paste to Here'!G155," &amp; ",'Copy paste to Here'!D155,"  &amp;  ",'Copy paste to Here'!E155))),"Empty Cell")</f>
        <v xml:space="preserve">High polished internally threaded surgical steel double flare flesh tunnel &amp; Gauge: 25mm  &amp;  </v>
      </c>
      <c r="B151" s="57" t="str">
        <f>'Copy paste to Here'!C155</f>
        <v>SHP</v>
      </c>
      <c r="C151" s="57" t="s">
        <v>964</v>
      </c>
      <c r="D151" s="58">
        <f>Invoice!B155</f>
        <v>2</v>
      </c>
      <c r="E151" s="59">
        <f>'Shipping Invoice'!J155*$N$1</f>
        <v>183.28</v>
      </c>
      <c r="F151" s="59">
        <f t="shared" si="6"/>
        <v>366.56</v>
      </c>
      <c r="G151" s="60">
        <f t="shared" si="7"/>
        <v>183.28</v>
      </c>
      <c r="H151" s="63">
        <f t="shared" si="8"/>
        <v>366.56</v>
      </c>
    </row>
    <row r="152" spans="1:8" s="62" customFormat="1" ht="24">
      <c r="A152" s="56" t="str">
        <f>IF((LEN('Copy paste to Here'!G156))&gt;5,((CONCATENATE('Copy paste to Here'!G156," &amp; ",'Copy paste to Here'!D156,"  &amp;  ",'Copy paste to Here'!E156))),"Empty Cell")</f>
        <v>Silicone double flared solid plug retainer &amp; Gauge: 6mm  &amp;  Color: # 1 in picture</v>
      </c>
      <c r="B152" s="57" t="str">
        <f>'Copy paste to Here'!C156</f>
        <v>SIPG</v>
      </c>
      <c r="C152" s="57" t="s">
        <v>965</v>
      </c>
      <c r="D152" s="58">
        <f>Invoice!B156</f>
        <v>2</v>
      </c>
      <c r="E152" s="59">
        <f>'Shipping Invoice'!J156*$N$1</f>
        <v>17.440000000000001</v>
      </c>
      <c r="F152" s="59">
        <f t="shared" si="6"/>
        <v>34.880000000000003</v>
      </c>
      <c r="G152" s="60">
        <f t="shared" si="7"/>
        <v>17.440000000000001</v>
      </c>
      <c r="H152" s="63">
        <f t="shared" si="8"/>
        <v>34.880000000000003</v>
      </c>
    </row>
    <row r="153" spans="1:8" s="62" customFormat="1" ht="24">
      <c r="A153" s="56" t="str">
        <f>IF((LEN('Copy paste to Here'!G157))&gt;5,((CONCATENATE('Copy paste to Here'!G157," &amp; ",'Copy paste to Here'!D157,"  &amp;  ",'Copy paste to Here'!E157))),"Empty Cell")</f>
        <v>Silicone double flared solid plug retainer &amp; Gauge: 8mm  &amp;  Color: # 1 in picture</v>
      </c>
      <c r="B153" s="57" t="str">
        <f>'Copy paste to Here'!C157</f>
        <v>SIPG</v>
      </c>
      <c r="C153" s="57" t="s">
        <v>966</v>
      </c>
      <c r="D153" s="58">
        <f>Invoice!B157</f>
        <v>2</v>
      </c>
      <c r="E153" s="59">
        <f>'Shipping Invoice'!J157*$N$1</f>
        <v>18.86</v>
      </c>
      <c r="F153" s="59">
        <f t="shared" si="6"/>
        <v>37.72</v>
      </c>
      <c r="G153" s="60">
        <f t="shared" si="7"/>
        <v>18.86</v>
      </c>
      <c r="H153" s="63">
        <f t="shared" si="8"/>
        <v>37.72</v>
      </c>
    </row>
    <row r="154" spans="1:8" s="62" customFormat="1" ht="24">
      <c r="A154" s="56" t="str">
        <f>IF((LEN('Copy paste to Here'!G158))&gt;5,((CONCATENATE('Copy paste to Here'!G158," &amp; ",'Copy paste to Here'!D158,"  &amp;  ",'Copy paste to Here'!E158))),"Empty Cell")</f>
        <v>Silicone double flared solid plug retainer &amp; Gauge: 10mm  &amp;  Color: # 1 in picture</v>
      </c>
      <c r="B154" s="57" t="str">
        <f>'Copy paste to Here'!C158</f>
        <v>SIPG</v>
      </c>
      <c r="C154" s="57" t="s">
        <v>967</v>
      </c>
      <c r="D154" s="58">
        <f>Invoice!B158</f>
        <v>2</v>
      </c>
      <c r="E154" s="59">
        <f>'Shipping Invoice'!J158*$N$1</f>
        <v>20.29</v>
      </c>
      <c r="F154" s="59">
        <f t="shared" si="6"/>
        <v>40.58</v>
      </c>
      <c r="G154" s="60">
        <f t="shared" si="7"/>
        <v>20.29</v>
      </c>
      <c r="H154" s="63">
        <f t="shared" si="8"/>
        <v>40.58</v>
      </c>
    </row>
    <row r="155" spans="1:8" s="62" customFormat="1" ht="24">
      <c r="A155" s="56" t="str">
        <f>IF((LEN('Copy paste to Here'!G159))&gt;5,((CONCATENATE('Copy paste to Here'!G159," &amp; ",'Copy paste to Here'!D159,"  &amp;  ",'Copy paste to Here'!E159))),"Empty Cell")</f>
        <v>Silicone double flared solid plug retainer &amp; Gauge: 14mm  &amp;  Color: # 4 in picture</v>
      </c>
      <c r="B155" s="57" t="str">
        <f>'Copy paste to Here'!C159</f>
        <v>SIPG</v>
      </c>
      <c r="C155" s="57" t="s">
        <v>968</v>
      </c>
      <c r="D155" s="58">
        <f>Invoice!B159</f>
        <v>6</v>
      </c>
      <c r="E155" s="59">
        <f>'Shipping Invoice'!J159*$N$1</f>
        <v>23.13</v>
      </c>
      <c r="F155" s="59">
        <f t="shared" si="6"/>
        <v>138.78</v>
      </c>
      <c r="G155" s="60">
        <f t="shared" si="7"/>
        <v>23.13</v>
      </c>
      <c r="H155" s="63">
        <f t="shared" si="8"/>
        <v>138.78</v>
      </c>
    </row>
    <row r="156" spans="1:8" s="62" customFormat="1" ht="24">
      <c r="A156" s="56" t="str">
        <f>IF((LEN('Copy paste to Here'!G160))&gt;5,((CONCATENATE('Copy paste to Here'!G160," &amp; ",'Copy paste to Here'!D160,"  &amp;  ",'Copy paste to Here'!E160))),"Empty Cell")</f>
        <v>Silicone double flared solid plug retainer &amp; Gauge: 16mm  &amp;  Color: # 4 in picture</v>
      </c>
      <c r="B156" s="57" t="str">
        <f>'Copy paste to Here'!C160</f>
        <v>SIPG</v>
      </c>
      <c r="C156" s="57" t="s">
        <v>969</v>
      </c>
      <c r="D156" s="58">
        <f>Invoice!B160</f>
        <v>6</v>
      </c>
      <c r="E156" s="59">
        <f>'Shipping Invoice'!J160*$N$1</f>
        <v>24.56</v>
      </c>
      <c r="F156" s="59">
        <f t="shared" si="6"/>
        <v>147.35999999999999</v>
      </c>
      <c r="G156" s="60">
        <f t="shared" si="7"/>
        <v>24.56</v>
      </c>
      <c r="H156" s="63">
        <f t="shared" si="8"/>
        <v>147.35999999999999</v>
      </c>
    </row>
    <row r="157" spans="1:8" s="62" customFormat="1" ht="24">
      <c r="A157" s="56" t="str">
        <f>IF((LEN('Copy paste to Here'!G161))&gt;5,((CONCATENATE('Copy paste to Here'!G161," &amp; ",'Copy paste to Here'!D161,"  &amp;  ",'Copy paste to Here'!E161))),"Empty Cell")</f>
        <v>Silicone Ultra Thin double flared flesh tunnel &amp; Gauge: 3mm  &amp;  Color: Black</v>
      </c>
      <c r="B157" s="57" t="str">
        <f>'Copy paste to Here'!C161</f>
        <v>SIUT</v>
      </c>
      <c r="C157" s="57" t="s">
        <v>970</v>
      </c>
      <c r="D157" s="58">
        <f>Invoice!B161</f>
        <v>6</v>
      </c>
      <c r="E157" s="59">
        <f>'Shipping Invoice'!J161*$N$1</f>
        <v>13.52</v>
      </c>
      <c r="F157" s="59">
        <f t="shared" ref="F157:F210" si="9">D157*E157</f>
        <v>81.12</v>
      </c>
      <c r="G157" s="60">
        <f t="shared" si="7"/>
        <v>13.52</v>
      </c>
      <c r="H157" s="63">
        <f t="shared" si="8"/>
        <v>81.12</v>
      </c>
    </row>
    <row r="158" spans="1:8" s="62" customFormat="1" ht="24">
      <c r="A158" s="56" t="str">
        <f>IF((LEN('Copy paste to Here'!G162))&gt;5,((CONCATENATE('Copy paste to Here'!G162," &amp; ",'Copy paste to Here'!D162,"  &amp;  ",'Copy paste to Here'!E162))),"Empty Cell")</f>
        <v>Silicone Ultra Thin double flared flesh tunnel &amp; Gauge: 3mm  &amp;  Color: White</v>
      </c>
      <c r="B158" s="57" t="str">
        <f>'Copy paste to Here'!C162</f>
        <v>SIUT</v>
      </c>
      <c r="C158" s="57" t="s">
        <v>970</v>
      </c>
      <c r="D158" s="58">
        <f>Invoice!B162</f>
        <v>2</v>
      </c>
      <c r="E158" s="59">
        <f>'Shipping Invoice'!J162*$N$1</f>
        <v>13.52</v>
      </c>
      <c r="F158" s="59">
        <f t="shared" si="9"/>
        <v>27.04</v>
      </c>
      <c r="G158" s="60">
        <f t="shared" si="7"/>
        <v>13.52</v>
      </c>
      <c r="H158" s="63">
        <f t="shared" si="8"/>
        <v>27.04</v>
      </c>
    </row>
    <row r="159" spans="1:8" s="62" customFormat="1" ht="24">
      <c r="A159" s="56" t="str">
        <f>IF((LEN('Copy paste to Here'!G163))&gt;5,((CONCATENATE('Copy paste to Here'!G163," &amp; ",'Copy paste to Here'!D163,"  &amp;  ",'Copy paste to Here'!E163))),"Empty Cell")</f>
        <v>Silicone Ultra Thin double flared flesh tunnel &amp; Gauge: 4mm  &amp;  Color: Black</v>
      </c>
      <c r="B159" s="57" t="str">
        <f>'Copy paste to Here'!C163</f>
        <v>SIUT</v>
      </c>
      <c r="C159" s="57" t="s">
        <v>971</v>
      </c>
      <c r="D159" s="58">
        <f>Invoice!B163</f>
        <v>4</v>
      </c>
      <c r="E159" s="59">
        <f>'Shipping Invoice'!J163*$N$1</f>
        <v>14.95</v>
      </c>
      <c r="F159" s="59">
        <f t="shared" si="9"/>
        <v>59.8</v>
      </c>
      <c r="G159" s="60">
        <f t="shared" si="7"/>
        <v>14.95</v>
      </c>
      <c r="H159" s="63">
        <f t="shared" si="8"/>
        <v>59.8</v>
      </c>
    </row>
    <row r="160" spans="1:8" s="62" customFormat="1" ht="24">
      <c r="A160" s="56" t="str">
        <f>IF((LEN('Copy paste to Here'!G164))&gt;5,((CONCATENATE('Copy paste to Here'!G164," &amp; ",'Copy paste to Here'!D164,"  &amp;  ",'Copy paste to Here'!E164))),"Empty Cell")</f>
        <v>Silicone Ultra Thin double flared flesh tunnel &amp; Gauge: 4mm  &amp;  Color: White</v>
      </c>
      <c r="B160" s="57" t="str">
        <f>'Copy paste to Here'!C164</f>
        <v>SIUT</v>
      </c>
      <c r="C160" s="57" t="s">
        <v>971</v>
      </c>
      <c r="D160" s="58">
        <f>Invoice!B164</f>
        <v>4</v>
      </c>
      <c r="E160" s="59">
        <f>'Shipping Invoice'!J164*$N$1</f>
        <v>14.95</v>
      </c>
      <c r="F160" s="59">
        <f t="shared" si="9"/>
        <v>59.8</v>
      </c>
      <c r="G160" s="60">
        <f t="shared" si="7"/>
        <v>14.95</v>
      </c>
      <c r="H160" s="63">
        <f t="shared" si="8"/>
        <v>59.8</v>
      </c>
    </row>
    <row r="161" spans="1:8" s="62" customFormat="1" ht="24">
      <c r="A161" s="56" t="str">
        <f>IF((LEN('Copy paste to Here'!G165))&gt;5,((CONCATENATE('Copy paste to Here'!G165," &amp; ",'Copy paste to Here'!D165,"  &amp;  ",'Copy paste to Here'!E165))),"Empty Cell")</f>
        <v>Silicone Ultra Thin double flared flesh tunnel &amp; Gauge: 4mm  &amp;  Color: Blue</v>
      </c>
      <c r="B161" s="57" t="str">
        <f>'Copy paste to Here'!C165</f>
        <v>SIUT</v>
      </c>
      <c r="C161" s="57" t="s">
        <v>971</v>
      </c>
      <c r="D161" s="58">
        <f>Invoice!B165</f>
        <v>4</v>
      </c>
      <c r="E161" s="59">
        <f>'Shipping Invoice'!J165*$N$1</f>
        <v>14.95</v>
      </c>
      <c r="F161" s="59">
        <f t="shared" si="9"/>
        <v>59.8</v>
      </c>
      <c r="G161" s="60">
        <f t="shared" si="7"/>
        <v>14.95</v>
      </c>
      <c r="H161" s="63">
        <f t="shared" si="8"/>
        <v>59.8</v>
      </c>
    </row>
    <row r="162" spans="1:8" s="62" customFormat="1" ht="24">
      <c r="A162" s="56" t="str">
        <f>IF((LEN('Copy paste to Here'!G166))&gt;5,((CONCATENATE('Copy paste to Here'!G166," &amp; ",'Copy paste to Here'!D166,"  &amp;  ",'Copy paste to Here'!E166))),"Empty Cell")</f>
        <v>Silicone Ultra Thin double flared flesh tunnel &amp; Gauge: 5mm  &amp;  Color: Black</v>
      </c>
      <c r="B162" s="57" t="str">
        <f>'Copy paste to Here'!C166</f>
        <v>SIUT</v>
      </c>
      <c r="C162" s="57" t="s">
        <v>972</v>
      </c>
      <c r="D162" s="58">
        <f>Invoice!B166</f>
        <v>12</v>
      </c>
      <c r="E162" s="59">
        <f>'Shipping Invoice'!J166*$N$1</f>
        <v>15.66</v>
      </c>
      <c r="F162" s="59">
        <f t="shared" si="9"/>
        <v>187.92000000000002</v>
      </c>
      <c r="G162" s="60">
        <f t="shared" si="7"/>
        <v>15.66</v>
      </c>
      <c r="H162" s="63">
        <f t="shared" si="8"/>
        <v>187.92000000000002</v>
      </c>
    </row>
    <row r="163" spans="1:8" s="62" customFormat="1" ht="24">
      <c r="A163" s="56" t="str">
        <f>IF((LEN('Copy paste to Here'!G167))&gt;5,((CONCATENATE('Copy paste to Here'!G167," &amp; ",'Copy paste to Here'!D167,"  &amp;  ",'Copy paste to Here'!E167))),"Empty Cell")</f>
        <v>Silicone Ultra Thin double flared flesh tunnel &amp; Gauge: 5mm  &amp;  Color: White</v>
      </c>
      <c r="B163" s="57" t="str">
        <f>'Copy paste to Here'!C167</f>
        <v>SIUT</v>
      </c>
      <c r="C163" s="57" t="s">
        <v>972</v>
      </c>
      <c r="D163" s="58">
        <f>Invoice!B167</f>
        <v>2</v>
      </c>
      <c r="E163" s="59">
        <f>'Shipping Invoice'!J167*$N$1</f>
        <v>15.66</v>
      </c>
      <c r="F163" s="59">
        <f t="shared" si="9"/>
        <v>31.32</v>
      </c>
      <c r="G163" s="60">
        <f t="shared" si="7"/>
        <v>15.66</v>
      </c>
      <c r="H163" s="63">
        <f t="shared" si="8"/>
        <v>31.32</v>
      </c>
    </row>
    <row r="164" spans="1:8" s="62" customFormat="1" ht="24">
      <c r="A164" s="56" t="str">
        <f>IF((LEN('Copy paste to Here'!G168))&gt;5,((CONCATENATE('Copy paste to Here'!G168," &amp; ",'Copy paste to Here'!D168,"  &amp;  ",'Copy paste to Here'!E168))),"Empty Cell")</f>
        <v>Silicone Ultra Thin double flared flesh tunnel &amp; Gauge: 5mm  &amp;  Color: Clear</v>
      </c>
      <c r="B164" s="57" t="str">
        <f>'Copy paste to Here'!C168</f>
        <v>SIUT</v>
      </c>
      <c r="C164" s="57" t="s">
        <v>972</v>
      </c>
      <c r="D164" s="58">
        <f>Invoice!B168</f>
        <v>4</v>
      </c>
      <c r="E164" s="59">
        <f>'Shipping Invoice'!J168*$N$1</f>
        <v>15.66</v>
      </c>
      <c r="F164" s="59">
        <f t="shared" si="9"/>
        <v>62.64</v>
      </c>
      <c r="G164" s="60">
        <f t="shared" si="7"/>
        <v>15.66</v>
      </c>
      <c r="H164" s="63">
        <f t="shared" si="8"/>
        <v>62.64</v>
      </c>
    </row>
    <row r="165" spans="1:8" s="62" customFormat="1" ht="24">
      <c r="A165" s="56" t="str">
        <f>IF((LEN('Copy paste to Here'!G169))&gt;5,((CONCATENATE('Copy paste to Here'!G169," &amp; ",'Copy paste to Here'!D169,"  &amp;  ",'Copy paste to Here'!E169))),"Empty Cell")</f>
        <v>Silicone Ultra Thin double flared flesh tunnel &amp; Gauge: 5mm  &amp;  Color: Red</v>
      </c>
      <c r="B165" s="57" t="str">
        <f>'Copy paste to Here'!C169</f>
        <v>SIUT</v>
      </c>
      <c r="C165" s="57" t="s">
        <v>972</v>
      </c>
      <c r="D165" s="58">
        <f>Invoice!B169</f>
        <v>2</v>
      </c>
      <c r="E165" s="59">
        <f>'Shipping Invoice'!J169*$N$1</f>
        <v>15.66</v>
      </c>
      <c r="F165" s="59">
        <f t="shared" si="9"/>
        <v>31.32</v>
      </c>
      <c r="G165" s="60">
        <f t="shared" si="7"/>
        <v>15.66</v>
      </c>
      <c r="H165" s="63">
        <f t="shared" si="8"/>
        <v>31.32</v>
      </c>
    </row>
    <row r="166" spans="1:8" s="62" customFormat="1" ht="24">
      <c r="A166" s="56" t="str">
        <f>IF((LEN('Copy paste to Here'!G170))&gt;5,((CONCATENATE('Copy paste to Here'!G170," &amp; ",'Copy paste to Here'!D170,"  &amp;  ",'Copy paste to Here'!E170))),"Empty Cell")</f>
        <v>Silicone Ultra Thin double flared flesh tunnel &amp; Gauge: 6mm  &amp;  Color: Black</v>
      </c>
      <c r="B166" s="57" t="str">
        <f>'Copy paste to Here'!C170</f>
        <v>SIUT</v>
      </c>
      <c r="C166" s="57" t="s">
        <v>973</v>
      </c>
      <c r="D166" s="58">
        <f>Invoice!B170</f>
        <v>2</v>
      </c>
      <c r="E166" s="59">
        <f>'Shipping Invoice'!J170*$N$1</f>
        <v>16.37</v>
      </c>
      <c r="F166" s="59">
        <f t="shared" si="9"/>
        <v>32.74</v>
      </c>
      <c r="G166" s="60">
        <f t="shared" si="7"/>
        <v>16.37</v>
      </c>
      <c r="H166" s="63">
        <f t="shared" si="8"/>
        <v>32.74</v>
      </c>
    </row>
    <row r="167" spans="1:8" s="62" customFormat="1" ht="24">
      <c r="A167" s="56" t="str">
        <f>IF((LEN('Copy paste to Here'!G171))&gt;5,((CONCATENATE('Copy paste to Here'!G171," &amp; ",'Copy paste to Here'!D171,"  &amp;  ",'Copy paste to Here'!E171))),"Empty Cell")</f>
        <v>Silicone Ultra Thin double flared flesh tunnel &amp; Gauge: 6mm  &amp;  Color: White</v>
      </c>
      <c r="B167" s="57" t="str">
        <f>'Copy paste to Here'!C171</f>
        <v>SIUT</v>
      </c>
      <c r="C167" s="57" t="s">
        <v>973</v>
      </c>
      <c r="D167" s="58">
        <f>Invoice!B171</f>
        <v>4</v>
      </c>
      <c r="E167" s="59">
        <f>'Shipping Invoice'!J171*$N$1</f>
        <v>16.37</v>
      </c>
      <c r="F167" s="59">
        <f t="shared" si="9"/>
        <v>65.48</v>
      </c>
      <c r="G167" s="60">
        <f t="shared" si="7"/>
        <v>16.37</v>
      </c>
      <c r="H167" s="63">
        <f t="shared" si="8"/>
        <v>65.48</v>
      </c>
    </row>
    <row r="168" spans="1:8" s="62" customFormat="1" ht="24">
      <c r="A168" s="56" t="str">
        <f>IF((LEN('Copy paste to Here'!G172))&gt;5,((CONCATENATE('Copy paste to Here'!G172," &amp; ",'Copy paste to Here'!D172,"  &amp;  ",'Copy paste to Here'!E172))),"Empty Cell")</f>
        <v>Silicone Ultra Thin double flared flesh tunnel &amp; Gauge: 6mm  &amp;  Color: Clear</v>
      </c>
      <c r="B168" s="57" t="str">
        <f>'Copy paste to Here'!C172</f>
        <v>SIUT</v>
      </c>
      <c r="C168" s="57" t="s">
        <v>973</v>
      </c>
      <c r="D168" s="58">
        <f>Invoice!B172</f>
        <v>10</v>
      </c>
      <c r="E168" s="59">
        <f>'Shipping Invoice'!J172*$N$1</f>
        <v>16.37</v>
      </c>
      <c r="F168" s="59">
        <f t="shared" si="9"/>
        <v>163.70000000000002</v>
      </c>
      <c r="G168" s="60">
        <f t="shared" si="7"/>
        <v>16.37</v>
      </c>
      <c r="H168" s="63">
        <f t="shared" si="8"/>
        <v>163.70000000000002</v>
      </c>
    </row>
    <row r="169" spans="1:8" s="62" customFormat="1" ht="24">
      <c r="A169" s="56" t="str">
        <f>IF((LEN('Copy paste to Here'!G173))&gt;5,((CONCATENATE('Copy paste to Here'!G173," &amp; ",'Copy paste to Here'!D173,"  &amp;  ",'Copy paste to Here'!E173))),"Empty Cell")</f>
        <v>Silicone Ultra Thin double flared flesh tunnel &amp; Gauge: 6mm  &amp;  Color: Blue</v>
      </c>
      <c r="B169" s="57" t="str">
        <f>'Copy paste to Here'!C173</f>
        <v>SIUT</v>
      </c>
      <c r="C169" s="57" t="s">
        <v>973</v>
      </c>
      <c r="D169" s="58">
        <f>Invoice!B173</f>
        <v>4</v>
      </c>
      <c r="E169" s="59">
        <f>'Shipping Invoice'!J173*$N$1</f>
        <v>16.37</v>
      </c>
      <c r="F169" s="59">
        <f t="shared" si="9"/>
        <v>65.48</v>
      </c>
      <c r="G169" s="60">
        <f t="shared" si="7"/>
        <v>16.37</v>
      </c>
      <c r="H169" s="63">
        <f t="shared" si="8"/>
        <v>65.48</v>
      </c>
    </row>
    <row r="170" spans="1:8" s="62" customFormat="1" ht="24">
      <c r="A170" s="56" t="str">
        <f>IF((LEN('Copy paste to Here'!G174))&gt;5,((CONCATENATE('Copy paste to Here'!G174," &amp; ",'Copy paste to Here'!D174,"  &amp;  ",'Copy paste to Here'!E174))),"Empty Cell")</f>
        <v>Silicone Ultra Thin double flared flesh tunnel &amp; Gauge: 6mm  &amp;  Color: Purple</v>
      </c>
      <c r="B170" s="57" t="str">
        <f>'Copy paste to Here'!C174</f>
        <v>SIUT</v>
      </c>
      <c r="C170" s="57" t="s">
        <v>973</v>
      </c>
      <c r="D170" s="58">
        <f>Invoice!B174</f>
        <v>2</v>
      </c>
      <c r="E170" s="59">
        <f>'Shipping Invoice'!J174*$N$1</f>
        <v>16.37</v>
      </c>
      <c r="F170" s="59">
        <f t="shared" si="9"/>
        <v>32.74</v>
      </c>
      <c r="G170" s="60">
        <f t="shared" si="7"/>
        <v>16.37</v>
      </c>
      <c r="H170" s="63">
        <f t="shared" si="8"/>
        <v>32.74</v>
      </c>
    </row>
    <row r="171" spans="1:8" s="62" customFormat="1" ht="24">
      <c r="A171" s="56" t="str">
        <f>IF((LEN('Copy paste to Here'!G175))&gt;5,((CONCATENATE('Copy paste to Here'!G175," &amp; ",'Copy paste to Here'!D175,"  &amp;  ",'Copy paste to Here'!E175))),"Empty Cell")</f>
        <v>Silicone Ultra Thin double flared flesh tunnel &amp; Gauge: 8mm  &amp;  Color: Black</v>
      </c>
      <c r="B171" s="57" t="str">
        <f>'Copy paste to Here'!C175</f>
        <v>SIUT</v>
      </c>
      <c r="C171" s="57" t="s">
        <v>974</v>
      </c>
      <c r="D171" s="58">
        <f>Invoice!B175</f>
        <v>8</v>
      </c>
      <c r="E171" s="59">
        <f>'Shipping Invoice'!J175*$N$1</f>
        <v>17.079999999999998</v>
      </c>
      <c r="F171" s="59">
        <f t="shared" si="9"/>
        <v>136.63999999999999</v>
      </c>
      <c r="G171" s="60">
        <f t="shared" si="7"/>
        <v>17.079999999999998</v>
      </c>
      <c r="H171" s="63">
        <f t="shared" si="8"/>
        <v>136.63999999999999</v>
      </c>
    </row>
    <row r="172" spans="1:8" s="62" customFormat="1" ht="24">
      <c r="A172" s="56" t="str">
        <f>IF((LEN('Copy paste to Here'!G176))&gt;5,((CONCATENATE('Copy paste to Here'!G176," &amp; ",'Copy paste to Here'!D176,"  &amp;  ",'Copy paste to Here'!E176))),"Empty Cell")</f>
        <v>Silicone Ultra Thin double flared flesh tunnel &amp; Gauge: 8mm  &amp;  Color: Clear</v>
      </c>
      <c r="B172" s="57" t="str">
        <f>'Copy paste to Here'!C176</f>
        <v>SIUT</v>
      </c>
      <c r="C172" s="57" t="s">
        <v>974</v>
      </c>
      <c r="D172" s="58">
        <f>Invoice!B176</f>
        <v>44</v>
      </c>
      <c r="E172" s="59">
        <f>'Shipping Invoice'!J176*$N$1</f>
        <v>17.079999999999998</v>
      </c>
      <c r="F172" s="59">
        <f t="shared" si="9"/>
        <v>751.52</v>
      </c>
      <c r="G172" s="60">
        <f t="shared" si="7"/>
        <v>17.079999999999998</v>
      </c>
      <c r="H172" s="63">
        <f t="shared" si="8"/>
        <v>751.52</v>
      </c>
    </row>
    <row r="173" spans="1:8" s="62" customFormat="1" ht="24">
      <c r="A173" s="56" t="str">
        <f>IF((LEN('Copy paste to Here'!G177))&gt;5,((CONCATENATE('Copy paste to Here'!G177," &amp; ",'Copy paste to Here'!D177,"  &amp;  ",'Copy paste to Here'!E177))),"Empty Cell")</f>
        <v>Silicone Ultra Thin double flared flesh tunnel &amp; Gauge: 8mm  &amp;  Color: Blue</v>
      </c>
      <c r="B173" s="57" t="str">
        <f>'Copy paste to Here'!C177</f>
        <v>SIUT</v>
      </c>
      <c r="C173" s="57" t="s">
        <v>974</v>
      </c>
      <c r="D173" s="58">
        <f>Invoice!B177</f>
        <v>4</v>
      </c>
      <c r="E173" s="59">
        <f>'Shipping Invoice'!J177*$N$1</f>
        <v>17.079999999999998</v>
      </c>
      <c r="F173" s="59">
        <f t="shared" si="9"/>
        <v>68.319999999999993</v>
      </c>
      <c r="G173" s="60">
        <f t="shared" si="7"/>
        <v>17.079999999999998</v>
      </c>
      <c r="H173" s="63">
        <f t="shared" si="8"/>
        <v>68.319999999999993</v>
      </c>
    </row>
    <row r="174" spans="1:8" s="62" customFormat="1" ht="24">
      <c r="A174" s="56" t="str">
        <f>IF((LEN('Copy paste to Here'!G178))&gt;5,((CONCATENATE('Copy paste to Here'!G178," &amp; ",'Copy paste to Here'!D178,"  &amp;  ",'Copy paste to Here'!E178))),"Empty Cell")</f>
        <v>Silicone Ultra Thin double flared flesh tunnel &amp; Gauge: 8mm  &amp;  Color: Pink</v>
      </c>
      <c r="B174" s="57" t="str">
        <f>'Copy paste to Here'!C178</f>
        <v>SIUT</v>
      </c>
      <c r="C174" s="57" t="s">
        <v>974</v>
      </c>
      <c r="D174" s="58">
        <f>Invoice!B178</f>
        <v>2</v>
      </c>
      <c r="E174" s="59">
        <f>'Shipping Invoice'!J178*$N$1</f>
        <v>17.079999999999998</v>
      </c>
      <c r="F174" s="59">
        <f t="shared" si="9"/>
        <v>34.159999999999997</v>
      </c>
      <c r="G174" s="60">
        <f t="shared" si="7"/>
        <v>17.079999999999998</v>
      </c>
      <c r="H174" s="63">
        <f t="shared" si="8"/>
        <v>34.159999999999997</v>
      </c>
    </row>
    <row r="175" spans="1:8" s="62" customFormat="1" ht="24">
      <c r="A175" s="56" t="str">
        <f>IF((LEN('Copy paste to Here'!G179))&gt;5,((CONCATENATE('Copy paste to Here'!G179," &amp; ",'Copy paste to Here'!D179,"  &amp;  ",'Copy paste to Here'!E179))),"Empty Cell")</f>
        <v>Silicone Ultra Thin double flared flesh tunnel &amp; Gauge: 8mm  &amp;  Color: Red</v>
      </c>
      <c r="B175" s="57" t="str">
        <f>'Copy paste to Here'!C179</f>
        <v>SIUT</v>
      </c>
      <c r="C175" s="57" t="s">
        <v>974</v>
      </c>
      <c r="D175" s="58">
        <f>Invoice!B179</f>
        <v>8</v>
      </c>
      <c r="E175" s="59">
        <f>'Shipping Invoice'!J179*$N$1</f>
        <v>17.079999999999998</v>
      </c>
      <c r="F175" s="59">
        <f t="shared" si="9"/>
        <v>136.63999999999999</v>
      </c>
      <c r="G175" s="60">
        <f t="shared" si="7"/>
        <v>17.079999999999998</v>
      </c>
      <c r="H175" s="63">
        <f t="shared" si="8"/>
        <v>136.63999999999999</v>
      </c>
    </row>
    <row r="176" spans="1:8" s="62" customFormat="1" ht="24">
      <c r="A176" s="56" t="str">
        <f>IF((LEN('Copy paste to Here'!G180))&gt;5,((CONCATENATE('Copy paste to Here'!G180," &amp; ",'Copy paste to Here'!D180,"  &amp;  ",'Copy paste to Here'!E180))),"Empty Cell")</f>
        <v>Silicone Ultra Thin double flared flesh tunnel &amp; Gauge: 10mm  &amp;  Color: Black</v>
      </c>
      <c r="B176" s="57" t="str">
        <f>'Copy paste to Here'!C180</f>
        <v>SIUT</v>
      </c>
      <c r="C176" s="57" t="s">
        <v>975</v>
      </c>
      <c r="D176" s="58">
        <f>Invoice!B180</f>
        <v>4</v>
      </c>
      <c r="E176" s="59">
        <f>'Shipping Invoice'!J180*$N$1</f>
        <v>18.510000000000002</v>
      </c>
      <c r="F176" s="59">
        <f t="shared" si="9"/>
        <v>74.040000000000006</v>
      </c>
      <c r="G176" s="60">
        <f t="shared" si="7"/>
        <v>18.510000000000002</v>
      </c>
      <c r="H176" s="63">
        <f t="shared" si="8"/>
        <v>74.040000000000006</v>
      </c>
    </row>
    <row r="177" spans="1:8" s="62" customFormat="1" ht="24">
      <c r="A177" s="56" t="str">
        <f>IF((LEN('Copy paste to Here'!G181))&gt;5,((CONCATENATE('Copy paste to Here'!G181," &amp; ",'Copy paste to Here'!D181,"  &amp;  ",'Copy paste to Here'!E181))),"Empty Cell")</f>
        <v>Silicone Ultra Thin double flared flesh tunnel &amp; Gauge: 10mm  &amp;  Color: Clear</v>
      </c>
      <c r="B177" s="57" t="str">
        <f>'Copy paste to Here'!C181</f>
        <v>SIUT</v>
      </c>
      <c r="C177" s="57" t="s">
        <v>975</v>
      </c>
      <c r="D177" s="58">
        <f>Invoice!B181</f>
        <v>44</v>
      </c>
      <c r="E177" s="59">
        <f>'Shipping Invoice'!J181*$N$1</f>
        <v>18.510000000000002</v>
      </c>
      <c r="F177" s="59">
        <f t="shared" si="9"/>
        <v>814.44</v>
      </c>
      <c r="G177" s="60">
        <f t="shared" si="7"/>
        <v>18.510000000000002</v>
      </c>
      <c r="H177" s="63">
        <f t="shared" si="8"/>
        <v>814.44</v>
      </c>
    </row>
    <row r="178" spans="1:8" s="62" customFormat="1" ht="24">
      <c r="A178" s="56" t="str">
        <f>IF((LEN('Copy paste to Here'!G182))&gt;5,((CONCATENATE('Copy paste to Here'!G182," &amp; ",'Copy paste to Here'!D182,"  &amp;  ",'Copy paste to Here'!E182))),"Empty Cell")</f>
        <v>Silicone Ultra Thin double flared flesh tunnel &amp; Gauge: 10mm  &amp;  Color: Purple</v>
      </c>
      <c r="B178" s="57" t="str">
        <f>'Copy paste to Here'!C182</f>
        <v>SIUT</v>
      </c>
      <c r="C178" s="57" t="s">
        <v>975</v>
      </c>
      <c r="D178" s="58">
        <f>Invoice!B182</f>
        <v>4</v>
      </c>
      <c r="E178" s="59">
        <f>'Shipping Invoice'!J182*$N$1</f>
        <v>18.510000000000002</v>
      </c>
      <c r="F178" s="59">
        <f t="shared" si="9"/>
        <v>74.040000000000006</v>
      </c>
      <c r="G178" s="60">
        <f t="shared" si="7"/>
        <v>18.510000000000002</v>
      </c>
      <c r="H178" s="63">
        <f t="shared" si="8"/>
        <v>74.040000000000006</v>
      </c>
    </row>
    <row r="179" spans="1:8" s="62" customFormat="1" ht="24">
      <c r="A179" s="56" t="str">
        <f>IF((LEN('Copy paste to Here'!G183))&gt;5,((CONCATENATE('Copy paste to Here'!G183," &amp; ",'Copy paste to Here'!D183,"  &amp;  ",'Copy paste to Here'!E183))),"Empty Cell")</f>
        <v>Silicone Ultra Thin double flared flesh tunnel &amp; Gauge: 10mm  &amp;  Color: Red</v>
      </c>
      <c r="B179" s="57" t="str">
        <f>'Copy paste to Here'!C183</f>
        <v>SIUT</v>
      </c>
      <c r="C179" s="57" t="s">
        <v>975</v>
      </c>
      <c r="D179" s="58">
        <f>Invoice!B183</f>
        <v>8</v>
      </c>
      <c r="E179" s="59">
        <f>'Shipping Invoice'!J183*$N$1</f>
        <v>18.510000000000002</v>
      </c>
      <c r="F179" s="59">
        <f t="shared" si="9"/>
        <v>148.08000000000001</v>
      </c>
      <c r="G179" s="60">
        <f t="shared" si="7"/>
        <v>18.510000000000002</v>
      </c>
      <c r="H179" s="63">
        <f t="shared" si="8"/>
        <v>148.08000000000001</v>
      </c>
    </row>
    <row r="180" spans="1:8" s="62" customFormat="1" ht="24">
      <c r="A180" s="56" t="str">
        <f>IF((LEN('Copy paste to Here'!G184))&gt;5,((CONCATENATE('Copy paste to Here'!G184," &amp; ",'Copy paste to Here'!D184,"  &amp;  ",'Copy paste to Here'!E184))),"Empty Cell")</f>
        <v>Silicone Ultra Thin double flared flesh tunnel &amp; Gauge: 12mm  &amp;  Color: White</v>
      </c>
      <c r="B180" s="57" t="str">
        <f>'Copy paste to Here'!C184</f>
        <v>SIUT</v>
      </c>
      <c r="C180" s="57" t="s">
        <v>976</v>
      </c>
      <c r="D180" s="58">
        <f>Invoice!B184</f>
        <v>8</v>
      </c>
      <c r="E180" s="59">
        <f>'Shipping Invoice'!J184*$N$1</f>
        <v>19.93</v>
      </c>
      <c r="F180" s="59">
        <f t="shared" si="9"/>
        <v>159.44</v>
      </c>
      <c r="G180" s="60">
        <f t="shared" si="7"/>
        <v>19.93</v>
      </c>
      <c r="H180" s="63">
        <f t="shared" si="8"/>
        <v>159.44</v>
      </c>
    </row>
    <row r="181" spans="1:8" s="62" customFormat="1" ht="24">
      <c r="A181" s="56" t="str">
        <f>IF((LEN('Copy paste to Here'!G185))&gt;5,((CONCATENATE('Copy paste to Here'!G185," &amp; ",'Copy paste to Here'!D185,"  &amp;  ",'Copy paste to Here'!E185))),"Empty Cell")</f>
        <v>Silicone Ultra Thin double flared flesh tunnel &amp; Gauge: 12mm  &amp;  Color: Green</v>
      </c>
      <c r="B181" s="57" t="str">
        <f>'Copy paste to Here'!C185</f>
        <v>SIUT</v>
      </c>
      <c r="C181" s="57" t="s">
        <v>976</v>
      </c>
      <c r="D181" s="58">
        <f>Invoice!B185</f>
        <v>6</v>
      </c>
      <c r="E181" s="59">
        <f>'Shipping Invoice'!J185*$N$1</f>
        <v>19.93</v>
      </c>
      <c r="F181" s="59">
        <f t="shared" si="9"/>
        <v>119.58</v>
      </c>
      <c r="G181" s="60">
        <f t="shared" si="7"/>
        <v>19.93</v>
      </c>
      <c r="H181" s="63">
        <f t="shared" si="8"/>
        <v>119.58</v>
      </c>
    </row>
    <row r="182" spans="1:8" s="62" customFormat="1" ht="24">
      <c r="A182" s="56" t="str">
        <f>IF((LEN('Copy paste to Here'!G186))&gt;5,((CONCATENATE('Copy paste to Here'!G186," &amp; ",'Copy paste to Here'!D186,"  &amp;  ",'Copy paste to Here'!E186))),"Empty Cell")</f>
        <v>Silicone Ultra Thin double flared flesh tunnel &amp; Gauge: 12mm  &amp;  Color: Red</v>
      </c>
      <c r="B182" s="57" t="str">
        <f>'Copy paste to Here'!C186</f>
        <v>SIUT</v>
      </c>
      <c r="C182" s="57" t="s">
        <v>976</v>
      </c>
      <c r="D182" s="58">
        <f>Invoice!B186</f>
        <v>4</v>
      </c>
      <c r="E182" s="59">
        <f>'Shipping Invoice'!J186*$N$1</f>
        <v>19.93</v>
      </c>
      <c r="F182" s="59">
        <f t="shared" si="9"/>
        <v>79.72</v>
      </c>
      <c r="G182" s="60">
        <f t="shared" si="7"/>
        <v>19.93</v>
      </c>
      <c r="H182" s="63">
        <f t="shared" si="8"/>
        <v>79.72</v>
      </c>
    </row>
    <row r="183" spans="1:8" s="62" customFormat="1" ht="24">
      <c r="A183" s="56" t="str">
        <f>IF((LEN('Copy paste to Here'!G187))&gt;5,((CONCATENATE('Copy paste to Here'!G187," &amp; ",'Copy paste to Here'!D187,"  &amp;  ",'Copy paste to Here'!E187))),"Empty Cell")</f>
        <v>Silicone Ultra Thin double flared flesh tunnel &amp; Gauge: 14mm  &amp;  Color: Green</v>
      </c>
      <c r="B183" s="57" t="str">
        <f>'Copy paste to Here'!C187</f>
        <v>SIUT</v>
      </c>
      <c r="C183" s="57" t="s">
        <v>977</v>
      </c>
      <c r="D183" s="58">
        <f>Invoice!B187</f>
        <v>2</v>
      </c>
      <c r="E183" s="59">
        <f>'Shipping Invoice'!J187*$N$1</f>
        <v>22.06</v>
      </c>
      <c r="F183" s="59">
        <f t="shared" si="9"/>
        <v>44.12</v>
      </c>
      <c r="G183" s="60">
        <f t="shared" si="7"/>
        <v>22.06</v>
      </c>
      <c r="H183" s="63">
        <f t="shared" si="8"/>
        <v>44.12</v>
      </c>
    </row>
    <row r="184" spans="1:8" s="62" customFormat="1" ht="24">
      <c r="A184" s="56" t="str">
        <f>IF((LEN('Copy paste to Here'!G188))&gt;5,((CONCATENATE('Copy paste to Here'!G188," &amp; ",'Copy paste to Here'!D188,"  &amp;  ",'Copy paste to Here'!E188))),"Empty Cell")</f>
        <v>Silicone Ultra Thin double flared flesh tunnel &amp; Gauge: 25mm  &amp;  Color: Black</v>
      </c>
      <c r="B184" s="57" t="str">
        <f>'Copy paste to Here'!C188</f>
        <v>SIUT</v>
      </c>
      <c r="C184" s="57" t="s">
        <v>978</v>
      </c>
      <c r="D184" s="58">
        <f>Invoice!B188</f>
        <v>2</v>
      </c>
      <c r="E184" s="59">
        <f>'Shipping Invoice'!J188*$N$1</f>
        <v>31.67</v>
      </c>
      <c r="F184" s="59">
        <f t="shared" si="9"/>
        <v>63.34</v>
      </c>
      <c r="G184" s="60">
        <f t="shared" si="7"/>
        <v>31.67</v>
      </c>
      <c r="H184" s="63">
        <f t="shared" si="8"/>
        <v>63.34</v>
      </c>
    </row>
    <row r="185" spans="1:8" s="62" customFormat="1" ht="24">
      <c r="A185" s="56" t="str">
        <f>IF((LEN('Copy paste to Here'!G189))&gt;5,((CONCATENATE('Copy paste to Here'!G189," &amp; ",'Copy paste to Here'!D189,"  &amp;  ",'Copy paste to Here'!E189))),"Empty Cell")</f>
        <v xml:space="preserve">Teak wood double flared plug with hand carved skull &amp; Gauge: 10mm  &amp;  </v>
      </c>
      <c r="B185" s="57" t="str">
        <f>'Copy paste to Here'!C189</f>
        <v>SKTE</v>
      </c>
      <c r="C185" s="57" t="s">
        <v>979</v>
      </c>
      <c r="D185" s="58">
        <f>Invoice!B189</f>
        <v>2</v>
      </c>
      <c r="E185" s="59">
        <f>'Shipping Invoice'!J189*$N$1</f>
        <v>106.41</v>
      </c>
      <c r="F185" s="59">
        <f t="shared" si="9"/>
        <v>212.82</v>
      </c>
      <c r="G185" s="60">
        <f t="shared" si="7"/>
        <v>106.41</v>
      </c>
      <c r="H185" s="63">
        <f t="shared" si="8"/>
        <v>212.82</v>
      </c>
    </row>
    <row r="186" spans="1:8" s="62" customFormat="1" ht="24">
      <c r="A186" s="56" t="str">
        <f>IF((LEN('Copy paste to Here'!G190))&gt;5,((CONCATENATE('Copy paste to Here'!G190," &amp; ",'Copy paste to Here'!D190,"  &amp;  ",'Copy paste to Here'!E190))),"Empty Cell")</f>
        <v xml:space="preserve">High polished surgical steel single flesh tunnel with rubber O-ring &amp; Gauge: 1.6mm  &amp;  </v>
      </c>
      <c r="B186" s="57" t="str">
        <f>'Copy paste to Here'!C190</f>
        <v>SPG</v>
      </c>
      <c r="C186" s="57" t="s">
        <v>980</v>
      </c>
      <c r="D186" s="58">
        <f>Invoice!B190</f>
        <v>2</v>
      </c>
      <c r="E186" s="59">
        <f>'Shipping Invoice'!J190*$N$1</f>
        <v>13.88</v>
      </c>
      <c r="F186" s="59">
        <f t="shared" si="9"/>
        <v>27.76</v>
      </c>
      <c r="G186" s="60">
        <f t="shared" si="7"/>
        <v>13.88</v>
      </c>
      <c r="H186" s="63">
        <f t="shared" si="8"/>
        <v>27.76</v>
      </c>
    </row>
    <row r="187" spans="1:8" s="62" customFormat="1" ht="24">
      <c r="A187" s="56" t="str">
        <f>IF((LEN('Copy paste to Here'!G191))&gt;5,((CONCATENATE('Copy paste to Here'!G191," &amp; ",'Copy paste to Here'!D191,"  &amp;  ",'Copy paste to Here'!E191))),"Empty Cell")</f>
        <v xml:space="preserve">High polished surgical steel single flesh tunnel with rubber O-ring &amp; Gauge: 2.5mm  &amp;  </v>
      </c>
      <c r="B187" s="57" t="str">
        <f>'Copy paste to Here'!C191</f>
        <v>SPG</v>
      </c>
      <c r="C187" s="57" t="s">
        <v>981</v>
      </c>
      <c r="D187" s="58">
        <f>Invoice!B191</f>
        <v>2</v>
      </c>
      <c r="E187" s="59">
        <f>'Shipping Invoice'!J191*$N$1</f>
        <v>15.3</v>
      </c>
      <c r="F187" s="59">
        <f t="shared" si="9"/>
        <v>30.6</v>
      </c>
      <c r="G187" s="60">
        <f t="shared" si="7"/>
        <v>15.3</v>
      </c>
      <c r="H187" s="63">
        <f t="shared" si="8"/>
        <v>30.6</v>
      </c>
    </row>
    <row r="188" spans="1:8" s="62" customFormat="1" ht="24">
      <c r="A188" s="56" t="str">
        <f>IF((LEN('Copy paste to Here'!G192))&gt;5,((CONCATENATE('Copy paste to Here'!G192," &amp; ",'Copy paste to Here'!D192,"  &amp;  ",'Copy paste to Here'!E192))),"Empty Cell")</f>
        <v xml:space="preserve">High polished surgical steel single flesh tunnel with rubber O-ring &amp; Gauge: 4mm  &amp;  </v>
      </c>
      <c r="B188" s="57" t="str">
        <f>'Copy paste to Here'!C192</f>
        <v>SPG</v>
      </c>
      <c r="C188" s="57" t="s">
        <v>982</v>
      </c>
      <c r="D188" s="58">
        <f>Invoice!B192</f>
        <v>4</v>
      </c>
      <c r="E188" s="59">
        <f>'Shipping Invoice'!J192*$N$1</f>
        <v>16.37</v>
      </c>
      <c r="F188" s="59">
        <f t="shared" si="9"/>
        <v>65.48</v>
      </c>
      <c r="G188" s="60">
        <f t="shared" si="7"/>
        <v>16.37</v>
      </c>
      <c r="H188" s="63">
        <f t="shared" si="8"/>
        <v>65.48</v>
      </c>
    </row>
    <row r="189" spans="1:8" s="62" customFormat="1" ht="24">
      <c r="A189" s="56" t="str">
        <f>IF((LEN('Copy paste to Here'!G193))&gt;5,((CONCATENATE('Copy paste to Here'!G193," &amp; ",'Copy paste to Here'!D193,"  &amp;  ",'Copy paste to Here'!E193))),"Empty Cell")</f>
        <v xml:space="preserve">High polished surgical steel single flesh tunnel with rubber O-ring &amp; Gauge: 5mm  &amp;  </v>
      </c>
      <c r="B189" s="57" t="str">
        <f>'Copy paste to Here'!C193</f>
        <v>SPG</v>
      </c>
      <c r="C189" s="57" t="s">
        <v>983</v>
      </c>
      <c r="D189" s="58">
        <f>Invoice!B193</f>
        <v>12</v>
      </c>
      <c r="E189" s="59">
        <f>'Shipping Invoice'!J193*$N$1</f>
        <v>16.37</v>
      </c>
      <c r="F189" s="59">
        <f t="shared" si="9"/>
        <v>196.44</v>
      </c>
      <c r="G189" s="60">
        <f t="shared" si="7"/>
        <v>16.37</v>
      </c>
      <c r="H189" s="63">
        <f t="shared" si="8"/>
        <v>196.44</v>
      </c>
    </row>
    <row r="190" spans="1:8" s="62" customFormat="1" ht="24">
      <c r="A190" s="56" t="str">
        <f>IF((LEN('Copy paste to Here'!G194))&gt;5,((CONCATENATE('Copy paste to Here'!G194," &amp; ",'Copy paste to Here'!D194,"  &amp;  ",'Copy paste to Here'!E194))),"Empty Cell")</f>
        <v xml:space="preserve">High polished surgical steel single flesh tunnel with rubber O-ring &amp; Gauge: 6mm  &amp;  </v>
      </c>
      <c r="B190" s="57" t="str">
        <f>'Copy paste to Here'!C194</f>
        <v>SPG</v>
      </c>
      <c r="C190" s="57" t="s">
        <v>984</v>
      </c>
      <c r="D190" s="58">
        <f>Invoice!B194</f>
        <v>6</v>
      </c>
      <c r="E190" s="59">
        <f>'Shipping Invoice'!J194*$N$1</f>
        <v>17.079999999999998</v>
      </c>
      <c r="F190" s="59">
        <f t="shared" si="9"/>
        <v>102.47999999999999</v>
      </c>
      <c r="G190" s="60">
        <f t="shared" si="7"/>
        <v>17.079999999999998</v>
      </c>
      <c r="H190" s="63">
        <f t="shared" si="8"/>
        <v>102.47999999999999</v>
      </c>
    </row>
    <row r="191" spans="1:8" s="62" customFormat="1" ht="24">
      <c r="A191" s="56" t="str">
        <f>IF((LEN('Copy paste to Here'!G195))&gt;5,((CONCATENATE('Copy paste to Here'!G195," &amp; ",'Copy paste to Here'!D195,"  &amp;  ",'Copy paste to Here'!E195))),"Empty Cell")</f>
        <v xml:space="preserve">High polished surgical steel single flesh tunnel with rubber O-ring &amp; Gauge: 8mm  &amp;  </v>
      </c>
      <c r="B191" s="57" t="str">
        <f>'Copy paste to Here'!C195</f>
        <v>SPG</v>
      </c>
      <c r="C191" s="57" t="s">
        <v>985</v>
      </c>
      <c r="D191" s="58">
        <f>Invoice!B195</f>
        <v>2</v>
      </c>
      <c r="E191" s="59">
        <f>'Shipping Invoice'!J195*$N$1</f>
        <v>22.06</v>
      </c>
      <c r="F191" s="59">
        <f t="shared" si="9"/>
        <v>44.12</v>
      </c>
      <c r="G191" s="60">
        <f t="shared" si="7"/>
        <v>22.06</v>
      </c>
      <c r="H191" s="63">
        <f t="shared" si="8"/>
        <v>44.12</v>
      </c>
    </row>
    <row r="192" spans="1:8" s="62" customFormat="1" ht="24">
      <c r="A192" s="56" t="str">
        <f>IF((LEN('Copy paste to Here'!G196))&gt;5,((CONCATENATE('Copy paste to Here'!G196," &amp; ",'Copy paste to Here'!D196,"  &amp;  ",'Copy paste to Here'!E196))),"Empty Cell")</f>
        <v xml:space="preserve">High polished surgical steel single flesh tunnel with rubber O-ring &amp; Gauge: 10mm  &amp;  </v>
      </c>
      <c r="B192" s="57" t="str">
        <f>'Copy paste to Here'!C196</f>
        <v>SPG</v>
      </c>
      <c r="C192" s="57" t="s">
        <v>986</v>
      </c>
      <c r="D192" s="58">
        <f>Invoice!B196</f>
        <v>2</v>
      </c>
      <c r="E192" s="59">
        <f>'Shipping Invoice'!J196*$N$1</f>
        <v>24.2</v>
      </c>
      <c r="F192" s="59">
        <f t="shared" si="9"/>
        <v>48.4</v>
      </c>
      <c r="G192" s="60">
        <f t="shared" si="7"/>
        <v>24.2</v>
      </c>
      <c r="H192" s="63">
        <f t="shared" si="8"/>
        <v>48.4</v>
      </c>
    </row>
    <row r="193" spans="1:8" s="62" customFormat="1" ht="25.5">
      <c r="A193" s="56" t="str">
        <f>IF((LEN('Copy paste to Here'!G197))&gt;5,((CONCATENATE('Copy paste to Here'!G197," &amp; ",'Copy paste to Here'!D197,"  &amp;  ",'Copy paste to Here'!E197))),"Empty Cell")</f>
        <v xml:space="preserve">High polished surgical steel single flesh tunnel with rubber O-ring &amp; Gauge: 18mm  &amp;  </v>
      </c>
      <c r="B193" s="57" t="str">
        <f>'Copy paste to Here'!C197</f>
        <v>SPG</v>
      </c>
      <c r="C193" s="57" t="s">
        <v>987</v>
      </c>
      <c r="D193" s="58">
        <f>Invoice!B197</f>
        <v>2</v>
      </c>
      <c r="E193" s="59">
        <f>'Shipping Invoice'!J197*$N$1</f>
        <v>37.01</v>
      </c>
      <c r="F193" s="59">
        <f t="shared" si="9"/>
        <v>74.02</v>
      </c>
      <c r="G193" s="60">
        <f t="shared" si="7"/>
        <v>37.01</v>
      </c>
      <c r="H193" s="63">
        <f t="shared" si="8"/>
        <v>74.02</v>
      </c>
    </row>
    <row r="194" spans="1:8" s="62" customFormat="1" ht="24">
      <c r="A194" s="56" t="str">
        <f>IF((LEN('Copy paste to Here'!G198))&gt;5,((CONCATENATE('Copy paste to Here'!G198," &amp; ",'Copy paste to Here'!D198,"  &amp;  ",'Copy paste to Here'!E198))),"Empty Cell")</f>
        <v xml:space="preserve">High polished surgical steel single flesh tunnel with rubber O-ring &amp; Gauge: 19mm  &amp;  </v>
      </c>
      <c r="B194" s="57" t="str">
        <f>'Copy paste to Here'!C198</f>
        <v>SPG</v>
      </c>
      <c r="C194" s="57" t="s">
        <v>988</v>
      </c>
      <c r="D194" s="58">
        <f>Invoice!B198</f>
        <v>2</v>
      </c>
      <c r="E194" s="59">
        <f>'Shipping Invoice'!J198*$N$1</f>
        <v>38.44</v>
      </c>
      <c r="F194" s="59">
        <f t="shared" si="9"/>
        <v>76.88</v>
      </c>
      <c r="G194" s="60">
        <f t="shared" si="7"/>
        <v>38.44</v>
      </c>
      <c r="H194" s="63">
        <f t="shared" si="8"/>
        <v>76.88</v>
      </c>
    </row>
    <row r="195" spans="1:8" s="62" customFormat="1" ht="24">
      <c r="A195" s="56" t="str">
        <f>IF((LEN('Copy paste to Here'!G199))&gt;5,((CONCATENATE('Copy paste to Here'!G199," &amp; ",'Copy paste to Here'!D199,"  &amp;  ",'Copy paste to Here'!E199))),"Empty Cell")</f>
        <v xml:space="preserve">High polished surgical steel single flesh tunnel with rubber O-ring &amp; Gauge: 22mm  &amp;  </v>
      </c>
      <c r="B195" s="57" t="str">
        <f>'Copy paste to Here'!C199</f>
        <v>SPG</v>
      </c>
      <c r="C195" s="57" t="s">
        <v>989</v>
      </c>
      <c r="D195" s="58">
        <f>Invoice!B199</f>
        <v>2</v>
      </c>
      <c r="E195" s="59">
        <f>'Shipping Invoice'!J199*$N$1</f>
        <v>47.69</v>
      </c>
      <c r="F195" s="59">
        <f t="shared" si="9"/>
        <v>95.38</v>
      </c>
      <c r="G195" s="60">
        <f t="shared" si="7"/>
        <v>47.69</v>
      </c>
      <c r="H195" s="63">
        <f t="shared" si="8"/>
        <v>95.38</v>
      </c>
    </row>
    <row r="196" spans="1:8" s="62" customFormat="1" ht="24">
      <c r="A196" s="56" t="str">
        <f>IF((LEN('Copy paste to Here'!G200))&gt;5,((CONCATENATE('Copy paste to Here'!G200," &amp; ",'Copy paste to Here'!D200,"  &amp;  ",'Copy paste to Here'!E200))),"Empty Cell")</f>
        <v xml:space="preserve">High polished surgical steel single flesh tunnel with rubber O-ring &amp; Gauge: 32mm  &amp;  </v>
      </c>
      <c r="B196" s="57" t="str">
        <f>'Copy paste to Here'!C200</f>
        <v>SPG</v>
      </c>
      <c r="C196" s="57" t="s">
        <v>990</v>
      </c>
      <c r="D196" s="58">
        <f>Invoice!B200</f>
        <v>16</v>
      </c>
      <c r="E196" s="59">
        <f>'Shipping Invoice'!J200*$N$1</f>
        <v>88.61</v>
      </c>
      <c r="F196" s="59">
        <f t="shared" si="9"/>
        <v>1417.76</v>
      </c>
      <c r="G196" s="60">
        <f t="shared" si="7"/>
        <v>88.61</v>
      </c>
      <c r="H196" s="63">
        <f t="shared" si="8"/>
        <v>1417.76</v>
      </c>
    </row>
    <row r="197" spans="1:8" s="62" customFormat="1" ht="24">
      <c r="A197" s="56" t="str">
        <f>IF((LEN('Copy paste to Here'!G201))&gt;5,((CONCATENATE('Copy paste to Here'!G201," &amp; ",'Copy paste to Here'!D201,"  &amp;  ",'Copy paste to Here'!E201))),"Empty Cell")</f>
        <v xml:space="preserve">High polished surgical steel single flesh tunnel with rubber O-ring &amp; Gauge: 38mm  &amp;  </v>
      </c>
      <c r="B197" s="57" t="str">
        <f>'Copy paste to Here'!C201</f>
        <v>SPG</v>
      </c>
      <c r="C197" s="57" t="s">
        <v>991</v>
      </c>
      <c r="D197" s="58">
        <f>Invoice!B201</f>
        <v>2</v>
      </c>
      <c r="E197" s="59">
        <f>'Shipping Invoice'!J201*$N$1</f>
        <v>120.64</v>
      </c>
      <c r="F197" s="59">
        <f t="shared" si="9"/>
        <v>241.28</v>
      </c>
      <c r="G197" s="60">
        <f t="shared" si="7"/>
        <v>120.64</v>
      </c>
      <c r="H197" s="63">
        <f t="shared" si="8"/>
        <v>241.28</v>
      </c>
    </row>
    <row r="198" spans="1:8" s="62" customFormat="1" ht="24">
      <c r="A198" s="56" t="str">
        <f>IF((LEN('Copy paste to Here'!G202))&gt;5,((CONCATENATE('Copy paste to Here'!G202," &amp; ",'Copy paste to Here'!D202,"  &amp;  ",'Copy paste to Here'!E202))),"Empty Cell")</f>
        <v xml:space="preserve">High polished surgical steel single flesh tunnel with rubber O-ring &amp; Gauge: 7mm  &amp;  </v>
      </c>
      <c r="B198" s="57" t="str">
        <f>'Copy paste to Here'!C202</f>
        <v>SPG</v>
      </c>
      <c r="C198" s="57" t="s">
        <v>992</v>
      </c>
      <c r="D198" s="58">
        <f>Invoice!B202</f>
        <v>2</v>
      </c>
      <c r="E198" s="59">
        <f>'Shipping Invoice'!J202*$N$1</f>
        <v>20.64</v>
      </c>
      <c r="F198" s="59">
        <f t="shared" si="9"/>
        <v>41.28</v>
      </c>
      <c r="G198" s="60">
        <f t="shared" si="7"/>
        <v>20.64</v>
      </c>
      <c r="H198" s="63">
        <f t="shared" si="8"/>
        <v>41.28</v>
      </c>
    </row>
    <row r="199" spans="1:8" s="62" customFormat="1" ht="25.5">
      <c r="A199" s="56" t="str">
        <f>IF((LEN('Copy paste to Here'!G203))&gt;5,((CONCATENATE('Copy paste to Here'!G203," &amp; ",'Copy paste to Here'!D203,"  &amp;  ",'Copy paste to Here'!E203))),"Empty Cell")</f>
        <v xml:space="preserve">High polished surgical steel single flesh tunnel with rubber O-ring &amp; Gauge: 9mm  &amp;  </v>
      </c>
      <c r="B199" s="57" t="str">
        <f>'Copy paste to Here'!C203</f>
        <v>SPG</v>
      </c>
      <c r="C199" s="57" t="s">
        <v>993</v>
      </c>
      <c r="D199" s="58">
        <f>Invoice!B203</f>
        <v>18</v>
      </c>
      <c r="E199" s="59">
        <f>'Shipping Invoice'!J203*$N$1</f>
        <v>23.49</v>
      </c>
      <c r="F199" s="59">
        <f t="shared" si="9"/>
        <v>422.82</v>
      </c>
      <c r="G199" s="60">
        <f t="shared" si="7"/>
        <v>23.49</v>
      </c>
      <c r="H199" s="63">
        <f t="shared" si="8"/>
        <v>422.82</v>
      </c>
    </row>
    <row r="200" spans="1:8" s="62" customFormat="1" ht="24">
      <c r="A200" s="56" t="str">
        <f>IF((LEN('Copy paste to Here'!G204))&gt;5,((CONCATENATE('Copy paste to Here'!G204," &amp; ",'Copy paste to Here'!D204,"  &amp;  ",'Copy paste to Here'!E204))),"Empty Cell")</f>
        <v xml:space="preserve">High polished surgical steel single flesh tunnel with rubber O-ring &amp; Gauge: 11mm  &amp;  </v>
      </c>
      <c r="B200" s="57" t="str">
        <f>'Copy paste to Here'!C204</f>
        <v>SPG</v>
      </c>
      <c r="C200" s="57" t="s">
        <v>994</v>
      </c>
      <c r="D200" s="58">
        <f>Invoice!B204</f>
        <v>6</v>
      </c>
      <c r="E200" s="59">
        <f>'Shipping Invoice'!J204*$N$1</f>
        <v>24.91</v>
      </c>
      <c r="F200" s="59">
        <f t="shared" si="9"/>
        <v>149.46</v>
      </c>
      <c r="G200" s="60">
        <f t="shared" si="7"/>
        <v>24.91</v>
      </c>
      <c r="H200" s="63">
        <f t="shared" si="8"/>
        <v>149.46</v>
      </c>
    </row>
    <row r="201" spans="1:8" s="62" customFormat="1" ht="24">
      <c r="A201" s="56" t="str">
        <f>IF((LEN('Copy paste to Here'!G205))&gt;5,((CONCATENATE('Copy paste to Here'!G205," &amp; ",'Copy paste to Here'!D205,"  &amp;  ",'Copy paste to Here'!E205))),"Empty Cell")</f>
        <v>PVD plated internally threaded surgical steel double flare flesh tunnel &amp; Gauge: 4mm  &amp;  Color: Blue</v>
      </c>
      <c r="B201" s="57" t="str">
        <f>'Copy paste to Here'!C205</f>
        <v>STHP</v>
      </c>
      <c r="C201" s="57" t="s">
        <v>995</v>
      </c>
      <c r="D201" s="58">
        <f>Invoice!B205</f>
        <v>2</v>
      </c>
      <c r="E201" s="59">
        <f>'Shipping Invoice'!J205*$N$1</f>
        <v>81.5</v>
      </c>
      <c r="F201" s="59">
        <f t="shared" si="9"/>
        <v>163</v>
      </c>
      <c r="G201" s="60">
        <f t="shared" si="7"/>
        <v>81.5</v>
      </c>
      <c r="H201" s="63">
        <f t="shared" si="8"/>
        <v>163</v>
      </c>
    </row>
    <row r="202" spans="1:8" s="62" customFormat="1" ht="24">
      <c r="A202" s="56" t="str">
        <f>IF((LEN('Copy paste to Here'!G206))&gt;5,((CONCATENATE('Copy paste to Here'!G206," &amp; ",'Copy paste to Here'!D206,"  &amp;  ",'Copy paste to Here'!E206))),"Empty Cell")</f>
        <v>PVD plated internally threaded surgical steel double flare flesh tunnel &amp; Gauge: 8mm  &amp;  Color: Black</v>
      </c>
      <c r="B202" s="57" t="str">
        <f>'Copy paste to Here'!C206</f>
        <v>STHP</v>
      </c>
      <c r="C202" s="57" t="s">
        <v>996</v>
      </c>
      <c r="D202" s="58">
        <f>Invoice!B206</f>
        <v>14</v>
      </c>
      <c r="E202" s="59">
        <f>'Shipping Invoice'!J206*$N$1</f>
        <v>102.85</v>
      </c>
      <c r="F202" s="59">
        <f t="shared" si="9"/>
        <v>1439.8999999999999</v>
      </c>
      <c r="G202" s="60">
        <f t="shared" si="7"/>
        <v>102.85</v>
      </c>
      <c r="H202" s="63">
        <f t="shared" si="8"/>
        <v>1439.8999999999999</v>
      </c>
    </row>
    <row r="203" spans="1:8" s="62" customFormat="1" ht="24">
      <c r="A203" s="56" t="str">
        <f>IF((LEN('Copy paste to Here'!G207))&gt;5,((CONCATENATE('Copy paste to Here'!G207," &amp; ",'Copy paste to Here'!D207,"  &amp;  ",'Copy paste to Here'!E207))),"Empty Cell")</f>
        <v>PVD plated internally threaded surgical steel double flare flesh tunnel &amp; Gauge: 8mm  &amp;  Color: Blue</v>
      </c>
      <c r="B203" s="57" t="str">
        <f>'Copy paste to Here'!C207</f>
        <v>STHP</v>
      </c>
      <c r="C203" s="57" t="s">
        <v>996</v>
      </c>
      <c r="D203" s="58">
        <f>Invoice!B207</f>
        <v>8</v>
      </c>
      <c r="E203" s="59">
        <f>'Shipping Invoice'!J207*$N$1</f>
        <v>102.85</v>
      </c>
      <c r="F203" s="59">
        <f t="shared" si="9"/>
        <v>822.8</v>
      </c>
      <c r="G203" s="60">
        <f t="shared" si="7"/>
        <v>102.85</v>
      </c>
      <c r="H203" s="63">
        <f t="shared" si="8"/>
        <v>822.8</v>
      </c>
    </row>
    <row r="204" spans="1:8" s="62" customFormat="1" ht="24">
      <c r="A204" s="56" t="str">
        <f>IF((LEN('Copy paste to Here'!G208))&gt;5,((CONCATENATE('Copy paste to Here'!G208," &amp; ",'Copy paste to Here'!D208,"  &amp;  ",'Copy paste to Here'!E208))),"Empty Cell")</f>
        <v>PVD plated internally threaded surgical steel double flare flesh tunnel &amp; Gauge: 12mm  &amp;  Color: Blue</v>
      </c>
      <c r="B204" s="57" t="str">
        <f>'Copy paste to Here'!C208</f>
        <v>STHP</v>
      </c>
      <c r="C204" s="57" t="s">
        <v>997</v>
      </c>
      <c r="D204" s="58">
        <f>Invoice!B208</f>
        <v>2</v>
      </c>
      <c r="E204" s="59">
        <f>'Shipping Invoice'!J208*$N$1</f>
        <v>117.08</v>
      </c>
      <c r="F204" s="59">
        <f t="shared" si="9"/>
        <v>234.16</v>
      </c>
      <c r="G204" s="60">
        <f t="shared" si="7"/>
        <v>117.08</v>
      </c>
      <c r="H204" s="63">
        <f t="shared" si="8"/>
        <v>234.16</v>
      </c>
    </row>
    <row r="205" spans="1:8" s="62" customFormat="1" ht="25.5">
      <c r="A205" s="56" t="str">
        <f>IF((LEN('Copy paste to Here'!G209))&gt;5,((CONCATENATE('Copy paste to Here'!G209," &amp; ",'Copy paste to Here'!D209,"  &amp;  ",'Copy paste to Here'!E209))),"Empty Cell")</f>
        <v>PVD plated internally threaded surgical steel double flare flesh tunnel &amp; Gauge: 20mm  &amp;  Color: Blue</v>
      </c>
      <c r="B205" s="57" t="str">
        <f>'Copy paste to Here'!C209</f>
        <v>STHP</v>
      </c>
      <c r="C205" s="57" t="s">
        <v>998</v>
      </c>
      <c r="D205" s="58">
        <f>Invoice!B209</f>
        <v>2</v>
      </c>
      <c r="E205" s="59">
        <f>'Shipping Invoice'!J209*$N$1</f>
        <v>158.01</v>
      </c>
      <c r="F205" s="59">
        <f t="shared" si="9"/>
        <v>316.02</v>
      </c>
      <c r="G205" s="60">
        <f t="shared" si="7"/>
        <v>158.01</v>
      </c>
      <c r="H205" s="63">
        <f t="shared" si="8"/>
        <v>316.02</v>
      </c>
    </row>
    <row r="206" spans="1:8" s="62" customFormat="1" ht="24">
      <c r="A206" s="56" t="str">
        <f>IF((LEN('Copy paste to Here'!G210))&gt;5,((CONCATENATE('Copy paste to Here'!G210," &amp; ",'Copy paste to Here'!D210,"  &amp;  ",'Copy paste to Here'!E210))),"Empty Cell")</f>
        <v>PVD plated internally threaded surgical steel double flare flesh tunnel &amp; Gauge: 22mm  &amp;  Color: Black</v>
      </c>
      <c r="B206" s="57" t="str">
        <f>'Copy paste to Here'!C210</f>
        <v>STHP</v>
      </c>
      <c r="C206" s="57" t="s">
        <v>999</v>
      </c>
      <c r="D206" s="58">
        <f>Invoice!B210</f>
        <v>12</v>
      </c>
      <c r="E206" s="59">
        <f>'Shipping Invoice'!J210*$N$1</f>
        <v>166.91</v>
      </c>
      <c r="F206" s="59">
        <f t="shared" si="9"/>
        <v>2002.92</v>
      </c>
      <c r="G206" s="60">
        <f t="shared" si="7"/>
        <v>166.91</v>
      </c>
      <c r="H206" s="63">
        <f t="shared" si="8"/>
        <v>2002.92</v>
      </c>
    </row>
    <row r="207" spans="1:8" s="62" customFormat="1" ht="24">
      <c r="A207" s="56" t="str">
        <f>IF((LEN('Copy paste to Here'!G211))&gt;5,((CONCATENATE('Copy paste to Here'!G211," &amp; ",'Copy paste to Here'!D211,"  &amp;  ",'Copy paste to Here'!E211))),"Empty Cell")</f>
        <v>PVD plated internally threaded surgical steel double flare flesh tunnel &amp; Gauge: 25mm  &amp;  Color: Black</v>
      </c>
      <c r="B207" s="57" t="str">
        <f>'Copy paste to Here'!C211</f>
        <v>STHP</v>
      </c>
      <c r="C207" s="57" t="s">
        <v>1000</v>
      </c>
      <c r="D207" s="58">
        <f>Invoice!B211</f>
        <v>4</v>
      </c>
      <c r="E207" s="59">
        <f>'Shipping Invoice'!J211*$N$1</f>
        <v>197.51</v>
      </c>
      <c r="F207" s="59">
        <f t="shared" si="9"/>
        <v>790.04</v>
      </c>
      <c r="G207" s="60">
        <f t="shared" si="7"/>
        <v>197.51</v>
      </c>
      <c r="H207" s="63">
        <f t="shared" si="8"/>
        <v>790.04</v>
      </c>
    </row>
    <row r="208" spans="1:8" s="62" customFormat="1" ht="24">
      <c r="A208" s="56" t="str">
        <f>IF((LEN('Copy paste to Here'!G212))&gt;5,((CONCATENATE('Copy paste to Here'!G212," &amp; ",'Copy paste to Here'!D212,"  &amp;  ",'Copy paste to Here'!E212))),"Empty Cell")</f>
        <v>PVD plated surgical steel single flared flesh tunnel with rubber O-ring &amp; Gauge: 1.6mm  &amp;  Color: Black</v>
      </c>
      <c r="B208" s="57" t="str">
        <f>'Copy paste to Here'!C212</f>
        <v>STPG</v>
      </c>
      <c r="C208" s="57" t="s">
        <v>1001</v>
      </c>
      <c r="D208" s="58">
        <f>Invoice!B212</f>
        <v>6</v>
      </c>
      <c r="E208" s="59">
        <f>'Shipping Invoice'!J212*$N$1</f>
        <v>35.229999999999997</v>
      </c>
      <c r="F208" s="59">
        <f t="shared" si="9"/>
        <v>211.38</v>
      </c>
      <c r="G208" s="60">
        <f t="shared" si="7"/>
        <v>35.229999999999997</v>
      </c>
      <c r="H208" s="63">
        <f t="shared" si="8"/>
        <v>211.38</v>
      </c>
    </row>
    <row r="209" spans="1:8" s="62" customFormat="1" ht="24">
      <c r="A209" s="56" t="str">
        <f>IF((LEN('Copy paste to Here'!G213))&gt;5,((CONCATENATE('Copy paste to Here'!G213," &amp; ",'Copy paste to Here'!D213,"  &amp;  ",'Copy paste to Here'!E213))),"Empty Cell")</f>
        <v>PVD plated surgical steel single flared flesh tunnel with rubber O-ring &amp; Gauge: 2mm  &amp;  Color: Black</v>
      </c>
      <c r="B209" s="57" t="str">
        <f>'Copy paste to Here'!C213</f>
        <v>STPG</v>
      </c>
      <c r="C209" s="57" t="s">
        <v>1002</v>
      </c>
      <c r="D209" s="58">
        <f>Invoice!B213</f>
        <v>2</v>
      </c>
      <c r="E209" s="59">
        <f>'Shipping Invoice'!J213*$N$1</f>
        <v>35.229999999999997</v>
      </c>
      <c r="F209" s="59">
        <f t="shared" si="9"/>
        <v>70.459999999999994</v>
      </c>
      <c r="G209" s="60">
        <f t="shared" si="7"/>
        <v>35.229999999999997</v>
      </c>
      <c r="H209" s="63">
        <f t="shared" si="8"/>
        <v>70.459999999999994</v>
      </c>
    </row>
    <row r="210" spans="1:8" s="62" customFormat="1" ht="24">
      <c r="A210" s="56" t="str">
        <f>IF((LEN('Copy paste to Here'!G214))&gt;5,((CONCATENATE('Copy paste to Here'!G214," &amp; ",'Copy paste to Here'!D214,"  &amp;  ",'Copy paste to Here'!E214))),"Empty Cell")</f>
        <v>PVD plated surgical steel single flared flesh tunnel with rubber O-ring &amp; Gauge: 4mm  &amp;  Color: Black</v>
      </c>
      <c r="B210" s="57" t="str">
        <f>'Copy paste to Here'!C214</f>
        <v>STPG</v>
      </c>
      <c r="C210" s="57" t="s">
        <v>1003</v>
      </c>
      <c r="D210" s="58">
        <f>Invoice!B214</f>
        <v>2</v>
      </c>
      <c r="E210" s="59">
        <f>'Shipping Invoice'!J214*$N$1</f>
        <v>38.79</v>
      </c>
      <c r="F210" s="59">
        <f t="shared" si="9"/>
        <v>77.58</v>
      </c>
      <c r="G210" s="60">
        <f t="shared" si="7"/>
        <v>38.79</v>
      </c>
      <c r="H210" s="63">
        <f t="shared" si="8"/>
        <v>77.58</v>
      </c>
    </row>
    <row r="211" spans="1:8" s="62" customFormat="1" ht="24">
      <c r="A211" s="56" t="str">
        <f>IF((LEN('Copy paste to Here'!G215))&gt;5,((CONCATENATE('Copy paste to Here'!G215," &amp; ",'Copy paste to Here'!D215,"  &amp;  ",'Copy paste to Here'!E215))),"Empty Cell")</f>
        <v>PVD plated surgical steel single flared flesh tunnel with rubber O-ring &amp; Gauge: 5mm  &amp;  Color: Black</v>
      </c>
      <c r="B211" s="57" t="str">
        <f>'Copy paste to Here'!C215</f>
        <v>STPG</v>
      </c>
      <c r="C211" s="57" t="s">
        <v>1004</v>
      </c>
      <c r="D211" s="58">
        <f>Invoice!B215</f>
        <v>8</v>
      </c>
      <c r="E211" s="59">
        <f>'Shipping Invoice'!J215*$N$1</f>
        <v>38.79</v>
      </c>
      <c r="F211" s="59">
        <f t="shared" ref="F211:F274" si="10">D211*E211</f>
        <v>310.32</v>
      </c>
      <c r="G211" s="60">
        <f t="shared" ref="G211:G274" si="11">E211*$E$14</f>
        <v>38.79</v>
      </c>
      <c r="H211" s="63">
        <f t="shared" ref="H211:H274" si="12">D211*G211</f>
        <v>310.32</v>
      </c>
    </row>
    <row r="212" spans="1:8" s="62" customFormat="1" ht="24">
      <c r="A212" s="56" t="str">
        <f>IF((LEN('Copy paste to Here'!G216))&gt;5,((CONCATENATE('Copy paste to Here'!G216," &amp; ",'Copy paste to Here'!D216,"  &amp;  ",'Copy paste to Here'!E216))),"Empty Cell")</f>
        <v>PVD plated surgical steel single flared flesh tunnel with rubber O-ring &amp; Gauge: 6mm  &amp;  Color: Black</v>
      </c>
      <c r="B212" s="57" t="str">
        <f>'Copy paste to Here'!C216</f>
        <v>STPG</v>
      </c>
      <c r="C212" s="57" t="s">
        <v>1005</v>
      </c>
      <c r="D212" s="58">
        <f>Invoice!B216</f>
        <v>6</v>
      </c>
      <c r="E212" s="59">
        <f>'Shipping Invoice'!J216*$N$1</f>
        <v>42.35</v>
      </c>
      <c r="F212" s="59">
        <f t="shared" si="10"/>
        <v>254.10000000000002</v>
      </c>
      <c r="G212" s="60">
        <f t="shared" si="11"/>
        <v>42.35</v>
      </c>
      <c r="H212" s="63">
        <f t="shared" si="12"/>
        <v>254.10000000000002</v>
      </c>
    </row>
    <row r="213" spans="1:8" s="62" customFormat="1" ht="25.5">
      <c r="A213" s="56" t="str">
        <f>IF((LEN('Copy paste to Here'!G217))&gt;5,((CONCATENATE('Copy paste to Here'!G217," &amp; ",'Copy paste to Here'!D217,"  &amp;  ",'Copy paste to Here'!E217))),"Empty Cell")</f>
        <v>PVD plated surgical steel single flared flesh tunnel with rubber O-ring &amp; Gauge: 18mm  &amp;  Color: Black</v>
      </c>
      <c r="B213" s="57" t="str">
        <f>'Copy paste to Here'!C217</f>
        <v>STPG</v>
      </c>
      <c r="C213" s="57" t="s">
        <v>1006</v>
      </c>
      <c r="D213" s="58">
        <f>Invoice!B217</f>
        <v>2</v>
      </c>
      <c r="E213" s="59">
        <f>'Shipping Invoice'!J217*$N$1</f>
        <v>67.260000000000005</v>
      </c>
      <c r="F213" s="59">
        <f t="shared" si="10"/>
        <v>134.52000000000001</v>
      </c>
      <c r="G213" s="60">
        <f t="shared" si="11"/>
        <v>67.260000000000005</v>
      </c>
      <c r="H213" s="63">
        <f t="shared" si="12"/>
        <v>134.52000000000001</v>
      </c>
    </row>
    <row r="214" spans="1:8" s="62" customFormat="1" ht="24">
      <c r="A214" s="56" t="str">
        <f>IF((LEN('Copy paste to Here'!G218))&gt;5,((CONCATENATE('Copy paste to Here'!G218," &amp; ",'Copy paste to Here'!D218,"  &amp;  ",'Copy paste to Here'!E218))),"Empty Cell")</f>
        <v>PVD plated surgical steel single flared flesh tunnel with rubber O-ring &amp; Gauge: 19mm  &amp;  Color: Black</v>
      </c>
      <c r="B214" s="57" t="str">
        <f>'Copy paste to Here'!C218</f>
        <v>STPG</v>
      </c>
      <c r="C214" s="57" t="s">
        <v>1007</v>
      </c>
      <c r="D214" s="58">
        <f>Invoice!B218</f>
        <v>6</v>
      </c>
      <c r="E214" s="59">
        <f>'Shipping Invoice'!J218*$N$1</f>
        <v>79.72</v>
      </c>
      <c r="F214" s="59">
        <f t="shared" si="10"/>
        <v>478.32</v>
      </c>
      <c r="G214" s="60">
        <f t="shared" si="11"/>
        <v>79.72</v>
      </c>
      <c r="H214" s="63">
        <f t="shared" si="12"/>
        <v>478.32</v>
      </c>
    </row>
    <row r="215" spans="1:8" s="62" customFormat="1" ht="24">
      <c r="A215" s="56" t="str">
        <f>IF((LEN('Copy paste to Here'!G219))&gt;5,((CONCATENATE('Copy paste to Here'!G219," &amp; ",'Copy paste to Here'!D219,"  &amp;  ",'Copy paste to Here'!E219))),"Empty Cell")</f>
        <v>PVD plated surgical steel single flared flesh tunnel with rubber O-ring &amp; Gauge: 22mm  &amp;  Color: Black</v>
      </c>
      <c r="B215" s="57" t="str">
        <f>'Copy paste to Here'!C219</f>
        <v>STPG</v>
      </c>
      <c r="C215" s="57" t="s">
        <v>1008</v>
      </c>
      <c r="D215" s="58">
        <f>Invoice!B219</f>
        <v>2</v>
      </c>
      <c r="E215" s="59">
        <f>'Shipping Invoice'!J219*$N$1</f>
        <v>90.39</v>
      </c>
      <c r="F215" s="59">
        <f t="shared" si="10"/>
        <v>180.78</v>
      </c>
      <c r="G215" s="60">
        <f t="shared" si="11"/>
        <v>90.39</v>
      </c>
      <c r="H215" s="63">
        <f t="shared" si="12"/>
        <v>180.78</v>
      </c>
    </row>
    <row r="216" spans="1:8" s="62" customFormat="1" ht="25.5">
      <c r="A216" s="56" t="str">
        <f>IF((LEN('Copy paste to Here'!G220))&gt;5,((CONCATENATE('Copy paste to Here'!G220," &amp; ",'Copy paste to Here'!D220,"  &amp;  ",'Copy paste to Here'!E220))),"Empty Cell")</f>
        <v>PVD plated surgical steel single flared flesh tunnel with rubber O-ring &amp; Gauge: 7mm  &amp;  Color: Black</v>
      </c>
      <c r="B216" s="57" t="str">
        <f>'Copy paste to Here'!C220</f>
        <v>STPG</v>
      </c>
      <c r="C216" s="57" t="s">
        <v>1009</v>
      </c>
      <c r="D216" s="58">
        <f>Invoice!B220</f>
        <v>4</v>
      </c>
      <c r="E216" s="59">
        <f>'Shipping Invoice'!J220*$N$1</f>
        <v>44.13</v>
      </c>
      <c r="F216" s="59">
        <f t="shared" si="10"/>
        <v>176.52</v>
      </c>
      <c r="G216" s="60">
        <f t="shared" si="11"/>
        <v>44.13</v>
      </c>
      <c r="H216" s="63">
        <f t="shared" si="12"/>
        <v>176.52</v>
      </c>
    </row>
    <row r="217" spans="1:8" s="62" customFormat="1" ht="25.5">
      <c r="A217" s="56" t="str">
        <f>IF((LEN('Copy paste to Here'!G221))&gt;5,((CONCATENATE('Copy paste to Here'!G221," &amp; ",'Copy paste to Here'!D221,"  &amp;  ",'Copy paste to Here'!E221))),"Empty Cell")</f>
        <v>PVD plated surgical steel single flared flesh tunnel with rubber O-ring &amp; Gauge: 9mm  &amp;  Color: Black</v>
      </c>
      <c r="B217" s="57" t="str">
        <f>'Copy paste to Here'!C221</f>
        <v>STPG</v>
      </c>
      <c r="C217" s="57" t="s">
        <v>1010</v>
      </c>
      <c r="D217" s="58">
        <f>Invoice!B221</f>
        <v>14</v>
      </c>
      <c r="E217" s="59">
        <f>'Shipping Invoice'!J221*$N$1</f>
        <v>47.69</v>
      </c>
      <c r="F217" s="59">
        <f t="shared" si="10"/>
        <v>667.66</v>
      </c>
      <c r="G217" s="60">
        <f t="shared" si="11"/>
        <v>47.69</v>
      </c>
      <c r="H217" s="63">
        <f t="shared" si="12"/>
        <v>667.66</v>
      </c>
    </row>
    <row r="218" spans="1:8" s="62" customFormat="1" ht="25.5">
      <c r="A218" s="56" t="str">
        <f>IF((LEN('Copy paste to Here'!G222))&gt;5,((CONCATENATE('Copy paste to Here'!G222," &amp; ",'Copy paste to Here'!D222,"  &amp;  ",'Copy paste to Here'!E222))),"Empty Cell")</f>
        <v>PVD plated surgical steel single flared flesh tunnel with rubber O-ring &amp; Gauge: 11mm  &amp;  Color: Black</v>
      </c>
      <c r="B218" s="57" t="str">
        <f>'Copy paste to Here'!C222</f>
        <v>STPG</v>
      </c>
      <c r="C218" s="57" t="s">
        <v>1011</v>
      </c>
      <c r="D218" s="58">
        <f>Invoice!B222</f>
        <v>6</v>
      </c>
      <c r="E218" s="59">
        <f>'Shipping Invoice'!J222*$N$1</f>
        <v>53.03</v>
      </c>
      <c r="F218" s="59">
        <f t="shared" si="10"/>
        <v>318.18</v>
      </c>
      <c r="G218" s="60">
        <f t="shared" si="11"/>
        <v>53.03</v>
      </c>
      <c r="H218" s="63">
        <f t="shared" si="12"/>
        <v>318.18</v>
      </c>
    </row>
    <row r="219" spans="1:8" s="62" customFormat="1" ht="24">
      <c r="A219" s="56" t="str">
        <f>IF((LEN('Copy paste to Here'!G223))&gt;5,((CONCATENATE('Copy paste to Here'!G223," &amp; ",'Copy paste to Here'!D223,"  &amp;  ",'Copy paste to Here'!E223))),"Empty Cell")</f>
        <v>Silicon Plug with star shaped cut out &amp; Gauge: 5mm  &amp;  Color: Black</v>
      </c>
      <c r="B219" s="57" t="str">
        <f>'Copy paste to Here'!C223</f>
        <v>STSI</v>
      </c>
      <c r="C219" s="57" t="s">
        <v>1012</v>
      </c>
      <c r="D219" s="58">
        <f>Invoice!B223</f>
        <v>2</v>
      </c>
      <c r="E219" s="59">
        <f>'Shipping Invoice'!J223*$N$1</f>
        <v>16.37</v>
      </c>
      <c r="F219" s="59">
        <f t="shared" si="10"/>
        <v>32.74</v>
      </c>
      <c r="G219" s="60">
        <f t="shared" si="11"/>
        <v>16.37</v>
      </c>
      <c r="H219" s="63">
        <f t="shared" si="12"/>
        <v>32.74</v>
      </c>
    </row>
    <row r="220" spans="1:8" s="62" customFormat="1" ht="24">
      <c r="A220" s="56" t="str">
        <f>IF((LEN('Copy paste to Here'!G224))&gt;5,((CONCATENATE('Copy paste to Here'!G224," &amp; ",'Copy paste to Here'!D224,"  &amp;  ",'Copy paste to Here'!E224))),"Empty Cell")</f>
        <v>Silicon Plug with star shaped cut out &amp; Gauge: 5mm  &amp;  Color: White</v>
      </c>
      <c r="B220" s="57" t="str">
        <f>'Copy paste to Here'!C224</f>
        <v>STSI</v>
      </c>
      <c r="C220" s="57" t="s">
        <v>1012</v>
      </c>
      <c r="D220" s="58">
        <f>Invoice!B224</f>
        <v>2</v>
      </c>
      <c r="E220" s="59">
        <f>'Shipping Invoice'!J224*$N$1</f>
        <v>16.37</v>
      </c>
      <c r="F220" s="59">
        <f t="shared" si="10"/>
        <v>32.74</v>
      </c>
      <c r="G220" s="60">
        <f t="shared" si="11"/>
        <v>16.37</v>
      </c>
      <c r="H220" s="63">
        <f t="shared" si="12"/>
        <v>32.74</v>
      </c>
    </row>
    <row r="221" spans="1:8" s="62" customFormat="1" ht="24">
      <c r="A221" s="56" t="str">
        <f>IF((LEN('Copy paste to Here'!G225))&gt;5,((CONCATENATE('Copy paste to Here'!G225," &amp; ",'Copy paste to Here'!D225,"  &amp;  ",'Copy paste to Here'!E225))),"Empty Cell")</f>
        <v>Silicon Plug with star shaped cut out &amp; Gauge: 12mm  &amp;  Color: Black</v>
      </c>
      <c r="B221" s="57" t="str">
        <f>'Copy paste to Here'!C225</f>
        <v>STSI</v>
      </c>
      <c r="C221" s="57" t="s">
        <v>1013</v>
      </c>
      <c r="D221" s="58">
        <f>Invoice!B225</f>
        <v>2</v>
      </c>
      <c r="E221" s="59">
        <f>'Shipping Invoice'!J225*$N$1</f>
        <v>22.78</v>
      </c>
      <c r="F221" s="59">
        <f t="shared" si="10"/>
        <v>45.56</v>
      </c>
      <c r="G221" s="60">
        <f t="shared" si="11"/>
        <v>22.78</v>
      </c>
      <c r="H221" s="63">
        <f t="shared" si="12"/>
        <v>45.56</v>
      </c>
    </row>
    <row r="222" spans="1:8" s="62" customFormat="1" ht="24">
      <c r="A222" s="56" t="str">
        <f>IF((LEN('Copy paste to Here'!G226))&gt;5,((CONCATENATE('Copy paste to Here'!G226," &amp; ",'Copy paste to Here'!D226,"  &amp;  ",'Copy paste to Here'!E226))),"Empty Cell")</f>
        <v>Silicon Plug with star shaped cut out &amp; Gauge: 12mm  &amp;  Color: White</v>
      </c>
      <c r="B222" s="57" t="str">
        <f>'Copy paste to Here'!C226</f>
        <v>STSI</v>
      </c>
      <c r="C222" s="57" t="s">
        <v>1013</v>
      </c>
      <c r="D222" s="58">
        <f>Invoice!B226</f>
        <v>2</v>
      </c>
      <c r="E222" s="59">
        <f>'Shipping Invoice'!J226*$N$1</f>
        <v>22.78</v>
      </c>
      <c r="F222" s="59">
        <f t="shared" si="10"/>
        <v>45.56</v>
      </c>
      <c r="G222" s="60">
        <f t="shared" si="11"/>
        <v>22.78</v>
      </c>
      <c r="H222" s="63">
        <f t="shared" si="12"/>
        <v>45.56</v>
      </c>
    </row>
    <row r="223" spans="1:8" s="62" customFormat="1">
      <c r="A223" s="56" t="str">
        <f>IF((LEN('Copy paste to Here'!G227))&gt;5,((CONCATENATE('Copy paste to Here'!G227," &amp; ",'Copy paste to Here'!D227,"  &amp;  ",'Copy paste to Here'!E227))),"Empty Cell")</f>
        <v xml:space="preserve">Coconut wood taper with double rubber O-rings &amp; Gauge: 4mm  &amp;  </v>
      </c>
      <c r="B223" s="57" t="str">
        <f>'Copy paste to Here'!C227</f>
        <v>TPCOR</v>
      </c>
      <c r="C223" s="57" t="s">
        <v>1014</v>
      </c>
      <c r="D223" s="58">
        <f>Invoice!B227</f>
        <v>2</v>
      </c>
      <c r="E223" s="59">
        <f>'Shipping Invoice'!J227*$N$1</f>
        <v>33.450000000000003</v>
      </c>
      <c r="F223" s="59">
        <f t="shared" si="10"/>
        <v>66.900000000000006</v>
      </c>
      <c r="G223" s="60">
        <f t="shared" si="11"/>
        <v>33.450000000000003</v>
      </c>
      <c r="H223" s="63">
        <f t="shared" si="12"/>
        <v>66.900000000000006</v>
      </c>
    </row>
    <row r="224" spans="1:8" s="62" customFormat="1">
      <c r="A224" s="56" t="str">
        <f>IF((LEN('Copy paste to Here'!G228))&gt;5,((CONCATENATE('Copy paste to Here'!G228," &amp; ",'Copy paste to Here'!D228,"  &amp;  ",'Copy paste to Here'!E228))),"Empty Cell")</f>
        <v xml:space="preserve">Coconut wood taper with double rubber O-rings &amp; Gauge: 6mm  &amp;  </v>
      </c>
      <c r="B224" s="57" t="str">
        <f>'Copy paste to Here'!C228</f>
        <v>TPCOR</v>
      </c>
      <c r="C224" s="57" t="s">
        <v>1015</v>
      </c>
      <c r="D224" s="58">
        <f>Invoice!B228</f>
        <v>2</v>
      </c>
      <c r="E224" s="59">
        <f>'Shipping Invoice'!J228*$N$1</f>
        <v>38.79</v>
      </c>
      <c r="F224" s="59">
        <f t="shared" si="10"/>
        <v>77.58</v>
      </c>
      <c r="G224" s="60">
        <f t="shared" si="11"/>
        <v>38.79</v>
      </c>
      <c r="H224" s="63">
        <f t="shared" si="12"/>
        <v>77.58</v>
      </c>
    </row>
    <row r="225" spans="1:8" s="62" customFormat="1" ht="25.5">
      <c r="A225" s="56" t="str">
        <f>IF((LEN('Copy paste to Here'!G229))&gt;5,((CONCATENATE('Copy paste to Here'!G229," &amp; ",'Copy paste to Here'!D229,"  &amp;  ",'Copy paste to Here'!E229))),"Empty Cell")</f>
        <v xml:space="preserve">Sawo wood taper with a hand carved rose shaped top &amp; Gauge: 12mm  &amp;  </v>
      </c>
      <c r="B225" s="57" t="str">
        <f>'Copy paste to Here'!C229</f>
        <v>TPSAFL</v>
      </c>
      <c r="C225" s="57" t="s">
        <v>1016</v>
      </c>
      <c r="D225" s="58">
        <f>Invoice!B229</f>
        <v>2</v>
      </c>
      <c r="E225" s="59">
        <f>'Shipping Invoice'!J229*$N$1</f>
        <v>77.94</v>
      </c>
      <c r="F225" s="59">
        <f t="shared" si="10"/>
        <v>155.88</v>
      </c>
      <c r="G225" s="60">
        <f t="shared" si="11"/>
        <v>77.94</v>
      </c>
      <c r="H225" s="63">
        <f t="shared" si="12"/>
        <v>155.88</v>
      </c>
    </row>
    <row r="226" spans="1:8" s="62" customFormat="1" ht="24">
      <c r="A226" s="56" t="str">
        <f>IF((LEN('Copy paste to Here'!G230))&gt;5,((CONCATENATE('Copy paste to Here'!G230," &amp; ",'Copy paste to Here'!D230,"  &amp;  ",'Copy paste to Here'!E230))),"Empty Cell")</f>
        <v>Solid colored acrylic taper with double rubber O-rings &amp; Gauge: 1.6mm  &amp;  Color: Pink</v>
      </c>
      <c r="B226" s="57" t="str">
        <f>'Copy paste to Here'!C230</f>
        <v>TPSV</v>
      </c>
      <c r="C226" s="57" t="s">
        <v>1017</v>
      </c>
      <c r="D226" s="58">
        <f>Invoice!B230</f>
        <v>2</v>
      </c>
      <c r="E226" s="59">
        <f>'Shipping Invoice'!J230*$N$1</f>
        <v>12.1</v>
      </c>
      <c r="F226" s="59">
        <f t="shared" si="10"/>
        <v>24.2</v>
      </c>
      <c r="G226" s="60">
        <f t="shared" si="11"/>
        <v>12.1</v>
      </c>
      <c r="H226" s="63">
        <f t="shared" si="12"/>
        <v>24.2</v>
      </c>
    </row>
    <row r="227" spans="1:8" s="62" customFormat="1" ht="24">
      <c r="A227" s="56" t="str">
        <f>IF((LEN('Copy paste to Here'!G231))&gt;5,((CONCATENATE('Copy paste to Here'!G231," &amp; ",'Copy paste to Here'!D231,"  &amp;  ",'Copy paste to Here'!E231))),"Empty Cell")</f>
        <v>Solid colored acrylic taper with double rubber O-rings &amp; Gauge: 12mm  &amp;  Color: Green</v>
      </c>
      <c r="B227" s="57" t="str">
        <f>'Copy paste to Here'!C231</f>
        <v>TPSV</v>
      </c>
      <c r="C227" s="57" t="s">
        <v>1018</v>
      </c>
      <c r="D227" s="58">
        <f>Invoice!B231</f>
        <v>6</v>
      </c>
      <c r="E227" s="59">
        <f>'Shipping Invoice'!J231*$N$1</f>
        <v>24.56</v>
      </c>
      <c r="F227" s="59">
        <f t="shared" si="10"/>
        <v>147.35999999999999</v>
      </c>
      <c r="G227" s="60">
        <f t="shared" si="11"/>
        <v>24.56</v>
      </c>
      <c r="H227" s="63">
        <f t="shared" si="12"/>
        <v>147.35999999999999</v>
      </c>
    </row>
    <row r="228" spans="1:8" s="62" customFormat="1" ht="24">
      <c r="A228" s="56" t="str">
        <f>IF((LEN('Copy paste to Here'!G232))&gt;5,((CONCATENATE('Copy paste to Here'!G232," &amp; ",'Copy paste to Here'!D232,"  &amp;  ",'Copy paste to Here'!E232))),"Empty Cell")</f>
        <v xml:space="preserve">High polished titanium G23 screw-fit flesh tunnel &amp; Gauge: 10mm  &amp;  </v>
      </c>
      <c r="B228" s="57" t="str">
        <f>'Copy paste to Here'!C232</f>
        <v>UFPG</v>
      </c>
      <c r="C228" s="57" t="s">
        <v>1019</v>
      </c>
      <c r="D228" s="58">
        <f>Invoice!B232</f>
        <v>2</v>
      </c>
      <c r="E228" s="59">
        <f>'Shipping Invoice'!J232*$N$1</f>
        <v>229.54</v>
      </c>
      <c r="F228" s="59">
        <f t="shared" si="10"/>
        <v>459.08</v>
      </c>
      <c r="G228" s="60">
        <f t="shared" si="11"/>
        <v>229.54</v>
      </c>
      <c r="H228" s="63">
        <f t="shared" si="12"/>
        <v>459.08</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43628.49</v>
      </c>
      <c r="G1000" s="60"/>
      <c r="H1000" s="61">
        <f t="shared" ref="H1000:H1007" si="49">F1000*$E$14</f>
        <v>43628.49</v>
      </c>
    </row>
    <row r="1001" spans="1:8" s="62" customFormat="1">
      <c r="A1001" s="56" t="str">
        <f>'[2]Copy paste to Here'!T2</f>
        <v>SHIPPING HANDLING</v>
      </c>
      <c r="B1001" s="75"/>
      <c r="C1001" s="75"/>
      <c r="D1001" s="76"/>
      <c r="E1001" s="67"/>
      <c r="F1001" s="59">
        <f>Invoice!J234</f>
        <v>-17451.396000000001</v>
      </c>
      <c r="G1001" s="60"/>
      <c r="H1001" s="61">
        <f t="shared" si="49"/>
        <v>-17451.396000000001</v>
      </c>
    </row>
    <row r="1002" spans="1:8" s="62" customFormat="1" outlineLevel="1">
      <c r="A1002" s="56" t="str">
        <f>'[2]Copy paste to Here'!T3</f>
        <v>DISCOUNT</v>
      </c>
      <c r="B1002" s="75"/>
      <c r="C1002" s="75"/>
      <c r="D1002" s="76"/>
      <c r="E1002" s="67"/>
      <c r="F1002" s="59">
        <f>Invoice!J235</f>
        <v>0</v>
      </c>
      <c r="G1002" s="60"/>
      <c r="H1002" s="61">
        <f t="shared" si="49"/>
        <v>0</v>
      </c>
    </row>
    <row r="1003" spans="1:8" s="62" customFormat="1">
      <c r="A1003" s="56" t="str">
        <f>'[2]Copy paste to Here'!T4</f>
        <v>Total:</v>
      </c>
      <c r="B1003" s="75"/>
      <c r="C1003" s="75"/>
      <c r="D1003" s="76"/>
      <c r="E1003" s="67"/>
      <c r="F1003" s="59">
        <f>SUM(F1000:F1002)</f>
        <v>26177.093999999997</v>
      </c>
      <c r="G1003" s="60"/>
      <c r="H1003" s="61">
        <f t="shared" si="49"/>
        <v>26177.093999999997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43628.49</v>
      </c>
    </row>
    <row r="1010" spans="1:8" s="21" customFormat="1">
      <c r="A1010" s="22"/>
      <c r="E1010" s="21" t="s">
        <v>182</v>
      </c>
      <c r="H1010" s="84">
        <f>(SUMIF($A$1000:$A$1008,"Total:",$H$1000:$H$1008))</f>
        <v>26177.093999999997</v>
      </c>
    </row>
    <row r="1011" spans="1:8" s="21" customFormat="1">
      <c r="E1011" s="21" t="s">
        <v>183</v>
      </c>
      <c r="H1011" s="85">
        <f>H1013-H1012</f>
        <v>24464.57</v>
      </c>
    </row>
    <row r="1012" spans="1:8" s="21" customFormat="1">
      <c r="E1012" s="21" t="s">
        <v>184</v>
      </c>
      <c r="H1012" s="85">
        <f>ROUND((H1013*7)/107,2)</f>
        <v>1712.52</v>
      </c>
    </row>
    <row r="1013" spans="1:8" s="21" customFormat="1">
      <c r="E1013" s="22" t="s">
        <v>185</v>
      </c>
      <c r="H1013" s="86">
        <f>ROUND((SUMIF($A$1000:$A$1008,"Total:",$H$1000:$H$1008)),2)</f>
        <v>26177.09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1"/>
  <sheetViews>
    <sheetView workbookViewId="0">
      <selection activeCell="A5" sqref="A5"/>
    </sheetView>
  </sheetViews>
  <sheetFormatPr defaultRowHeight="15"/>
  <sheetData>
    <row r="1" spans="1:1">
      <c r="A1" s="2" t="s">
        <v>859</v>
      </c>
    </row>
    <row r="2" spans="1:1">
      <c r="A2" s="2" t="s">
        <v>859</v>
      </c>
    </row>
    <row r="3" spans="1:1">
      <c r="A3" s="2" t="s">
        <v>860</v>
      </c>
    </row>
    <row r="4" spans="1:1">
      <c r="A4" s="2" t="s">
        <v>861</v>
      </c>
    </row>
    <row r="5" spans="1:1">
      <c r="A5" s="2" t="s">
        <v>862</v>
      </c>
    </row>
    <row r="6" spans="1:1">
      <c r="A6" s="2" t="s">
        <v>862</v>
      </c>
    </row>
    <row r="7" spans="1:1">
      <c r="A7" s="2" t="s">
        <v>863</v>
      </c>
    </row>
    <row r="8" spans="1:1">
      <c r="A8" s="2" t="s">
        <v>863</v>
      </c>
    </row>
    <row r="9" spans="1:1">
      <c r="A9" s="2" t="s">
        <v>863</v>
      </c>
    </row>
    <row r="10" spans="1:1">
      <c r="A10" s="2" t="s">
        <v>864</v>
      </c>
    </row>
    <row r="11" spans="1:1">
      <c r="A11" s="2" t="s">
        <v>864</v>
      </c>
    </row>
    <row r="12" spans="1:1">
      <c r="A12" s="2" t="s">
        <v>865</v>
      </c>
    </row>
    <row r="13" spans="1:1">
      <c r="A13" s="2" t="s">
        <v>865</v>
      </c>
    </row>
    <row r="14" spans="1:1">
      <c r="A14" s="2" t="s">
        <v>865</v>
      </c>
    </row>
    <row r="15" spans="1:1">
      <c r="A15" s="2" t="s">
        <v>865</v>
      </c>
    </row>
    <row r="16" spans="1:1">
      <c r="A16" s="2" t="s">
        <v>866</v>
      </c>
    </row>
    <row r="17" spans="1:1">
      <c r="A17" s="2" t="s">
        <v>866</v>
      </c>
    </row>
    <row r="18" spans="1:1">
      <c r="A18" s="2" t="s">
        <v>866</v>
      </c>
    </row>
    <row r="19" spans="1:1">
      <c r="A19" s="2" t="s">
        <v>867</v>
      </c>
    </row>
    <row r="20" spans="1:1">
      <c r="A20" s="2" t="s">
        <v>867</v>
      </c>
    </row>
    <row r="21" spans="1:1">
      <c r="A21" s="2" t="s">
        <v>868</v>
      </c>
    </row>
    <row r="22" spans="1:1">
      <c r="A22" s="2" t="s">
        <v>868</v>
      </c>
    </row>
    <row r="23" spans="1:1">
      <c r="A23" s="2" t="s">
        <v>869</v>
      </c>
    </row>
    <row r="24" spans="1:1">
      <c r="A24" s="2" t="s">
        <v>869</v>
      </c>
    </row>
    <row r="25" spans="1:1">
      <c r="A25" s="2" t="s">
        <v>870</v>
      </c>
    </row>
    <row r="26" spans="1:1">
      <c r="A26" s="2" t="s">
        <v>871</v>
      </c>
    </row>
    <row r="27" spans="1:1">
      <c r="A27" s="2" t="s">
        <v>872</v>
      </c>
    </row>
    <row r="28" spans="1:1">
      <c r="A28" s="2" t="s">
        <v>873</v>
      </c>
    </row>
    <row r="29" spans="1:1">
      <c r="A29" s="2" t="s">
        <v>873</v>
      </c>
    </row>
    <row r="30" spans="1:1">
      <c r="A30" s="2" t="s">
        <v>873</v>
      </c>
    </row>
    <row r="31" spans="1:1">
      <c r="A31" s="2" t="s">
        <v>874</v>
      </c>
    </row>
    <row r="32" spans="1:1">
      <c r="A32" s="2" t="s">
        <v>875</v>
      </c>
    </row>
    <row r="33" spans="1:1">
      <c r="A33" s="2" t="s">
        <v>876</v>
      </c>
    </row>
    <row r="34" spans="1:1">
      <c r="A34" s="2" t="s">
        <v>877</v>
      </c>
    </row>
    <row r="35" spans="1:1">
      <c r="A35" s="2" t="s">
        <v>878</v>
      </c>
    </row>
    <row r="36" spans="1:1">
      <c r="A36" s="2" t="s">
        <v>879</v>
      </c>
    </row>
    <row r="37" spans="1:1">
      <c r="A37" s="2" t="s">
        <v>880</v>
      </c>
    </row>
    <row r="38" spans="1:1">
      <c r="A38" s="2" t="s">
        <v>881</v>
      </c>
    </row>
    <row r="39" spans="1:1">
      <c r="A39" s="2" t="s">
        <v>882</v>
      </c>
    </row>
    <row r="40" spans="1:1">
      <c r="A40" s="2" t="s">
        <v>883</v>
      </c>
    </row>
    <row r="41" spans="1:1">
      <c r="A41" s="2" t="s">
        <v>884</v>
      </c>
    </row>
    <row r="42" spans="1:1">
      <c r="A42" s="2" t="s">
        <v>885</v>
      </c>
    </row>
    <row r="43" spans="1:1">
      <c r="A43" s="2" t="s">
        <v>886</v>
      </c>
    </row>
    <row r="44" spans="1:1">
      <c r="A44" s="2" t="s">
        <v>887</v>
      </c>
    </row>
    <row r="45" spans="1:1">
      <c r="A45" s="2" t="s">
        <v>888</v>
      </c>
    </row>
    <row r="46" spans="1:1">
      <c r="A46" s="2" t="s">
        <v>888</v>
      </c>
    </row>
    <row r="47" spans="1:1">
      <c r="A47" s="2" t="s">
        <v>888</v>
      </c>
    </row>
    <row r="48" spans="1:1">
      <c r="A48" s="2" t="s">
        <v>889</v>
      </c>
    </row>
    <row r="49" spans="1:1">
      <c r="A49" s="2" t="s">
        <v>890</v>
      </c>
    </row>
    <row r="50" spans="1:1">
      <c r="A50" s="2" t="s">
        <v>891</v>
      </c>
    </row>
    <row r="51" spans="1:1">
      <c r="A51" s="2" t="s">
        <v>891</v>
      </c>
    </row>
    <row r="52" spans="1:1">
      <c r="A52" s="2" t="s">
        <v>891</v>
      </c>
    </row>
    <row r="53" spans="1:1">
      <c r="A53" s="2" t="s">
        <v>892</v>
      </c>
    </row>
    <row r="54" spans="1:1">
      <c r="A54" s="2" t="s">
        <v>893</v>
      </c>
    </row>
    <row r="55" spans="1:1">
      <c r="A55" s="2" t="s">
        <v>894</v>
      </c>
    </row>
    <row r="56" spans="1:1">
      <c r="A56" s="2" t="s">
        <v>895</v>
      </c>
    </row>
    <row r="57" spans="1:1">
      <c r="A57" s="2" t="s">
        <v>896</v>
      </c>
    </row>
    <row r="58" spans="1:1">
      <c r="A58" s="2" t="s">
        <v>897</v>
      </c>
    </row>
    <row r="59" spans="1:1">
      <c r="A59" s="2" t="s">
        <v>898</v>
      </c>
    </row>
    <row r="60" spans="1:1">
      <c r="A60" s="2" t="s">
        <v>899</v>
      </c>
    </row>
    <row r="61" spans="1:1">
      <c r="A61" s="2" t="s">
        <v>900</v>
      </c>
    </row>
    <row r="62" spans="1:1">
      <c r="A62" s="2" t="s">
        <v>901</v>
      </c>
    </row>
    <row r="63" spans="1:1">
      <c r="A63" s="2" t="s">
        <v>902</v>
      </c>
    </row>
    <row r="64" spans="1:1">
      <c r="A64" s="2" t="s">
        <v>903</v>
      </c>
    </row>
    <row r="65" spans="1:1">
      <c r="A65" s="2" t="s">
        <v>904</v>
      </c>
    </row>
    <row r="66" spans="1:1">
      <c r="A66" s="2" t="s">
        <v>905</v>
      </c>
    </row>
    <row r="67" spans="1:1">
      <c r="A67" s="2" t="s">
        <v>906</v>
      </c>
    </row>
    <row r="68" spans="1:1">
      <c r="A68" s="2" t="s">
        <v>907</v>
      </c>
    </row>
    <row r="69" spans="1:1">
      <c r="A69" s="2" t="s">
        <v>765</v>
      </c>
    </row>
    <row r="70" spans="1:1">
      <c r="A70" s="2" t="s">
        <v>908</v>
      </c>
    </row>
    <row r="71" spans="1:1">
      <c r="A71" s="2" t="s">
        <v>909</v>
      </c>
    </row>
    <row r="72" spans="1:1">
      <c r="A72" s="2" t="s">
        <v>910</v>
      </c>
    </row>
    <row r="73" spans="1:1">
      <c r="A73" s="2" t="s">
        <v>911</v>
      </c>
    </row>
    <row r="74" spans="1:1">
      <c r="A74" s="2" t="s">
        <v>912</v>
      </c>
    </row>
    <row r="75" spans="1:1">
      <c r="A75" s="2" t="s">
        <v>913</v>
      </c>
    </row>
    <row r="76" spans="1:1">
      <c r="A76" s="2" t="s">
        <v>914</v>
      </c>
    </row>
    <row r="77" spans="1:1">
      <c r="A77" s="2" t="s">
        <v>915</v>
      </c>
    </row>
    <row r="78" spans="1:1">
      <c r="A78" s="2" t="s">
        <v>916</v>
      </c>
    </row>
    <row r="79" spans="1:1">
      <c r="A79" s="2" t="s">
        <v>917</v>
      </c>
    </row>
    <row r="80" spans="1:1">
      <c r="A80" s="2" t="s">
        <v>918</v>
      </c>
    </row>
    <row r="81" spans="1:1">
      <c r="A81" s="2" t="s">
        <v>918</v>
      </c>
    </row>
    <row r="82" spans="1:1">
      <c r="A82" s="2" t="s">
        <v>919</v>
      </c>
    </row>
    <row r="83" spans="1:1">
      <c r="A83" s="2" t="s">
        <v>920</v>
      </c>
    </row>
    <row r="84" spans="1:1">
      <c r="A84" s="2" t="s">
        <v>921</v>
      </c>
    </row>
    <row r="85" spans="1:1">
      <c r="A85" s="2" t="s">
        <v>922</v>
      </c>
    </row>
    <row r="86" spans="1:1">
      <c r="A86" s="2" t="s">
        <v>923</v>
      </c>
    </row>
    <row r="87" spans="1:1">
      <c r="A87" s="2" t="s">
        <v>924</v>
      </c>
    </row>
    <row r="88" spans="1:1">
      <c r="A88" s="2" t="s">
        <v>925</v>
      </c>
    </row>
    <row r="89" spans="1:1">
      <c r="A89" s="2" t="s">
        <v>926</v>
      </c>
    </row>
    <row r="90" spans="1:1">
      <c r="A90" s="2" t="s">
        <v>927</v>
      </c>
    </row>
    <row r="91" spans="1:1">
      <c r="A91" s="2" t="s">
        <v>928</v>
      </c>
    </row>
    <row r="92" spans="1:1">
      <c r="A92" s="2" t="s">
        <v>929</v>
      </c>
    </row>
    <row r="93" spans="1:1">
      <c r="A93" s="2" t="s">
        <v>930</v>
      </c>
    </row>
    <row r="94" spans="1:1">
      <c r="A94" s="2" t="s">
        <v>931</v>
      </c>
    </row>
    <row r="95" spans="1:1">
      <c r="A95" s="2" t="s">
        <v>932</v>
      </c>
    </row>
    <row r="96" spans="1:1">
      <c r="A96" s="2" t="s">
        <v>933</v>
      </c>
    </row>
    <row r="97" spans="1:1">
      <c r="A97" s="2" t="s">
        <v>934</v>
      </c>
    </row>
    <row r="98" spans="1:1">
      <c r="A98" s="2" t="s">
        <v>935</v>
      </c>
    </row>
    <row r="99" spans="1:1">
      <c r="A99" s="2" t="s">
        <v>936</v>
      </c>
    </row>
    <row r="100" spans="1:1">
      <c r="A100" s="2" t="s">
        <v>937</v>
      </c>
    </row>
    <row r="101" spans="1:1">
      <c r="A101" s="2" t="s">
        <v>793</v>
      </c>
    </row>
    <row r="102" spans="1:1">
      <c r="A102" s="2" t="s">
        <v>793</v>
      </c>
    </row>
    <row r="103" spans="1:1">
      <c r="A103" s="2" t="s">
        <v>793</v>
      </c>
    </row>
    <row r="104" spans="1:1">
      <c r="A104" s="2" t="s">
        <v>938</v>
      </c>
    </row>
    <row r="105" spans="1:1">
      <c r="A105" s="2" t="s">
        <v>938</v>
      </c>
    </row>
    <row r="106" spans="1:1">
      <c r="A106" s="2" t="s">
        <v>938</v>
      </c>
    </row>
    <row r="107" spans="1:1">
      <c r="A107" s="2" t="s">
        <v>939</v>
      </c>
    </row>
    <row r="108" spans="1:1">
      <c r="A108" s="2" t="s">
        <v>940</v>
      </c>
    </row>
    <row r="109" spans="1:1">
      <c r="A109" s="2" t="s">
        <v>941</v>
      </c>
    </row>
    <row r="110" spans="1:1">
      <c r="A110" s="2" t="s">
        <v>941</v>
      </c>
    </row>
    <row r="111" spans="1:1">
      <c r="A111" s="2" t="s">
        <v>941</v>
      </c>
    </row>
    <row r="112" spans="1:1">
      <c r="A112" s="2" t="s">
        <v>942</v>
      </c>
    </row>
    <row r="113" spans="1:1">
      <c r="A113" s="2" t="s">
        <v>943</v>
      </c>
    </row>
    <row r="114" spans="1:1">
      <c r="A114" s="2" t="s">
        <v>944</v>
      </c>
    </row>
    <row r="115" spans="1:1">
      <c r="A115" s="2" t="s">
        <v>945</v>
      </c>
    </row>
    <row r="116" spans="1:1">
      <c r="A116" s="2" t="s">
        <v>946</v>
      </c>
    </row>
    <row r="117" spans="1:1">
      <c r="A117" s="2" t="s">
        <v>947</v>
      </c>
    </row>
    <row r="118" spans="1:1">
      <c r="A118" s="2" t="s">
        <v>948</v>
      </c>
    </row>
    <row r="119" spans="1:1">
      <c r="A119" s="2" t="s">
        <v>949</v>
      </c>
    </row>
    <row r="120" spans="1:1">
      <c r="A120" s="2" t="s">
        <v>950</v>
      </c>
    </row>
    <row r="121" spans="1:1">
      <c r="A121" s="2" t="s">
        <v>951</v>
      </c>
    </row>
    <row r="122" spans="1:1">
      <c r="A122" s="2" t="s">
        <v>952</v>
      </c>
    </row>
    <row r="123" spans="1:1">
      <c r="A123" s="2" t="s">
        <v>953</v>
      </c>
    </row>
    <row r="124" spans="1:1">
      <c r="A124" s="2" t="s">
        <v>954</v>
      </c>
    </row>
    <row r="125" spans="1:1">
      <c r="A125" s="2" t="s">
        <v>955</v>
      </c>
    </row>
    <row r="126" spans="1:1">
      <c r="A126" s="2" t="s">
        <v>956</v>
      </c>
    </row>
    <row r="127" spans="1:1">
      <c r="A127" s="2" t="s">
        <v>957</v>
      </c>
    </row>
    <row r="128" spans="1:1">
      <c r="A128" s="2" t="s">
        <v>958</v>
      </c>
    </row>
    <row r="129" spans="1:1">
      <c r="A129" s="2" t="s">
        <v>959</v>
      </c>
    </row>
    <row r="130" spans="1:1">
      <c r="A130" s="2" t="s">
        <v>960</v>
      </c>
    </row>
    <row r="131" spans="1:1">
      <c r="A131" s="2" t="s">
        <v>961</v>
      </c>
    </row>
    <row r="132" spans="1:1">
      <c r="A132" s="2" t="s">
        <v>962</v>
      </c>
    </row>
    <row r="133" spans="1:1">
      <c r="A133" s="2" t="s">
        <v>963</v>
      </c>
    </row>
    <row r="134" spans="1:1">
      <c r="A134" s="2" t="s">
        <v>964</v>
      </c>
    </row>
    <row r="135" spans="1:1">
      <c r="A135" s="2" t="s">
        <v>965</v>
      </c>
    </row>
    <row r="136" spans="1:1">
      <c r="A136" s="2" t="s">
        <v>966</v>
      </c>
    </row>
    <row r="137" spans="1:1">
      <c r="A137" s="2" t="s">
        <v>967</v>
      </c>
    </row>
    <row r="138" spans="1:1">
      <c r="A138" s="2" t="s">
        <v>968</v>
      </c>
    </row>
    <row r="139" spans="1:1">
      <c r="A139" s="2" t="s">
        <v>969</v>
      </c>
    </row>
    <row r="140" spans="1:1">
      <c r="A140" s="2" t="s">
        <v>970</v>
      </c>
    </row>
    <row r="141" spans="1:1">
      <c r="A141" s="2" t="s">
        <v>970</v>
      </c>
    </row>
    <row r="142" spans="1:1">
      <c r="A142" s="2" t="s">
        <v>971</v>
      </c>
    </row>
    <row r="143" spans="1:1">
      <c r="A143" s="2" t="s">
        <v>971</v>
      </c>
    </row>
    <row r="144" spans="1:1">
      <c r="A144" s="2" t="s">
        <v>971</v>
      </c>
    </row>
    <row r="145" spans="1:1">
      <c r="A145" s="2" t="s">
        <v>972</v>
      </c>
    </row>
    <row r="146" spans="1:1">
      <c r="A146" s="2" t="s">
        <v>972</v>
      </c>
    </row>
    <row r="147" spans="1:1">
      <c r="A147" s="2" t="s">
        <v>972</v>
      </c>
    </row>
    <row r="148" spans="1:1">
      <c r="A148" s="2" t="s">
        <v>972</v>
      </c>
    </row>
    <row r="149" spans="1:1">
      <c r="A149" s="2" t="s">
        <v>973</v>
      </c>
    </row>
    <row r="150" spans="1:1">
      <c r="A150" s="2" t="s">
        <v>973</v>
      </c>
    </row>
    <row r="151" spans="1:1">
      <c r="A151" s="2" t="s">
        <v>973</v>
      </c>
    </row>
    <row r="152" spans="1:1">
      <c r="A152" s="2" t="s">
        <v>973</v>
      </c>
    </row>
    <row r="153" spans="1:1">
      <c r="A153" s="2" t="s">
        <v>973</v>
      </c>
    </row>
    <row r="154" spans="1:1">
      <c r="A154" s="2" t="s">
        <v>974</v>
      </c>
    </row>
    <row r="155" spans="1:1">
      <c r="A155" s="2" t="s">
        <v>974</v>
      </c>
    </row>
    <row r="156" spans="1:1">
      <c r="A156" s="2" t="s">
        <v>974</v>
      </c>
    </row>
    <row r="157" spans="1:1">
      <c r="A157" s="2" t="s">
        <v>974</v>
      </c>
    </row>
    <row r="158" spans="1:1">
      <c r="A158" s="2" t="s">
        <v>974</v>
      </c>
    </row>
    <row r="159" spans="1:1">
      <c r="A159" s="2" t="s">
        <v>975</v>
      </c>
    </row>
    <row r="160" spans="1:1">
      <c r="A160" s="2" t="s">
        <v>975</v>
      </c>
    </row>
    <row r="161" spans="1:1">
      <c r="A161" s="2" t="s">
        <v>975</v>
      </c>
    </row>
    <row r="162" spans="1:1">
      <c r="A162" s="2" t="s">
        <v>975</v>
      </c>
    </row>
    <row r="163" spans="1:1">
      <c r="A163" s="2" t="s">
        <v>976</v>
      </c>
    </row>
    <row r="164" spans="1:1">
      <c r="A164" s="2" t="s">
        <v>976</v>
      </c>
    </row>
    <row r="165" spans="1:1">
      <c r="A165" s="2" t="s">
        <v>976</v>
      </c>
    </row>
    <row r="166" spans="1:1">
      <c r="A166" s="2" t="s">
        <v>977</v>
      </c>
    </row>
    <row r="167" spans="1:1">
      <c r="A167" s="2" t="s">
        <v>978</v>
      </c>
    </row>
    <row r="168" spans="1:1">
      <c r="A168" s="2" t="s">
        <v>979</v>
      </c>
    </row>
    <row r="169" spans="1:1">
      <c r="A169" s="2" t="s">
        <v>980</v>
      </c>
    </row>
    <row r="170" spans="1:1">
      <c r="A170" s="2" t="s">
        <v>981</v>
      </c>
    </row>
    <row r="171" spans="1:1">
      <c r="A171" s="2" t="s">
        <v>982</v>
      </c>
    </row>
    <row r="172" spans="1:1">
      <c r="A172" s="2" t="s">
        <v>983</v>
      </c>
    </row>
    <row r="173" spans="1:1">
      <c r="A173" s="2" t="s">
        <v>984</v>
      </c>
    </row>
    <row r="174" spans="1:1">
      <c r="A174" s="2" t="s">
        <v>985</v>
      </c>
    </row>
    <row r="175" spans="1:1">
      <c r="A175" s="2" t="s">
        <v>986</v>
      </c>
    </row>
    <row r="176" spans="1:1">
      <c r="A176" s="2" t="s">
        <v>987</v>
      </c>
    </row>
    <row r="177" spans="1:1">
      <c r="A177" s="2" t="s">
        <v>988</v>
      </c>
    </row>
    <row r="178" spans="1:1">
      <c r="A178" s="2" t="s">
        <v>989</v>
      </c>
    </row>
    <row r="179" spans="1:1">
      <c r="A179" s="2" t="s">
        <v>990</v>
      </c>
    </row>
    <row r="180" spans="1:1">
      <c r="A180" s="2" t="s">
        <v>991</v>
      </c>
    </row>
    <row r="181" spans="1:1">
      <c r="A181" s="2" t="s">
        <v>992</v>
      </c>
    </row>
    <row r="182" spans="1:1">
      <c r="A182" s="2" t="s">
        <v>993</v>
      </c>
    </row>
    <row r="183" spans="1:1">
      <c r="A183" s="2" t="s">
        <v>994</v>
      </c>
    </row>
    <row r="184" spans="1:1">
      <c r="A184" s="2" t="s">
        <v>995</v>
      </c>
    </row>
    <row r="185" spans="1:1">
      <c r="A185" s="2" t="s">
        <v>996</v>
      </c>
    </row>
    <row r="186" spans="1:1">
      <c r="A186" s="2" t="s">
        <v>996</v>
      </c>
    </row>
    <row r="187" spans="1:1">
      <c r="A187" s="2" t="s">
        <v>997</v>
      </c>
    </row>
    <row r="188" spans="1:1">
      <c r="A188" s="2" t="s">
        <v>998</v>
      </c>
    </row>
    <row r="189" spans="1:1">
      <c r="A189" s="2" t="s">
        <v>999</v>
      </c>
    </row>
    <row r="190" spans="1:1">
      <c r="A190" s="2" t="s">
        <v>1000</v>
      </c>
    </row>
    <row r="191" spans="1:1">
      <c r="A191" s="2" t="s">
        <v>1001</v>
      </c>
    </row>
    <row r="192" spans="1:1">
      <c r="A192" s="2" t="s">
        <v>1002</v>
      </c>
    </row>
    <row r="193" spans="1:1">
      <c r="A193" s="2" t="s">
        <v>1003</v>
      </c>
    </row>
    <row r="194" spans="1:1">
      <c r="A194" s="2" t="s">
        <v>1004</v>
      </c>
    </row>
    <row r="195" spans="1:1">
      <c r="A195" s="2" t="s">
        <v>1005</v>
      </c>
    </row>
    <row r="196" spans="1:1">
      <c r="A196" s="2" t="s">
        <v>1006</v>
      </c>
    </row>
    <row r="197" spans="1:1">
      <c r="A197" s="2" t="s">
        <v>1007</v>
      </c>
    </row>
    <row r="198" spans="1:1">
      <c r="A198" s="2" t="s">
        <v>1008</v>
      </c>
    </row>
    <row r="199" spans="1:1">
      <c r="A199" s="2" t="s">
        <v>1009</v>
      </c>
    </row>
    <row r="200" spans="1:1">
      <c r="A200" s="2" t="s">
        <v>1010</v>
      </c>
    </row>
    <row r="201" spans="1:1">
      <c r="A201" s="2" t="s">
        <v>1011</v>
      </c>
    </row>
    <row r="202" spans="1:1">
      <c r="A202" s="2" t="s">
        <v>1012</v>
      </c>
    </row>
    <row r="203" spans="1:1">
      <c r="A203" s="2" t="s">
        <v>1012</v>
      </c>
    </row>
    <row r="204" spans="1:1">
      <c r="A204" s="2" t="s">
        <v>1013</v>
      </c>
    </row>
    <row r="205" spans="1:1">
      <c r="A205" s="2" t="s">
        <v>1013</v>
      </c>
    </row>
    <row r="206" spans="1:1">
      <c r="A206" s="2" t="s">
        <v>1014</v>
      </c>
    </row>
    <row r="207" spans="1:1">
      <c r="A207" s="2" t="s">
        <v>1015</v>
      </c>
    </row>
    <row r="208" spans="1:1">
      <c r="A208" s="2" t="s">
        <v>1016</v>
      </c>
    </row>
    <row r="209" spans="1:1">
      <c r="A209" s="2" t="s">
        <v>1017</v>
      </c>
    </row>
    <row r="210" spans="1:1">
      <c r="A210" s="2" t="s">
        <v>1018</v>
      </c>
    </row>
    <row r="211" spans="1:1">
      <c r="A211" s="2" t="s">
        <v>1019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2023-09-23T09:15:04Z</cp:lastPrinted>
  <dcterms:created xsi:type="dcterms:W3CDTF">2009-06-02T18:56:54Z</dcterms:created>
  <dcterms:modified xsi:type="dcterms:W3CDTF">2023-09-23T09:20:18Z</dcterms:modified>
</cp:coreProperties>
</file>