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E3BADEA-C7F9-4144-ADDD-5A43B8ED92EA}"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Invoice!$A$1:$K$167</definedName>
    <definedName name="_xlnm.Print_Area" localSheetId="3">'Shipping Invoice'!$A$1:$L$160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7" i="2" l="1"/>
  <c r="K158" i="7"/>
  <c r="K157" i="7"/>
  <c r="E150" i="6"/>
  <c r="E149" i="6"/>
  <c r="E134" i="6"/>
  <c r="E133" i="6"/>
  <c r="E118" i="6"/>
  <c r="E117" i="6"/>
  <c r="E102" i="6"/>
  <c r="E101" i="6"/>
  <c r="E86" i="6"/>
  <c r="E85" i="6"/>
  <c r="E70" i="6"/>
  <c r="E69" i="6"/>
  <c r="E54" i="6"/>
  <c r="E53" i="6"/>
  <c r="E38" i="6"/>
  <c r="E37" i="6"/>
  <c r="E22" i="6"/>
  <c r="E21" i="6"/>
  <c r="K14" i="7"/>
  <c r="K17" i="7"/>
  <c r="K10" i="7"/>
  <c r="I154" i="7"/>
  <c r="I149" i="7"/>
  <c r="I147" i="7"/>
  <c r="I139" i="7"/>
  <c r="B138" i="7"/>
  <c r="I135" i="7"/>
  <c r="I132" i="7"/>
  <c r="B126" i="7"/>
  <c r="I122" i="7"/>
  <c r="I119" i="7"/>
  <c r="I113" i="7"/>
  <c r="I108" i="7"/>
  <c r="I106" i="7"/>
  <c r="I98" i="7"/>
  <c r="I93" i="7"/>
  <c r="I90" i="7"/>
  <c r="B83" i="7"/>
  <c r="I80" i="7"/>
  <c r="I79" i="7"/>
  <c r="I76" i="7"/>
  <c r="I70" i="7"/>
  <c r="I67" i="7"/>
  <c r="I66" i="7"/>
  <c r="I63" i="7"/>
  <c r="I55" i="7"/>
  <c r="I52" i="7"/>
  <c r="I49" i="7"/>
  <c r="I41" i="7"/>
  <c r="I37" i="7"/>
  <c r="I36" i="7"/>
  <c r="I34" i="7"/>
  <c r="I27" i="7"/>
  <c r="I23" i="7"/>
  <c r="I22" i="7"/>
  <c r="N1" i="7"/>
  <c r="I133" i="7" s="1"/>
  <c r="N1" i="6"/>
  <c r="E142" i="6" s="1"/>
  <c r="F1002" i="6"/>
  <c r="F1001" i="6"/>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K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K93" i="7" s="1"/>
  <c r="D88" i="6"/>
  <c r="B92" i="7" s="1"/>
  <c r="D87" i="6"/>
  <c r="B91" i="7" s="1"/>
  <c r="D86" i="6"/>
  <c r="B90" i="7" s="1"/>
  <c r="D85" i="6"/>
  <c r="B89" i="7" s="1"/>
  <c r="D84" i="6"/>
  <c r="B88" i="7" s="1"/>
  <c r="D83" i="6"/>
  <c r="B87" i="7" s="1"/>
  <c r="D82" i="6"/>
  <c r="B86" i="7" s="1"/>
  <c r="D81" i="6"/>
  <c r="B85" i="7" s="1"/>
  <c r="D80" i="6"/>
  <c r="B84" i="7" s="1"/>
  <c r="D79" i="6"/>
  <c r="D78" i="6"/>
  <c r="B82" i="7" s="1"/>
  <c r="D77" i="6"/>
  <c r="B81" i="7" s="1"/>
  <c r="D76" i="6"/>
  <c r="B80" i="7" s="1"/>
  <c r="K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156" i="2" s="1"/>
  <c r="J23" i="2"/>
  <c r="J22" i="2"/>
  <c r="A1007" i="6"/>
  <c r="A1006" i="6"/>
  <c r="A1005" i="6"/>
  <c r="F1004" i="6"/>
  <c r="A1004" i="6"/>
  <c r="A1003" i="6"/>
  <c r="A1002" i="6"/>
  <c r="A1001" i="6"/>
  <c r="K30" i="7" l="1"/>
  <c r="K63" i="7"/>
  <c r="K79" i="7"/>
  <c r="K127" i="7"/>
  <c r="K35" i="7"/>
  <c r="I51" i="7"/>
  <c r="I65" i="7"/>
  <c r="K65" i="7" s="1"/>
  <c r="I78" i="7"/>
  <c r="I92" i="7"/>
  <c r="I107" i="7"/>
  <c r="I121" i="7"/>
  <c r="K121" i="7" s="1"/>
  <c r="I134" i="7"/>
  <c r="I148" i="7"/>
  <c r="K148" i="7" s="1"/>
  <c r="I150" i="7"/>
  <c r="K150" i="7" s="1"/>
  <c r="K96" i="7"/>
  <c r="I136" i="7"/>
  <c r="K98" i="7"/>
  <c r="K130" i="7"/>
  <c r="I24" i="7"/>
  <c r="K24" i="7" s="1"/>
  <c r="I38" i="7"/>
  <c r="K52" i="7"/>
  <c r="K67" i="7"/>
  <c r="I81" i="7"/>
  <c r="K81" i="7" s="1"/>
  <c r="I95" i="7"/>
  <c r="K95" i="7" s="1"/>
  <c r="I110" i="7"/>
  <c r="K110" i="7" s="1"/>
  <c r="I124" i="7"/>
  <c r="I137" i="7"/>
  <c r="K137" i="7" s="1"/>
  <c r="I151" i="7"/>
  <c r="K49" i="7"/>
  <c r="I94" i="7"/>
  <c r="I109" i="7"/>
  <c r="K109" i="7" s="1"/>
  <c r="I123" i="7"/>
  <c r="K34" i="7"/>
  <c r="K66" i="7"/>
  <c r="I25" i="7"/>
  <c r="I39" i="7"/>
  <c r="I53" i="7"/>
  <c r="K53" i="7" s="1"/>
  <c r="I68" i="7"/>
  <c r="K68" i="7" s="1"/>
  <c r="I82" i="7"/>
  <c r="K82" i="7" s="1"/>
  <c r="I96" i="7"/>
  <c r="I111" i="7"/>
  <c r="K111" i="7" s="1"/>
  <c r="I125" i="7"/>
  <c r="K125" i="7" s="1"/>
  <c r="I138" i="7"/>
  <c r="I152" i="7"/>
  <c r="K36" i="7"/>
  <c r="K132" i="7"/>
  <c r="I26" i="7"/>
  <c r="I40" i="7"/>
  <c r="K40" i="7" s="1"/>
  <c r="I54" i="7"/>
  <c r="I69" i="7"/>
  <c r="I83" i="7"/>
  <c r="K83" i="7" s="1"/>
  <c r="I97" i="7"/>
  <c r="K97" i="7" s="1"/>
  <c r="I112" i="7"/>
  <c r="K112" i="7" s="1"/>
  <c r="I126" i="7"/>
  <c r="K126" i="7" s="1"/>
  <c r="K138" i="7"/>
  <c r="I153" i="7"/>
  <c r="K153" i="7" s="1"/>
  <c r="K37" i="7"/>
  <c r="K38" i="7"/>
  <c r="K70" i="7"/>
  <c r="K134" i="7"/>
  <c r="I28" i="7"/>
  <c r="I71" i="7"/>
  <c r="K71" i="7" s="1"/>
  <c r="I140" i="7"/>
  <c r="K133" i="7"/>
  <c r="K22" i="7"/>
  <c r="K54" i="7"/>
  <c r="K86" i="7"/>
  <c r="I42" i="7"/>
  <c r="I56" i="7"/>
  <c r="I99" i="7"/>
  <c r="K99" i="7" s="1"/>
  <c r="I114" i="7"/>
  <c r="K114" i="7" s="1"/>
  <c r="I127" i="7"/>
  <c r="K154" i="7"/>
  <c r="K23" i="7"/>
  <c r="K39" i="7"/>
  <c r="K55" i="7"/>
  <c r="K87" i="7"/>
  <c r="K119" i="7"/>
  <c r="K135" i="7"/>
  <c r="K151" i="7"/>
  <c r="I29" i="7"/>
  <c r="K29" i="7" s="1"/>
  <c r="I43" i="7"/>
  <c r="I57" i="7"/>
  <c r="I84" i="7"/>
  <c r="K84" i="7" s="1"/>
  <c r="I100" i="7"/>
  <c r="K100" i="7" s="1"/>
  <c r="I115" i="7"/>
  <c r="K115" i="7" s="1"/>
  <c r="I128" i="7"/>
  <c r="K128" i="7" s="1"/>
  <c r="I141" i="7"/>
  <c r="I155" i="7"/>
  <c r="K69" i="7"/>
  <c r="K56" i="7"/>
  <c r="K120" i="7"/>
  <c r="K152" i="7"/>
  <c r="I44" i="7"/>
  <c r="I72" i="7"/>
  <c r="I129" i="7"/>
  <c r="I31" i="7"/>
  <c r="K31" i="7" s="1"/>
  <c r="I45" i="7"/>
  <c r="K45" i="7" s="1"/>
  <c r="I59" i="7"/>
  <c r="K59" i="7" s="1"/>
  <c r="I73" i="7"/>
  <c r="K73" i="7" s="1"/>
  <c r="I86" i="7"/>
  <c r="I102" i="7"/>
  <c r="K102" i="7" s="1"/>
  <c r="K129" i="7"/>
  <c r="I143" i="7"/>
  <c r="K143" i="7" s="1"/>
  <c r="K77" i="7"/>
  <c r="K64" i="7"/>
  <c r="K149" i="7"/>
  <c r="K72" i="7"/>
  <c r="K136" i="7"/>
  <c r="I30" i="7"/>
  <c r="I58" i="7"/>
  <c r="I85" i="7"/>
  <c r="K85" i="7" s="1"/>
  <c r="I101" i="7"/>
  <c r="I142" i="7"/>
  <c r="K25" i="7"/>
  <c r="K26" i="7"/>
  <c r="K42" i="7"/>
  <c r="K58" i="7"/>
  <c r="K74" i="7"/>
  <c r="K90" i="7"/>
  <c r="K122" i="7"/>
  <c r="I46" i="7"/>
  <c r="I60" i="7"/>
  <c r="I74" i="7"/>
  <c r="I87" i="7"/>
  <c r="I103" i="7"/>
  <c r="K103" i="7" s="1"/>
  <c r="I116" i="7"/>
  <c r="K116" i="7" s="1"/>
  <c r="I130" i="7"/>
  <c r="I144" i="7"/>
  <c r="K144" i="7" s="1"/>
  <c r="K51" i="7"/>
  <c r="K101" i="7"/>
  <c r="K57" i="7"/>
  <c r="K27" i="7"/>
  <c r="K43" i="7"/>
  <c r="K91" i="7"/>
  <c r="K107" i="7"/>
  <c r="K123" i="7"/>
  <c r="K139" i="7"/>
  <c r="K155" i="7"/>
  <c r="I32" i="7"/>
  <c r="K32" i="7" s="1"/>
  <c r="I47" i="7"/>
  <c r="K47" i="7" s="1"/>
  <c r="I61" i="7"/>
  <c r="K61" i="7" s="1"/>
  <c r="I75" i="7"/>
  <c r="K75" i="7" s="1"/>
  <c r="I88" i="7"/>
  <c r="K88" i="7" s="1"/>
  <c r="I104" i="7"/>
  <c r="K104" i="7" s="1"/>
  <c r="I117" i="7"/>
  <c r="K117" i="7" s="1"/>
  <c r="I131" i="7"/>
  <c r="I145" i="7"/>
  <c r="K145" i="7" s="1"/>
  <c r="K41" i="7"/>
  <c r="K89" i="7"/>
  <c r="K28" i="7"/>
  <c r="K44" i="7"/>
  <c r="K60" i="7"/>
  <c r="K76" i="7"/>
  <c r="K92" i="7"/>
  <c r="K108" i="7"/>
  <c r="K124" i="7"/>
  <c r="K140" i="7"/>
  <c r="I33" i="7"/>
  <c r="K33" i="7" s="1"/>
  <c r="I48" i="7"/>
  <c r="K48" i="7" s="1"/>
  <c r="I62" i="7"/>
  <c r="I89" i="7"/>
  <c r="I105" i="7"/>
  <c r="K105" i="7" s="1"/>
  <c r="I118" i="7"/>
  <c r="K118" i="7" s="1"/>
  <c r="K131" i="7"/>
  <c r="I146" i="7"/>
  <c r="K146" i="7" s="1"/>
  <c r="K141" i="7"/>
  <c r="K46" i="7"/>
  <c r="K62" i="7"/>
  <c r="K78" i="7"/>
  <c r="K94" i="7"/>
  <c r="K142" i="7"/>
  <c r="I35" i="7"/>
  <c r="I50" i="7"/>
  <c r="K50" i="7" s="1"/>
  <c r="I64" i="7"/>
  <c r="I77" i="7"/>
  <c r="I91" i="7"/>
  <c r="K106" i="7"/>
  <c r="I120" i="7"/>
  <c r="K147" i="7"/>
  <c r="E31" i="6"/>
  <c r="E47" i="6"/>
  <c r="E63" i="6"/>
  <c r="E79" i="6"/>
  <c r="E95" i="6"/>
  <c r="E111" i="6"/>
  <c r="E127" i="6"/>
  <c r="E143" i="6"/>
  <c r="E32" i="6"/>
  <c r="E48" i="6"/>
  <c r="E64" i="6"/>
  <c r="E80" i="6"/>
  <c r="E96" i="6"/>
  <c r="E112" i="6"/>
  <c r="E128" i="6"/>
  <c r="E144" i="6"/>
  <c r="E33" i="6"/>
  <c r="E49" i="6"/>
  <c r="E65" i="6"/>
  <c r="E81" i="6"/>
  <c r="E97" i="6"/>
  <c r="E113" i="6"/>
  <c r="E129" i="6"/>
  <c r="E145" i="6"/>
  <c r="E18" i="6"/>
  <c r="E34" i="6"/>
  <c r="E50" i="6"/>
  <c r="E66" i="6"/>
  <c r="E82" i="6"/>
  <c r="E98" i="6"/>
  <c r="E114" i="6"/>
  <c r="E130" i="6"/>
  <c r="E146" i="6"/>
  <c r="E19" i="6"/>
  <c r="E35" i="6"/>
  <c r="E51" i="6"/>
  <c r="E67" i="6"/>
  <c r="E83" i="6"/>
  <c r="E99" i="6"/>
  <c r="E115" i="6"/>
  <c r="E131" i="6"/>
  <c r="E147" i="6"/>
  <c r="E20" i="6"/>
  <c r="E36" i="6"/>
  <c r="E52" i="6"/>
  <c r="E68" i="6"/>
  <c r="E84" i="6"/>
  <c r="E100" i="6"/>
  <c r="E116" i="6"/>
  <c r="E132" i="6"/>
  <c r="E148" i="6"/>
  <c r="E23" i="6"/>
  <c r="E39" i="6"/>
  <c r="E55" i="6"/>
  <c r="E71" i="6"/>
  <c r="E87" i="6"/>
  <c r="E103" i="6"/>
  <c r="E119" i="6"/>
  <c r="E135" i="6"/>
  <c r="E151" i="6"/>
  <c r="E24" i="6"/>
  <c r="E56" i="6"/>
  <c r="E88" i="6"/>
  <c r="E136" i="6"/>
  <c r="E40" i="6"/>
  <c r="E72" i="6"/>
  <c r="E104" i="6"/>
  <c r="E120" i="6"/>
  <c r="E25" i="6"/>
  <c r="E41" i="6"/>
  <c r="E57" i="6"/>
  <c r="E73" i="6"/>
  <c r="E89" i="6"/>
  <c r="E105" i="6"/>
  <c r="E121" i="6"/>
  <c r="E137" i="6"/>
  <c r="E26" i="6"/>
  <c r="E42" i="6"/>
  <c r="E58" i="6"/>
  <c r="E74" i="6"/>
  <c r="E90" i="6"/>
  <c r="E106" i="6"/>
  <c r="E122" i="6"/>
  <c r="E138" i="6"/>
  <c r="E27" i="6"/>
  <c r="E43" i="6"/>
  <c r="E59" i="6"/>
  <c r="E75" i="6"/>
  <c r="E91" i="6"/>
  <c r="E107" i="6"/>
  <c r="E123" i="6"/>
  <c r="E139" i="6"/>
  <c r="E28" i="6"/>
  <c r="E44" i="6"/>
  <c r="E60" i="6"/>
  <c r="E76" i="6"/>
  <c r="E92" i="6"/>
  <c r="E108" i="6"/>
  <c r="E124" i="6"/>
  <c r="E140" i="6"/>
  <c r="E29" i="6"/>
  <c r="E45" i="6"/>
  <c r="E61" i="6"/>
  <c r="E77" i="6"/>
  <c r="E93" i="6"/>
  <c r="E109" i="6"/>
  <c r="E125" i="6"/>
  <c r="E141" i="6"/>
  <c r="E30" i="6"/>
  <c r="E46" i="6"/>
  <c r="E62" i="6"/>
  <c r="E78" i="6"/>
  <c r="E94" i="6"/>
  <c r="E110" i="6"/>
  <c r="E126" i="6"/>
  <c r="J159" i="2"/>
  <c r="B156" i="7"/>
  <c r="M11" i="6"/>
  <c r="I163" i="2" s="1"/>
  <c r="K156" i="7" l="1"/>
  <c r="K159"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62" i="2" s="1"/>
  <c r="I166" i="2" l="1"/>
  <c r="I164" i="2" s="1"/>
  <c r="I167" i="2"/>
  <c r="I165"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<sst xmlns="http://schemas.openxmlformats.org/spreadsheetml/2006/main" count="3902" uniqueCount="883">
  <si>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</si>
  <si>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</si>
  <si>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</si>
  <si>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</si>
  <si>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</si>
  <si>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</si>
  <si>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</si>
  <si>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</si>
  <si>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</si>
  <si>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</si>
  <si>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</si>
  <si>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</si>
  <si>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</si>
  <si>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</si>
  <si>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</si>
  <si>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</si>
  <si>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</si>
  <si>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</si>
  <si>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</si>
  <si>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</si>
  <si>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</si>
  <si>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</si>
  <si>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</si>
  <si>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</si>
  <si>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</si>
  <si>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</si>
  <si>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</si>
  <si>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</si>
  <si>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</si>
  <si>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</si>
  <si>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</si>
  <si>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</si>
  <si>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</si>
  <si>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</si>
  <si>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</si>
  <si>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</si>
  <si>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</si>
  <si>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</si>
  <si>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</si>
  <si>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</si>
  <si>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</si>
  <si>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</si>
  <si>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</si>
  <si>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</si>
  <si>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</si>
  <si>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</si>
  <si>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</si>
  <si>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</si>
  <si>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</si>
  <si>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</si>
  <si>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</si>
  <si>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</si>
  <si>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</si>
  <si>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</si>
  <si>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</si>
  <si>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</si>
  <si>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</si>
  <si>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</si>
  <si>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</si>
  <si>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</si>
  <si>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</si>
  <si>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</si>
  <si>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</si>
  <si>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</si>
  <si>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</si>
  <si>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</si>
  <si>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</si>
  <si>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</si>
  <si>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</si>
  <si>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</si>
  <si>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</si>
  <si>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</si>
  <si>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</si>
  <si>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</si>
  <si>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</si>
  <si>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</si>
  <si>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</si>
  <si>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</si>
  <si>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</si>
  <si>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</si>
  <si>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</si>
  <si>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</si>
  <si>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</si>
  <si>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</si>
  <si>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</si>
  <si>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</si>
  <si>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</si>
  <si>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</si>
  <si>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</si>
  <si>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</si>
  <si>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</si>
  <si>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</si>
  <si>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</si>
  <si>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</si>
  <si>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</si>
  <si>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</si>
  <si>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</si>
  <si>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</si>
  <si>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</si>
  <si>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</si>
  <si>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</si>
  <si>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</si>
  <si>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</si>
  <si>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</si>
  <si>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</si>
  <si>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</si>
  <si>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</si>
  <si>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</si>
  <si>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</si>
  <si>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</si>
  <si>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</si>
  <si>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</si>
  <si>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</si>
  <si>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</si>
  <si>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</si>
  <si>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</si>
  <si>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</si>
  <si>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</si>
  <si>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</si>
  <si>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</si>
  <si>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</si>
  <si>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</si>
  <si>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</si>
  <si>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</si>
  <si>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</si>
  <si>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</si>
  <si>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</si>
  <si>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</si>
  <si>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</si>
  <si>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</si>
  <si>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</si>
  <si>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</si>
  <si>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</si>
  <si>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</si>
  <si>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</si>
  <si>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</si>
  <si>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</si>
  <si>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</si>
  <si>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</si>
  <si>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</si>
  <si>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</si>
  <si>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</si>
  <si>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</si>
  <si>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</si>
  <si>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</si>
  <si>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</si>
  <si>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</si>
  <si>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</si>
  <si>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</si>
  <si>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</si>
  <si>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</si>
  <si>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</si>
  <si>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</si>
  <si>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</si>
  <si>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</si>
  <si>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</si>
  <si>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</si>
  <si>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</si>
  <si>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</si>
  <si>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</si>
  <si>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</si>
  <si>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</si>
  <si>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</si>
  <si>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</si>
  <si>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</si>
  <si>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</si>
  <si>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</si>
  <si>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</si>
  <si>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</si>
  <si>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</si>
  <si>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</si>
  <si>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</si>
  <si>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</si>
  <si>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</si>
  <si>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</si>
  <si>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</si>
  <si>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</si>
  <si>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</si>
  <si>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</si>
  <si>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</si>
  <si>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</si>
  <si>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</si>
  <si>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</si>
  <si>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</si>
  <si>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</si>
  <si>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</si>
  <si>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</si>
  <si>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</si>
  <si>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</si>
  <si>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</si>
  <si>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</si>
  <si>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</si>
  <si>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</si>
  <si>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</si>
  <si>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</si>
  <si>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</si>
  <si>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</si>
  <si>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</si>
  <si>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</si>
  <si>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</si>
  <si>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</si>
  <si>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</si>
  <si>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</si>
  <si>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</si>
  <si>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</si>
  <si>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</si>
  <si>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</si>
  <si>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</si>
  <si>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</si>
  <si>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</si>
  <si>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</si>
  <si>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</si>
  <si>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</si>
  <si>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</si>
  <si>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</si>
  <si>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</si>
  <si>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</si>
  <si>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</si>
  <si>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</si>
  <si>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</si>
  <si>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</si>
  <si>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</si>
  <si>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</si>
  <si>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</si>
  <si>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</si>
  <si>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</si>
  <si>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</si>
  <si>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</si>
  <si>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</si>
  <si>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</si>
  <si>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</si>
  <si>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</si>
  <si>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</si>
  <si>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</si>
  <si>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</si>
  <si>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</si>
  <si>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</si>
  <si>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</si>
  <si>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</si>
  <si>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</si>
  <si>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</si>
  <si>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</si>
  <si>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</si>
  <si>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</si>
  <si>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</si>
  <si>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</si>
  <si>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</si>
  <si>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</si>
  <si>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</si>
  <si>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</si>
  <si>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</si>
  <si>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</si>
  <si>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</si>
  <si>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</si>
  <si>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</si>
  <si>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</si>
  <si>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</si>
  <si>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</si>
  <si>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</si>
  <si>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</si>
  <si>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</si>
  <si>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</si>
  <si>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</si>
  <si>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</si>
  <si>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</si>
  <si>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</si>
  <si>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</si>
  <si>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</si>
  <si>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</si>
  <si>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</si>
  <si>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</si>
  <si>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</si>
  <si>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</si>
  <si>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</si>
  <si>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</si>
  <si>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</si>
  <si>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</si>
  <si>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</si>
  <si>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</si>
  <si>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</si>
  <si>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</si>
  <si>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</si>
  <si>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</si>
  <si>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</si>
  <si>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</si>
  <si>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</si>
  <si>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</si>
  <si>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</si>
  <si>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</si>
  <si>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</si>
  <si>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</si>
  <si>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</si>
  <si>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</si>
  <si>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</si>
  <si>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</si>
  <si>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</si>
  <si>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</si>
  <si>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</si>
  <si>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</si>
  <si>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</si>
  <si>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</si>
  <si>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</si>
  <si>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</si>
  <si>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</si>
  <si>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</si>
  <si>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</si>
  <si>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</si>
  <si>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</si>
  <si>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</si>
  <si>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</si>
  <si>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</si>
  <si>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</si>
  <si>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</si>
  <si>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</si>
  <si>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</si>
  <si>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</si>
  <si>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</si>
  <si>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</si>
  <si>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</si>
  <si>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</si>
  <si>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</si>
  <si>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</si>
  <si>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</si>
  <si>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</si>
  <si>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</si>
  <si>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</si>
  <si>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</si>
  <si>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</si>
  <si>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</si>
  <si>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</si>
  <si>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</si>
  <si>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</si>
  <si>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</si>
  <si>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</si>
  <si>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</si>
  <si>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</si>
  <si>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</si>
  <si>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</si>
  <si>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</si>
  <si>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</si>
  <si>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</si>
  <si>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</si>
  <si>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</si>
  <si>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</si>
  <si>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</si>
  <si>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</si>
  <si>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</si>
  <si>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</si>
  <si>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</si>
  <si>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</si>
  <si>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</si>
  <si>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</si>
  <si>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</si>
  <si>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</si>
  <si>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</si>
  <si>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</si>
  <si>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</si>
  <si>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</si>
  <si>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</si>
  <si>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</si>
  <si>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</si>
  <si>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</si>
  <si>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</si>
  <si>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</si>
  <si>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</si>
  <si>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</si>
  <si>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</si>
  <si>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</si>
  <si>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</si>
  <si>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</si>
  <si>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</si>
  <si>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</si>
  <si>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</si>
  <si>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</si>
  <si>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</si>
  <si>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</si>
  <si>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</si>
  <si>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</si>
  <si>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</si>
  <si>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</si>
  <si>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</si>
  <si>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</si>
  <si>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</si>
  <si>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</si>
  <si>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</si>
  <si>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</si>
  <si>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</si>
  <si>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</si>
  <si>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</si>
  <si>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</si>
  <si>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</si>
  <si>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</si>
  <si>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</si>
  <si>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</si>
  <si>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</si>
  <si>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</si>
  <si>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</si>
  <si>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</si>
  <si>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</si>
  <si>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</si>
  <si>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</si>
  <si>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</si>
  <si>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</si>
  <si>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</si>
  <si>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</si>
  <si>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</si>
  <si>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</si>
  <si>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</si>
  <si>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</si>
  <si>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</si>
  <si>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</si>
  <si>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</si>
  <si>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</si>
  <si>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</si>
  <si>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</si>
  <si>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</si>
  <si>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</si>
  <si>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</si>
  <si>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</si>
  <si>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</si>
  <si>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</si>
  <si>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</si>
  <si>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</si>
  <si>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</si>
  <si>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</si>
  <si>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</si>
  <si>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</si>
  <si>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</si>
  <si>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</si>
  <si>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</si>
  <si>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</si>
  <si>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</si>
  <si>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</si>
  <si>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</si>
  <si>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</si>
  <si>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</si>
  <si>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</si>
  <si>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</si>
  <si>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</si>
  <si>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</si>
  <si>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</si>
  <si>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</si>
  <si>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</si>
  <si>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</si>
  <si>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</si>
  <si>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</si>
  <si>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</si>
  <si>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</si>
  <si>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</si>
  <si>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</si>
  <si>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</si>
  <si>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</si>
  <si>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</si>
  <si>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</si>
  <si>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</si>
  <si>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</si>
  <si>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</si>
  <si>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</si>
  <si>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</si>
  <si>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</si>
  <si>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</si>
  <si>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</si>
  <si>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</si>
  <si>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</si>
  <si>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</si>
  <si>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</si>
  <si>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</si>
  <si>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</si>
  <si>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</si>
  <si>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</si>
  <si>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</si>
  <si>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</si>
  <si>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</si>
  <si>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</si>
  <si>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</si>
  <si>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</si>
  <si>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</si>
  <si>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</si>
  <si>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</si>
  <si>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</si>
  <si>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</si>
  <si>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</si>
  <si>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</si>
  <si>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</si>
  <si>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</si>
  <si>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</si>
  <si>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</si>
  <si>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</si>
  <si>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</si>
  <si>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</si>
  <si>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</si>
  <si>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</si>
  <si>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</si>
  <si>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</si>
  <si>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</si>
  <si>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</si>
  <si>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</si>
  <si>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</si>
  <si>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</si>
  <si>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</si>
  <si>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</si>
  <si>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</si>
  <si>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</si>
  <si>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</si>
  <si>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</si>
  <si>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</si>
  <si>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</si>
  <si>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</si>
  <si>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</si>
  <si>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</si>
  <si>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</si>
  <si>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</si>
  <si>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</si>
  <si>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</si>
  <si>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</si>
  <si>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</si>
  <si>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</si>
  <si>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</si>
  <si>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</si>
  <si>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</si>
  <si>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</si>
  <si>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</si>
  <si>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</si>
  <si>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</si>
  <si>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</si>
  <si>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</si>
  <si>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</si>
  <si>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</si>
  <si>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</si>
  <si>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</si>
  <si>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</si>
  <si>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</si>
  <si>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</si>
  <si>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</si>
  <si>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</si>
  <si>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</si>
  <si>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</si>
  <si>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</si>
  <si>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</si>
  <si>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</si>
  <si>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</si>
  <si>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</si>
  <si>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</si>
  <si>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</si>
  <si>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</si>
  <si>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</si>
  <si>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</si>
  <si>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</si>
  <si>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</si>
  <si>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</si>
  <si>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</si>
  <si>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</si>
  <si>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</si>
  <si>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</si>
  <si>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</si>
  <si>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</si>
  <si>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</si>
  <si>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</si>
  <si>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</si>
  <si>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</si>
  <si>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</si>
  <si>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</si>
  <si>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</si>
  <si>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</si>
  <si>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</si>
  <si>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</si>
  <si>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</si>
  <si>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</si>
  <si>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</si>
  <si>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</si>
  <si>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</si>
  <si>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</si>
  <si>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</si>
  <si>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</si>
  <si>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</si>
  <si>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</si>
  <si>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</si>
  <si>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</si>
  <si>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</si>
  <si>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</si>
  <si>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</si>
  <si>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</si>
  <si>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</si>
  <si>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</si>
  <si>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</si>
  <si>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</si>
  <si>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</si>
  <si>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</si>
  <si>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</si>
  <si>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</si>
  <si>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</si>
  <si>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</si>
  <si>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</si>
  <si>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</si>
  <si>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</si>
  <si>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</si>
  <si>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</si>
  <si>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</si>
  <si>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</si>
  <si>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</si>
  <si>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</si>
  <si>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</si>
  <si>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</si>
  <si>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</si>
  <si>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</si>
  <si>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</si>
  <si>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</si>
  <si>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</si>
  <si>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</si>
  <si>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</si>
  <si>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</si>
  <si>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</si>
  <si>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</si>
  <si>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</si>
  <si>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</si>
  <si>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</si>
  <si>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</si>
  <si>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</si>
  <si>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</si>
  <si>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</si>
  <si>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</si>
  <si>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</si>
  <si>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</si>
  <si>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</si>
  <si>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</si>
  <si>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</si>
  <si>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</si>
  <si>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</si>
  <si>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</si>
  <si>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</si>
  <si>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</si>
  <si>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</si>
  <si>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</si>
  <si>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</si>
  <si>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</si>
  <si>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</si>
  <si>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</si>
  <si>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</si>
  <si>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</si>
  <si>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</si>
  <si>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</si>
  <si>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</si>
  <si>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</si>
  <si>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</si>
  <si>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</si>
  <si>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</si>
  <si>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</si>
  <si>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</si>
  <si>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</si>
  <si>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</si>
  <si>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</si>
  <si>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</si>
  <si>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</si>
  <si>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</si>
  <si>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</si>
  <si>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</si>
  <si>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</si>
  <si>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</si>
  <si>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</si>
  <si>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</si>
  <si>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</si>
  <si>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</si>
  <si>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</si>
  <si>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</si>
  <si>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</si>
  <si>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</si>
  <si>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</si>
  <si>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</si>
  <si>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</si>
  <si>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</si>
  <si>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</si>
  <si>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</si>
  <si>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</si>
  <si>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</si>
  <si>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</si>
  <si>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</si>
  <si>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</si>
  <si>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</si>
  <si>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</si>
  <si>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</si>
  <si>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</si>
  <si>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</si>
  <si>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</si>
  <si>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</si>
  <si>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</si>
  <si>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</si>
  <si>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</si>
  <si>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</si>
  <si>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</si>
  <si>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</si>
  <si>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</si>
  <si>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</si>
  <si>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</si>
  <si>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</si>
  <si>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</si>
  <si>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</si>
  <si>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</si>
  <si>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</si>
  <si>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</si>
  <si>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</si>
  <si>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</si>
  <si>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</si>
  <si>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</si>
  <si>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</si>
  <si>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</si>
  <si>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</si>
  <si>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</si>
  <si>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</si>
  <si>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</si>
  <si>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</si>
  <si>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</si>
  <si>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</si>
  <si>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</si>
  <si>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</si>
  <si>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</si>
  <si>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Total Order USD</t>
  </si>
  <si>
    <t>Total Invoice USD</t>
  </si>
  <si>
    <t>jssourcings</t>
  </si>
  <si>
    <t>Sam4 Kong4</t>
  </si>
  <si>
    <t>Bang Rak 152 Chartered Square Building</t>
  </si>
  <si>
    <t>10500 Bangkok</t>
  </si>
  <si>
    <t>Tel: +66 0967325866</t>
  </si>
  <si>
    <t>Email: jssourcings4@gmail.com</t>
  </si>
  <si>
    <t>ACBEVB</t>
  </si>
  <si>
    <t>Flexible acrylic circular barbell, 16g (1.2mm) with two 3mm UV balls</t>
  </si>
  <si>
    <t>BB18B3</t>
  </si>
  <si>
    <t>Color: High Polish</t>
  </si>
  <si>
    <t>PVD plated 316L steel eyebrow barbell, 18g (1mm) with two 3mm balls</t>
  </si>
  <si>
    <t>BB18CN3</t>
  </si>
  <si>
    <t>316L steel eyebrow barbell, 18g (1mm) with two 3mm cones</t>
  </si>
  <si>
    <t>316L steel eyebrow barbell, 18g (1mm) with two 3mm bezel set jewel balls</t>
  </si>
  <si>
    <t>BB20</t>
  </si>
  <si>
    <t>316L steel barbell, 20g (0.8mm) with 3mm balls</t>
  </si>
  <si>
    <t>316L steel eyebrow barbell, 16g (1.2mm) with two 3mm balls</t>
  </si>
  <si>
    <t>BBEITCN</t>
  </si>
  <si>
    <t>Anodized 316L steel industrial barbell, 16g (1.2mm) with two 4mm cones</t>
  </si>
  <si>
    <t>BBETB</t>
  </si>
  <si>
    <t>Anodized surgical steel eyebrow or helix barbell, 16g (1.2mm) with two 3mm balls</t>
  </si>
  <si>
    <t>BBETCN</t>
  </si>
  <si>
    <t>Anodized surgical steel eyebrow or helix barbell, 16g (1.2mm) with two 3mm cones</t>
  </si>
  <si>
    <t>BBITBXL</t>
  </si>
  <si>
    <t>Extra long PVD plated surgical steel industrial barbell, 14g (1.6mm) with two 5mm balls</t>
  </si>
  <si>
    <t>BBIVD4</t>
  </si>
  <si>
    <t>316L surgical steel Industrial barbell, 14g (1.6mm) with two 4mm acrylic UV dice</t>
  </si>
  <si>
    <t>Color: Green</t>
  </si>
  <si>
    <t>Color: Pink</t>
  </si>
  <si>
    <t>Color: Red</t>
  </si>
  <si>
    <t>BBIVN5</t>
  </si>
  <si>
    <t>316L surgical steel Industrial barbell, 14g (1.6mm) with two 5mm acrylic UV cones - length 35mm</t>
  </si>
  <si>
    <t>Color: Purple</t>
  </si>
  <si>
    <t>BBT20</t>
  </si>
  <si>
    <t>Anodized surgical steel barbell, 20g (0.8mm) with two 3mm balls</t>
  </si>
  <si>
    <t>BBUVDI</t>
  </si>
  <si>
    <t>BCRTE</t>
  </si>
  <si>
    <t>Premium PVD plated surgical steel ball closure ring, 16g (1.2mm) with 3mm ball</t>
  </si>
  <si>
    <t>BN18B3</t>
  </si>
  <si>
    <t>PVD plated 316L steel eyebrow banana, 18g (1mm) with two 3mm balls</t>
  </si>
  <si>
    <t>BN2CGIN</t>
  </si>
  <si>
    <t>Surgical steel belly banana, 14g (1.6mm) with a lower 8mm and an upper internally threaded 5mm bezel set jewel balls</t>
  </si>
  <si>
    <t>BNES2DI</t>
  </si>
  <si>
    <t>Surgical steel banana, 16g (1.2mm) with two 3mm dice</t>
  </si>
  <si>
    <t>BNOCC</t>
  </si>
  <si>
    <t>BNT2DI</t>
  </si>
  <si>
    <t>Anodized 316L steel eyebrow banana, 16g (1.2mm) with two 3mm dice</t>
  </si>
  <si>
    <t>CB18B3</t>
  </si>
  <si>
    <t>Surgical steel circular barbell, 18g (1mm) with two 3mm balls</t>
  </si>
  <si>
    <t>CB20B</t>
  </si>
  <si>
    <t>Surgical steel circular barbell, 20g (0.8mm) with two 3mm balls</t>
  </si>
  <si>
    <t>CBEB</t>
  </si>
  <si>
    <t>Surgical steel circular barbell, 16g (1.2mm) with two 3mm balls</t>
  </si>
  <si>
    <t>CBESAB</t>
  </si>
  <si>
    <t>Surgical steel circular barbell, 16g (1.2mm) with two 3mm solid color acrylic balls</t>
  </si>
  <si>
    <t>CBETB</t>
  </si>
  <si>
    <t>Premium PVD plated surgical steel circular barbell, 16g (1.2mm) with two 3mm balls</t>
  </si>
  <si>
    <t>CBETCN</t>
  </si>
  <si>
    <t>Premium PVD plated surgical steel circular barbell, 16g (1.2mm) with two 3mm cones</t>
  </si>
  <si>
    <t>CBEUVCN</t>
  </si>
  <si>
    <t>CBEUVDI</t>
  </si>
  <si>
    <t>CBSDI</t>
  </si>
  <si>
    <t>Surgical steel circular barbell, 14g (1.6mm) with two 4mm dice</t>
  </si>
  <si>
    <t>CBT18B3</t>
  </si>
  <si>
    <t>PVD plated surgical steel circular barbell 18g (1mm) with two 3mm balls</t>
  </si>
  <si>
    <t>CBTDI</t>
  </si>
  <si>
    <t>Anodized surgical steel circular barbell, 14g (1.6mm) with two 4mm dice</t>
  </si>
  <si>
    <t>EBRT</t>
  </si>
  <si>
    <t>FBNEVB</t>
  </si>
  <si>
    <t>Bioflex eyebrow banana, 16g (1.2mm) with two 3mm balls</t>
  </si>
  <si>
    <t>INTFR4S</t>
  </si>
  <si>
    <t>Anodized 316L steel Industrial barbell, 16g (1.2mm) with two 4mm resin covered ferido glued multi-crystal balls</t>
  </si>
  <si>
    <t>LB18CN3</t>
  </si>
  <si>
    <t>Surgical steel labret, 18g (1mm) with 3mm cone</t>
  </si>
  <si>
    <t>LBIC</t>
  </si>
  <si>
    <t>Surgical steel internal threaded labret, 16g (1.2mm) with a 2.5mm flat head crystal top</t>
  </si>
  <si>
    <t>LBIFB</t>
  </si>
  <si>
    <t>Surgical steel internally threaded labret, 16g (1.2mm) with crystal flat head sized 3mm to 5mm for triple tragus piercings</t>
  </si>
  <si>
    <t>LBIRC</t>
  </si>
  <si>
    <t>Surgical steel internally threaded labret, 16g (1.2mm) with bezel set jewel flat head sized 1.5mm to 4mm for triple tragus piercings</t>
  </si>
  <si>
    <t>LBISAB25</t>
  </si>
  <si>
    <t>Clear bio flexible labret, 16g (1.2mm) with a push in 2.5mm solid color acrylic ball</t>
  </si>
  <si>
    <t>LBRT16</t>
  </si>
  <si>
    <t>16g Flexible acrylic labret retainer with push in disc</t>
  </si>
  <si>
    <t>LBTB3</t>
  </si>
  <si>
    <t>Premium PVD plated surgical steel labret, 16g (1.2mm) with a 3mm ball</t>
  </si>
  <si>
    <t>LBTC25</t>
  </si>
  <si>
    <t>Crystal Color: Sapphire / Black Anodized</t>
  </si>
  <si>
    <t>Anodized 316L steel labret, 16g (1.2mm) with an internally threaded 2.5mm crystal top</t>
  </si>
  <si>
    <t>Crystal Color: Light Siam / Black Anodized</t>
  </si>
  <si>
    <t>MFR5</t>
  </si>
  <si>
    <t>5mm multi-crystal ferido glued balls with resin cover and 14g (1.6mm) threading (sold per pcs)</t>
  </si>
  <si>
    <t>NBTS</t>
  </si>
  <si>
    <t>Color: Black Anodized w/ L. Sapphire crystal</t>
  </si>
  <si>
    <t>Anodized surgical steel nose bone, 18g (1mm) with clear round crystal top</t>
  </si>
  <si>
    <t>SEPA</t>
  </si>
  <si>
    <t>316L Surgical steel septum retainer in a simple inverted U shape</t>
  </si>
  <si>
    <t>SEPTA</t>
  </si>
  <si>
    <t>Pincher Size: Thickness 1.2mm &amp; width 10mm</t>
  </si>
  <si>
    <t>PVD plated 316L steel septum retainer in a simple inverted U shape</t>
  </si>
  <si>
    <t>SEPTB</t>
  </si>
  <si>
    <t>Black PVD plated 316L steel septum retainer in a simple inverted U shape with outward pointing ends</t>
  </si>
  <si>
    <t>Gauge: 2mm</t>
  </si>
  <si>
    <t>Gauge: 3mm</t>
  </si>
  <si>
    <t>UBBEB</t>
  </si>
  <si>
    <t>Titanium G23 eyebrow barbell, 16g (1.2mm) with two 3mm balls</t>
  </si>
  <si>
    <t>UBCR18</t>
  </si>
  <si>
    <t>Titanium G23 ball closure ring, 18g (1mm) with a 3mm ball</t>
  </si>
  <si>
    <t>UBN2CG</t>
  </si>
  <si>
    <t>UBNEB</t>
  </si>
  <si>
    <t>Titanium G23 eyebrow banana, 16g (1.2mm) with two 3mm balls</t>
  </si>
  <si>
    <t>UINDB</t>
  </si>
  <si>
    <t>Titanium G23 industrial barbell, 14g (1.6mm) with two 5mm balls</t>
  </si>
  <si>
    <t>UNBC</t>
  </si>
  <si>
    <t>Titanium G23 nose bone, 18g (1mm) with bezel set round crystal top</t>
  </si>
  <si>
    <t>USPB4</t>
  </si>
  <si>
    <t>Titanium G23 Spiral, 14g (1.6mm) with two 4mm balls</t>
  </si>
  <si>
    <t>UTBBG</t>
  </si>
  <si>
    <t>Anodized titanium G23 tongue barbell, 14g (1.6mm) with two 6mm balls</t>
  </si>
  <si>
    <t>UTBBS</t>
  </si>
  <si>
    <t>Anodized titanium G23 tongue barbell, 14g (1.6mm) with two 5mm balls</t>
  </si>
  <si>
    <t>UTBN2CG</t>
  </si>
  <si>
    <t>Anodized titanium G23 belly banana, 14g (1.6mm) with an 8mm bezel set jewel ball and an upper 5mm ball</t>
  </si>
  <si>
    <t>UTBN2CS</t>
  </si>
  <si>
    <t>Anodized titanium G23 belly banana, 14g (1.6mm) with a 5mm &amp; 6mm bezel set jewel balls</t>
  </si>
  <si>
    <t>UTBNEB</t>
  </si>
  <si>
    <t>Anodized titanium G23 eyebrow banana, 16g (1.2mm) with two 3mm balls</t>
  </si>
  <si>
    <t>UTBNECN</t>
  </si>
  <si>
    <t>Anodized titanium G23 eyebrow banana, 16g (1.2mm) with two 3mm cones</t>
  </si>
  <si>
    <t>UTCBCN5</t>
  </si>
  <si>
    <t>Anodized titanium G23 circular barbell, 14g (1.6mm) with 5mm cones</t>
  </si>
  <si>
    <t>UTCBECN</t>
  </si>
  <si>
    <t>Anodized titanium G23 circular eyebrow barbell, 16g (1.2mm) with 3mm cones</t>
  </si>
  <si>
    <t>UTINB</t>
  </si>
  <si>
    <t>Anodized titanium G23 industrial barbell, 14g (1.6mm) with two 5mm balls</t>
  </si>
  <si>
    <t>UTINB4</t>
  </si>
  <si>
    <t>Anodized titanium G23 industrial barbell, 14g (1.6mm) with two 4mm balls</t>
  </si>
  <si>
    <t>UTINCN</t>
  </si>
  <si>
    <t>Anodized titanium G23 industrial barbell, 14g (1.6mm) with two 5mm cones</t>
  </si>
  <si>
    <t>UTINFR5</t>
  </si>
  <si>
    <t>Anodized titanium G23 industrial barbell, 14g (1.6mm) with two 5mm ferido glued multi crystal balls with resin cover</t>
  </si>
  <si>
    <t>UTLBB3</t>
  </si>
  <si>
    <t>Anodized titanium G23 labret, 16g (1.2mm) with a 3mm ball</t>
  </si>
  <si>
    <t>UTLBCN3</t>
  </si>
  <si>
    <t>Anodized titanium G23 labret, 16g (1.2mm) with a 3mm cone</t>
  </si>
  <si>
    <t>XUBB14G</t>
  </si>
  <si>
    <t xml:space="preserve">Pack of 10 pcs. of high polished titanium G23 barbell bars, 14g (1.6mm) </t>
  </si>
  <si>
    <t>LBIFB3</t>
  </si>
  <si>
    <t>LBIRC3</t>
  </si>
  <si>
    <t>SEPA16</t>
  </si>
  <si>
    <t>SEPTA16</t>
  </si>
  <si>
    <t>SEPTB16</t>
  </si>
  <si>
    <t>SEPTB12</t>
  </si>
  <si>
    <t>SEPTB8</t>
  </si>
  <si>
    <t>UBBEB16S3</t>
  </si>
  <si>
    <t>XUBB14GL</t>
  </si>
  <si>
    <t>Fifteen Thousand Seven Hundred Twenty One and 98 cents THB</t>
  </si>
  <si>
    <t>Surgical steel tongue barbell, 14g (1.6mm) with 5mm acrylic UV dice - length 5/8'' (16mm)</t>
  </si>
  <si>
    <t>Clear bio flexible belly banana, 14g (1.6mm) with a 5mm and a 10mm jewel ball - length 5/8'' (16mm) ''cut to fit to your size''</t>
  </si>
  <si>
    <t>Surgical steel circular barbells, 16g (1.2mm) with two 3mm acrylic UV cones - length 5/16'' (8mm)</t>
  </si>
  <si>
    <t>Surgical steel circular barbells, 16g (1.2mm) with two 3mm acrylic UV dice - length 5/16'' (8mm)</t>
  </si>
  <si>
    <t>Bio flexible eyebrow retainer, 16g (1.2mm) - length 1/4'' to 1/2'' (6mm to 12mm)</t>
  </si>
  <si>
    <t>Exchange Rate THB-THB</t>
  </si>
  <si>
    <r>
      <t xml:space="preserve">40% Discount as per </t>
    </r>
    <r>
      <rPr>
        <b/>
        <sz val="10"/>
        <color theme="1"/>
        <rFont val="Arial"/>
        <family val="2"/>
      </rPr>
      <t>Platinum Membership</t>
    </r>
    <r>
      <rPr>
        <sz val="10"/>
        <color theme="1"/>
        <rFont val="Arial"/>
        <family val="2"/>
      </rPr>
      <t xml:space="preserve">: </t>
    </r>
  </si>
  <si>
    <t>Pick up at the Shop:</t>
  </si>
  <si>
    <t>Nine Thousand Four Thirty Three and 19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</si>
</sst>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u/>
      <sz val="11"/>
      <color theme="1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6159">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43" fontId="29" fillId="0" borderId="0" applyFont="0" applyFill="0" applyBorder="0" applyAlignment="0" applyProtection="0"/>
    <xf numFmtId="43" fontId="29" fillId="0" borderId="0" applyFont="0" applyFill="0" applyBorder="0" applyAlignment="0" applyProtection="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43" fontId="29" fillId="0" borderId="0" applyFont="0" applyFill="0" applyBorder="0" applyAlignment="0" applyProtection="0"/>
    <xf numFmtId="43" fontId="29"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43"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pplyNumberFormat="0" applyFill="0" applyBorder="0" applyAlignment="0" applyProtection="0"/>
    <xf numFmtId="44" fontId="32" fillId="0" borderId="0" applyFont="0" applyFill="0" applyBorder="0" applyAlignment="0" applyProtection="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0" borderId="46" xfId="0" applyFont="1" applyBorder="1" applyAlignment="1">
      <alignment horizontal="right"/>
    </xf>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4" fillId="2" borderId="14" xfId="0" applyFont="1" applyFill="1" applyBorder="1" applyAlignment="1">
      <alignment horizontal="center"/>
    </xf>
  </cellXfs>
  <cellStyles count="6159">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2 3" xfId="5364" xr:uid="{DF7B564D-939A-4802-8E32-296936BE5E09}"/>
    <cellStyle name="Comma 2 2 3" xfId="4591" xr:uid="{EDE50B59-B17F-49EA-98ED-E084DA9EE036}"/>
    <cellStyle name="Comma 2 2 4" xfId="5346" xr:uid="{92E8D213-297F-4E66-93CE-D151C48A3C64}"/>
    <cellStyle name="Comma 2 2 5" xfId="5367" xr:uid="{77F6D470-2012-46E7-AA42-EF6EF2D580D8}"/>
    <cellStyle name="Comma 2 2 5 2" xfId="5373" xr:uid="{5E09C9DA-0598-436D-AF1A-2C89607B1C4F}"/>
    <cellStyle name="Comma 2 3" xfId="5381" xr:uid="{C63AB598-8052-45C5-B2CE-868BF6A79C8A}"/>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2 3" xfId="5365" xr:uid="{74FE30EE-5186-4036-82C4-4ED789C47874}"/>
    <cellStyle name="Comma 3 2 3" xfId="5325" xr:uid="{DA388B52-18E6-4348-A030-3CEB61F5ADD1}"/>
    <cellStyle name="Comma 3 2 4" xfId="5347" xr:uid="{4076DDC8-FBF5-4A4F-B6DB-CF38B1BF97F3}"/>
    <cellStyle name="Comma 3 2 5" xfId="5368" xr:uid="{94CE1A2E-2C31-44E5-84ED-96C8B0330283}"/>
    <cellStyle name="Comma 3 2 5 2" xfId="5374" xr:uid="{F3D75FA8-DAA9-47E0-A6CD-9E51606FB0D2}"/>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5 2" xfId="6053" xr:uid="{EC047813-3BA3-4AA0-8E87-9924F305D015}"/>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3 4" xfId="5382" xr:uid="{AB38B424-8AB7-4027-88F6-B5A7AE5DBB15}"/>
    <cellStyle name="Currency 11 5 3 5" xfId="6104" xr:uid="{FF532564-CCD3-4609-9555-D887F63DFAE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2 2" xfId="6073" xr:uid="{E38ED347-BFC3-4632-86A2-C6E16C32BE47}"/>
    <cellStyle name="Currency 13 2 3" xfId="5383" xr:uid="{E4931AE0-1E61-416F-94FA-609AE4BF30CD}"/>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2 3" xfId="5384" xr:uid="{7336B783-AB30-44CA-A95C-BB9A48F2005C}"/>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3 4" xfId="5385" xr:uid="{511F3FCC-98F5-43A3-AA2C-16E3D537DB70}"/>
    <cellStyle name="Currency 4 5 3 5" xfId="6110" xr:uid="{77E84CE7-11B6-459B-8A43-4F4F15419747}"/>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3 3" xfId="5387" xr:uid="{539588A6-9421-44FE-B5DA-38A4FC49D469}"/>
    <cellStyle name="Currency 5 4" xfId="4762" xr:uid="{180F7E08-9C77-436F-AC2C-629127BE8FED}"/>
    <cellStyle name="Currency 5 5" xfId="5386" xr:uid="{349AA99B-C5E4-4611-B02A-36B2273D4267}"/>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3 4" xfId="5388" xr:uid="{ABE1BF04-766B-4D3B-9EB5-16C4303848EA}"/>
    <cellStyle name="Currency 6 3 3 5" xfId="6097" xr:uid="{877ECE7E-E23F-4BB7-86B3-D75679552780}"/>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4 2" xfId="6054" xr:uid="{3DE94A34-2788-4FCC-B2B1-3A0E422458B7}"/>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6 2" xfId="6055" xr:uid="{69F717A3-473C-45CF-87F6-FA7D03BE2C5E}"/>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3 2" xfId="5389" xr:uid="{D992092E-8998-46EE-97D6-BBFE8CEF034D}"/>
    <cellStyle name="Currency 9 5 3 3" xfId="6088" xr:uid="{4B7B309B-B8CF-423B-9EE7-19105034397F}"/>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3 4" xfId="6074" xr:uid="{C86D0600-FD4B-4F46-A861-FACD73B36020}"/>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2 2 2" xfId="5390" xr:uid="{8FD86B76-CFD1-4E0C-92FF-828B9B272096}"/>
    <cellStyle name="Normal 10 2 2 2 2 2 2 2 3" xfId="5391" xr:uid="{010CE58B-01D7-422A-BC80-23AF6A9AD492}"/>
    <cellStyle name="Normal 10 2 2 2 2 2 2 3" xfId="906" xr:uid="{302F7C29-D7B6-4897-B83F-C624729156B7}"/>
    <cellStyle name="Normal 10 2 2 2 2 2 2 3 2" xfId="5392" xr:uid="{5BE0633C-99DE-48B8-8F35-E57D3CEEFC38}"/>
    <cellStyle name="Normal 10 2 2 2 2 2 2 4" xfId="5393" xr:uid="{28C48C04-996F-4D56-B43E-EDF59FFA6213}"/>
    <cellStyle name="Normal 10 2 2 2 2 2 3" xfId="907" xr:uid="{629F63FB-6D7C-4D56-8CA9-A6FD5852BF47}"/>
    <cellStyle name="Normal 10 2 2 2 2 2 3 2" xfId="908" xr:uid="{73841812-6A6F-4EC9-B42E-252E0E09F96B}"/>
    <cellStyle name="Normal 10 2 2 2 2 2 3 2 2" xfId="5394" xr:uid="{31ED10DE-4069-4F7B-BBF6-7A10AE28A425}"/>
    <cellStyle name="Normal 10 2 2 2 2 2 3 3" xfId="5395" xr:uid="{A39A86F7-3D33-4651-9DCE-1B713C1C87DC}"/>
    <cellStyle name="Normal 10 2 2 2 2 2 4" xfId="909" xr:uid="{26891296-946C-45A4-811E-8DB6959DFC42}"/>
    <cellStyle name="Normal 10 2 2 2 2 2 4 2" xfId="5396" xr:uid="{510E978E-D944-44B3-93E9-FD8BDCFBF816}"/>
    <cellStyle name="Normal 10 2 2 2 2 2 5" xfId="5397" xr:uid="{BAFB402F-2C0B-4289-BD0D-9DE56AEE0863}"/>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2 2 2" xfId="5398" xr:uid="{FB3E08F6-F3D1-4BCC-A92E-B1361A483C05}"/>
    <cellStyle name="Normal 10 2 2 2 2 3 2 3" xfId="5399" xr:uid="{457D911F-6B34-4015-812A-4A8A99BA949E}"/>
    <cellStyle name="Normal 10 2 2 2 2 3 3" xfId="912" xr:uid="{6D0AF7D9-9506-4168-926F-8F3EFEF88B86}"/>
    <cellStyle name="Normal 10 2 2 2 2 3 3 2" xfId="5400" xr:uid="{13D8A32D-0301-40B4-8B16-C2DDE7B3F296}"/>
    <cellStyle name="Normal 10 2 2 2 2 3 4" xfId="2522" xr:uid="{B7755955-23DA-4534-A0CA-7B96ED3EDD92}"/>
    <cellStyle name="Normal 10 2 2 2 2 4" xfId="913" xr:uid="{109A7D8F-13AE-4437-AF74-C6DBA629C430}"/>
    <cellStyle name="Normal 10 2 2 2 2 4 2" xfId="914" xr:uid="{4FEE446D-D05C-4BF9-A008-3A90AA6B9A16}"/>
    <cellStyle name="Normal 10 2 2 2 2 4 2 2" xfId="5401" xr:uid="{BF4B1076-EEBA-48A2-8F6E-9E8755816BC1}"/>
    <cellStyle name="Normal 10 2 2 2 2 4 3" xfId="5402" xr:uid="{45381C2F-BD5D-4CBF-A798-3FC801F353E1}"/>
    <cellStyle name="Normal 10 2 2 2 2 5" xfId="915" xr:uid="{053C74BF-0A06-45F5-A2EF-0E99D6B38CC0}"/>
    <cellStyle name="Normal 10 2 2 2 2 5 2" xfId="5403" xr:uid="{E8FDE092-C21B-4E0E-BE71-7C949DCA610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2 2 2" xfId="5404" xr:uid="{15D18E10-74FF-4C56-A8F8-BBB3F7139F40}"/>
    <cellStyle name="Normal 10 2 2 3 2 2 2 3" xfId="5405" xr:uid="{82A0F295-C3D2-4E47-A341-183A8B81C641}"/>
    <cellStyle name="Normal 10 2 2 3 2 2 3" xfId="942" xr:uid="{FD30F39D-84AB-43FF-A2D0-4DB85948946F}"/>
    <cellStyle name="Normal 10 2 2 3 2 2 3 2" xfId="5406" xr:uid="{7A232BFA-550D-433C-9025-EE130F1A3B10}"/>
    <cellStyle name="Normal 10 2 2 3 2 2 4" xfId="5407" xr:uid="{3BC58594-5AE2-4598-BAEA-904EEE1B4094}"/>
    <cellStyle name="Normal 10 2 2 3 2 3" xfId="943" xr:uid="{19EE49BD-AF9E-48D5-996D-8057A8ACF6EB}"/>
    <cellStyle name="Normal 10 2 2 3 2 3 2" xfId="944" xr:uid="{C99753D8-FD8A-4071-8F67-E9C90E826787}"/>
    <cellStyle name="Normal 10 2 2 3 2 3 2 2" xfId="5408" xr:uid="{56739565-845F-4CFF-A56A-329AB6F5541F}"/>
    <cellStyle name="Normal 10 2 2 3 2 3 3" xfId="5409" xr:uid="{833649B7-9BB7-4B83-952D-39C9458DD9C6}"/>
    <cellStyle name="Normal 10 2 2 3 2 4" xfId="945" xr:uid="{07E2712C-87C9-447F-BC71-820FC5D1966B}"/>
    <cellStyle name="Normal 10 2 2 3 2 4 2" xfId="5410" xr:uid="{EB6B3D20-23B4-4A3C-86D0-BB9BADFBF9EB}"/>
    <cellStyle name="Normal 10 2 2 3 2 5" xfId="5411" xr:uid="{0C6C5644-3B47-4117-8A7C-C64414BB5BCB}"/>
    <cellStyle name="Normal 10 2 2 3 3" xfId="465" xr:uid="{526A8F8B-9B70-4C68-A1F6-01D7FF59CBB3}"/>
    <cellStyle name="Normal 10 2 2 3 3 2" xfId="946" xr:uid="{5B977519-9B35-4473-B851-920115D97508}"/>
    <cellStyle name="Normal 10 2 2 3 3 2 2" xfId="947" xr:uid="{292EF532-FB7D-4B88-B035-35FD4E40D884}"/>
    <cellStyle name="Normal 10 2 2 3 3 2 2 2" xfId="5412" xr:uid="{647C0194-E1EF-4D2A-8A0A-8EAD5CF76A5B}"/>
    <cellStyle name="Normal 10 2 2 3 3 2 3" xfId="5413" xr:uid="{8AE2F9AE-BDF3-41D1-92D6-8007D3A470BB}"/>
    <cellStyle name="Normal 10 2 2 3 3 3" xfId="948" xr:uid="{152FE254-4A6B-48EA-91E7-896E91BB3531}"/>
    <cellStyle name="Normal 10 2 2 3 3 3 2" xfId="5414" xr:uid="{A0E02CCD-452F-4175-9681-063B3C83707E}"/>
    <cellStyle name="Normal 10 2 2 3 3 4" xfId="2526" xr:uid="{03A4B6E1-15C6-41B0-AEDA-D99929F96270}"/>
    <cellStyle name="Normal 10 2 2 3 4" xfId="949" xr:uid="{95CA2AAB-5053-4B5F-9DAE-2B140B3B6109}"/>
    <cellStyle name="Normal 10 2 2 3 4 2" xfId="950" xr:uid="{9B162083-6EAD-4573-99BF-B704C37E79B5}"/>
    <cellStyle name="Normal 10 2 2 3 4 2 2" xfId="5415" xr:uid="{DBD607AB-217C-4A4D-B9EB-BCDF45716D63}"/>
    <cellStyle name="Normal 10 2 2 3 4 3" xfId="5416" xr:uid="{8EA69DCD-62BE-4B3C-925B-CA6CB12C0190}"/>
    <cellStyle name="Normal 10 2 2 3 5" xfId="951" xr:uid="{B85D392A-BB2A-4EF1-BF00-73527D787BCE}"/>
    <cellStyle name="Normal 10 2 2 3 5 2" xfId="5417" xr:uid="{9AF28C84-3B4D-4359-B00B-2B72BF966263}"/>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2 3 2" xfId="5418" xr:uid="{F0803905-1534-4E19-AE4F-56BC8C6A2230}"/>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2 2 2" xfId="5419" xr:uid="{F81AE768-4B5F-4C30-8B00-457C7160C46B}"/>
    <cellStyle name="Normal 10 2 3 2 2 2 2 3" xfId="5420" xr:uid="{FC5AB1CD-1118-463C-9A2D-BE22C123D3F2}"/>
    <cellStyle name="Normal 10 2 3 2 2 2 3" xfId="978" xr:uid="{04C67898-4519-4847-8AA9-13FF92BCFF76}"/>
    <cellStyle name="Normal 10 2 3 2 2 2 3 2" xfId="5421" xr:uid="{56A3FA61-1592-4A7C-B858-1CFD0D7F0B4D}"/>
    <cellStyle name="Normal 10 2 3 2 2 2 4" xfId="5422" xr:uid="{F8AEAE7B-B88A-4915-86DD-F328E8111D4D}"/>
    <cellStyle name="Normal 10 2 3 2 2 3" xfId="979" xr:uid="{27815B17-BB19-4C9E-9230-6C776373977D}"/>
    <cellStyle name="Normal 10 2 3 2 2 3 2" xfId="980" xr:uid="{6EED844B-068F-4216-A7BE-901C09989177}"/>
    <cellStyle name="Normal 10 2 3 2 2 3 2 2" xfId="5423" xr:uid="{1FA81D5B-3AE3-423C-8E02-E46A73E2606E}"/>
    <cellStyle name="Normal 10 2 3 2 2 3 3" xfId="5424" xr:uid="{67ECEB6A-E680-4F62-A9C9-87E556B5344D}"/>
    <cellStyle name="Normal 10 2 3 2 2 4" xfId="981" xr:uid="{ECD02EF5-CBA6-42B4-83CE-BE8B98357F9C}"/>
    <cellStyle name="Normal 10 2 3 2 2 4 2" xfId="5425" xr:uid="{7C9949A4-8128-4914-9E8D-B5A380B13454}"/>
    <cellStyle name="Normal 10 2 3 2 2 5" xfId="5426" xr:uid="{6CE3E740-E5EA-4C33-89AE-B536B266005C}"/>
    <cellStyle name="Normal 10 2 3 2 3" xfId="473" xr:uid="{CF424994-0403-4C09-8A6D-FD3185407852}"/>
    <cellStyle name="Normal 10 2 3 2 3 2" xfId="982" xr:uid="{147E5531-AB0C-424E-AEFB-5ABA9A0262C4}"/>
    <cellStyle name="Normal 10 2 3 2 3 2 2" xfId="983" xr:uid="{C71696EE-5B81-4C0E-B942-442DC564C31B}"/>
    <cellStyle name="Normal 10 2 3 2 3 2 2 2" xfId="5427" xr:uid="{6E53E8DF-1B69-42DF-BE52-927421C21C2F}"/>
    <cellStyle name="Normal 10 2 3 2 3 2 3" xfId="5428" xr:uid="{128A9560-DC65-4F69-AF73-FFBC245143B1}"/>
    <cellStyle name="Normal 10 2 3 2 3 3" xfId="984" xr:uid="{F613F04B-F987-4463-B078-3C30C82F863A}"/>
    <cellStyle name="Normal 10 2 3 2 3 3 2" xfId="5429" xr:uid="{10E59EA0-A26C-4E13-94E6-D76C9AFAC2D2}"/>
    <cellStyle name="Normal 10 2 3 2 3 4" xfId="2530" xr:uid="{26193990-1FE0-480D-B562-78680C8B1875}"/>
    <cellStyle name="Normal 10 2 3 2 4" xfId="985" xr:uid="{22FCB205-E4C8-432E-87F6-086F79AFA656}"/>
    <cellStyle name="Normal 10 2 3 2 4 2" xfId="986" xr:uid="{06901669-5475-4AF9-90AF-6DF90DE1E2BF}"/>
    <cellStyle name="Normal 10 2 3 2 4 2 2" xfId="5430" xr:uid="{81882548-E227-4327-9298-91E2B4717F72}"/>
    <cellStyle name="Normal 10 2 3 2 4 3" xfId="5431" xr:uid="{68097AE9-E494-4FDC-9CEF-CE76A4F0BE59}"/>
    <cellStyle name="Normal 10 2 3 2 5" xfId="987" xr:uid="{BE603735-89B1-44FA-90E2-B1366DD11BD1}"/>
    <cellStyle name="Normal 10 2 3 2 5 2" xfId="5432" xr:uid="{4CD8D691-2608-47F0-8B3E-070C1D1B6E66}"/>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2 3 2" xfId="5433" xr:uid="{6EA058CA-F24E-40AD-9C16-0DCD8BE23B68}"/>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2 2 2" xfId="5434" xr:uid="{C1AD9644-8524-451F-A23C-8329EBD789F6}"/>
    <cellStyle name="Normal 10 2 4 2 2 2 3" xfId="5435" xr:uid="{B347AA2F-56D8-4595-9897-3DD1E75B6CDE}"/>
    <cellStyle name="Normal 10 2 4 2 2 3" xfId="1014" xr:uid="{08A456F0-F94B-40EC-94C5-9DFE14C27121}"/>
    <cellStyle name="Normal 10 2 4 2 2 3 2" xfId="5436" xr:uid="{82B2A558-C4DC-4E50-945C-157C577A8093}"/>
    <cellStyle name="Normal 10 2 4 2 2 4" xfId="2534" xr:uid="{57431F45-1E90-4D4F-A37E-72EB5A335C91}"/>
    <cellStyle name="Normal 10 2 4 2 3" xfId="1015" xr:uid="{054DBE29-B1B8-47DE-B959-E30E1884E1D7}"/>
    <cellStyle name="Normal 10 2 4 2 3 2" xfId="1016" xr:uid="{2CAE0BA9-9092-4709-8532-9E523087514A}"/>
    <cellStyle name="Normal 10 2 4 2 3 2 2" xfId="5437" xr:uid="{3B14109E-28C3-40F9-9FD5-C91B755D140D}"/>
    <cellStyle name="Normal 10 2 4 2 3 3" xfId="5438" xr:uid="{314D407E-933A-4DFC-AF54-381A85BD5B31}"/>
    <cellStyle name="Normal 10 2 4 2 4" xfId="1017" xr:uid="{EA4524D2-62F7-4BD4-8BDA-A4EDF91141F8}"/>
    <cellStyle name="Normal 10 2 4 2 4 2" xfId="5439" xr:uid="{FE08317F-05CE-4D72-AF5E-3DC27A3B6DCE}"/>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2 2 2" xfId="5440" xr:uid="{25AF19DE-810B-446A-B9B0-F52DB3BD37F0}"/>
    <cellStyle name="Normal 10 2 4 3 2 3" xfId="5441" xr:uid="{3C3D0179-6E26-4F2D-8A55-AF32CDE9CAD7}"/>
    <cellStyle name="Normal 10 2 4 3 3" xfId="1020" xr:uid="{9CC3F578-9248-41FF-B531-0C658C7B12BA}"/>
    <cellStyle name="Normal 10 2 4 3 3 2" xfId="5442" xr:uid="{7A2B8452-13F8-4118-81F8-3B6F55415A38}"/>
    <cellStyle name="Normal 10 2 4 3 4" xfId="2536" xr:uid="{4AFFD61C-62F5-46F2-92DD-CD22C3EE2384}"/>
    <cellStyle name="Normal 10 2 4 4" xfId="1021" xr:uid="{B157722E-D897-4D9E-B613-BEBD53F51635}"/>
    <cellStyle name="Normal 10 2 4 4 2" xfId="1022" xr:uid="{47BECDF7-5710-409F-8F1B-D101093A4367}"/>
    <cellStyle name="Normal 10 2 4 4 2 2" xfId="5443" xr:uid="{85B9AA58-FE7F-473D-91C3-A1882ED17677}"/>
    <cellStyle name="Normal 10 2 4 4 3" xfId="2537" xr:uid="{D36B5667-1A71-479A-B7ED-6A3C6005960D}"/>
    <cellStyle name="Normal 10 2 4 4 4" xfId="2538" xr:uid="{8B6255EA-2162-460A-AF9A-9A8B1354086D}"/>
    <cellStyle name="Normal 10 2 4 5" xfId="1023" xr:uid="{E80ED119-E242-464D-8095-059B321446BA}"/>
    <cellStyle name="Normal 10 2 4 5 2" xfId="5444" xr:uid="{9C3C6457-37C7-4599-ACF7-244AA3DABB04}"/>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2 3 2" xfId="5445" xr:uid="{B9C0B2DA-5A33-41DE-AC15-5B0F1EC7E767}"/>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2 2 2" xfId="5446" xr:uid="{68B386E8-CEC2-4224-B0B2-0AED80CFA044}"/>
    <cellStyle name="Normal 10 3 2 2 2 2 2 3" xfId="5447" xr:uid="{BA2324CC-5605-4E6A-A948-768BF32BDC02}"/>
    <cellStyle name="Normal 10 3 2 2 2 2 3" xfId="1050" xr:uid="{E53FF4D3-107B-45BA-83D6-1288CAEB209A}"/>
    <cellStyle name="Normal 10 3 2 2 2 2 3 2" xfId="5448" xr:uid="{CC07CF0B-5135-4564-BA05-33401E7F1AD6}"/>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2 2" xfId="5449" xr:uid="{96204B2B-A015-4458-BE26-0FA8A75E1C75}"/>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4 2" xfId="5450" xr:uid="{304FE8A8-E221-45DD-B849-F929454D129D}"/>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2 2" xfId="5451" xr:uid="{01081D15-C7A5-464A-AFF4-FC7165B865CD}"/>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3 2" xfId="5452" xr:uid="{F4618256-C683-413E-BC5D-5B3B86638E18}"/>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2 2" xfId="5453" xr:uid="{4B46E113-6ED7-4FBD-8D20-F0E8C7B3E970}"/>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2 2 2" xfId="5454" xr:uid="{4ADBF68C-2588-47EF-9027-50355CF51835}"/>
    <cellStyle name="Normal 10 3 3 2 2 2 2 3" xfId="5455" xr:uid="{C9A118B2-AE5B-43D4-A5C3-DD600C419019}"/>
    <cellStyle name="Normal 10 3 3 2 2 2 3" xfId="4446" xr:uid="{E57E56A0-FCC7-483D-90A0-208DC1F98DF9}"/>
    <cellStyle name="Normal 10 3 3 2 2 2 3 2" xfId="5456" xr:uid="{5D3DE3EA-B554-4471-B5DF-D8D3A2939C38}"/>
    <cellStyle name="Normal 10 3 3 2 2 2 4" xfId="5457" xr:uid="{1D3BEFAB-9F1A-43D8-A301-0CCDD6C550FF}"/>
    <cellStyle name="Normal 10 3 3 2 2 3" xfId="1086" xr:uid="{36770FC2-A7D6-42E6-A69C-9E6A7D78DF8D}"/>
    <cellStyle name="Normal 10 3 3 2 2 3 2" xfId="4447" xr:uid="{DB4AD8EC-9F8C-4946-9D82-BB0A4A17A743}"/>
    <cellStyle name="Normal 10 3 3 2 2 3 2 2" xfId="5458" xr:uid="{CEF90BAA-1949-43FA-B6F7-7BBFC384D8E4}"/>
    <cellStyle name="Normal 10 3 3 2 2 3 3" xfId="5459" xr:uid="{99B65684-7300-4FB3-AFCD-30175F9967A9}"/>
    <cellStyle name="Normal 10 3 3 2 2 4" xfId="2576" xr:uid="{35979A2E-17F5-4658-93C3-0717A1048B6C}"/>
    <cellStyle name="Normal 10 3 3 2 2 4 2" xfId="5460" xr:uid="{DDB84024-B37A-4BF2-9FFC-A4ABE4526975}"/>
    <cellStyle name="Normal 10 3 3 2 2 5" xfId="5461" xr:uid="{24E93D4A-1EFC-479D-A457-77929A91291C}"/>
    <cellStyle name="Normal 10 3 3 2 3" xfId="1087" xr:uid="{A4C9CB8C-6577-4207-A23A-2E367BDCFF75}"/>
    <cellStyle name="Normal 10 3 3 2 3 2" xfId="1088" xr:uid="{DD90B6A8-A436-4DE5-8390-0DD052CD65D4}"/>
    <cellStyle name="Normal 10 3 3 2 3 2 2" xfId="4448" xr:uid="{ADE34F11-15DC-4997-AD3E-131C18C74349}"/>
    <cellStyle name="Normal 10 3 3 2 3 2 2 2" xfId="5462" xr:uid="{C21DA39B-78B7-40B4-AC4E-3BBB69AF93D9}"/>
    <cellStyle name="Normal 10 3 3 2 3 2 3" xfId="5463" xr:uid="{CDC81EF9-E4F8-402F-B996-61CC93482B2A}"/>
    <cellStyle name="Normal 10 3 3 2 3 3" xfId="2577" xr:uid="{4B1457EA-99DF-4B94-9542-07DAD620B5E9}"/>
    <cellStyle name="Normal 10 3 3 2 3 3 2" xfId="5464" xr:uid="{D870EB13-C54D-4686-A571-FFA74AE95411}"/>
    <cellStyle name="Normal 10 3 3 2 3 4" xfId="2578" xr:uid="{4F5C3965-B789-4C37-AE09-64215C4C9D6C}"/>
    <cellStyle name="Normal 10 3 3 2 4" xfId="1089" xr:uid="{5EE348DF-F783-4501-B74E-44DC2ACA13C1}"/>
    <cellStyle name="Normal 10 3 3 2 4 2" xfId="4449" xr:uid="{E952768E-9D66-4586-B771-4CE79615616F}"/>
    <cellStyle name="Normal 10 3 3 2 4 2 2" xfId="5465" xr:uid="{EB420994-CE6A-4B04-AB89-7FF28307A99E}"/>
    <cellStyle name="Normal 10 3 3 2 4 3" xfId="5466" xr:uid="{E90273B0-E5D4-4C5E-B99D-0559DF733F52}"/>
    <cellStyle name="Normal 10 3 3 2 5" xfId="2579" xr:uid="{780BB276-A933-4E3A-8986-A3613182F51B}"/>
    <cellStyle name="Normal 10 3 3 2 5 2" xfId="5467" xr:uid="{C44BED95-D927-410C-AE6A-DEFFF05436ED}"/>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2 2 2" xfId="5468" xr:uid="{C9018DBC-049F-457E-B05F-12E40AE506AF}"/>
    <cellStyle name="Normal 10 3 3 3 2 2 3" xfId="5469" xr:uid="{9C546F67-D465-4D23-B06E-6D68D239A304}"/>
    <cellStyle name="Normal 10 3 3 3 2 3" xfId="2581" xr:uid="{5191DABB-FDB3-46DC-B6D7-9D84E1BCBF0E}"/>
    <cellStyle name="Normal 10 3 3 3 2 3 2" xfId="5470" xr:uid="{AC18F9ED-79C7-4AC7-A811-AEA406BFD640}"/>
    <cellStyle name="Normal 10 3 3 3 2 4" xfId="2582" xr:uid="{850546DA-C09C-4292-B5D7-46A0D6C98C40}"/>
    <cellStyle name="Normal 10 3 3 3 3" xfId="1092" xr:uid="{6C39B57B-E4C1-477F-AFAF-E8D7A05966F0}"/>
    <cellStyle name="Normal 10 3 3 3 3 2" xfId="4451" xr:uid="{8BD8EFE3-D2C7-4D36-B9EC-B50639AF0426}"/>
    <cellStyle name="Normal 10 3 3 3 3 2 2" xfId="5471" xr:uid="{08414981-A65B-4DAE-9666-F6BF671D32C2}"/>
    <cellStyle name="Normal 10 3 3 3 3 3" xfId="5472" xr:uid="{63EEB293-77FF-4563-A442-428F2E21B554}"/>
    <cellStyle name="Normal 10 3 3 3 4" xfId="2583" xr:uid="{EBAA324B-5E9F-4E30-89C2-E4AC30BD7491}"/>
    <cellStyle name="Normal 10 3 3 3 4 2" xfId="5473" xr:uid="{6AE2876F-05B8-403C-B139-EF188C9DF1C4}"/>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2 2 2" xfId="5474" xr:uid="{9135CC8B-631E-48FB-BFD0-9DEF5FC119D6}"/>
    <cellStyle name="Normal 10 3 3 4 2 3" xfId="5475" xr:uid="{87CE4B04-A081-48C3-96F6-7FA53A47CF63}"/>
    <cellStyle name="Normal 10 3 3 4 3" xfId="2585" xr:uid="{4CD941EF-103F-429B-8945-87F0F8664703}"/>
    <cellStyle name="Normal 10 3 3 4 3 2" xfId="5476" xr:uid="{882CE8F6-0D8C-4CF2-BC85-1CF3CB17E9CF}"/>
    <cellStyle name="Normal 10 3 3 4 4" xfId="2586" xr:uid="{B9A16C36-3EA6-4049-85A3-3DBC6E44C54E}"/>
    <cellStyle name="Normal 10 3 3 5" xfId="1095" xr:uid="{0743590D-7228-4175-98A0-5E763F4CC86E}"/>
    <cellStyle name="Normal 10 3 3 5 2" xfId="2587" xr:uid="{25C859AB-A514-49DD-A803-EAB57A69192D}"/>
    <cellStyle name="Normal 10 3 3 5 2 2" xfId="5477" xr:uid="{2E3123DC-F22C-429D-A2B6-A9FF832319B3}"/>
    <cellStyle name="Normal 10 3 3 5 3" xfId="2588" xr:uid="{B4C30B7F-ED3A-40FF-9474-C64DF4421186}"/>
    <cellStyle name="Normal 10 3 3 5 4" xfId="2589" xr:uid="{BC2C970E-FAE3-4BCA-8CC6-E2F2F82BD128}"/>
    <cellStyle name="Normal 10 3 3 6" xfId="2590" xr:uid="{558E5C85-4B5B-4DD5-A097-D9CAEB60E9B0}"/>
    <cellStyle name="Normal 10 3 3 6 2" xfId="5478" xr:uid="{664D8D2A-0403-46C4-B1BC-AB1F0F0DE76F}"/>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2 2 2" xfId="5479" xr:uid="{DCD0DB0D-456E-4506-AE15-D9D435F0CBD5}"/>
    <cellStyle name="Normal 10 3 4 2 2 2 3" xfId="5480" xr:uid="{BDA0464B-6C44-4B6A-8252-C105585510F4}"/>
    <cellStyle name="Normal 10 3 4 2 2 3" xfId="1098" xr:uid="{C0403A1E-7D1A-4F1C-A70F-C75612B4EC64}"/>
    <cellStyle name="Normal 10 3 4 2 2 3 2" xfId="5481" xr:uid="{8D598421-F0F0-48DB-854D-F40FC4D104E1}"/>
    <cellStyle name="Normal 10 3 4 2 2 4" xfId="2593" xr:uid="{39059EA2-E0AF-4230-8E63-945526820B9A}"/>
    <cellStyle name="Normal 10 3 4 2 3" xfId="1099" xr:uid="{35CC61D3-C6DA-4366-86AB-7B842BB79599}"/>
    <cellStyle name="Normal 10 3 4 2 3 2" xfId="1100" xr:uid="{18BFB79B-2BEA-4521-8335-2C06BF0E2E06}"/>
    <cellStyle name="Normal 10 3 4 2 3 2 2" xfId="5482" xr:uid="{12C5529F-550B-4831-B0D0-C4E1169CFB63}"/>
    <cellStyle name="Normal 10 3 4 2 3 3" xfId="5483" xr:uid="{97B3DFE3-BF3D-47C8-8A1A-13FB75B590B8}"/>
    <cellStyle name="Normal 10 3 4 2 4" xfId="1101" xr:uid="{880EB747-4FFF-4C47-A057-8B810DDCCBC2}"/>
    <cellStyle name="Normal 10 3 4 2 4 2" xfId="5484" xr:uid="{97FA808E-E560-40CB-8CED-0E0F9AADFB6F}"/>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2 2 2" xfId="5485" xr:uid="{8CD54474-0347-4341-8F3A-A87772C3DD50}"/>
    <cellStyle name="Normal 10 3 4 3 2 3" xfId="5486" xr:uid="{580DC701-9862-4E1D-B664-ED724E9DF99F}"/>
    <cellStyle name="Normal 10 3 4 3 3" xfId="1104" xr:uid="{96BAE80E-1F90-4D74-B148-AE09547E3465}"/>
    <cellStyle name="Normal 10 3 4 3 3 2" xfId="5487" xr:uid="{BA310288-C27F-461B-B40E-AE9D87BBD0DC}"/>
    <cellStyle name="Normal 10 3 4 3 4" xfId="2595" xr:uid="{B71B46F9-A918-4B71-ACD9-B2ADD606C5C5}"/>
    <cellStyle name="Normal 10 3 4 4" xfId="1105" xr:uid="{2E1E3FD8-5E2C-4150-8108-C6D6070CE44A}"/>
    <cellStyle name="Normal 10 3 4 4 2" xfId="1106" xr:uid="{C085CF84-6D30-433B-A340-CF6087BDD0C7}"/>
    <cellStyle name="Normal 10 3 4 4 2 2" xfId="5488" xr:uid="{937C7DC9-9153-4F4E-8B21-7612F3E502CD}"/>
    <cellStyle name="Normal 10 3 4 4 3" xfId="2596" xr:uid="{A15CA22F-C997-4AC3-9EB0-9971FB037DB5}"/>
    <cellStyle name="Normal 10 3 4 4 4" xfId="2597" xr:uid="{6B6E71E8-613E-43D8-B776-9D6DF0412AD9}"/>
    <cellStyle name="Normal 10 3 4 5" xfId="1107" xr:uid="{34828E3F-0BA1-429A-AB68-E0D574FAFF90}"/>
    <cellStyle name="Normal 10 3 4 5 2" xfId="5489" xr:uid="{71991FC9-D687-4E10-A40B-01F9E263D2F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2 2 2" xfId="5490" xr:uid="{267B176B-8D78-402B-A47D-584C19DC4502}"/>
    <cellStyle name="Normal 10 3 5 2 2 3" xfId="5491" xr:uid="{80A39C52-0643-4ED9-A50A-E95661478F6E}"/>
    <cellStyle name="Normal 10 3 5 2 3" xfId="1110" xr:uid="{200F793D-A385-4E84-845A-53BCF413DAC0}"/>
    <cellStyle name="Normal 10 3 5 2 3 2" xfId="5492" xr:uid="{53E5173C-0342-4654-861C-DA30BD03FB6F}"/>
    <cellStyle name="Normal 10 3 5 2 4" xfId="2600" xr:uid="{E48857CE-790E-4615-AC26-8922ED996BC3}"/>
    <cellStyle name="Normal 10 3 5 3" xfId="1111" xr:uid="{A3BCD462-4181-4569-8C12-C1695FDD3609}"/>
    <cellStyle name="Normal 10 3 5 3 2" xfId="1112" xr:uid="{2CC8AA63-81E8-4CAC-9AD1-CC228C4066B2}"/>
    <cellStyle name="Normal 10 3 5 3 2 2" xfId="5493" xr:uid="{23F5F5FE-95AB-44A0-84EF-E537A6477864}"/>
    <cellStyle name="Normal 10 3 5 3 3" xfId="2601" xr:uid="{BFA4BAAB-93E5-41D9-976B-9FD29FBBF773}"/>
    <cellStyle name="Normal 10 3 5 3 4" xfId="2602" xr:uid="{723443F9-371D-40A7-8D7C-B318B41A070E}"/>
    <cellStyle name="Normal 10 3 5 4" xfId="1113" xr:uid="{3E901BB7-E86D-4F1E-924B-ED7667D6F0A5}"/>
    <cellStyle name="Normal 10 3 5 4 2" xfId="5494" xr:uid="{BD9F754C-DE7E-4A95-B673-1ED1DB9A62FB}"/>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2 2" xfId="5495" xr:uid="{FA7BE221-864C-4F38-95A4-6F36D13BD028}"/>
    <cellStyle name="Normal 10 3 6 2 3" xfId="2605" xr:uid="{7B31E71C-3D82-4BE8-ABBE-CC1AB3666F33}"/>
    <cellStyle name="Normal 10 3 6 2 4" xfId="2606" xr:uid="{DC748F58-52AF-44FB-A1BA-E43FE8D48DDB}"/>
    <cellStyle name="Normal 10 3 6 3" xfId="1116" xr:uid="{5CC4352B-40CD-412F-AB62-66F2C8505674}"/>
    <cellStyle name="Normal 10 3 6 3 2" xfId="5496" xr:uid="{799D8089-8F63-49B7-A0BF-C300709DD776}"/>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2 2" xfId="5497" xr:uid="{502325C2-B349-4316-B79F-2AF354F9093C}"/>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2 2" xfId="5498" xr:uid="{244DBB10-8823-41BC-A02E-6B8D426FDA8E}"/>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2 2" xfId="5499" xr:uid="{B6EF06A0-AB46-4B8C-B09F-EBA1C5618C99}"/>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2 2" xfId="5500" xr:uid="{5A1C1E37-1C71-4685-AF4B-C78E07ACA9B4}"/>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2 2" xfId="5501" xr:uid="{F4E692D2-25FC-42D4-92FF-08E4FF748864}"/>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2 3 2" xfId="6075" xr:uid="{1F2B6780-B1D1-4128-9C43-14CB5DBF2E72}"/>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2 2 2" xfId="6057" xr:uid="{941DB656-319C-4C67-BDC7-A7AE873A3F97}"/>
    <cellStyle name="Normal 15 2 2 3" xfId="6056" xr:uid="{93560563-3654-4636-B1C2-B862ACB39D29}"/>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2 2" xfId="6059" xr:uid="{B5DFD839-5267-4DE9-9F3A-EF5D4569A1C1}"/>
    <cellStyle name="Normal 17 2 3" xfId="4346" xr:uid="{460D5662-2F02-4E2B-80DD-B68AFF523CC4}"/>
    <cellStyle name="Normal 17 2 3 2" xfId="6058" xr:uid="{A6DC4FB4-7D9F-4D6D-9EF5-311F690971B6}"/>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2 2 2" xfId="6061" xr:uid="{CD5966EA-6642-4497-8250-8C26DDFEC7A0}"/>
    <cellStyle name="Normal 18 2 3" xfId="6060" xr:uid="{BB92FF46-2FEF-4CA7-8D1B-F080DEBB57E5}"/>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2 4" xfId="5369" xr:uid="{EF177961-5246-4042-8516-34236E166547}"/>
    <cellStyle name="Normal 2 2 3 2 2 4 2" xfId="5372" xr:uid="{BD6E9085-2E51-4A3B-925C-2531E0ADEF0F}"/>
    <cellStyle name="Normal 2 2 3 2 3" xfId="4750" xr:uid="{633789A8-4F58-4E0F-8E35-BAC9F7B2A861}"/>
    <cellStyle name="Normal 2 2 3 2 4" xfId="5305" xr:uid="{BABC74F6-974E-4054-960F-43DD029CEA7B}"/>
    <cellStyle name="Normal 2 2 3 3" xfId="4435" xr:uid="{B0146840-4DD5-4D59-AF9C-39C7A0DAF7C5}"/>
    <cellStyle name="Normal 2 2 3 3 2" xfId="5502" xr:uid="{4C5F6CC7-CA82-42EE-BCA6-87B9755BB8A8}"/>
    <cellStyle name="Normal 2 2 3 4" xfId="4706" xr:uid="{5353C844-9888-4585-A8B6-20E47575FF3F}"/>
    <cellStyle name="Normal 2 2 3 4 2" xfId="5378" xr:uid="{237B7A2E-4D08-4E83-A2EC-99682F16BC13}"/>
    <cellStyle name="Normal 2 2 3 4 3" xfId="6106" xr:uid="{96BD1391-C5C5-48C7-A8B4-344507ED90DE}"/>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4 2" xfId="5503" xr:uid="{B4590B87-DF52-4268-9F92-A183CD3347D6}"/>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4 2" xfId="6052" xr:uid="{8D06CA65-C45C-45DB-90B8-3E388E27EC06}"/>
    <cellStyle name="Normal 2 4 4 3" xfId="5379" xr:uid="{DFAA1FEA-AE6D-45A6-86A4-0DA8ACD1A324}"/>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3 3" xfId="6099" xr:uid="{4CCCE54B-6AA1-48B8-92C0-38CCF7616FF5}"/>
    <cellStyle name="Normal 2 6 4" xfId="4661" xr:uid="{FD8853FA-34F1-4C5F-8D9D-11A453BD6270}"/>
    <cellStyle name="Normal 2 6 4 2" xfId="6157" xr:uid="{01C79828-7BA3-44F3-A1D8-18C3F016F918}"/>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2 2" xfId="6156" xr:uid="{20924CAF-8DF6-4B43-AC2C-4E2912DECDBB}"/>
    <cellStyle name="Normal 2 7 3" xfId="4662" xr:uid="{B1B921F3-EB75-439A-84AA-866F8CC0F6DF}"/>
    <cellStyle name="Normal 2 7 4" xfId="5303" xr:uid="{A5BF61AA-DF33-474D-ACF6-DAAE50FA41EA}"/>
    <cellStyle name="Normal 2 7 5" xfId="6100" xr:uid="{D8C72DA5-8DC2-410E-9E62-6C3140C32831}"/>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3 2 2" xfId="6063" xr:uid="{E0C3B56C-8A36-4AC4-BF1B-8950DD43A0CD}"/>
    <cellStyle name="Normal 20 3 3" xfId="6062" xr:uid="{6D0ECC2F-7B27-4D1B-8017-6697C6C9E5F7}"/>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2 2 2" xfId="6065" xr:uid="{A10A13F2-7397-4E0C-9169-F4BDA04A905E}"/>
    <cellStyle name="Normal 21 3 3" xfId="4458" xr:uid="{F92261BF-7244-42C7-88E1-AFFEAB59C4F7}"/>
    <cellStyle name="Normal 21 3 4" xfId="5504" xr:uid="{871E5EAA-6649-4FC0-A644-396B4603E5AA}"/>
    <cellStyle name="Normal 21 4" xfId="4570" xr:uid="{DABA8B8E-3EEB-4383-A7F2-565C93DF7505}"/>
    <cellStyle name="Normal 21 4 2" xfId="5354" xr:uid="{CF671FD0-E729-4E81-9DF7-8F645B392AB9}"/>
    <cellStyle name="Normal 21 4 2 2" xfId="6064" xr:uid="{72BF8AA9-B9D1-4984-8DE6-3A3173D0C324}"/>
    <cellStyle name="Normal 21 4 3" xfId="6092" xr:uid="{99AFE5EF-858E-4121-A179-6F5F9B183310}"/>
    <cellStyle name="Normal 21 5" xfId="4737" xr:uid="{85F68269-A468-42B0-8CB3-C25AC0FADB03}"/>
    <cellStyle name="Normal 22" xfId="440" xr:uid="{963C58FE-65B1-480D-8E17-28EF6CF684CE}"/>
    <cellStyle name="Normal 22 2" xfId="441" xr:uid="{DB3CE02E-966A-4125-ACCA-5DC25FB5BF5C}"/>
    <cellStyle name="Normal 22 2 2" xfId="6066" xr:uid="{0EC09F78-1DC5-4812-B2E1-8A091947D533}"/>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2 2" xfId="5377" xr:uid="{46A1CA71-A7A7-4107-94BA-9F9325DA7192}"/>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6 3 3" xfId="5380" xr:uid="{00B77916-C296-4110-8987-34244A85EDB5}"/>
    <cellStyle name="Normal 27" xfId="2507" xr:uid="{2698EF8C-B039-4B36-990F-FF1971D43250}"/>
    <cellStyle name="Normal 27 2" xfId="4364" xr:uid="{43EFDD3D-740B-4D61-AE8F-F39189945267}"/>
    <cellStyle name="Normal 27 2 2" xfId="6050" xr:uid="{6DD1213F-7655-471A-9492-B6F29CBD7988}"/>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3 2" xfId="5505" xr:uid="{41B71224-7438-4D8A-81C5-9A3696A4F011}"/>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2 5 4" xfId="6098" xr:uid="{D2DF121E-0EFF-4219-B55C-F34888A32EAC}"/>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 6 2 3" xfId="5370" xr:uid="{EBD1FEEF-A3E0-4FF9-BB9A-AC250D989BB9}"/>
    <cellStyle name="Normal 3 6 3" xfId="5366" xr:uid="{23921689-498E-4A8F-B4FC-A88D5DACEBD9}"/>
    <cellStyle name="Normal 3 6 3 2" xfId="5371" xr:uid="{0C61A9E9-E7EE-4C25-8F1F-E22B0642060E}"/>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3 2 2" xfId="6070" xr:uid="{8AB74C91-6B44-44AF-BECA-46A66857B34C}"/>
    <cellStyle name="Normal 4 2 3 3 3" xfId="6069" xr:uid="{E30D10D1-D11C-467A-A483-AEDA4DA5E299}"/>
    <cellStyle name="Normal 4 2 3 4" xfId="4465" xr:uid="{48F26FDF-C9E7-4A5D-88E5-17483C7C30F4}"/>
    <cellStyle name="Normal 4 2 3 4 2" xfId="6071" xr:uid="{CD7005C7-CE9F-4FEC-BE42-97CD69F43116}"/>
    <cellStyle name="Normal 4 2 3 5" xfId="4466" xr:uid="{87940F3C-A96F-4230-97CE-265608926977}"/>
    <cellStyle name="Normal 4 2 3 5 2" xfId="6072" xr:uid="{46CBD801-848F-41B2-8DEE-705C52F777AA}"/>
    <cellStyle name="Normal 4 2 3 6" xfId="6068" xr:uid="{CBC286E3-3F68-47FC-B810-C25903A60EC2}"/>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3 2" xfId="5507" xr:uid="{7E48CB6D-1C10-4AA2-8052-2469A9DBF7C9}"/>
    <cellStyle name="Normal 4 2 4 3 3" xfId="6087" xr:uid="{65E02A4C-47DE-4537-A17A-A5341366261B}"/>
    <cellStyle name="Normal 4 2 4 4" xfId="4714" xr:uid="{59AC79FF-2847-48F1-8DC8-52F3EEECE8FD}"/>
    <cellStyle name="Normal 4 2 5" xfId="1168" xr:uid="{01F656E5-00AC-471C-85B4-418D7F2A2562}"/>
    <cellStyle name="Normal 4 2 5 2" xfId="6067" xr:uid="{296B46B2-3306-41F1-936F-4AD09E863780}"/>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5 3" xfId="5506" xr:uid="{B77812A2-4D97-462E-ACBD-2506421DD761}"/>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46" xfId="5376" xr:uid="{622FF91B-6F15-473B-9F66-4EEDEA67C835}"/>
    <cellStyle name="Normal 47" xfId="5375" xr:uid="{C1DCE64C-74D0-467B-9914-B2AA85C4CF4B}"/>
    <cellStyle name="Normal 47 2" xfId="6158" xr:uid="{A4B1BBF8-5DFA-418E-A4E8-EA3653357C24}"/>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2 2" xfId="6076" xr:uid="{876203C7-3696-4AE4-A483-3545D9B7D0E3}"/>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2 6" xfId="6093" xr:uid="{72DD3F69-6644-492E-9F59-FC0A766361C7}"/>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2 2" xfId="6077" xr:uid="{68D5DF96-5742-4000-B1BB-F95421A439D5}"/>
    <cellStyle name="Normal 5 2 3 2 2 3" xfId="6102" xr:uid="{B6DA0097-6A68-44CF-9927-CECF10B1BF4D}"/>
    <cellStyle name="Normal 5 2 3 2 3" xfId="4559" xr:uid="{624DDF9E-AA28-41F4-96AD-02D44AA621B8}"/>
    <cellStyle name="Normal 5 2 3 2 3 2" xfId="6155" xr:uid="{CC180ED5-D4E9-4AB1-804D-4F91D71237BF}"/>
    <cellStyle name="Normal 5 2 3 2 4" xfId="5301" xr:uid="{58E7EB37-691C-468E-91BC-469DA500E156}"/>
    <cellStyle name="Normal 5 2 3 2 4 2" xfId="6154" xr:uid="{790DA579-6983-4F42-9053-7AE5DB7FF33B}"/>
    <cellStyle name="Normal 5 2 3 2 5" xfId="6107" xr:uid="{3CFC5F03-C765-4E77-A46A-7AE9E25D6FE7}"/>
    <cellStyle name="Normal 5 2 3 3" xfId="198" xr:uid="{002950BA-EE15-4C45-BA3C-C1CFD2338823}"/>
    <cellStyle name="Normal 5 2 3 3 2" xfId="4742" xr:uid="{8DE321DC-FE81-4DF1-B1AA-6B599A3B91B6}"/>
    <cellStyle name="Normal 5 2 3 3 3" xfId="6051" xr:uid="{B791E509-6C10-454C-B70B-88809E19E29A}"/>
    <cellStyle name="Normal 5 2 3 3 4" xfId="6101" xr:uid="{F5824744-E31E-4240-8B14-BAF718AD0637}"/>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2 2 2" xfId="5508" xr:uid="{F00E64D9-D9D3-474D-86A2-AE4F31CDDC8E}"/>
    <cellStyle name="Normal 5 4 2 2 2 2 2 2 3" xfId="5509" xr:uid="{34385EA8-36BC-4F82-BA68-099290E86FFE}"/>
    <cellStyle name="Normal 5 4 2 2 2 2 2 3" xfId="1179" xr:uid="{35CD1F39-AFD8-4484-8974-C9E3EC4B1B55}"/>
    <cellStyle name="Normal 5 4 2 2 2 2 2 3 2" xfId="5510" xr:uid="{8FACD8B0-97AB-454F-A480-DFD5C7E3CCCF}"/>
    <cellStyle name="Normal 5 4 2 2 2 2 2 4" xfId="5511" xr:uid="{37AF5B8E-29A9-4F42-B9C6-5A7F1D7F6CCD}"/>
    <cellStyle name="Normal 5 4 2 2 2 2 3" xfId="1180" xr:uid="{30D179A0-9F03-465C-A457-88F97E9E404C}"/>
    <cellStyle name="Normal 5 4 2 2 2 2 3 2" xfId="1181" xr:uid="{9557CA44-5D26-43C4-88EB-E256BE025821}"/>
    <cellStyle name="Normal 5 4 2 2 2 2 3 2 2" xfId="5512" xr:uid="{828F3666-1853-4BCA-B18F-6EC5A61A20EB}"/>
    <cellStyle name="Normal 5 4 2 2 2 2 3 3" xfId="5513" xr:uid="{86B7FE3A-10FD-43F7-8AC6-5B880FC6EC4D}"/>
    <cellStyle name="Normal 5 4 2 2 2 2 4" xfId="1182" xr:uid="{737CF3E1-5C5C-4D80-ADAF-150890997C86}"/>
    <cellStyle name="Normal 5 4 2 2 2 2 4 2" xfId="5514" xr:uid="{1D75C6D1-1C2A-40F7-A2B1-1A6967CFE9E5}"/>
    <cellStyle name="Normal 5 4 2 2 2 2 5" xfId="5515" xr:uid="{C941360C-2F59-430A-82D7-E737AD109B6A}"/>
    <cellStyle name="Normal 5 4 2 2 2 3" xfId="532" xr:uid="{A1CD66D3-31AF-4B8A-9455-1B4880526560}"/>
    <cellStyle name="Normal 5 4 2 2 2 3 2" xfId="1183" xr:uid="{5EE8B59D-404B-4E75-B512-0DFB91CAAE65}"/>
    <cellStyle name="Normal 5 4 2 2 2 3 2 2" xfId="1184" xr:uid="{80E028A6-B8ED-4048-9301-86967D79104A}"/>
    <cellStyle name="Normal 5 4 2 2 2 3 2 2 2" xfId="5516" xr:uid="{93FF7B95-611D-413E-B045-32B4C0F49E8B}"/>
    <cellStyle name="Normal 5 4 2 2 2 3 2 3" xfId="5517" xr:uid="{EBE76B26-3D2F-4015-AFFA-D55BF7D03BC1}"/>
    <cellStyle name="Normal 5 4 2 2 2 3 3" xfId="1185" xr:uid="{773DC4B1-2A7B-4C75-9DBD-6F8484CE1AC4}"/>
    <cellStyle name="Normal 5 4 2 2 2 3 3 2" xfId="5518" xr:uid="{F1A6E863-ADA9-4CFA-8303-93EC20AFB357}"/>
    <cellStyle name="Normal 5 4 2 2 2 3 4" xfId="2844" xr:uid="{1F4F4285-B008-40BC-84B5-367C2476C943}"/>
    <cellStyle name="Normal 5 4 2 2 2 4" xfId="1186" xr:uid="{12DAE813-9609-4196-A70B-B1725AB7986E}"/>
    <cellStyle name="Normal 5 4 2 2 2 4 2" xfId="1187" xr:uid="{5960A9C9-779E-43D7-BE2A-E5FA3C6A6992}"/>
    <cellStyle name="Normal 5 4 2 2 2 4 2 2" xfId="5519" xr:uid="{A552B49F-2D9A-4BBD-BD5B-5D458684091D}"/>
    <cellStyle name="Normal 5 4 2 2 2 4 3" xfId="5520" xr:uid="{D2CEF0B5-A8E9-4094-8695-9C6AB657C952}"/>
    <cellStyle name="Normal 5 4 2 2 2 5" xfId="1188" xr:uid="{9CE7C80F-386F-46BE-BBA5-A572A580C833}"/>
    <cellStyle name="Normal 5 4 2 2 2 5 2" xfId="5521" xr:uid="{819610E9-60D0-43A1-A8E0-0D400E305FF1}"/>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2 2 2" xfId="5522" xr:uid="{51DDA096-1F1A-4CE2-AA9B-3916F4ED9213}"/>
    <cellStyle name="Normal 5 4 2 3 2 2 2 3" xfId="5523" xr:uid="{D0EEAFF8-CA20-4654-8686-42914DC50138}"/>
    <cellStyle name="Normal 5 4 2 3 2 2 3" xfId="1215" xr:uid="{6EB639CB-0869-4F7E-B937-B6E217C26A75}"/>
    <cellStyle name="Normal 5 4 2 3 2 2 3 2" xfId="5524" xr:uid="{F4BCA60E-8B95-4C51-97C2-4EADC16355FD}"/>
    <cellStyle name="Normal 5 4 2 3 2 2 4" xfId="5525" xr:uid="{8AE3AE5A-F665-4100-BA73-47B3AD179458}"/>
    <cellStyle name="Normal 5 4 2 3 2 3" xfId="1216" xr:uid="{58FAFCB8-7317-4A79-A589-83368F38C218}"/>
    <cellStyle name="Normal 5 4 2 3 2 3 2" xfId="1217" xr:uid="{C2D7B35C-B0E6-425D-8779-133543506A93}"/>
    <cellStyle name="Normal 5 4 2 3 2 3 2 2" xfId="5526" xr:uid="{B927ADA1-1737-4B95-AD07-6BEDAE82E502}"/>
    <cellStyle name="Normal 5 4 2 3 2 3 3" xfId="5527" xr:uid="{ECF6BCBB-6209-4497-BFD3-7D440E7891C1}"/>
    <cellStyle name="Normal 5 4 2 3 2 4" xfId="1218" xr:uid="{BDFD4642-9C06-4E18-9357-B10DEF7EAB32}"/>
    <cellStyle name="Normal 5 4 2 3 2 4 2" xfId="5528" xr:uid="{786E9440-10E5-4ECA-B102-33586CE72219}"/>
    <cellStyle name="Normal 5 4 2 3 2 5" xfId="5529" xr:uid="{882769D4-7417-4023-9CF9-5051693D3879}"/>
    <cellStyle name="Normal 5 4 2 3 3" xfId="541" xr:uid="{14E1FE36-9672-4C4A-8A01-0055477485CF}"/>
    <cellStyle name="Normal 5 4 2 3 3 2" xfId="1219" xr:uid="{3430B043-D53F-4E61-B81E-BC283299C005}"/>
    <cellStyle name="Normal 5 4 2 3 3 2 2" xfId="1220" xr:uid="{4FE4D115-EC51-4907-A3B6-CDFEBD004FB5}"/>
    <cellStyle name="Normal 5 4 2 3 3 2 2 2" xfId="5530" xr:uid="{BA239605-2489-4841-985B-89C5A4F9A3CD}"/>
    <cellStyle name="Normal 5 4 2 3 3 2 3" xfId="5531" xr:uid="{D961CD39-20E3-4AF5-90E5-E0871929CBD1}"/>
    <cellStyle name="Normal 5 4 2 3 3 3" xfId="1221" xr:uid="{389E81F3-E320-4595-B1A4-5C4C371ADA7E}"/>
    <cellStyle name="Normal 5 4 2 3 3 3 2" xfId="5532" xr:uid="{DECA76D7-0C0F-49AA-B330-01A2691BFF78}"/>
    <cellStyle name="Normal 5 4 2 3 3 4" xfId="2848" xr:uid="{152BB73F-44B7-49B1-831C-11355BF3F283}"/>
    <cellStyle name="Normal 5 4 2 3 4" xfId="1222" xr:uid="{DCDDE725-DFCF-43EC-A243-CB4B7C8B3A48}"/>
    <cellStyle name="Normal 5 4 2 3 4 2" xfId="1223" xr:uid="{D9C5D0FD-FAF6-4946-AB9D-7BFE2A856243}"/>
    <cellStyle name="Normal 5 4 2 3 4 2 2" xfId="5533" xr:uid="{37142BD8-F0D1-4B12-AC60-9DDCA27114C6}"/>
    <cellStyle name="Normal 5 4 2 3 4 3" xfId="5534" xr:uid="{9593CD96-EF0E-4686-B5DE-43C6ACA648B2}"/>
    <cellStyle name="Normal 5 4 2 3 5" xfId="1224" xr:uid="{01F8A697-282A-4B1A-BDF1-7393FE858435}"/>
    <cellStyle name="Normal 5 4 2 3 5 2" xfId="5535" xr:uid="{36146D68-533A-4267-9D3E-CBA541BE666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2 3 2" xfId="5536" xr:uid="{4C4EC32C-6A01-4772-A889-903EFD99E573}"/>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2 2 2" xfId="5537" xr:uid="{FD7B3E2E-A665-4001-B79B-3945F0C92FA8}"/>
    <cellStyle name="Normal 5 4 3 2 2 2 2 3" xfId="5538" xr:uid="{9432C18D-3F9A-48DF-BB5A-F76BCC8D43A5}"/>
    <cellStyle name="Normal 5 4 3 2 2 2 3" xfId="1251" xr:uid="{9ED885DB-DFAE-4445-B099-88600DC11164}"/>
    <cellStyle name="Normal 5 4 3 2 2 2 3 2" xfId="5539" xr:uid="{CF4C2798-0DB0-4DBC-B222-F15F04EA13ED}"/>
    <cellStyle name="Normal 5 4 3 2 2 2 4" xfId="5540" xr:uid="{735AB937-AF22-41C2-98C4-BD368C2362B6}"/>
    <cellStyle name="Normal 5 4 3 2 2 3" xfId="1252" xr:uid="{76FFD3DB-EA76-4FDA-B2D2-25BEE1DBCBEC}"/>
    <cellStyle name="Normal 5 4 3 2 2 3 2" xfId="1253" xr:uid="{2ACFD5F4-4090-439F-9AD8-EB4517FA39CA}"/>
    <cellStyle name="Normal 5 4 3 2 2 3 2 2" xfId="5541" xr:uid="{7B26F71B-8800-4033-B24E-A654C78B0EFD}"/>
    <cellStyle name="Normal 5 4 3 2 2 3 3" xfId="5542" xr:uid="{37C9E4FA-FBB1-4AEC-9578-C33F240781BB}"/>
    <cellStyle name="Normal 5 4 3 2 2 4" xfId="1254" xr:uid="{09863BC9-47F3-496B-B512-AD8AA932BB9A}"/>
    <cellStyle name="Normal 5 4 3 2 2 4 2" xfId="5543" xr:uid="{456300F9-7EED-44F7-BA10-0FCEC8CCEB39}"/>
    <cellStyle name="Normal 5 4 3 2 2 5" xfId="5544" xr:uid="{03A00EDE-A883-4EDB-A162-0574CA345B24}"/>
    <cellStyle name="Normal 5 4 3 2 3" xfId="549" xr:uid="{71D7CA9B-8F55-4156-AC17-43E70D10E329}"/>
    <cellStyle name="Normal 5 4 3 2 3 2" xfId="1255" xr:uid="{6B1D6BC0-669B-42FD-8394-54A8F7D5A005}"/>
    <cellStyle name="Normal 5 4 3 2 3 2 2" xfId="1256" xr:uid="{AE46D0B5-1F66-42B9-AE20-A3321E126DF0}"/>
    <cellStyle name="Normal 5 4 3 2 3 2 2 2" xfId="5545" xr:uid="{628FE20A-9BE1-4D55-AC3B-CA413B8746C7}"/>
    <cellStyle name="Normal 5 4 3 2 3 2 3" xfId="5546" xr:uid="{E4964F91-CD7C-4387-9F2C-018DC908E29A}"/>
    <cellStyle name="Normal 5 4 3 2 3 3" xfId="1257" xr:uid="{55881686-9839-48F1-9FD5-761DFC04F548}"/>
    <cellStyle name="Normal 5 4 3 2 3 3 2" xfId="5547" xr:uid="{97FA98FB-04CA-4AE5-8214-E1975E9E8446}"/>
    <cellStyle name="Normal 5 4 3 2 3 4" xfId="2852" xr:uid="{82DBD9D1-F890-4388-B9C3-F58DC718B4FF}"/>
    <cellStyle name="Normal 5 4 3 2 4" xfId="1258" xr:uid="{10A8CBF6-EB00-436C-8D86-D6CF0F728C00}"/>
    <cellStyle name="Normal 5 4 3 2 4 2" xfId="1259" xr:uid="{278B95A7-7739-43B0-B2A8-536D97176A34}"/>
    <cellStyle name="Normal 5 4 3 2 4 2 2" xfId="5548" xr:uid="{9A402717-2D05-49FF-BD3A-E4A62ADB868B}"/>
    <cellStyle name="Normal 5 4 3 2 4 3" xfId="5549" xr:uid="{B69D5E19-F6A3-420D-A3AC-890839087065}"/>
    <cellStyle name="Normal 5 4 3 2 5" xfId="1260" xr:uid="{38D4871F-4E75-4565-B2EC-93A271DEF9F2}"/>
    <cellStyle name="Normal 5 4 3 2 5 2" xfId="5550" xr:uid="{7A353520-54AB-4850-8E98-E42636BCE40C}"/>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2 2 2" xfId="5551" xr:uid="{AEC8F806-AF38-4C64-80BD-0EAD910B0425}"/>
    <cellStyle name="Normal 5 4 4 2 2 2 3" xfId="5552" xr:uid="{A5EE1410-9D68-41AE-81AF-515AE7B5A4BB}"/>
    <cellStyle name="Normal 5 4 4 2 2 3" xfId="1287" xr:uid="{BDF304A9-D92E-4E04-85A7-B391DAE80ABF}"/>
    <cellStyle name="Normal 5 4 4 2 2 3 2" xfId="5553" xr:uid="{D4994D8D-805F-4C3E-88C6-FF69225855CC}"/>
    <cellStyle name="Normal 5 4 4 2 2 4" xfId="2856" xr:uid="{2FBB40FE-67BA-43E5-AA30-8C87C827A42A}"/>
    <cellStyle name="Normal 5 4 4 2 3" xfId="1288" xr:uid="{771F13F0-2A60-4B02-B601-D7D52185CC32}"/>
    <cellStyle name="Normal 5 4 4 2 3 2" xfId="1289" xr:uid="{A99096A9-C077-4BC1-8EE4-ECC5464FD5F4}"/>
    <cellStyle name="Normal 5 4 4 2 3 2 2" xfId="5554" xr:uid="{FDD11D96-8529-4323-BBA5-A4A377FE8CAD}"/>
    <cellStyle name="Normal 5 4 4 2 3 3" xfId="5555" xr:uid="{5B6D78D4-47A3-4021-8CF1-D5279FBBFFB6}"/>
    <cellStyle name="Normal 5 4 4 2 4" xfId="1290" xr:uid="{09482B0E-6BCD-473B-B450-F3AB608D9712}"/>
    <cellStyle name="Normal 5 4 4 2 4 2" xfId="5556" xr:uid="{A354653E-7E77-4BC4-BB96-B4541333D9CC}"/>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2 2 2" xfId="5557" xr:uid="{3492DDEC-3E25-4766-9CBA-16014B5AC79C}"/>
    <cellStyle name="Normal 5 4 4 3 2 3" xfId="5558" xr:uid="{90BE2594-DCC9-449E-8976-3852B5E75E04}"/>
    <cellStyle name="Normal 5 4 4 3 3" xfId="1293" xr:uid="{3ACC3B35-7228-4A2A-8770-2FCD8E372712}"/>
    <cellStyle name="Normal 5 4 4 3 3 2" xfId="5559" xr:uid="{E8482771-EEA6-47E9-9B50-D1F9A1C56048}"/>
    <cellStyle name="Normal 5 4 4 3 4" xfId="2858" xr:uid="{B41CB07A-A967-464D-812C-464D64A609BD}"/>
    <cellStyle name="Normal 5 4 4 4" xfId="1294" xr:uid="{5A2E0CF4-73BA-48EC-B032-6AE583A8AB2A}"/>
    <cellStyle name="Normal 5 4 4 4 2" xfId="1295" xr:uid="{41D00CD3-276E-4708-AE56-E5D4E63439FA}"/>
    <cellStyle name="Normal 5 4 4 4 2 2" xfId="5560" xr:uid="{C96C7236-7F62-4A6F-884A-0701B2DF2D8F}"/>
    <cellStyle name="Normal 5 4 4 4 3" xfId="2859" xr:uid="{60A5A918-585A-482E-AEFE-B6582B43809A}"/>
    <cellStyle name="Normal 5 4 4 4 4" xfId="2860" xr:uid="{BDF8A5EA-A820-4653-8753-46BAB8514092}"/>
    <cellStyle name="Normal 5 4 4 5" xfId="1296" xr:uid="{D501E3F1-5ECD-4D67-95B3-34FC9B6433B0}"/>
    <cellStyle name="Normal 5 4 4 5 2" xfId="5561" xr:uid="{B16063C5-053F-442B-98C4-F6B85439A83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2 3 2" xfId="5562" xr:uid="{3996DAE1-89AE-41C2-BF57-90D962A793AE}"/>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2 2 2" xfId="5563" xr:uid="{89E4B3B4-1678-4A6E-A74C-FF6D5F4A59B1}"/>
    <cellStyle name="Normal 5 5 2 2 2 2 2 3" xfId="5564" xr:uid="{5FF93E0A-F967-42E4-813A-557B702130F6}"/>
    <cellStyle name="Normal 5 5 2 2 2 2 3" xfId="1323" xr:uid="{309865D4-6541-4861-8789-B76F766631EC}"/>
    <cellStyle name="Normal 5 5 2 2 2 2 3 2" xfId="5565" xr:uid="{C539A749-B1C7-4FBD-A187-0136B78C2DB8}"/>
    <cellStyle name="Normal 5 5 2 2 2 2 4" xfId="2872" xr:uid="{ABA5DE94-99E7-45F8-8C1F-2F00D795DF28}"/>
    <cellStyle name="Normal 5 5 2 2 2 3" xfId="1324" xr:uid="{BE60C095-A367-4461-A7AA-4DC2F4F8757B}"/>
    <cellStyle name="Normal 5 5 2 2 2 3 2" xfId="1325" xr:uid="{FD2ABF13-5D4B-462B-A9F5-1DB9C08DBF75}"/>
    <cellStyle name="Normal 5 5 2 2 2 3 2 2" xfId="5566" xr:uid="{22A49CA9-1373-4744-B4EF-20E73F750DD0}"/>
    <cellStyle name="Normal 5 5 2 2 2 3 3" xfId="2873" xr:uid="{346C92B7-F2AF-4A9E-9CB0-D31B85A737CE}"/>
    <cellStyle name="Normal 5 5 2 2 2 3 4" xfId="2874" xr:uid="{34595B7C-D90F-4FCC-BA49-1CB743772910}"/>
    <cellStyle name="Normal 5 5 2 2 2 4" xfId="1326" xr:uid="{C9941047-3679-40D6-9484-165BEFF4106C}"/>
    <cellStyle name="Normal 5 5 2 2 2 4 2" xfId="5567" xr:uid="{711A64D3-E2D4-481A-9E23-7E6AB51587FE}"/>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2 2" xfId="5568" xr:uid="{F1A2A777-72A9-42C3-B666-F464AC2DF93C}"/>
    <cellStyle name="Normal 5 5 2 2 3 2 3" xfId="2877" xr:uid="{753D4054-9C5A-4CE9-A8D2-E74CF2EDDC5F}"/>
    <cellStyle name="Normal 5 5 2 2 3 2 4" xfId="2878" xr:uid="{E9C99E04-5303-47CC-BB5C-33F7286A3624}"/>
    <cellStyle name="Normal 5 5 2 2 3 3" xfId="1329" xr:uid="{8FD8B2A7-0E92-4D85-B971-633A04C67FDB}"/>
    <cellStyle name="Normal 5 5 2 2 3 3 2" xfId="5569" xr:uid="{4C401BCB-0C82-4483-B00A-91B078F561F6}"/>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2 2" xfId="5570" xr:uid="{DFDB8B38-EE3B-4DC4-8FA0-F67876E26655}"/>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2 2 2" xfId="5571" xr:uid="{9D80D002-18F6-4024-AC2E-FB47591AD920}"/>
    <cellStyle name="Normal 5 5 3 2 2 2 2 3" xfId="5572" xr:uid="{337427F4-9B09-46E7-AFBB-E5834F7027F8}"/>
    <cellStyle name="Normal 5 5 3 2 2 2 3" xfId="4469" xr:uid="{6DE29589-5F9E-418E-842C-AA2CD762A2B7}"/>
    <cellStyle name="Normal 5 5 3 2 2 2 3 2" xfId="5573" xr:uid="{9B116C4D-631A-449D-B81F-3F1EDD71A807}"/>
    <cellStyle name="Normal 5 5 3 2 2 2 4" xfId="5574" xr:uid="{0D70D0B9-0FF1-471B-85E6-9804796C6E63}"/>
    <cellStyle name="Normal 5 5 3 2 2 3" xfId="1359" xr:uid="{851F6041-B2AA-431A-869C-D8BC4731B3ED}"/>
    <cellStyle name="Normal 5 5 3 2 2 3 2" xfId="4470" xr:uid="{1F764B68-C58F-40B5-8D9B-08E8E6080094}"/>
    <cellStyle name="Normal 5 5 3 2 2 3 2 2" xfId="5575" xr:uid="{109A61DD-3196-449D-9D66-B46352A96031}"/>
    <cellStyle name="Normal 5 5 3 2 2 3 3" xfId="5576" xr:uid="{03B6DAB1-C269-4EA4-B245-BD6EEE89E087}"/>
    <cellStyle name="Normal 5 5 3 2 2 4" xfId="2898" xr:uid="{A7A84C9B-0010-4792-ACCE-C3697A55683C}"/>
    <cellStyle name="Normal 5 5 3 2 2 4 2" xfId="5577" xr:uid="{EE95CE2F-D35F-4C50-AE1F-D69D7F8697C1}"/>
    <cellStyle name="Normal 5 5 3 2 2 5" xfId="5578" xr:uid="{CA20E5B1-AB08-4718-A153-3A7D50D40B9C}"/>
    <cellStyle name="Normal 5 5 3 2 3" xfId="1360" xr:uid="{FD53707F-3A5A-4341-BF77-FD2F7D33D1F9}"/>
    <cellStyle name="Normal 5 5 3 2 3 2" xfId="1361" xr:uid="{7C43A743-2828-465E-BF92-B7CA55F0B7BB}"/>
    <cellStyle name="Normal 5 5 3 2 3 2 2" xfId="4471" xr:uid="{DDB6E539-1BD2-4881-A68E-CDD4E3E0E06B}"/>
    <cellStyle name="Normal 5 5 3 2 3 2 2 2" xfId="5579" xr:uid="{D65D2ADD-2F7C-46CF-90BD-66C82AC8277C}"/>
    <cellStyle name="Normal 5 5 3 2 3 2 3" xfId="5580" xr:uid="{41246966-F7A3-4555-A4FF-BD03191DF664}"/>
    <cellStyle name="Normal 5 5 3 2 3 3" xfId="2899" xr:uid="{ACAFB9B8-E13C-42DC-B376-E91F4FA1DAC2}"/>
    <cellStyle name="Normal 5 5 3 2 3 3 2" xfId="5581" xr:uid="{F449E1DA-1A13-43BA-A8A2-A14553024E7D}"/>
    <cellStyle name="Normal 5 5 3 2 3 4" xfId="2900" xr:uid="{2F152107-16E0-4F3B-B891-9BE02EA81642}"/>
    <cellStyle name="Normal 5 5 3 2 4" xfId="1362" xr:uid="{916A12D1-648B-4C2D-8F14-7269D27CB503}"/>
    <cellStyle name="Normal 5 5 3 2 4 2" xfId="4472" xr:uid="{79B0107C-9DF0-4878-BD83-261C226469D4}"/>
    <cellStyle name="Normal 5 5 3 2 4 2 2" xfId="5582" xr:uid="{5C965568-CBAD-4425-A0C4-EC5E4C83AECD}"/>
    <cellStyle name="Normal 5 5 3 2 4 3" xfId="5583" xr:uid="{7B2B347B-0BEE-45EB-8553-3C5A39BA36D5}"/>
    <cellStyle name="Normal 5 5 3 2 5" xfId="2901" xr:uid="{2EAB66EF-6902-432C-840F-77860B587D41}"/>
    <cellStyle name="Normal 5 5 3 2 5 2" xfId="5584" xr:uid="{EF7C7F55-17B5-4CC6-92FC-BCB3AC2C4157}"/>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2 2 2" xfId="5585" xr:uid="{A6897F08-C888-4BA8-B2D9-405A302A9463}"/>
    <cellStyle name="Normal 5 5 3 3 2 2 3" xfId="5586" xr:uid="{18A8DAD9-010C-49FD-9383-DE9D62906BB0}"/>
    <cellStyle name="Normal 5 5 3 3 2 3" xfId="2903" xr:uid="{5448E0B7-EE21-4A37-8FD5-D5971F7D1D6E}"/>
    <cellStyle name="Normal 5 5 3 3 2 3 2" xfId="5587" xr:uid="{F84DB44B-642B-45CF-93EC-8567CC90D6A3}"/>
    <cellStyle name="Normal 5 5 3 3 2 4" xfId="2904" xr:uid="{985DFD1F-9EB2-48D3-8EA5-BE0E29B425DB}"/>
    <cellStyle name="Normal 5 5 3 3 3" xfId="1365" xr:uid="{DA3C1968-B461-4C18-9707-3EFA50608723}"/>
    <cellStyle name="Normal 5 5 3 3 3 2" xfId="4474" xr:uid="{C773E1F3-2F2D-4234-8691-FF3CE9CA81FA}"/>
    <cellStyle name="Normal 5 5 3 3 3 2 2" xfId="5588" xr:uid="{DDB88423-D468-4E8B-96E5-6F22803D93F3}"/>
    <cellStyle name="Normal 5 5 3 3 3 3" xfId="5589" xr:uid="{D22DE4C3-D115-4C34-A70E-71192BFC9AFF}"/>
    <cellStyle name="Normal 5 5 3 3 4" xfId="2905" xr:uid="{2FF61F0F-534C-44D1-8C75-902BDF2DB647}"/>
    <cellStyle name="Normal 5 5 3 3 4 2" xfId="5590" xr:uid="{B6CD3823-6827-45EA-A465-CDD2549CF9C5}"/>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2 2 2" xfId="5591" xr:uid="{B2B5FAC5-1082-40BB-A41D-BE91D1FE7731}"/>
    <cellStyle name="Normal 5 5 3 4 2 3" xfId="5592" xr:uid="{9FBF44DE-C130-4BA0-9263-995E32377981}"/>
    <cellStyle name="Normal 5 5 3 4 3" xfId="2907" xr:uid="{E4F38DA7-1D4A-4514-BFDA-65161A88F91D}"/>
    <cellStyle name="Normal 5 5 3 4 3 2" xfId="5593" xr:uid="{D2EC4F88-4DB9-49B2-8A18-FA0300A08CF7}"/>
    <cellStyle name="Normal 5 5 3 4 4" xfId="2908" xr:uid="{7A5EC9C5-5736-4ABC-8E50-484E81A35B3C}"/>
    <cellStyle name="Normal 5 5 3 5" xfId="1368" xr:uid="{C1FFA3F6-2EFC-489A-BC15-8A4D54B1A4FE}"/>
    <cellStyle name="Normal 5 5 3 5 2" xfId="2909" xr:uid="{3A3AAF8C-3849-47B5-AE50-0D2E790587AF}"/>
    <cellStyle name="Normal 5 5 3 5 2 2" xfId="5594" xr:uid="{C420103E-401B-4531-B54A-9E731526C98C}"/>
    <cellStyle name="Normal 5 5 3 5 3" xfId="2910" xr:uid="{B72C6C0F-DFED-4827-8A79-F99B66F5272B}"/>
    <cellStyle name="Normal 5 5 3 5 4" xfId="2911" xr:uid="{29D95AB8-043F-4C37-BEBF-B1E34D14C9FB}"/>
    <cellStyle name="Normal 5 5 3 6" xfId="2912" xr:uid="{90F771B4-0F9B-41BD-918D-9C8974523481}"/>
    <cellStyle name="Normal 5 5 3 6 2" xfId="5595" xr:uid="{A68F9824-C258-4755-AB9D-67E55F183DE7}"/>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2 2 2" xfId="5596" xr:uid="{D693CC9A-1952-47D9-BF73-22F70E65674D}"/>
    <cellStyle name="Normal 5 5 4 2 2 2 3" xfId="5597" xr:uid="{38A45A14-2732-403F-B33F-E15868FC7B06}"/>
    <cellStyle name="Normal 5 5 4 2 2 3" xfId="1371" xr:uid="{4ACEEA24-0769-4523-A3CD-3BF996C4D209}"/>
    <cellStyle name="Normal 5 5 4 2 2 3 2" xfId="5598" xr:uid="{EC895266-DAA3-4059-801A-8F6C17F50E5A}"/>
    <cellStyle name="Normal 5 5 4 2 2 4" xfId="2915" xr:uid="{3E58F416-65F4-4F93-A30B-3B2497862C40}"/>
    <cellStyle name="Normal 5 5 4 2 3" xfId="1372" xr:uid="{8E3D53E5-4B54-4CE8-B950-25DAF0F448C3}"/>
    <cellStyle name="Normal 5 5 4 2 3 2" xfId="1373" xr:uid="{FEC85109-D379-413F-9ED3-661522ED6851}"/>
    <cellStyle name="Normal 5 5 4 2 3 2 2" xfId="5599" xr:uid="{C646D7A4-2801-4B39-B702-15F828AABC62}"/>
    <cellStyle name="Normal 5 5 4 2 3 3" xfId="5600" xr:uid="{4B725309-2E27-4B87-9143-1CB03794E249}"/>
    <cellStyle name="Normal 5 5 4 2 4" xfId="1374" xr:uid="{91598A47-9A89-44ED-A794-8CDC5816553C}"/>
    <cellStyle name="Normal 5 5 4 2 4 2" xfId="5601" xr:uid="{12A6AF2D-5475-4947-8195-83ACEFFA82D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2 2 2" xfId="5602" xr:uid="{098DB202-DB4F-4D79-8F49-674B9D1D8B7E}"/>
    <cellStyle name="Normal 5 5 4 3 2 3" xfId="5603" xr:uid="{9655380E-8ADE-452F-B1F6-05DE011309E4}"/>
    <cellStyle name="Normal 5 5 4 3 3" xfId="1377" xr:uid="{C1A9FBDD-1473-4ADD-AF0B-C9FD95A38670}"/>
    <cellStyle name="Normal 5 5 4 3 3 2" xfId="5604" xr:uid="{9D1113E0-8D69-4F37-BDC5-38C16CC60C82}"/>
    <cellStyle name="Normal 5 5 4 3 4" xfId="2917" xr:uid="{D2F6791C-A7D5-4C54-BB28-3B760A755781}"/>
    <cellStyle name="Normal 5 5 4 4" xfId="1378" xr:uid="{D5004C53-B117-4BBA-84C5-B41F80BBDC8A}"/>
    <cellStyle name="Normal 5 5 4 4 2" xfId="1379" xr:uid="{BD4E4FC8-19BD-42DA-AFE2-D803B0F9BECA}"/>
    <cellStyle name="Normal 5 5 4 4 2 2" xfId="5605" xr:uid="{647EC387-F053-473C-AF5A-73ED8371C449}"/>
    <cellStyle name="Normal 5 5 4 4 3" xfId="2918" xr:uid="{E19D219A-2D03-4A74-8E70-1B32EDDACFB2}"/>
    <cellStyle name="Normal 5 5 4 4 4" xfId="2919" xr:uid="{D98A2542-AC68-4DE4-8C42-C99279AA49A6}"/>
    <cellStyle name="Normal 5 5 4 5" xfId="1380" xr:uid="{D3D4F1C1-82AE-423E-B487-85DAC1B26021}"/>
    <cellStyle name="Normal 5 5 4 5 2" xfId="5606" xr:uid="{6D9D34BD-32EE-4DA6-A38D-714AB8F056A8}"/>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2 2 2" xfId="5607" xr:uid="{4B2D5766-AF86-47D8-81C3-49E33BF9C2AD}"/>
    <cellStyle name="Normal 5 5 5 2 2 3" xfId="5608" xr:uid="{99C2CC9A-46E8-4954-9D13-2B7647982BE0}"/>
    <cellStyle name="Normal 5 5 5 2 3" xfId="1383" xr:uid="{B5B5DA2B-8404-4174-896F-A29A9F1EEB99}"/>
    <cellStyle name="Normal 5 5 5 2 3 2" xfId="5609" xr:uid="{6E0E7921-26F6-48CD-B7D6-7AE571B9A4DA}"/>
    <cellStyle name="Normal 5 5 5 2 4" xfId="2922" xr:uid="{BFFCA6D8-4039-4A27-BA48-5448A1088E09}"/>
    <cellStyle name="Normal 5 5 5 3" xfId="1384" xr:uid="{BCCBF38B-5A3C-4FFD-A744-1B03180ECC13}"/>
    <cellStyle name="Normal 5 5 5 3 2" xfId="1385" xr:uid="{B97D6773-30EA-4FDD-8CC5-B764481117FC}"/>
    <cellStyle name="Normal 5 5 5 3 2 2" xfId="5610" xr:uid="{BC29C118-BC61-43D0-AEC6-CC2D83448C9A}"/>
    <cellStyle name="Normal 5 5 5 3 3" xfId="2923" xr:uid="{4BCF53E9-DD40-41A2-A6EF-E1DC883D119B}"/>
    <cellStyle name="Normal 5 5 5 3 4" xfId="2924" xr:uid="{A6E99F58-DC88-4064-826C-AB5FD6EB0EDD}"/>
    <cellStyle name="Normal 5 5 5 4" xfId="1386" xr:uid="{55A7D080-2ED7-4C70-AB0E-F56B25B77A92}"/>
    <cellStyle name="Normal 5 5 5 4 2" xfId="5611" xr:uid="{E4135AE4-B96B-4BF4-8EEC-20B4E840BE55}"/>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2 2" xfId="5612" xr:uid="{6A191496-3052-47D6-82DE-B156509407AD}"/>
    <cellStyle name="Normal 5 5 6 2 3" xfId="2927" xr:uid="{D3656B97-EA3A-4F3E-97C5-4F61CF782D8B}"/>
    <cellStyle name="Normal 5 5 6 2 4" xfId="2928" xr:uid="{A78DC78F-6CF4-4149-B678-C60A1A802B16}"/>
    <cellStyle name="Normal 5 5 6 3" xfId="1389" xr:uid="{BBA7EB0C-84C5-4385-B56D-2629DC6FDD6E}"/>
    <cellStyle name="Normal 5 5 6 3 2" xfId="5613" xr:uid="{34E92F67-A30A-4E55-8D76-F24A87CA0649}"/>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2 2" xfId="5614" xr:uid="{043EE58A-55A0-48AE-BE93-3F0B6314B6FD}"/>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2 2" xfId="5615" xr:uid="{6FD93624-A66F-4320-B1E4-73A767030EDF}"/>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2 2" xfId="5616" xr:uid="{E9F64AC3-40CC-42FE-8F40-2F3F18218130}"/>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2 2" xfId="5617" xr:uid="{8E947766-5B6B-4535-84F2-3D66883C828F}"/>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2 2" xfId="5618" xr:uid="{A8CBD455-7773-4D91-9803-A7BA698F6F96}"/>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2 2" xfId="6078" xr:uid="{605E7965-9788-462B-B2FD-F08C91921574}"/>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2 2 2" xfId="5619" xr:uid="{A29C39B0-E212-4E81-8820-08B368EAD68E}"/>
    <cellStyle name="Normal 6 3 2 2 2 2 2 2 3" xfId="5620" xr:uid="{F38AD602-C96F-4F4E-A039-CD88A8918F26}"/>
    <cellStyle name="Normal 6 3 2 2 2 2 2 3" xfId="1441" xr:uid="{0596138E-47B3-4C9A-BBFF-82DD408EEDDF}"/>
    <cellStyle name="Normal 6 3 2 2 2 2 2 3 2" xfId="5621" xr:uid="{7BEFA013-2B59-44F7-886C-02754795805B}"/>
    <cellStyle name="Normal 6 3 2 2 2 2 2 4" xfId="5622" xr:uid="{88817FE5-BFC4-44D5-8FE6-E6A3FD6BAD5B}"/>
    <cellStyle name="Normal 6 3 2 2 2 2 3" xfId="1442" xr:uid="{8B0AEBC5-DBEB-4D25-A617-2C3014B2BC97}"/>
    <cellStyle name="Normal 6 3 2 2 2 2 3 2" xfId="1443" xr:uid="{F5E850A6-4326-47ED-99CF-CD0B184A7972}"/>
    <cellStyle name="Normal 6 3 2 2 2 2 3 2 2" xfId="5623" xr:uid="{A43C3155-18CF-4D32-ADE0-FBF766E509A9}"/>
    <cellStyle name="Normal 6 3 2 2 2 2 3 3" xfId="5624" xr:uid="{A0532A9F-31E4-4D06-AA26-3CFBCF66D0D3}"/>
    <cellStyle name="Normal 6 3 2 2 2 2 4" xfId="1444" xr:uid="{E956D06C-5078-4464-9BF7-D2FFC860614A}"/>
    <cellStyle name="Normal 6 3 2 2 2 2 4 2" xfId="5625" xr:uid="{F21F4EAD-AF65-44BF-A295-FA9C2D42F53D}"/>
    <cellStyle name="Normal 6 3 2 2 2 2 5" xfId="5626" xr:uid="{8500CED8-1175-493E-818D-3354152E7928}"/>
    <cellStyle name="Normal 6 3 2 2 2 3" xfId="605" xr:uid="{21D82C05-8DD2-476F-B9FD-4352AA0DA454}"/>
    <cellStyle name="Normal 6 3 2 2 2 3 2" xfId="1445" xr:uid="{A1D3C5D1-742C-4A62-8C07-62C5ACBC858E}"/>
    <cellStyle name="Normal 6 3 2 2 2 3 2 2" xfId="1446" xr:uid="{7825BE3A-B436-40EB-A072-234C79543563}"/>
    <cellStyle name="Normal 6 3 2 2 2 3 2 2 2" xfId="5627" xr:uid="{CBDB6016-CDA3-405B-8BA5-64FAEDD17753}"/>
    <cellStyle name="Normal 6 3 2 2 2 3 2 3" xfId="5628" xr:uid="{FAEC3208-D192-4E77-93A2-682B3C3EB7A9}"/>
    <cellStyle name="Normal 6 3 2 2 2 3 3" xfId="1447" xr:uid="{60C11A75-4F1A-4D1D-81BF-5573F42C8D82}"/>
    <cellStyle name="Normal 6 3 2 2 2 3 3 2" xfId="5629" xr:uid="{C5C5FB90-97C6-4399-A294-269F95E8EF08}"/>
    <cellStyle name="Normal 6 3 2 2 2 3 4" xfId="3134" xr:uid="{4575A820-2FBA-4404-A253-9C9E45ABBAF1}"/>
    <cellStyle name="Normal 6 3 2 2 2 4" xfId="1448" xr:uid="{866DD044-3979-4D74-903C-C8EA9FB8935E}"/>
    <cellStyle name="Normal 6 3 2 2 2 4 2" xfId="1449" xr:uid="{3F28778B-2127-45CC-938F-3EA1936F64C9}"/>
    <cellStyle name="Normal 6 3 2 2 2 4 2 2" xfId="5630" xr:uid="{28E99BD1-CFED-428D-B256-53EC0B9C48CA}"/>
    <cellStyle name="Normal 6 3 2 2 2 4 3" xfId="5631" xr:uid="{62500F2F-3240-4D4B-B5F8-1C40252C79B2}"/>
    <cellStyle name="Normal 6 3 2 2 2 5" xfId="1450" xr:uid="{67A9FA0A-7660-4DC7-A6CD-681342FAEC8B}"/>
    <cellStyle name="Normal 6 3 2 2 2 5 2" xfId="5632" xr:uid="{E1CF2115-ADFB-4570-B10E-E35AC7B94801}"/>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2 2 2" xfId="5633" xr:uid="{7C55628E-696A-4DE7-91BE-EB5C9FC54E6D}"/>
    <cellStyle name="Normal 6 3 2 3 2 2 2 3" xfId="5634" xr:uid="{9AC973C8-F93F-4219-89B5-3F7CE762085F}"/>
    <cellStyle name="Normal 6 3 2 3 2 2 3" xfId="1477" xr:uid="{2923455E-A4F2-4755-AE68-F7734A10E0E9}"/>
    <cellStyle name="Normal 6 3 2 3 2 2 3 2" xfId="5635" xr:uid="{FD682807-AF02-4EA8-B6F7-52FDCE1B2B6E}"/>
    <cellStyle name="Normal 6 3 2 3 2 2 4" xfId="5636" xr:uid="{B92E6F32-B048-48D4-9AC4-7433D375C769}"/>
    <cellStyle name="Normal 6 3 2 3 2 3" xfId="1478" xr:uid="{A1C43247-C99C-46A3-A160-76F7B707C258}"/>
    <cellStyle name="Normal 6 3 2 3 2 3 2" xfId="1479" xr:uid="{29E30382-930C-4DD9-B5CF-1F7E4335CE93}"/>
    <cellStyle name="Normal 6 3 2 3 2 3 2 2" xfId="5637" xr:uid="{D93E2055-A0FA-49BD-940C-06E407A17A18}"/>
    <cellStyle name="Normal 6 3 2 3 2 3 3" xfId="5638" xr:uid="{18969904-1F49-4210-A052-AD4CD88C0ECD}"/>
    <cellStyle name="Normal 6 3 2 3 2 4" xfId="1480" xr:uid="{6061D979-03E2-4D0D-8D79-DF675C80BCDC}"/>
    <cellStyle name="Normal 6 3 2 3 2 4 2" xfId="5639" xr:uid="{B2AB7130-AAF9-4492-8291-913A622C4B48}"/>
    <cellStyle name="Normal 6 3 2 3 2 5" xfId="5640" xr:uid="{D20FA203-09DD-4D02-B51E-FA538CEE35A7}"/>
    <cellStyle name="Normal 6 3 2 3 3" xfId="614" xr:uid="{BAAEAF4E-BE79-45A6-9146-E5B77D4E8264}"/>
    <cellStyle name="Normal 6 3 2 3 3 2" xfId="1481" xr:uid="{183D225F-6E1E-4336-8A06-0E900F1F9D6E}"/>
    <cellStyle name="Normal 6 3 2 3 3 2 2" xfId="1482" xr:uid="{F3EB3EC1-4F1F-4B2F-8C30-2260ED6B80B8}"/>
    <cellStyle name="Normal 6 3 2 3 3 2 2 2" xfId="5641" xr:uid="{9155E740-4E4E-4FEA-8D9A-710B76C99239}"/>
    <cellStyle name="Normal 6 3 2 3 3 2 3" xfId="5642" xr:uid="{99A2BFE2-AA11-4F5D-AFA1-DBDE4255B40C}"/>
    <cellStyle name="Normal 6 3 2 3 3 3" xfId="1483" xr:uid="{34937053-8440-4300-B5E0-8E669AB49A7E}"/>
    <cellStyle name="Normal 6 3 2 3 3 3 2" xfId="5643" xr:uid="{D7E075DE-5E98-4FBE-AA25-213CCBA9D01D}"/>
    <cellStyle name="Normal 6 3 2 3 3 4" xfId="3138" xr:uid="{0B07ABBF-F2C0-4C39-A1FC-151381143043}"/>
    <cellStyle name="Normal 6 3 2 3 4" xfId="1484" xr:uid="{23A50080-5D54-4DAA-8477-DCFCCD6F811C}"/>
    <cellStyle name="Normal 6 3 2 3 4 2" xfId="1485" xr:uid="{431B755B-7C7E-4241-B126-73C27D4B19BE}"/>
    <cellStyle name="Normal 6 3 2 3 4 2 2" xfId="5644" xr:uid="{B253FBA9-755A-4C57-B941-2F0F55503DE5}"/>
    <cellStyle name="Normal 6 3 2 3 4 3" xfId="5645" xr:uid="{682E1AE4-3E42-4E9F-8917-3EED439CAC7A}"/>
    <cellStyle name="Normal 6 3 2 3 5" xfId="1486" xr:uid="{A66F60F4-DB5A-46EB-8BDB-D7770B86DFE1}"/>
    <cellStyle name="Normal 6 3 2 3 5 2" xfId="5646" xr:uid="{084FA4B1-82AB-4A26-BE97-612C522DDD30}"/>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2 2 2" xfId="5647" xr:uid="{49F38DB6-EBCD-4319-B7E0-BB662CB377A9}"/>
    <cellStyle name="Normal 6 3 3 2 2 2 2 3" xfId="5648" xr:uid="{B9B5C85E-93EE-479E-B472-F6DEAFC85C83}"/>
    <cellStyle name="Normal 6 3 3 2 2 2 3" xfId="1513" xr:uid="{F7CCB005-DE1C-4931-AACD-B58A0CD8B307}"/>
    <cellStyle name="Normal 6 3 3 2 2 2 3 2" xfId="5649" xr:uid="{65515D20-FC8E-4C35-8690-E96C082B4A72}"/>
    <cellStyle name="Normal 6 3 3 2 2 2 4" xfId="5650" xr:uid="{F7B56E34-BA9B-467D-8727-4B232D1A2463}"/>
    <cellStyle name="Normal 6 3 3 2 2 3" xfId="1514" xr:uid="{E683310E-A08B-42B9-A647-A98C1B347F53}"/>
    <cellStyle name="Normal 6 3 3 2 2 3 2" xfId="1515" xr:uid="{F7E5D13E-15B6-4738-B334-5EDCF9012867}"/>
    <cellStyle name="Normal 6 3 3 2 2 3 2 2" xfId="5651" xr:uid="{0D82E1DD-92E2-4DFD-9ADF-3C53BD7763DB}"/>
    <cellStyle name="Normal 6 3 3 2 2 3 3" xfId="5652" xr:uid="{3BB052F5-63B4-4AF8-A2D5-23B1D23503D9}"/>
    <cellStyle name="Normal 6 3 3 2 2 4" xfId="1516" xr:uid="{9F164D71-327A-445D-8935-56B84436C4C7}"/>
    <cellStyle name="Normal 6 3 3 2 2 4 2" xfId="5653" xr:uid="{F7CD7720-2E3C-4C6B-9612-278CD5BCED94}"/>
    <cellStyle name="Normal 6 3 3 2 2 5" xfId="5654" xr:uid="{8AF6C34C-55C4-4E66-BC36-864720E7D360}"/>
    <cellStyle name="Normal 6 3 3 2 3" xfId="622" xr:uid="{60378008-E3C5-4183-918B-FDA9DC86D9AC}"/>
    <cellStyle name="Normal 6 3 3 2 3 2" xfId="1517" xr:uid="{3E725464-30D4-474C-85B2-667E6E0BC8CA}"/>
    <cellStyle name="Normal 6 3 3 2 3 2 2" xfId="1518" xr:uid="{FC1CD350-EE41-4A09-8182-2B44DADD8878}"/>
    <cellStyle name="Normal 6 3 3 2 3 2 2 2" xfId="5655" xr:uid="{CB5FA4BD-8A97-4723-A13D-B43EC62870A7}"/>
    <cellStyle name="Normal 6 3 3 2 3 2 3" xfId="5656" xr:uid="{75D42877-1418-4A51-AD2E-5C0079438C42}"/>
    <cellStyle name="Normal 6 3 3 2 3 3" xfId="1519" xr:uid="{4CFEDC2E-8AF3-4FCF-A48D-BA98E9432A41}"/>
    <cellStyle name="Normal 6 3 3 2 3 3 2" xfId="5657" xr:uid="{7D7C7902-AF27-4027-B82A-00DCD6FA27AF}"/>
    <cellStyle name="Normal 6 3 3 2 3 4" xfId="3142" xr:uid="{9B7E3035-EB62-4263-B66B-CDFE7D1A8EE5}"/>
    <cellStyle name="Normal 6 3 3 2 4" xfId="1520" xr:uid="{E903E612-EB09-4AD6-9E18-76D709D462C8}"/>
    <cellStyle name="Normal 6 3 3 2 4 2" xfId="1521" xr:uid="{4E8AF58B-5349-443D-B64A-C51EE183CC44}"/>
    <cellStyle name="Normal 6 3 3 2 4 2 2" xfId="5658" xr:uid="{6842FB16-E7FA-4CE9-88C8-DC02924BD4CB}"/>
    <cellStyle name="Normal 6 3 3 2 4 3" xfId="5659" xr:uid="{90D11540-5BD4-4C6F-B39B-D715A6FDEF4D}"/>
    <cellStyle name="Normal 6 3 3 2 5" xfId="1522" xr:uid="{2B3EC75B-4AB8-48B6-A738-FB74F54A5EE9}"/>
    <cellStyle name="Normal 6 3 3 2 5 2" xfId="5660" xr:uid="{1C00DCA5-957B-4855-BDC4-1577E1A2C76C}"/>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2 2 2" xfId="5661" xr:uid="{A004F747-C9FD-45F8-9B22-C9594960622C}"/>
    <cellStyle name="Normal 6 3 4 2 2 2 3" xfId="5662" xr:uid="{F8A03205-C7ED-4DBA-BB6C-742F0A1B9133}"/>
    <cellStyle name="Normal 6 3 4 2 2 3" xfId="1549" xr:uid="{747803CF-9EEF-4AF7-9671-6918F2BFA599}"/>
    <cellStyle name="Normal 6 3 4 2 2 3 2" xfId="5663" xr:uid="{B7C2A0E5-1515-4FCC-AFB6-57F2F14AD7CB}"/>
    <cellStyle name="Normal 6 3 4 2 2 4" xfId="3146" xr:uid="{25443F82-2771-41F0-A44D-95DE87B5E6C7}"/>
    <cellStyle name="Normal 6 3 4 2 3" xfId="1550" xr:uid="{B4567474-194D-4FE2-88B8-524E4C06D42B}"/>
    <cellStyle name="Normal 6 3 4 2 3 2" xfId="1551" xr:uid="{86F3DF20-92BD-4C45-A49D-C8D9168A70D8}"/>
    <cellStyle name="Normal 6 3 4 2 3 2 2" xfId="5664" xr:uid="{1E9B1533-DC73-4823-A209-0BCCB8EC4CB5}"/>
    <cellStyle name="Normal 6 3 4 2 3 3" xfId="5665" xr:uid="{647D3E87-A975-4CD7-A926-D3877924F7F3}"/>
    <cellStyle name="Normal 6 3 4 2 4" xfId="1552" xr:uid="{0D4204FB-5BF0-4620-94FA-2950F461FFE8}"/>
    <cellStyle name="Normal 6 3 4 2 4 2" xfId="5666" xr:uid="{3A2CBF56-0ACB-412C-BCBD-E37697078B3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2 2 2" xfId="5667" xr:uid="{473D0988-5363-494A-B709-261FB971D250}"/>
    <cellStyle name="Normal 6 3 4 3 2 3" xfId="5668" xr:uid="{CDE0584D-7EE6-4021-9A68-FB0CE1B26726}"/>
    <cellStyle name="Normal 6 3 4 3 3" xfId="1555" xr:uid="{33E4E432-3506-46C1-81F3-29DE1CE9CB76}"/>
    <cellStyle name="Normal 6 3 4 3 3 2" xfId="5669" xr:uid="{D749CE28-9811-4966-97D9-F9AEA74B0861}"/>
    <cellStyle name="Normal 6 3 4 3 4" xfId="3148" xr:uid="{12A0F32E-B13C-47C5-8FD8-37A50C8DA3AE}"/>
    <cellStyle name="Normal 6 3 4 4" xfId="1556" xr:uid="{537B185B-7642-4101-8858-4A30A531BD2B}"/>
    <cellStyle name="Normal 6 3 4 4 2" xfId="1557" xr:uid="{DF41BAAA-8367-45B3-8841-0EACB0308E04}"/>
    <cellStyle name="Normal 6 3 4 4 2 2" xfId="5670" xr:uid="{23031D96-2F59-46D1-A080-D6DA920CA6E6}"/>
    <cellStyle name="Normal 6 3 4 4 3" xfId="3149" xr:uid="{C1063E95-6E07-4947-AB64-BA09B5BA3777}"/>
    <cellStyle name="Normal 6 3 4 4 4" xfId="3150" xr:uid="{6ECF6485-8373-4BD1-821A-B9E98FB8E4CF}"/>
    <cellStyle name="Normal 6 3 4 5" xfId="1558" xr:uid="{6918ECB3-2B5B-4814-89B7-327845AC0EC3}"/>
    <cellStyle name="Normal 6 3 4 5 2" xfId="5671" xr:uid="{E46B73E0-A3D1-4F4C-911A-E0F27D7671AA}"/>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2 2 2" xfId="5672" xr:uid="{3DDE8477-9CE4-4649-9ED4-A0AE98C8F1F9}"/>
    <cellStyle name="Normal 6 4 2 2 2 2 2 3" xfId="5673" xr:uid="{E7C62F37-D588-4B49-BA1E-94067595729F}"/>
    <cellStyle name="Normal 6 4 2 2 2 2 3" xfId="1585" xr:uid="{DD445FDC-2274-42BC-B059-98F841F47088}"/>
    <cellStyle name="Normal 6 4 2 2 2 2 3 2" xfId="5674" xr:uid="{CCDF7EA9-C131-474A-B2A8-8D3E76D9010F}"/>
    <cellStyle name="Normal 6 4 2 2 2 2 4" xfId="3162" xr:uid="{A0E447B2-6B65-4C26-84AC-E3AF8FE78E1A}"/>
    <cellStyle name="Normal 6 4 2 2 2 3" xfId="1586" xr:uid="{DDC97931-1AD3-45AC-8F36-785B0E34DC09}"/>
    <cellStyle name="Normal 6 4 2 2 2 3 2" xfId="1587" xr:uid="{946019E9-191D-46D1-B9B1-4482465E2F24}"/>
    <cellStyle name="Normal 6 4 2 2 2 3 2 2" xfId="5675" xr:uid="{C1927688-3D48-4432-81B8-63DD3DB9CBFF}"/>
    <cellStyle name="Normal 6 4 2 2 2 3 3" xfId="3163" xr:uid="{E5678CD9-2574-4C0C-9807-A2BA8B24AE82}"/>
    <cellStyle name="Normal 6 4 2 2 2 3 4" xfId="3164" xr:uid="{94E0E3D7-84CB-4FA4-A3BD-754899B98AFD}"/>
    <cellStyle name="Normal 6 4 2 2 2 4" xfId="1588" xr:uid="{62591BDA-D756-4FA0-8058-7F229182C19B}"/>
    <cellStyle name="Normal 6 4 2 2 2 4 2" xfId="5676" xr:uid="{1798688B-6854-403A-8515-E11CFF7A4DA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2 2" xfId="5677" xr:uid="{32900B5F-6E8D-4F6E-82A9-965EC5A8F426}"/>
    <cellStyle name="Normal 6 4 2 2 3 2 3" xfId="3167" xr:uid="{493C6607-E342-4DAA-B85D-8D0C2351C428}"/>
    <cellStyle name="Normal 6 4 2 2 3 2 4" xfId="3168" xr:uid="{E0ED3F97-26DE-4424-8968-10FF29AA55C1}"/>
    <cellStyle name="Normal 6 4 2 2 3 3" xfId="1591" xr:uid="{B6249F6E-E660-4F83-BE4F-FF8CAD107A7E}"/>
    <cellStyle name="Normal 6 4 2 2 3 3 2" xfId="5678" xr:uid="{E129B818-24B9-4092-9789-2AB54EBDF31C}"/>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2 2" xfId="5679" xr:uid="{021F5FC6-B06E-4928-8966-4F13EF019D93}"/>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2 2 2" xfId="5680" xr:uid="{7FB9135F-4757-459B-9B93-32D3C08F5842}"/>
    <cellStyle name="Normal 6 4 3 2 2 2 2 3" xfId="5681" xr:uid="{111B4644-4B95-4B23-90E5-B8A5AEED6942}"/>
    <cellStyle name="Normal 6 4 3 2 2 2 3" xfId="4477" xr:uid="{1BC70998-61E4-43D7-A2D9-46F56B5CD528}"/>
    <cellStyle name="Normal 6 4 3 2 2 2 3 2" xfId="5682" xr:uid="{ACEEA01F-A861-4CAB-8E62-E0E650052819}"/>
    <cellStyle name="Normal 6 4 3 2 2 2 4" xfId="5683" xr:uid="{C89B01EF-7DF7-4100-BA81-ED75D78E6D0C}"/>
    <cellStyle name="Normal 6 4 3 2 2 3" xfId="1621" xr:uid="{EE42FAEB-D646-48CF-AF46-ABF8ED28383E}"/>
    <cellStyle name="Normal 6 4 3 2 2 3 2" xfId="4478" xr:uid="{ACFE59FC-86BC-4AC2-ADA9-A0F246075174}"/>
    <cellStyle name="Normal 6 4 3 2 2 3 2 2" xfId="5684" xr:uid="{79614309-46A4-406D-ABA1-C3D369402BCF}"/>
    <cellStyle name="Normal 6 4 3 2 2 3 3" xfId="5685" xr:uid="{F95503E0-E42D-4E23-8F5C-B3B7F5010665}"/>
    <cellStyle name="Normal 6 4 3 2 2 4" xfId="3188" xr:uid="{17EB404E-EE0D-46FD-90AE-35314434BDC2}"/>
    <cellStyle name="Normal 6 4 3 2 2 4 2" xfId="5686" xr:uid="{C5DB3AE0-D694-4BAE-8A05-F85E56F09BD3}"/>
    <cellStyle name="Normal 6 4 3 2 2 5" xfId="5687" xr:uid="{66E40DDE-3418-4A2E-A522-900299AD1A5F}"/>
    <cellStyle name="Normal 6 4 3 2 3" xfId="1622" xr:uid="{3285FE39-332F-4FB7-AFBE-5D68782B4B0F}"/>
    <cellStyle name="Normal 6 4 3 2 3 2" xfId="1623" xr:uid="{4A0A18B8-5C4F-44D9-8754-581706B395FD}"/>
    <cellStyle name="Normal 6 4 3 2 3 2 2" xfId="4479" xr:uid="{D1505432-A02E-410A-B9A5-DC5A081971CA}"/>
    <cellStyle name="Normal 6 4 3 2 3 2 2 2" xfId="5688" xr:uid="{3319F13D-E62D-42CB-BC46-E4D5CBAA2E2C}"/>
    <cellStyle name="Normal 6 4 3 2 3 2 3" xfId="5689" xr:uid="{A7BEBA4D-3B83-4838-9748-252C12A820F9}"/>
    <cellStyle name="Normal 6 4 3 2 3 3" xfId="3189" xr:uid="{31325FDB-436C-4B18-99C2-82908AFB3563}"/>
    <cellStyle name="Normal 6 4 3 2 3 3 2" xfId="5690" xr:uid="{F014233F-164B-4F81-B46B-9542BEB59627}"/>
    <cellStyle name="Normal 6 4 3 2 3 4" xfId="3190" xr:uid="{292A17AD-2A37-44C2-A74A-1913DD072361}"/>
    <cellStyle name="Normal 6 4 3 2 4" xfId="1624" xr:uid="{709FE89E-F137-4E52-B6AC-208E593EFF24}"/>
    <cellStyle name="Normal 6 4 3 2 4 2" xfId="4480" xr:uid="{450D7B24-43BE-446E-B8BE-C103692E5DC6}"/>
    <cellStyle name="Normal 6 4 3 2 4 2 2" xfId="5691" xr:uid="{8E842AEE-3A8F-4C8C-AC3F-F85D25C07CDD}"/>
    <cellStyle name="Normal 6 4 3 2 4 3" xfId="5692" xr:uid="{310CECB5-3740-4212-9AD1-B5D78DEC8325}"/>
    <cellStyle name="Normal 6 4 3 2 5" xfId="3191" xr:uid="{E4C18B93-9836-4E02-9688-9A83AF7B1F91}"/>
    <cellStyle name="Normal 6 4 3 2 5 2" xfId="5693" xr:uid="{58D3945B-6CFE-4DCB-9A8F-6C4B3987E0EA}"/>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2 2 2" xfId="5694" xr:uid="{6E03D64A-39D9-413F-9BEC-8438F57F7774}"/>
    <cellStyle name="Normal 6 4 3 3 2 2 3" xfId="5695" xr:uid="{F7AFCD2D-98FF-408C-B724-C0DC2FE2427B}"/>
    <cellStyle name="Normal 6 4 3 3 2 3" xfId="3193" xr:uid="{CF15E1FD-081D-4907-B864-655A95FE67A7}"/>
    <cellStyle name="Normal 6 4 3 3 2 3 2" xfId="5696" xr:uid="{EF318174-5F71-4359-A19D-498A0D2B0F19}"/>
    <cellStyle name="Normal 6 4 3 3 2 4" xfId="3194" xr:uid="{D031505A-68DE-4E0F-9C3B-C8AFBBEE07C7}"/>
    <cellStyle name="Normal 6 4 3 3 3" xfId="1627" xr:uid="{CE0C126D-7F94-42B5-8BCA-026DC6A15AFC}"/>
    <cellStyle name="Normal 6 4 3 3 3 2" xfId="4482" xr:uid="{A83CE225-AA3D-4C60-8ED5-706123B79D94}"/>
    <cellStyle name="Normal 6 4 3 3 3 2 2" xfId="5697" xr:uid="{FD170D99-9F05-4433-A323-BF7F59052C74}"/>
    <cellStyle name="Normal 6 4 3 3 3 3" xfId="5698" xr:uid="{65084D29-18B6-4C39-9978-96EBB52BA6E8}"/>
    <cellStyle name="Normal 6 4 3 3 4" xfId="3195" xr:uid="{05153067-25FF-4517-ACB6-D6F640831CC5}"/>
    <cellStyle name="Normal 6 4 3 3 4 2" xfId="5699" xr:uid="{03E4C8C0-15EB-4FC3-A0A6-44B2EECBC3BC}"/>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2 2 2" xfId="5700" xr:uid="{E5086A0B-7671-419A-BB40-4B2CF3FEF982}"/>
    <cellStyle name="Normal 6 4 3 4 2 3" xfId="5701" xr:uid="{11B822BA-D9F3-4634-997F-7F1C132EA0E2}"/>
    <cellStyle name="Normal 6 4 3 4 3" xfId="3197" xr:uid="{5F1C211A-E088-4D6B-B201-44380336A1F9}"/>
    <cellStyle name="Normal 6 4 3 4 3 2" xfId="5702" xr:uid="{6FB27F1C-EFA5-4775-838C-F9B3AD285172}"/>
    <cellStyle name="Normal 6 4 3 4 4" xfId="3198" xr:uid="{6EE5186C-0DC6-4EB4-915F-92DC25B95005}"/>
    <cellStyle name="Normal 6 4 3 5" xfId="1630" xr:uid="{C965A9F1-AFBD-4504-8412-A3EAC51505EF}"/>
    <cellStyle name="Normal 6 4 3 5 2" xfId="3199" xr:uid="{AD026862-CBDC-4961-BEBC-2EAD0EBC3A05}"/>
    <cellStyle name="Normal 6 4 3 5 2 2" xfId="5703" xr:uid="{A9F74645-1A12-4CE2-9CA2-465EDECB22F6}"/>
    <cellStyle name="Normal 6 4 3 5 3" xfId="3200" xr:uid="{0EA06959-AE2D-4766-B607-5B6CF80720D8}"/>
    <cellStyle name="Normal 6 4 3 5 4" xfId="3201" xr:uid="{4392D2E4-0117-4BED-9A8C-4F7BFE083140}"/>
    <cellStyle name="Normal 6 4 3 6" xfId="3202" xr:uid="{DA46F0F5-43A8-4EE0-8338-FF21F7190FAB}"/>
    <cellStyle name="Normal 6 4 3 6 2" xfId="5704" xr:uid="{493F3F9C-CD40-4B2A-9188-4CA1759828A5}"/>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2 2 2" xfId="5705" xr:uid="{DB968A8B-0E7D-42C5-A739-D2E4A2C041B0}"/>
    <cellStyle name="Normal 6 4 4 2 2 2 3" xfId="5706" xr:uid="{8C2393B6-959B-4E6D-9D59-D8A2323461BD}"/>
    <cellStyle name="Normal 6 4 4 2 2 3" xfId="1633" xr:uid="{23DC26D3-9DCB-46E6-909F-7E7DC35545B5}"/>
    <cellStyle name="Normal 6 4 4 2 2 3 2" xfId="5707" xr:uid="{A112697A-5DCC-4C46-9E17-7EE38F0F3C78}"/>
    <cellStyle name="Normal 6 4 4 2 2 4" xfId="3205" xr:uid="{3605CD4D-0E08-4A30-817F-4E35984475D0}"/>
    <cellStyle name="Normal 6 4 4 2 3" xfId="1634" xr:uid="{88613D4A-E56C-41D6-B037-C082F78F6D9C}"/>
    <cellStyle name="Normal 6 4 4 2 3 2" xfId="1635" xr:uid="{AD9CD454-9944-4971-82EE-D2160697F615}"/>
    <cellStyle name="Normal 6 4 4 2 3 2 2" xfId="5708" xr:uid="{9EB16480-B4A6-4E97-8D59-3884A6E63872}"/>
    <cellStyle name="Normal 6 4 4 2 3 3" xfId="5709" xr:uid="{1C699B41-B2DD-4477-BC27-8D335B967B93}"/>
    <cellStyle name="Normal 6 4 4 2 4" xfId="1636" xr:uid="{3270DC0C-C5E7-4EAF-8963-535CB5030BAE}"/>
    <cellStyle name="Normal 6 4 4 2 4 2" xfId="5710" xr:uid="{702D270E-679A-4651-ABB5-6A4CCAABD79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2 2 2" xfId="5711" xr:uid="{5E607FD0-7931-4878-BAF2-B3870BB3C606}"/>
    <cellStyle name="Normal 6 4 4 3 2 3" xfId="5712" xr:uid="{72EB0D78-EA0D-4B39-ABDB-200C75729E27}"/>
    <cellStyle name="Normal 6 4 4 3 3" xfId="1639" xr:uid="{8A7CDDEF-E296-46F5-888C-809273115E96}"/>
    <cellStyle name="Normal 6 4 4 3 3 2" xfId="5713" xr:uid="{0D19EDD4-CF2A-4B7A-8980-C18C86A8569F}"/>
    <cellStyle name="Normal 6 4 4 3 4" xfId="3207" xr:uid="{60AE4D71-F430-4457-95C5-04671139E37C}"/>
    <cellStyle name="Normal 6 4 4 4" xfId="1640" xr:uid="{DA8CBA01-0F7A-496F-B5DB-B8C727CB2B6A}"/>
    <cellStyle name="Normal 6 4 4 4 2" xfId="1641" xr:uid="{AB273804-5D6E-44CB-B471-73A5E1C42CF9}"/>
    <cellStyle name="Normal 6 4 4 4 2 2" xfId="5714" xr:uid="{0090DD5F-DB37-44B7-97E6-41DD74AD757B}"/>
    <cellStyle name="Normal 6 4 4 4 3" xfId="3208" xr:uid="{1C803DD0-5F68-4844-9AB2-D7A37015895E}"/>
    <cellStyle name="Normal 6 4 4 4 4" xfId="3209" xr:uid="{75F3AEF8-373C-45C3-AFF3-52E8ACE7C373}"/>
    <cellStyle name="Normal 6 4 4 5" xfId="1642" xr:uid="{A295948C-9AB5-45B7-B72F-7E2CD0410003}"/>
    <cellStyle name="Normal 6 4 4 5 2" xfId="5715" xr:uid="{572ECE52-C198-40AB-9666-A451D91708A1}"/>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2 2 2" xfId="5716" xr:uid="{35652279-C672-445C-A456-BEF8F517CB70}"/>
    <cellStyle name="Normal 6 4 5 2 2 3" xfId="5717" xr:uid="{C32F4E25-28AD-494A-9753-A7300672013A}"/>
    <cellStyle name="Normal 6 4 5 2 3" xfId="1645" xr:uid="{DA2605B2-0803-4E83-BC72-22CF4F83960D}"/>
    <cellStyle name="Normal 6 4 5 2 3 2" xfId="5718" xr:uid="{BBBA8CC4-5967-4540-B6BF-772C19655259}"/>
    <cellStyle name="Normal 6 4 5 2 4" xfId="3212" xr:uid="{6114C79E-500C-46DC-ABF5-78933082232E}"/>
    <cellStyle name="Normal 6 4 5 3" xfId="1646" xr:uid="{1BEFA793-D38B-45EA-9CDD-53219E460B59}"/>
    <cellStyle name="Normal 6 4 5 3 2" xfId="1647" xr:uid="{32837615-7F4C-40C1-8208-088014C81AB9}"/>
    <cellStyle name="Normal 6 4 5 3 2 2" xfId="5719" xr:uid="{C1CC44FF-9A47-45C1-A26C-0C582613B31F}"/>
    <cellStyle name="Normal 6 4 5 3 3" xfId="3213" xr:uid="{F24A68BB-3B59-493C-B09E-F0BE217B3BB4}"/>
    <cellStyle name="Normal 6 4 5 3 4" xfId="3214" xr:uid="{7382D8BD-ADB0-4BF3-82F3-108124DB0F78}"/>
    <cellStyle name="Normal 6 4 5 4" xfId="1648" xr:uid="{7C3E46ED-8064-4772-A86F-930FF64AA9AB}"/>
    <cellStyle name="Normal 6 4 5 4 2" xfId="5720" xr:uid="{68075891-0D87-4410-BDF8-5BBDB851CB63}"/>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2 2" xfId="5721" xr:uid="{0A0D32AB-052D-464B-BF0A-6532A93A01C2}"/>
    <cellStyle name="Normal 6 4 6 2 3" xfId="3217" xr:uid="{522294CD-759C-426D-8A9B-2C0FFC4CEA48}"/>
    <cellStyle name="Normal 6 4 6 2 4" xfId="3218" xr:uid="{13E6F1EB-48A5-4B53-918E-F17CA22FD6C8}"/>
    <cellStyle name="Normal 6 4 6 3" xfId="1651" xr:uid="{C21ED85D-6C53-4129-87EE-9BC335811E7E}"/>
    <cellStyle name="Normal 6 4 6 3 2" xfId="5722" xr:uid="{A86AB5D3-7FA3-4F9B-BF0B-C66EE658389A}"/>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2 2" xfId="5723" xr:uid="{2C12384D-B959-4840-9D5E-0A74C18C6BE3}"/>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2 2" xfId="5724" xr:uid="{AE711374-0336-4753-B98C-296B50926908}"/>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2 2" xfId="5725" xr:uid="{668C354E-4F9F-4C56-88BC-F87215143565}"/>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2 2" xfId="5726" xr:uid="{D632187F-ED8A-44F0-8F43-8245FCD10CEC}"/>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2 2" xfId="5727" xr:uid="{06318697-E377-4D3C-9D4A-8FC42F71100B}"/>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2 2" xfId="6079" xr:uid="{F31F8D57-3969-46E1-9698-258089060BBE}"/>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2 2 2" xfId="5728" xr:uid="{82DEB0C6-C303-44B4-ACFA-BE8B002FBE64}"/>
    <cellStyle name="Normal 7 2 2 2 2 2 2 2 3" xfId="5729" xr:uid="{F569F746-653A-4D7C-A421-6D460F029146}"/>
    <cellStyle name="Normal 7 2 2 2 2 2 2 3" xfId="1704" xr:uid="{D668053E-9E89-4329-A925-7724F31F6984}"/>
    <cellStyle name="Normal 7 2 2 2 2 2 2 3 2" xfId="5730" xr:uid="{00001D99-4F34-4C15-A1B3-D12DD3F7C706}"/>
    <cellStyle name="Normal 7 2 2 2 2 2 2 4" xfId="5731" xr:uid="{AD8C810A-EF71-48DF-A6DA-00557345548C}"/>
    <cellStyle name="Normal 7 2 2 2 2 2 3" xfId="1705" xr:uid="{5CCE63E7-AF8D-4C67-A6DC-8763AEF33F1A}"/>
    <cellStyle name="Normal 7 2 2 2 2 2 3 2" xfId="1706" xr:uid="{2DFF23FF-74B0-4D04-A586-879F7A7C44F5}"/>
    <cellStyle name="Normal 7 2 2 2 2 2 3 2 2" xfId="5732" xr:uid="{ADBDCB32-F248-446B-826C-61EFE42F0BE2}"/>
    <cellStyle name="Normal 7 2 2 2 2 2 3 3" xfId="5733" xr:uid="{6D83D9CA-8DF9-4DC7-9460-9BEE594C59D5}"/>
    <cellStyle name="Normal 7 2 2 2 2 2 4" xfId="1707" xr:uid="{152EFAC5-BB4C-4679-9D25-1E06D21721D4}"/>
    <cellStyle name="Normal 7 2 2 2 2 2 4 2" xfId="5734" xr:uid="{63206927-2B69-4C40-A58D-3F2F343B07FB}"/>
    <cellStyle name="Normal 7 2 2 2 2 2 5" xfId="5735" xr:uid="{F7D85AB7-9633-4228-8AE7-752A5193770A}"/>
    <cellStyle name="Normal 7 2 2 2 2 3" xfId="679" xr:uid="{9B1DCBFF-E9F3-4166-B369-F196D43D38E0}"/>
    <cellStyle name="Normal 7 2 2 2 2 3 2" xfId="1708" xr:uid="{7FC8970B-9A03-482C-A479-14E8FA0A2972}"/>
    <cellStyle name="Normal 7 2 2 2 2 3 2 2" xfId="1709" xr:uid="{1A300723-95EA-4A36-ABB9-D5068F50CE5D}"/>
    <cellStyle name="Normal 7 2 2 2 2 3 2 2 2" xfId="5736" xr:uid="{F00E0430-3CDC-4351-8FE8-70813B5FDB8B}"/>
    <cellStyle name="Normal 7 2 2 2 2 3 2 3" xfId="5737" xr:uid="{6389E7A2-2038-4334-90A4-4404CC0405F1}"/>
    <cellStyle name="Normal 7 2 2 2 2 3 3" xfId="1710" xr:uid="{CB0CE6EA-1D61-4D85-8FB2-A687F4FB4D55}"/>
    <cellStyle name="Normal 7 2 2 2 2 3 3 2" xfId="5738" xr:uid="{48E4723B-45C0-42BC-87E1-1DCAC29577E1}"/>
    <cellStyle name="Normal 7 2 2 2 2 3 4" xfId="3427" xr:uid="{2D7F36D5-9C84-4BD0-AEE5-A83BA76A5060}"/>
    <cellStyle name="Normal 7 2 2 2 2 4" xfId="1711" xr:uid="{A0A84D93-5289-4129-896D-287E33DFF6B6}"/>
    <cellStyle name="Normal 7 2 2 2 2 4 2" xfId="1712" xr:uid="{59E6C3E6-EFF5-4DEB-8DC7-CC0FB869599E}"/>
    <cellStyle name="Normal 7 2 2 2 2 4 2 2" xfId="5739" xr:uid="{060FF9C2-C460-4390-A410-A7D97F5E5872}"/>
    <cellStyle name="Normal 7 2 2 2 2 4 3" xfId="5740" xr:uid="{6BC6E770-B710-4840-9D19-8C779B5E7D35}"/>
    <cellStyle name="Normal 7 2 2 2 2 5" xfId="1713" xr:uid="{450B9641-EEEC-4D92-A343-EF3DB673F7C6}"/>
    <cellStyle name="Normal 7 2 2 2 2 5 2" xfId="5741" xr:uid="{2B0148D9-73B8-4273-8039-25B277429A4A}"/>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2 2 2" xfId="5742" xr:uid="{3888C622-87E9-485D-BFC2-A1C85E528647}"/>
    <cellStyle name="Normal 7 2 2 3 2 2 2 3" xfId="5743" xr:uid="{30ED94CD-D7A8-4C10-AE3A-59187C32CAE0}"/>
    <cellStyle name="Normal 7 2 2 3 2 2 3" xfId="1740" xr:uid="{7AA1724D-A7D0-4B8C-828E-6C88BFADED5C}"/>
    <cellStyle name="Normal 7 2 2 3 2 2 3 2" xfId="5744" xr:uid="{32F55038-0B2C-492E-BD89-653AC33E7306}"/>
    <cellStyle name="Normal 7 2 2 3 2 2 4" xfId="5745" xr:uid="{4FDD23EF-52CE-48E8-835F-48083651D26E}"/>
    <cellStyle name="Normal 7 2 2 3 2 3" xfId="1741" xr:uid="{CC0E0786-53A8-4297-A4C6-D67E8A79B18B}"/>
    <cellStyle name="Normal 7 2 2 3 2 3 2" xfId="1742" xr:uid="{40ED675D-06CC-42F3-81FC-1FC809084E2A}"/>
    <cellStyle name="Normal 7 2 2 3 2 3 2 2" xfId="5746" xr:uid="{01FA9651-A706-4C94-8D2F-3C888FED917D}"/>
    <cellStyle name="Normal 7 2 2 3 2 3 3" xfId="5747" xr:uid="{FD93E079-8FD2-4C88-BCFA-17CF8A8C9E65}"/>
    <cellStyle name="Normal 7 2 2 3 2 4" xfId="1743" xr:uid="{66D8A298-99EB-4514-8FC5-EC6546AC3DA4}"/>
    <cellStyle name="Normal 7 2 2 3 2 4 2" xfId="5748" xr:uid="{C3A87151-619F-4E57-9D42-E668E76FF216}"/>
    <cellStyle name="Normal 7 2 2 3 2 5" xfId="5749" xr:uid="{53FE5D4E-D2B8-4A53-81F9-B70902846534}"/>
    <cellStyle name="Normal 7 2 2 3 3" xfId="688" xr:uid="{BAD7D9F9-CE7D-4DB8-B702-76811CF474DF}"/>
    <cellStyle name="Normal 7 2 2 3 3 2" xfId="1744" xr:uid="{592B838D-79E0-49B0-ACC3-A77CA1172036}"/>
    <cellStyle name="Normal 7 2 2 3 3 2 2" xfId="1745" xr:uid="{DDEE85F9-1C72-4087-BA09-41A5FDAED978}"/>
    <cellStyle name="Normal 7 2 2 3 3 2 2 2" xfId="5750" xr:uid="{99666060-2A61-4972-B8F9-110772505FBE}"/>
    <cellStyle name="Normal 7 2 2 3 3 2 3" xfId="5751" xr:uid="{2E7EDE48-A239-43ED-B01E-0345E98BBB11}"/>
    <cellStyle name="Normal 7 2 2 3 3 3" xfId="1746" xr:uid="{65D4328F-389B-4E85-A06E-3578C9427274}"/>
    <cellStyle name="Normal 7 2 2 3 3 3 2" xfId="5752" xr:uid="{4DEECBD2-1375-40BF-947B-10636E367133}"/>
    <cellStyle name="Normal 7 2 2 3 3 4" xfId="3431" xr:uid="{4136596C-72B6-4B00-8FE1-AC4BB87785B7}"/>
    <cellStyle name="Normal 7 2 2 3 4" xfId="1747" xr:uid="{944F378B-06A3-4EAB-98FF-BC2FC1A3995C}"/>
    <cellStyle name="Normal 7 2 2 3 4 2" xfId="1748" xr:uid="{B058924F-1CEC-4432-B221-39B0C04228EB}"/>
    <cellStyle name="Normal 7 2 2 3 4 2 2" xfId="5753" xr:uid="{78A35CD1-9C61-47C9-B1E9-C69CD9D4A290}"/>
    <cellStyle name="Normal 7 2 2 3 4 3" xfId="5754" xr:uid="{8122B8EA-3C87-4AD0-A9B1-153CF08282CF}"/>
    <cellStyle name="Normal 7 2 2 3 5" xfId="1749" xr:uid="{CC417692-EA0D-4C8B-B744-46DBEE13F5D1}"/>
    <cellStyle name="Normal 7 2 2 3 5 2" xfId="5755" xr:uid="{A653A75A-4137-4E54-A05C-E9322666EB6A}"/>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2 2 2" xfId="5756" xr:uid="{3D4F560A-65FF-4425-B680-B1D5211622BF}"/>
    <cellStyle name="Normal 7 2 3 2 2 2 2 3" xfId="5757" xr:uid="{14C17F4E-B681-43D0-831D-9F7F0E89BC12}"/>
    <cellStyle name="Normal 7 2 3 2 2 2 3" xfId="1776" xr:uid="{4A268A83-CE27-4B81-96E9-C293E5F50E39}"/>
    <cellStyle name="Normal 7 2 3 2 2 2 3 2" xfId="5758" xr:uid="{C227CDED-2D8F-467D-888E-51EBA9EDDFAD}"/>
    <cellStyle name="Normal 7 2 3 2 2 2 4" xfId="5759" xr:uid="{5CE2C64C-C3CF-4860-B0CD-4E618B63DE4F}"/>
    <cellStyle name="Normal 7 2 3 2 2 3" xfId="1777" xr:uid="{88FCAB7F-93FE-4B35-B8F5-19FDC8DAF035}"/>
    <cellStyle name="Normal 7 2 3 2 2 3 2" xfId="1778" xr:uid="{3A2F3277-F494-407E-B847-C3FBB52656D6}"/>
    <cellStyle name="Normal 7 2 3 2 2 3 2 2" xfId="5760" xr:uid="{4E3B6B3B-88C6-4A5F-8544-FD3A6F04D3A5}"/>
    <cellStyle name="Normal 7 2 3 2 2 3 3" xfId="5761" xr:uid="{44D40094-BA94-4627-8EDC-48FDC046EAA5}"/>
    <cellStyle name="Normal 7 2 3 2 2 4" xfId="1779" xr:uid="{EBD817A1-C4DC-4E7E-8353-41D9ACF8EA38}"/>
    <cellStyle name="Normal 7 2 3 2 2 4 2" xfId="5762" xr:uid="{D81D9615-0C4C-4244-8730-B3AEA8F99C98}"/>
    <cellStyle name="Normal 7 2 3 2 2 5" xfId="5763" xr:uid="{E631CD91-8945-45C3-84D1-F549C07E4E77}"/>
    <cellStyle name="Normal 7 2 3 2 3" xfId="696" xr:uid="{5B427D67-21A0-4F34-8A76-70383A1D7CDE}"/>
    <cellStyle name="Normal 7 2 3 2 3 2" xfId="1780" xr:uid="{6E342023-1960-4110-9197-05ED3D903527}"/>
    <cellStyle name="Normal 7 2 3 2 3 2 2" xfId="1781" xr:uid="{4DFBB42F-F632-4D3C-8B02-512779034266}"/>
    <cellStyle name="Normal 7 2 3 2 3 2 2 2" xfId="5764" xr:uid="{E393AEA5-3B36-4012-858B-73F6E25D6C5C}"/>
    <cellStyle name="Normal 7 2 3 2 3 2 3" xfId="5765" xr:uid="{AC49DC9A-91D1-4100-8C5A-93C1F1AAEC30}"/>
    <cellStyle name="Normal 7 2 3 2 3 3" xfId="1782" xr:uid="{76A801A3-F6AD-40CA-922D-BED98618F999}"/>
    <cellStyle name="Normal 7 2 3 2 3 3 2" xfId="5766" xr:uid="{4F67E8C3-4976-4AC6-94BA-D348830077B9}"/>
    <cellStyle name="Normal 7 2 3 2 3 4" xfId="3435" xr:uid="{41D7422D-15C5-4107-8A7C-D938570FDC86}"/>
    <cellStyle name="Normal 7 2 3 2 4" xfId="1783" xr:uid="{D5010F84-FB95-42D4-AFCC-2F588C5C6E08}"/>
    <cellStyle name="Normal 7 2 3 2 4 2" xfId="1784" xr:uid="{16DA059D-DC73-45D1-95EB-587C35D314A3}"/>
    <cellStyle name="Normal 7 2 3 2 4 2 2" xfId="5767" xr:uid="{4797F059-6F92-42E4-9A18-A177924B9A81}"/>
    <cellStyle name="Normal 7 2 3 2 4 3" xfId="5768" xr:uid="{124DF897-55FB-411E-9CCA-1DED16F2AECA}"/>
    <cellStyle name="Normal 7 2 3 2 5" xfId="1785" xr:uid="{B09F091A-9180-4EE5-8F0B-D0DAC41853F8}"/>
    <cellStyle name="Normal 7 2 3 2 5 2" xfId="5769" xr:uid="{96F15E6A-F774-4155-B4EC-868B513FB90F}"/>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2 2 2" xfId="5770" xr:uid="{468A0015-C743-4A11-A64C-DD678706ABA1}"/>
    <cellStyle name="Normal 7 2 4 2 2 2 3" xfId="5771" xr:uid="{C71FE975-FA4F-42A4-9AE6-BCFC94316F21}"/>
    <cellStyle name="Normal 7 2 4 2 2 3" xfId="1812" xr:uid="{1A4EE118-9EE3-41AF-9352-36E1D023FC61}"/>
    <cellStyle name="Normal 7 2 4 2 2 3 2" xfId="5772" xr:uid="{C7203D19-AD39-4BFD-962C-3D9C2A7297A3}"/>
    <cellStyle name="Normal 7 2 4 2 2 4" xfId="3439" xr:uid="{A3D5125C-C4B7-45F4-947A-9CF51CDDA0A0}"/>
    <cellStyle name="Normal 7 2 4 2 3" xfId="1813" xr:uid="{17479884-9D52-4E1B-A0EE-49A3C94EE8F4}"/>
    <cellStyle name="Normal 7 2 4 2 3 2" xfId="1814" xr:uid="{4049C0DF-FF32-4E60-8A97-EC07CE7A1E9A}"/>
    <cellStyle name="Normal 7 2 4 2 3 2 2" xfId="5773" xr:uid="{DBF69EC2-8B7F-4EEB-A8F2-6F841E8D0A65}"/>
    <cellStyle name="Normal 7 2 4 2 3 3" xfId="5774" xr:uid="{9F9B364A-9ACB-45E0-95C8-480CEE59AE37}"/>
    <cellStyle name="Normal 7 2 4 2 4" xfId="1815" xr:uid="{C0C34CB9-5A8B-4CBB-A213-A623CFE69B01}"/>
    <cellStyle name="Normal 7 2 4 2 4 2" xfId="5775" xr:uid="{77B6567E-2343-4EEF-A7F3-BD8D9CE6B1FD}"/>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2 2 2" xfId="5776" xr:uid="{3B88FD4C-77A8-4758-AC40-CC214FB022D8}"/>
    <cellStyle name="Normal 7 2 4 3 2 3" xfId="5777" xr:uid="{E78E6A45-C7F0-4BD5-A639-12534B354F8E}"/>
    <cellStyle name="Normal 7 2 4 3 3" xfId="1818" xr:uid="{D7EE2178-C795-410C-8B70-BFE48FAA14D5}"/>
    <cellStyle name="Normal 7 2 4 3 3 2" xfId="5778" xr:uid="{8B902B13-C159-4929-81FF-D50299EB5450}"/>
    <cellStyle name="Normal 7 2 4 3 4" xfId="3441" xr:uid="{38201DFC-167F-437C-9C7A-C7E2F632AC19}"/>
    <cellStyle name="Normal 7 2 4 4" xfId="1819" xr:uid="{75651E0E-F2FB-46D6-AF02-92697FC97F13}"/>
    <cellStyle name="Normal 7 2 4 4 2" xfId="1820" xr:uid="{D5B8FF8A-A6F5-4727-A8CA-C393D95D7578}"/>
    <cellStyle name="Normal 7 2 4 4 2 2" xfId="5779" xr:uid="{0ACDD33B-3A67-43A9-92AC-FF7BD28BD1F8}"/>
    <cellStyle name="Normal 7 2 4 4 3" xfId="3442" xr:uid="{966E37C7-4B4F-41DE-AF56-E410AF9715DE}"/>
    <cellStyle name="Normal 7 2 4 4 4" xfId="3443" xr:uid="{7ABA95F1-66E7-46F2-87AB-683471160DB5}"/>
    <cellStyle name="Normal 7 2 4 5" xfId="1821" xr:uid="{CCA94295-363D-497B-B0FB-6C4515F57D3F}"/>
    <cellStyle name="Normal 7 2 4 5 2" xfId="5780" xr:uid="{35913596-6585-4947-974B-4A75ACFE1006}"/>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2 3 2" xfId="5781" xr:uid="{011DEFBB-0D0C-4F42-8425-D000674FBA6B}"/>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2 9 2" xfId="6080" xr:uid="{44496819-DE98-46DE-AFF5-32AD666C72F7}"/>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2 2 2" xfId="5782" xr:uid="{54088F5E-E941-4E35-BED6-215CF3C5F333}"/>
    <cellStyle name="Normal 7 3 2 2 2 2 2 3" xfId="5783" xr:uid="{EB93A3C3-DA54-444B-8BFC-88921FB35638}"/>
    <cellStyle name="Normal 7 3 2 2 2 2 3" xfId="1848" xr:uid="{CCFBAAAC-9B7E-43E7-AB7C-5632EC61E412}"/>
    <cellStyle name="Normal 7 3 2 2 2 2 3 2" xfId="5784" xr:uid="{1DC59540-A370-4D63-A6D2-6D5EA8E4C3D7}"/>
    <cellStyle name="Normal 7 3 2 2 2 2 4" xfId="3455" xr:uid="{B07EB16B-1959-4A3A-9E88-17C8A1874706}"/>
    <cellStyle name="Normal 7 3 2 2 2 3" xfId="1849" xr:uid="{42FF1772-2165-4248-999C-172DF4BB2D53}"/>
    <cellStyle name="Normal 7 3 2 2 2 3 2" xfId="1850" xr:uid="{3A712C58-8F91-4361-A15E-45801C81CBDF}"/>
    <cellStyle name="Normal 7 3 2 2 2 3 2 2" xfId="5785" xr:uid="{68EE1FE6-9379-4355-B07E-35FFD2E45BA9}"/>
    <cellStyle name="Normal 7 3 2 2 2 3 3" xfId="3456" xr:uid="{BCD86C61-483E-4748-B0A8-E3FBED7E2301}"/>
    <cellStyle name="Normal 7 3 2 2 2 3 4" xfId="3457" xr:uid="{E8449BE6-86E2-444B-9056-0363EFB14114}"/>
    <cellStyle name="Normal 7 3 2 2 2 4" xfId="1851" xr:uid="{1CCA1D42-2BE9-4C3B-8057-0B1F2700FB78}"/>
    <cellStyle name="Normal 7 3 2 2 2 4 2" xfId="5786" xr:uid="{857E8520-7221-4359-8CA4-7AE277015A72}"/>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2 2" xfId="5787" xr:uid="{365FD4EB-5E50-40AE-9BDE-B33D11F60235}"/>
    <cellStyle name="Normal 7 3 2 2 3 2 3" xfId="3460" xr:uid="{45969263-7B67-4250-9901-C636650FE054}"/>
    <cellStyle name="Normal 7 3 2 2 3 2 4" xfId="3461" xr:uid="{181CE87A-B137-4A34-B397-6B5206104EC9}"/>
    <cellStyle name="Normal 7 3 2 2 3 3" xfId="1854" xr:uid="{C1994B00-CCA9-4EBD-A279-BA8AE6EF0BB0}"/>
    <cellStyle name="Normal 7 3 2 2 3 3 2" xfId="5788" xr:uid="{66595E7B-EECE-4C75-8BA8-DB884F640452}"/>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2 2" xfId="5789" xr:uid="{8163E964-D738-457A-854F-363AB2254C96}"/>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2 2 2" xfId="5790" xr:uid="{1CB6F8B9-5CCA-4EC4-BB32-2FEB7E09075B}"/>
    <cellStyle name="Normal 7 3 3 2 2 2 2 3" xfId="5791" xr:uid="{A5FADEEF-695A-4D2F-B75D-53AF47E62791}"/>
    <cellStyle name="Normal 7 3 3 2 2 2 3" xfId="4485" xr:uid="{C8DC4A6F-EC79-4BBE-839E-A868B39BBC31}"/>
    <cellStyle name="Normal 7 3 3 2 2 2 3 2" xfId="5792" xr:uid="{FBE888E9-29EA-4C75-8AFD-D3756F62A995}"/>
    <cellStyle name="Normal 7 3 3 2 2 2 4" xfId="5793" xr:uid="{2BDB752B-40DD-4565-95A2-63557F3D589C}"/>
    <cellStyle name="Normal 7 3 3 2 2 3" xfId="1884" xr:uid="{DDC3C33B-20AA-4C5B-9408-F8934D831DC3}"/>
    <cellStyle name="Normal 7 3 3 2 2 3 2" xfId="4486" xr:uid="{0BF3667B-0FE0-44F2-A845-DFC6727A1F9C}"/>
    <cellStyle name="Normal 7 3 3 2 2 3 2 2" xfId="5794" xr:uid="{D48462FD-C16F-48BC-9FA8-CE59FE86143F}"/>
    <cellStyle name="Normal 7 3 3 2 2 3 3" xfId="5795" xr:uid="{9B7AA437-D33B-4233-8ABF-190374B8C474}"/>
    <cellStyle name="Normal 7 3 3 2 2 4" xfId="3481" xr:uid="{857716C9-B635-40A9-ACAD-293D983243F7}"/>
    <cellStyle name="Normal 7 3 3 2 2 4 2" xfId="5796" xr:uid="{A1ECC5B4-8F7C-4069-892E-927D5232757F}"/>
    <cellStyle name="Normal 7 3 3 2 2 5" xfId="5797" xr:uid="{C4F7ACD9-2E9D-42B8-B67E-7AC578783B7C}"/>
    <cellStyle name="Normal 7 3 3 2 3" xfId="1885" xr:uid="{A059AEDB-088F-4B20-B8BB-0917A78B2EE6}"/>
    <cellStyle name="Normal 7 3 3 2 3 2" xfId="1886" xr:uid="{887ED0B1-63CC-4961-857C-0FE23A9BB687}"/>
    <cellStyle name="Normal 7 3 3 2 3 2 2" xfId="4487" xr:uid="{BD98EEE4-690A-410F-84B6-1D219CC8DAD0}"/>
    <cellStyle name="Normal 7 3 3 2 3 2 2 2" xfId="5798" xr:uid="{1EAFC4E7-A026-4D2E-BBDB-7F9128EC53D7}"/>
    <cellStyle name="Normal 7 3 3 2 3 2 3" xfId="5799" xr:uid="{BBF7C94A-F952-4079-A467-A6898BD07344}"/>
    <cellStyle name="Normal 7 3 3 2 3 3" xfId="3482" xr:uid="{8C39F636-23E0-4D4B-8EB0-7FC47760D390}"/>
    <cellStyle name="Normal 7 3 3 2 3 3 2" xfId="5800" xr:uid="{51352563-C425-4F4E-A152-76C902BC3CC5}"/>
    <cellStyle name="Normal 7 3 3 2 3 4" xfId="3483" xr:uid="{E0143CC0-A2B6-4117-8EBE-D393CB680D4A}"/>
    <cellStyle name="Normal 7 3 3 2 4" xfId="1887" xr:uid="{C61EA7DC-DE85-4009-8799-8AF9DB401DA0}"/>
    <cellStyle name="Normal 7 3 3 2 4 2" xfId="4488" xr:uid="{EAF59E3B-E92B-4FE1-B8C7-62B4F00AF09C}"/>
    <cellStyle name="Normal 7 3 3 2 4 2 2" xfId="5801" xr:uid="{0B3689C1-5586-4E9C-BCC4-881B845B8C42}"/>
    <cellStyle name="Normal 7 3 3 2 4 3" xfId="5802" xr:uid="{157FE928-21EA-4D95-86AD-7C5330D666CB}"/>
    <cellStyle name="Normal 7 3 3 2 5" xfId="3484" xr:uid="{EB67D02A-577B-468E-9B31-B60FAC54144A}"/>
    <cellStyle name="Normal 7 3 3 2 5 2" xfId="5803" xr:uid="{8AD75CC9-6909-4CDA-BDBC-12DF676C1BF4}"/>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2 2 2" xfId="5804" xr:uid="{517E8309-3747-4C24-8E5A-E65A399E6EE4}"/>
    <cellStyle name="Normal 7 3 3 3 2 2 3" xfId="5805" xr:uid="{AD947EEC-430D-40F2-8B5C-F03405969EDE}"/>
    <cellStyle name="Normal 7 3 3 3 2 3" xfId="3486" xr:uid="{00B9411B-DF35-47D3-8DBB-F081DA28C796}"/>
    <cellStyle name="Normal 7 3 3 3 2 3 2" xfId="5806" xr:uid="{2824820B-5C70-48B8-8A28-B02709F76520}"/>
    <cellStyle name="Normal 7 3 3 3 2 4" xfId="3487" xr:uid="{32D6AD55-A59C-4F60-919F-29EC0CE33446}"/>
    <cellStyle name="Normal 7 3 3 3 3" xfId="1890" xr:uid="{F6579513-3C40-42A2-AD67-CE5697999B61}"/>
    <cellStyle name="Normal 7 3 3 3 3 2" xfId="4490" xr:uid="{DB66635C-22A7-4348-9C19-CDF421B9AE3B}"/>
    <cellStyle name="Normal 7 3 3 3 3 2 2" xfId="5807" xr:uid="{8263FB08-CE16-48B4-9149-CD188265E3AD}"/>
    <cellStyle name="Normal 7 3 3 3 3 3" xfId="5808" xr:uid="{E00C5258-2662-40DF-9E5E-DD52ACB30264}"/>
    <cellStyle name="Normal 7 3 3 3 4" xfId="3488" xr:uid="{2ABDC5DE-9AA6-4AB4-99A2-DF186DC6C7C4}"/>
    <cellStyle name="Normal 7 3 3 3 4 2" xfId="5809" xr:uid="{FB8FF0A5-172A-4F0B-AF09-AE0D4872895F}"/>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2 2 2" xfId="5810" xr:uid="{3F574FD5-ECEC-44CC-ADE9-3D1D104A4AD8}"/>
    <cellStyle name="Normal 7 3 3 4 2 3" xfId="5811" xr:uid="{4CE2C8AB-EDE3-4C4B-A9CF-C1E45F90298C}"/>
    <cellStyle name="Normal 7 3 3 4 3" xfId="3490" xr:uid="{FF921A63-BBED-4C64-BD55-3DEC24F4812B}"/>
    <cellStyle name="Normal 7 3 3 4 3 2" xfId="5812" xr:uid="{59A2EE58-3C00-4418-BDF4-330CCC1D4A11}"/>
    <cellStyle name="Normal 7 3 3 4 4" xfId="3491" xr:uid="{ABFD8F9C-9106-4B1A-B410-1DE38A36152B}"/>
    <cellStyle name="Normal 7 3 3 5" xfId="1893" xr:uid="{A1AC1E99-54B1-40B8-B549-B56F4D21F310}"/>
    <cellStyle name="Normal 7 3 3 5 2" xfId="3492" xr:uid="{F4F7393E-457A-41F5-AD88-2CE40BF383C1}"/>
    <cellStyle name="Normal 7 3 3 5 2 2" xfId="5813" xr:uid="{65C8ACFB-5EE9-4F8C-9185-EB57737D9669}"/>
    <cellStyle name="Normal 7 3 3 5 3" xfId="3493" xr:uid="{1A1E4093-828C-455B-8EF6-57C2A2DAE9EF}"/>
    <cellStyle name="Normal 7 3 3 5 4" xfId="3494" xr:uid="{55EB5BFD-BC94-48CC-B65D-F1490CAC1F5C}"/>
    <cellStyle name="Normal 7 3 3 6" xfId="3495" xr:uid="{40575F49-BF4C-48CC-ABA2-61AE6BCBEA99}"/>
    <cellStyle name="Normal 7 3 3 6 2" xfId="5814" xr:uid="{A803EDBB-833A-4D41-87ED-84C4C2DEB5FE}"/>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2 2 2" xfId="5815" xr:uid="{6E71F75F-9A4A-4A78-8480-FEB0D4B4C894}"/>
    <cellStyle name="Normal 7 3 4 2 2 2 3" xfId="5816" xr:uid="{3FC72A49-FDC0-414F-AE9F-F64851A22CCB}"/>
    <cellStyle name="Normal 7 3 4 2 2 3" xfId="1896" xr:uid="{B67187EC-971B-4DA6-A256-69AA126D1C45}"/>
    <cellStyle name="Normal 7 3 4 2 2 3 2" xfId="5817" xr:uid="{77769868-F8AB-46DB-B6DC-CA07ACF67BC4}"/>
    <cellStyle name="Normal 7 3 4 2 2 4" xfId="3498" xr:uid="{33ECA90D-48D5-4519-9709-070D65BDB48E}"/>
    <cellStyle name="Normal 7 3 4 2 3" xfId="1897" xr:uid="{1F49DD70-F684-4E16-9660-1C537942734E}"/>
    <cellStyle name="Normal 7 3 4 2 3 2" xfId="1898" xr:uid="{C4F5E3A6-1E14-4196-9C32-295F0538E9DC}"/>
    <cellStyle name="Normal 7 3 4 2 3 2 2" xfId="5818" xr:uid="{667AE051-A86D-438F-9D61-801CE2CC0DAD}"/>
    <cellStyle name="Normal 7 3 4 2 3 3" xfId="5819" xr:uid="{371346D2-53C5-423D-B7D7-198FA7D34262}"/>
    <cellStyle name="Normal 7 3 4 2 4" xfId="1899" xr:uid="{06568CD7-4AE8-4513-9CF8-C68F2D37F5EA}"/>
    <cellStyle name="Normal 7 3 4 2 4 2" xfId="5820" xr:uid="{7A23B370-0721-4C49-8DFF-3679C356AD34}"/>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2 2 2" xfId="5821" xr:uid="{6327542D-A965-4E4A-BDA7-10C5977223F1}"/>
    <cellStyle name="Normal 7 3 4 3 2 3" xfId="5822" xr:uid="{FBEA2A23-B9FA-494D-9186-08E08ADCA598}"/>
    <cellStyle name="Normal 7 3 4 3 3" xfId="1902" xr:uid="{D7803C80-6F66-4190-B55B-C157FFAA9D69}"/>
    <cellStyle name="Normal 7 3 4 3 3 2" xfId="5823" xr:uid="{F04F27EC-83DA-42D9-ADDA-C195DE1B2EA4}"/>
    <cellStyle name="Normal 7 3 4 3 4" xfId="3500" xr:uid="{EFD41589-5398-4F73-AF5B-72393C0B31CD}"/>
    <cellStyle name="Normal 7 3 4 4" xfId="1903" xr:uid="{BF70B562-AE24-4E0E-B7F4-9DA810F0E888}"/>
    <cellStyle name="Normal 7 3 4 4 2" xfId="1904" xr:uid="{9B9C5197-5390-420E-ABAB-89B0982E068F}"/>
    <cellStyle name="Normal 7 3 4 4 2 2" xfId="5824" xr:uid="{2C86E5DA-B1C3-4BA4-9BC6-629B12E68AB4}"/>
    <cellStyle name="Normal 7 3 4 4 3" xfId="3501" xr:uid="{68053289-1C13-43DC-BB50-8798B36A93B9}"/>
    <cellStyle name="Normal 7 3 4 4 4" xfId="3502" xr:uid="{07E7764A-F3F9-4E8E-BED2-534388FDAE50}"/>
    <cellStyle name="Normal 7 3 4 5" xfId="1905" xr:uid="{9921CA3D-1C10-4474-B811-F1A5F6FEB061}"/>
    <cellStyle name="Normal 7 3 4 5 2" xfId="5825" xr:uid="{14EE147D-D0E7-4DE1-8D2A-16CA8AEA9FEC}"/>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2 2 2" xfId="5826" xr:uid="{D352E86D-C64F-47FC-BAC9-945DF4F20F61}"/>
    <cellStyle name="Normal 7 3 5 2 2 3" xfId="5827" xr:uid="{8A7E0BFE-7FDF-45AC-977C-B2470CF7428E}"/>
    <cellStyle name="Normal 7 3 5 2 3" xfId="1908" xr:uid="{D85AE2A8-8261-466B-B1A7-C9EF6FBBD18D}"/>
    <cellStyle name="Normal 7 3 5 2 3 2" xfId="5828" xr:uid="{F7547438-B1D7-4A67-A5BB-B9986DE07F2E}"/>
    <cellStyle name="Normal 7 3 5 2 4" xfId="3505" xr:uid="{E02DD3BC-60F5-4900-9EE7-F363007DB62C}"/>
    <cellStyle name="Normal 7 3 5 3" xfId="1909" xr:uid="{057D228A-4B7B-4FF5-840E-30F410E3C6FB}"/>
    <cellStyle name="Normal 7 3 5 3 2" xfId="1910" xr:uid="{9567352F-30A5-4C77-97D1-EA12E35414DE}"/>
    <cellStyle name="Normal 7 3 5 3 2 2" xfId="5829" xr:uid="{A1C725F4-BD43-4050-BB4D-F48DCCEA67B7}"/>
    <cellStyle name="Normal 7 3 5 3 3" xfId="3506" xr:uid="{1B1CB31A-F51E-4372-AAF9-7C101A887C9B}"/>
    <cellStyle name="Normal 7 3 5 3 4" xfId="3507" xr:uid="{EF09EF1B-00CA-4B99-B969-212238E0A9C2}"/>
    <cellStyle name="Normal 7 3 5 4" xfId="1911" xr:uid="{97B11BEF-F63A-4A1A-94AB-86C5ABAEF318}"/>
    <cellStyle name="Normal 7 3 5 4 2" xfId="5830" xr:uid="{30E75FD8-6018-4D3E-8118-E21499D9BD83}"/>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2 2" xfId="5831" xr:uid="{8B271AA6-B685-4DB4-8E5B-B831B078414F}"/>
    <cellStyle name="Normal 7 3 6 2 3" xfId="3510" xr:uid="{284FB4AE-1D6D-4C6F-AAE7-16FA8AB91CA8}"/>
    <cellStyle name="Normal 7 3 6 2 4" xfId="3511" xr:uid="{DEECB49C-BD09-4591-B3E8-31186BECDA46}"/>
    <cellStyle name="Normal 7 3 6 3" xfId="1914" xr:uid="{E05031B8-2CD3-4F5A-A203-A758E400817B}"/>
    <cellStyle name="Normal 7 3 6 3 2" xfId="5832" xr:uid="{E66ECABF-B266-4C8B-B958-0313717B9BC1}"/>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2 2" xfId="5833" xr:uid="{CE45E85F-ADFB-4536-A52F-332972118D81}"/>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2 2" xfId="5834" xr:uid="{82872912-08C5-46DB-8954-5A99DB668A9B}"/>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2 2" xfId="5835" xr:uid="{87AA8070-1012-4512-8A84-5C6A7FC796E6}"/>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2 2" xfId="5836" xr:uid="{6DC13C99-780F-4E0F-B2B9-686147865C0C}"/>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2 2" xfId="5837" xr:uid="{8E219A2A-3899-4FCE-8D19-D5BD5F61E4BD}"/>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2 2" xfId="6081" xr:uid="{E1790C59-8AB5-4C42-9FAC-B5C1890065C3}"/>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2 2 2" xfId="5838" xr:uid="{E26CCA14-6E9B-4CFA-BCE0-3E21BEF93474}"/>
    <cellStyle name="Normal 8 2 2 2 2 2 2 2 3" xfId="5839" xr:uid="{28C7D338-C888-461A-B3EA-20A8AC84B756}"/>
    <cellStyle name="Normal 8 2 2 2 2 2 2 3" xfId="1968" xr:uid="{64C138EE-BDA3-4BA0-9BB9-B611B70CF04E}"/>
    <cellStyle name="Normal 8 2 2 2 2 2 2 3 2" xfId="5840" xr:uid="{65479312-0191-46BA-A5CB-AF324A98CA07}"/>
    <cellStyle name="Normal 8 2 2 2 2 2 2 4" xfId="5841" xr:uid="{ECA13B45-6C13-46C1-AB8F-455FF4EAF703}"/>
    <cellStyle name="Normal 8 2 2 2 2 2 3" xfId="1969" xr:uid="{37B79A47-8A51-47EC-9C28-7CB93F564D5F}"/>
    <cellStyle name="Normal 8 2 2 2 2 2 3 2" xfId="1970" xr:uid="{77187352-C35C-4163-A16C-46B23E953F7D}"/>
    <cellStyle name="Normal 8 2 2 2 2 2 3 2 2" xfId="5842" xr:uid="{8B434ED3-2076-4508-BFA7-0EC10F0B94A5}"/>
    <cellStyle name="Normal 8 2 2 2 2 2 3 3" xfId="5843" xr:uid="{183536C4-9DDB-427C-8028-BD7E088C8CFC}"/>
    <cellStyle name="Normal 8 2 2 2 2 2 4" xfId="1971" xr:uid="{896C0ACA-175C-4FC0-A4B2-3500FAA4CF7E}"/>
    <cellStyle name="Normal 8 2 2 2 2 2 4 2" xfId="5844" xr:uid="{9AE074F4-4322-4A14-AEA3-48066F0486C8}"/>
    <cellStyle name="Normal 8 2 2 2 2 2 5" xfId="5845" xr:uid="{BD7CFE68-AC2A-4D5C-AE26-72B7F5484C2F}"/>
    <cellStyle name="Normal 8 2 2 2 2 3" xfId="753" xr:uid="{9E58A38B-0CAB-4569-BF9D-3434A5C37E00}"/>
    <cellStyle name="Normal 8 2 2 2 2 3 2" xfId="1972" xr:uid="{69B030C1-C9A9-4463-B215-B1CCA8524A45}"/>
    <cellStyle name="Normal 8 2 2 2 2 3 2 2" xfId="1973" xr:uid="{07C1A34E-EFE1-42EE-8FA7-7C6E6D14FDCB}"/>
    <cellStyle name="Normal 8 2 2 2 2 3 2 2 2" xfId="5846" xr:uid="{5A9E0DA9-EFAE-473C-8E65-0CA5C5D6D94B}"/>
    <cellStyle name="Normal 8 2 2 2 2 3 2 3" xfId="5847" xr:uid="{21EEA683-9EFD-4AE7-8F50-906F2C8772DB}"/>
    <cellStyle name="Normal 8 2 2 2 2 3 3" xfId="1974" xr:uid="{F71A77E0-DEF8-4C53-B133-B73A6ED494D4}"/>
    <cellStyle name="Normal 8 2 2 2 2 3 3 2" xfId="5848" xr:uid="{4058CC8A-8DCE-4137-B797-EC94D49C35D2}"/>
    <cellStyle name="Normal 8 2 2 2 2 3 4" xfId="3726" xr:uid="{95AA868E-76AF-4AF3-897E-F2BE65CF1994}"/>
    <cellStyle name="Normal 8 2 2 2 2 4" xfId="1975" xr:uid="{30FD8926-5C5D-4DCF-A189-DD03BB1A0B8F}"/>
    <cellStyle name="Normal 8 2 2 2 2 4 2" xfId="1976" xr:uid="{0D189279-F034-4CFD-9627-5F4920CFC211}"/>
    <cellStyle name="Normal 8 2 2 2 2 4 2 2" xfId="5849" xr:uid="{110311BB-473F-40E6-A316-2B9A39755233}"/>
    <cellStyle name="Normal 8 2 2 2 2 4 3" xfId="5850" xr:uid="{7942906E-CB28-4CBC-A834-8886141559B6}"/>
    <cellStyle name="Normal 8 2 2 2 2 5" xfId="1977" xr:uid="{89557776-B4EF-47BD-9678-606891EC63A5}"/>
    <cellStyle name="Normal 8 2 2 2 2 5 2" xfId="5851" xr:uid="{E626F8CA-B197-4D1E-8BC9-6FCE4A8B0A7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2 2 2" xfId="5852" xr:uid="{A609CBA3-BDF1-4847-B4E9-6CA0AFEC0F7C}"/>
    <cellStyle name="Normal 8 2 2 3 2 2 2 3" xfId="5853" xr:uid="{5813B448-DD32-4B1C-B827-FE75774F19E5}"/>
    <cellStyle name="Normal 8 2 2 3 2 2 3" xfId="2004" xr:uid="{BED1DEAA-F4A4-4331-8FC0-196547C841A2}"/>
    <cellStyle name="Normal 8 2 2 3 2 2 3 2" xfId="5854" xr:uid="{A655962E-3527-4DE3-8F81-6B2B12401C81}"/>
    <cellStyle name="Normal 8 2 2 3 2 2 4" xfId="5855" xr:uid="{CD02911D-E89B-4D78-8DF6-07433D8EC0F3}"/>
    <cellStyle name="Normal 8 2 2 3 2 3" xfId="2005" xr:uid="{F61AD563-0171-4DFC-BCC8-AB1B532974E9}"/>
    <cellStyle name="Normal 8 2 2 3 2 3 2" xfId="2006" xr:uid="{06155BCF-F01E-4E7B-B009-6B5E7B40E65B}"/>
    <cellStyle name="Normal 8 2 2 3 2 3 2 2" xfId="5856" xr:uid="{9370530F-3BAC-460D-9C2A-853DF0DB83D5}"/>
    <cellStyle name="Normal 8 2 2 3 2 3 3" xfId="5857" xr:uid="{5A3D74D7-A37E-4B16-869D-DFFB0C65E61B}"/>
    <cellStyle name="Normal 8 2 2 3 2 4" xfId="2007" xr:uid="{D5F74E47-A2D0-4E31-A6EC-153B3002CA40}"/>
    <cellStyle name="Normal 8 2 2 3 2 4 2" xfId="5858" xr:uid="{B950AA75-AA0D-4AD4-A255-2E0B86A3DE69}"/>
    <cellStyle name="Normal 8 2 2 3 2 5" xfId="5859" xr:uid="{FDFB8380-6185-4EB0-B1F7-741800927C72}"/>
    <cellStyle name="Normal 8 2 2 3 3" xfId="762" xr:uid="{08D6D9ED-D01F-49D6-B5BF-ED5FF8D2F4A9}"/>
    <cellStyle name="Normal 8 2 2 3 3 2" xfId="2008" xr:uid="{B096D212-7C47-4008-AB51-C91914418143}"/>
    <cellStyle name="Normal 8 2 2 3 3 2 2" xfId="2009" xr:uid="{17BA4F17-91C6-4FD2-BA44-5D3D0278F8DB}"/>
    <cellStyle name="Normal 8 2 2 3 3 2 2 2" xfId="5860" xr:uid="{86A7CD46-D800-4BDD-8D8B-13233FA4DF14}"/>
    <cellStyle name="Normal 8 2 2 3 3 2 3" xfId="5861" xr:uid="{8B41143E-DF01-4446-AB82-5602F01CB855}"/>
    <cellStyle name="Normal 8 2 2 3 3 3" xfId="2010" xr:uid="{B5DB6C8F-6EA2-473D-A6E7-10AD36F356F3}"/>
    <cellStyle name="Normal 8 2 2 3 3 3 2" xfId="5862" xr:uid="{9349401B-33D2-431B-B797-DEF4B0DDFBF8}"/>
    <cellStyle name="Normal 8 2 2 3 3 4" xfId="3730" xr:uid="{CB727348-02CF-4AF8-80D5-5EA3A33C68F1}"/>
    <cellStyle name="Normal 8 2 2 3 4" xfId="2011" xr:uid="{E10B93C0-B2EB-4FB9-8D05-DD811910D705}"/>
    <cellStyle name="Normal 8 2 2 3 4 2" xfId="2012" xr:uid="{547CEE66-ECAB-42E1-BC25-E98254335F5D}"/>
    <cellStyle name="Normal 8 2 2 3 4 2 2" xfId="5863" xr:uid="{941A895D-0071-4332-96C6-710729E1A21E}"/>
    <cellStyle name="Normal 8 2 2 3 4 3" xfId="5864" xr:uid="{244B8760-4D45-4A24-BDE1-0DF7B0BEB8F9}"/>
    <cellStyle name="Normal 8 2 2 3 5" xfId="2013" xr:uid="{5DB2543D-2E7F-4A63-BD4C-31FFB9980489}"/>
    <cellStyle name="Normal 8 2 2 3 5 2" xfId="5865" xr:uid="{74BFC9EE-4A1F-468F-AF32-A701DC1725AD}"/>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2 2 2" xfId="5866" xr:uid="{A9EEDC83-F852-423A-85BF-E361E03DED7E}"/>
    <cellStyle name="Normal 8 2 3 2 2 2 2 3" xfId="5867" xr:uid="{6BF23C96-6A4B-46CE-840D-01AB3408F86E}"/>
    <cellStyle name="Normal 8 2 3 2 2 2 3" xfId="2040" xr:uid="{7791FE3A-219E-4A90-9BE0-762E1B1DCE1B}"/>
    <cellStyle name="Normal 8 2 3 2 2 2 3 2" xfId="5868" xr:uid="{3EDB267D-E53B-4D7B-BABB-3AB426171640}"/>
    <cellStyle name="Normal 8 2 3 2 2 2 4" xfId="5869" xr:uid="{A38EEEBD-F4F7-4D07-8A8E-E10DD89AFA67}"/>
    <cellStyle name="Normal 8 2 3 2 2 3" xfId="2041" xr:uid="{9DDBE660-43E5-4AA0-AA89-30ECC67697EC}"/>
    <cellStyle name="Normal 8 2 3 2 2 3 2" xfId="2042" xr:uid="{D0D966FA-B1D4-43B5-A1C7-5534D793842E}"/>
    <cellStyle name="Normal 8 2 3 2 2 3 2 2" xfId="5870" xr:uid="{50C0A692-123F-4BC9-8A09-ACAE205F41F9}"/>
    <cellStyle name="Normal 8 2 3 2 2 3 3" xfId="5871" xr:uid="{F8846B1A-1817-4499-896D-8FD6E7A96568}"/>
    <cellStyle name="Normal 8 2 3 2 2 4" xfId="2043" xr:uid="{393DAF80-9630-4F36-8477-AE4E6D195559}"/>
    <cellStyle name="Normal 8 2 3 2 2 4 2" xfId="5872" xr:uid="{B5FDB385-FDA0-47FF-873A-099CDAB02E1F}"/>
    <cellStyle name="Normal 8 2 3 2 2 5" xfId="5873" xr:uid="{CF86E342-451A-4C1C-AB7D-D77AB564DFC0}"/>
    <cellStyle name="Normal 8 2 3 2 3" xfId="770" xr:uid="{91BA11C3-6951-4C65-B6EA-70634F900B00}"/>
    <cellStyle name="Normal 8 2 3 2 3 2" xfId="2044" xr:uid="{80855F46-1581-444C-9846-CE18BB7562A0}"/>
    <cellStyle name="Normal 8 2 3 2 3 2 2" xfId="2045" xr:uid="{89E636F3-E54E-4D11-9616-51AB4B253E17}"/>
    <cellStyle name="Normal 8 2 3 2 3 2 2 2" xfId="5874" xr:uid="{5D8BF6A3-B304-4E62-89F4-4EF43596D57E}"/>
    <cellStyle name="Normal 8 2 3 2 3 2 3" xfId="5875" xr:uid="{3002513D-8DC2-4596-AA95-8606E0652596}"/>
    <cellStyle name="Normal 8 2 3 2 3 3" xfId="2046" xr:uid="{6750885D-10C4-459C-9737-25FB311A7357}"/>
    <cellStyle name="Normal 8 2 3 2 3 3 2" xfId="5876" xr:uid="{2C61A790-6B2B-4794-8DE1-A69F3018115C}"/>
    <cellStyle name="Normal 8 2 3 2 3 4" xfId="3734" xr:uid="{9D0ED38B-7DA2-42D4-9FF1-9CF7B1C819A9}"/>
    <cellStyle name="Normal 8 2 3 2 4" xfId="2047" xr:uid="{7C3C1FDB-A515-4583-86F3-96768C458E41}"/>
    <cellStyle name="Normal 8 2 3 2 4 2" xfId="2048" xr:uid="{E0ED32F6-7096-4CEA-84C6-7BEF4F8033E5}"/>
    <cellStyle name="Normal 8 2 3 2 4 2 2" xfId="5877" xr:uid="{AD1074AB-8584-4A5C-85BE-47A415E2A408}"/>
    <cellStyle name="Normal 8 2 3 2 4 3" xfId="5878" xr:uid="{F561C2DB-B2D6-4E63-8F20-56B529485D31}"/>
    <cellStyle name="Normal 8 2 3 2 5" xfId="2049" xr:uid="{19C28FD2-ED88-4927-B217-95BD096AD577}"/>
    <cellStyle name="Normal 8 2 3 2 5 2" xfId="5879" xr:uid="{50AB5078-0CD7-4527-82C2-2CFE2D136B89}"/>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2 2 2" xfId="5880" xr:uid="{5698E952-AAA8-455B-B113-DD182DE6DD47}"/>
    <cellStyle name="Normal 8 2 4 2 2 2 3" xfId="5881" xr:uid="{36AC97B7-FA13-49DA-9391-03F39843B49D}"/>
    <cellStyle name="Normal 8 2 4 2 2 3" xfId="2076" xr:uid="{130BBE9E-9F20-4DB0-A047-7010F3D9198A}"/>
    <cellStyle name="Normal 8 2 4 2 2 3 2" xfId="5882" xr:uid="{059BD119-9E6C-4D65-9CA1-54F95F478DBD}"/>
    <cellStyle name="Normal 8 2 4 2 2 4" xfId="3738" xr:uid="{AD60BD48-C0F5-4980-922E-25216BF6DCA6}"/>
    <cellStyle name="Normal 8 2 4 2 3" xfId="2077" xr:uid="{D12BAEBB-F1FF-4E5C-BCAF-E5FEBEEB0431}"/>
    <cellStyle name="Normal 8 2 4 2 3 2" xfId="2078" xr:uid="{5E9F19C7-0731-4BC4-828A-49607A220494}"/>
    <cellStyle name="Normal 8 2 4 2 3 2 2" xfId="5883" xr:uid="{9B4358B4-FE0A-4C9B-A380-BFB47D901904}"/>
    <cellStyle name="Normal 8 2 4 2 3 3" xfId="5884" xr:uid="{C9C7A936-A162-472E-B9B6-12F237220A02}"/>
    <cellStyle name="Normal 8 2 4 2 4" xfId="2079" xr:uid="{8C2E6277-FC5A-4AA4-A848-0A2C7CCC4DB9}"/>
    <cellStyle name="Normal 8 2 4 2 4 2" xfId="5885" xr:uid="{853572D4-DBBA-4068-AD5D-B42F590824B2}"/>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2 2 2" xfId="5886" xr:uid="{5CF84D05-1F74-4101-BB4C-D6AD3CAE4DE8}"/>
    <cellStyle name="Normal 8 2 4 3 2 3" xfId="5887" xr:uid="{EFA21764-ED63-49C0-9399-4A07C30BF15F}"/>
    <cellStyle name="Normal 8 2 4 3 3" xfId="2082" xr:uid="{5C8B80AA-BFEF-4AAB-94D9-E9CF8A425CE6}"/>
    <cellStyle name="Normal 8 2 4 3 3 2" xfId="5888" xr:uid="{B2AC91D0-6694-4761-945B-EB131F3F255B}"/>
    <cellStyle name="Normal 8 2 4 3 4" xfId="3740" xr:uid="{69F83388-8D02-4923-922C-06A700E595E9}"/>
    <cellStyle name="Normal 8 2 4 4" xfId="2083" xr:uid="{34E36449-7183-484F-8908-EC9E31CA1723}"/>
    <cellStyle name="Normal 8 2 4 4 2" xfId="2084" xr:uid="{10F33A87-F955-465D-8072-CFD716E9C871}"/>
    <cellStyle name="Normal 8 2 4 4 2 2" xfId="5889" xr:uid="{B7643C7D-E5C2-48C1-9288-E3995195DF24}"/>
    <cellStyle name="Normal 8 2 4 4 3" xfId="3741" xr:uid="{CD28D297-39AD-48F7-ACBF-EC0944393795}"/>
    <cellStyle name="Normal 8 2 4 4 4" xfId="3742" xr:uid="{E8A90258-6833-482E-AF3C-C95FD413680C}"/>
    <cellStyle name="Normal 8 2 4 5" xfId="2085" xr:uid="{42AF1CE8-4839-4528-8271-DC9FE25D6974}"/>
    <cellStyle name="Normal 8 2 4 5 2" xfId="5890" xr:uid="{61081A2D-7C79-4D18-87E8-038081A12DAA}"/>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2 2 2" xfId="5891" xr:uid="{0BFABFEC-DE08-4769-A95D-D15683731FB1}"/>
    <cellStyle name="Normal 8 3 2 2 2 2 2 3" xfId="5892" xr:uid="{F8C42CEF-F28B-4985-B35D-FDDCBAB0032E}"/>
    <cellStyle name="Normal 8 3 2 2 2 2 3" xfId="2112" xr:uid="{6F31C4E5-90DC-4198-BF9D-066F80EC2C0C}"/>
    <cellStyle name="Normal 8 3 2 2 2 2 3 2" xfId="5893" xr:uid="{C395FE35-15D4-423B-AEEC-D0847C3CB936}"/>
    <cellStyle name="Normal 8 3 2 2 2 2 4" xfId="3754" xr:uid="{555BF94A-F5A1-4BF5-BA3C-78E8CAECF06F}"/>
    <cellStyle name="Normal 8 3 2 2 2 3" xfId="2113" xr:uid="{452BCE35-475D-49C2-A71A-C0658A6B66DE}"/>
    <cellStyle name="Normal 8 3 2 2 2 3 2" xfId="2114" xr:uid="{59F9E012-AEDA-4BC4-957D-A56E4ED0B2C7}"/>
    <cellStyle name="Normal 8 3 2 2 2 3 2 2" xfId="5894" xr:uid="{CC293981-30BB-49C6-877F-454D04A78E55}"/>
    <cellStyle name="Normal 8 3 2 2 2 3 3" xfId="3755" xr:uid="{043E4C58-3997-4B43-BB95-53E40A0B6337}"/>
    <cellStyle name="Normal 8 3 2 2 2 3 4" xfId="3756" xr:uid="{4D3E1FAB-ECF6-4389-B85D-1A06217FE95A}"/>
    <cellStyle name="Normal 8 3 2 2 2 4" xfId="2115" xr:uid="{B610E67E-0AC9-4024-B4B8-6518AACDA2FB}"/>
    <cellStyle name="Normal 8 3 2 2 2 4 2" xfId="5895" xr:uid="{DF841D0C-C692-4D2A-BF10-672F6D21E2B7}"/>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2 2" xfId="5896" xr:uid="{52C5F6D5-A88E-47DC-A6C2-9AE0F72F3E9D}"/>
    <cellStyle name="Normal 8 3 2 2 3 2 3" xfId="3759" xr:uid="{40EFFB9C-477A-4185-BD5D-B34B2E40E02E}"/>
    <cellStyle name="Normal 8 3 2 2 3 2 4" xfId="3760" xr:uid="{6EDB23A1-FC34-4F0B-8113-C22A3CA44ACE}"/>
    <cellStyle name="Normal 8 3 2 2 3 3" xfId="2118" xr:uid="{250087BA-CD24-4400-A6D9-A4CAE78DE0E6}"/>
    <cellStyle name="Normal 8 3 2 2 3 3 2" xfId="5897" xr:uid="{F4C5757C-8B29-40B9-AF88-C8778D96087D}"/>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2 2" xfId="5898" xr:uid="{2103E446-0B93-4813-B56E-A8FF0DA9042E}"/>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2 2 2" xfId="5899" xr:uid="{176D2CAE-6BAD-4FB7-A1AD-3C7F3A5715C9}"/>
    <cellStyle name="Normal 8 3 3 2 2 2 2 3" xfId="5900" xr:uid="{BE63F57F-7195-4530-9BA9-2A8F65C8573B}"/>
    <cellStyle name="Normal 8 3 3 2 2 2 3" xfId="4493" xr:uid="{72988B21-7702-4419-AB35-F974439198C1}"/>
    <cellStyle name="Normal 8 3 3 2 2 2 3 2" xfId="5901" xr:uid="{D11ADE7A-C834-449F-8280-0F102830F03E}"/>
    <cellStyle name="Normal 8 3 3 2 2 2 4" xfId="5902" xr:uid="{414539DE-3500-4CAD-9710-0B90BB80C6EB}"/>
    <cellStyle name="Normal 8 3 3 2 2 3" xfId="2148" xr:uid="{1F8EB228-6D7D-499B-AC89-2CCF2B89D559}"/>
    <cellStyle name="Normal 8 3 3 2 2 3 2" xfId="4494" xr:uid="{4CDC6388-3B6C-4600-A185-78D70C90735F}"/>
    <cellStyle name="Normal 8 3 3 2 2 3 2 2" xfId="5903" xr:uid="{668C2562-2463-4D59-BA6D-FEC12B1A5B3D}"/>
    <cellStyle name="Normal 8 3 3 2 2 3 3" xfId="5904" xr:uid="{08D886B4-C111-435E-983D-2A2F3EFCA8A0}"/>
    <cellStyle name="Normal 8 3 3 2 2 4" xfId="3780" xr:uid="{D3EC4008-342F-440D-8C92-6A549480AAD3}"/>
    <cellStyle name="Normal 8 3 3 2 2 4 2" xfId="5905" xr:uid="{4D2F780C-6585-4D6A-A8F8-1FE783C81BB3}"/>
    <cellStyle name="Normal 8 3 3 2 2 5" xfId="5906" xr:uid="{C6927381-9A86-4D24-AF5A-423EA7CF73C4}"/>
    <cellStyle name="Normal 8 3 3 2 3" xfId="2149" xr:uid="{035A4503-3926-4BA3-B644-DDDC3517B6EB}"/>
    <cellStyle name="Normal 8 3 3 2 3 2" xfId="2150" xr:uid="{252BE5A1-0800-46A1-97EF-8F39454EBAAA}"/>
    <cellStyle name="Normal 8 3 3 2 3 2 2" xfId="4495" xr:uid="{C6A27124-A479-4DDC-8240-A19F10E6DB01}"/>
    <cellStyle name="Normal 8 3 3 2 3 2 2 2" xfId="5907" xr:uid="{28337A71-F48F-4632-9458-1F897B43F1F1}"/>
    <cellStyle name="Normal 8 3 3 2 3 2 3" xfId="5908" xr:uid="{123E2259-7830-4B23-BFA6-4C4D08034B7F}"/>
    <cellStyle name="Normal 8 3 3 2 3 3" xfId="3781" xr:uid="{2873AE07-6A56-4F21-9A91-6FED852C47E9}"/>
    <cellStyle name="Normal 8 3 3 2 3 3 2" xfId="5909" xr:uid="{F6299A7F-DDF8-46CB-9CF4-0C6EE91A6A81}"/>
    <cellStyle name="Normal 8 3 3 2 3 4" xfId="3782" xr:uid="{DB273DE0-9D18-4FB4-AA00-600C2BCDA131}"/>
    <cellStyle name="Normal 8 3 3 2 4" xfId="2151" xr:uid="{69113236-23EB-4F4D-8140-D251D9C55DA3}"/>
    <cellStyle name="Normal 8 3 3 2 4 2" xfId="4496" xr:uid="{48826948-0C7A-444E-98EC-96E3F101E54E}"/>
    <cellStyle name="Normal 8 3 3 2 4 2 2" xfId="5910" xr:uid="{1F080055-C801-4295-8B5B-F1E3A74001DC}"/>
    <cellStyle name="Normal 8 3 3 2 4 3" xfId="5911" xr:uid="{935E57D9-75D4-4177-87FC-82F97114EF1F}"/>
    <cellStyle name="Normal 8 3 3 2 5" xfId="3783" xr:uid="{2C3A517D-78A5-45FF-AA71-50B41E7D83D6}"/>
    <cellStyle name="Normal 8 3 3 2 5 2" xfId="5912" xr:uid="{D65E4DBE-A732-4000-9D3F-88854386FECE}"/>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2 2 2" xfId="5913" xr:uid="{FC10488C-287B-4613-9DEF-7566814EC58A}"/>
    <cellStyle name="Normal 8 3 3 3 2 2 3" xfId="5914" xr:uid="{222366B2-FF24-4EE6-892B-1CE7D2497B34}"/>
    <cellStyle name="Normal 8 3 3 3 2 3" xfId="3785" xr:uid="{A15C3859-48F2-4AD0-9D7C-9CE3EF92E42E}"/>
    <cellStyle name="Normal 8 3 3 3 2 3 2" xfId="5915" xr:uid="{32790A72-8131-4D43-8E41-6F730934EF23}"/>
    <cellStyle name="Normal 8 3 3 3 2 4" xfId="3786" xr:uid="{527C46F2-9B9E-42DD-A760-B27DEFDB431E}"/>
    <cellStyle name="Normal 8 3 3 3 3" xfId="2154" xr:uid="{D45396D3-3219-4D35-ABC8-8594F73DE81E}"/>
    <cellStyle name="Normal 8 3 3 3 3 2" xfId="4498" xr:uid="{80B270C0-4373-4781-9BCE-0E86A84ED351}"/>
    <cellStyle name="Normal 8 3 3 3 3 2 2" xfId="5916" xr:uid="{3051A4F3-BE5B-4CBB-8D4E-491039B08624}"/>
    <cellStyle name="Normal 8 3 3 3 3 3" xfId="5917" xr:uid="{7063949B-8401-49CF-B6E5-391940707C60}"/>
    <cellStyle name="Normal 8 3 3 3 4" xfId="3787" xr:uid="{B620A8F1-DE77-433F-8723-63881C5DF328}"/>
    <cellStyle name="Normal 8 3 3 3 4 2" xfId="5918" xr:uid="{7621D23C-696A-41FF-9CFC-34849493FB44}"/>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2 2 2" xfId="5919" xr:uid="{929020EC-E2D7-4258-9AE1-0FCE0F22E4C3}"/>
    <cellStyle name="Normal 8 3 3 4 2 3" xfId="5920" xr:uid="{B2EE585C-6E08-4702-9B50-42E6F50F32CA}"/>
    <cellStyle name="Normal 8 3 3 4 3" xfId="3789" xr:uid="{DE833C55-5F60-4903-8405-82D26397BD89}"/>
    <cellStyle name="Normal 8 3 3 4 3 2" xfId="5921" xr:uid="{1AFD31BB-E7A2-4C7A-8355-78A80769EE40}"/>
    <cellStyle name="Normal 8 3 3 4 4" xfId="3790" xr:uid="{AFC484F1-83E8-43AF-84F9-20CF01F5837B}"/>
    <cellStyle name="Normal 8 3 3 5" xfId="2157" xr:uid="{5242568B-A409-4A19-A349-705B3190B385}"/>
    <cellStyle name="Normal 8 3 3 5 2" xfId="3791" xr:uid="{BB067CA9-EC31-4D45-8BBA-135F25F6950E}"/>
    <cellStyle name="Normal 8 3 3 5 2 2" xfId="5922" xr:uid="{138B6E78-6553-4B52-89AF-C410FB2A9381}"/>
    <cellStyle name="Normal 8 3 3 5 3" xfId="3792" xr:uid="{6D95A46C-D7C1-4F03-B944-2F5E41A573CA}"/>
    <cellStyle name="Normal 8 3 3 5 4" xfId="3793" xr:uid="{62439FC1-94A6-4D61-AFDF-61086341AADD}"/>
    <cellStyle name="Normal 8 3 3 6" xfId="3794" xr:uid="{3553B551-ED01-4B6A-BE16-D96CF946DA5E}"/>
    <cellStyle name="Normal 8 3 3 6 2" xfId="5923" xr:uid="{FA783616-29DB-4F0A-B440-7D9FD0FD3915}"/>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2 2 2" xfId="5924" xr:uid="{737F2257-C8C0-44EE-9516-BA552AD4685F}"/>
    <cellStyle name="Normal 8 3 4 2 2 2 3" xfId="5925" xr:uid="{E074CAA4-0920-4893-9F1C-CC8ECEB912D7}"/>
    <cellStyle name="Normal 8 3 4 2 2 3" xfId="2160" xr:uid="{4A02D8EC-9CDB-44F1-9C90-8968F1EBDFFF}"/>
    <cellStyle name="Normal 8 3 4 2 2 3 2" xfId="5926" xr:uid="{3ED3E4F1-096A-4901-B78C-3860B258BC89}"/>
    <cellStyle name="Normal 8 3 4 2 2 4" xfId="3797" xr:uid="{80ABD649-F2E3-41B1-B00D-AD7BD455B0CE}"/>
    <cellStyle name="Normal 8 3 4 2 3" xfId="2161" xr:uid="{874B41B8-486E-48FC-A5F3-F28272917515}"/>
    <cellStyle name="Normal 8 3 4 2 3 2" xfId="2162" xr:uid="{B15EDACB-79BA-461F-ADB9-F8A4272F3749}"/>
    <cellStyle name="Normal 8 3 4 2 3 2 2" xfId="5927" xr:uid="{5EBE5861-9088-4709-8B44-55004E39DD89}"/>
    <cellStyle name="Normal 8 3 4 2 3 3" xfId="5928" xr:uid="{CA68CF03-8730-402B-9AD1-7480BFC7E585}"/>
    <cellStyle name="Normal 8 3 4 2 4" xfId="2163" xr:uid="{AA395DCA-7004-4FC8-B131-4993482A39C8}"/>
    <cellStyle name="Normal 8 3 4 2 4 2" xfId="5929" xr:uid="{29AF1ABF-49AA-439B-9F51-FF92738D0330}"/>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2 2 2" xfId="5930" xr:uid="{B547E12E-B292-4773-8CC9-5FFC5C9D9055}"/>
    <cellStyle name="Normal 8 3 4 3 2 3" xfId="5931" xr:uid="{7FC7D706-702D-4948-BA5F-94EAAA2F4CEF}"/>
    <cellStyle name="Normal 8 3 4 3 3" xfId="2166" xr:uid="{74FB82D5-E696-4ECC-B2F5-DD7AEC2A04E2}"/>
    <cellStyle name="Normal 8 3 4 3 3 2" xfId="5932" xr:uid="{C9033054-F70E-4059-8C80-29A8CB939EB1}"/>
    <cellStyle name="Normal 8 3 4 3 4" xfId="3799" xr:uid="{04BB686C-0505-4012-9DF4-11C52E43CBB8}"/>
    <cellStyle name="Normal 8 3 4 4" xfId="2167" xr:uid="{E26B3723-4FCE-46F7-BC9F-4CB3785E22B6}"/>
    <cellStyle name="Normal 8 3 4 4 2" xfId="2168" xr:uid="{5C744A51-48E0-4980-80A0-FBDCF89261D3}"/>
    <cellStyle name="Normal 8 3 4 4 2 2" xfId="5933" xr:uid="{EFCB61BE-4D28-4F12-A617-140E3926C1CB}"/>
    <cellStyle name="Normal 8 3 4 4 3" xfId="3800" xr:uid="{ED7F7410-E280-4DF9-B293-96D97609952C}"/>
    <cellStyle name="Normal 8 3 4 4 4" xfId="3801" xr:uid="{3F26C1CC-95CC-48B2-A853-A0EA84F49A6D}"/>
    <cellStyle name="Normal 8 3 4 5" xfId="2169" xr:uid="{7DDA7F46-AC5E-420F-81E6-F462DA4CA4AC}"/>
    <cellStyle name="Normal 8 3 4 5 2" xfId="5934" xr:uid="{649EED0C-26B0-4871-A210-45F78989E5F7}"/>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2 2 2" xfId="5935" xr:uid="{0F11F7F3-6A69-48BB-92B5-C336FF5E2078}"/>
    <cellStyle name="Normal 8 3 5 2 2 3" xfId="5936" xr:uid="{43453243-501E-40B9-886E-FE5814896BCD}"/>
    <cellStyle name="Normal 8 3 5 2 3" xfId="2172" xr:uid="{152FE4B5-D023-40C8-B625-4F99184488F1}"/>
    <cellStyle name="Normal 8 3 5 2 3 2" xfId="5937" xr:uid="{CA68B987-28CC-423D-89FD-1E92093C9CA0}"/>
    <cellStyle name="Normal 8 3 5 2 4" xfId="3804" xr:uid="{A3258552-A472-442D-8E83-83953B07319D}"/>
    <cellStyle name="Normal 8 3 5 3" xfId="2173" xr:uid="{575C0027-10F3-4EEA-AB86-236FB04E3951}"/>
    <cellStyle name="Normal 8 3 5 3 2" xfId="2174" xr:uid="{AC827A67-7A34-4F97-B7DE-38B6D667ECE2}"/>
    <cellStyle name="Normal 8 3 5 3 2 2" xfId="5938" xr:uid="{7DE14330-937F-42CE-90F6-315DE294466B}"/>
    <cellStyle name="Normal 8 3 5 3 3" xfId="3805" xr:uid="{DFF371EF-01F8-4D9B-BDED-199414A49247}"/>
    <cellStyle name="Normal 8 3 5 3 4" xfId="3806" xr:uid="{EEC7ADE3-DE16-4414-B68B-B092628DE247}"/>
    <cellStyle name="Normal 8 3 5 4" xfId="2175" xr:uid="{14F51ABA-6A2E-4D3F-9768-048721E11B9A}"/>
    <cellStyle name="Normal 8 3 5 4 2" xfId="5939" xr:uid="{48B2C805-F50B-4DF5-BD81-E84D64935346}"/>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2 2" xfId="5940" xr:uid="{ABCD034A-3EA2-4CBF-A050-EACFADB686B5}"/>
    <cellStyle name="Normal 8 3 6 2 3" xfId="3809" xr:uid="{41690437-9E6F-473F-A86F-4319403AC84D}"/>
    <cellStyle name="Normal 8 3 6 2 4" xfId="3810" xr:uid="{AD338F9B-CF65-41C2-BB08-19E81325F5A9}"/>
    <cellStyle name="Normal 8 3 6 3" xfId="2178" xr:uid="{4169FA0D-F3F8-4A1B-83C9-C78AE59F6A23}"/>
    <cellStyle name="Normal 8 3 6 3 2" xfId="5941" xr:uid="{85876CF1-2D91-4DBA-BBEF-12E5FC15B7C9}"/>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2 2" xfId="5942" xr:uid="{9E3A7521-2160-42DC-AA1D-57BBE8C0DFF9}"/>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2 2" xfId="5943" xr:uid="{8F662022-229B-4131-B72D-677C96AFAC2A}"/>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2 2" xfId="5944" xr:uid="{83D9A117-A3AC-427C-9CB2-27FCB996A972}"/>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2 2" xfId="5945" xr:uid="{47A7F29E-5866-45E8-9BD3-243A9FD83EA6}"/>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2 2" xfId="5946" xr:uid="{FC2B71BB-5155-4692-9095-A60C0DDFBA05}"/>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2 2" xfId="6082" xr:uid="{B94CFFC4-F2E9-4EB1-B8E5-A14DEDB0F9FD}"/>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2 2 2" xfId="5947" xr:uid="{00308407-19D7-4B57-81A6-78C8B800CC5E}"/>
    <cellStyle name="Normal 9 3 2 2 2 2 2 2 3" xfId="5948" xr:uid="{16091584-CD99-4E8F-A8AB-483EC7976403}"/>
    <cellStyle name="Normal 9 3 2 2 2 2 2 3" xfId="2233" xr:uid="{8A91E474-ECB1-4439-968E-AA3CF8CAEEDF}"/>
    <cellStyle name="Normal 9 3 2 2 2 2 2 3 2" xfId="5949" xr:uid="{DFF37B2B-A409-415A-A84A-D013FC59A70D}"/>
    <cellStyle name="Normal 9 3 2 2 2 2 2 4" xfId="5950" xr:uid="{44F7E980-FFC0-4746-9281-C720F9490C82}"/>
    <cellStyle name="Normal 9 3 2 2 2 2 3" xfId="2234" xr:uid="{2DA10B6E-12BD-4FF2-95A7-411516971606}"/>
    <cellStyle name="Normal 9 3 2 2 2 2 3 2" xfId="2235" xr:uid="{F2D3DE97-9E2F-49F4-B26D-5245D8BEC212}"/>
    <cellStyle name="Normal 9 3 2 2 2 2 3 2 2" xfId="5951" xr:uid="{47F32FD9-A5F0-4F14-9365-F583E32E1EC7}"/>
    <cellStyle name="Normal 9 3 2 2 2 2 3 3" xfId="5952" xr:uid="{1E29CE8A-6854-4F78-AD74-A3CA0CB35454}"/>
    <cellStyle name="Normal 9 3 2 2 2 2 4" xfId="2236" xr:uid="{84963963-D39C-4021-AAC9-28F626390682}"/>
    <cellStyle name="Normal 9 3 2 2 2 2 4 2" xfId="5953" xr:uid="{F3B861C3-8407-4414-9198-0F880782E662}"/>
    <cellStyle name="Normal 9 3 2 2 2 2 5" xfId="5954" xr:uid="{1B2C3235-3B51-4B0C-97F2-A0DC38CF3458}"/>
    <cellStyle name="Normal 9 3 2 2 2 3" xfId="827" xr:uid="{CDC51ABB-4F27-42F3-8CC1-EC73EAD90014}"/>
    <cellStyle name="Normal 9 3 2 2 2 3 2" xfId="2237" xr:uid="{A860FC34-9BA5-45B1-9217-3610DCDEFB53}"/>
    <cellStyle name="Normal 9 3 2 2 2 3 2 2" xfId="2238" xr:uid="{1DD38497-DEF9-4906-9F27-003766A9D709}"/>
    <cellStyle name="Normal 9 3 2 2 2 3 2 2 2" xfId="5955" xr:uid="{76922AB3-49F1-44C7-94AA-4E3426C4259B}"/>
    <cellStyle name="Normal 9 3 2 2 2 3 2 3" xfId="5956" xr:uid="{13B97DA2-51C7-4664-9F9B-231D173AC820}"/>
    <cellStyle name="Normal 9 3 2 2 2 3 3" xfId="2239" xr:uid="{965465B7-9BF1-4FAA-ADAD-6FDAB598C039}"/>
    <cellStyle name="Normal 9 3 2 2 2 3 3 2" xfId="5957" xr:uid="{85FDB537-027D-40EC-AE74-57CE10E2D615}"/>
    <cellStyle name="Normal 9 3 2 2 2 3 4" xfId="4031" xr:uid="{C79AFCD1-886B-4EDC-A62D-399608BCB9E8}"/>
    <cellStyle name="Normal 9 3 2 2 2 4" xfId="2240" xr:uid="{DD698271-A6C9-4F69-8891-E92DE52CB338}"/>
    <cellStyle name="Normal 9 3 2 2 2 4 2" xfId="2241" xr:uid="{7BE43BEB-EB07-439E-A1A9-234DB8768B40}"/>
    <cellStyle name="Normal 9 3 2 2 2 4 2 2" xfId="5958" xr:uid="{D017364B-B7F7-418E-A987-BC761AD62898}"/>
    <cellStyle name="Normal 9 3 2 2 2 4 3" xfId="5959" xr:uid="{BE6F5DFD-99B0-41E5-A063-F86C164956E6}"/>
    <cellStyle name="Normal 9 3 2 2 2 5" xfId="2242" xr:uid="{6677EE17-E2D1-40F0-928B-8AEFA27EE2D4}"/>
    <cellStyle name="Normal 9 3 2 2 2 5 2" xfId="5960" xr:uid="{3C219849-C8CF-47DB-AA1B-5743A94D91A6}"/>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2 2 2" xfId="5961" xr:uid="{3A087D3B-9766-4A34-9FDD-C84AA005BDAB}"/>
    <cellStyle name="Normal 9 3 2 3 2 2 2 3" xfId="5962" xr:uid="{4C4421F2-7EE9-4882-9690-6D390498DD8B}"/>
    <cellStyle name="Normal 9 3 2 3 2 2 3" xfId="2269" xr:uid="{482FC575-6BB5-4DA5-9708-328D31C1A8ED}"/>
    <cellStyle name="Normal 9 3 2 3 2 2 3 2" xfId="5963" xr:uid="{0927D969-27E7-436B-AAC9-0F9F623D9DC1}"/>
    <cellStyle name="Normal 9 3 2 3 2 2 4" xfId="5964" xr:uid="{C5A6CEE8-63EC-4D00-B15E-991483A1470F}"/>
    <cellStyle name="Normal 9 3 2 3 2 3" xfId="2270" xr:uid="{F7254D3D-7812-420E-8F28-4CE616432F6F}"/>
    <cellStyle name="Normal 9 3 2 3 2 3 2" xfId="2271" xr:uid="{952C13FC-DDAC-4F91-AEDF-E3C8CFE1E804}"/>
    <cellStyle name="Normal 9 3 2 3 2 3 2 2" xfId="5965" xr:uid="{1D03A4BC-DA6D-4DCB-812E-D137C0ECBCC7}"/>
    <cellStyle name="Normal 9 3 2 3 2 3 3" xfId="5966" xr:uid="{6B03EE44-5B65-4C3C-ADFB-8C084FAEFFD0}"/>
    <cellStyle name="Normal 9 3 2 3 2 4" xfId="2272" xr:uid="{19543914-EA19-4D7E-BC9A-77EA993B0343}"/>
    <cellStyle name="Normal 9 3 2 3 2 4 2" xfId="5967" xr:uid="{9DCFF2E7-3DE4-42B8-88D5-E821239E2F95}"/>
    <cellStyle name="Normal 9 3 2 3 2 5" xfId="5968" xr:uid="{539182A3-EB5D-4859-9ED9-F2B942016F46}"/>
    <cellStyle name="Normal 9 3 2 3 3" xfId="836" xr:uid="{CF4D9570-AE95-4C8A-A067-4E8358834561}"/>
    <cellStyle name="Normal 9 3 2 3 3 2" xfId="2273" xr:uid="{B44A8882-FBD4-4DBD-8E31-2573F8863886}"/>
    <cellStyle name="Normal 9 3 2 3 3 2 2" xfId="2274" xr:uid="{3FB35500-7F1B-4F5F-840E-CCFF4E97AEC2}"/>
    <cellStyle name="Normal 9 3 2 3 3 2 2 2" xfId="5969" xr:uid="{10903B37-27B8-44F1-B0D2-1D326387519C}"/>
    <cellStyle name="Normal 9 3 2 3 3 2 3" xfId="5970" xr:uid="{46E91833-A3D1-4DD6-9500-FB51E4C75176}"/>
    <cellStyle name="Normal 9 3 2 3 3 3" xfId="2275" xr:uid="{1AF34E6C-A3EF-4CED-9183-34C2C417BEED}"/>
    <cellStyle name="Normal 9 3 2 3 3 3 2" xfId="5971" xr:uid="{873CA95B-EAF3-4AF8-8DDB-10CB5F663BF2}"/>
    <cellStyle name="Normal 9 3 2 3 3 4" xfId="4035" xr:uid="{966D07B7-CE9B-415D-9C7A-9A11D365E8C3}"/>
    <cellStyle name="Normal 9 3 2 3 4" xfId="2276" xr:uid="{BE41A98A-0FB7-4437-B692-30C6D700A88D}"/>
    <cellStyle name="Normal 9 3 2 3 4 2" xfId="2277" xr:uid="{ED16A18D-56D1-4E87-B651-6CA52DEDD916}"/>
    <cellStyle name="Normal 9 3 2 3 4 2 2" xfId="5972" xr:uid="{4A4A3DD5-61D4-4D89-9122-D7C4B13042C3}"/>
    <cellStyle name="Normal 9 3 2 3 4 3" xfId="5973" xr:uid="{FAC8587F-1A82-4143-9200-818034542AE6}"/>
    <cellStyle name="Normal 9 3 2 3 5" xfId="2278" xr:uid="{B394FB98-BB66-45F8-BE9D-267E6D2A707E}"/>
    <cellStyle name="Normal 9 3 2 3 5 2" xfId="5974" xr:uid="{37AB9755-0D31-4675-9D77-FEEF458E6258}"/>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2 2 2" xfId="5975" xr:uid="{2B2EAB9D-891E-4C83-9BB1-4E9531E64769}"/>
    <cellStyle name="Normal 9 3 3 2 2 2 2 3" xfId="5976" xr:uid="{B0AF2198-0D81-4D0E-BA13-2E2C3327B71D}"/>
    <cellStyle name="Normal 9 3 3 2 2 2 3" xfId="2305" xr:uid="{019FC6C6-3F00-4C71-8BEE-4BE926914A4C}"/>
    <cellStyle name="Normal 9 3 3 2 2 2 3 2" xfId="5977" xr:uid="{F5168151-B4D3-4B92-867A-D91D868126F9}"/>
    <cellStyle name="Normal 9 3 3 2 2 2 4" xfId="5978" xr:uid="{0FA524F3-CA68-4420-9D72-8EF7CF319128}"/>
    <cellStyle name="Normal 9 3 3 2 2 3" xfId="2306" xr:uid="{B65DAD95-25B6-488B-BF8F-6F3FE874F021}"/>
    <cellStyle name="Normal 9 3 3 2 2 3 2" xfId="2307" xr:uid="{D22F2D28-C6C7-4128-8BFD-0EF811884A3F}"/>
    <cellStyle name="Normal 9 3 3 2 2 3 2 2" xfId="5979" xr:uid="{F42DED4F-A68A-4586-ADF5-A75D6616C160}"/>
    <cellStyle name="Normal 9 3 3 2 2 3 3" xfId="5980" xr:uid="{FEEA30AC-CD22-4801-AFF0-FFCF43F216B6}"/>
    <cellStyle name="Normal 9 3 3 2 2 4" xfId="2308" xr:uid="{178C6D4F-FD88-4B13-BCAA-8DD2316A3214}"/>
    <cellStyle name="Normal 9 3 3 2 2 4 2" xfId="5981" xr:uid="{DC1521C7-2385-4106-8BDF-310F6D9E19D5}"/>
    <cellStyle name="Normal 9 3 3 2 2 5" xfId="5982" xr:uid="{3ADAF8E4-8548-40E5-8C1A-008988A815D6}"/>
    <cellStyle name="Normal 9 3 3 2 3" xfId="844" xr:uid="{857E7DA2-AED9-4AF5-9261-F1F48D78DC23}"/>
    <cellStyle name="Normal 9 3 3 2 3 2" xfId="2309" xr:uid="{F6B629A6-95ED-45EB-BDA8-83150BE23CB6}"/>
    <cellStyle name="Normal 9 3 3 2 3 2 2" xfId="2310" xr:uid="{4FB379F3-1330-42ED-A712-BE6A839AB781}"/>
    <cellStyle name="Normal 9 3 3 2 3 2 2 2" xfId="5983" xr:uid="{CE5E0578-87CC-4713-B072-422168CC2666}"/>
    <cellStyle name="Normal 9 3 3 2 3 2 3" xfId="5984" xr:uid="{A3905677-AE35-44EB-932C-A23C5C2A3CE9}"/>
    <cellStyle name="Normal 9 3 3 2 3 3" xfId="2311" xr:uid="{E441F827-3808-4F7F-837C-BE0D91C5A7F6}"/>
    <cellStyle name="Normal 9 3 3 2 3 3 2" xfId="5985" xr:uid="{E1B6CAAD-4A7A-461E-AD04-3B642A6610BC}"/>
    <cellStyle name="Normal 9 3 3 2 3 4" xfId="4039" xr:uid="{7F5D0505-7054-4064-94D9-7DD398383873}"/>
    <cellStyle name="Normal 9 3 3 2 4" xfId="2312" xr:uid="{2261F83C-C060-445E-8414-4C4415C8E73A}"/>
    <cellStyle name="Normal 9 3 3 2 4 2" xfId="2313" xr:uid="{AE930BC6-6002-476B-B405-E5AF435FF170}"/>
    <cellStyle name="Normal 9 3 3 2 4 2 2" xfId="5986" xr:uid="{7C9FFC21-D49E-47A1-AE71-2D6B2F41F85E}"/>
    <cellStyle name="Normal 9 3 3 2 4 3" xfId="5987" xr:uid="{99EF7B5A-A7CB-4BA8-BA31-DE0AF01BC349}"/>
    <cellStyle name="Normal 9 3 3 2 5" xfId="2314" xr:uid="{031E3798-5A2A-4D98-8987-941B765FF9B8}"/>
    <cellStyle name="Normal 9 3 3 2 5 2" xfId="5988" xr:uid="{6E19F243-4E32-4998-8EA8-479B123D23C9}"/>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2 2 2" xfId="5989" xr:uid="{86FC1A9D-D6A1-4614-A677-92EC9E5E0A7A}"/>
    <cellStyle name="Normal 9 3 4 2 2 2 2 2 3" xfId="6109" xr:uid="{7B2DB6A7-3CC8-449B-8BB7-09E2633170E1}"/>
    <cellStyle name="Normal 9 3 4 2 2 2 3" xfId="4797" xr:uid="{73B60691-B4DE-477D-8EC9-64201297FC54}"/>
    <cellStyle name="Normal 9 3 4 2 2 2 3 2" xfId="5990" xr:uid="{C1F3878F-53DD-416C-98F9-885CB3C19880}"/>
    <cellStyle name="Normal 9 3 4 2 2 2 3 3" xfId="6103" xr:uid="{F9C6DA27-1AA7-4E94-B381-97329E466047}"/>
    <cellStyle name="Normal 9 3 4 2 2 3" xfId="2341" xr:uid="{3872D82C-57C9-47E4-AF3B-E7E86DBC0222}"/>
    <cellStyle name="Normal 9 3 4 2 2 3 2" xfId="4799" xr:uid="{7BA70272-91AB-4DF2-BD96-C0F60D30DCF1}"/>
    <cellStyle name="Normal 9 3 4 2 2 3 2 2" xfId="5991" xr:uid="{162B20BE-B2D2-4E6D-B1BA-38FA426F0A06}"/>
    <cellStyle name="Normal 9 3 4 2 2 3 2 3" xfId="6096" xr:uid="{DD5818EA-73D8-4E4B-9B7E-79FB98DC2C35}"/>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2 2 2" xfId="5992" xr:uid="{430365BB-D892-4505-85FA-7E4C1128C512}"/>
    <cellStyle name="Normal 9 3 4 2 3 2 2 3" xfId="6095" xr:uid="{FCF63FB1-88F8-4BA7-BBF6-E46B46EE1A39}"/>
    <cellStyle name="Normal 9 3 4 2 3 3" xfId="4801" xr:uid="{61A4A001-E072-4390-821D-6F2190A4BBDD}"/>
    <cellStyle name="Normal 9 3 4 2 3 3 2" xfId="5993" xr:uid="{5EDD6620-3FDC-4BFA-9FE4-FB2923B5A8A3}"/>
    <cellStyle name="Normal 9 3 4 2 3 3 3" xfId="6108" xr:uid="{9F31961C-D5F7-4059-9D9D-D21C63FC9AAD}"/>
    <cellStyle name="Normal 9 3 4 2 4" xfId="2344" xr:uid="{2DD69D0B-32B9-4263-A9A9-C30B4CA36341}"/>
    <cellStyle name="Normal 9 3 4 2 4 2" xfId="4803" xr:uid="{3E2CADD1-00F9-453E-9788-D1D8A26C6D75}"/>
    <cellStyle name="Normal 9 3 4 2 4 2 2" xfId="5994" xr:uid="{5EEE954A-A869-44EB-B3A8-6251AF8AC583}"/>
    <cellStyle name="Normal 9 3 4 2 4 2 3" xfId="6089" xr:uid="{2E8C5CAE-ADA9-4B36-B6BE-2DE1C5F9D761}"/>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2 2 2" xfId="5995" xr:uid="{910DBF06-EC54-42B6-9288-2FB4F9969E95}"/>
    <cellStyle name="Normal 9 3 4 3 2 2 2 3" xfId="6090" xr:uid="{FAF2388E-9201-4046-968E-ADFCE336310C}"/>
    <cellStyle name="Normal 9 3 4 3 2 3" xfId="4806" xr:uid="{09D02287-8A78-4FBB-AE94-54AFFBAC0B0E}"/>
    <cellStyle name="Normal 9 3 4 3 2 3 2" xfId="5996" xr:uid="{014421F2-892A-4E8B-91D9-AFC52D8B8B74}"/>
    <cellStyle name="Normal 9 3 4 3 2 3 3" xfId="6094" xr:uid="{D6801214-BDFC-49D1-9D6B-86441C14D253}"/>
    <cellStyle name="Normal 9 3 4 3 3" xfId="2347" xr:uid="{B77551EE-52F3-49EA-B521-D108082EDA71}"/>
    <cellStyle name="Normal 9 3 4 3 3 2" xfId="4808" xr:uid="{3FACEB2C-6E3E-47BB-BF5E-5725BE77BB22}"/>
    <cellStyle name="Normal 9 3 4 3 3 2 2" xfId="5997" xr:uid="{6B6F243C-0F54-4595-9028-E97C67604F78}"/>
    <cellStyle name="Normal 9 3 4 3 3 2 3" xfId="6091" xr:uid="{5A6F4F42-828D-49B6-B662-8BC2F3B7D2ED}"/>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2 2 2" xfId="5998" xr:uid="{BEE82572-B1EE-43BB-99BB-24BB931DC47A}"/>
    <cellStyle name="Normal 9 3 4 4 2 2 3" xfId="6105" xr:uid="{1429765B-BE79-43F4-AB39-9307DE58C93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5 2 2" xfId="5999" xr:uid="{7D14ADDA-FC16-485C-94DF-E9BE6B5EEDC2}"/>
    <cellStyle name="Normal 9 3 4 5 2 3" xfId="6111" xr:uid="{6C01CA30-0662-4C4F-8D07-B0E8290E8AFF}"/>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2 2 2" xfId="6000" xr:uid="{C6842B33-EEC1-4B45-8C2C-EAF2FB4B1E0C}"/>
    <cellStyle name="Normal 9 4 2 2 2 2 2 2 2 3" xfId="6113" xr:uid="{98B33AFB-F0F1-4BFD-B502-7E0FFF7F49A6}"/>
    <cellStyle name="Normal 9 4 2 2 2 2 2 3" xfId="4862" xr:uid="{A3FE1BE1-9B42-4F75-B795-FA5CD1D4BCCF}"/>
    <cellStyle name="Normal 9 4 2 2 2 2 2 3 2" xfId="6001" xr:uid="{01E55CA2-428D-4E98-829A-411C76DB1763}"/>
    <cellStyle name="Normal 9 4 2 2 2 2 2 3 3" xfId="6112" xr:uid="{9EBEE622-AE6D-4A5B-BD3D-36AA013268C7}"/>
    <cellStyle name="Normal 9 4 2 2 2 2 3" xfId="2377" xr:uid="{74CC1C70-C179-4592-8FEB-410F557581C9}"/>
    <cellStyle name="Normal 9 4 2 2 2 2 3 2" xfId="4864" xr:uid="{537A8214-E52B-4879-BD26-9BAF2D3A8624}"/>
    <cellStyle name="Normal 9 4 2 2 2 2 3 2 2" xfId="6002" xr:uid="{FED59990-EEDE-46A5-8EC2-89598BF706E9}"/>
    <cellStyle name="Normal 9 4 2 2 2 2 3 2 3" xfId="6114" xr:uid="{3F681A61-E35E-4520-8679-42FA7FDD7715}"/>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2 2 2" xfId="6003" xr:uid="{FF9506D1-96E8-4414-BF2A-067FC3E5AE1C}"/>
    <cellStyle name="Normal 9 4 2 2 2 3 2 2 3" xfId="6115" xr:uid="{F5CBD574-A472-48F0-8127-D54861BD16D9}"/>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4 2 2" xfId="6004" xr:uid="{43DD99DC-60B8-47DE-942F-4AFFB4A09C27}"/>
    <cellStyle name="Normal 9 4 2 2 2 4 2 3" xfId="6116" xr:uid="{84A22CAA-4F0F-489B-9AB3-C76863B36BCD}"/>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2 2 2" xfId="6005" xr:uid="{579CAB70-2D6D-4577-A16A-B8D14518451D}"/>
    <cellStyle name="Normal 9 4 2 2 3 2 2 2 3" xfId="6117" xr:uid="{F0CA0503-BF31-4995-8E35-E4B4A00FFB74}"/>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3 2 2" xfId="6006" xr:uid="{FC6313F7-B399-42E8-9519-587B69448D0C}"/>
    <cellStyle name="Normal 9 4 2 2 3 3 2 3" xfId="6118" xr:uid="{B339FB78-A91B-4A13-8F65-83D0D1B0D9B4}"/>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2 2 2" xfId="6007" xr:uid="{2D88F326-7361-49A3-8C7C-716B9719DBF3}"/>
    <cellStyle name="Normal 9 4 2 2 4 2 2 3" xfId="6119" xr:uid="{D167E51D-66A9-44E8-9FB2-F6843C397AFC}"/>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2 3" xfId="6008" xr:uid="{A85E8E01-E3F0-4B97-A92F-518AC7595A4F}"/>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2 4" xfId="6009" xr:uid="{1E7183A4-BE48-4453-B516-CEBF7FCB964A}"/>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3 3" xfId="6010" xr:uid="{14FD7D13-80AC-48FE-9351-62E260234AC2}"/>
    <cellStyle name="Normal 9 4 3 2 2 4" xfId="4085" xr:uid="{7CEC2C5A-9D85-4919-8AB9-31CD151E0B7C}"/>
    <cellStyle name="Normal 9 4 3 2 2 4 2" xfId="4938" xr:uid="{24DD2028-BCCC-4304-A929-FA0ECB0DEF95}"/>
    <cellStyle name="Normal 9 4 3 2 2 4 2 2" xfId="6011" xr:uid="{E7B6A841-302B-426F-B63D-2EAB31AA8BD7}"/>
    <cellStyle name="Normal 9 4 3 2 2 4 2 3" xfId="6121" xr:uid="{CF43F29A-043D-440E-83B0-039C9DA9C320}"/>
    <cellStyle name="Normal 9 4 3 2 2 5" xfId="4934" xr:uid="{D6DDF80D-3D31-4C84-A8F1-2761452A53AC}"/>
    <cellStyle name="Normal 9 4 3 2 2 5 2" xfId="6012" xr:uid="{F2819B3C-AB6B-4452-B713-347284FF8997}"/>
    <cellStyle name="Normal 9 4 3 2 2 5 3" xfId="6120" xr:uid="{805D5899-2697-4BB0-9064-E49245D4128E}"/>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2 3" xfId="6013" xr:uid="{EB946F0B-9E32-4AF7-81B9-A778115302E3}"/>
    <cellStyle name="Normal 9 4 3 2 3 3" xfId="4086" xr:uid="{FC51D65C-EABD-438B-8A9D-5BEB0450C60D}"/>
    <cellStyle name="Normal 9 4 3 2 3 3 2" xfId="4941" xr:uid="{B3DD3D9C-C8A5-4A18-89FD-1A6153E1B6DF}"/>
    <cellStyle name="Normal 9 4 3 2 3 3 2 2" xfId="6014" xr:uid="{68A66E17-09F3-4418-84A1-EDBAA1C9C670}"/>
    <cellStyle name="Normal 9 4 3 2 3 3 2 3" xfId="6122" xr:uid="{99E6D007-13FC-4490-81C6-1C1EF5230457}"/>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4 3" xfId="6015" xr:uid="{AC528F35-6D79-450E-9401-311ECE400961}"/>
    <cellStyle name="Normal 9 4 3 2 5" xfId="4088" xr:uid="{DDFA90C6-BBB8-474E-A48F-AC37F3EA3A44}"/>
    <cellStyle name="Normal 9 4 3 2 5 2" xfId="4944" xr:uid="{70AAA725-2E64-4FA0-800B-C7299310C695}"/>
    <cellStyle name="Normal 9 4 3 2 5 2 2" xfId="6016" xr:uid="{ADD11464-8AFF-4AE5-BC34-DB51FFF9A474}"/>
    <cellStyle name="Normal 9 4 3 2 5 2 3" xfId="6123" xr:uid="{07A36170-A1B2-4669-A3E2-10B8BA5AE4D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2 3" xfId="6017" xr:uid="{8FF89FC0-B8D9-4D9C-881F-61B5C0465C2B}"/>
    <cellStyle name="Normal 9 4 3 3 2 3" xfId="4090" xr:uid="{85E5F3C9-DF72-4552-BC69-A0EB8DD874A1}"/>
    <cellStyle name="Normal 9 4 3 3 2 3 2" xfId="4949" xr:uid="{CF92C14D-78DB-43E1-B54D-660D3ABB0D59}"/>
    <cellStyle name="Normal 9 4 3 3 2 3 2 2" xfId="6018" xr:uid="{23379ABF-5FDC-4940-B832-02F450DCD945}"/>
    <cellStyle name="Normal 9 4 3 3 2 3 2 3" xfId="6124" xr:uid="{3C77674C-DC81-4474-BD63-646B30E06F31}"/>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3 3" xfId="6019" xr:uid="{7CB6ECDF-5BD4-4988-B0AF-ADD762E18776}"/>
    <cellStyle name="Normal 9 4 3 3 4" xfId="4092" xr:uid="{E207FB93-AA27-400A-85EC-69BB86B8127E}"/>
    <cellStyle name="Normal 9 4 3 3 4 2" xfId="4952" xr:uid="{18B5623B-5AC4-4E2F-A098-567F0775F8C0}"/>
    <cellStyle name="Normal 9 4 3 3 4 2 2" xfId="6020" xr:uid="{C4975E92-1442-41F8-8A3A-181E67D6DD95}"/>
    <cellStyle name="Normal 9 4 3 3 4 2 3" xfId="6125" xr:uid="{FCA6BB77-986D-4CA2-B480-E9A769A4A3AB}"/>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2 3" xfId="6021" xr:uid="{29A4CC9D-E2C8-4D2D-B937-DEDE288C9C68}"/>
    <cellStyle name="Normal 9 4 3 4 3" xfId="4094" xr:uid="{A362C207-AE9A-47AA-8181-EE27B0E2D959}"/>
    <cellStyle name="Normal 9 4 3 4 3 2" xfId="4956" xr:uid="{983C491C-4FAF-4859-8CB5-7487DCBF5A76}"/>
    <cellStyle name="Normal 9 4 3 4 3 2 2" xfId="6022" xr:uid="{8FFA3925-25F7-4314-BFFE-282F32C78A6D}"/>
    <cellStyle name="Normal 9 4 3 4 3 2 3" xfId="6126" xr:uid="{D502AEE7-A99F-42DB-8C20-6EA2227DFF15}"/>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2 2 2" xfId="6023" xr:uid="{E5A42FA9-CED1-4C38-9E95-3C3BCFFB49EC}"/>
    <cellStyle name="Normal 9 4 3 5 2 2 3" xfId="6127" xr:uid="{CB9193F1-F0C8-4AFD-AC54-2AC62690C0A6}"/>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6 2 2" xfId="6024" xr:uid="{D8292D15-3B29-4077-8687-8BFB06AD29D3}"/>
    <cellStyle name="Normal 9 4 3 6 2 3" xfId="6128" xr:uid="{9A0E4710-3ACC-48DB-87A4-2CFF1326FCA4}"/>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2 2 2" xfId="6025" xr:uid="{B0412643-CA63-4B2C-ACFA-BDDFC6760528}"/>
    <cellStyle name="Normal 9 4 4 2 2 2 2 2 3" xfId="6130" xr:uid="{88E2E350-996B-40B2-8F8E-603C1457C4E4}"/>
    <cellStyle name="Normal 9 4 4 2 2 2 3" xfId="4968" xr:uid="{34B75E95-EC59-4DB1-8885-103C692ECFCC}"/>
    <cellStyle name="Normal 9 4 4 2 2 2 3 2" xfId="6026" xr:uid="{1BA24744-411D-400A-9058-34460AFD1279}"/>
    <cellStyle name="Normal 9 4 4 2 2 2 3 3" xfId="6129" xr:uid="{1EA52F98-DC5F-440F-BF9B-20308FB76C80}"/>
    <cellStyle name="Normal 9 4 4 2 2 3" xfId="2425" xr:uid="{159DED00-67AE-4BB8-B0C7-C38E7571BEE2}"/>
    <cellStyle name="Normal 9 4 4 2 2 3 2" xfId="4970" xr:uid="{C61A8580-D33B-4C3B-802E-AF19779F8B1E}"/>
    <cellStyle name="Normal 9 4 4 2 2 3 2 2" xfId="6027" xr:uid="{D0093496-946E-4D6B-9B05-3F8A3BD43626}"/>
    <cellStyle name="Normal 9 4 4 2 2 3 2 3" xfId="6131" xr:uid="{F8742984-A733-48C2-86AD-AEC281DDD629}"/>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2 2 2" xfId="6028" xr:uid="{7E8EF5DB-D5D7-4D4F-9E85-519D06C5F661}"/>
    <cellStyle name="Normal 9 4 4 2 3 2 2 3" xfId="6133" xr:uid="{604E71E1-217B-472C-B363-A983F1441AD5}"/>
    <cellStyle name="Normal 9 4 4 2 3 3" xfId="4972" xr:uid="{B367421D-9FDC-482E-B979-BA95E59FC02E}"/>
    <cellStyle name="Normal 9 4 4 2 3 3 2" xfId="6029" xr:uid="{18ACAB50-97C3-4CF9-A533-9C3F620A7DB2}"/>
    <cellStyle name="Normal 9 4 4 2 3 3 3" xfId="6132" xr:uid="{9A43DE7A-4F7F-4992-8FBE-CCE7A4C52360}"/>
    <cellStyle name="Normal 9 4 4 2 4" xfId="2428" xr:uid="{BE48FBB8-B852-4719-95CF-FAD32A83783A}"/>
    <cellStyle name="Normal 9 4 4 2 4 2" xfId="4974" xr:uid="{EA0A1763-332B-4D56-820C-7E0C9372DE20}"/>
    <cellStyle name="Normal 9 4 4 2 4 2 2" xfId="6030" xr:uid="{365FE1E2-8FBA-470B-9FE0-DD80D1F1BD41}"/>
    <cellStyle name="Normal 9 4 4 2 4 2 3" xfId="6134" xr:uid="{ECF6E51D-1272-4F1E-835A-BDC66D1C3877}"/>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2 2 2" xfId="6031" xr:uid="{FA09999C-35CB-4E68-8C96-7C6BD6910E3A}"/>
    <cellStyle name="Normal 9 4 4 3 2 2 2 3" xfId="6136" xr:uid="{899A4066-B6F0-4B75-8104-D3941B700301}"/>
    <cellStyle name="Normal 9 4 4 3 2 3" xfId="4977" xr:uid="{58B92372-EDD1-48F3-A2B4-E2B4D1737305}"/>
    <cellStyle name="Normal 9 4 4 3 2 3 2" xfId="6032" xr:uid="{43E65CA3-46CA-486B-B54C-93DCDF2A9CC5}"/>
    <cellStyle name="Normal 9 4 4 3 2 3 3" xfId="6135" xr:uid="{2CBBD103-D7BE-43D0-987A-F650CA101188}"/>
    <cellStyle name="Normal 9 4 4 3 3" xfId="2431" xr:uid="{EF422691-8F82-40AB-9DBF-EC55C17B28D4}"/>
    <cellStyle name="Normal 9 4 4 3 3 2" xfId="4979" xr:uid="{75C1B8C9-93AF-4ACC-A120-A5A950D60A9D}"/>
    <cellStyle name="Normal 9 4 4 3 3 2 2" xfId="6033" xr:uid="{0F0F08A3-128D-4205-8EE6-23B0EC39C586}"/>
    <cellStyle name="Normal 9 4 4 3 3 2 3" xfId="6137" xr:uid="{49D23936-AEB3-4DFB-8775-01332404A3C9}"/>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2 2 2" xfId="6034" xr:uid="{B849BBA9-82F9-4281-850E-B7236C15E382}"/>
    <cellStyle name="Normal 9 4 4 4 2 2 3" xfId="6138" xr:uid="{1C67AB69-0A82-4FAF-90C9-4FCCB1B15055}"/>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5 2 2" xfId="6035" xr:uid="{BC03DC60-E154-4318-A548-9BD4A756ED74}"/>
    <cellStyle name="Normal 9 4 4 5 2 3" xfId="6139" xr:uid="{BC733969-C31F-45F3-9473-53662F1B3645}"/>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2 2 2" xfId="6036" xr:uid="{7E741E10-AC3F-4BFE-9196-2AB627D5B768}"/>
    <cellStyle name="Normal 9 4 5 2 2 2 2 3" xfId="6141" xr:uid="{B191FC13-3170-487D-B567-B4E8B22D36D0}"/>
    <cellStyle name="Normal 9 4 5 2 2 3" xfId="4990" xr:uid="{8C6B4FA7-E73D-463F-8C6D-B41F053B8E4A}"/>
    <cellStyle name="Normal 9 4 5 2 2 3 2" xfId="6037" xr:uid="{5579B5FA-88DA-4ED4-ADC7-33AF20F09B0F}"/>
    <cellStyle name="Normal 9 4 5 2 2 3 3" xfId="6140" xr:uid="{5939E3FB-57B6-4A64-B468-EF07D750148D}"/>
    <cellStyle name="Normal 9 4 5 2 3" xfId="2437" xr:uid="{2409AE86-83C8-4DDE-9A8B-9746F5AFA6A2}"/>
    <cellStyle name="Normal 9 4 5 2 3 2" xfId="4992" xr:uid="{318B5250-AE7B-499A-A987-F44FD6C944A7}"/>
    <cellStyle name="Normal 9 4 5 2 3 2 2" xfId="6038" xr:uid="{080A2386-2929-4FD9-A6D6-8EB92E149348}"/>
    <cellStyle name="Normal 9 4 5 2 3 2 3" xfId="6142" xr:uid="{54024E72-0C2B-4B95-9F90-4713AA236129}"/>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2 2 2" xfId="6039" xr:uid="{9BFFA03C-678D-4985-92EB-E4FAF2B7A4BE}"/>
    <cellStyle name="Normal 9 4 5 3 2 2 3" xfId="6143" xr:uid="{83C4ACCB-A643-402F-83B0-EBB4D412BE43}"/>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4 2 2" xfId="6040" xr:uid="{CD449447-6A8A-4C92-B8E5-51A7AF7D7AA3}"/>
    <cellStyle name="Normal 9 4 5 4 2 3" xfId="6144" xr:uid="{4C216047-1B77-44DB-B3F0-3239C91012F9}"/>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2 2 2" xfId="6041" xr:uid="{FF03DC0A-30E2-45AA-9FCD-C1BF28460E63}"/>
    <cellStyle name="Normal 9 4 6 2 2 2 3" xfId="6145" xr:uid="{ED6A39A1-248B-4993-96BE-97E33670D944}"/>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3 2 2" xfId="6042" xr:uid="{47BCA8CA-9F80-48B2-A24F-3F08292FF7A2}"/>
    <cellStyle name="Normal 9 4 6 3 2 3" xfId="6146" xr:uid="{88015F9C-3BC7-4845-B5E9-D3114159CEF8}"/>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2 2 2" xfId="6043" xr:uid="{0462F25A-C97D-455E-9815-2E7D41B5489D}"/>
    <cellStyle name="Normal 9 4 7 2 2 3" xfId="6147" xr:uid="{68CD2FAA-4AA1-417F-9273-B47320C5F226}"/>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4 9 2 2" xfId="6083" xr:uid="{523BCBBC-2021-4918-AA2C-18E9408F5EA7}"/>
    <cellStyle name="Normal 9 4 9 2 3" xfId="6148" xr:uid="{99E9BBD5-EAC9-4A4B-8E4B-D90C3718D3DF}"/>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2 2 2" xfId="6044" xr:uid="{D4FFEA5A-2E76-4609-887F-AB7C4CD74DAC}"/>
    <cellStyle name="Normal 9 5 2 2 2 2 2 2 3" xfId="6149" xr:uid="{0EA9B509-D84C-4338-A883-767B7A2E55D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2 2 2" xfId="6045" xr:uid="{96822851-5B7D-44D7-9EC7-6FA2473CCF9A}"/>
    <cellStyle name="Normal 9 5 2 3 2 2 2 3" xfId="6150" xr:uid="{7FF002FC-73B5-49F0-8A15-C6FE0B2D0061}"/>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2 2 2" xfId="6046" xr:uid="{B4F6D76E-CC5A-45A0-98C8-9BBCC6D8A598}"/>
    <cellStyle name="Normal 9 6 2 2 2 2 2 3" xfId="6151" xr:uid="{53518112-847E-460C-94FA-C929D218C0B8}"/>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2 2 2" xfId="6047" xr:uid="{C495FC02-C622-47EE-B2A1-95E52249D93D}"/>
    <cellStyle name="Normal 9 6 3 2 2 2 3" xfId="6152" xr:uid="{DBADCD29-325D-4ACE-AA12-4148C1E7CA8F}"/>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Percent 2 2 2" xfId="6084" xr:uid="{581AC652-E34F-4B71-AAE3-49B78B1B0CD6}"/>
    <cellStyle name="Percent 2 2 3" xfId="6049" xr:uid="{6ED49080-CC83-4672-8E2B-3406BF4AE806}"/>
    <cellStyle name="Percent 2 2 4" xfId="6153" xr:uid="{8F849836-2BB9-4988-BAD3-52407FA4C920}"/>
    <cellStyle name="Percent 2 3" xfId="6048" xr:uid="{66982103-5B27-431B-A1AB-DBE2F864101A}"/>
    <cellStyle name="Percent 2 3 2" xfId="6085" xr:uid="{00599E89-CC55-41F2-8408-14F200E3D75E}"/>
    <cellStyle name="Percent 3" xfId="6086" xr:uid="{A5C4FF54-AFC0-42D1-8E3D-1C63BFF212F0}"/>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3" t="s">
        <v>2</v>
      </c>
      <c r="C8" s="94"/>
      <c r="D8" s="94"/>
      <c r="E8" s="94"/>
      <c r="F8" s="94"/>
      <c r="G8" s="95"/>
    </row>
    <row r="9" spans="2:7" ht="14.25">
      <c r="B9" s="14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67"/>
  <sheetViews>
    <sheetView tabSelected="1" topLeftCell="A141" zoomScale="90" zoomScaleNormal="90" workbookViewId="0">
      <selection activeCell="M159" sqref="M15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717</v>
      </c>
      <c r="C10" s="132"/>
      <c r="D10" s="132"/>
      <c r="E10" s="132"/>
      <c r="F10" s="127"/>
      <c r="G10" s="128"/>
      <c r="H10" s="128" t="s">
        <v>717</v>
      </c>
      <c r="I10" s="132"/>
      <c r="J10" s="148">
        <v>51417</v>
      </c>
      <c r="K10" s="127"/>
    </row>
    <row r="11" spans="1:11">
      <c r="A11" s="126"/>
      <c r="B11" s="126" t="s">
        <v>718</v>
      </c>
      <c r="C11" s="132"/>
      <c r="D11" s="132"/>
      <c r="E11" s="132"/>
      <c r="F11" s="127"/>
      <c r="G11" s="128"/>
      <c r="H11" s="128" t="s">
        <v>718</v>
      </c>
      <c r="I11" s="132"/>
      <c r="J11" s="149"/>
      <c r="K11" s="127"/>
    </row>
    <row r="12" spans="1:11">
      <c r="A12" s="126"/>
      <c r="B12" s="126" t="s">
        <v>719</v>
      </c>
      <c r="C12" s="132"/>
      <c r="D12" s="132"/>
      <c r="E12" s="132"/>
      <c r="F12" s="127"/>
      <c r="G12" s="128"/>
      <c r="H12" s="128" t="s">
        <v>719</v>
      </c>
      <c r="I12" s="132"/>
      <c r="J12" s="132"/>
      <c r="K12" s="127"/>
    </row>
    <row r="13" spans="1:11">
      <c r="A13" s="126"/>
      <c r="B13" s="126" t="s">
        <v>720</v>
      </c>
      <c r="C13" s="132"/>
      <c r="D13" s="132"/>
      <c r="E13" s="132"/>
      <c r="F13" s="127"/>
      <c r="G13" s="128"/>
      <c r="H13" s="128" t="s">
        <v>720</v>
      </c>
      <c r="I13" s="132"/>
      <c r="J13" s="111" t="s">
        <v>16</v>
      </c>
      <c r="K13" s="127"/>
    </row>
    <row r="14" spans="1:11" ht="15" customHeight="1">
      <c r="A14" s="126"/>
      <c r="B14" s="126" t="s">
        <v>157</v>
      </c>
      <c r="C14" s="132"/>
      <c r="D14" s="132"/>
      <c r="E14" s="132"/>
      <c r="F14" s="127"/>
      <c r="G14" s="128"/>
      <c r="H14" s="128" t="s">
        <v>157</v>
      </c>
      <c r="I14" s="132"/>
      <c r="J14" s="150">
        <v>45183</v>
      </c>
      <c r="K14" s="127"/>
    </row>
    <row r="15" spans="1:11" ht="15" customHeight="1">
      <c r="A15" s="126"/>
      <c r="B15" s="6" t="s">
        <v>11</v>
      </c>
      <c r="C15" s="7"/>
      <c r="D15" s="7"/>
      <c r="E15" s="7"/>
      <c r="F15" s="8"/>
      <c r="G15" s="128"/>
      <c r="H15" s="9" t="s">
        <v>11</v>
      </c>
      <c r="I15" s="132"/>
      <c r="J15" s="151"/>
      <c r="K15" s="127"/>
    </row>
    <row r="16" spans="1:11" ht="15" customHeight="1">
      <c r="A16" s="126"/>
      <c r="B16" s="132"/>
      <c r="C16" s="132"/>
      <c r="D16" s="132"/>
      <c r="E16" s="132"/>
      <c r="F16" s="132"/>
      <c r="G16" s="132"/>
      <c r="H16" s="132"/>
      <c r="I16" s="135" t="s">
        <v>147</v>
      </c>
      <c r="J16" s="141">
        <v>39970</v>
      </c>
      <c r="K16" s="127"/>
    </row>
    <row r="17" spans="1:11">
      <c r="A17" s="126"/>
      <c r="B17" s="132" t="s">
        <v>721</v>
      </c>
      <c r="C17" s="132"/>
      <c r="D17" s="132"/>
      <c r="E17" s="132"/>
      <c r="F17" s="132"/>
      <c r="G17" s="132"/>
      <c r="H17" s="132"/>
      <c r="I17" s="135" t="s">
        <v>148</v>
      </c>
      <c r="J17" s="141" t="s">
        <v>714</v>
      </c>
      <c r="K17" s="127"/>
    </row>
    <row r="18" spans="1:11" ht="18">
      <c r="A18" s="126"/>
      <c r="B18" s="132" t="s">
        <v>722</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2" t="s">
        <v>207</v>
      </c>
      <c r="G20" s="153"/>
      <c r="H20" s="112" t="s">
        <v>174</v>
      </c>
      <c r="I20" s="112" t="s">
        <v>208</v>
      </c>
      <c r="J20" s="112" t="s">
        <v>26</v>
      </c>
      <c r="K20" s="127"/>
    </row>
    <row r="21" spans="1:11">
      <c r="A21" s="126"/>
      <c r="B21" s="117"/>
      <c r="C21" s="117"/>
      <c r="D21" s="118"/>
      <c r="E21" s="118"/>
      <c r="F21" s="154"/>
      <c r="G21" s="155"/>
      <c r="H21" s="117" t="s">
        <v>146</v>
      </c>
      <c r="I21" s="117"/>
      <c r="J21" s="117"/>
      <c r="K21" s="127"/>
    </row>
    <row r="22" spans="1:11" ht="24">
      <c r="A22" s="126"/>
      <c r="B22" s="119">
        <v>4</v>
      </c>
      <c r="C22" s="10" t="s">
        <v>723</v>
      </c>
      <c r="D22" s="130" t="s">
        <v>723</v>
      </c>
      <c r="E22" s="130" t="s">
        <v>31</v>
      </c>
      <c r="F22" s="146" t="s">
        <v>115</v>
      </c>
      <c r="G22" s="147"/>
      <c r="H22" s="11" t="s">
        <v>724</v>
      </c>
      <c r="I22" s="14">
        <v>7.48</v>
      </c>
      <c r="J22" s="121">
        <f t="shared" ref="J22:J53" si="0">I22*B22</f>
        <v>29.92</v>
      </c>
      <c r="K22" s="127"/>
    </row>
    <row r="23" spans="1:11" ht="24">
      <c r="A23" s="126"/>
      <c r="B23" s="119">
        <v>8</v>
      </c>
      <c r="C23" s="10" t="s">
        <v>725</v>
      </c>
      <c r="D23" s="130" t="s">
        <v>725</v>
      </c>
      <c r="E23" s="130" t="s">
        <v>726</v>
      </c>
      <c r="F23" s="146" t="s">
        <v>28</v>
      </c>
      <c r="G23" s="147"/>
      <c r="H23" s="11" t="s">
        <v>727</v>
      </c>
      <c r="I23" s="14">
        <v>6.76</v>
      </c>
      <c r="J23" s="121">
        <f t="shared" si="0"/>
        <v>54.08</v>
      </c>
      <c r="K23" s="127"/>
    </row>
    <row r="24" spans="1:11" ht="24">
      <c r="A24" s="126"/>
      <c r="B24" s="119">
        <v>8</v>
      </c>
      <c r="C24" s="10" t="s">
        <v>725</v>
      </c>
      <c r="D24" s="130" t="s">
        <v>725</v>
      </c>
      <c r="E24" s="130" t="s">
        <v>726</v>
      </c>
      <c r="F24" s="146" t="s">
        <v>30</v>
      </c>
      <c r="G24" s="147"/>
      <c r="H24" s="11" t="s">
        <v>727</v>
      </c>
      <c r="I24" s="14">
        <v>6.76</v>
      </c>
      <c r="J24" s="121">
        <f t="shared" si="0"/>
        <v>54.08</v>
      </c>
      <c r="K24" s="127"/>
    </row>
    <row r="25" spans="1:11" ht="24">
      <c r="A25" s="126"/>
      <c r="B25" s="119">
        <v>8</v>
      </c>
      <c r="C25" s="10" t="s">
        <v>725</v>
      </c>
      <c r="D25" s="130" t="s">
        <v>725</v>
      </c>
      <c r="E25" s="130" t="s">
        <v>726</v>
      </c>
      <c r="F25" s="146" t="s">
        <v>31</v>
      </c>
      <c r="G25" s="147"/>
      <c r="H25" s="11" t="s">
        <v>727</v>
      </c>
      <c r="I25" s="14">
        <v>6.76</v>
      </c>
      <c r="J25" s="121">
        <f t="shared" si="0"/>
        <v>54.08</v>
      </c>
      <c r="K25" s="127"/>
    </row>
    <row r="26" spans="1:11">
      <c r="A26" s="126"/>
      <c r="B26" s="119">
        <v>4</v>
      </c>
      <c r="C26" s="10" t="s">
        <v>728</v>
      </c>
      <c r="D26" s="130" t="s">
        <v>728</v>
      </c>
      <c r="E26" s="130" t="s">
        <v>28</v>
      </c>
      <c r="F26" s="146"/>
      <c r="G26" s="147"/>
      <c r="H26" s="11" t="s">
        <v>729</v>
      </c>
      <c r="I26" s="14">
        <v>8.19</v>
      </c>
      <c r="J26" s="121">
        <f t="shared" si="0"/>
        <v>32.76</v>
      </c>
      <c r="K26" s="127"/>
    </row>
    <row r="27" spans="1:11">
      <c r="A27" s="126"/>
      <c r="B27" s="119">
        <v>4</v>
      </c>
      <c r="C27" s="10" t="s">
        <v>728</v>
      </c>
      <c r="D27" s="130" t="s">
        <v>728</v>
      </c>
      <c r="E27" s="130" t="s">
        <v>30</v>
      </c>
      <c r="F27" s="146"/>
      <c r="G27" s="147"/>
      <c r="H27" s="11" t="s">
        <v>729</v>
      </c>
      <c r="I27" s="14">
        <v>8.19</v>
      </c>
      <c r="J27" s="121">
        <f t="shared" si="0"/>
        <v>32.76</v>
      </c>
      <c r="K27" s="127"/>
    </row>
    <row r="28" spans="1:11">
      <c r="A28" s="126"/>
      <c r="B28" s="119">
        <v>4</v>
      </c>
      <c r="C28" s="10" t="s">
        <v>728</v>
      </c>
      <c r="D28" s="130" t="s">
        <v>728</v>
      </c>
      <c r="E28" s="130" t="s">
        <v>31</v>
      </c>
      <c r="F28" s="146"/>
      <c r="G28" s="147"/>
      <c r="H28" s="11" t="s">
        <v>729</v>
      </c>
      <c r="I28" s="14">
        <v>8.19</v>
      </c>
      <c r="J28" s="121">
        <f t="shared" si="0"/>
        <v>32.76</v>
      </c>
      <c r="K28" s="127"/>
    </row>
    <row r="29" spans="1:11" ht="24">
      <c r="A29" s="126"/>
      <c r="B29" s="119">
        <v>2</v>
      </c>
      <c r="C29" s="10" t="s">
        <v>513</v>
      </c>
      <c r="D29" s="130" t="s">
        <v>513</v>
      </c>
      <c r="E29" s="130" t="s">
        <v>300</v>
      </c>
      <c r="F29" s="146" t="s">
        <v>245</v>
      </c>
      <c r="G29" s="147"/>
      <c r="H29" s="11" t="s">
        <v>730</v>
      </c>
      <c r="I29" s="14">
        <v>21</v>
      </c>
      <c r="J29" s="121">
        <f t="shared" si="0"/>
        <v>42</v>
      </c>
      <c r="K29" s="127"/>
    </row>
    <row r="30" spans="1:11">
      <c r="A30" s="126"/>
      <c r="B30" s="119">
        <v>8</v>
      </c>
      <c r="C30" s="10" t="s">
        <v>731</v>
      </c>
      <c r="D30" s="130" t="s">
        <v>731</v>
      </c>
      <c r="E30" s="130" t="s">
        <v>31</v>
      </c>
      <c r="F30" s="146"/>
      <c r="G30" s="147"/>
      <c r="H30" s="11" t="s">
        <v>732</v>
      </c>
      <c r="I30" s="14">
        <v>13.88</v>
      </c>
      <c r="J30" s="121">
        <f t="shared" si="0"/>
        <v>111.04</v>
      </c>
      <c r="K30" s="127"/>
    </row>
    <row r="31" spans="1:11">
      <c r="A31" s="126"/>
      <c r="B31" s="119">
        <v>63</v>
      </c>
      <c r="C31" s="10" t="s">
        <v>731</v>
      </c>
      <c r="D31" s="130" t="s">
        <v>731</v>
      </c>
      <c r="E31" s="130" t="s">
        <v>32</v>
      </c>
      <c r="F31" s="146"/>
      <c r="G31" s="147"/>
      <c r="H31" s="11" t="s">
        <v>732</v>
      </c>
      <c r="I31" s="14">
        <v>13.88</v>
      </c>
      <c r="J31" s="121">
        <f t="shared" si="0"/>
        <v>874.44</v>
      </c>
      <c r="K31" s="127"/>
    </row>
    <row r="32" spans="1:11">
      <c r="A32" s="126"/>
      <c r="B32" s="119">
        <v>9</v>
      </c>
      <c r="C32" s="10" t="s">
        <v>109</v>
      </c>
      <c r="D32" s="130" t="s">
        <v>109</v>
      </c>
      <c r="E32" s="130" t="s">
        <v>28</v>
      </c>
      <c r="F32" s="146"/>
      <c r="G32" s="147"/>
      <c r="H32" s="11" t="s">
        <v>733</v>
      </c>
      <c r="I32" s="14">
        <v>5.7</v>
      </c>
      <c r="J32" s="121">
        <f t="shared" si="0"/>
        <v>51.300000000000004</v>
      </c>
      <c r="K32" s="127"/>
    </row>
    <row r="33" spans="1:11">
      <c r="A33" s="126"/>
      <c r="B33" s="119">
        <v>46</v>
      </c>
      <c r="C33" s="10" t="s">
        <v>109</v>
      </c>
      <c r="D33" s="130" t="s">
        <v>109</v>
      </c>
      <c r="E33" s="130" t="s">
        <v>30</v>
      </c>
      <c r="F33" s="146"/>
      <c r="G33" s="147"/>
      <c r="H33" s="11" t="s">
        <v>733</v>
      </c>
      <c r="I33" s="14">
        <v>5.7</v>
      </c>
      <c r="J33" s="121">
        <f t="shared" si="0"/>
        <v>262.2</v>
      </c>
      <c r="K33" s="127"/>
    </row>
    <row r="34" spans="1:11">
      <c r="A34" s="126"/>
      <c r="B34" s="119">
        <v>35</v>
      </c>
      <c r="C34" s="10" t="s">
        <v>109</v>
      </c>
      <c r="D34" s="130" t="s">
        <v>109</v>
      </c>
      <c r="E34" s="130" t="s">
        <v>31</v>
      </c>
      <c r="F34" s="146"/>
      <c r="G34" s="147"/>
      <c r="H34" s="11" t="s">
        <v>733</v>
      </c>
      <c r="I34" s="14">
        <v>5.7</v>
      </c>
      <c r="J34" s="121">
        <f t="shared" si="0"/>
        <v>199.5</v>
      </c>
      <c r="K34" s="127"/>
    </row>
    <row r="35" spans="1:11">
      <c r="A35" s="126"/>
      <c r="B35" s="119">
        <v>10</v>
      </c>
      <c r="C35" s="10" t="s">
        <v>109</v>
      </c>
      <c r="D35" s="130" t="s">
        <v>109</v>
      </c>
      <c r="E35" s="130" t="s">
        <v>32</v>
      </c>
      <c r="F35" s="146"/>
      <c r="G35" s="147"/>
      <c r="H35" s="11" t="s">
        <v>733</v>
      </c>
      <c r="I35" s="14">
        <v>5.7</v>
      </c>
      <c r="J35" s="121">
        <f t="shared" si="0"/>
        <v>57</v>
      </c>
      <c r="K35" s="127"/>
    </row>
    <row r="36" spans="1:11" ht="24">
      <c r="A36" s="126"/>
      <c r="B36" s="119">
        <v>4</v>
      </c>
      <c r="C36" s="10" t="s">
        <v>734</v>
      </c>
      <c r="D36" s="130" t="s">
        <v>734</v>
      </c>
      <c r="E36" s="130" t="s">
        <v>42</v>
      </c>
      <c r="F36" s="146" t="s">
        <v>279</v>
      </c>
      <c r="G36" s="147"/>
      <c r="H36" s="11" t="s">
        <v>735</v>
      </c>
      <c r="I36" s="14">
        <v>26.34</v>
      </c>
      <c r="J36" s="121">
        <f t="shared" si="0"/>
        <v>105.36</v>
      </c>
      <c r="K36" s="127"/>
    </row>
    <row r="37" spans="1:11" ht="24">
      <c r="A37" s="126"/>
      <c r="B37" s="119">
        <v>1</v>
      </c>
      <c r="C37" s="10" t="s">
        <v>736</v>
      </c>
      <c r="D37" s="130" t="s">
        <v>736</v>
      </c>
      <c r="E37" s="130" t="s">
        <v>28</v>
      </c>
      <c r="F37" s="146" t="s">
        <v>278</v>
      </c>
      <c r="G37" s="147"/>
      <c r="H37" s="11" t="s">
        <v>737</v>
      </c>
      <c r="I37" s="14">
        <v>21</v>
      </c>
      <c r="J37" s="121">
        <f t="shared" si="0"/>
        <v>21</v>
      </c>
      <c r="K37" s="127"/>
    </row>
    <row r="38" spans="1:11" ht="24">
      <c r="A38" s="126"/>
      <c r="B38" s="119">
        <v>1</v>
      </c>
      <c r="C38" s="10" t="s">
        <v>736</v>
      </c>
      <c r="D38" s="130" t="s">
        <v>736</v>
      </c>
      <c r="E38" s="130" t="s">
        <v>30</v>
      </c>
      <c r="F38" s="146" t="s">
        <v>278</v>
      </c>
      <c r="G38" s="147"/>
      <c r="H38" s="11" t="s">
        <v>737</v>
      </c>
      <c r="I38" s="14">
        <v>21</v>
      </c>
      <c r="J38" s="121">
        <f t="shared" si="0"/>
        <v>21</v>
      </c>
      <c r="K38" s="127"/>
    </row>
    <row r="39" spans="1:11" ht="24">
      <c r="A39" s="126"/>
      <c r="B39" s="119">
        <v>1</v>
      </c>
      <c r="C39" s="10" t="s">
        <v>736</v>
      </c>
      <c r="D39" s="130" t="s">
        <v>736</v>
      </c>
      <c r="E39" s="130" t="s">
        <v>31</v>
      </c>
      <c r="F39" s="146" t="s">
        <v>278</v>
      </c>
      <c r="G39" s="147"/>
      <c r="H39" s="11" t="s">
        <v>737</v>
      </c>
      <c r="I39" s="14">
        <v>21</v>
      </c>
      <c r="J39" s="121">
        <f t="shared" si="0"/>
        <v>21</v>
      </c>
      <c r="K39" s="127"/>
    </row>
    <row r="40" spans="1:11" ht="24">
      <c r="A40" s="126"/>
      <c r="B40" s="119">
        <v>1</v>
      </c>
      <c r="C40" s="10" t="s">
        <v>738</v>
      </c>
      <c r="D40" s="130" t="s">
        <v>738</v>
      </c>
      <c r="E40" s="130" t="s">
        <v>28</v>
      </c>
      <c r="F40" s="146" t="s">
        <v>278</v>
      </c>
      <c r="G40" s="147"/>
      <c r="H40" s="11" t="s">
        <v>739</v>
      </c>
      <c r="I40" s="14">
        <v>21</v>
      </c>
      <c r="J40" s="121">
        <f t="shared" si="0"/>
        <v>21</v>
      </c>
      <c r="K40" s="127"/>
    </row>
    <row r="41" spans="1:11" ht="24">
      <c r="A41" s="126"/>
      <c r="B41" s="119">
        <v>1</v>
      </c>
      <c r="C41" s="10" t="s">
        <v>738</v>
      </c>
      <c r="D41" s="130" t="s">
        <v>738</v>
      </c>
      <c r="E41" s="130" t="s">
        <v>30</v>
      </c>
      <c r="F41" s="146" t="s">
        <v>278</v>
      </c>
      <c r="G41" s="147"/>
      <c r="H41" s="11" t="s">
        <v>739</v>
      </c>
      <c r="I41" s="14">
        <v>21</v>
      </c>
      <c r="J41" s="121">
        <f t="shared" si="0"/>
        <v>21</v>
      </c>
      <c r="K41" s="127"/>
    </row>
    <row r="42" spans="1:11" ht="24">
      <c r="A42" s="126"/>
      <c r="B42" s="119">
        <v>1</v>
      </c>
      <c r="C42" s="10" t="s">
        <v>738</v>
      </c>
      <c r="D42" s="130" t="s">
        <v>738</v>
      </c>
      <c r="E42" s="130" t="s">
        <v>31</v>
      </c>
      <c r="F42" s="146" t="s">
        <v>278</v>
      </c>
      <c r="G42" s="147"/>
      <c r="H42" s="11" t="s">
        <v>739</v>
      </c>
      <c r="I42" s="14">
        <v>21</v>
      </c>
      <c r="J42" s="121">
        <f t="shared" si="0"/>
        <v>21</v>
      </c>
      <c r="K42" s="127"/>
    </row>
    <row r="43" spans="1:11" ht="24">
      <c r="A43" s="126"/>
      <c r="B43" s="119">
        <v>2</v>
      </c>
      <c r="C43" s="10" t="s">
        <v>740</v>
      </c>
      <c r="D43" s="130" t="s">
        <v>740</v>
      </c>
      <c r="E43" s="130" t="s">
        <v>43</v>
      </c>
      <c r="F43" s="146" t="s">
        <v>279</v>
      </c>
      <c r="G43" s="147"/>
      <c r="H43" s="11" t="s">
        <v>741</v>
      </c>
      <c r="I43" s="14">
        <v>26.34</v>
      </c>
      <c r="J43" s="121">
        <f t="shared" si="0"/>
        <v>52.68</v>
      </c>
      <c r="K43" s="127"/>
    </row>
    <row r="44" spans="1:11" ht="24">
      <c r="A44" s="126"/>
      <c r="B44" s="119">
        <v>1</v>
      </c>
      <c r="C44" s="10" t="s">
        <v>740</v>
      </c>
      <c r="D44" s="130" t="s">
        <v>740</v>
      </c>
      <c r="E44" s="130" t="s">
        <v>45</v>
      </c>
      <c r="F44" s="146" t="s">
        <v>279</v>
      </c>
      <c r="G44" s="147"/>
      <c r="H44" s="11" t="s">
        <v>741</v>
      </c>
      <c r="I44" s="14">
        <v>26.34</v>
      </c>
      <c r="J44" s="121">
        <f t="shared" si="0"/>
        <v>26.34</v>
      </c>
      <c r="K44" s="127"/>
    </row>
    <row r="45" spans="1:11" ht="24">
      <c r="A45" s="126"/>
      <c r="B45" s="119">
        <v>3</v>
      </c>
      <c r="C45" s="10" t="s">
        <v>742</v>
      </c>
      <c r="D45" s="130" t="s">
        <v>742</v>
      </c>
      <c r="E45" s="130" t="s">
        <v>40</v>
      </c>
      <c r="F45" s="146" t="s">
        <v>279</v>
      </c>
      <c r="G45" s="147"/>
      <c r="H45" s="11" t="s">
        <v>743</v>
      </c>
      <c r="I45" s="14">
        <v>13.17</v>
      </c>
      <c r="J45" s="121">
        <f t="shared" si="0"/>
        <v>39.51</v>
      </c>
      <c r="K45" s="127"/>
    </row>
    <row r="46" spans="1:11" ht="24">
      <c r="A46" s="126"/>
      <c r="B46" s="119">
        <v>3</v>
      </c>
      <c r="C46" s="10" t="s">
        <v>742</v>
      </c>
      <c r="D46" s="130" t="s">
        <v>742</v>
      </c>
      <c r="E46" s="130" t="s">
        <v>40</v>
      </c>
      <c r="F46" s="146" t="s">
        <v>115</v>
      </c>
      <c r="G46" s="147"/>
      <c r="H46" s="11" t="s">
        <v>743</v>
      </c>
      <c r="I46" s="14">
        <v>13.17</v>
      </c>
      <c r="J46" s="121">
        <f t="shared" si="0"/>
        <v>39.51</v>
      </c>
      <c r="K46" s="127"/>
    </row>
    <row r="47" spans="1:11" ht="24">
      <c r="A47" s="126"/>
      <c r="B47" s="119">
        <v>3</v>
      </c>
      <c r="C47" s="10" t="s">
        <v>742</v>
      </c>
      <c r="D47" s="130" t="s">
        <v>742</v>
      </c>
      <c r="E47" s="130" t="s">
        <v>40</v>
      </c>
      <c r="F47" s="146" t="s">
        <v>679</v>
      </c>
      <c r="G47" s="147"/>
      <c r="H47" s="11" t="s">
        <v>743</v>
      </c>
      <c r="I47" s="14">
        <v>13.17</v>
      </c>
      <c r="J47" s="121">
        <f t="shared" si="0"/>
        <v>39.51</v>
      </c>
      <c r="K47" s="127"/>
    </row>
    <row r="48" spans="1:11" ht="24">
      <c r="A48" s="126"/>
      <c r="B48" s="119">
        <v>3</v>
      </c>
      <c r="C48" s="10" t="s">
        <v>742</v>
      </c>
      <c r="D48" s="130" t="s">
        <v>742</v>
      </c>
      <c r="E48" s="130" t="s">
        <v>40</v>
      </c>
      <c r="F48" s="146" t="s">
        <v>744</v>
      </c>
      <c r="G48" s="147"/>
      <c r="H48" s="11" t="s">
        <v>743</v>
      </c>
      <c r="I48" s="14">
        <v>13.17</v>
      </c>
      <c r="J48" s="121">
        <f t="shared" si="0"/>
        <v>39.51</v>
      </c>
      <c r="K48" s="127"/>
    </row>
    <row r="49" spans="1:11" ht="24">
      <c r="A49" s="126"/>
      <c r="B49" s="119">
        <v>3</v>
      </c>
      <c r="C49" s="10" t="s">
        <v>742</v>
      </c>
      <c r="D49" s="130" t="s">
        <v>742</v>
      </c>
      <c r="E49" s="130" t="s">
        <v>40</v>
      </c>
      <c r="F49" s="146" t="s">
        <v>745</v>
      </c>
      <c r="G49" s="147"/>
      <c r="H49" s="11" t="s">
        <v>743</v>
      </c>
      <c r="I49" s="14">
        <v>13.17</v>
      </c>
      <c r="J49" s="121">
        <f t="shared" si="0"/>
        <v>39.51</v>
      </c>
      <c r="K49" s="127"/>
    </row>
    <row r="50" spans="1:11" ht="24">
      <c r="A50" s="126"/>
      <c r="B50" s="119">
        <v>3</v>
      </c>
      <c r="C50" s="10" t="s">
        <v>742</v>
      </c>
      <c r="D50" s="130" t="s">
        <v>742</v>
      </c>
      <c r="E50" s="130" t="s">
        <v>40</v>
      </c>
      <c r="F50" s="146" t="s">
        <v>746</v>
      </c>
      <c r="G50" s="147"/>
      <c r="H50" s="11" t="s">
        <v>743</v>
      </c>
      <c r="I50" s="14">
        <v>13.17</v>
      </c>
      <c r="J50" s="121">
        <f t="shared" si="0"/>
        <v>39.51</v>
      </c>
      <c r="K50" s="127"/>
    </row>
    <row r="51" spans="1:11" ht="24">
      <c r="A51" s="126"/>
      <c r="B51" s="119">
        <v>3</v>
      </c>
      <c r="C51" s="10" t="s">
        <v>747</v>
      </c>
      <c r="D51" s="130" t="s">
        <v>747</v>
      </c>
      <c r="E51" s="130" t="s">
        <v>40</v>
      </c>
      <c r="F51" s="146" t="s">
        <v>279</v>
      </c>
      <c r="G51" s="147"/>
      <c r="H51" s="11" t="s">
        <v>748</v>
      </c>
      <c r="I51" s="14">
        <v>8.19</v>
      </c>
      <c r="J51" s="121">
        <f t="shared" si="0"/>
        <v>24.57</v>
      </c>
      <c r="K51" s="127"/>
    </row>
    <row r="52" spans="1:11" ht="24">
      <c r="A52" s="126"/>
      <c r="B52" s="119">
        <v>3</v>
      </c>
      <c r="C52" s="10" t="s">
        <v>747</v>
      </c>
      <c r="D52" s="130" t="s">
        <v>747</v>
      </c>
      <c r="E52" s="130" t="s">
        <v>40</v>
      </c>
      <c r="F52" s="146" t="s">
        <v>115</v>
      </c>
      <c r="G52" s="147"/>
      <c r="H52" s="11" t="s">
        <v>748</v>
      </c>
      <c r="I52" s="14">
        <v>8.19</v>
      </c>
      <c r="J52" s="121">
        <f t="shared" si="0"/>
        <v>24.57</v>
      </c>
      <c r="K52" s="127"/>
    </row>
    <row r="53" spans="1:11" ht="24">
      <c r="A53" s="126"/>
      <c r="B53" s="119">
        <v>3</v>
      </c>
      <c r="C53" s="10" t="s">
        <v>747</v>
      </c>
      <c r="D53" s="130" t="s">
        <v>747</v>
      </c>
      <c r="E53" s="130" t="s">
        <v>40</v>
      </c>
      <c r="F53" s="146" t="s">
        <v>679</v>
      </c>
      <c r="G53" s="147"/>
      <c r="H53" s="11" t="s">
        <v>748</v>
      </c>
      <c r="I53" s="14">
        <v>8.19</v>
      </c>
      <c r="J53" s="121">
        <f t="shared" si="0"/>
        <v>24.57</v>
      </c>
      <c r="K53" s="127"/>
    </row>
    <row r="54" spans="1:11" ht="24">
      <c r="A54" s="126"/>
      <c r="B54" s="119">
        <v>3</v>
      </c>
      <c r="C54" s="10" t="s">
        <v>747</v>
      </c>
      <c r="D54" s="130" t="s">
        <v>747</v>
      </c>
      <c r="E54" s="130" t="s">
        <v>40</v>
      </c>
      <c r="F54" s="146" t="s">
        <v>744</v>
      </c>
      <c r="G54" s="147"/>
      <c r="H54" s="11" t="s">
        <v>748</v>
      </c>
      <c r="I54" s="14">
        <v>8.19</v>
      </c>
      <c r="J54" s="121">
        <f t="shared" ref="J54:J85" si="1">I54*B54</f>
        <v>24.57</v>
      </c>
      <c r="K54" s="127"/>
    </row>
    <row r="55" spans="1:11" ht="24">
      <c r="A55" s="126"/>
      <c r="B55" s="119">
        <v>3</v>
      </c>
      <c r="C55" s="10" t="s">
        <v>747</v>
      </c>
      <c r="D55" s="130" t="s">
        <v>747</v>
      </c>
      <c r="E55" s="130" t="s">
        <v>40</v>
      </c>
      <c r="F55" s="146" t="s">
        <v>749</v>
      </c>
      <c r="G55" s="147"/>
      <c r="H55" s="11" t="s">
        <v>748</v>
      </c>
      <c r="I55" s="14">
        <v>8.19</v>
      </c>
      <c r="J55" s="121">
        <f t="shared" si="1"/>
        <v>24.57</v>
      </c>
      <c r="K55" s="127"/>
    </row>
    <row r="56" spans="1:11" ht="24">
      <c r="A56" s="126"/>
      <c r="B56" s="119">
        <v>3</v>
      </c>
      <c r="C56" s="10" t="s">
        <v>747</v>
      </c>
      <c r="D56" s="130" t="s">
        <v>747</v>
      </c>
      <c r="E56" s="130" t="s">
        <v>40</v>
      </c>
      <c r="F56" s="146" t="s">
        <v>746</v>
      </c>
      <c r="G56" s="147"/>
      <c r="H56" s="11" t="s">
        <v>748</v>
      </c>
      <c r="I56" s="14">
        <v>8.19</v>
      </c>
      <c r="J56" s="121">
        <f t="shared" si="1"/>
        <v>24.57</v>
      </c>
      <c r="K56" s="127"/>
    </row>
    <row r="57" spans="1:11" ht="24">
      <c r="A57" s="126"/>
      <c r="B57" s="119">
        <v>4</v>
      </c>
      <c r="C57" s="10" t="s">
        <v>750</v>
      </c>
      <c r="D57" s="130" t="s">
        <v>750</v>
      </c>
      <c r="E57" s="130" t="s">
        <v>28</v>
      </c>
      <c r="F57" s="146" t="s">
        <v>279</v>
      </c>
      <c r="G57" s="147"/>
      <c r="H57" s="11" t="s">
        <v>751</v>
      </c>
      <c r="I57" s="14">
        <v>21</v>
      </c>
      <c r="J57" s="121">
        <f t="shared" si="1"/>
        <v>84</v>
      </c>
      <c r="K57" s="127"/>
    </row>
    <row r="58" spans="1:11" ht="24">
      <c r="A58" s="126"/>
      <c r="B58" s="119">
        <v>16</v>
      </c>
      <c r="C58" s="10" t="s">
        <v>752</v>
      </c>
      <c r="D58" s="130" t="s">
        <v>752</v>
      </c>
      <c r="E58" s="130" t="s">
        <v>745</v>
      </c>
      <c r="F58" s="146"/>
      <c r="G58" s="147"/>
      <c r="H58" s="11" t="s">
        <v>874</v>
      </c>
      <c r="I58" s="14">
        <v>10.32</v>
      </c>
      <c r="J58" s="121">
        <f t="shared" si="1"/>
        <v>165.12</v>
      </c>
      <c r="K58" s="127"/>
    </row>
    <row r="59" spans="1:11" ht="24">
      <c r="A59" s="126"/>
      <c r="B59" s="119">
        <v>2</v>
      </c>
      <c r="C59" s="10" t="s">
        <v>753</v>
      </c>
      <c r="D59" s="130" t="s">
        <v>753</v>
      </c>
      <c r="E59" s="130" t="s">
        <v>28</v>
      </c>
      <c r="F59" s="146" t="s">
        <v>749</v>
      </c>
      <c r="G59" s="147"/>
      <c r="H59" s="11" t="s">
        <v>754</v>
      </c>
      <c r="I59" s="14">
        <v>21</v>
      </c>
      <c r="J59" s="121">
        <f t="shared" si="1"/>
        <v>42</v>
      </c>
      <c r="K59" s="127"/>
    </row>
    <row r="60" spans="1:11" ht="24">
      <c r="A60" s="126"/>
      <c r="B60" s="119">
        <v>2</v>
      </c>
      <c r="C60" s="10" t="s">
        <v>753</v>
      </c>
      <c r="D60" s="130" t="s">
        <v>753</v>
      </c>
      <c r="E60" s="130" t="s">
        <v>30</v>
      </c>
      <c r="F60" s="146" t="s">
        <v>749</v>
      </c>
      <c r="G60" s="147"/>
      <c r="H60" s="11" t="s">
        <v>754</v>
      </c>
      <c r="I60" s="14">
        <v>21</v>
      </c>
      <c r="J60" s="121">
        <f t="shared" si="1"/>
        <v>42</v>
      </c>
      <c r="K60" s="127"/>
    </row>
    <row r="61" spans="1:11" ht="24">
      <c r="A61" s="126"/>
      <c r="B61" s="119">
        <v>2</v>
      </c>
      <c r="C61" s="10" t="s">
        <v>753</v>
      </c>
      <c r="D61" s="130" t="s">
        <v>753</v>
      </c>
      <c r="E61" s="130" t="s">
        <v>31</v>
      </c>
      <c r="F61" s="146" t="s">
        <v>749</v>
      </c>
      <c r="G61" s="147"/>
      <c r="H61" s="11" t="s">
        <v>754</v>
      </c>
      <c r="I61" s="14">
        <v>21</v>
      </c>
      <c r="J61" s="121">
        <f t="shared" si="1"/>
        <v>42</v>
      </c>
      <c r="K61" s="127"/>
    </row>
    <row r="62" spans="1:11" ht="24">
      <c r="A62" s="126"/>
      <c r="B62" s="119">
        <v>12</v>
      </c>
      <c r="C62" s="10" t="s">
        <v>755</v>
      </c>
      <c r="D62" s="130" t="s">
        <v>755</v>
      </c>
      <c r="E62" s="130" t="s">
        <v>726</v>
      </c>
      <c r="F62" s="146" t="s">
        <v>31</v>
      </c>
      <c r="G62" s="147"/>
      <c r="H62" s="11" t="s">
        <v>756</v>
      </c>
      <c r="I62" s="14">
        <v>6.76</v>
      </c>
      <c r="J62" s="121">
        <f t="shared" si="1"/>
        <v>81.12</v>
      </c>
      <c r="K62" s="127"/>
    </row>
    <row r="63" spans="1:11" ht="24">
      <c r="A63" s="126"/>
      <c r="B63" s="119">
        <v>2</v>
      </c>
      <c r="C63" s="10" t="s">
        <v>757</v>
      </c>
      <c r="D63" s="130" t="s">
        <v>757</v>
      </c>
      <c r="E63" s="130" t="s">
        <v>32</v>
      </c>
      <c r="F63" s="146" t="s">
        <v>112</v>
      </c>
      <c r="G63" s="147"/>
      <c r="H63" s="11" t="s">
        <v>758</v>
      </c>
      <c r="I63" s="14">
        <v>53.04</v>
      </c>
      <c r="J63" s="121">
        <f t="shared" si="1"/>
        <v>106.08</v>
      </c>
      <c r="K63" s="127"/>
    </row>
    <row r="64" spans="1:11">
      <c r="A64" s="126"/>
      <c r="B64" s="119">
        <v>15</v>
      </c>
      <c r="C64" s="10" t="s">
        <v>759</v>
      </c>
      <c r="D64" s="130" t="s">
        <v>759</v>
      </c>
      <c r="E64" s="130" t="s">
        <v>30</v>
      </c>
      <c r="F64" s="146"/>
      <c r="G64" s="147"/>
      <c r="H64" s="11" t="s">
        <v>760</v>
      </c>
      <c r="I64" s="14">
        <v>19.579999999999998</v>
      </c>
      <c r="J64" s="121">
        <f t="shared" si="1"/>
        <v>293.7</v>
      </c>
      <c r="K64" s="127"/>
    </row>
    <row r="65" spans="1:11">
      <c r="A65" s="126"/>
      <c r="B65" s="119">
        <v>15</v>
      </c>
      <c r="C65" s="10" t="s">
        <v>759</v>
      </c>
      <c r="D65" s="130" t="s">
        <v>759</v>
      </c>
      <c r="E65" s="130" t="s">
        <v>31</v>
      </c>
      <c r="F65" s="146"/>
      <c r="G65" s="147"/>
      <c r="H65" s="11" t="s">
        <v>760</v>
      </c>
      <c r="I65" s="14">
        <v>19.579999999999998</v>
      </c>
      <c r="J65" s="121">
        <f t="shared" si="1"/>
        <v>293.7</v>
      </c>
      <c r="K65" s="127"/>
    </row>
    <row r="66" spans="1:11" ht="24">
      <c r="A66" s="126"/>
      <c r="B66" s="119">
        <v>1</v>
      </c>
      <c r="C66" s="10" t="s">
        <v>761</v>
      </c>
      <c r="D66" s="130" t="s">
        <v>761</v>
      </c>
      <c r="E66" s="130" t="s">
        <v>273</v>
      </c>
      <c r="F66" s="146" t="s">
        <v>115</v>
      </c>
      <c r="G66" s="147"/>
      <c r="H66" s="11" t="s">
        <v>875</v>
      </c>
      <c r="I66" s="14">
        <v>53.04</v>
      </c>
      <c r="J66" s="121">
        <f t="shared" si="1"/>
        <v>53.04</v>
      </c>
      <c r="K66" s="127"/>
    </row>
    <row r="67" spans="1:11" ht="24">
      <c r="A67" s="126"/>
      <c r="B67" s="119">
        <v>15</v>
      </c>
      <c r="C67" s="10" t="s">
        <v>762</v>
      </c>
      <c r="D67" s="130" t="s">
        <v>762</v>
      </c>
      <c r="E67" s="130" t="s">
        <v>30</v>
      </c>
      <c r="F67" s="146" t="s">
        <v>279</v>
      </c>
      <c r="G67" s="147"/>
      <c r="H67" s="11" t="s">
        <v>763</v>
      </c>
      <c r="I67" s="14">
        <v>41.65</v>
      </c>
      <c r="J67" s="121">
        <f t="shared" si="1"/>
        <v>624.75</v>
      </c>
      <c r="K67" s="127"/>
    </row>
    <row r="68" spans="1:11" ht="24">
      <c r="A68" s="126"/>
      <c r="B68" s="119">
        <v>1</v>
      </c>
      <c r="C68" s="10" t="s">
        <v>762</v>
      </c>
      <c r="D68" s="130" t="s">
        <v>762</v>
      </c>
      <c r="E68" s="130" t="s">
        <v>30</v>
      </c>
      <c r="F68" s="146" t="s">
        <v>679</v>
      </c>
      <c r="G68" s="147"/>
      <c r="H68" s="11" t="s">
        <v>763</v>
      </c>
      <c r="I68" s="14">
        <v>41.65</v>
      </c>
      <c r="J68" s="121">
        <f t="shared" si="1"/>
        <v>41.65</v>
      </c>
      <c r="K68" s="127"/>
    </row>
    <row r="69" spans="1:11" ht="24">
      <c r="A69" s="126"/>
      <c r="B69" s="119">
        <v>15</v>
      </c>
      <c r="C69" s="10" t="s">
        <v>762</v>
      </c>
      <c r="D69" s="130" t="s">
        <v>762</v>
      </c>
      <c r="E69" s="130" t="s">
        <v>31</v>
      </c>
      <c r="F69" s="146" t="s">
        <v>279</v>
      </c>
      <c r="G69" s="147"/>
      <c r="H69" s="11" t="s">
        <v>763</v>
      </c>
      <c r="I69" s="14">
        <v>41.65</v>
      </c>
      <c r="J69" s="121">
        <f t="shared" si="1"/>
        <v>624.75</v>
      </c>
      <c r="K69" s="127"/>
    </row>
    <row r="70" spans="1:11" ht="24">
      <c r="A70" s="126"/>
      <c r="B70" s="119">
        <v>1</v>
      </c>
      <c r="C70" s="10" t="s">
        <v>762</v>
      </c>
      <c r="D70" s="130" t="s">
        <v>762</v>
      </c>
      <c r="E70" s="130" t="s">
        <v>31</v>
      </c>
      <c r="F70" s="146" t="s">
        <v>679</v>
      </c>
      <c r="G70" s="147"/>
      <c r="H70" s="11" t="s">
        <v>763</v>
      </c>
      <c r="I70" s="14">
        <v>41.65</v>
      </c>
      <c r="J70" s="121">
        <f t="shared" si="1"/>
        <v>41.65</v>
      </c>
      <c r="K70" s="127"/>
    </row>
    <row r="71" spans="1:11">
      <c r="A71" s="126"/>
      <c r="B71" s="119">
        <v>7</v>
      </c>
      <c r="C71" s="10" t="s">
        <v>764</v>
      </c>
      <c r="D71" s="130" t="s">
        <v>764</v>
      </c>
      <c r="E71" s="130" t="s">
        <v>30</v>
      </c>
      <c r="F71" s="146"/>
      <c r="G71" s="147"/>
      <c r="H71" s="11" t="s">
        <v>765</v>
      </c>
      <c r="I71" s="14">
        <v>10.32</v>
      </c>
      <c r="J71" s="121">
        <f t="shared" si="1"/>
        <v>72.240000000000009</v>
      </c>
      <c r="K71" s="127"/>
    </row>
    <row r="72" spans="1:11" ht="24">
      <c r="A72" s="126"/>
      <c r="B72" s="119">
        <v>25</v>
      </c>
      <c r="C72" s="10" t="s">
        <v>766</v>
      </c>
      <c r="D72" s="130" t="s">
        <v>766</v>
      </c>
      <c r="E72" s="130" t="s">
        <v>28</v>
      </c>
      <c r="F72" s="146"/>
      <c r="G72" s="147"/>
      <c r="H72" s="11" t="s">
        <v>767</v>
      </c>
      <c r="I72" s="14">
        <v>13.88</v>
      </c>
      <c r="J72" s="121">
        <f t="shared" si="1"/>
        <v>347</v>
      </c>
      <c r="K72" s="127"/>
    </row>
    <row r="73" spans="1:11" ht="24">
      <c r="A73" s="126"/>
      <c r="B73" s="119">
        <v>15</v>
      </c>
      <c r="C73" s="10" t="s">
        <v>768</v>
      </c>
      <c r="D73" s="130" t="s">
        <v>768</v>
      </c>
      <c r="E73" s="130" t="s">
        <v>657</v>
      </c>
      <c r="F73" s="146"/>
      <c r="G73" s="147"/>
      <c r="H73" s="11" t="s">
        <v>769</v>
      </c>
      <c r="I73" s="14">
        <v>8.5399999999999991</v>
      </c>
      <c r="J73" s="121">
        <f t="shared" si="1"/>
        <v>128.1</v>
      </c>
      <c r="K73" s="127"/>
    </row>
    <row r="74" spans="1:11" ht="24">
      <c r="A74" s="126"/>
      <c r="B74" s="119">
        <v>1</v>
      </c>
      <c r="C74" s="10" t="s">
        <v>770</v>
      </c>
      <c r="D74" s="130" t="s">
        <v>770</v>
      </c>
      <c r="E74" s="130" t="s">
        <v>30</v>
      </c>
      <c r="F74" s="146" t="s">
        <v>490</v>
      </c>
      <c r="G74" s="147"/>
      <c r="H74" s="11" t="s">
        <v>771</v>
      </c>
      <c r="I74" s="14">
        <v>6.05</v>
      </c>
      <c r="J74" s="121">
        <f t="shared" si="1"/>
        <v>6.05</v>
      </c>
      <c r="K74" s="127"/>
    </row>
    <row r="75" spans="1:11" ht="24">
      <c r="A75" s="126"/>
      <c r="B75" s="119">
        <v>4</v>
      </c>
      <c r="C75" s="10" t="s">
        <v>770</v>
      </c>
      <c r="D75" s="130" t="s">
        <v>770</v>
      </c>
      <c r="E75" s="130" t="s">
        <v>30</v>
      </c>
      <c r="F75" s="146" t="s">
        <v>746</v>
      </c>
      <c r="G75" s="147"/>
      <c r="H75" s="11" t="s">
        <v>771</v>
      </c>
      <c r="I75" s="14">
        <v>6.05</v>
      </c>
      <c r="J75" s="121">
        <f t="shared" si="1"/>
        <v>24.2</v>
      </c>
      <c r="K75" s="127"/>
    </row>
    <row r="76" spans="1:11" ht="24">
      <c r="A76" s="126"/>
      <c r="B76" s="119">
        <v>4</v>
      </c>
      <c r="C76" s="10" t="s">
        <v>772</v>
      </c>
      <c r="D76" s="130" t="s">
        <v>772</v>
      </c>
      <c r="E76" s="130" t="s">
        <v>31</v>
      </c>
      <c r="F76" s="146" t="s">
        <v>679</v>
      </c>
      <c r="G76" s="147"/>
      <c r="H76" s="11" t="s">
        <v>773</v>
      </c>
      <c r="I76" s="14">
        <v>21</v>
      </c>
      <c r="J76" s="121">
        <f t="shared" si="1"/>
        <v>84</v>
      </c>
      <c r="K76" s="127"/>
    </row>
    <row r="77" spans="1:11" ht="24">
      <c r="A77" s="126"/>
      <c r="B77" s="119">
        <v>4</v>
      </c>
      <c r="C77" s="10" t="s">
        <v>774</v>
      </c>
      <c r="D77" s="130" t="s">
        <v>774</v>
      </c>
      <c r="E77" s="130" t="s">
        <v>31</v>
      </c>
      <c r="F77" s="146" t="s">
        <v>679</v>
      </c>
      <c r="G77" s="147"/>
      <c r="H77" s="11" t="s">
        <v>775</v>
      </c>
      <c r="I77" s="14">
        <v>21</v>
      </c>
      <c r="J77" s="121">
        <f t="shared" si="1"/>
        <v>84</v>
      </c>
      <c r="K77" s="127"/>
    </row>
    <row r="78" spans="1:11" ht="24">
      <c r="A78" s="126"/>
      <c r="B78" s="119">
        <v>1</v>
      </c>
      <c r="C78" s="10" t="s">
        <v>776</v>
      </c>
      <c r="D78" s="130" t="s">
        <v>776</v>
      </c>
      <c r="E78" s="130" t="s">
        <v>279</v>
      </c>
      <c r="F78" s="146"/>
      <c r="G78" s="147"/>
      <c r="H78" s="11" t="s">
        <v>876</v>
      </c>
      <c r="I78" s="14">
        <v>6.41</v>
      </c>
      <c r="J78" s="121">
        <f t="shared" si="1"/>
        <v>6.41</v>
      </c>
      <c r="K78" s="127"/>
    </row>
    <row r="79" spans="1:11" ht="24">
      <c r="A79" s="126"/>
      <c r="B79" s="119">
        <v>1</v>
      </c>
      <c r="C79" s="10" t="s">
        <v>776</v>
      </c>
      <c r="D79" s="130" t="s">
        <v>776</v>
      </c>
      <c r="E79" s="130" t="s">
        <v>115</v>
      </c>
      <c r="F79" s="146"/>
      <c r="G79" s="147"/>
      <c r="H79" s="11" t="s">
        <v>876</v>
      </c>
      <c r="I79" s="14">
        <v>6.41</v>
      </c>
      <c r="J79" s="121">
        <f t="shared" si="1"/>
        <v>6.41</v>
      </c>
      <c r="K79" s="127"/>
    </row>
    <row r="80" spans="1:11" ht="24">
      <c r="A80" s="126"/>
      <c r="B80" s="119">
        <v>1</v>
      </c>
      <c r="C80" s="10" t="s">
        <v>776</v>
      </c>
      <c r="D80" s="130" t="s">
        <v>776</v>
      </c>
      <c r="E80" s="130" t="s">
        <v>679</v>
      </c>
      <c r="F80" s="146"/>
      <c r="G80" s="147"/>
      <c r="H80" s="11" t="s">
        <v>876</v>
      </c>
      <c r="I80" s="14">
        <v>6.41</v>
      </c>
      <c r="J80" s="121">
        <f t="shared" si="1"/>
        <v>6.41</v>
      </c>
      <c r="K80" s="127"/>
    </row>
    <row r="81" spans="1:11" ht="24">
      <c r="A81" s="126"/>
      <c r="B81" s="119">
        <v>1</v>
      </c>
      <c r="C81" s="10" t="s">
        <v>776</v>
      </c>
      <c r="D81" s="130" t="s">
        <v>776</v>
      </c>
      <c r="E81" s="130" t="s">
        <v>490</v>
      </c>
      <c r="F81" s="146"/>
      <c r="G81" s="147"/>
      <c r="H81" s="11" t="s">
        <v>876</v>
      </c>
      <c r="I81" s="14">
        <v>6.41</v>
      </c>
      <c r="J81" s="121">
        <f t="shared" si="1"/>
        <v>6.41</v>
      </c>
      <c r="K81" s="127"/>
    </row>
    <row r="82" spans="1:11" ht="24">
      <c r="A82" s="126"/>
      <c r="B82" s="119">
        <v>1</v>
      </c>
      <c r="C82" s="10" t="s">
        <v>776</v>
      </c>
      <c r="D82" s="130" t="s">
        <v>776</v>
      </c>
      <c r="E82" s="130" t="s">
        <v>744</v>
      </c>
      <c r="F82" s="146"/>
      <c r="G82" s="147"/>
      <c r="H82" s="11" t="s">
        <v>876</v>
      </c>
      <c r="I82" s="14">
        <v>6.41</v>
      </c>
      <c r="J82" s="121">
        <f t="shared" si="1"/>
        <v>6.41</v>
      </c>
      <c r="K82" s="127"/>
    </row>
    <row r="83" spans="1:11" ht="24">
      <c r="A83" s="126"/>
      <c r="B83" s="119">
        <v>1</v>
      </c>
      <c r="C83" s="10" t="s">
        <v>776</v>
      </c>
      <c r="D83" s="130" t="s">
        <v>776</v>
      </c>
      <c r="E83" s="130" t="s">
        <v>749</v>
      </c>
      <c r="F83" s="146"/>
      <c r="G83" s="147"/>
      <c r="H83" s="11" t="s">
        <v>876</v>
      </c>
      <c r="I83" s="14">
        <v>6.41</v>
      </c>
      <c r="J83" s="121">
        <f t="shared" si="1"/>
        <v>6.41</v>
      </c>
      <c r="K83" s="127"/>
    </row>
    <row r="84" spans="1:11" ht="24">
      <c r="A84" s="126"/>
      <c r="B84" s="119">
        <v>1</v>
      </c>
      <c r="C84" s="10" t="s">
        <v>777</v>
      </c>
      <c r="D84" s="130" t="s">
        <v>777</v>
      </c>
      <c r="E84" s="130" t="s">
        <v>490</v>
      </c>
      <c r="F84" s="146"/>
      <c r="G84" s="147"/>
      <c r="H84" s="11" t="s">
        <v>877</v>
      </c>
      <c r="I84" s="14">
        <v>13.88</v>
      </c>
      <c r="J84" s="121">
        <f t="shared" si="1"/>
        <v>13.88</v>
      </c>
      <c r="K84" s="127"/>
    </row>
    <row r="85" spans="1:11" ht="24">
      <c r="A85" s="126"/>
      <c r="B85" s="119">
        <v>4</v>
      </c>
      <c r="C85" s="10" t="s">
        <v>777</v>
      </c>
      <c r="D85" s="130" t="s">
        <v>777</v>
      </c>
      <c r="E85" s="130" t="s">
        <v>746</v>
      </c>
      <c r="F85" s="146"/>
      <c r="G85" s="147"/>
      <c r="H85" s="11" t="s">
        <v>877</v>
      </c>
      <c r="I85" s="14">
        <v>13.88</v>
      </c>
      <c r="J85" s="121">
        <f t="shared" si="1"/>
        <v>55.52</v>
      </c>
      <c r="K85" s="127"/>
    </row>
    <row r="86" spans="1:11">
      <c r="A86" s="126"/>
      <c r="B86" s="119">
        <v>2</v>
      </c>
      <c r="C86" s="10" t="s">
        <v>778</v>
      </c>
      <c r="D86" s="130" t="s">
        <v>778</v>
      </c>
      <c r="E86" s="130" t="s">
        <v>31</v>
      </c>
      <c r="F86" s="146"/>
      <c r="G86" s="147"/>
      <c r="H86" s="11" t="s">
        <v>779</v>
      </c>
      <c r="I86" s="14">
        <v>25.28</v>
      </c>
      <c r="J86" s="121">
        <f t="shared" ref="J86:J117" si="2">I86*B86</f>
        <v>50.56</v>
      </c>
      <c r="K86" s="127"/>
    </row>
    <row r="87" spans="1:11">
      <c r="A87" s="126"/>
      <c r="B87" s="119">
        <v>2</v>
      </c>
      <c r="C87" s="10" t="s">
        <v>778</v>
      </c>
      <c r="D87" s="130" t="s">
        <v>778</v>
      </c>
      <c r="E87" s="130" t="s">
        <v>32</v>
      </c>
      <c r="F87" s="146"/>
      <c r="G87" s="147"/>
      <c r="H87" s="11" t="s">
        <v>779</v>
      </c>
      <c r="I87" s="14">
        <v>25.28</v>
      </c>
      <c r="J87" s="121">
        <f t="shared" si="2"/>
        <v>50.56</v>
      </c>
      <c r="K87" s="127"/>
    </row>
    <row r="88" spans="1:11" ht="24">
      <c r="A88" s="126"/>
      <c r="B88" s="119">
        <v>3</v>
      </c>
      <c r="C88" s="10" t="s">
        <v>780</v>
      </c>
      <c r="D88" s="130" t="s">
        <v>780</v>
      </c>
      <c r="E88" s="130" t="s">
        <v>30</v>
      </c>
      <c r="F88" s="146" t="s">
        <v>279</v>
      </c>
      <c r="G88" s="147"/>
      <c r="H88" s="11" t="s">
        <v>781</v>
      </c>
      <c r="I88" s="14">
        <v>23.5</v>
      </c>
      <c r="J88" s="121">
        <f t="shared" si="2"/>
        <v>70.5</v>
      </c>
      <c r="K88" s="127"/>
    </row>
    <row r="89" spans="1:11" ht="24">
      <c r="A89" s="126"/>
      <c r="B89" s="119">
        <v>6</v>
      </c>
      <c r="C89" s="10" t="s">
        <v>782</v>
      </c>
      <c r="D89" s="130" t="s">
        <v>782</v>
      </c>
      <c r="E89" s="130" t="s">
        <v>31</v>
      </c>
      <c r="F89" s="146" t="s">
        <v>279</v>
      </c>
      <c r="G89" s="147"/>
      <c r="H89" s="11" t="s">
        <v>783</v>
      </c>
      <c r="I89" s="14">
        <v>44.5</v>
      </c>
      <c r="J89" s="121">
        <f t="shared" si="2"/>
        <v>267</v>
      </c>
      <c r="K89" s="127"/>
    </row>
    <row r="90" spans="1:11" ht="24">
      <c r="A90" s="126"/>
      <c r="B90" s="119">
        <v>6</v>
      </c>
      <c r="C90" s="10" t="s">
        <v>782</v>
      </c>
      <c r="D90" s="130" t="s">
        <v>782</v>
      </c>
      <c r="E90" s="130" t="s">
        <v>31</v>
      </c>
      <c r="F90" s="146" t="s">
        <v>679</v>
      </c>
      <c r="G90" s="147"/>
      <c r="H90" s="11" t="s">
        <v>783</v>
      </c>
      <c r="I90" s="14">
        <v>44.5</v>
      </c>
      <c r="J90" s="121">
        <f t="shared" si="2"/>
        <v>267</v>
      </c>
      <c r="K90" s="127"/>
    </row>
    <row r="91" spans="1:11" ht="24">
      <c r="A91" s="126"/>
      <c r="B91" s="119">
        <v>8</v>
      </c>
      <c r="C91" s="10" t="s">
        <v>784</v>
      </c>
      <c r="D91" s="130" t="s">
        <v>784</v>
      </c>
      <c r="E91" s="130" t="s">
        <v>28</v>
      </c>
      <c r="F91" s="146"/>
      <c r="G91" s="147"/>
      <c r="H91" s="11" t="s">
        <v>878</v>
      </c>
      <c r="I91" s="14">
        <v>4.9800000000000004</v>
      </c>
      <c r="J91" s="121">
        <f t="shared" si="2"/>
        <v>39.840000000000003</v>
      </c>
      <c r="K91" s="127"/>
    </row>
    <row r="92" spans="1:11">
      <c r="A92" s="126"/>
      <c r="B92" s="119">
        <v>6</v>
      </c>
      <c r="C92" s="10" t="s">
        <v>785</v>
      </c>
      <c r="D92" s="130" t="s">
        <v>785</v>
      </c>
      <c r="E92" s="130" t="s">
        <v>31</v>
      </c>
      <c r="F92" s="146" t="s">
        <v>115</v>
      </c>
      <c r="G92" s="147"/>
      <c r="H92" s="11" t="s">
        <v>786</v>
      </c>
      <c r="I92" s="14">
        <v>8.5399999999999991</v>
      </c>
      <c r="J92" s="121">
        <f t="shared" si="2"/>
        <v>51.239999999999995</v>
      </c>
      <c r="K92" s="127"/>
    </row>
    <row r="93" spans="1:11" ht="24">
      <c r="A93" s="126"/>
      <c r="B93" s="119">
        <v>1</v>
      </c>
      <c r="C93" s="10" t="s">
        <v>787</v>
      </c>
      <c r="D93" s="130" t="s">
        <v>787</v>
      </c>
      <c r="E93" s="130" t="s">
        <v>216</v>
      </c>
      <c r="F93" s="146" t="s">
        <v>42</v>
      </c>
      <c r="G93" s="147"/>
      <c r="H93" s="11" t="s">
        <v>788</v>
      </c>
      <c r="I93" s="14">
        <v>123.89</v>
      </c>
      <c r="J93" s="121">
        <f t="shared" si="2"/>
        <v>123.89</v>
      </c>
      <c r="K93" s="127"/>
    </row>
    <row r="94" spans="1:11">
      <c r="A94" s="126"/>
      <c r="B94" s="119">
        <v>8</v>
      </c>
      <c r="C94" s="10" t="s">
        <v>789</v>
      </c>
      <c r="D94" s="130" t="s">
        <v>789</v>
      </c>
      <c r="E94" s="130" t="s">
        <v>30</v>
      </c>
      <c r="F94" s="146"/>
      <c r="G94" s="147"/>
      <c r="H94" s="11" t="s">
        <v>790</v>
      </c>
      <c r="I94" s="14">
        <v>8.5399999999999991</v>
      </c>
      <c r="J94" s="121">
        <f t="shared" si="2"/>
        <v>68.319999999999993</v>
      </c>
      <c r="K94" s="127"/>
    </row>
    <row r="95" spans="1:11">
      <c r="A95" s="126"/>
      <c r="B95" s="119">
        <v>4</v>
      </c>
      <c r="C95" s="10" t="s">
        <v>789</v>
      </c>
      <c r="D95" s="130" t="s">
        <v>789</v>
      </c>
      <c r="E95" s="130" t="s">
        <v>31</v>
      </c>
      <c r="F95" s="146"/>
      <c r="G95" s="147"/>
      <c r="H95" s="11" t="s">
        <v>790</v>
      </c>
      <c r="I95" s="14">
        <v>8.5399999999999991</v>
      </c>
      <c r="J95" s="121">
        <f t="shared" si="2"/>
        <v>34.159999999999997</v>
      </c>
      <c r="K95" s="127"/>
    </row>
    <row r="96" spans="1:11" ht="24">
      <c r="A96" s="126"/>
      <c r="B96" s="119">
        <v>4</v>
      </c>
      <c r="C96" s="10" t="s">
        <v>791</v>
      </c>
      <c r="D96" s="130" t="s">
        <v>791</v>
      </c>
      <c r="E96" s="130" t="s">
        <v>33</v>
      </c>
      <c r="F96" s="146" t="s">
        <v>112</v>
      </c>
      <c r="G96" s="147"/>
      <c r="H96" s="11" t="s">
        <v>792</v>
      </c>
      <c r="I96" s="14">
        <v>21</v>
      </c>
      <c r="J96" s="121">
        <f t="shared" si="2"/>
        <v>84</v>
      </c>
      <c r="K96" s="127"/>
    </row>
    <row r="97" spans="1:11" ht="24">
      <c r="A97" s="126"/>
      <c r="B97" s="119">
        <v>2</v>
      </c>
      <c r="C97" s="10" t="s">
        <v>793</v>
      </c>
      <c r="D97" s="130" t="s">
        <v>864</v>
      </c>
      <c r="E97" s="130" t="s">
        <v>237</v>
      </c>
      <c r="F97" s="146" t="s">
        <v>112</v>
      </c>
      <c r="G97" s="147"/>
      <c r="H97" s="11" t="s">
        <v>794</v>
      </c>
      <c r="I97" s="14">
        <v>33.46</v>
      </c>
      <c r="J97" s="121">
        <f t="shared" si="2"/>
        <v>66.92</v>
      </c>
      <c r="K97" s="127"/>
    </row>
    <row r="98" spans="1:11" ht="36">
      <c r="A98" s="126"/>
      <c r="B98" s="119">
        <v>28</v>
      </c>
      <c r="C98" s="10" t="s">
        <v>795</v>
      </c>
      <c r="D98" s="130" t="s">
        <v>865</v>
      </c>
      <c r="E98" s="130" t="s">
        <v>236</v>
      </c>
      <c r="F98" s="146" t="s">
        <v>112</v>
      </c>
      <c r="G98" s="147"/>
      <c r="H98" s="11" t="s">
        <v>796</v>
      </c>
      <c r="I98" s="14">
        <v>29.9</v>
      </c>
      <c r="J98" s="121">
        <f t="shared" si="2"/>
        <v>837.19999999999993</v>
      </c>
      <c r="K98" s="127"/>
    </row>
    <row r="99" spans="1:11" ht="36">
      <c r="A99" s="126"/>
      <c r="B99" s="119">
        <v>2</v>
      </c>
      <c r="C99" s="10" t="s">
        <v>795</v>
      </c>
      <c r="D99" s="130" t="s">
        <v>865</v>
      </c>
      <c r="E99" s="130" t="s">
        <v>236</v>
      </c>
      <c r="F99" s="146" t="s">
        <v>216</v>
      </c>
      <c r="G99" s="147"/>
      <c r="H99" s="11" t="s">
        <v>796</v>
      </c>
      <c r="I99" s="14">
        <v>29.9</v>
      </c>
      <c r="J99" s="121">
        <f t="shared" si="2"/>
        <v>59.8</v>
      </c>
      <c r="K99" s="127"/>
    </row>
    <row r="100" spans="1:11" ht="36">
      <c r="A100" s="126"/>
      <c r="B100" s="119">
        <v>2</v>
      </c>
      <c r="C100" s="10" t="s">
        <v>795</v>
      </c>
      <c r="D100" s="130" t="s">
        <v>865</v>
      </c>
      <c r="E100" s="130" t="s">
        <v>236</v>
      </c>
      <c r="F100" s="146" t="s">
        <v>218</v>
      </c>
      <c r="G100" s="147"/>
      <c r="H100" s="11" t="s">
        <v>796</v>
      </c>
      <c r="I100" s="14">
        <v>29.9</v>
      </c>
      <c r="J100" s="121">
        <f t="shared" si="2"/>
        <v>59.8</v>
      </c>
      <c r="K100" s="127"/>
    </row>
    <row r="101" spans="1:11" ht="36">
      <c r="A101" s="126"/>
      <c r="B101" s="119">
        <v>2</v>
      </c>
      <c r="C101" s="10" t="s">
        <v>795</v>
      </c>
      <c r="D101" s="130" t="s">
        <v>865</v>
      </c>
      <c r="E101" s="130" t="s">
        <v>236</v>
      </c>
      <c r="F101" s="146" t="s">
        <v>269</v>
      </c>
      <c r="G101" s="147"/>
      <c r="H101" s="11" t="s">
        <v>796</v>
      </c>
      <c r="I101" s="14">
        <v>29.9</v>
      </c>
      <c r="J101" s="121">
        <f t="shared" si="2"/>
        <v>59.8</v>
      </c>
      <c r="K101" s="127"/>
    </row>
    <row r="102" spans="1:11" ht="24">
      <c r="A102" s="126"/>
      <c r="B102" s="119">
        <v>2</v>
      </c>
      <c r="C102" s="10" t="s">
        <v>797</v>
      </c>
      <c r="D102" s="130" t="s">
        <v>797</v>
      </c>
      <c r="E102" s="130" t="s">
        <v>28</v>
      </c>
      <c r="F102" s="146" t="s">
        <v>490</v>
      </c>
      <c r="G102" s="147"/>
      <c r="H102" s="11" t="s">
        <v>798</v>
      </c>
      <c r="I102" s="14">
        <v>10.32</v>
      </c>
      <c r="J102" s="121">
        <f t="shared" si="2"/>
        <v>20.64</v>
      </c>
      <c r="K102" s="127"/>
    </row>
    <row r="103" spans="1:11" ht="24">
      <c r="A103" s="126"/>
      <c r="B103" s="119">
        <v>2</v>
      </c>
      <c r="C103" s="10" t="s">
        <v>797</v>
      </c>
      <c r="D103" s="130" t="s">
        <v>797</v>
      </c>
      <c r="E103" s="130" t="s">
        <v>28</v>
      </c>
      <c r="F103" s="146" t="s">
        <v>745</v>
      </c>
      <c r="G103" s="147"/>
      <c r="H103" s="11" t="s">
        <v>798</v>
      </c>
      <c r="I103" s="14">
        <v>10.32</v>
      </c>
      <c r="J103" s="121">
        <f t="shared" si="2"/>
        <v>20.64</v>
      </c>
      <c r="K103" s="127"/>
    </row>
    <row r="104" spans="1:11" ht="24">
      <c r="A104" s="126"/>
      <c r="B104" s="119">
        <v>2</v>
      </c>
      <c r="C104" s="10" t="s">
        <v>797</v>
      </c>
      <c r="D104" s="130" t="s">
        <v>797</v>
      </c>
      <c r="E104" s="130" t="s">
        <v>30</v>
      </c>
      <c r="F104" s="146" t="s">
        <v>490</v>
      </c>
      <c r="G104" s="147"/>
      <c r="H104" s="11" t="s">
        <v>798</v>
      </c>
      <c r="I104" s="14">
        <v>10.32</v>
      </c>
      <c r="J104" s="121">
        <f t="shared" si="2"/>
        <v>20.64</v>
      </c>
      <c r="K104" s="127"/>
    </row>
    <row r="105" spans="1:11" ht="24">
      <c r="A105" s="126"/>
      <c r="B105" s="119">
        <v>2</v>
      </c>
      <c r="C105" s="10" t="s">
        <v>797</v>
      </c>
      <c r="D105" s="130" t="s">
        <v>797</v>
      </c>
      <c r="E105" s="130" t="s">
        <v>30</v>
      </c>
      <c r="F105" s="146" t="s">
        <v>745</v>
      </c>
      <c r="G105" s="147"/>
      <c r="H105" s="11" t="s">
        <v>798</v>
      </c>
      <c r="I105" s="14">
        <v>10.32</v>
      </c>
      <c r="J105" s="121">
        <f t="shared" si="2"/>
        <v>20.64</v>
      </c>
      <c r="K105" s="127"/>
    </row>
    <row r="106" spans="1:11">
      <c r="A106" s="126"/>
      <c r="B106" s="119">
        <v>10</v>
      </c>
      <c r="C106" s="10" t="s">
        <v>799</v>
      </c>
      <c r="D106" s="130" t="s">
        <v>799</v>
      </c>
      <c r="E106" s="130" t="s">
        <v>28</v>
      </c>
      <c r="F106" s="146" t="s">
        <v>115</v>
      </c>
      <c r="G106" s="147"/>
      <c r="H106" s="11" t="s">
        <v>800</v>
      </c>
      <c r="I106" s="14">
        <v>4.9800000000000004</v>
      </c>
      <c r="J106" s="121">
        <f t="shared" si="2"/>
        <v>49.800000000000004</v>
      </c>
      <c r="K106" s="127"/>
    </row>
    <row r="107" spans="1:11" ht="24">
      <c r="A107" s="126"/>
      <c r="B107" s="119">
        <v>9</v>
      </c>
      <c r="C107" s="10" t="s">
        <v>801</v>
      </c>
      <c r="D107" s="130" t="s">
        <v>801</v>
      </c>
      <c r="E107" s="130" t="s">
        <v>72</v>
      </c>
      <c r="F107" s="146" t="s">
        <v>279</v>
      </c>
      <c r="G107" s="147"/>
      <c r="H107" s="11" t="s">
        <v>802</v>
      </c>
      <c r="I107" s="14">
        <v>21</v>
      </c>
      <c r="J107" s="121">
        <f t="shared" si="2"/>
        <v>189</v>
      </c>
      <c r="K107" s="127"/>
    </row>
    <row r="108" spans="1:11" ht="24">
      <c r="A108" s="126"/>
      <c r="B108" s="119">
        <v>3</v>
      </c>
      <c r="C108" s="10" t="s">
        <v>803</v>
      </c>
      <c r="D108" s="130" t="s">
        <v>803</v>
      </c>
      <c r="E108" s="130" t="s">
        <v>30</v>
      </c>
      <c r="F108" s="146" t="s">
        <v>804</v>
      </c>
      <c r="G108" s="147"/>
      <c r="H108" s="11" t="s">
        <v>805</v>
      </c>
      <c r="I108" s="14">
        <v>35.24</v>
      </c>
      <c r="J108" s="121">
        <f t="shared" si="2"/>
        <v>105.72</v>
      </c>
      <c r="K108" s="127"/>
    </row>
    <row r="109" spans="1:11" ht="24">
      <c r="A109" s="126"/>
      <c r="B109" s="119">
        <v>3</v>
      </c>
      <c r="C109" s="10" t="s">
        <v>803</v>
      </c>
      <c r="D109" s="130" t="s">
        <v>803</v>
      </c>
      <c r="E109" s="130" t="s">
        <v>30</v>
      </c>
      <c r="F109" s="146" t="s">
        <v>806</v>
      </c>
      <c r="G109" s="147"/>
      <c r="H109" s="11" t="s">
        <v>805</v>
      </c>
      <c r="I109" s="14">
        <v>35.24</v>
      </c>
      <c r="J109" s="121">
        <f t="shared" si="2"/>
        <v>105.72</v>
      </c>
      <c r="K109" s="127"/>
    </row>
    <row r="110" spans="1:11" ht="24">
      <c r="A110" s="126"/>
      <c r="B110" s="119">
        <v>15</v>
      </c>
      <c r="C110" s="10" t="s">
        <v>803</v>
      </c>
      <c r="D110" s="130" t="s">
        <v>803</v>
      </c>
      <c r="E110" s="130" t="s">
        <v>31</v>
      </c>
      <c r="F110" s="146" t="s">
        <v>806</v>
      </c>
      <c r="G110" s="147"/>
      <c r="H110" s="11" t="s">
        <v>805</v>
      </c>
      <c r="I110" s="14">
        <v>35.24</v>
      </c>
      <c r="J110" s="121">
        <f t="shared" si="2"/>
        <v>528.6</v>
      </c>
      <c r="K110" s="127"/>
    </row>
    <row r="111" spans="1:11" ht="24">
      <c r="A111" s="126"/>
      <c r="B111" s="119">
        <v>2</v>
      </c>
      <c r="C111" s="10" t="s">
        <v>807</v>
      </c>
      <c r="D111" s="130" t="s">
        <v>807</v>
      </c>
      <c r="E111" s="130" t="s">
        <v>112</v>
      </c>
      <c r="F111" s="146"/>
      <c r="G111" s="147"/>
      <c r="H111" s="11" t="s">
        <v>808</v>
      </c>
      <c r="I111" s="14">
        <v>58.38</v>
      </c>
      <c r="J111" s="121">
        <f t="shared" si="2"/>
        <v>116.76</v>
      </c>
      <c r="K111" s="127"/>
    </row>
    <row r="112" spans="1:11" ht="24">
      <c r="A112" s="126"/>
      <c r="B112" s="119">
        <v>2</v>
      </c>
      <c r="C112" s="10" t="s">
        <v>807</v>
      </c>
      <c r="D112" s="130" t="s">
        <v>807</v>
      </c>
      <c r="E112" s="130" t="s">
        <v>218</v>
      </c>
      <c r="F112" s="146"/>
      <c r="G112" s="147"/>
      <c r="H112" s="11" t="s">
        <v>808</v>
      </c>
      <c r="I112" s="14">
        <v>58.38</v>
      </c>
      <c r="J112" s="121">
        <f t="shared" si="2"/>
        <v>116.76</v>
      </c>
      <c r="K112" s="127"/>
    </row>
    <row r="113" spans="1:11" ht="36">
      <c r="A113" s="126"/>
      <c r="B113" s="119">
        <v>4</v>
      </c>
      <c r="C113" s="10" t="s">
        <v>809</v>
      </c>
      <c r="D113" s="130" t="s">
        <v>809</v>
      </c>
      <c r="E113" s="130" t="s">
        <v>810</v>
      </c>
      <c r="F113" s="146"/>
      <c r="G113" s="147"/>
      <c r="H113" s="11" t="s">
        <v>811</v>
      </c>
      <c r="I113" s="14">
        <v>17.440000000000001</v>
      </c>
      <c r="J113" s="121">
        <f t="shared" si="2"/>
        <v>69.760000000000005</v>
      </c>
      <c r="K113" s="127"/>
    </row>
    <row r="114" spans="1:11" ht="24">
      <c r="A114" s="126"/>
      <c r="B114" s="119">
        <v>1</v>
      </c>
      <c r="C114" s="10" t="s">
        <v>812</v>
      </c>
      <c r="D114" s="130" t="s">
        <v>866</v>
      </c>
      <c r="E114" s="130" t="s">
        <v>620</v>
      </c>
      <c r="F114" s="146" t="s">
        <v>31</v>
      </c>
      <c r="G114" s="147"/>
      <c r="H114" s="11" t="s">
        <v>813</v>
      </c>
      <c r="I114" s="14">
        <v>12.1</v>
      </c>
      <c r="J114" s="121">
        <f t="shared" si="2"/>
        <v>12.1</v>
      </c>
      <c r="K114" s="127"/>
    </row>
    <row r="115" spans="1:11" ht="36">
      <c r="A115" s="126"/>
      <c r="B115" s="119">
        <v>1</v>
      </c>
      <c r="C115" s="10" t="s">
        <v>814</v>
      </c>
      <c r="D115" s="130" t="s">
        <v>867</v>
      </c>
      <c r="E115" s="130" t="s">
        <v>815</v>
      </c>
      <c r="F115" s="146" t="s">
        <v>279</v>
      </c>
      <c r="G115" s="147"/>
      <c r="H115" s="11" t="s">
        <v>816</v>
      </c>
      <c r="I115" s="14">
        <v>24.56</v>
      </c>
      <c r="J115" s="121">
        <f t="shared" si="2"/>
        <v>24.56</v>
      </c>
      <c r="K115" s="127"/>
    </row>
    <row r="116" spans="1:11" ht="24">
      <c r="A116" s="126"/>
      <c r="B116" s="119">
        <v>3</v>
      </c>
      <c r="C116" s="10" t="s">
        <v>817</v>
      </c>
      <c r="D116" s="130" t="s">
        <v>868</v>
      </c>
      <c r="E116" s="130" t="s">
        <v>620</v>
      </c>
      <c r="F116" s="146" t="s">
        <v>30</v>
      </c>
      <c r="G116" s="147"/>
      <c r="H116" s="11" t="s">
        <v>818</v>
      </c>
      <c r="I116" s="14">
        <v>21</v>
      </c>
      <c r="J116" s="121">
        <f t="shared" si="2"/>
        <v>63</v>
      </c>
      <c r="K116" s="127"/>
    </row>
    <row r="117" spans="1:11" ht="24">
      <c r="A117" s="126"/>
      <c r="B117" s="119">
        <v>4</v>
      </c>
      <c r="C117" s="10" t="s">
        <v>817</v>
      </c>
      <c r="D117" s="130" t="s">
        <v>869</v>
      </c>
      <c r="E117" s="130" t="s">
        <v>819</v>
      </c>
      <c r="F117" s="146" t="s">
        <v>31</v>
      </c>
      <c r="G117" s="147"/>
      <c r="H117" s="11" t="s">
        <v>818</v>
      </c>
      <c r="I117" s="14">
        <v>22.78</v>
      </c>
      <c r="J117" s="121">
        <f t="shared" si="2"/>
        <v>91.12</v>
      </c>
      <c r="K117" s="127"/>
    </row>
    <row r="118" spans="1:11" ht="24">
      <c r="A118" s="126"/>
      <c r="B118" s="119">
        <v>6</v>
      </c>
      <c r="C118" s="10" t="s">
        <v>817</v>
      </c>
      <c r="D118" s="130" t="s">
        <v>870</v>
      </c>
      <c r="E118" s="130" t="s">
        <v>820</v>
      </c>
      <c r="F118" s="146" t="s">
        <v>31</v>
      </c>
      <c r="G118" s="147"/>
      <c r="H118" s="11" t="s">
        <v>818</v>
      </c>
      <c r="I118" s="14">
        <v>26.34</v>
      </c>
      <c r="J118" s="121">
        <f t="shared" ref="J118:J149" si="3">I118*B118</f>
        <v>158.04</v>
      </c>
      <c r="K118" s="127"/>
    </row>
    <row r="119" spans="1:11" ht="24">
      <c r="A119" s="126"/>
      <c r="B119" s="119">
        <v>18</v>
      </c>
      <c r="C119" s="10" t="s">
        <v>817</v>
      </c>
      <c r="D119" s="130" t="s">
        <v>870</v>
      </c>
      <c r="E119" s="130" t="s">
        <v>820</v>
      </c>
      <c r="F119" s="146" t="s">
        <v>32</v>
      </c>
      <c r="G119" s="147"/>
      <c r="H119" s="11" t="s">
        <v>818</v>
      </c>
      <c r="I119" s="14">
        <v>26.34</v>
      </c>
      <c r="J119" s="121">
        <f t="shared" si="3"/>
        <v>474.12</v>
      </c>
      <c r="K119" s="127"/>
    </row>
    <row r="120" spans="1:11" ht="24">
      <c r="A120" s="126"/>
      <c r="B120" s="119">
        <v>2</v>
      </c>
      <c r="C120" s="10" t="s">
        <v>821</v>
      </c>
      <c r="D120" s="130" t="s">
        <v>871</v>
      </c>
      <c r="E120" s="130" t="s">
        <v>32</v>
      </c>
      <c r="F120" s="146"/>
      <c r="G120" s="147"/>
      <c r="H120" s="11" t="s">
        <v>822</v>
      </c>
      <c r="I120" s="14">
        <v>35.24</v>
      </c>
      <c r="J120" s="121">
        <f t="shared" si="3"/>
        <v>70.48</v>
      </c>
      <c r="K120" s="127"/>
    </row>
    <row r="121" spans="1:11">
      <c r="A121" s="126"/>
      <c r="B121" s="119">
        <v>16</v>
      </c>
      <c r="C121" s="10" t="s">
        <v>823</v>
      </c>
      <c r="D121" s="130" t="s">
        <v>823</v>
      </c>
      <c r="E121" s="130" t="s">
        <v>657</v>
      </c>
      <c r="F121" s="146"/>
      <c r="G121" s="147"/>
      <c r="H121" s="11" t="s">
        <v>824</v>
      </c>
      <c r="I121" s="14">
        <v>24.21</v>
      </c>
      <c r="J121" s="121">
        <f t="shared" si="3"/>
        <v>387.36</v>
      </c>
      <c r="K121" s="127"/>
    </row>
    <row r="122" spans="1:11">
      <c r="A122" s="126"/>
      <c r="B122" s="119">
        <v>2</v>
      </c>
      <c r="C122" s="10" t="s">
        <v>823</v>
      </c>
      <c r="D122" s="130" t="s">
        <v>823</v>
      </c>
      <c r="E122" s="130" t="s">
        <v>31</v>
      </c>
      <c r="F122" s="146"/>
      <c r="G122" s="147"/>
      <c r="H122" s="11" t="s">
        <v>824</v>
      </c>
      <c r="I122" s="14">
        <v>24.21</v>
      </c>
      <c r="J122" s="121">
        <f t="shared" si="3"/>
        <v>48.42</v>
      </c>
      <c r="K122" s="127"/>
    </row>
    <row r="123" spans="1:11" ht="24">
      <c r="A123" s="126"/>
      <c r="B123" s="119">
        <v>1</v>
      </c>
      <c r="C123" s="10" t="s">
        <v>825</v>
      </c>
      <c r="D123" s="130" t="s">
        <v>825</v>
      </c>
      <c r="E123" s="130" t="s">
        <v>30</v>
      </c>
      <c r="F123" s="146" t="s">
        <v>112</v>
      </c>
      <c r="G123" s="147"/>
      <c r="H123" s="11" t="s">
        <v>243</v>
      </c>
      <c r="I123" s="14">
        <v>76.180000000000007</v>
      </c>
      <c r="J123" s="121">
        <f t="shared" si="3"/>
        <v>76.180000000000007</v>
      </c>
      <c r="K123" s="127"/>
    </row>
    <row r="124" spans="1:11" ht="24">
      <c r="A124" s="126"/>
      <c r="B124" s="119">
        <v>1</v>
      </c>
      <c r="C124" s="10" t="s">
        <v>825</v>
      </c>
      <c r="D124" s="130" t="s">
        <v>825</v>
      </c>
      <c r="E124" s="130" t="s">
        <v>30</v>
      </c>
      <c r="F124" s="146" t="s">
        <v>269</v>
      </c>
      <c r="G124" s="147"/>
      <c r="H124" s="11" t="s">
        <v>243</v>
      </c>
      <c r="I124" s="14">
        <v>76.180000000000007</v>
      </c>
      <c r="J124" s="121">
        <f t="shared" si="3"/>
        <v>76.180000000000007</v>
      </c>
      <c r="K124" s="127"/>
    </row>
    <row r="125" spans="1:11" ht="24">
      <c r="A125" s="126"/>
      <c r="B125" s="119">
        <v>1</v>
      </c>
      <c r="C125" s="10" t="s">
        <v>825</v>
      </c>
      <c r="D125" s="130" t="s">
        <v>825</v>
      </c>
      <c r="E125" s="130" t="s">
        <v>30</v>
      </c>
      <c r="F125" s="146" t="s">
        <v>220</v>
      </c>
      <c r="G125" s="147"/>
      <c r="H125" s="11" t="s">
        <v>243</v>
      </c>
      <c r="I125" s="14">
        <v>76.180000000000007</v>
      </c>
      <c r="J125" s="121">
        <f t="shared" si="3"/>
        <v>76.180000000000007</v>
      </c>
      <c r="K125" s="127"/>
    </row>
    <row r="126" spans="1:11" ht="24">
      <c r="A126" s="126"/>
      <c r="B126" s="119">
        <v>1</v>
      </c>
      <c r="C126" s="10" t="s">
        <v>826</v>
      </c>
      <c r="D126" s="130" t="s">
        <v>826</v>
      </c>
      <c r="E126" s="130" t="s">
        <v>657</v>
      </c>
      <c r="F126" s="146"/>
      <c r="G126" s="147"/>
      <c r="H126" s="11" t="s">
        <v>827</v>
      </c>
      <c r="I126" s="14">
        <v>35.24</v>
      </c>
      <c r="J126" s="121">
        <f t="shared" si="3"/>
        <v>35.24</v>
      </c>
      <c r="K126" s="127"/>
    </row>
    <row r="127" spans="1:11" ht="24">
      <c r="A127" s="126"/>
      <c r="B127" s="119">
        <v>5</v>
      </c>
      <c r="C127" s="10" t="s">
        <v>828</v>
      </c>
      <c r="D127" s="130" t="s">
        <v>828</v>
      </c>
      <c r="E127" s="130" t="s">
        <v>40</v>
      </c>
      <c r="F127" s="146"/>
      <c r="G127" s="147"/>
      <c r="H127" s="11" t="s">
        <v>829</v>
      </c>
      <c r="I127" s="14">
        <v>52.33</v>
      </c>
      <c r="J127" s="121">
        <f t="shared" si="3"/>
        <v>261.64999999999998</v>
      </c>
      <c r="K127" s="127"/>
    </row>
    <row r="128" spans="1:11" ht="24">
      <c r="A128" s="126"/>
      <c r="B128" s="119">
        <v>2</v>
      </c>
      <c r="C128" s="10" t="s">
        <v>830</v>
      </c>
      <c r="D128" s="130" t="s">
        <v>830</v>
      </c>
      <c r="E128" s="130" t="s">
        <v>216</v>
      </c>
      <c r="F128" s="146"/>
      <c r="G128" s="147"/>
      <c r="H128" s="11" t="s">
        <v>831</v>
      </c>
      <c r="I128" s="14">
        <v>35.24</v>
      </c>
      <c r="J128" s="121">
        <f t="shared" si="3"/>
        <v>70.48</v>
      </c>
      <c r="K128" s="127"/>
    </row>
    <row r="129" spans="1:11">
      <c r="A129" s="126"/>
      <c r="B129" s="119">
        <v>2</v>
      </c>
      <c r="C129" s="10" t="s">
        <v>832</v>
      </c>
      <c r="D129" s="130" t="s">
        <v>832</v>
      </c>
      <c r="E129" s="130" t="s">
        <v>31</v>
      </c>
      <c r="F129" s="146"/>
      <c r="G129" s="147"/>
      <c r="H129" s="11" t="s">
        <v>833</v>
      </c>
      <c r="I129" s="14">
        <v>53.04</v>
      </c>
      <c r="J129" s="121">
        <f t="shared" si="3"/>
        <v>106.08</v>
      </c>
      <c r="K129" s="127"/>
    </row>
    <row r="130" spans="1:11" ht="24">
      <c r="A130" s="126"/>
      <c r="B130" s="119">
        <v>2</v>
      </c>
      <c r="C130" s="10" t="s">
        <v>834</v>
      </c>
      <c r="D130" s="130" t="s">
        <v>834</v>
      </c>
      <c r="E130" s="130" t="s">
        <v>33</v>
      </c>
      <c r="F130" s="146" t="s">
        <v>277</v>
      </c>
      <c r="G130" s="147"/>
      <c r="H130" s="11" t="s">
        <v>835</v>
      </c>
      <c r="I130" s="14">
        <v>68.349999999999994</v>
      </c>
      <c r="J130" s="121">
        <f t="shared" si="3"/>
        <v>136.69999999999999</v>
      </c>
      <c r="K130" s="127"/>
    </row>
    <row r="131" spans="1:11" ht="24">
      <c r="A131" s="126"/>
      <c r="B131" s="119">
        <v>1</v>
      </c>
      <c r="C131" s="10" t="s">
        <v>836</v>
      </c>
      <c r="D131" s="130" t="s">
        <v>836</v>
      </c>
      <c r="E131" s="130" t="s">
        <v>34</v>
      </c>
      <c r="F131" s="146" t="s">
        <v>749</v>
      </c>
      <c r="G131" s="147"/>
      <c r="H131" s="11" t="s">
        <v>837</v>
      </c>
      <c r="I131" s="14">
        <v>58.38</v>
      </c>
      <c r="J131" s="121">
        <f t="shared" si="3"/>
        <v>58.38</v>
      </c>
      <c r="K131" s="127"/>
    </row>
    <row r="132" spans="1:11" ht="24">
      <c r="A132" s="126"/>
      <c r="B132" s="119">
        <v>1</v>
      </c>
      <c r="C132" s="10" t="s">
        <v>838</v>
      </c>
      <c r="D132" s="130" t="s">
        <v>838</v>
      </c>
      <c r="E132" s="130" t="s">
        <v>31</v>
      </c>
      <c r="F132" s="146" t="s">
        <v>277</v>
      </c>
      <c r="G132" s="147"/>
      <c r="H132" s="11" t="s">
        <v>839</v>
      </c>
      <c r="I132" s="14">
        <v>110.01</v>
      </c>
      <c r="J132" s="121">
        <f t="shared" si="3"/>
        <v>110.01</v>
      </c>
      <c r="K132" s="127"/>
    </row>
    <row r="133" spans="1:11" ht="24">
      <c r="A133" s="126"/>
      <c r="B133" s="119">
        <v>1</v>
      </c>
      <c r="C133" s="10" t="s">
        <v>840</v>
      </c>
      <c r="D133" s="130" t="s">
        <v>840</v>
      </c>
      <c r="E133" s="130" t="s">
        <v>32</v>
      </c>
      <c r="F133" s="146" t="s">
        <v>277</v>
      </c>
      <c r="G133" s="147"/>
      <c r="H133" s="11" t="s">
        <v>841</v>
      </c>
      <c r="I133" s="14">
        <v>94.7</v>
      </c>
      <c r="J133" s="121">
        <f t="shared" si="3"/>
        <v>94.7</v>
      </c>
      <c r="K133" s="127"/>
    </row>
    <row r="134" spans="1:11" ht="24">
      <c r="A134" s="126"/>
      <c r="B134" s="119">
        <v>2</v>
      </c>
      <c r="C134" s="10" t="s">
        <v>842</v>
      </c>
      <c r="D134" s="130" t="s">
        <v>842</v>
      </c>
      <c r="E134" s="130" t="s">
        <v>30</v>
      </c>
      <c r="F134" s="146" t="s">
        <v>744</v>
      </c>
      <c r="G134" s="147"/>
      <c r="H134" s="11" t="s">
        <v>843</v>
      </c>
      <c r="I134" s="14">
        <v>49.13</v>
      </c>
      <c r="J134" s="121">
        <f t="shared" si="3"/>
        <v>98.26</v>
      </c>
      <c r="K134" s="127"/>
    </row>
    <row r="135" spans="1:11" ht="24">
      <c r="A135" s="126"/>
      <c r="B135" s="119">
        <v>2</v>
      </c>
      <c r="C135" s="10" t="s">
        <v>842</v>
      </c>
      <c r="D135" s="130" t="s">
        <v>842</v>
      </c>
      <c r="E135" s="130" t="s">
        <v>31</v>
      </c>
      <c r="F135" s="146" t="s">
        <v>744</v>
      </c>
      <c r="G135" s="147"/>
      <c r="H135" s="11" t="s">
        <v>843</v>
      </c>
      <c r="I135" s="14">
        <v>49.13</v>
      </c>
      <c r="J135" s="121">
        <f t="shared" si="3"/>
        <v>98.26</v>
      </c>
      <c r="K135" s="127"/>
    </row>
    <row r="136" spans="1:11" ht="24">
      <c r="A136" s="126"/>
      <c r="B136" s="119">
        <v>2</v>
      </c>
      <c r="C136" s="10" t="s">
        <v>844</v>
      </c>
      <c r="D136" s="130" t="s">
        <v>844</v>
      </c>
      <c r="E136" s="130" t="s">
        <v>30</v>
      </c>
      <c r="F136" s="146" t="s">
        <v>744</v>
      </c>
      <c r="G136" s="147"/>
      <c r="H136" s="11" t="s">
        <v>845</v>
      </c>
      <c r="I136" s="14">
        <v>49.48</v>
      </c>
      <c r="J136" s="121">
        <f t="shared" si="3"/>
        <v>98.96</v>
      </c>
      <c r="K136" s="127"/>
    </row>
    <row r="137" spans="1:11" ht="24">
      <c r="A137" s="126"/>
      <c r="B137" s="119">
        <v>2</v>
      </c>
      <c r="C137" s="10" t="s">
        <v>844</v>
      </c>
      <c r="D137" s="130" t="s">
        <v>844</v>
      </c>
      <c r="E137" s="130" t="s">
        <v>31</v>
      </c>
      <c r="F137" s="146" t="s">
        <v>744</v>
      </c>
      <c r="G137" s="147"/>
      <c r="H137" s="11" t="s">
        <v>845</v>
      </c>
      <c r="I137" s="14">
        <v>49.48</v>
      </c>
      <c r="J137" s="121">
        <f t="shared" si="3"/>
        <v>98.96</v>
      </c>
      <c r="K137" s="127"/>
    </row>
    <row r="138" spans="1:11" ht="24">
      <c r="A138" s="126"/>
      <c r="B138" s="119">
        <v>1</v>
      </c>
      <c r="C138" s="10" t="s">
        <v>846</v>
      </c>
      <c r="D138" s="130" t="s">
        <v>846</v>
      </c>
      <c r="E138" s="130" t="s">
        <v>30</v>
      </c>
      <c r="F138" s="146" t="s">
        <v>277</v>
      </c>
      <c r="G138" s="147"/>
      <c r="H138" s="11" t="s">
        <v>847</v>
      </c>
      <c r="I138" s="14">
        <v>58.38</v>
      </c>
      <c r="J138" s="121">
        <f t="shared" si="3"/>
        <v>58.38</v>
      </c>
      <c r="K138" s="127"/>
    </row>
    <row r="139" spans="1:11" ht="24">
      <c r="A139" s="126"/>
      <c r="B139" s="119">
        <v>2</v>
      </c>
      <c r="C139" s="10" t="s">
        <v>846</v>
      </c>
      <c r="D139" s="130" t="s">
        <v>846</v>
      </c>
      <c r="E139" s="130" t="s">
        <v>32</v>
      </c>
      <c r="F139" s="146" t="s">
        <v>679</v>
      </c>
      <c r="G139" s="147"/>
      <c r="H139" s="11" t="s">
        <v>847</v>
      </c>
      <c r="I139" s="14">
        <v>58.38</v>
      </c>
      <c r="J139" s="121">
        <f t="shared" si="3"/>
        <v>116.76</v>
      </c>
      <c r="K139" s="127"/>
    </row>
    <row r="140" spans="1:11" ht="24">
      <c r="A140" s="126"/>
      <c r="B140" s="119">
        <v>4</v>
      </c>
      <c r="C140" s="10" t="s">
        <v>848</v>
      </c>
      <c r="D140" s="130" t="s">
        <v>848</v>
      </c>
      <c r="E140" s="130" t="s">
        <v>31</v>
      </c>
      <c r="F140" s="146" t="s">
        <v>279</v>
      </c>
      <c r="G140" s="147"/>
      <c r="H140" s="11" t="s">
        <v>849</v>
      </c>
      <c r="I140" s="14">
        <v>55.54</v>
      </c>
      <c r="J140" s="121">
        <f t="shared" si="3"/>
        <v>222.16</v>
      </c>
      <c r="K140" s="127"/>
    </row>
    <row r="141" spans="1:11" ht="24">
      <c r="A141" s="126"/>
      <c r="B141" s="119">
        <v>1</v>
      </c>
      <c r="C141" s="10" t="s">
        <v>848</v>
      </c>
      <c r="D141" s="130" t="s">
        <v>848</v>
      </c>
      <c r="E141" s="130" t="s">
        <v>31</v>
      </c>
      <c r="F141" s="146" t="s">
        <v>749</v>
      </c>
      <c r="G141" s="147"/>
      <c r="H141" s="11" t="s">
        <v>849</v>
      </c>
      <c r="I141" s="14">
        <v>55.54</v>
      </c>
      <c r="J141" s="121">
        <f t="shared" si="3"/>
        <v>55.54</v>
      </c>
      <c r="K141" s="127"/>
    </row>
    <row r="142" spans="1:11" ht="24">
      <c r="A142" s="126"/>
      <c r="B142" s="119">
        <v>2</v>
      </c>
      <c r="C142" s="10" t="s">
        <v>848</v>
      </c>
      <c r="D142" s="130" t="s">
        <v>848</v>
      </c>
      <c r="E142" s="130" t="s">
        <v>32</v>
      </c>
      <c r="F142" s="146" t="s">
        <v>279</v>
      </c>
      <c r="G142" s="147"/>
      <c r="H142" s="11" t="s">
        <v>849</v>
      </c>
      <c r="I142" s="14">
        <v>55.54</v>
      </c>
      <c r="J142" s="121">
        <f t="shared" si="3"/>
        <v>111.08</v>
      </c>
      <c r="K142" s="127"/>
    </row>
    <row r="143" spans="1:11" ht="24">
      <c r="A143" s="126"/>
      <c r="B143" s="119">
        <v>2</v>
      </c>
      <c r="C143" s="10" t="s">
        <v>848</v>
      </c>
      <c r="D143" s="130" t="s">
        <v>848</v>
      </c>
      <c r="E143" s="130" t="s">
        <v>32</v>
      </c>
      <c r="F143" s="146" t="s">
        <v>744</v>
      </c>
      <c r="G143" s="147"/>
      <c r="H143" s="11" t="s">
        <v>849</v>
      </c>
      <c r="I143" s="14">
        <v>55.54</v>
      </c>
      <c r="J143" s="121">
        <f t="shared" si="3"/>
        <v>111.08</v>
      </c>
      <c r="K143" s="127"/>
    </row>
    <row r="144" spans="1:11" ht="24">
      <c r="A144" s="126"/>
      <c r="B144" s="119">
        <v>6</v>
      </c>
      <c r="C144" s="10" t="s">
        <v>850</v>
      </c>
      <c r="D144" s="130" t="s">
        <v>850</v>
      </c>
      <c r="E144" s="130" t="s">
        <v>42</v>
      </c>
      <c r="F144" s="146" t="s">
        <v>279</v>
      </c>
      <c r="G144" s="147"/>
      <c r="H144" s="11" t="s">
        <v>851</v>
      </c>
      <c r="I144" s="14">
        <v>60.16</v>
      </c>
      <c r="J144" s="121">
        <f t="shared" si="3"/>
        <v>360.96</v>
      </c>
      <c r="K144" s="127"/>
    </row>
    <row r="145" spans="1:11" ht="24">
      <c r="A145" s="126"/>
      <c r="B145" s="119">
        <v>1</v>
      </c>
      <c r="C145" s="10" t="s">
        <v>852</v>
      </c>
      <c r="D145" s="130" t="s">
        <v>852</v>
      </c>
      <c r="E145" s="130" t="s">
        <v>42</v>
      </c>
      <c r="F145" s="146" t="s">
        <v>279</v>
      </c>
      <c r="G145" s="147"/>
      <c r="H145" s="11" t="s">
        <v>853</v>
      </c>
      <c r="I145" s="14">
        <v>60.16</v>
      </c>
      <c r="J145" s="121">
        <f t="shared" si="3"/>
        <v>60.16</v>
      </c>
      <c r="K145" s="127"/>
    </row>
    <row r="146" spans="1:11" ht="24">
      <c r="A146" s="126"/>
      <c r="B146" s="119">
        <v>2</v>
      </c>
      <c r="C146" s="10" t="s">
        <v>854</v>
      </c>
      <c r="D146" s="130" t="s">
        <v>854</v>
      </c>
      <c r="E146" s="130" t="s">
        <v>40</v>
      </c>
      <c r="F146" s="146" t="s">
        <v>749</v>
      </c>
      <c r="G146" s="147"/>
      <c r="H146" s="11" t="s">
        <v>855</v>
      </c>
      <c r="I146" s="14">
        <v>68.349999999999994</v>
      </c>
      <c r="J146" s="121">
        <f t="shared" si="3"/>
        <v>136.69999999999999</v>
      </c>
      <c r="K146" s="127"/>
    </row>
    <row r="147" spans="1:11" ht="24">
      <c r="A147" s="126"/>
      <c r="B147" s="119">
        <v>5</v>
      </c>
      <c r="C147" s="10" t="s">
        <v>854</v>
      </c>
      <c r="D147" s="130" t="s">
        <v>854</v>
      </c>
      <c r="E147" s="130" t="s">
        <v>42</v>
      </c>
      <c r="F147" s="146" t="s">
        <v>279</v>
      </c>
      <c r="G147" s="147"/>
      <c r="H147" s="11" t="s">
        <v>855</v>
      </c>
      <c r="I147" s="14">
        <v>68.349999999999994</v>
      </c>
      <c r="J147" s="121">
        <f t="shared" si="3"/>
        <v>341.75</v>
      </c>
      <c r="K147" s="127"/>
    </row>
    <row r="148" spans="1:11" ht="24">
      <c r="A148" s="126"/>
      <c r="B148" s="119">
        <v>1</v>
      </c>
      <c r="C148" s="10" t="s">
        <v>854</v>
      </c>
      <c r="D148" s="130" t="s">
        <v>854</v>
      </c>
      <c r="E148" s="130" t="s">
        <v>42</v>
      </c>
      <c r="F148" s="146" t="s">
        <v>277</v>
      </c>
      <c r="G148" s="147"/>
      <c r="H148" s="11" t="s">
        <v>855</v>
      </c>
      <c r="I148" s="14">
        <v>68.349999999999994</v>
      </c>
      <c r="J148" s="121">
        <f t="shared" si="3"/>
        <v>68.349999999999994</v>
      </c>
      <c r="K148" s="127"/>
    </row>
    <row r="149" spans="1:11" ht="24">
      <c r="A149" s="126"/>
      <c r="B149" s="119">
        <v>1</v>
      </c>
      <c r="C149" s="10" t="s">
        <v>856</v>
      </c>
      <c r="D149" s="130" t="s">
        <v>856</v>
      </c>
      <c r="E149" s="130" t="s">
        <v>39</v>
      </c>
      <c r="F149" s="146" t="s">
        <v>271</v>
      </c>
      <c r="G149" s="147"/>
      <c r="H149" s="11" t="s">
        <v>857</v>
      </c>
      <c r="I149" s="14">
        <v>145.96</v>
      </c>
      <c r="J149" s="121">
        <f t="shared" si="3"/>
        <v>145.96</v>
      </c>
      <c r="K149" s="127"/>
    </row>
    <row r="150" spans="1:11">
      <c r="A150" s="126"/>
      <c r="B150" s="119">
        <v>4</v>
      </c>
      <c r="C150" s="10" t="s">
        <v>858</v>
      </c>
      <c r="D150" s="130" t="s">
        <v>858</v>
      </c>
      <c r="E150" s="130" t="s">
        <v>28</v>
      </c>
      <c r="F150" s="146" t="s">
        <v>277</v>
      </c>
      <c r="G150" s="147"/>
      <c r="H150" s="11" t="s">
        <v>859</v>
      </c>
      <c r="I150" s="14">
        <v>52.33</v>
      </c>
      <c r="J150" s="121">
        <f t="shared" ref="J150:J155" si="4">I150*B150</f>
        <v>209.32</v>
      </c>
      <c r="K150" s="127"/>
    </row>
    <row r="151" spans="1:11">
      <c r="A151" s="126"/>
      <c r="B151" s="119">
        <v>6</v>
      </c>
      <c r="C151" s="10" t="s">
        <v>858</v>
      </c>
      <c r="D151" s="130" t="s">
        <v>858</v>
      </c>
      <c r="E151" s="130" t="s">
        <v>30</v>
      </c>
      <c r="F151" s="146" t="s">
        <v>679</v>
      </c>
      <c r="G151" s="147"/>
      <c r="H151" s="11" t="s">
        <v>859</v>
      </c>
      <c r="I151" s="14">
        <v>52.33</v>
      </c>
      <c r="J151" s="121">
        <f t="shared" si="4"/>
        <v>313.98</v>
      </c>
      <c r="K151" s="127"/>
    </row>
    <row r="152" spans="1:11">
      <c r="A152" s="126"/>
      <c r="B152" s="119">
        <v>4</v>
      </c>
      <c r="C152" s="10" t="s">
        <v>860</v>
      </c>
      <c r="D152" s="130" t="s">
        <v>860</v>
      </c>
      <c r="E152" s="130" t="s">
        <v>28</v>
      </c>
      <c r="F152" s="146" t="s">
        <v>749</v>
      </c>
      <c r="G152" s="147"/>
      <c r="H152" s="11" t="s">
        <v>861</v>
      </c>
      <c r="I152" s="14">
        <v>55.18</v>
      </c>
      <c r="J152" s="121">
        <f t="shared" si="4"/>
        <v>220.72</v>
      </c>
      <c r="K152" s="127"/>
    </row>
    <row r="153" spans="1:11">
      <c r="A153" s="126"/>
      <c r="B153" s="119">
        <v>2</v>
      </c>
      <c r="C153" s="10" t="s">
        <v>860</v>
      </c>
      <c r="D153" s="130" t="s">
        <v>860</v>
      </c>
      <c r="E153" s="130" t="s">
        <v>30</v>
      </c>
      <c r="F153" s="146" t="s">
        <v>744</v>
      </c>
      <c r="G153" s="147"/>
      <c r="H153" s="11" t="s">
        <v>861</v>
      </c>
      <c r="I153" s="14">
        <v>55.18</v>
      </c>
      <c r="J153" s="121">
        <f t="shared" si="4"/>
        <v>110.36</v>
      </c>
      <c r="K153" s="127"/>
    </row>
    <row r="154" spans="1:11">
      <c r="A154" s="126"/>
      <c r="B154" s="119">
        <v>10</v>
      </c>
      <c r="C154" s="10" t="s">
        <v>860</v>
      </c>
      <c r="D154" s="130" t="s">
        <v>860</v>
      </c>
      <c r="E154" s="130" t="s">
        <v>31</v>
      </c>
      <c r="F154" s="146" t="s">
        <v>744</v>
      </c>
      <c r="G154" s="147"/>
      <c r="H154" s="11" t="s">
        <v>861</v>
      </c>
      <c r="I154" s="14">
        <v>55.18</v>
      </c>
      <c r="J154" s="121">
        <f t="shared" si="4"/>
        <v>551.79999999999995</v>
      </c>
      <c r="K154" s="127"/>
    </row>
    <row r="155" spans="1:11" ht="24">
      <c r="A155" s="126"/>
      <c r="B155" s="120">
        <v>1</v>
      </c>
      <c r="C155" s="12" t="s">
        <v>862</v>
      </c>
      <c r="D155" s="131" t="s">
        <v>872</v>
      </c>
      <c r="E155" s="131" t="s">
        <v>42</v>
      </c>
      <c r="F155" s="144"/>
      <c r="G155" s="145"/>
      <c r="H155" s="13" t="s">
        <v>863</v>
      </c>
      <c r="I155" s="15">
        <v>174.44</v>
      </c>
      <c r="J155" s="122">
        <f t="shared" si="4"/>
        <v>174.44</v>
      </c>
      <c r="K155" s="127"/>
    </row>
    <row r="156" spans="1:11">
      <c r="A156" s="126"/>
      <c r="B156" s="138"/>
      <c r="C156" s="138"/>
      <c r="D156" s="138"/>
      <c r="E156" s="138"/>
      <c r="F156" s="138"/>
      <c r="G156" s="138"/>
      <c r="H156" s="138"/>
      <c r="I156" s="139" t="s">
        <v>261</v>
      </c>
      <c r="J156" s="140">
        <f>SUM(J22:J155)</f>
        <v>15721.98</v>
      </c>
      <c r="K156" s="127"/>
    </row>
    <row r="157" spans="1:11">
      <c r="A157" s="126"/>
      <c r="B157" s="138"/>
      <c r="C157" s="138"/>
      <c r="D157" s="138"/>
      <c r="E157" s="138"/>
      <c r="F157" s="138"/>
      <c r="G157" s="138"/>
      <c r="H157" s="138"/>
      <c r="I157" s="142" t="s">
        <v>880</v>
      </c>
      <c r="J157" s="140">
        <f>J156*-0.4</f>
        <v>-6288.7920000000004</v>
      </c>
      <c r="K157" s="127"/>
    </row>
    <row r="158" spans="1:11" outlineLevel="1">
      <c r="A158" s="126"/>
      <c r="B158" s="138"/>
      <c r="C158" s="138"/>
      <c r="D158" s="138"/>
      <c r="E158" s="138"/>
      <c r="F158" s="138"/>
      <c r="G158" s="138"/>
      <c r="H158" s="138"/>
      <c r="I158" s="139" t="s">
        <v>881</v>
      </c>
      <c r="J158" s="140">
        <v>0</v>
      </c>
      <c r="K158" s="127"/>
    </row>
    <row r="159" spans="1:11">
      <c r="A159" s="126"/>
      <c r="B159" s="138"/>
      <c r="C159" s="138"/>
      <c r="D159" s="138"/>
      <c r="E159" s="138"/>
      <c r="F159" s="138"/>
      <c r="G159" s="138"/>
      <c r="H159" s="138"/>
      <c r="I159" s="139" t="s">
        <v>263</v>
      </c>
      <c r="J159" s="140">
        <f>SUM(J156:J158)</f>
        <v>9433.1879999999983</v>
      </c>
      <c r="K159" s="127"/>
    </row>
    <row r="160" spans="1:11" ht="15" customHeight="1">
      <c r="A160" s="6"/>
      <c r="B160" s="7"/>
      <c r="C160" s="7"/>
      <c r="D160" s="7"/>
      <c r="E160" s="156" t="s">
        <v>882</v>
      </c>
      <c r="F160" s="156"/>
      <c r="G160" s="156"/>
      <c r="H160" s="156"/>
      <c r="I160" s="156"/>
      <c r="J160" s="7"/>
      <c r="K160" s="8"/>
    </row>
    <row r="162" spans="8:9">
      <c r="H162" s="1" t="s">
        <v>879</v>
      </c>
      <c r="I162" s="103">
        <f>'Tax Invoice'!E14</f>
        <v>1</v>
      </c>
    </row>
    <row r="163" spans="8:9">
      <c r="H163" s="1" t="s">
        <v>711</v>
      </c>
      <c r="I163" s="103">
        <f>'Tax Invoice'!M11</f>
        <v>35.54</v>
      </c>
    </row>
    <row r="164" spans="8:9">
      <c r="H164" s="1" t="s">
        <v>715</v>
      </c>
      <c r="I164" s="103">
        <f>I166/I163</f>
        <v>442.37422622397298</v>
      </c>
    </row>
    <row r="165" spans="8:9">
      <c r="H165" s="1" t="s">
        <v>716</v>
      </c>
      <c r="I165" s="103">
        <f>I167/I163</f>
        <v>265.42453573438377</v>
      </c>
    </row>
    <row r="166" spans="8:9">
      <c r="H166" s="1" t="s">
        <v>712</v>
      </c>
      <c r="I166" s="103">
        <f>J156*I162</f>
        <v>15721.98</v>
      </c>
    </row>
    <row r="167" spans="8:9">
      <c r="H167" s="1" t="s">
        <v>713</v>
      </c>
      <c r="I167" s="103">
        <f>J159*I162</f>
        <v>9433.1879999999983</v>
      </c>
    </row>
  </sheetData>
  <mergeCells count="139">
    <mergeCell ref="F73:G73"/>
    <mergeCell ref="F74:G74"/>
    <mergeCell ref="E160:I160"/>
    <mergeCell ref="F64:G64"/>
    <mergeCell ref="F65:G65"/>
    <mergeCell ref="F66:G66"/>
    <mergeCell ref="F67:G67"/>
    <mergeCell ref="F68:G68"/>
    <mergeCell ref="F69:G69"/>
    <mergeCell ref="F70:G70"/>
    <mergeCell ref="F71:G71"/>
    <mergeCell ref="F72:G72"/>
    <mergeCell ref="F80:G80"/>
    <mergeCell ref="F81:G81"/>
    <mergeCell ref="F82:G82"/>
    <mergeCell ref="F83:G83"/>
    <mergeCell ref="F84:G84"/>
    <mergeCell ref="F75:G75"/>
    <mergeCell ref="F76:G76"/>
    <mergeCell ref="F77:G77"/>
    <mergeCell ref="F78:G78"/>
    <mergeCell ref="F79:G79"/>
    <mergeCell ref="F90:G90"/>
    <mergeCell ref="F91:G91"/>
    <mergeCell ref="F55:G55"/>
    <mergeCell ref="F56:G56"/>
    <mergeCell ref="F57:G57"/>
    <mergeCell ref="F58:G58"/>
    <mergeCell ref="F59:G59"/>
    <mergeCell ref="F60:G60"/>
    <mergeCell ref="F61:G61"/>
    <mergeCell ref="F62:G62"/>
    <mergeCell ref="F63:G63"/>
    <mergeCell ref="F46:G46"/>
    <mergeCell ref="F47:G47"/>
    <mergeCell ref="F48:G48"/>
    <mergeCell ref="F49:G49"/>
    <mergeCell ref="F50:G50"/>
    <mergeCell ref="F51:G51"/>
    <mergeCell ref="F52:G52"/>
    <mergeCell ref="F53:G53"/>
    <mergeCell ref="F54:G54"/>
    <mergeCell ref="F37:G37"/>
    <mergeCell ref="F38:G38"/>
    <mergeCell ref="F39:G39"/>
    <mergeCell ref="F40:G40"/>
    <mergeCell ref="F41:G41"/>
    <mergeCell ref="F42:G42"/>
    <mergeCell ref="F43:G43"/>
    <mergeCell ref="F44:G44"/>
    <mergeCell ref="F45:G45"/>
    <mergeCell ref="J10:J11"/>
    <mergeCell ref="J14:J15"/>
    <mergeCell ref="F20:G20"/>
    <mergeCell ref="F21:G21"/>
    <mergeCell ref="F22:G22"/>
    <mergeCell ref="F33:G33"/>
    <mergeCell ref="F34:G34"/>
    <mergeCell ref="F35:G35"/>
    <mergeCell ref="F36:G36"/>
    <mergeCell ref="F28:G28"/>
    <mergeCell ref="F29:G29"/>
    <mergeCell ref="F30:G30"/>
    <mergeCell ref="F31:G31"/>
    <mergeCell ref="F32:G32"/>
    <mergeCell ref="F23:G23"/>
    <mergeCell ref="F24:G24"/>
    <mergeCell ref="F25:G25"/>
    <mergeCell ref="F26:G26"/>
    <mergeCell ref="F27:G27"/>
    <mergeCell ref="F92:G92"/>
    <mergeCell ref="F93:G93"/>
    <mergeCell ref="F94:G94"/>
    <mergeCell ref="F85:G85"/>
    <mergeCell ref="F86:G86"/>
    <mergeCell ref="F87:G87"/>
    <mergeCell ref="F88:G88"/>
    <mergeCell ref="F89:G89"/>
    <mergeCell ref="F100:G100"/>
    <mergeCell ref="F101:G101"/>
    <mergeCell ref="F102:G102"/>
    <mergeCell ref="F103:G103"/>
    <mergeCell ref="F104:G104"/>
    <mergeCell ref="F95:G95"/>
    <mergeCell ref="F96:G96"/>
    <mergeCell ref="F97:G97"/>
    <mergeCell ref="F98:G98"/>
    <mergeCell ref="F99:G99"/>
    <mergeCell ref="F110:G110"/>
    <mergeCell ref="F111:G111"/>
    <mergeCell ref="F112:G112"/>
    <mergeCell ref="F113:G113"/>
    <mergeCell ref="F114:G114"/>
    <mergeCell ref="F105:G105"/>
    <mergeCell ref="F106:G106"/>
    <mergeCell ref="F107:G107"/>
    <mergeCell ref="F108:G108"/>
    <mergeCell ref="F109:G109"/>
    <mergeCell ref="F120:G120"/>
    <mergeCell ref="F121:G121"/>
    <mergeCell ref="F122:G122"/>
    <mergeCell ref="F123:G123"/>
    <mergeCell ref="F124:G124"/>
    <mergeCell ref="F115:G115"/>
    <mergeCell ref="F116:G116"/>
    <mergeCell ref="F117:G117"/>
    <mergeCell ref="F118:G118"/>
    <mergeCell ref="F119:G119"/>
    <mergeCell ref="F130:G130"/>
    <mergeCell ref="F131:G131"/>
    <mergeCell ref="F132:G132"/>
    <mergeCell ref="F133:G133"/>
    <mergeCell ref="F134:G134"/>
    <mergeCell ref="F125:G125"/>
    <mergeCell ref="F126:G126"/>
    <mergeCell ref="F127:G127"/>
    <mergeCell ref="F128:G128"/>
    <mergeCell ref="F129:G129"/>
    <mergeCell ref="F140:G140"/>
    <mergeCell ref="F141:G141"/>
    <mergeCell ref="F142:G142"/>
    <mergeCell ref="F143:G143"/>
    <mergeCell ref="F144:G144"/>
    <mergeCell ref="F135:G135"/>
    <mergeCell ref="F136:G136"/>
    <mergeCell ref="F137:G137"/>
    <mergeCell ref="F138:G138"/>
    <mergeCell ref="F139:G139"/>
    <mergeCell ref="F155:G155"/>
    <mergeCell ref="F150:G150"/>
    <mergeCell ref="F151:G151"/>
    <mergeCell ref="F152:G152"/>
    <mergeCell ref="F153:G153"/>
    <mergeCell ref="F154:G154"/>
    <mergeCell ref="F145:G145"/>
    <mergeCell ref="F146:G146"/>
    <mergeCell ref="F147:G147"/>
    <mergeCell ref="F148:G148"/>
    <mergeCell ref="F149:G14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5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712</v>
      </c>
      <c r="O1" t="s">
        <v>149</v>
      </c>
      <c r="T1" t="s">
        <v>261</v>
      </c>
      <c r="U1">
        <v>15721.98</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15721.98</v>
      </c>
    </row>
    <row r="5" spans="1:21">
      <c r="A5" s="126"/>
      <c r="B5" s="133" t="s">
        <v>142</v>
      </c>
      <c r="C5" s="132"/>
      <c r="D5" s="132"/>
      <c r="E5" s="132"/>
      <c r="F5" s="132"/>
      <c r="G5" s="132"/>
      <c r="H5" s="132"/>
      <c r="I5" s="132"/>
      <c r="J5" s="127"/>
      <c r="S5" t="s">
        <v>873</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717</v>
      </c>
      <c r="C10" s="132"/>
      <c r="D10" s="132"/>
      <c r="E10" s="127"/>
      <c r="F10" s="128"/>
      <c r="G10" s="128" t="s">
        <v>717</v>
      </c>
      <c r="H10" s="132"/>
      <c r="I10" s="148"/>
      <c r="J10" s="127"/>
    </row>
    <row r="11" spans="1:21">
      <c r="A11" s="126"/>
      <c r="B11" s="126" t="s">
        <v>718</v>
      </c>
      <c r="C11" s="132"/>
      <c r="D11" s="132"/>
      <c r="E11" s="127"/>
      <c r="F11" s="128"/>
      <c r="G11" s="128" t="s">
        <v>718</v>
      </c>
      <c r="H11" s="132"/>
      <c r="I11" s="149"/>
      <c r="J11" s="127"/>
    </row>
    <row r="12" spans="1:21">
      <c r="A12" s="126"/>
      <c r="B12" s="126" t="s">
        <v>719</v>
      </c>
      <c r="C12" s="132"/>
      <c r="D12" s="132"/>
      <c r="E12" s="127"/>
      <c r="F12" s="128"/>
      <c r="G12" s="128" t="s">
        <v>719</v>
      </c>
      <c r="H12" s="132"/>
      <c r="I12" s="132"/>
      <c r="J12" s="127"/>
    </row>
    <row r="13" spans="1:21">
      <c r="A13" s="126"/>
      <c r="B13" s="126" t="s">
        <v>720</v>
      </c>
      <c r="C13" s="132"/>
      <c r="D13" s="132"/>
      <c r="E13" s="127"/>
      <c r="F13" s="128"/>
      <c r="G13" s="128" t="s">
        <v>720</v>
      </c>
      <c r="H13" s="132"/>
      <c r="I13" s="111" t="s">
        <v>16</v>
      </c>
      <c r="J13" s="127"/>
    </row>
    <row r="14" spans="1:21">
      <c r="A14" s="126"/>
      <c r="B14" s="126" t="s">
        <v>157</v>
      </c>
      <c r="C14" s="132"/>
      <c r="D14" s="132"/>
      <c r="E14" s="127"/>
      <c r="F14" s="128"/>
      <c r="G14" s="128" t="s">
        <v>157</v>
      </c>
      <c r="H14" s="132"/>
      <c r="I14" s="150">
        <v>45182</v>
      </c>
      <c r="J14" s="127"/>
    </row>
    <row r="15" spans="1:21">
      <c r="A15" s="126"/>
      <c r="B15" s="6" t="s">
        <v>11</v>
      </c>
      <c r="C15" s="7"/>
      <c r="D15" s="7"/>
      <c r="E15" s="8"/>
      <c r="F15" s="128"/>
      <c r="G15" s="9" t="s">
        <v>11</v>
      </c>
      <c r="H15" s="132"/>
      <c r="I15" s="151"/>
      <c r="J15" s="127"/>
    </row>
    <row r="16" spans="1:21">
      <c r="A16" s="126"/>
      <c r="B16" s="132"/>
      <c r="C16" s="132"/>
      <c r="D16" s="132"/>
      <c r="E16" s="132"/>
      <c r="F16" s="132"/>
      <c r="G16" s="132"/>
      <c r="H16" s="135" t="s">
        <v>147</v>
      </c>
      <c r="I16" s="141">
        <v>39970</v>
      </c>
      <c r="J16" s="127"/>
    </row>
    <row r="17" spans="1:16">
      <c r="A17" s="126"/>
      <c r="B17" s="132" t="s">
        <v>721</v>
      </c>
      <c r="C17" s="132"/>
      <c r="D17" s="132"/>
      <c r="E17" s="132"/>
      <c r="F17" s="132"/>
      <c r="G17" s="132"/>
      <c r="H17" s="135" t="s">
        <v>148</v>
      </c>
      <c r="I17" s="141"/>
      <c r="J17" s="127"/>
    </row>
    <row r="18" spans="1:16" ht="18">
      <c r="A18" s="126"/>
      <c r="B18" s="132" t="s">
        <v>722</v>
      </c>
      <c r="C18" s="132"/>
      <c r="D18" s="132"/>
      <c r="E18" s="132"/>
      <c r="F18" s="132"/>
      <c r="G18" s="132"/>
      <c r="H18" s="134" t="s">
        <v>264</v>
      </c>
      <c r="I18" s="116" t="s">
        <v>282</v>
      </c>
      <c r="J18" s="127"/>
    </row>
    <row r="19" spans="1:16">
      <c r="A19" s="126"/>
      <c r="B19" s="132"/>
      <c r="C19" s="132"/>
      <c r="D19" s="132"/>
      <c r="E19" s="132"/>
      <c r="F19" s="132"/>
      <c r="G19" s="132"/>
      <c r="H19" s="132"/>
      <c r="I19" s="132"/>
      <c r="J19" s="127"/>
      <c r="P19">
        <v>45182</v>
      </c>
    </row>
    <row r="20" spans="1:16">
      <c r="A20" s="126"/>
      <c r="B20" s="112" t="s">
        <v>204</v>
      </c>
      <c r="C20" s="112" t="s">
        <v>205</v>
      </c>
      <c r="D20" s="129" t="s">
        <v>206</v>
      </c>
      <c r="E20" s="152" t="s">
        <v>207</v>
      </c>
      <c r="F20" s="153"/>
      <c r="G20" s="112" t="s">
        <v>174</v>
      </c>
      <c r="H20" s="112" t="s">
        <v>208</v>
      </c>
      <c r="I20" s="112" t="s">
        <v>26</v>
      </c>
      <c r="J20" s="127"/>
    </row>
    <row r="21" spans="1:16">
      <c r="A21" s="126"/>
      <c r="B21" s="117"/>
      <c r="C21" s="117"/>
      <c r="D21" s="118"/>
      <c r="E21" s="154"/>
      <c r="F21" s="155"/>
      <c r="G21" s="117" t="s">
        <v>146</v>
      </c>
      <c r="H21" s="117"/>
      <c r="I21" s="117"/>
      <c r="J21" s="127"/>
    </row>
    <row r="22" spans="1:16" ht="108">
      <c r="A22" s="126"/>
      <c r="B22" s="119">
        <v>4</v>
      </c>
      <c r="C22" s="10" t="s">
        <v>723</v>
      </c>
      <c r="D22" s="130" t="s">
        <v>31</v>
      </c>
      <c r="E22" s="146" t="s">
        <v>115</v>
      </c>
      <c r="F22" s="147"/>
      <c r="G22" s="11" t="s">
        <v>724</v>
      </c>
      <c r="H22" s="14">
        <v>7.48</v>
      </c>
      <c r="I22" s="121">
        <f t="shared" ref="I22:I53" si="0">H22*B22</f>
        <v>29.92</v>
      </c>
      <c r="J22" s="127"/>
    </row>
    <row r="23" spans="1:16" ht="132">
      <c r="A23" s="126"/>
      <c r="B23" s="119">
        <v>8</v>
      </c>
      <c r="C23" s="10" t="s">
        <v>725</v>
      </c>
      <c r="D23" s="130" t="s">
        <v>726</v>
      </c>
      <c r="E23" s="146" t="s">
        <v>28</v>
      </c>
      <c r="F23" s="147"/>
      <c r="G23" s="11" t="s">
        <v>727</v>
      </c>
      <c r="H23" s="14">
        <v>6.76</v>
      </c>
      <c r="I23" s="121">
        <f t="shared" si="0"/>
        <v>54.08</v>
      </c>
      <c r="J23" s="127"/>
    </row>
    <row r="24" spans="1:16" ht="132">
      <c r="A24" s="126"/>
      <c r="B24" s="119">
        <v>8</v>
      </c>
      <c r="C24" s="10" t="s">
        <v>725</v>
      </c>
      <c r="D24" s="130" t="s">
        <v>726</v>
      </c>
      <c r="E24" s="146" t="s">
        <v>30</v>
      </c>
      <c r="F24" s="147"/>
      <c r="G24" s="11" t="s">
        <v>727</v>
      </c>
      <c r="H24" s="14">
        <v>6.76</v>
      </c>
      <c r="I24" s="121">
        <f t="shared" si="0"/>
        <v>54.08</v>
      </c>
      <c r="J24" s="127"/>
    </row>
    <row r="25" spans="1:16" ht="132">
      <c r="A25" s="126"/>
      <c r="B25" s="119">
        <v>8</v>
      </c>
      <c r="C25" s="10" t="s">
        <v>725</v>
      </c>
      <c r="D25" s="130" t="s">
        <v>726</v>
      </c>
      <c r="E25" s="146" t="s">
        <v>31</v>
      </c>
      <c r="F25" s="147"/>
      <c r="G25" s="11" t="s">
        <v>727</v>
      </c>
      <c r="H25" s="14">
        <v>6.76</v>
      </c>
      <c r="I25" s="121">
        <f t="shared" si="0"/>
        <v>54.08</v>
      </c>
      <c r="J25" s="127"/>
    </row>
    <row r="26" spans="1:16" ht="108">
      <c r="A26" s="126"/>
      <c r="B26" s="119">
        <v>4</v>
      </c>
      <c r="C26" s="10" t="s">
        <v>728</v>
      </c>
      <c r="D26" s="130" t="s">
        <v>28</v>
      </c>
      <c r="E26" s="146"/>
      <c r="F26" s="147"/>
      <c r="G26" s="11" t="s">
        <v>729</v>
      </c>
      <c r="H26" s="14">
        <v>8.19</v>
      </c>
      <c r="I26" s="121">
        <f t="shared" si="0"/>
        <v>32.76</v>
      </c>
      <c r="J26" s="127"/>
    </row>
    <row r="27" spans="1:16" ht="108">
      <c r="A27" s="126"/>
      <c r="B27" s="119">
        <v>4</v>
      </c>
      <c r="C27" s="10" t="s">
        <v>728</v>
      </c>
      <c r="D27" s="130" t="s">
        <v>30</v>
      </c>
      <c r="E27" s="146"/>
      <c r="F27" s="147"/>
      <c r="G27" s="11" t="s">
        <v>729</v>
      </c>
      <c r="H27" s="14">
        <v>8.19</v>
      </c>
      <c r="I27" s="121">
        <f t="shared" si="0"/>
        <v>32.76</v>
      </c>
      <c r="J27" s="127"/>
    </row>
    <row r="28" spans="1:16" ht="108">
      <c r="A28" s="126"/>
      <c r="B28" s="119">
        <v>4</v>
      </c>
      <c r="C28" s="10" t="s">
        <v>728</v>
      </c>
      <c r="D28" s="130" t="s">
        <v>31</v>
      </c>
      <c r="E28" s="146"/>
      <c r="F28" s="147"/>
      <c r="G28" s="11" t="s">
        <v>729</v>
      </c>
      <c r="H28" s="14">
        <v>8.19</v>
      </c>
      <c r="I28" s="121">
        <f t="shared" si="0"/>
        <v>32.76</v>
      </c>
      <c r="J28" s="127"/>
    </row>
    <row r="29" spans="1:16" ht="132">
      <c r="A29" s="126"/>
      <c r="B29" s="119">
        <v>2</v>
      </c>
      <c r="C29" s="10" t="s">
        <v>513</v>
      </c>
      <c r="D29" s="130" t="s">
        <v>300</v>
      </c>
      <c r="E29" s="146" t="s">
        <v>245</v>
      </c>
      <c r="F29" s="147"/>
      <c r="G29" s="11" t="s">
        <v>730</v>
      </c>
      <c r="H29" s="14">
        <v>21</v>
      </c>
      <c r="I29" s="121">
        <f t="shared" si="0"/>
        <v>42</v>
      </c>
      <c r="J29" s="127"/>
    </row>
    <row r="30" spans="1:16" ht="84">
      <c r="A30" s="126"/>
      <c r="B30" s="119">
        <v>8</v>
      </c>
      <c r="C30" s="10" t="s">
        <v>731</v>
      </c>
      <c r="D30" s="130" t="s">
        <v>31</v>
      </c>
      <c r="E30" s="146"/>
      <c r="F30" s="147"/>
      <c r="G30" s="11" t="s">
        <v>732</v>
      </c>
      <c r="H30" s="14">
        <v>13.88</v>
      </c>
      <c r="I30" s="121">
        <f t="shared" si="0"/>
        <v>111.04</v>
      </c>
      <c r="J30" s="127"/>
    </row>
    <row r="31" spans="1:16" ht="84">
      <c r="A31" s="126"/>
      <c r="B31" s="119">
        <v>63</v>
      </c>
      <c r="C31" s="10" t="s">
        <v>731</v>
      </c>
      <c r="D31" s="130" t="s">
        <v>32</v>
      </c>
      <c r="E31" s="146"/>
      <c r="F31" s="147"/>
      <c r="G31" s="11" t="s">
        <v>732</v>
      </c>
      <c r="H31" s="14">
        <v>13.88</v>
      </c>
      <c r="I31" s="121">
        <f t="shared" si="0"/>
        <v>874.44</v>
      </c>
      <c r="J31" s="127"/>
    </row>
    <row r="32" spans="1:16" ht="108">
      <c r="A32" s="126"/>
      <c r="B32" s="119">
        <v>9</v>
      </c>
      <c r="C32" s="10" t="s">
        <v>109</v>
      </c>
      <c r="D32" s="130" t="s">
        <v>28</v>
      </c>
      <c r="E32" s="146"/>
      <c r="F32" s="147"/>
      <c r="G32" s="11" t="s">
        <v>733</v>
      </c>
      <c r="H32" s="14">
        <v>5.7</v>
      </c>
      <c r="I32" s="121">
        <f t="shared" si="0"/>
        <v>51.300000000000004</v>
      </c>
      <c r="J32" s="127"/>
    </row>
    <row r="33" spans="1:10" ht="108">
      <c r="A33" s="126"/>
      <c r="B33" s="119">
        <v>46</v>
      </c>
      <c r="C33" s="10" t="s">
        <v>109</v>
      </c>
      <c r="D33" s="130" t="s">
        <v>30</v>
      </c>
      <c r="E33" s="146"/>
      <c r="F33" s="147"/>
      <c r="G33" s="11" t="s">
        <v>733</v>
      </c>
      <c r="H33" s="14">
        <v>5.7</v>
      </c>
      <c r="I33" s="121">
        <f t="shared" si="0"/>
        <v>262.2</v>
      </c>
      <c r="J33" s="127"/>
    </row>
    <row r="34" spans="1:10" ht="108">
      <c r="A34" s="126"/>
      <c r="B34" s="119">
        <v>35</v>
      </c>
      <c r="C34" s="10" t="s">
        <v>109</v>
      </c>
      <c r="D34" s="130" t="s">
        <v>31</v>
      </c>
      <c r="E34" s="146"/>
      <c r="F34" s="147"/>
      <c r="G34" s="11" t="s">
        <v>733</v>
      </c>
      <c r="H34" s="14">
        <v>5.7</v>
      </c>
      <c r="I34" s="121">
        <f t="shared" si="0"/>
        <v>199.5</v>
      </c>
      <c r="J34" s="127"/>
    </row>
    <row r="35" spans="1:10" ht="108">
      <c r="A35" s="126"/>
      <c r="B35" s="119">
        <v>10</v>
      </c>
      <c r="C35" s="10" t="s">
        <v>109</v>
      </c>
      <c r="D35" s="130" t="s">
        <v>32</v>
      </c>
      <c r="E35" s="146"/>
      <c r="F35" s="147"/>
      <c r="G35" s="11" t="s">
        <v>733</v>
      </c>
      <c r="H35" s="14">
        <v>5.7</v>
      </c>
      <c r="I35" s="121">
        <f t="shared" si="0"/>
        <v>57</v>
      </c>
      <c r="J35" s="127"/>
    </row>
    <row r="36" spans="1:10" ht="120">
      <c r="A36" s="126"/>
      <c r="B36" s="119">
        <v>4</v>
      </c>
      <c r="C36" s="10" t="s">
        <v>734</v>
      </c>
      <c r="D36" s="130" t="s">
        <v>42</v>
      </c>
      <c r="E36" s="146" t="s">
        <v>279</v>
      </c>
      <c r="F36" s="147"/>
      <c r="G36" s="11" t="s">
        <v>735</v>
      </c>
      <c r="H36" s="14">
        <v>26.34</v>
      </c>
      <c r="I36" s="121">
        <f t="shared" si="0"/>
        <v>105.36</v>
      </c>
      <c r="J36" s="127"/>
    </row>
    <row r="37" spans="1:10" ht="132">
      <c r="A37" s="126"/>
      <c r="B37" s="119">
        <v>1</v>
      </c>
      <c r="C37" s="10" t="s">
        <v>736</v>
      </c>
      <c r="D37" s="130" t="s">
        <v>28</v>
      </c>
      <c r="E37" s="146" t="s">
        <v>278</v>
      </c>
      <c r="F37" s="147"/>
      <c r="G37" s="11" t="s">
        <v>737</v>
      </c>
      <c r="H37" s="14">
        <v>21</v>
      </c>
      <c r="I37" s="121">
        <f t="shared" si="0"/>
        <v>21</v>
      </c>
      <c r="J37" s="127"/>
    </row>
    <row r="38" spans="1:10" ht="132">
      <c r="A38" s="126"/>
      <c r="B38" s="119">
        <v>1</v>
      </c>
      <c r="C38" s="10" t="s">
        <v>736</v>
      </c>
      <c r="D38" s="130" t="s">
        <v>30</v>
      </c>
      <c r="E38" s="146" t="s">
        <v>278</v>
      </c>
      <c r="F38" s="147"/>
      <c r="G38" s="11" t="s">
        <v>737</v>
      </c>
      <c r="H38" s="14">
        <v>21</v>
      </c>
      <c r="I38" s="121">
        <f t="shared" si="0"/>
        <v>21</v>
      </c>
      <c r="J38" s="127"/>
    </row>
    <row r="39" spans="1:10" ht="132">
      <c r="A39" s="126"/>
      <c r="B39" s="119">
        <v>1</v>
      </c>
      <c r="C39" s="10" t="s">
        <v>736</v>
      </c>
      <c r="D39" s="130" t="s">
        <v>31</v>
      </c>
      <c r="E39" s="146" t="s">
        <v>278</v>
      </c>
      <c r="F39" s="147"/>
      <c r="G39" s="11" t="s">
        <v>737</v>
      </c>
      <c r="H39" s="14">
        <v>21</v>
      </c>
      <c r="I39" s="121">
        <f t="shared" si="0"/>
        <v>21</v>
      </c>
      <c r="J39" s="127"/>
    </row>
    <row r="40" spans="1:10" ht="132">
      <c r="A40" s="126"/>
      <c r="B40" s="119">
        <v>1</v>
      </c>
      <c r="C40" s="10" t="s">
        <v>738</v>
      </c>
      <c r="D40" s="130" t="s">
        <v>28</v>
      </c>
      <c r="E40" s="146" t="s">
        <v>278</v>
      </c>
      <c r="F40" s="147"/>
      <c r="G40" s="11" t="s">
        <v>739</v>
      </c>
      <c r="H40" s="14">
        <v>21</v>
      </c>
      <c r="I40" s="121">
        <f t="shared" si="0"/>
        <v>21</v>
      </c>
      <c r="J40" s="127"/>
    </row>
    <row r="41" spans="1:10" ht="132">
      <c r="A41" s="126"/>
      <c r="B41" s="119">
        <v>1</v>
      </c>
      <c r="C41" s="10" t="s">
        <v>738</v>
      </c>
      <c r="D41" s="130" t="s">
        <v>30</v>
      </c>
      <c r="E41" s="146" t="s">
        <v>278</v>
      </c>
      <c r="F41" s="147"/>
      <c r="G41" s="11" t="s">
        <v>739</v>
      </c>
      <c r="H41" s="14">
        <v>21</v>
      </c>
      <c r="I41" s="121">
        <f t="shared" si="0"/>
        <v>21</v>
      </c>
      <c r="J41" s="127"/>
    </row>
    <row r="42" spans="1:10" ht="132">
      <c r="A42" s="126"/>
      <c r="B42" s="119">
        <v>1</v>
      </c>
      <c r="C42" s="10" t="s">
        <v>738</v>
      </c>
      <c r="D42" s="130" t="s">
        <v>31</v>
      </c>
      <c r="E42" s="146" t="s">
        <v>278</v>
      </c>
      <c r="F42" s="147"/>
      <c r="G42" s="11" t="s">
        <v>739</v>
      </c>
      <c r="H42" s="14">
        <v>21</v>
      </c>
      <c r="I42" s="121">
        <f t="shared" si="0"/>
        <v>21</v>
      </c>
      <c r="J42" s="127"/>
    </row>
    <row r="43" spans="1:10" ht="144">
      <c r="A43" s="126"/>
      <c r="B43" s="119">
        <v>2</v>
      </c>
      <c r="C43" s="10" t="s">
        <v>740</v>
      </c>
      <c r="D43" s="130" t="s">
        <v>43</v>
      </c>
      <c r="E43" s="146" t="s">
        <v>279</v>
      </c>
      <c r="F43" s="147"/>
      <c r="G43" s="11" t="s">
        <v>741</v>
      </c>
      <c r="H43" s="14">
        <v>26.34</v>
      </c>
      <c r="I43" s="121">
        <f t="shared" si="0"/>
        <v>52.68</v>
      </c>
      <c r="J43" s="127"/>
    </row>
    <row r="44" spans="1:10" ht="144">
      <c r="A44" s="126"/>
      <c r="B44" s="119">
        <v>1</v>
      </c>
      <c r="C44" s="10" t="s">
        <v>740</v>
      </c>
      <c r="D44" s="130" t="s">
        <v>45</v>
      </c>
      <c r="E44" s="146" t="s">
        <v>279</v>
      </c>
      <c r="F44" s="147"/>
      <c r="G44" s="11" t="s">
        <v>741</v>
      </c>
      <c r="H44" s="14">
        <v>26.34</v>
      </c>
      <c r="I44" s="121">
        <f t="shared" si="0"/>
        <v>26.34</v>
      </c>
      <c r="J44" s="127"/>
    </row>
    <row r="45" spans="1:10" ht="132">
      <c r="A45" s="126"/>
      <c r="B45" s="119">
        <v>3</v>
      </c>
      <c r="C45" s="10" t="s">
        <v>742</v>
      </c>
      <c r="D45" s="130" t="s">
        <v>40</v>
      </c>
      <c r="E45" s="146" t="s">
        <v>279</v>
      </c>
      <c r="F45" s="147"/>
      <c r="G45" s="11" t="s">
        <v>743</v>
      </c>
      <c r="H45" s="14">
        <v>13.17</v>
      </c>
      <c r="I45" s="121">
        <f t="shared" si="0"/>
        <v>39.51</v>
      </c>
      <c r="J45" s="127"/>
    </row>
    <row r="46" spans="1:10" ht="132">
      <c r="A46" s="126"/>
      <c r="B46" s="119">
        <v>3</v>
      </c>
      <c r="C46" s="10" t="s">
        <v>742</v>
      </c>
      <c r="D46" s="130" t="s">
        <v>40</v>
      </c>
      <c r="E46" s="146" t="s">
        <v>115</v>
      </c>
      <c r="F46" s="147"/>
      <c r="G46" s="11" t="s">
        <v>743</v>
      </c>
      <c r="H46" s="14">
        <v>13.17</v>
      </c>
      <c r="I46" s="121">
        <f t="shared" si="0"/>
        <v>39.51</v>
      </c>
      <c r="J46" s="127"/>
    </row>
    <row r="47" spans="1:10" ht="132">
      <c r="A47" s="126"/>
      <c r="B47" s="119">
        <v>3</v>
      </c>
      <c r="C47" s="10" t="s">
        <v>742</v>
      </c>
      <c r="D47" s="130" t="s">
        <v>40</v>
      </c>
      <c r="E47" s="146" t="s">
        <v>679</v>
      </c>
      <c r="F47" s="147"/>
      <c r="G47" s="11" t="s">
        <v>743</v>
      </c>
      <c r="H47" s="14">
        <v>13.17</v>
      </c>
      <c r="I47" s="121">
        <f t="shared" si="0"/>
        <v>39.51</v>
      </c>
      <c r="J47" s="127"/>
    </row>
    <row r="48" spans="1:10" ht="132">
      <c r="A48" s="126"/>
      <c r="B48" s="119">
        <v>3</v>
      </c>
      <c r="C48" s="10" t="s">
        <v>742</v>
      </c>
      <c r="D48" s="130" t="s">
        <v>40</v>
      </c>
      <c r="E48" s="146" t="s">
        <v>744</v>
      </c>
      <c r="F48" s="147"/>
      <c r="G48" s="11" t="s">
        <v>743</v>
      </c>
      <c r="H48" s="14">
        <v>13.17</v>
      </c>
      <c r="I48" s="121">
        <f t="shared" si="0"/>
        <v>39.51</v>
      </c>
      <c r="J48" s="127"/>
    </row>
    <row r="49" spans="1:10" ht="132">
      <c r="A49" s="126"/>
      <c r="B49" s="119">
        <v>3</v>
      </c>
      <c r="C49" s="10" t="s">
        <v>742</v>
      </c>
      <c r="D49" s="130" t="s">
        <v>40</v>
      </c>
      <c r="E49" s="146" t="s">
        <v>745</v>
      </c>
      <c r="F49" s="147"/>
      <c r="G49" s="11" t="s">
        <v>743</v>
      </c>
      <c r="H49" s="14">
        <v>13.17</v>
      </c>
      <c r="I49" s="121">
        <f t="shared" si="0"/>
        <v>39.51</v>
      </c>
      <c r="J49" s="127"/>
    </row>
    <row r="50" spans="1:10" ht="132">
      <c r="A50" s="126"/>
      <c r="B50" s="119">
        <v>3</v>
      </c>
      <c r="C50" s="10" t="s">
        <v>742</v>
      </c>
      <c r="D50" s="130" t="s">
        <v>40</v>
      </c>
      <c r="E50" s="146" t="s">
        <v>746</v>
      </c>
      <c r="F50" s="147"/>
      <c r="G50" s="11" t="s">
        <v>743</v>
      </c>
      <c r="H50" s="14">
        <v>13.17</v>
      </c>
      <c r="I50" s="121">
        <f t="shared" si="0"/>
        <v>39.51</v>
      </c>
      <c r="J50" s="127"/>
    </row>
    <row r="51" spans="1:10" ht="156">
      <c r="A51" s="126"/>
      <c r="B51" s="119">
        <v>3</v>
      </c>
      <c r="C51" s="10" t="s">
        <v>747</v>
      </c>
      <c r="D51" s="130" t="s">
        <v>40</v>
      </c>
      <c r="E51" s="146" t="s">
        <v>279</v>
      </c>
      <c r="F51" s="147"/>
      <c r="G51" s="11" t="s">
        <v>748</v>
      </c>
      <c r="H51" s="14">
        <v>8.19</v>
      </c>
      <c r="I51" s="121">
        <f t="shared" si="0"/>
        <v>24.57</v>
      </c>
      <c r="J51" s="127"/>
    </row>
    <row r="52" spans="1:10" ht="156">
      <c r="A52" s="126"/>
      <c r="B52" s="119">
        <v>3</v>
      </c>
      <c r="C52" s="10" t="s">
        <v>747</v>
      </c>
      <c r="D52" s="130" t="s">
        <v>40</v>
      </c>
      <c r="E52" s="146" t="s">
        <v>115</v>
      </c>
      <c r="F52" s="147"/>
      <c r="G52" s="11" t="s">
        <v>748</v>
      </c>
      <c r="H52" s="14">
        <v>8.19</v>
      </c>
      <c r="I52" s="121">
        <f t="shared" si="0"/>
        <v>24.57</v>
      </c>
      <c r="J52" s="127"/>
    </row>
    <row r="53" spans="1:10" ht="156">
      <c r="A53" s="126"/>
      <c r="B53" s="119">
        <v>3</v>
      </c>
      <c r="C53" s="10" t="s">
        <v>747</v>
      </c>
      <c r="D53" s="130" t="s">
        <v>40</v>
      </c>
      <c r="E53" s="146" t="s">
        <v>679</v>
      </c>
      <c r="F53" s="147"/>
      <c r="G53" s="11" t="s">
        <v>748</v>
      </c>
      <c r="H53" s="14">
        <v>8.19</v>
      </c>
      <c r="I53" s="121">
        <f t="shared" si="0"/>
        <v>24.57</v>
      </c>
      <c r="J53" s="127"/>
    </row>
    <row r="54" spans="1:10" ht="156">
      <c r="A54" s="126"/>
      <c r="B54" s="119">
        <v>3</v>
      </c>
      <c r="C54" s="10" t="s">
        <v>747</v>
      </c>
      <c r="D54" s="130" t="s">
        <v>40</v>
      </c>
      <c r="E54" s="146" t="s">
        <v>744</v>
      </c>
      <c r="F54" s="147"/>
      <c r="G54" s="11" t="s">
        <v>748</v>
      </c>
      <c r="H54" s="14">
        <v>8.19</v>
      </c>
      <c r="I54" s="121">
        <f t="shared" ref="I54:I85" si="1">H54*B54</f>
        <v>24.57</v>
      </c>
      <c r="J54" s="127"/>
    </row>
    <row r="55" spans="1:10" ht="156">
      <c r="A55" s="126"/>
      <c r="B55" s="119">
        <v>3</v>
      </c>
      <c r="C55" s="10" t="s">
        <v>747</v>
      </c>
      <c r="D55" s="130" t="s">
        <v>40</v>
      </c>
      <c r="E55" s="146" t="s">
        <v>749</v>
      </c>
      <c r="F55" s="147"/>
      <c r="G55" s="11" t="s">
        <v>748</v>
      </c>
      <c r="H55" s="14">
        <v>8.19</v>
      </c>
      <c r="I55" s="121">
        <f t="shared" si="1"/>
        <v>24.57</v>
      </c>
      <c r="J55" s="127"/>
    </row>
    <row r="56" spans="1:10" ht="156">
      <c r="A56" s="126"/>
      <c r="B56" s="119">
        <v>3</v>
      </c>
      <c r="C56" s="10" t="s">
        <v>747</v>
      </c>
      <c r="D56" s="130" t="s">
        <v>40</v>
      </c>
      <c r="E56" s="146" t="s">
        <v>746</v>
      </c>
      <c r="F56" s="147"/>
      <c r="G56" s="11" t="s">
        <v>748</v>
      </c>
      <c r="H56" s="14">
        <v>8.19</v>
      </c>
      <c r="I56" s="121">
        <f t="shared" si="1"/>
        <v>24.57</v>
      </c>
      <c r="J56" s="127"/>
    </row>
    <row r="57" spans="1:10" ht="108">
      <c r="A57" s="126"/>
      <c r="B57" s="119">
        <v>4</v>
      </c>
      <c r="C57" s="10" t="s">
        <v>750</v>
      </c>
      <c r="D57" s="130" t="s">
        <v>28</v>
      </c>
      <c r="E57" s="146" t="s">
        <v>279</v>
      </c>
      <c r="F57" s="147"/>
      <c r="G57" s="11" t="s">
        <v>751</v>
      </c>
      <c r="H57" s="14">
        <v>21</v>
      </c>
      <c r="I57" s="121">
        <f t="shared" si="1"/>
        <v>84</v>
      </c>
      <c r="J57" s="127"/>
    </row>
    <row r="58" spans="1:10" ht="144">
      <c r="A58" s="126"/>
      <c r="B58" s="119">
        <v>16</v>
      </c>
      <c r="C58" s="10" t="s">
        <v>752</v>
      </c>
      <c r="D58" s="130" t="s">
        <v>745</v>
      </c>
      <c r="E58" s="146"/>
      <c r="F58" s="147"/>
      <c r="G58" s="11" t="s">
        <v>874</v>
      </c>
      <c r="H58" s="14">
        <v>10.32</v>
      </c>
      <c r="I58" s="121">
        <f t="shared" si="1"/>
        <v>165.12</v>
      </c>
      <c r="J58" s="127"/>
    </row>
    <row r="59" spans="1:10" ht="120">
      <c r="A59" s="126"/>
      <c r="B59" s="119">
        <v>2</v>
      </c>
      <c r="C59" s="10" t="s">
        <v>753</v>
      </c>
      <c r="D59" s="130" t="s">
        <v>28</v>
      </c>
      <c r="E59" s="146" t="s">
        <v>749</v>
      </c>
      <c r="F59" s="147"/>
      <c r="G59" s="11" t="s">
        <v>754</v>
      </c>
      <c r="H59" s="14">
        <v>21</v>
      </c>
      <c r="I59" s="121">
        <f t="shared" si="1"/>
        <v>42</v>
      </c>
      <c r="J59" s="127"/>
    </row>
    <row r="60" spans="1:10" ht="120">
      <c r="A60" s="126"/>
      <c r="B60" s="119">
        <v>2</v>
      </c>
      <c r="C60" s="10" t="s">
        <v>753</v>
      </c>
      <c r="D60" s="130" t="s">
        <v>30</v>
      </c>
      <c r="E60" s="146" t="s">
        <v>749</v>
      </c>
      <c r="F60" s="147"/>
      <c r="G60" s="11" t="s">
        <v>754</v>
      </c>
      <c r="H60" s="14">
        <v>21</v>
      </c>
      <c r="I60" s="121">
        <f t="shared" si="1"/>
        <v>42</v>
      </c>
      <c r="J60" s="127"/>
    </row>
    <row r="61" spans="1:10" ht="120">
      <c r="A61" s="126"/>
      <c r="B61" s="119">
        <v>2</v>
      </c>
      <c r="C61" s="10" t="s">
        <v>753</v>
      </c>
      <c r="D61" s="130" t="s">
        <v>31</v>
      </c>
      <c r="E61" s="146" t="s">
        <v>749</v>
      </c>
      <c r="F61" s="147"/>
      <c r="G61" s="11" t="s">
        <v>754</v>
      </c>
      <c r="H61" s="14">
        <v>21</v>
      </c>
      <c r="I61" s="121">
        <f t="shared" si="1"/>
        <v>42</v>
      </c>
      <c r="J61" s="127"/>
    </row>
    <row r="62" spans="1:10" ht="132">
      <c r="A62" s="126"/>
      <c r="B62" s="119">
        <v>12</v>
      </c>
      <c r="C62" s="10" t="s">
        <v>755</v>
      </c>
      <c r="D62" s="130" t="s">
        <v>726</v>
      </c>
      <c r="E62" s="146" t="s">
        <v>31</v>
      </c>
      <c r="F62" s="147"/>
      <c r="G62" s="11" t="s">
        <v>756</v>
      </c>
      <c r="H62" s="14">
        <v>6.76</v>
      </c>
      <c r="I62" s="121">
        <f t="shared" si="1"/>
        <v>81.12</v>
      </c>
      <c r="J62" s="127"/>
    </row>
    <row r="63" spans="1:10" ht="192">
      <c r="A63" s="126"/>
      <c r="B63" s="119">
        <v>2</v>
      </c>
      <c r="C63" s="10" t="s">
        <v>757</v>
      </c>
      <c r="D63" s="130" t="s">
        <v>32</v>
      </c>
      <c r="E63" s="146" t="s">
        <v>112</v>
      </c>
      <c r="F63" s="147"/>
      <c r="G63" s="11" t="s">
        <v>758</v>
      </c>
      <c r="H63" s="14">
        <v>53.04</v>
      </c>
      <c r="I63" s="121">
        <f t="shared" si="1"/>
        <v>106.08</v>
      </c>
      <c r="J63" s="127"/>
    </row>
    <row r="64" spans="1:10" ht="84">
      <c r="A64" s="126"/>
      <c r="B64" s="119">
        <v>15</v>
      </c>
      <c r="C64" s="10" t="s">
        <v>759</v>
      </c>
      <c r="D64" s="130" t="s">
        <v>30</v>
      </c>
      <c r="E64" s="146"/>
      <c r="F64" s="147"/>
      <c r="G64" s="11" t="s">
        <v>760</v>
      </c>
      <c r="H64" s="14">
        <v>19.579999999999998</v>
      </c>
      <c r="I64" s="121">
        <f t="shared" si="1"/>
        <v>293.7</v>
      </c>
      <c r="J64" s="127"/>
    </row>
    <row r="65" spans="1:10" ht="84">
      <c r="A65" s="126"/>
      <c r="B65" s="119">
        <v>15</v>
      </c>
      <c r="C65" s="10" t="s">
        <v>759</v>
      </c>
      <c r="D65" s="130" t="s">
        <v>31</v>
      </c>
      <c r="E65" s="146"/>
      <c r="F65" s="147"/>
      <c r="G65" s="11" t="s">
        <v>760</v>
      </c>
      <c r="H65" s="14">
        <v>19.579999999999998</v>
      </c>
      <c r="I65" s="121">
        <f t="shared" si="1"/>
        <v>293.7</v>
      </c>
      <c r="J65" s="127"/>
    </row>
    <row r="66" spans="1:10" ht="192">
      <c r="A66" s="126"/>
      <c r="B66" s="119">
        <v>1</v>
      </c>
      <c r="C66" s="10" t="s">
        <v>761</v>
      </c>
      <c r="D66" s="130" t="s">
        <v>273</v>
      </c>
      <c r="E66" s="146" t="s">
        <v>115</v>
      </c>
      <c r="F66" s="147"/>
      <c r="G66" s="11" t="s">
        <v>875</v>
      </c>
      <c r="H66" s="14">
        <v>53.04</v>
      </c>
      <c r="I66" s="121">
        <f t="shared" si="1"/>
        <v>53.04</v>
      </c>
      <c r="J66" s="127"/>
    </row>
    <row r="67" spans="1:10" ht="108">
      <c r="A67" s="126"/>
      <c r="B67" s="119">
        <v>15</v>
      </c>
      <c r="C67" s="10" t="s">
        <v>762</v>
      </c>
      <c r="D67" s="130" t="s">
        <v>30</v>
      </c>
      <c r="E67" s="146" t="s">
        <v>279</v>
      </c>
      <c r="F67" s="147"/>
      <c r="G67" s="11" t="s">
        <v>763</v>
      </c>
      <c r="H67" s="14">
        <v>41.65</v>
      </c>
      <c r="I67" s="121">
        <f t="shared" si="1"/>
        <v>624.75</v>
      </c>
      <c r="J67" s="127"/>
    </row>
    <row r="68" spans="1:10" ht="108">
      <c r="A68" s="126"/>
      <c r="B68" s="119">
        <v>1</v>
      </c>
      <c r="C68" s="10" t="s">
        <v>762</v>
      </c>
      <c r="D68" s="130" t="s">
        <v>30</v>
      </c>
      <c r="E68" s="146" t="s">
        <v>679</v>
      </c>
      <c r="F68" s="147"/>
      <c r="G68" s="11" t="s">
        <v>763</v>
      </c>
      <c r="H68" s="14">
        <v>41.65</v>
      </c>
      <c r="I68" s="121">
        <f t="shared" si="1"/>
        <v>41.65</v>
      </c>
      <c r="J68" s="127"/>
    </row>
    <row r="69" spans="1:10" ht="108">
      <c r="A69" s="126"/>
      <c r="B69" s="119">
        <v>15</v>
      </c>
      <c r="C69" s="10" t="s">
        <v>762</v>
      </c>
      <c r="D69" s="130" t="s">
        <v>31</v>
      </c>
      <c r="E69" s="146" t="s">
        <v>279</v>
      </c>
      <c r="F69" s="147"/>
      <c r="G69" s="11" t="s">
        <v>763</v>
      </c>
      <c r="H69" s="14">
        <v>41.65</v>
      </c>
      <c r="I69" s="121">
        <f t="shared" si="1"/>
        <v>624.75</v>
      </c>
      <c r="J69" s="127"/>
    </row>
    <row r="70" spans="1:10" ht="108">
      <c r="A70" s="126"/>
      <c r="B70" s="119">
        <v>1</v>
      </c>
      <c r="C70" s="10" t="s">
        <v>762</v>
      </c>
      <c r="D70" s="130" t="s">
        <v>31</v>
      </c>
      <c r="E70" s="146" t="s">
        <v>679</v>
      </c>
      <c r="F70" s="147"/>
      <c r="G70" s="11" t="s">
        <v>763</v>
      </c>
      <c r="H70" s="14">
        <v>41.65</v>
      </c>
      <c r="I70" s="121">
        <f t="shared" si="1"/>
        <v>41.65</v>
      </c>
      <c r="J70" s="127"/>
    </row>
    <row r="71" spans="1:10" ht="108">
      <c r="A71" s="126"/>
      <c r="B71" s="119">
        <v>7</v>
      </c>
      <c r="C71" s="10" t="s">
        <v>764</v>
      </c>
      <c r="D71" s="130" t="s">
        <v>30</v>
      </c>
      <c r="E71" s="146"/>
      <c r="F71" s="147"/>
      <c r="G71" s="11" t="s">
        <v>765</v>
      </c>
      <c r="H71" s="14">
        <v>10.32</v>
      </c>
      <c r="I71" s="121">
        <f t="shared" si="1"/>
        <v>72.240000000000009</v>
      </c>
      <c r="J71" s="127"/>
    </row>
    <row r="72" spans="1:10" ht="108">
      <c r="A72" s="126"/>
      <c r="B72" s="119">
        <v>25</v>
      </c>
      <c r="C72" s="10" t="s">
        <v>766</v>
      </c>
      <c r="D72" s="130" t="s">
        <v>28</v>
      </c>
      <c r="E72" s="146"/>
      <c r="F72" s="147"/>
      <c r="G72" s="11" t="s">
        <v>767</v>
      </c>
      <c r="H72" s="14">
        <v>13.88</v>
      </c>
      <c r="I72" s="121">
        <f t="shared" si="1"/>
        <v>347</v>
      </c>
      <c r="J72" s="127"/>
    </row>
    <row r="73" spans="1:10" ht="108">
      <c r="A73" s="126"/>
      <c r="B73" s="119">
        <v>15</v>
      </c>
      <c r="C73" s="10" t="s">
        <v>768</v>
      </c>
      <c r="D73" s="130" t="s">
        <v>657</v>
      </c>
      <c r="E73" s="146"/>
      <c r="F73" s="147"/>
      <c r="G73" s="11" t="s">
        <v>769</v>
      </c>
      <c r="H73" s="14">
        <v>8.5399999999999991</v>
      </c>
      <c r="I73" s="121">
        <f t="shared" si="1"/>
        <v>128.1</v>
      </c>
      <c r="J73" s="127"/>
    </row>
    <row r="74" spans="1:10" ht="144">
      <c r="A74" s="126"/>
      <c r="B74" s="119">
        <v>1</v>
      </c>
      <c r="C74" s="10" t="s">
        <v>770</v>
      </c>
      <c r="D74" s="130" t="s">
        <v>30</v>
      </c>
      <c r="E74" s="146" t="s">
        <v>490</v>
      </c>
      <c r="F74" s="147"/>
      <c r="G74" s="11" t="s">
        <v>771</v>
      </c>
      <c r="H74" s="14">
        <v>6.05</v>
      </c>
      <c r="I74" s="121">
        <f t="shared" si="1"/>
        <v>6.05</v>
      </c>
      <c r="J74" s="127"/>
    </row>
    <row r="75" spans="1:10" ht="144">
      <c r="A75" s="126"/>
      <c r="B75" s="119">
        <v>4</v>
      </c>
      <c r="C75" s="10" t="s">
        <v>770</v>
      </c>
      <c r="D75" s="130" t="s">
        <v>30</v>
      </c>
      <c r="E75" s="146" t="s">
        <v>746</v>
      </c>
      <c r="F75" s="147"/>
      <c r="G75" s="11" t="s">
        <v>771</v>
      </c>
      <c r="H75" s="14">
        <v>6.05</v>
      </c>
      <c r="I75" s="121">
        <f t="shared" si="1"/>
        <v>24.2</v>
      </c>
      <c r="J75" s="127"/>
    </row>
    <row r="76" spans="1:10" ht="144">
      <c r="A76" s="126"/>
      <c r="B76" s="119">
        <v>4</v>
      </c>
      <c r="C76" s="10" t="s">
        <v>772</v>
      </c>
      <c r="D76" s="130" t="s">
        <v>31</v>
      </c>
      <c r="E76" s="146" t="s">
        <v>679</v>
      </c>
      <c r="F76" s="147"/>
      <c r="G76" s="11" t="s">
        <v>773</v>
      </c>
      <c r="H76" s="14">
        <v>21</v>
      </c>
      <c r="I76" s="121">
        <f t="shared" si="1"/>
        <v>84</v>
      </c>
      <c r="J76" s="127"/>
    </row>
    <row r="77" spans="1:10" ht="144">
      <c r="A77" s="126"/>
      <c r="B77" s="119">
        <v>4</v>
      </c>
      <c r="C77" s="10" t="s">
        <v>774</v>
      </c>
      <c r="D77" s="130" t="s">
        <v>31</v>
      </c>
      <c r="E77" s="146" t="s">
        <v>679</v>
      </c>
      <c r="F77" s="147"/>
      <c r="G77" s="11" t="s">
        <v>775</v>
      </c>
      <c r="H77" s="14">
        <v>21</v>
      </c>
      <c r="I77" s="121">
        <f t="shared" si="1"/>
        <v>84</v>
      </c>
      <c r="J77" s="127"/>
    </row>
    <row r="78" spans="1:10" ht="156">
      <c r="A78" s="126"/>
      <c r="B78" s="119">
        <v>1</v>
      </c>
      <c r="C78" s="10" t="s">
        <v>776</v>
      </c>
      <c r="D78" s="130" t="s">
        <v>279</v>
      </c>
      <c r="E78" s="146"/>
      <c r="F78" s="147"/>
      <c r="G78" s="11" t="s">
        <v>876</v>
      </c>
      <c r="H78" s="14">
        <v>6.41</v>
      </c>
      <c r="I78" s="121">
        <f t="shared" si="1"/>
        <v>6.41</v>
      </c>
      <c r="J78" s="127"/>
    </row>
    <row r="79" spans="1:10" ht="156">
      <c r="A79" s="126"/>
      <c r="B79" s="119">
        <v>1</v>
      </c>
      <c r="C79" s="10" t="s">
        <v>776</v>
      </c>
      <c r="D79" s="130" t="s">
        <v>115</v>
      </c>
      <c r="E79" s="146"/>
      <c r="F79" s="147"/>
      <c r="G79" s="11" t="s">
        <v>876</v>
      </c>
      <c r="H79" s="14">
        <v>6.41</v>
      </c>
      <c r="I79" s="121">
        <f t="shared" si="1"/>
        <v>6.41</v>
      </c>
      <c r="J79" s="127"/>
    </row>
    <row r="80" spans="1:10" ht="156">
      <c r="A80" s="126"/>
      <c r="B80" s="119">
        <v>1</v>
      </c>
      <c r="C80" s="10" t="s">
        <v>776</v>
      </c>
      <c r="D80" s="130" t="s">
        <v>679</v>
      </c>
      <c r="E80" s="146"/>
      <c r="F80" s="147"/>
      <c r="G80" s="11" t="s">
        <v>876</v>
      </c>
      <c r="H80" s="14">
        <v>6.41</v>
      </c>
      <c r="I80" s="121">
        <f t="shared" si="1"/>
        <v>6.41</v>
      </c>
      <c r="J80" s="127"/>
    </row>
    <row r="81" spans="1:10" ht="156">
      <c r="A81" s="126"/>
      <c r="B81" s="119">
        <v>1</v>
      </c>
      <c r="C81" s="10" t="s">
        <v>776</v>
      </c>
      <c r="D81" s="130" t="s">
        <v>490</v>
      </c>
      <c r="E81" s="146"/>
      <c r="F81" s="147"/>
      <c r="G81" s="11" t="s">
        <v>876</v>
      </c>
      <c r="H81" s="14">
        <v>6.41</v>
      </c>
      <c r="I81" s="121">
        <f t="shared" si="1"/>
        <v>6.41</v>
      </c>
      <c r="J81" s="127"/>
    </row>
    <row r="82" spans="1:10" ht="156">
      <c r="A82" s="126"/>
      <c r="B82" s="119">
        <v>1</v>
      </c>
      <c r="C82" s="10" t="s">
        <v>776</v>
      </c>
      <c r="D82" s="130" t="s">
        <v>744</v>
      </c>
      <c r="E82" s="146"/>
      <c r="F82" s="147"/>
      <c r="G82" s="11" t="s">
        <v>876</v>
      </c>
      <c r="H82" s="14">
        <v>6.41</v>
      </c>
      <c r="I82" s="121">
        <f t="shared" si="1"/>
        <v>6.41</v>
      </c>
      <c r="J82" s="127"/>
    </row>
    <row r="83" spans="1:10" ht="156">
      <c r="A83" s="126"/>
      <c r="B83" s="119">
        <v>1</v>
      </c>
      <c r="C83" s="10" t="s">
        <v>776</v>
      </c>
      <c r="D83" s="130" t="s">
        <v>749</v>
      </c>
      <c r="E83" s="146"/>
      <c r="F83" s="147"/>
      <c r="G83" s="11" t="s">
        <v>876</v>
      </c>
      <c r="H83" s="14">
        <v>6.41</v>
      </c>
      <c r="I83" s="121">
        <f t="shared" si="1"/>
        <v>6.41</v>
      </c>
      <c r="J83" s="127"/>
    </row>
    <row r="84" spans="1:10" ht="156">
      <c r="A84" s="126"/>
      <c r="B84" s="119">
        <v>1</v>
      </c>
      <c r="C84" s="10" t="s">
        <v>777</v>
      </c>
      <c r="D84" s="130" t="s">
        <v>490</v>
      </c>
      <c r="E84" s="146"/>
      <c r="F84" s="147"/>
      <c r="G84" s="11" t="s">
        <v>877</v>
      </c>
      <c r="H84" s="14">
        <v>13.88</v>
      </c>
      <c r="I84" s="121">
        <f t="shared" si="1"/>
        <v>13.88</v>
      </c>
      <c r="J84" s="127"/>
    </row>
    <row r="85" spans="1:10" ht="156">
      <c r="A85" s="126"/>
      <c r="B85" s="119">
        <v>4</v>
      </c>
      <c r="C85" s="10" t="s">
        <v>777</v>
      </c>
      <c r="D85" s="130" t="s">
        <v>746</v>
      </c>
      <c r="E85" s="146"/>
      <c r="F85" s="147"/>
      <c r="G85" s="11" t="s">
        <v>877</v>
      </c>
      <c r="H85" s="14">
        <v>13.88</v>
      </c>
      <c r="I85" s="121">
        <f t="shared" si="1"/>
        <v>55.52</v>
      </c>
      <c r="J85" s="127"/>
    </row>
    <row r="86" spans="1:10" ht="96">
      <c r="A86" s="126"/>
      <c r="B86" s="119">
        <v>2</v>
      </c>
      <c r="C86" s="10" t="s">
        <v>778</v>
      </c>
      <c r="D86" s="130" t="s">
        <v>31</v>
      </c>
      <c r="E86" s="146"/>
      <c r="F86" s="147"/>
      <c r="G86" s="11" t="s">
        <v>779</v>
      </c>
      <c r="H86" s="14">
        <v>25.28</v>
      </c>
      <c r="I86" s="121">
        <f t="shared" ref="I86:I117" si="2">H86*B86</f>
        <v>50.56</v>
      </c>
      <c r="J86" s="127"/>
    </row>
    <row r="87" spans="1:10" ht="96">
      <c r="A87" s="126"/>
      <c r="B87" s="119">
        <v>2</v>
      </c>
      <c r="C87" s="10" t="s">
        <v>778</v>
      </c>
      <c r="D87" s="130" t="s">
        <v>32</v>
      </c>
      <c r="E87" s="146"/>
      <c r="F87" s="147"/>
      <c r="G87" s="11" t="s">
        <v>779</v>
      </c>
      <c r="H87" s="14">
        <v>25.28</v>
      </c>
      <c r="I87" s="121">
        <f t="shared" si="2"/>
        <v>50.56</v>
      </c>
      <c r="J87" s="127"/>
    </row>
    <row r="88" spans="1:10" ht="132">
      <c r="A88" s="126"/>
      <c r="B88" s="119">
        <v>3</v>
      </c>
      <c r="C88" s="10" t="s">
        <v>780</v>
      </c>
      <c r="D88" s="130" t="s">
        <v>30</v>
      </c>
      <c r="E88" s="146" t="s">
        <v>279</v>
      </c>
      <c r="F88" s="147"/>
      <c r="G88" s="11" t="s">
        <v>781</v>
      </c>
      <c r="H88" s="14">
        <v>23.5</v>
      </c>
      <c r="I88" s="121">
        <f t="shared" si="2"/>
        <v>70.5</v>
      </c>
      <c r="J88" s="127"/>
    </row>
    <row r="89" spans="1:10" ht="108">
      <c r="A89" s="126"/>
      <c r="B89" s="119">
        <v>6</v>
      </c>
      <c r="C89" s="10" t="s">
        <v>782</v>
      </c>
      <c r="D89" s="130" t="s">
        <v>31</v>
      </c>
      <c r="E89" s="146" t="s">
        <v>279</v>
      </c>
      <c r="F89" s="147"/>
      <c r="G89" s="11" t="s">
        <v>783</v>
      </c>
      <c r="H89" s="14">
        <v>44.5</v>
      </c>
      <c r="I89" s="121">
        <f t="shared" si="2"/>
        <v>267</v>
      </c>
      <c r="J89" s="127"/>
    </row>
    <row r="90" spans="1:10" ht="108">
      <c r="A90" s="126"/>
      <c r="B90" s="119">
        <v>6</v>
      </c>
      <c r="C90" s="10" t="s">
        <v>782</v>
      </c>
      <c r="D90" s="130" t="s">
        <v>31</v>
      </c>
      <c r="E90" s="146" t="s">
        <v>679</v>
      </c>
      <c r="F90" s="147"/>
      <c r="G90" s="11" t="s">
        <v>783</v>
      </c>
      <c r="H90" s="14">
        <v>44.5</v>
      </c>
      <c r="I90" s="121">
        <f t="shared" si="2"/>
        <v>267</v>
      </c>
      <c r="J90" s="127"/>
    </row>
    <row r="91" spans="1:10" ht="132">
      <c r="A91" s="126"/>
      <c r="B91" s="119">
        <v>8</v>
      </c>
      <c r="C91" s="10" t="s">
        <v>784</v>
      </c>
      <c r="D91" s="130" t="s">
        <v>28</v>
      </c>
      <c r="E91" s="146"/>
      <c r="F91" s="147"/>
      <c r="G91" s="11" t="s">
        <v>878</v>
      </c>
      <c r="H91" s="14">
        <v>4.9800000000000004</v>
      </c>
      <c r="I91" s="121">
        <f t="shared" si="2"/>
        <v>39.840000000000003</v>
      </c>
      <c r="J91" s="127"/>
    </row>
    <row r="92" spans="1:10" ht="96">
      <c r="A92" s="126"/>
      <c r="B92" s="119">
        <v>6</v>
      </c>
      <c r="C92" s="10" t="s">
        <v>785</v>
      </c>
      <c r="D92" s="130" t="s">
        <v>31</v>
      </c>
      <c r="E92" s="146" t="s">
        <v>115</v>
      </c>
      <c r="F92" s="147"/>
      <c r="G92" s="11" t="s">
        <v>786</v>
      </c>
      <c r="H92" s="14">
        <v>8.5399999999999991</v>
      </c>
      <c r="I92" s="121">
        <f t="shared" si="2"/>
        <v>51.239999999999995</v>
      </c>
      <c r="J92" s="127"/>
    </row>
    <row r="93" spans="1:10" ht="192">
      <c r="A93" s="126"/>
      <c r="B93" s="119">
        <v>1</v>
      </c>
      <c r="C93" s="10" t="s">
        <v>787</v>
      </c>
      <c r="D93" s="130" t="s">
        <v>216</v>
      </c>
      <c r="E93" s="146" t="s">
        <v>42</v>
      </c>
      <c r="F93" s="147"/>
      <c r="G93" s="11" t="s">
        <v>788</v>
      </c>
      <c r="H93" s="14">
        <v>123.89</v>
      </c>
      <c r="I93" s="121">
        <f t="shared" si="2"/>
        <v>123.89</v>
      </c>
      <c r="J93" s="127"/>
    </row>
    <row r="94" spans="1:10" ht="84">
      <c r="A94" s="126"/>
      <c r="B94" s="119">
        <v>8</v>
      </c>
      <c r="C94" s="10" t="s">
        <v>789</v>
      </c>
      <c r="D94" s="130" t="s">
        <v>30</v>
      </c>
      <c r="E94" s="146"/>
      <c r="F94" s="147"/>
      <c r="G94" s="11" t="s">
        <v>790</v>
      </c>
      <c r="H94" s="14">
        <v>8.5399999999999991</v>
      </c>
      <c r="I94" s="121">
        <f t="shared" si="2"/>
        <v>68.319999999999993</v>
      </c>
      <c r="J94" s="127"/>
    </row>
    <row r="95" spans="1:10" ht="84">
      <c r="A95" s="126"/>
      <c r="B95" s="119">
        <v>4</v>
      </c>
      <c r="C95" s="10" t="s">
        <v>789</v>
      </c>
      <c r="D95" s="130" t="s">
        <v>31</v>
      </c>
      <c r="E95" s="146"/>
      <c r="F95" s="147"/>
      <c r="G95" s="11" t="s">
        <v>790</v>
      </c>
      <c r="H95" s="14">
        <v>8.5399999999999991</v>
      </c>
      <c r="I95" s="121">
        <f t="shared" si="2"/>
        <v>34.159999999999997</v>
      </c>
      <c r="J95" s="127"/>
    </row>
    <row r="96" spans="1:10" ht="132">
      <c r="A96" s="126"/>
      <c r="B96" s="119">
        <v>4</v>
      </c>
      <c r="C96" s="10" t="s">
        <v>791</v>
      </c>
      <c r="D96" s="130" t="s">
        <v>33</v>
      </c>
      <c r="E96" s="146" t="s">
        <v>112</v>
      </c>
      <c r="F96" s="147"/>
      <c r="G96" s="11" t="s">
        <v>792</v>
      </c>
      <c r="H96" s="14">
        <v>21</v>
      </c>
      <c r="I96" s="121">
        <f t="shared" si="2"/>
        <v>84</v>
      </c>
      <c r="J96" s="127"/>
    </row>
    <row r="97" spans="1:10" ht="192">
      <c r="A97" s="126"/>
      <c r="B97" s="119">
        <v>2</v>
      </c>
      <c r="C97" s="10" t="s">
        <v>793</v>
      </c>
      <c r="D97" s="130" t="s">
        <v>237</v>
      </c>
      <c r="E97" s="146" t="s">
        <v>112</v>
      </c>
      <c r="F97" s="147"/>
      <c r="G97" s="11" t="s">
        <v>794</v>
      </c>
      <c r="H97" s="14">
        <v>33.46</v>
      </c>
      <c r="I97" s="121">
        <f t="shared" si="2"/>
        <v>66.92</v>
      </c>
      <c r="J97" s="127"/>
    </row>
    <row r="98" spans="1:10" ht="192">
      <c r="A98" s="126"/>
      <c r="B98" s="119">
        <v>28</v>
      </c>
      <c r="C98" s="10" t="s">
        <v>795</v>
      </c>
      <c r="D98" s="130" t="s">
        <v>236</v>
      </c>
      <c r="E98" s="146" t="s">
        <v>112</v>
      </c>
      <c r="F98" s="147"/>
      <c r="G98" s="11" t="s">
        <v>796</v>
      </c>
      <c r="H98" s="14">
        <v>29.9</v>
      </c>
      <c r="I98" s="121">
        <f t="shared" si="2"/>
        <v>837.19999999999993</v>
      </c>
      <c r="J98" s="127"/>
    </row>
    <row r="99" spans="1:10" ht="192">
      <c r="A99" s="126"/>
      <c r="B99" s="119">
        <v>2</v>
      </c>
      <c r="C99" s="10" t="s">
        <v>795</v>
      </c>
      <c r="D99" s="130" t="s">
        <v>236</v>
      </c>
      <c r="E99" s="146" t="s">
        <v>216</v>
      </c>
      <c r="F99" s="147"/>
      <c r="G99" s="11" t="s">
        <v>796</v>
      </c>
      <c r="H99" s="14">
        <v>29.9</v>
      </c>
      <c r="I99" s="121">
        <f t="shared" si="2"/>
        <v>59.8</v>
      </c>
      <c r="J99" s="127"/>
    </row>
    <row r="100" spans="1:10" ht="192">
      <c r="A100" s="126"/>
      <c r="B100" s="119">
        <v>2</v>
      </c>
      <c r="C100" s="10" t="s">
        <v>795</v>
      </c>
      <c r="D100" s="130" t="s">
        <v>236</v>
      </c>
      <c r="E100" s="146" t="s">
        <v>218</v>
      </c>
      <c r="F100" s="147"/>
      <c r="G100" s="11" t="s">
        <v>796</v>
      </c>
      <c r="H100" s="14">
        <v>29.9</v>
      </c>
      <c r="I100" s="121">
        <f t="shared" si="2"/>
        <v>59.8</v>
      </c>
      <c r="J100" s="127"/>
    </row>
    <row r="101" spans="1:10" ht="192">
      <c r="A101" s="126"/>
      <c r="B101" s="119">
        <v>2</v>
      </c>
      <c r="C101" s="10" t="s">
        <v>795</v>
      </c>
      <c r="D101" s="130" t="s">
        <v>236</v>
      </c>
      <c r="E101" s="146" t="s">
        <v>269</v>
      </c>
      <c r="F101" s="147"/>
      <c r="G101" s="11" t="s">
        <v>796</v>
      </c>
      <c r="H101" s="14">
        <v>29.9</v>
      </c>
      <c r="I101" s="121">
        <f t="shared" si="2"/>
        <v>59.8</v>
      </c>
      <c r="J101" s="127"/>
    </row>
    <row r="102" spans="1:10" ht="132">
      <c r="A102" s="126"/>
      <c r="B102" s="119">
        <v>2</v>
      </c>
      <c r="C102" s="10" t="s">
        <v>797</v>
      </c>
      <c r="D102" s="130" t="s">
        <v>28</v>
      </c>
      <c r="E102" s="146" t="s">
        <v>490</v>
      </c>
      <c r="F102" s="147"/>
      <c r="G102" s="11" t="s">
        <v>798</v>
      </c>
      <c r="H102" s="14">
        <v>10.32</v>
      </c>
      <c r="I102" s="121">
        <f t="shared" si="2"/>
        <v>20.64</v>
      </c>
      <c r="J102" s="127"/>
    </row>
    <row r="103" spans="1:10" ht="132">
      <c r="A103" s="126"/>
      <c r="B103" s="119">
        <v>2</v>
      </c>
      <c r="C103" s="10" t="s">
        <v>797</v>
      </c>
      <c r="D103" s="130" t="s">
        <v>28</v>
      </c>
      <c r="E103" s="146" t="s">
        <v>745</v>
      </c>
      <c r="F103" s="147"/>
      <c r="G103" s="11" t="s">
        <v>798</v>
      </c>
      <c r="H103" s="14">
        <v>10.32</v>
      </c>
      <c r="I103" s="121">
        <f t="shared" si="2"/>
        <v>20.64</v>
      </c>
      <c r="J103" s="127"/>
    </row>
    <row r="104" spans="1:10" ht="132">
      <c r="A104" s="126"/>
      <c r="B104" s="119">
        <v>2</v>
      </c>
      <c r="C104" s="10" t="s">
        <v>797</v>
      </c>
      <c r="D104" s="130" t="s">
        <v>30</v>
      </c>
      <c r="E104" s="146" t="s">
        <v>490</v>
      </c>
      <c r="F104" s="147"/>
      <c r="G104" s="11" t="s">
        <v>798</v>
      </c>
      <c r="H104" s="14">
        <v>10.32</v>
      </c>
      <c r="I104" s="121">
        <f t="shared" si="2"/>
        <v>20.64</v>
      </c>
      <c r="J104" s="127"/>
    </row>
    <row r="105" spans="1:10" ht="132">
      <c r="A105" s="126"/>
      <c r="B105" s="119">
        <v>2</v>
      </c>
      <c r="C105" s="10" t="s">
        <v>797</v>
      </c>
      <c r="D105" s="130" t="s">
        <v>30</v>
      </c>
      <c r="E105" s="146" t="s">
        <v>745</v>
      </c>
      <c r="F105" s="147"/>
      <c r="G105" s="11" t="s">
        <v>798</v>
      </c>
      <c r="H105" s="14">
        <v>10.32</v>
      </c>
      <c r="I105" s="121">
        <f t="shared" si="2"/>
        <v>20.64</v>
      </c>
      <c r="J105" s="127"/>
    </row>
    <row r="106" spans="1:10" ht="84">
      <c r="A106" s="126"/>
      <c r="B106" s="119">
        <v>10</v>
      </c>
      <c r="C106" s="10" t="s">
        <v>799</v>
      </c>
      <c r="D106" s="130" t="s">
        <v>28</v>
      </c>
      <c r="E106" s="146" t="s">
        <v>115</v>
      </c>
      <c r="F106" s="147"/>
      <c r="G106" s="11" t="s">
        <v>800</v>
      </c>
      <c r="H106" s="14">
        <v>4.9800000000000004</v>
      </c>
      <c r="I106" s="121">
        <f t="shared" si="2"/>
        <v>49.800000000000004</v>
      </c>
      <c r="J106" s="127"/>
    </row>
    <row r="107" spans="1:10" ht="120">
      <c r="A107" s="126"/>
      <c r="B107" s="119">
        <v>9</v>
      </c>
      <c r="C107" s="10" t="s">
        <v>801</v>
      </c>
      <c r="D107" s="130" t="s">
        <v>72</v>
      </c>
      <c r="E107" s="146" t="s">
        <v>279</v>
      </c>
      <c r="F107" s="147"/>
      <c r="G107" s="11" t="s">
        <v>802</v>
      </c>
      <c r="H107" s="14">
        <v>21</v>
      </c>
      <c r="I107" s="121">
        <f t="shared" si="2"/>
        <v>189</v>
      </c>
      <c r="J107" s="127"/>
    </row>
    <row r="108" spans="1:10" ht="132">
      <c r="A108" s="126"/>
      <c r="B108" s="119">
        <v>3</v>
      </c>
      <c r="C108" s="10" t="s">
        <v>803</v>
      </c>
      <c r="D108" s="130" t="s">
        <v>30</v>
      </c>
      <c r="E108" s="146" t="s">
        <v>804</v>
      </c>
      <c r="F108" s="147"/>
      <c r="G108" s="11" t="s">
        <v>805</v>
      </c>
      <c r="H108" s="14">
        <v>35.24</v>
      </c>
      <c r="I108" s="121">
        <f t="shared" si="2"/>
        <v>105.72</v>
      </c>
      <c r="J108" s="127"/>
    </row>
    <row r="109" spans="1:10" ht="132">
      <c r="A109" s="126"/>
      <c r="B109" s="119">
        <v>3</v>
      </c>
      <c r="C109" s="10" t="s">
        <v>803</v>
      </c>
      <c r="D109" s="130" t="s">
        <v>30</v>
      </c>
      <c r="E109" s="146" t="s">
        <v>806</v>
      </c>
      <c r="F109" s="147"/>
      <c r="G109" s="11" t="s">
        <v>805</v>
      </c>
      <c r="H109" s="14">
        <v>35.24</v>
      </c>
      <c r="I109" s="121">
        <f t="shared" si="2"/>
        <v>105.72</v>
      </c>
      <c r="J109" s="127"/>
    </row>
    <row r="110" spans="1:10" ht="132">
      <c r="A110" s="126"/>
      <c r="B110" s="119">
        <v>15</v>
      </c>
      <c r="C110" s="10" t="s">
        <v>803</v>
      </c>
      <c r="D110" s="130" t="s">
        <v>31</v>
      </c>
      <c r="E110" s="146" t="s">
        <v>806</v>
      </c>
      <c r="F110" s="147"/>
      <c r="G110" s="11" t="s">
        <v>805</v>
      </c>
      <c r="H110" s="14">
        <v>35.24</v>
      </c>
      <c r="I110" s="121">
        <f t="shared" si="2"/>
        <v>528.6</v>
      </c>
      <c r="J110" s="127"/>
    </row>
    <row r="111" spans="1:10" ht="156">
      <c r="A111" s="126"/>
      <c r="B111" s="119">
        <v>2</v>
      </c>
      <c r="C111" s="10" t="s">
        <v>807</v>
      </c>
      <c r="D111" s="130" t="s">
        <v>112</v>
      </c>
      <c r="E111" s="146"/>
      <c r="F111" s="147"/>
      <c r="G111" s="11" t="s">
        <v>808</v>
      </c>
      <c r="H111" s="14">
        <v>58.38</v>
      </c>
      <c r="I111" s="121">
        <f t="shared" si="2"/>
        <v>116.76</v>
      </c>
      <c r="J111" s="127"/>
    </row>
    <row r="112" spans="1:10" ht="156">
      <c r="A112" s="126"/>
      <c r="B112" s="119">
        <v>2</v>
      </c>
      <c r="C112" s="10" t="s">
        <v>807</v>
      </c>
      <c r="D112" s="130" t="s">
        <v>218</v>
      </c>
      <c r="E112" s="146"/>
      <c r="F112" s="147"/>
      <c r="G112" s="11" t="s">
        <v>808</v>
      </c>
      <c r="H112" s="14">
        <v>58.38</v>
      </c>
      <c r="I112" s="121">
        <f t="shared" si="2"/>
        <v>116.76</v>
      </c>
      <c r="J112" s="127"/>
    </row>
    <row r="113" spans="1:10" ht="120">
      <c r="A113" s="126"/>
      <c r="B113" s="119">
        <v>4</v>
      </c>
      <c r="C113" s="10" t="s">
        <v>809</v>
      </c>
      <c r="D113" s="130" t="s">
        <v>810</v>
      </c>
      <c r="E113" s="146"/>
      <c r="F113" s="147"/>
      <c r="G113" s="11" t="s">
        <v>811</v>
      </c>
      <c r="H113" s="14">
        <v>17.440000000000001</v>
      </c>
      <c r="I113" s="121">
        <f t="shared" si="2"/>
        <v>69.760000000000005</v>
      </c>
      <c r="J113" s="127"/>
    </row>
    <row r="114" spans="1:10" ht="108">
      <c r="A114" s="126"/>
      <c r="B114" s="119">
        <v>1</v>
      </c>
      <c r="C114" s="10" t="s">
        <v>812</v>
      </c>
      <c r="D114" s="130" t="s">
        <v>620</v>
      </c>
      <c r="E114" s="146" t="s">
        <v>31</v>
      </c>
      <c r="F114" s="147"/>
      <c r="G114" s="11" t="s">
        <v>813</v>
      </c>
      <c r="H114" s="14">
        <v>12.1</v>
      </c>
      <c r="I114" s="121">
        <f t="shared" si="2"/>
        <v>12.1</v>
      </c>
      <c r="J114" s="127"/>
    </row>
    <row r="115" spans="1:10" ht="120">
      <c r="A115" s="126"/>
      <c r="B115" s="119">
        <v>1</v>
      </c>
      <c r="C115" s="10" t="s">
        <v>814</v>
      </c>
      <c r="D115" s="130" t="s">
        <v>815</v>
      </c>
      <c r="E115" s="146" t="s">
        <v>279</v>
      </c>
      <c r="F115" s="147"/>
      <c r="G115" s="11" t="s">
        <v>816</v>
      </c>
      <c r="H115" s="14">
        <v>24.56</v>
      </c>
      <c r="I115" s="121">
        <f t="shared" si="2"/>
        <v>24.56</v>
      </c>
      <c r="J115" s="127"/>
    </row>
    <row r="116" spans="1:10" ht="180">
      <c r="A116" s="126"/>
      <c r="B116" s="119">
        <v>3</v>
      </c>
      <c r="C116" s="10" t="s">
        <v>817</v>
      </c>
      <c r="D116" s="130" t="s">
        <v>620</v>
      </c>
      <c r="E116" s="146" t="s">
        <v>30</v>
      </c>
      <c r="F116" s="147"/>
      <c r="G116" s="11" t="s">
        <v>818</v>
      </c>
      <c r="H116" s="14">
        <v>21</v>
      </c>
      <c r="I116" s="121">
        <f t="shared" si="2"/>
        <v>63</v>
      </c>
      <c r="J116" s="127"/>
    </row>
    <row r="117" spans="1:10" ht="180">
      <c r="A117" s="126"/>
      <c r="B117" s="119">
        <v>4</v>
      </c>
      <c r="C117" s="10" t="s">
        <v>817</v>
      </c>
      <c r="D117" s="130" t="s">
        <v>819</v>
      </c>
      <c r="E117" s="146" t="s">
        <v>31</v>
      </c>
      <c r="F117" s="147"/>
      <c r="G117" s="11" t="s">
        <v>818</v>
      </c>
      <c r="H117" s="14">
        <v>22.78</v>
      </c>
      <c r="I117" s="121">
        <f t="shared" si="2"/>
        <v>91.12</v>
      </c>
      <c r="J117" s="127"/>
    </row>
    <row r="118" spans="1:10" ht="180">
      <c r="A118" s="126"/>
      <c r="B118" s="119">
        <v>6</v>
      </c>
      <c r="C118" s="10" t="s">
        <v>817</v>
      </c>
      <c r="D118" s="130" t="s">
        <v>820</v>
      </c>
      <c r="E118" s="146" t="s">
        <v>31</v>
      </c>
      <c r="F118" s="147"/>
      <c r="G118" s="11" t="s">
        <v>818</v>
      </c>
      <c r="H118" s="14">
        <v>26.34</v>
      </c>
      <c r="I118" s="121">
        <f t="shared" ref="I118:I149" si="3">H118*B118</f>
        <v>158.04</v>
      </c>
      <c r="J118" s="127"/>
    </row>
    <row r="119" spans="1:10" ht="180">
      <c r="A119" s="126"/>
      <c r="B119" s="119">
        <v>18</v>
      </c>
      <c r="C119" s="10" t="s">
        <v>817</v>
      </c>
      <c r="D119" s="130" t="s">
        <v>820</v>
      </c>
      <c r="E119" s="146" t="s">
        <v>32</v>
      </c>
      <c r="F119" s="147"/>
      <c r="G119" s="11" t="s">
        <v>818</v>
      </c>
      <c r="H119" s="14">
        <v>26.34</v>
      </c>
      <c r="I119" s="121">
        <f t="shared" si="3"/>
        <v>474.12</v>
      </c>
      <c r="J119" s="127"/>
    </row>
    <row r="120" spans="1:10" ht="108">
      <c r="A120" s="126"/>
      <c r="B120" s="119">
        <v>2</v>
      </c>
      <c r="C120" s="10" t="s">
        <v>821</v>
      </c>
      <c r="D120" s="130" t="s">
        <v>32</v>
      </c>
      <c r="E120" s="146"/>
      <c r="F120" s="147"/>
      <c r="G120" s="11" t="s">
        <v>822</v>
      </c>
      <c r="H120" s="14">
        <v>35.24</v>
      </c>
      <c r="I120" s="121">
        <f t="shared" si="3"/>
        <v>70.48</v>
      </c>
      <c r="J120" s="127"/>
    </row>
    <row r="121" spans="1:10" ht="84">
      <c r="A121" s="126"/>
      <c r="B121" s="119">
        <v>16</v>
      </c>
      <c r="C121" s="10" t="s">
        <v>823</v>
      </c>
      <c r="D121" s="130" t="s">
        <v>657</v>
      </c>
      <c r="E121" s="146"/>
      <c r="F121" s="147"/>
      <c r="G121" s="11" t="s">
        <v>824</v>
      </c>
      <c r="H121" s="14">
        <v>24.21</v>
      </c>
      <c r="I121" s="121">
        <f t="shared" si="3"/>
        <v>387.36</v>
      </c>
      <c r="J121" s="127"/>
    </row>
    <row r="122" spans="1:10" ht="84">
      <c r="A122" s="126"/>
      <c r="B122" s="119">
        <v>2</v>
      </c>
      <c r="C122" s="10" t="s">
        <v>823</v>
      </c>
      <c r="D122" s="130" t="s">
        <v>31</v>
      </c>
      <c r="E122" s="146"/>
      <c r="F122" s="147"/>
      <c r="G122" s="11" t="s">
        <v>824</v>
      </c>
      <c r="H122" s="14">
        <v>24.21</v>
      </c>
      <c r="I122" s="121">
        <f t="shared" si="3"/>
        <v>48.42</v>
      </c>
      <c r="J122" s="127"/>
    </row>
    <row r="123" spans="1:10" ht="108">
      <c r="A123" s="126"/>
      <c r="B123" s="119">
        <v>1</v>
      </c>
      <c r="C123" s="10" t="s">
        <v>825</v>
      </c>
      <c r="D123" s="130" t="s">
        <v>30</v>
      </c>
      <c r="E123" s="146" t="s">
        <v>112</v>
      </c>
      <c r="F123" s="147"/>
      <c r="G123" s="11" t="s">
        <v>243</v>
      </c>
      <c r="H123" s="14">
        <v>76.180000000000007</v>
      </c>
      <c r="I123" s="121">
        <f t="shared" si="3"/>
        <v>76.180000000000007</v>
      </c>
      <c r="J123" s="127"/>
    </row>
    <row r="124" spans="1:10" ht="108">
      <c r="A124" s="126"/>
      <c r="B124" s="119">
        <v>1</v>
      </c>
      <c r="C124" s="10" t="s">
        <v>825</v>
      </c>
      <c r="D124" s="130" t="s">
        <v>30</v>
      </c>
      <c r="E124" s="146" t="s">
        <v>269</v>
      </c>
      <c r="F124" s="147"/>
      <c r="G124" s="11" t="s">
        <v>243</v>
      </c>
      <c r="H124" s="14">
        <v>76.180000000000007</v>
      </c>
      <c r="I124" s="121">
        <f t="shared" si="3"/>
        <v>76.180000000000007</v>
      </c>
      <c r="J124" s="127"/>
    </row>
    <row r="125" spans="1:10" ht="108">
      <c r="A125" s="126"/>
      <c r="B125" s="119">
        <v>1</v>
      </c>
      <c r="C125" s="10" t="s">
        <v>825</v>
      </c>
      <c r="D125" s="130" t="s">
        <v>30</v>
      </c>
      <c r="E125" s="146" t="s">
        <v>220</v>
      </c>
      <c r="F125" s="147"/>
      <c r="G125" s="11" t="s">
        <v>243</v>
      </c>
      <c r="H125" s="14">
        <v>76.180000000000007</v>
      </c>
      <c r="I125" s="121">
        <f t="shared" si="3"/>
        <v>76.180000000000007</v>
      </c>
      <c r="J125" s="127"/>
    </row>
    <row r="126" spans="1:10" ht="108">
      <c r="A126" s="126"/>
      <c r="B126" s="119">
        <v>1</v>
      </c>
      <c r="C126" s="10" t="s">
        <v>826</v>
      </c>
      <c r="D126" s="130" t="s">
        <v>657</v>
      </c>
      <c r="E126" s="146"/>
      <c r="F126" s="147"/>
      <c r="G126" s="11" t="s">
        <v>827</v>
      </c>
      <c r="H126" s="14">
        <v>35.24</v>
      </c>
      <c r="I126" s="121">
        <f t="shared" si="3"/>
        <v>35.24</v>
      </c>
      <c r="J126" s="127"/>
    </row>
    <row r="127" spans="1:10" ht="108">
      <c r="A127" s="126"/>
      <c r="B127" s="119">
        <v>5</v>
      </c>
      <c r="C127" s="10" t="s">
        <v>828</v>
      </c>
      <c r="D127" s="130" t="s">
        <v>40</v>
      </c>
      <c r="E127" s="146"/>
      <c r="F127" s="147"/>
      <c r="G127" s="11" t="s">
        <v>829</v>
      </c>
      <c r="H127" s="14">
        <v>52.33</v>
      </c>
      <c r="I127" s="121">
        <f t="shared" si="3"/>
        <v>261.64999999999998</v>
      </c>
      <c r="J127" s="127"/>
    </row>
    <row r="128" spans="1:10" ht="96">
      <c r="A128" s="126"/>
      <c r="B128" s="119">
        <v>2</v>
      </c>
      <c r="C128" s="10" t="s">
        <v>830</v>
      </c>
      <c r="D128" s="130" t="s">
        <v>216</v>
      </c>
      <c r="E128" s="146"/>
      <c r="F128" s="147"/>
      <c r="G128" s="11" t="s">
        <v>831</v>
      </c>
      <c r="H128" s="14">
        <v>35.24</v>
      </c>
      <c r="I128" s="121">
        <f t="shared" si="3"/>
        <v>70.48</v>
      </c>
      <c r="J128" s="127"/>
    </row>
    <row r="129" spans="1:10" ht="96">
      <c r="A129" s="126"/>
      <c r="B129" s="119">
        <v>2</v>
      </c>
      <c r="C129" s="10" t="s">
        <v>832</v>
      </c>
      <c r="D129" s="130" t="s">
        <v>31</v>
      </c>
      <c r="E129" s="146"/>
      <c r="F129" s="147"/>
      <c r="G129" s="11" t="s">
        <v>833</v>
      </c>
      <c r="H129" s="14">
        <v>53.04</v>
      </c>
      <c r="I129" s="121">
        <f t="shared" si="3"/>
        <v>106.08</v>
      </c>
      <c r="J129" s="127"/>
    </row>
    <row r="130" spans="1:10" ht="120">
      <c r="A130" s="126"/>
      <c r="B130" s="119">
        <v>2</v>
      </c>
      <c r="C130" s="10" t="s">
        <v>834</v>
      </c>
      <c r="D130" s="130" t="s">
        <v>33</v>
      </c>
      <c r="E130" s="146" t="s">
        <v>277</v>
      </c>
      <c r="F130" s="147"/>
      <c r="G130" s="11" t="s">
        <v>835</v>
      </c>
      <c r="H130" s="14">
        <v>68.349999999999994</v>
      </c>
      <c r="I130" s="121">
        <f t="shared" si="3"/>
        <v>136.69999999999999</v>
      </c>
      <c r="J130" s="127"/>
    </row>
    <row r="131" spans="1:10" ht="120">
      <c r="A131" s="126"/>
      <c r="B131" s="119">
        <v>1</v>
      </c>
      <c r="C131" s="10" t="s">
        <v>836</v>
      </c>
      <c r="D131" s="130" t="s">
        <v>34</v>
      </c>
      <c r="E131" s="146" t="s">
        <v>749</v>
      </c>
      <c r="F131" s="147"/>
      <c r="G131" s="11" t="s">
        <v>837</v>
      </c>
      <c r="H131" s="14">
        <v>58.38</v>
      </c>
      <c r="I131" s="121">
        <f t="shared" si="3"/>
        <v>58.38</v>
      </c>
      <c r="J131" s="127"/>
    </row>
    <row r="132" spans="1:10" ht="156">
      <c r="A132" s="126"/>
      <c r="B132" s="119">
        <v>1</v>
      </c>
      <c r="C132" s="10" t="s">
        <v>838</v>
      </c>
      <c r="D132" s="130" t="s">
        <v>31</v>
      </c>
      <c r="E132" s="146" t="s">
        <v>277</v>
      </c>
      <c r="F132" s="147"/>
      <c r="G132" s="11" t="s">
        <v>839</v>
      </c>
      <c r="H132" s="14">
        <v>110.01</v>
      </c>
      <c r="I132" s="121">
        <f t="shared" si="3"/>
        <v>110.01</v>
      </c>
      <c r="J132" s="127"/>
    </row>
    <row r="133" spans="1:10" ht="144">
      <c r="A133" s="126"/>
      <c r="B133" s="119">
        <v>1</v>
      </c>
      <c r="C133" s="10" t="s">
        <v>840</v>
      </c>
      <c r="D133" s="130" t="s">
        <v>32</v>
      </c>
      <c r="E133" s="146" t="s">
        <v>277</v>
      </c>
      <c r="F133" s="147"/>
      <c r="G133" s="11" t="s">
        <v>841</v>
      </c>
      <c r="H133" s="14">
        <v>94.7</v>
      </c>
      <c r="I133" s="121">
        <f t="shared" si="3"/>
        <v>94.7</v>
      </c>
      <c r="J133" s="127"/>
    </row>
    <row r="134" spans="1:10" ht="120">
      <c r="A134" s="126"/>
      <c r="B134" s="119">
        <v>2</v>
      </c>
      <c r="C134" s="10" t="s">
        <v>842</v>
      </c>
      <c r="D134" s="130" t="s">
        <v>30</v>
      </c>
      <c r="E134" s="146" t="s">
        <v>744</v>
      </c>
      <c r="F134" s="147"/>
      <c r="G134" s="11" t="s">
        <v>843</v>
      </c>
      <c r="H134" s="14">
        <v>49.13</v>
      </c>
      <c r="I134" s="121">
        <f t="shared" si="3"/>
        <v>98.26</v>
      </c>
      <c r="J134" s="127"/>
    </row>
    <row r="135" spans="1:10" ht="120">
      <c r="A135" s="126"/>
      <c r="B135" s="119">
        <v>2</v>
      </c>
      <c r="C135" s="10" t="s">
        <v>842</v>
      </c>
      <c r="D135" s="130" t="s">
        <v>31</v>
      </c>
      <c r="E135" s="146" t="s">
        <v>744</v>
      </c>
      <c r="F135" s="147"/>
      <c r="G135" s="11" t="s">
        <v>843</v>
      </c>
      <c r="H135" s="14">
        <v>49.13</v>
      </c>
      <c r="I135" s="121">
        <f t="shared" si="3"/>
        <v>98.26</v>
      </c>
      <c r="J135" s="127"/>
    </row>
    <row r="136" spans="1:10" ht="120">
      <c r="A136" s="126"/>
      <c r="B136" s="119">
        <v>2</v>
      </c>
      <c r="C136" s="10" t="s">
        <v>844</v>
      </c>
      <c r="D136" s="130" t="s">
        <v>30</v>
      </c>
      <c r="E136" s="146" t="s">
        <v>744</v>
      </c>
      <c r="F136" s="147"/>
      <c r="G136" s="11" t="s">
        <v>845</v>
      </c>
      <c r="H136" s="14">
        <v>49.48</v>
      </c>
      <c r="I136" s="121">
        <f t="shared" si="3"/>
        <v>98.96</v>
      </c>
      <c r="J136" s="127"/>
    </row>
    <row r="137" spans="1:10" ht="120">
      <c r="A137" s="126"/>
      <c r="B137" s="119">
        <v>2</v>
      </c>
      <c r="C137" s="10" t="s">
        <v>844</v>
      </c>
      <c r="D137" s="130" t="s">
        <v>31</v>
      </c>
      <c r="E137" s="146" t="s">
        <v>744</v>
      </c>
      <c r="F137" s="147"/>
      <c r="G137" s="11" t="s">
        <v>845</v>
      </c>
      <c r="H137" s="14">
        <v>49.48</v>
      </c>
      <c r="I137" s="121">
        <f t="shared" si="3"/>
        <v>98.96</v>
      </c>
      <c r="J137" s="127"/>
    </row>
    <row r="138" spans="1:10" ht="108">
      <c r="A138" s="126"/>
      <c r="B138" s="119">
        <v>1</v>
      </c>
      <c r="C138" s="10" t="s">
        <v>846</v>
      </c>
      <c r="D138" s="130" t="s">
        <v>30</v>
      </c>
      <c r="E138" s="146" t="s">
        <v>277</v>
      </c>
      <c r="F138" s="147"/>
      <c r="G138" s="11" t="s">
        <v>847</v>
      </c>
      <c r="H138" s="14">
        <v>58.38</v>
      </c>
      <c r="I138" s="121">
        <f t="shared" si="3"/>
        <v>58.38</v>
      </c>
      <c r="J138" s="127"/>
    </row>
    <row r="139" spans="1:10" ht="108">
      <c r="A139" s="126"/>
      <c r="B139" s="119">
        <v>2</v>
      </c>
      <c r="C139" s="10" t="s">
        <v>846</v>
      </c>
      <c r="D139" s="130" t="s">
        <v>32</v>
      </c>
      <c r="E139" s="146" t="s">
        <v>679</v>
      </c>
      <c r="F139" s="147"/>
      <c r="G139" s="11" t="s">
        <v>847</v>
      </c>
      <c r="H139" s="14">
        <v>58.38</v>
      </c>
      <c r="I139" s="121">
        <f t="shared" si="3"/>
        <v>116.76</v>
      </c>
      <c r="J139" s="127"/>
    </row>
    <row r="140" spans="1:10" ht="120">
      <c r="A140" s="126"/>
      <c r="B140" s="119">
        <v>4</v>
      </c>
      <c r="C140" s="10" t="s">
        <v>848</v>
      </c>
      <c r="D140" s="130" t="s">
        <v>31</v>
      </c>
      <c r="E140" s="146" t="s">
        <v>279</v>
      </c>
      <c r="F140" s="147"/>
      <c r="G140" s="11" t="s">
        <v>849</v>
      </c>
      <c r="H140" s="14">
        <v>55.54</v>
      </c>
      <c r="I140" s="121">
        <f t="shared" si="3"/>
        <v>222.16</v>
      </c>
      <c r="J140" s="127"/>
    </row>
    <row r="141" spans="1:10" ht="120">
      <c r="A141" s="126"/>
      <c r="B141" s="119">
        <v>1</v>
      </c>
      <c r="C141" s="10" t="s">
        <v>848</v>
      </c>
      <c r="D141" s="130" t="s">
        <v>31</v>
      </c>
      <c r="E141" s="146" t="s">
        <v>749</v>
      </c>
      <c r="F141" s="147"/>
      <c r="G141" s="11" t="s">
        <v>849</v>
      </c>
      <c r="H141" s="14">
        <v>55.54</v>
      </c>
      <c r="I141" s="121">
        <f t="shared" si="3"/>
        <v>55.54</v>
      </c>
      <c r="J141" s="127"/>
    </row>
    <row r="142" spans="1:10" ht="120">
      <c r="A142" s="126"/>
      <c r="B142" s="119">
        <v>2</v>
      </c>
      <c r="C142" s="10" t="s">
        <v>848</v>
      </c>
      <c r="D142" s="130" t="s">
        <v>32</v>
      </c>
      <c r="E142" s="146" t="s">
        <v>279</v>
      </c>
      <c r="F142" s="147"/>
      <c r="G142" s="11" t="s">
        <v>849</v>
      </c>
      <c r="H142" s="14">
        <v>55.54</v>
      </c>
      <c r="I142" s="121">
        <f t="shared" si="3"/>
        <v>111.08</v>
      </c>
      <c r="J142" s="127"/>
    </row>
    <row r="143" spans="1:10" ht="120">
      <c r="A143" s="126"/>
      <c r="B143" s="119">
        <v>2</v>
      </c>
      <c r="C143" s="10" t="s">
        <v>848</v>
      </c>
      <c r="D143" s="130" t="s">
        <v>32</v>
      </c>
      <c r="E143" s="146" t="s">
        <v>744</v>
      </c>
      <c r="F143" s="147"/>
      <c r="G143" s="11" t="s">
        <v>849</v>
      </c>
      <c r="H143" s="14">
        <v>55.54</v>
      </c>
      <c r="I143" s="121">
        <f t="shared" si="3"/>
        <v>111.08</v>
      </c>
      <c r="J143" s="127"/>
    </row>
    <row r="144" spans="1:10" ht="120">
      <c r="A144" s="126"/>
      <c r="B144" s="119">
        <v>6</v>
      </c>
      <c r="C144" s="10" t="s">
        <v>850</v>
      </c>
      <c r="D144" s="130" t="s">
        <v>42</v>
      </c>
      <c r="E144" s="146" t="s">
        <v>279</v>
      </c>
      <c r="F144" s="147"/>
      <c r="G144" s="11" t="s">
        <v>851</v>
      </c>
      <c r="H144" s="14">
        <v>60.16</v>
      </c>
      <c r="I144" s="121">
        <f t="shared" si="3"/>
        <v>360.96</v>
      </c>
      <c r="J144" s="127"/>
    </row>
    <row r="145" spans="1:10" ht="120">
      <c r="A145" s="126"/>
      <c r="B145" s="119">
        <v>1</v>
      </c>
      <c r="C145" s="10" t="s">
        <v>852</v>
      </c>
      <c r="D145" s="130" t="s">
        <v>42</v>
      </c>
      <c r="E145" s="146" t="s">
        <v>279</v>
      </c>
      <c r="F145" s="147"/>
      <c r="G145" s="11" t="s">
        <v>853</v>
      </c>
      <c r="H145" s="14">
        <v>60.16</v>
      </c>
      <c r="I145" s="121">
        <f t="shared" si="3"/>
        <v>60.16</v>
      </c>
      <c r="J145" s="127"/>
    </row>
    <row r="146" spans="1:10" ht="120">
      <c r="A146" s="126"/>
      <c r="B146" s="119">
        <v>2</v>
      </c>
      <c r="C146" s="10" t="s">
        <v>854</v>
      </c>
      <c r="D146" s="130" t="s">
        <v>40</v>
      </c>
      <c r="E146" s="146" t="s">
        <v>749</v>
      </c>
      <c r="F146" s="147"/>
      <c r="G146" s="11" t="s">
        <v>855</v>
      </c>
      <c r="H146" s="14">
        <v>68.349999999999994</v>
      </c>
      <c r="I146" s="121">
        <f t="shared" si="3"/>
        <v>136.69999999999999</v>
      </c>
      <c r="J146" s="127"/>
    </row>
    <row r="147" spans="1:10" ht="120">
      <c r="A147" s="126"/>
      <c r="B147" s="119">
        <v>5</v>
      </c>
      <c r="C147" s="10" t="s">
        <v>854</v>
      </c>
      <c r="D147" s="130" t="s">
        <v>42</v>
      </c>
      <c r="E147" s="146" t="s">
        <v>279</v>
      </c>
      <c r="F147" s="147"/>
      <c r="G147" s="11" t="s">
        <v>855</v>
      </c>
      <c r="H147" s="14">
        <v>68.349999999999994</v>
      </c>
      <c r="I147" s="121">
        <f t="shared" si="3"/>
        <v>341.75</v>
      </c>
      <c r="J147" s="127"/>
    </row>
    <row r="148" spans="1:10" ht="120">
      <c r="A148" s="126"/>
      <c r="B148" s="119">
        <v>1</v>
      </c>
      <c r="C148" s="10" t="s">
        <v>854</v>
      </c>
      <c r="D148" s="130" t="s">
        <v>42</v>
      </c>
      <c r="E148" s="146" t="s">
        <v>277</v>
      </c>
      <c r="F148" s="147"/>
      <c r="G148" s="11" t="s">
        <v>855</v>
      </c>
      <c r="H148" s="14">
        <v>68.349999999999994</v>
      </c>
      <c r="I148" s="121">
        <f t="shared" si="3"/>
        <v>68.349999999999994</v>
      </c>
      <c r="J148" s="127"/>
    </row>
    <row r="149" spans="1:10" ht="192">
      <c r="A149" s="126"/>
      <c r="B149" s="119">
        <v>1</v>
      </c>
      <c r="C149" s="10" t="s">
        <v>856</v>
      </c>
      <c r="D149" s="130" t="s">
        <v>39</v>
      </c>
      <c r="E149" s="146" t="s">
        <v>271</v>
      </c>
      <c r="F149" s="147"/>
      <c r="G149" s="11" t="s">
        <v>857</v>
      </c>
      <c r="H149" s="14">
        <v>145.96</v>
      </c>
      <c r="I149" s="121">
        <f t="shared" si="3"/>
        <v>145.96</v>
      </c>
      <c r="J149" s="127"/>
    </row>
    <row r="150" spans="1:10" ht="96">
      <c r="A150" s="126"/>
      <c r="B150" s="119">
        <v>4</v>
      </c>
      <c r="C150" s="10" t="s">
        <v>858</v>
      </c>
      <c r="D150" s="130" t="s">
        <v>28</v>
      </c>
      <c r="E150" s="146" t="s">
        <v>277</v>
      </c>
      <c r="F150" s="147"/>
      <c r="G150" s="11" t="s">
        <v>859</v>
      </c>
      <c r="H150" s="14">
        <v>52.33</v>
      </c>
      <c r="I150" s="121">
        <f t="shared" ref="I150:I155" si="4">H150*B150</f>
        <v>209.32</v>
      </c>
      <c r="J150" s="127"/>
    </row>
    <row r="151" spans="1:10" ht="96">
      <c r="A151" s="126"/>
      <c r="B151" s="119">
        <v>6</v>
      </c>
      <c r="C151" s="10" t="s">
        <v>858</v>
      </c>
      <c r="D151" s="130" t="s">
        <v>30</v>
      </c>
      <c r="E151" s="146" t="s">
        <v>679</v>
      </c>
      <c r="F151" s="147"/>
      <c r="G151" s="11" t="s">
        <v>859</v>
      </c>
      <c r="H151" s="14">
        <v>52.33</v>
      </c>
      <c r="I151" s="121">
        <f t="shared" si="4"/>
        <v>313.98</v>
      </c>
      <c r="J151" s="127"/>
    </row>
    <row r="152" spans="1:10" ht="108">
      <c r="A152" s="126"/>
      <c r="B152" s="119">
        <v>4</v>
      </c>
      <c r="C152" s="10" t="s">
        <v>860</v>
      </c>
      <c r="D152" s="130" t="s">
        <v>28</v>
      </c>
      <c r="E152" s="146" t="s">
        <v>749</v>
      </c>
      <c r="F152" s="147"/>
      <c r="G152" s="11" t="s">
        <v>861</v>
      </c>
      <c r="H152" s="14">
        <v>55.18</v>
      </c>
      <c r="I152" s="121">
        <f t="shared" si="4"/>
        <v>220.72</v>
      </c>
      <c r="J152" s="127"/>
    </row>
    <row r="153" spans="1:10" ht="108">
      <c r="A153" s="126"/>
      <c r="B153" s="119">
        <v>2</v>
      </c>
      <c r="C153" s="10" t="s">
        <v>860</v>
      </c>
      <c r="D153" s="130" t="s">
        <v>30</v>
      </c>
      <c r="E153" s="146" t="s">
        <v>744</v>
      </c>
      <c r="F153" s="147"/>
      <c r="G153" s="11" t="s">
        <v>861</v>
      </c>
      <c r="H153" s="14">
        <v>55.18</v>
      </c>
      <c r="I153" s="121">
        <f t="shared" si="4"/>
        <v>110.36</v>
      </c>
      <c r="J153" s="127"/>
    </row>
    <row r="154" spans="1:10" ht="108">
      <c r="A154" s="126"/>
      <c r="B154" s="119">
        <v>10</v>
      </c>
      <c r="C154" s="10" t="s">
        <v>860</v>
      </c>
      <c r="D154" s="130" t="s">
        <v>31</v>
      </c>
      <c r="E154" s="146" t="s">
        <v>744</v>
      </c>
      <c r="F154" s="147"/>
      <c r="G154" s="11" t="s">
        <v>861</v>
      </c>
      <c r="H154" s="14">
        <v>55.18</v>
      </c>
      <c r="I154" s="121">
        <f t="shared" si="4"/>
        <v>551.79999999999995</v>
      </c>
      <c r="J154" s="127"/>
    </row>
    <row r="155" spans="1:10" ht="108">
      <c r="A155" s="126"/>
      <c r="B155" s="120">
        <v>1</v>
      </c>
      <c r="C155" s="12" t="s">
        <v>862</v>
      </c>
      <c r="D155" s="131" t="s">
        <v>42</v>
      </c>
      <c r="E155" s="144"/>
      <c r="F155" s="145"/>
      <c r="G155" s="13" t="s">
        <v>863</v>
      </c>
      <c r="H155" s="15">
        <v>174.44</v>
      </c>
      <c r="I155" s="122">
        <f t="shared" si="4"/>
        <v>174.44</v>
      </c>
      <c r="J155" s="127"/>
    </row>
  </sheetData>
  <mergeCells count="138">
    <mergeCell ref="E72:F72"/>
    <mergeCell ref="E73:F73"/>
    <mergeCell ref="E74:F74"/>
    <mergeCell ref="E63:F63"/>
    <mergeCell ref="E64:F64"/>
    <mergeCell ref="E65:F65"/>
    <mergeCell ref="E66:F66"/>
    <mergeCell ref="E67:F67"/>
    <mergeCell ref="E68:F68"/>
    <mergeCell ref="E69:F69"/>
    <mergeCell ref="E70:F70"/>
    <mergeCell ref="E71:F71"/>
    <mergeCell ref="E54:F54"/>
    <mergeCell ref="E55:F55"/>
    <mergeCell ref="E56:F56"/>
    <mergeCell ref="E57:F57"/>
    <mergeCell ref="E58:F58"/>
    <mergeCell ref="E59:F59"/>
    <mergeCell ref="E60:F60"/>
    <mergeCell ref="E61:F61"/>
    <mergeCell ref="E62:F62"/>
    <mergeCell ref="E45:F45"/>
    <mergeCell ref="E46:F46"/>
    <mergeCell ref="E47:F47"/>
    <mergeCell ref="E48:F48"/>
    <mergeCell ref="E49:F49"/>
    <mergeCell ref="E50:F50"/>
    <mergeCell ref="E51:F51"/>
    <mergeCell ref="E52:F52"/>
    <mergeCell ref="E53:F53"/>
    <mergeCell ref="E36:F36"/>
    <mergeCell ref="E37:F37"/>
    <mergeCell ref="E38:F38"/>
    <mergeCell ref="E39:F39"/>
    <mergeCell ref="E40:F40"/>
    <mergeCell ref="E41:F41"/>
    <mergeCell ref="E42:F42"/>
    <mergeCell ref="E43:F43"/>
    <mergeCell ref="E44:F44"/>
    <mergeCell ref="E32:F32"/>
    <mergeCell ref="E33:F33"/>
    <mergeCell ref="E34:F34"/>
    <mergeCell ref="I10:I11"/>
    <mergeCell ref="I14:I15"/>
    <mergeCell ref="E20:F20"/>
    <mergeCell ref="E21:F21"/>
    <mergeCell ref="E22:F22"/>
    <mergeCell ref="E35:F35"/>
    <mergeCell ref="E23:F23"/>
    <mergeCell ref="E24:F24"/>
    <mergeCell ref="E25:F25"/>
    <mergeCell ref="E26:F26"/>
    <mergeCell ref="E27:F27"/>
    <mergeCell ref="E28:F28"/>
    <mergeCell ref="E29:F29"/>
    <mergeCell ref="E30:F30"/>
    <mergeCell ref="E31:F31"/>
    <mergeCell ref="E79:F79"/>
    <mergeCell ref="E80:F80"/>
    <mergeCell ref="E81:F81"/>
    <mergeCell ref="E82:F82"/>
    <mergeCell ref="E83:F83"/>
    <mergeCell ref="E75:F75"/>
    <mergeCell ref="E76:F76"/>
    <mergeCell ref="E77:F77"/>
    <mergeCell ref="E78:F78"/>
    <mergeCell ref="E89:F89"/>
    <mergeCell ref="E90:F90"/>
    <mergeCell ref="E91:F91"/>
    <mergeCell ref="E92:F92"/>
    <mergeCell ref="E93:F93"/>
    <mergeCell ref="E84:F84"/>
    <mergeCell ref="E85:F85"/>
    <mergeCell ref="E86:F86"/>
    <mergeCell ref="E87:F87"/>
    <mergeCell ref="E88:F88"/>
    <mergeCell ref="E99:F99"/>
    <mergeCell ref="E100:F100"/>
    <mergeCell ref="E101:F101"/>
    <mergeCell ref="E102:F102"/>
    <mergeCell ref="E103:F103"/>
    <mergeCell ref="E94:F94"/>
    <mergeCell ref="E95:F95"/>
    <mergeCell ref="E96:F96"/>
    <mergeCell ref="E97:F97"/>
    <mergeCell ref="E98:F98"/>
    <mergeCell ref="E109:F109"/>
    <mergeCell ref="E110:F110"/>
    <mergeCell ref="E111:F111"/>
    <mergeCell ref="E112:F112"/>
    <mergeCell ref="E113:F113"/>
    <mergeCell ref="E104:F104"/>
    <mergeCell ref="E105:F105"/>
    <mergeCell ref="E106:F106"/>
    <mergeCell ref="E107:F107"/>
    <mergeCell ref="E108:F108"/>
    <mergeCell ref="E119:F119"/>
    <mergeCell ref="E120:F120"/>
    <mergeCell ref="E121:F121"/>
    <mergeCell ref="E122:F122"/>
    <mergeCell ref="E123:F123"/>
    <mergeCell ref="E114:F114"/>
    <mergeCell ref="E115:F115"/>
    <mergeCell ref="E116:F116"/>
    <mergeCell ref="E117:F117"/>
    <mergeCell ref="E118:F118"/>
    <mergeCell ref="E129:F129"/>
    <mergeCell ref="E130:F130"/>
    <mergeCell ref="E131:F131"/>
    <mergeCell ref="E132:F132"/>
    <mergeCell ref="E133:F133"/>
    <mergeCell ref="E124:F124"/>
    <mergeCell ref="E125:F125"/>
    <mergeCell ref="E126:F126"/>
    <mergeCell ref="E127:F127"/>
    <mergeCell ref="E128:F128"/>
    <mergeCell ref="E139:F139"/>
    <mergeCell ref="E140:F140"/>
    <mergeCell ref="E141:F141"/>
    <mergeCell ref="E142:F142"/>
    <mergeCell ref="E143:F143"/>
    <mergeCell ref="E134:F134"/>
    <mergeCell ref="E135:F135"/>
    <mergeCell ref="E136:F136"/>
    <mergeCell ref="E137:F137"/>
    <mergeCell ref="E138:F138"/>
    <mergeCell ref="E154:F154"/>
    <mergeCell ref="E155:F155"/>
    <mergeCell ref="E149:F149"/>
    <mergeCell ref="E150:F150"/>
    <mergeCell ref="E151:F151"/>
    <mergeCell ref="E152:F152"/>
    <mergeCell ref="E153:F153"/>
    <mergeCell ref="E144:F144"/>
    <mergeCell ref="E145:F145"/>
    <mergeCell ref="E146:F146"/>
    <mergeCell ref="E147:F147"/>
    <mergeCell ref="E148:F14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67"/>
  <sheetViews>
    <sheetView topLeftCell="A118" zoomScale="90" zoomScaleNormal="90" workbookViewId="0">
      <selection activeCell="D22" sqref="D22:D155"/>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15721.98</v>
      </c>
      <c r="O2" t="s">
        <v>188</v>
      </c>
    </row>
    <row r="3" spans="1:15" ht="12.75" customHeight="1">
      <c r="A3" s="126"/>
      <c r="B3" s="133" t="s">
        <v>140</v>
      </c>
      <c r="C3" s="132"/>
      <c r="D3" s="132"/>
      <c r="E3" s="132"/>
      <c r="F3" s="132"/>
      <c r="G3" s="132"/>
      <c r="H3" s="132"/>
      <c r="I3" s="132"/>
      <c r="J3" s="132"/>
      <c r="K3" s="132"/>
      <c r="L3" s="127"/>
      <c r="N3">
        <v>15721.98</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717</v>
      </c>
      <c r="C10" s="132"/>
      <c r="D10" s="132"/>
      <c r="E10" s="132"/>
      <c r="F10" s="127"/>
      <c r="G10" s="128"/>
      <c r="H10" s="128" t="s">
        <v>717</v>
      </c>
      <c r="I10" s="132"/>
      <c r="J10" s="132"/>
      <c r="K10" s="148">
        <f>IF(Invoice!J10&lt;&gt;"",Invoice!J10,"")</f>
        <v>51417</v>
      </c>
      <c r="L10" s="127"/>
    </row>
    <row r="11" spans="1:15" ht="12.75" customHeight="1">
      <c r="A11" s="126"/>
      <c r="B11" s="126" t="s">
        <v>718</v>
      </c>
      <c r="C11" s="132"/>
      <c r="D11" s="132"/>
      <c r="E11" s="132"/>
      <c r="F11" s="127"/>
      <c r="G11" s="128"/>
      <c r="H11" s="128" t="s">
        <v>718</v>
      </c>
      <c r="I11" s="132"/>
      <c r="J11" s="132"/>
      <c r="K11" s="149"/>
      <c r="L11" s="127"/>
    </row>
    <row r="12" spans="1:15" ht="12.75" customHeight="1">
      <c r="A12" s="126"/>
      <c r="B12" s="126" t="s">
        <v>719</v>
      </c>
      <c r="C12" s="132"/>
      <c r="D12" s="132"/>
      <c r="E12" s="132"/>
      <c r="F12" s="127"/>
      <c r="G12" s="128"/>
      <c r="H12" s="128" t="s">
        <v>719</v>
      </c>
      <c r="I12" s="132"/>
      <c r="J12" s="132"/>
      <c r="K12" s="132"/>
      <c r="L12" s="127"/>
    </row>
    <row r="13" spans="1:15" ht="12.75" customHeight="1">
      <c r="A13" s="126"/>
      <c r="B13" s="126" t="s">
        <v>720</v>
      </c>
      <c r="C13" s="132"/>
      <c r="D13" s="132"/>
      <c r="E13" s="132"/>
      <c r="F13" s="127"/>
      <c r="G13" s="128"/>
      <c r="H13" s="128" t="s">
        <v>720</v>
      </c>
      <c r="I13" s="132"/>
      <c r="J13" s="132"/>
      <c r="K13" s="111" t="s">
        <v>16</v>
      </c>
      <c r="L13" s="127"/>
    </row>
    <row r="14" spans="1:15" ht="15" customHeight="1">
      <c r="A14" s="126"/>
      <c r="B14" s="126" t="s">
        <v>157</v>
      </c>
      <c r="C14" s="132"/>
      <c r="D14" s="132"/>
      <c r="E14" s="132"/>
      <c r="F14" s="127"/>
      <c r="G14" s="128"/>
      <c r="H14" s="128" t="s">
        <v>157</v>
      </c>
      <c r="I14" s="132"/>
      <c r="J14" s="132"/>
      <c r="K14" s="150">
        <f>Invoice!J14</f>
        <v>45183</v>
      </c>
      <c r="L14" s="127"/>
    </row>
    <row r="15" spans="1:15" ht="15" customHeight="1">
      <c r="A15" s="126"/>
      <c r="B15" s="6" t="s">
        <v>11</v>
      </c>
      <c r="C15" s="7"/>
      <c r="D15" s="7"/>
      <c r="E15" s="7"/>
      <c r="F15" s="8"/>
      <c r="G15" s="128"/>
      <c r="H15" s="9" t="s">
        <v>11</v>
      </c>
      <c r="I15" s="132"/>
      <c r="J15" s="132"/>
      <c r="K15" s="151"/>
      <c r="L15" s="127"/>
    </row>
    <row r="16" spans="1:15" ht="15" customHeight="1">
      <c r="A16" s="126"/>
      <c r="B16" s="132"/>
      <c r="C16" s="132"/>
      <c r="D16" s="132"/>
      <c r="E16" s="132"/>
      <c r="F16" s="132"/>
      <c r="G16" s="132"/>
      <c r="H16" s="132"/>
      <c r="I16" s="135" t="s">
        <v>147</v>
      </c>
      <c r="J16" s="135" t="s">
        <v>147</v>
      </c>
      <c r="K16" s="141">
        <v>39970</v>
      </c>
      <c r="L16" s="127"/>
    </row>
    <row r="17" spans="1:12" ht="12.75" customHeight="1">
      <c r="A17" s="126"/>
      <c r="B17" s="132" t="s">
        <v>721</v>
      </c>
      <c r="C17" s="132"/>
      <c r="D17" s="132"/>
      <c r="E17" s="132"/>
      <c r="F17" s="132"/>
      <c r="G17" s="132"/>
      <c r="H17" s="132"/>
      <c r="I17" s="135" t="s">
        <v>148</v>
      </c>
      <c r="J17" s="135" t="s">
        <v>148</v>
      </c>
      <c r="K17" s="141" t="str">
        <f>IF(Invoice!J17&lt;&gt;"",Invoice!J17,"")</f>
        <v>Sunny</v>
      </c>
      <c r="L17" s="127"/>
    </row>
    <row r="18" spans="1:12" ht="18" customHeight="1">
      <c r="A18" s="126"/>
      <c r="B18" s="132" t="s">
        <v>722</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2" t="s">
        <v>207</v>
      </c>
      <c r="G20" s="153"/>
      <c r="H20" s="112" t="s">
        <v>174</v>
      </c>
      <c r="I20" s="112" t="s">
        <v>208</v>
      </c>
      <c r="J20" s="112" t="s">
        <v>208</v>
      </c>
      <c r="K20" s="112" t="s">
        <v>26</v>
      </c>
      <c r="L20" s="127"/>
    </row>
    <row r="21" spans="1:12" ht="12.75" customHeight="1">
      <c r="A21" s="126"/>
      <c r="B21" s="117"/>
      <c r="C21" s="117"/>
      <c r="D21" s="117"/>
      <c r="E21" s="118"/>
      <c r="F21" s="154"/>
      <c r="G21" s="155"/>
      <c r="H21" s="117" t="s">
        <v>146</v>
      </c>
      <c r="I21" s="117"/>
      <c r="J21" s="117"/>
      <c r="K21" s="117"/>
      <c r="L21" s="127"/>
    </row>
    <row r="22" spans="1:12" ht="24" customHeight="1">
      <c r="A22" s="126"/>
      <c r="B22" s="119">
        <f>'Tax Invoice'!D18</f>
        <v>4</v>
      </c>
      <c r="C22" s="10" t="s">
        <v>723</v>
      </c>
      <c r="D22" s="10" t="s">
        <v>723</v>
      </c>
      <c r="E22" s="130" t="s">
        <v>31</v>
      </c>
      <c r="F22" s="146" t="s">
        <v>115</v>
      </c>
      <c r="G22" s="147"/>
      <c r="H22" s="11" t="s">
        <v>724</v>
      </c>
      <c r="I22" s="14">
        <f t="shared" ref="I22:I53" si="0">ROUNDUP(J22*$N$1,2)</f>
        <v>7.48</v>
      </c>
      <c r="J22" s="14">
        <v>7.48</v>
      </c>
      <c r="K22" s="121">
        <f t="shared" ref="K22:K53" si="1">I22*B22</f>
        <v>29.92</v>
      </c>
      <c r="L22" s="127"/>
    </row>
    <row r="23" spans="1:12" ht="24" customHeight="1">
      <c r="A23" s="126"/>
      <c r="B23" s="119">
        <f>'Tax Invoice'!D19</f>
        <v>8</v>
      </c>
      <c r="C23" s="10" t="s">
        <v>725</v>
      </c>
      <c r="D23" s="10" t="s">
        <v>725</v>
      </c>
      <c r="E23" s="130" t="s">
        <v>726</v>
      </c>
      <c r="F23" s="146" t="s">
        <v>28</v>
      </c>
      <c r="G23" s="147"/>
      <c r="H23" s="11" t="s">
        <v>727</v>
      </c>
      <c r="I23" s="14">
        <f t="shared" si="0"/>
        <v>6.76</v>
      </c>
      <c r="J23" s="14">
        <v>6.76</v>
      </c>
      <c r="K23" s="121">
        <f t="shared" si="1"/>
        <v>54.08</v>
      </c>
      <c r="L23" s="127"/>
    </row>
    <row r="24" spans="1:12" ht="24" customHeight="1">
      <c r="A24" s="126"/>
      <c r="B24" s="119">
        <f>'Tax Invoice'!D20</f>
        <v>8</v>
      </c>
      <c r="C24" s="10" t="s">
        <v>725</v>
      </c>
      <c r="D24" s="10" t="s">
        <v>725</v>
      </c>
      <c r="E24" s="130" t="s">
        <v>726</v>
      </c>
      <c r="F24" s="146" t="s">
        <v>30</v>
      </c>
      <c r="G24" s="147"/>
      <c r="H24" s="11" t="s">
        <v>727</v>
      </c>
      <c r="I24" s="14">
        <f t="shared" si="0"/>
        <v>6.76</v>
      </c>
      <c r="J24" s="14">
        <v>6.76</v>
      </c>
      <c r="K24" s="121">
        <f t="shared" si="1"/>
        <v>54.08</v>
      </c>
      <c r="L24" s="127"/>
    </row>
    <row r="25" spans="1:12" ht="24" customHeight="1">
      <c r="A25" s="126"/>
      <c r="B25" s="119">
        <f>'Tax Invoice'!D21</f>
        <v>8</v>
      </c>
      <c r="C25" s="10" t="s">
        <v>725</v>
      </c>
      <c r="D25" s="10" t="s">
        <v>725</v>
      </c>
      <c r="E25" s="130" t="s">
        <v>726</v>
      </c>
      <c r="F25" s="146" t="s">
        <v>31</v>
      </c>
      <c r="G25" s="147"/>
      <c r="H25" s="11" t="s">
        <v>727</v>
      </c>
      <c r="I25" s="14">
        <f t="shared" si="0"/>
        <v>6.76</v>
      </c>
      <c r="J25" s="14">
        <v>6.76</v>
      </c>
      <c r="K25" s="121">
        <f t="shared" si="1"/>
        <v>54.08</v>
      </c>
      <c r="L25" s="127"/>
    </row>
    <row r="26" spans="1:12" ht="12.75" customHeight="1">
      <c r="A26" s="126"/>
      <c r="B26" s="119">
        <f>'Tax Invoice'!D22</f>
        <v>4</v>
      </c>
      <c r="C26" s="10" t="s">
        <v>728</v>
      </c>
      <c r="D26" s="10" t="s">
        <v>728</v>
      </c>
      <c r="E26" s="130" t="s">
        <v>28</v>
      </c>
      <c r="F26" s="146"/>
      <c r="G26" s="147"/>
      <c r="H26" s="11" t="s">
        <v>729</v>
      </c>
      <c r="I26" s="14">
        <f t="shared" si="0"/>
        <v>8.19</v>
      </c>
      <c r="J26" s="14">
        <v>8.19</v>
      </c>
      <c r="K26" s="121">
        <f t="shared" si="1"/>
        <v>32.76</v>
      </c>
      <c r="L26" s="127"/>
    </row>
    <row r="27" spans="1:12" ht="12.75" customHeight="1">
      <c r="A27" s="126"/>
      <c r="B27" s="119">
        <f>'Tax Invoice'!D23</f>
        <v>4</v>
      </c>
      <c r="C27" s="10" t="s">
        <v>728</v>
      </c>
      <c r="D27" s="10" t="s">
        <v>728</v>
      </c>
      <c r="E27" s="130" t="s">
        <v>30</v>
      </c>
      <c r="F27" s="146"/>
      <c r="G27" s="147"/>
      <c r="H27" s="11" t="s">
        <v>729</v>
      </c>
      <c r="I27" s="14">
        <f t="shared" si="0"/>
        <v>8.19</v>
      </c>
      <c r="J27" s="14">
        <v>8.19</v>
      </c>
      <c r="K27" s="121">
        <f t="shared" si="1"/>
        <v>32.76</v>
      </c>
      <c r="L27" s="127"/>
    </row>
    <row r="28" spans="1:12" ht="12.75" customHeight="1">
      <c r="A28" s="126"/>
      <c r="B28" s="119">
        <f>'Tax Invoice'!D24</f>
        <v>4</v>
      </c>
      <c r="C28" s="10" t="s">
        <v>728</v>
      </c>
      <c r="D28" s="10" t="s">
        <v>728</v>
      </c>
      <c r="E28" s="130" t="s">
        <v>31</v>
      </c>
      <c r="F28" s="146"/>
      <c r="G28" s="147"/>
      <c r="H28" s="11" t="s">
        <v>729</v>
      </c>
      <c r="I28" s="14">
        <f t="shared" si="0"/>
        <v>8.19</v>
      </c>
      <c r="J28" s="14">
        <v>8.19</v>
      </c>
      <c r="K28" s="121">
        <f t="shared" si="1"/>
        <v>32.76</v>
      </c>
      <c r="L28" s="127"/>
    </row>
    <row r="29" spans="1:12" ht="24" customHeight="1">
      <c r="A29" s="126"/>
      <c r="B29" s="119">
        <f>'Tax Invoice'!D25</f>
        <v>2</v>
      </c>
      <c r="C29" s="10" t="s">
        <v>513</v>
      </c>
      <c r="D29" s="10" t="s">
        <v>513</v>
      </c>
      <c r="E29" s="130" t="s">
        <v>300</v>
      </c>
      <c r="F29" s="146" t="s">
        <v>245</v>
      </c>
      <c r="G29" s="147"/>
      <c r="H29" s="11" t="s">
        <v>730</v>
      </c>
      <c r="I29" s="14">
        <f t="shared" si="0"/>
        <v>21</v>
      </c>
      <c r="J29" s="14">
        <v>21</v>
      </c>
      <c r="K29" s="121">
        <f t="shared" si="1"/>
        <v>42</v>
      </c>
      <c r="L29" s="127"/>
    </row>
    <row r="30" spans="1:12" ht="12.75" customHeight="1">
      <c r="A30" s="126"/>
      <c r="B30" s="119">
        <f>'Tax Invoice'!D26</f>
        <v>8</v>
      </c>
      <c r="C30" s="10" t="s">
        <v>731</v>
      </c>
      <c r="D30" s="10" t="s">
        <v>731</v>
      </c>
      <c r="E30" s="130" t="s">
        <v>31</v>
      </c>
      <c r="F30" s="146"/>
      <c r="G30" s="147"/>
      <c r="H30" s="11" t="s">
        <v>732</v>
      </c>
      <c r="I30" s="14">
        <f t="shared" si="0"/>
        <v>13.88</v>
      </c>
      <c r="J30" s="14">
        <v>13.88</v>
      </c>
      <c r="K30" s="121">
        <f t="shared" si="1"/>
        <v>111.04</v>
      </c>
      <c r="L30" s="127"/>
    </row>
    <row r="31" spans="1:12" ht="12.75" customHeight="1">
      <c r="A31" s="126"/>
      <c r="B31" s="119">
        <f>'Tax Invoice'!D27</f>
        <v>63</v>
      </c>
      <c r="C31" s="10" t="s">
        <v>731</v>
      </c>
      <c r="D31" s="10" t="s">
        <v>731</v>
      </c>
      <c r="E31" s="130" t="s">
        <v>32</v>
      </c>
      <c r="F31" s="146"/>
      <c r="G31" s="147"/>
      <c r="H31" s="11" t="s">
        <v>732</v>
      </c>
      <c r="I31" s="14">
        <f t="shared" si="0"/>
        <v>13.88</v>
      </c>
      <c r="J31" s="14">
        <v>13.88</v>
      </c>
      <c r="K31" s="121">
        <f t="shared" si="1"/>
        <v>874.44</v>
      </c>
      <c r="L31" s="127"/>
    </row>
    <row r="32" spans="1:12" ht="12.75" customHeight="1">
      <c r="A32" s="126"/>
      <c r="B32" s="119">
        <f>'Tax Invoice'!D28</f>
        <v>9</v>
      </c>
      <c r="C32" s="10" t="s">
        <v>109</v>
      </c>
      <c r="D32" s="10" t="s">
        <v>109</v>
      </c>
      <c r="E32" s="130" t="s">
        <v>28</v>
      </c>
      <c r="F32" s="146"/>
      <c r="G32" s="147"/>
      <c r="H32" s="11" t="s">
        <v>733</v>
      </c>
      <c r="I32" s="14">
        <f t="shared" si="0"/>
        <v>5.7</v>
      </c>
      <c r="J32" s="14">
        <v>5.7</v>
      </c>
      <c r="K32" s="121">
        <f t="shared" si="1"/>
        <v>51.300000000000004</v>
      </c>
      <c r="L32" s="127"/>
    </row>
    <row r="33" spans="1:12" ht="12.75" customHeight="1">
      <c r="A33" s="126"/>
      <c r="B33" s="119">
        <f>'Tax Invoice'!D29</f>
        <v>46</v>
      </c>
      <c r="C33" s="10" t="s">
        <v>109</v>
      </c>
      <c r="D33" s="10" t="s">
        <v>109</v>
      </c>
      <c r="E33" s="130" t="s">
        <v>30</v>
      </c>
      <c r="F33" s="146"/>
      <c r="G33" s="147"/>
      <c r="H33" s="11" t="s">
        <v>733</v>
      </c>
      <c r="I33" s="14">
        <f t="shared" si="0"/>
        <v>5.7</v>
      </c>
      <c r="J33" s="14">
        <v>5.7</v>
      </c>
      <c r="K33" s="121">
        <f t="shared" si="1"/>
        <v>262.2</v>
      </c>
      <c r="L33" s="127"/>
    </row>
    <row r="34" spans="1:12" ht="12.75" customHeight="1">
      <c r="A34" s="126"/>
      <c r="B34" s="119">
        <f>'Tax Invoice'!D30</f>
        <v>35</v>
      </c>
      <c r="C34" s="10" t="s">
        <v>109</v>
      </c>
      <c r="D34" s="10" t="s">
        <v>109</v>
      </c>
      <c r="E34" s="130" t="s">
        <v>31</v>
      </c>
      <c r="F34" s="146"/>
      <c r="G34" s="147"/>
      <c r="H34" s="11" t="s">
        <v>733</v>
      </c>
      <c r="I34" s="14">
        <f t="shared" si="0"/>
        <v>5.7</v>
      </c>
      <c r="J34" s="14">
        <v>5.7</v>
      </c>
      <c r="K34" s="121">
        <f t="shared" si="1"/>
        <v>199.5</v>
      </c>
      <c r="L34" s="127"/>
    </row>
    <row r="35" spans="1:12" ht="12.75" customHeight="1">
      <c r="A35" s="126"/>
      <c r="B35" s="119">
        <f>'Tax Invoice'!D31</f>
        <v>10</v>
      </c>
      <c r="C35" s="10" t="s">
        <v>109</v>
      </c>
      <c r="D35" s="10" t="s">
        <v>109</v>
      </c>
      <c r="E35" s="130" t="s">
        <v>32</v>
      </c>
      <c r="F35" s="146"/>
      <c r="G35" s="147"/>
      <c r="H35" s="11" t="s">
        <v>733</v>
      </c>
      <c r="I35" s="14">
        <f t="shared" si="0"/>
        <v>5.7</v>
      </c>
      <c r="J35" s="14">
        <v>5.7</v>
      </c>
      <c r="K35" s="121">
        <f t="shared" si="1"/>
        <v>57</v>
      </c>
      <c r="L35" s="127"/>
    </row>
    <row r="36" spans="1:12" ht="24" customHeight="1">
      <c r="A36" s="126"/>
      <c r="B36" s="119">
        <f>'Tax Invoice'!D32</f>
        <v>4</v>
      </c>
      <c r="C36" s="10" t="s">
        <v>734</v>
      </c>
      <c r="D36" s="10" t="s">
        <v>734</v>
      </c>
      <c r="E36" s="130" t="s">
        <v>42</v>
      </c>
      <c r="F36" s="146" t="s">
        <v>279</v>
      </c>
      <c r="G36" s="147"/>
      <c r="H36" s="11" t="s">
        <v>735</v>
      </c>
      <c r="I36" s="14">
        <f t="shared" si="0"/>
        <v>26.34</v>
      </c>
      <c r="J36" s="14">
        <v>26.34</v>
      </c>
      <c r="K36" s="121">
        <f t="shared" si="1"/>
        <v>105.36</v>
      </c>
      <c r="L36" s="127"/>
    </row>
    <row r="37" spans="1:12" ht="24" customHeight="1">
      <c r="A37" s="126"/>
      <c r="B37" s="119">
        <f>'Tax Invoice'!D33</f>
        <v>1</v>
      </c>
      <c r="C37" s="10" t="s">
        <v>736</v>
      </c>
      <c r="D37" s="10" t="s">
        <v>736</v>
      </c>
      <c r="E37" s="130" t="s">
        <v>28</v>
      </c>
      <c r="F37" s="146" t="s">
        <v>278</v>
      </c>
      <c r="G37" s="147"/>
      <c r="H37" s="11" t="s">
        <v>737</v>
      </c>
      <c r="I37" s="14">
        <f t="shared" si="0"/>
        <v>21</v>
      </c>
      <c r="J37" s="14">
        <v>21</v>
      </c>
      <c r="K37" s="121">
        <f t="shared" si="1"/>
        <v>21</v>
      </c>
      <c r="L37" s="127"/>
    </row>
    <row r="38" spans="1:12" ht="24" customHeight="1">
      <c r="A38" s="126"/>
      <c r="B38" s="119">
        <f>'Tax Invoice'!D34</f>
        <v>1</v>
      </c>
      <c r="C38" s="10" t="s">
        <v>736</v>
      </c>
      <c r="D38" s="10" t="s">
        <v>736</v>
      </c>
      <c r="E38" s="130" t="s">
        <v>30</v>
      </c>
      <c r="F38" s="146" t="s">
        <v>278</v>
      </c>
      <c r="G38" s="147"/>
      <c r="H38" s="11" t="s">
        <v>737</v>
      </c>
      <c r="I38" s="14">
        <f t="shared" si="0"/>
        <v>21</v>
      </c>
      <c r="J38" s="14">
        <v>21</v>
      </c>
      <c r="K38" s="121">
        <f t="shared" si="1"/>
        <v>21</v>
      </c>
      <c r="L38" s="127"/>
    </row>
    <row r="39" spans="1:12" ht="24" customHeight="1">
      <c r="A39" s="126"/>
      <c r="B39" s="119">
        <f>'Tax Invoice'!D35</f>
        <v>1</v>
      </c>
      <c r="C39" s="10" t="s">
        <v>736</v>
      </c>
      <c r="D39" s="10" t="s">
        <v>736</v>
      </c>
      <c r="E39" s="130" t="s">
        <v>31</v>
      </c>
      <c r="F39" s="146" t="s">
        <v>278</v>
      </c>
      <c r="G39" s="147"/>
      <c r="H39" s="11" t="s">
        <v>737</v>
      </c>
      <c r="I39" s="14">
        <f t="shared" si="0"/>
        <v>21</v>
      </c>
      <c r="J39" s="14">
        <v>21</v>
      </c>
      <c r="K39" s="121">
        <f t="shared" si="1"/>
        <v>21</v>
      </c>
      <c r="L39" s="127"/>
    </row>
    <row r="40" spans="1:12" ht="24" customHeight="1">
      <c r="A40" s="126"/>
      <c r="B40" s="119">
        <f>'Tax Invoice'!D36</f>
        <v>1</v>
      </c>
      <c r="C40" s="10" t="s">
        <v>738</v>
      </c>
      <c r="D40" s="10" t="s">
        <v>738</v>
      </c>
      <c r="E40" s="130" t="s">
        <v>28</v>
      </c>
      <c r="F40" s="146" t="s">
        <v>278</v>
      </c>
      <c r="G40" s="147"/>
      <c r="H40" s="11" t="s">
        <v>739</v>
      </c>
      <c r="I40" s="14">
        <f t="shared" si="0"/>
        <v>21</v>
      </c>
      <c r="J40" s="14">
        <v>21</v>
      </c>
      <c r="K40" s="121">
        <f t="shared" si="1"/>
        <v>21</v>
      </c>
      <c r="L40" s="127"/>
    </row>
    <row r="41" spans="1:12" ht="24" customHeight="1">
      <c r="A41" s="126"/>
      <c r="B41" s="119">
        <f>'Tax Invoice'!D37</f>
        <v>1</v>
      </c>
      <c r="C41" s="10" t="s">
        <v>738</v>
      </c>
      <c r="D41" s="10" t="s">
        <v>738</v>
      </c>
      <c r="E41" s="130" t="s">
        <v>30</v>
      </c>
      <c r="F41" s="146" t="s">
        <v>278</v>
      </c>
      <c r="G41" s="147"/>
      <c r="H41" s="11" t="s">
        <v>739</v>
      </c>
      <c r="I41" s="14">
        <f t="shared" si="0"/>
        <v>21</v>
      </c>
      <c r="J41" s="14">
        <v>21</v>
      </c>
      <c r="K41" s="121">
        <f t="shared" si="1"/>
        <v>21</v>
      </c>
      <c r="L41" s="127"/>
    </row>
    <row r="42" spans="1:12" ht="24" customHeight="1">
      <c r="A42" s="126"/>
      <c r="B42" s="119">
        <f>'Tax Invoice'!D38</f>
        <v>1</v>
      </c>
      <c r="C42" s="10" t="s">
        <v>738</v>
      </c>
      <c r="D42" s="10" t="s">
        <v>738</v>
      </c>
      <c r="E42" s="130" t="s">
        <v>31</v>
      </c>
      <c r="F42" s="146" t="s">
        <v>278</v>
      </c>
      <c r="G42" s="147"/>
      <c r="H42" s="11" t="s">
        <v>739</v>
      </c>
      <c r="I42" s="14">
        <f t="shared" si="0"/>
        <v>21</v>
      </c>
      <c r="J42" s="14">
        <v>21</v>
      </c>
      <c r="K42" s="121">
        <f t="shared" si="1"/>
        <v>21</v>
      </c>
      <c r="L42" s="127"/>
    </row>
    <row r="43" spans="1:12" ht="24" customHeight="1">
      <c r="A43" s="126"/>
      <c r="B43" s="119">
        <f>'Tax Invoice'!D39</f>
        <v>2</v>
      </c>
      <c r="C43" s="10" t="s">
        <v>740</v>
      </c>
      <c r="D43" s="10" t="s">
        <v>740</v>
      </c>
      <c r="E43" s="130" t="s">
        <v>43</v>
      </c>
      <c r="F43" s="146" t="s">
        <v>279</v>
      </c>
      <c r="G43" s="147"/>
      <c r="H43" s="11" t="s">
        <v>741</v>
      </c>
      <c r="I43" s="14">
        <f t="shared" si="0"/>
        <v>26.34</v>
      </c>
      <c r="J43" s="14">
        <v>26.34</v>
      </c>
      <c r="K43" s="121">
        <f t="shared" si="1"/>
        <v>52.68</v>
      </c>
      <c r="L43" s="127"/>
    </row>
    <row r="44" spans="1:12" ht="24" customHeight="1">
      <c r="A44" s="126"/>
      <c r="B44" s="119">
        <f>'Tax Invoice'!D40</f>
        <v>1</v>
      </c>
      <c r="C44" s="10" t="s">
        <v>740</v>
      </c>
      <c r="D44" s="10" t="s">
        <v>740</v>
      </c>
      <c r="E44" s="130" t="s">
        <v>45</v>
      </c>
      <c r="F44" s="146" t="s">
        <v>279</v>
      </c>
      <c r="G44" s="147"/>
      <c r="H44" s="11" t="s">
        <v>741</v>
      </c>
      <c r="I44" s="14">
        <f t="shared" si="0"/>
        <v>26.34</v>
      </c>
      <c r="J44" s="14">
        <v>26.34</v>
      </c>
      <c r="K44" s="121">
        <f t="shared" si="1"/>
        <v>26.34</v>
      </c>
      <c r="L44" s="127"/>
    </row>
    <row r="45" spans="1:12" ht="24" customHeight="1">
      <c r="A45" s="126"/>
      <c r="B45" s="119">
        <f>'Tax Invoice'!D41</f>
        <v>3</v>
      </c>
      <c r="C45" s="10" t="s">
        <v>742</v>
      </c>
      <c r="D45" s="10" t="s">
        <v>742</v>
      </c>
      <c r="E45" s="130" t="s">
        <v>40</v>
      </c>
      <c r="F45" s="146" t="s">
        <v>279</v>
      </c>
      <c r="G45" s="147"/>
      <c r="H45" s="11" t="s">
        <v>743</v>
      </c>
      <c r="I45" s="14">
        <f t="shared" si="0"/>
        <v>13.17</v>
      </c>
      <c r="J45" s="14">
        <v>13.17</v>
      </c>
      <c r="K45" s="121">
        <f t="shared" si="1"/>
        <v>39.51</v>
      </c>
      <c r="L45" s="127"/>
    </row>
    <row r="46" spans="1:12" ht="24" customHeight="1">
      <c r="A46" s="126"/>
      <c r="B46" s="119">
        <f>'Tax Invoice'!D42</f>
        <v>3</v>
      </c>
      <c r="C46" s="10" t="s">
        <v>742</v>
      </c>
      <c r="D46" s="10" t="s">
        <v>742</v>
      </c>
      <c r="E46" s="130" t="s">
        <v>40</v>
      </c>
      <c r="F46" s="146" t="s">
        <v>115</v>
      </c>
      <c r="G46" s="147"/>
      <c r="H46" s="11" t="s">
        <v>743</v>
      </c>
      <c r="I46" s="14">
        <f t="shared" si="0"/>
        <v>13.17</v>
      </c>
      <c r="J46" s="14">
        <v>13.17</v>
      </c>
      <c r="K46" s="121">
        <f t="shared" si="1"/>
        <v>39.51</v>
      </c>
      <c r="L46" s="127"/>
    </row>
    <row r="47" spans="1:12" ht="24" customHeight="1">
      <c r="A47" s="126"/>
      <c r="B47" s="119">
        <f>'Tax Invoice'!D43</f>
        <v>3</v>
      </c>
      <c r="C47" s="10" t="s">
        <v>742</v>
      </c>
      <c r="D47" s="10" t="s">
        <v>742</v>
      </c>
      <c r="E47" s="130" t="s">
        <v>40</v>
      </c>
      <c r="F47" s="146" t="s">
        <v>679</v>
      </c>
      <c r="G47" s="147"/>
      <c r="H47" s="11" t="s">
        <v>743</v>
      </c>
      <c r="I47" s="14">
        <f t="shared" si="0"/>
        <v>13.17</v>
      </c>
      <c r="J47" s="14">
        <v>13.17</v>
      </c>
      <c r="K47" s="121">
        <f t="shared" si="1"/>
        <v>39.51</v>
      </c>
      <c r="L47" s="127"/>
    </row>
    <row r="48" spans="1:12" ht="24" customHeight="1">
      <c r="A48" s="126"/>
      <c r="B48" s="119">
        <f>'Tax Invoice'!D44</f>
        <v>3</v>
      </c>
      <c r="C48" s="10" t="s">
        <v>742</v>
      </c>
      <c r="D48" s="10" t="s">
        <v>742</v>
      </c>
      <c r="E48" s="130" t="s">
        <v>40</v>
      </c>
      <c r="F48" s="146" t="s">
        <v>744</v>
      </c>
      <c r="G48" s="147"/>
      <c r="H48" s="11" t="s">
        <v>743</v>
      </c>
      <c r="I48" s="14">
        <f t="shared" si="0"/>
        <v>13.17</v>
      </c>
      <c r="J48" s="14">
        <v>13.17</v>
      </c>
      <c r="K48" s="121">
        <f t="shared" si="1"/>
        <v>39.51</v>
      </c>
      <c r="L48" s="127"/>
    </row>
    <row r="49" spans="1:12" ht="24" customHeight="1">
      <c r="A49" s="126"/>
      <c r="B49" s="119">
        <f>'Tax Invoice'!D45</f>
        <v>3</v>
      </c>
      <c r="C49" s="10" t="s">
        <v>742</v>
      </c>
      <c r="D49" s="10" t="s">
        <v>742</v>
      </c>
      <c r="E49" s="130" t="s">
        <v>40</v>
      </c>
      <c r="F49" s="146" t="s">
        <v>745</v>
      </c>
      <c r="G49" s="147"/>
      <c r="H49" s="11" t="s">
        <v>743</v>
      </c>
      <c r="I49" s="14">
        <f t="shared" si="0"/>
        <v>13.17</v>
      </c>
      <c r="J49" s="14">
        <v>13.17</v>
      </c>
      <c r="K49" s="121">
        <f t="shared" si="1"/>
        <v>39.51</v>
      </c>
      <c r="L49" s="127"/>
    </row>
    <row r="50" spans="1:12" ht="24" customHeight="1">
      <c r="A50" s="126"/>
      <c r="B50" s="119">
        <f>'Tax Invoice'!D46</f>
        <v>3</v>
      </c>
      <c r="C50" s="10" t="s">
        <v>742</v>
      </c>
      <c r="D50" s="10" t="s">
        <v>742</v>
      </c>
      <c r="E50" s="130" t="s">
        <v>40</v>
      </c>
      <c r="F50" s="146" t="s">
        <v>746</v>
      </c>
      <c r="G50" s="147"/>
      <c r="H50" s="11" t="s">
        <v>743</v>
      </c>
      <c r="I50" s="14">
        <f t="shared" si="0"/>
        <v>13.17</v>
      </c>
      <c r="J50" s="14">
        <v>13.17</v>
      </c>
      <c r="K50" s="121">
        <f t="shared" si="1"/>
        <v>39.51</v>
      </c>
      <c r="L50" s="127"/>
    </row>
    <row r="51" spans="1:12" ht="24" customHeight="1">
      <c r="A51" s="126"/>
      <c r="B51" s="119">
        <f>'Tax Invoice'!D47</f>
        <v>3</v>
      </c>
      <c r="C51" s="10" t="s">
        <v>747</v>
      </c>
      <c r="D51" s="10" t="s">
        <v>747</v>
      </c>
      <c r="E51" s="130" t="s">
        <v>40</v>
      </c>
      <c r="F51" s="146" t="s">
        <v>279</v>
      </c>
      <c r="G51" s="147"/>
      <c r="H51" s="11" t="s">
        <v>748</v>
      </c>
      <c r="I51" s="14">
        <f t="shared" si="0"/>
        <v>8.19</v>
      </c>
      <c r="J51" s="14">
        <v>8.19</v>
      </c>
      <c r="K51" s="121">
        <f t="shared" si="1"/>
        <v>24.57</v>
      </c>
      <c r="L51" s="127"/>
    </row>
    <row r="52" spans="1:12" ht="24" customHeight="1">
      <c r="A52" s="126"/>
      <c r="B52" s="119">
        <f>'Tax Invoice'!D48</f>
        <v>3</v>
      </c>
      <c r="C52" s="10" t="s">
        <v>747</v>
      </c>
      <c r="D52" s="10" t="s">
        <v>747</v>
      </c>
      <c r="E52" s="130" t="s">
        <v>40</v>
      </c>
      <c r="F52" s="146" t="s">
        <v>115</v>
      </c>
      <c r="G52" s="147"/>
      <c r="H52" s="11" t="s">
        <v>748</v>
      </c>
      <c r="I52" s="14">
        <f t="shared" si="0"/>
        <v>8.19</v>
      </c>
      <c r="J52" s="14">
        <v>8.19</v>
      </c>
      <c r="K52" s="121">
        <f t="shared" si="1"/>
        <v>24.57</v>
      </c>
      <c r="L52" s="127"/>
    </row>
    <row r="53" spans="1:12" ht="24" customHeight="1">
      <c r="A53" s="126"/>
      <c r="B53" s="119">
        <f>'Tax Invoice'!D49</f>
        <v>3</v>
      </c>
      <c r="C53" s="10" t="s">
        <v>747</v>
      </c>
      <c r="D53" s="10" t="s">
        <v>747</v>
      </c>
      <c r="E53" s="130" t="s">
        <v>40</v>
      </c>
      <c r="F53" s="146" t="s">
        <v>679</v>
      </c>
      <c r="G53" s="147"/>
      <c r="H53" s="11" t="s">
        <v>748</v>
      </c>
      <c r="I53" s="14">
        <f t="shared" si="0"/>
        <v>8.19</v>
      </c>
      <c r="J53" s="14">
        <v>8.19</v>
      </c>
      <c r="K53" s="121">
        <f t="shared" si="1"/>
        <v>24.57</v>
      </c>
      <c r="L53" s="127"/>
    </row>
    <row r="54" spans="1:12" ht="24" customHeight="1">
      <c r="A54" s="126"/>
      <c r="B54" s="119">
        <f>'Tax Invoice'!D50</f>
        <v>3</v>
      </c>
      <c r="C54" s="10" t="s">
        <v>747</v>
      </c>
      <c r="D54" s="10" t="s">
        <v>747</v>
      </c>
      <c r="E54" s="130" t="s">
        <v>40</v>
      </c>
      <c r="F54" s="146" t="s">
        <v>744</v>
      </c>
      <c r="G54" s="147"/>
      <c r="H54" s="11" t="s">
        <v>748</v>
      </c>
      <c r="I54" s="14">
        <f t="shared" ref="I54:I85" si="2">ROUNDUP(J54*$N$1,2)</f>
        <v>8.19</v>
      </c>
      <c r="J54" s="14">
        <v>8.19</v>
      </c>
      <c r="K54" s="121">
        <f t="shared" ref="K54:K85" si="3">I54*B54</f>
        <v>24.57</v>
      </c>
      <c r="L54" s="127"/>
    </row>
    <row r="55" spans="1:12" ht="24" customHeight="1">
      <c r="A55" s="126"/>
      <c r="B55" s="119">
        <f>'Tax Invoice'!D51</f>
        <v>3</v>
      </c>
      <c r="C55" s="10" t="s">
        <v>747</v>
      </c>
      <c r="D55" s="10" t="s">
        <v>747</v>
      </c>
      <c r="E55" s="130" t="s">
        <v>40</v>
      </c>
      <c r="F55" s="146" t="s">
        <v>749</v>
      </c>
      <c r="G55" s="147"/>
      <c r="H55" s="11" t="s">
        <v>748</v>
      </c>
      <c r="I55" s="14">
        <f t="shared" si="2"/>
        <v>8.19</v>
      </c>
      <c r="J55" s="14">
        <v>8.19</v>
      </c>
      <c r="K55" s="121">
        <f t="shared" si="3"/>
        <v>24.57</v>
      </c>
      <c r="L55" s="127"/>
    </row>
    <row r="56" spans="1:12" ht="24" customHeight="1">
      <c r="A56" s="126"/>
      <c r="B56" s="119">
        <f>'Tax Invoice'!D52</f>
        <v>3</v>
      </c>
      <c r="C56" s="10" t="s">
        <v>747</v>
      </c>
      <c r="D56" s="10" t="s">
        <v>747</v>
      </c>
      <c r="E56" s="130" t="s">
        <v>40</v>
      </c>
      <c r="F56" s="146" t="s">
        <v>746</v>
      </c>
      <c r="G56" s="147"/>
      <c r="H56" s="11" t="s">
        <v>748</v>
      </c>
      <c r="I56" s="14">
        <f t="shared" si="2"/>
        <v>8.19</v>
      </c>
      <c r="J56" s="14">
        <v>8.19</v>
      </c>
      <c r="K56" s="121">
        <f t="shared" si="3"/>
        <v>24.57</v>
      </c>
      <c r="L56" s="127"/>
    </row>
    <row r="57" spans="1:12" ht="24" customHeight="1">
      <c r="A57" s="126"/>
      <c r="B57" s="119">
        <f>'Tax Invoice'!D53</f>
        <v>4</v>
      </c>
      <c r="C57" s="10" t="s">
        <v>750</v>
      </c>
      <c r="D57" s="10" t="s">
        <v>750</v>
      </c>
      <c r="E57" s="130" t="s">
        <v>28</v>
      </c>
      <c r="F57" s="146" t="s">
        <v>279</v>
      </c>
      <c r="G57" s="147"/>
      <c r="H57" s="11" t="s">
        <v>751</v>
      </c>
      <c r="I57" s="14">
        <f t="shared" si="2"/>
        <v>21</v>
      </c>
      <c r="J57" s="14">
        <v>21</v>
      </c>
      <c r="K57" s="121">
        <f t="shared" si="3"/>
        <v>84</v>
      </c>
      <c r="L57" s="127"/>
    </row>
    <row r="58" spans="1:12" ht="24" customHeight="1">
      <c r="A58" s="126"/>
      <c r="B58" s="119">
        <f>'Tax Invoice'!D54</f>
        <v>16</v>
      </c>
      <c r="C58" s="10" t="s">
        <v>752</v>
      </c>
      <c r="D58" s="10" t="s">
        <v>752</v>
      </c>
      <c r="E58" s="130" t="s">
        <v>745</v>
      </c>
      <c r="F58" s="146"/>
      <c r="G58" s="147"/>
      <c r="H58" s="11" t="s">
        <v>874</v>
      </c>
      <c r="I58" s="14">
        <f t="shared" si="2"/>
        <v>10.32</v>
      </c>
      <c r="J58" s="14">
        <v>10.32</v>
      </c>
      <c r="K58" s="121">
        <f t="shared" si="3"/>
        <v>165.12</v>
      </c>
      <c r="L58" s="127"/>
    </row>
    <row r="59" spans="1:12" ht="24" customHeight="1">
      <c r="A59" s="126"/>
      <c r="B59" s="119">
        <f>'Tax Invoice'!D55</f>
        <v>2</v>
      </c>
      <c r="C59" s="10" t="s">
        <v>753</v>
      </c>
      <c r="D59" s="10" t="s">
        <v>753</v>
      </c>
      <c r="E59" s="130" t="s">
        <v>28</v>
      </c>
      <c r="F59" s="146" t="s">
        <v>749</v>
      </c>
      <c r="G59" s="147"/>
      <c r="H59" s="11" t="s">
        <v>754</v>
      </c>
      <c r="I59" s="14">
        <f t="shared" si="2"/>
        <v>21</v>
      </c>
      <c r="J59" s="14">
        <v>21</v>
      </c>
      <c r="K59" s="121">
        <f t="shared" si="3"/>
        <v>42</v>
      </c>
      <c r="L59" s="127"/>
    </row>
    <row r="60" spans="1:12" ht="24" customHeight="1">
      <c r="A60" s="126"/>
      <c r="B60" s="119">
        <f>'Tax Invoice'!D56</f>
        <v>2</v>
      </c>
      <c r="C60" s="10" t="s">
        <v>753</v>
      </c>
      <c r="D60" s="10" t="s">
        <v>753</v>
      </c>
      <c r="E60" s="130" t="s">
        <v>30</v>
      </c>
      <c r="F60" s="146" t="s">
        <v>749</v>
      </c>
      <c r="G60" s="147"/>
      <c r="H60" s="11" t="s">
        <v>754</v>
      </c>
      <c r="I60" s="14">
        <f t="shared" si="2"/>
        <v>21</v>
      </c>
      <c r="J60" s="14">
        <v>21</v>
      </c>
      <c r="K60" s="121">
        <f t="shared" si="3"/>
        <v>42</v>
      </c>
      <c r="L60" s="127"/>
    </row>
    <row r="61" spans="1:12" ht="24" customHeight="1">
      <c r="A61" s="126"/>
      <c r="B61" s="119">
        <f>'Tax Invoice'!D57</f>
        <v>2</v>
      </c>
      <c r="C61" s="10" t="s">
        <v>753</v>
      </c>
      <c r="D61" s="10" t="s">
        <v>753</v>
      </c>
      <c r="E61" s="130" t="s">
        <v>31</v>
      </c>
      <c r="F61" s="146" t="s">
        <v>749</v>
      </c>
      <c r="G61" s="147"/>
      <c r="H61" s="11" t="s">
        <v>754</v>
      </c>
      <c r="I61" s="14">
        <f t="shared" si="2"/>
        <v>21</v>
      </c>
      <c r="J61" s="14">
        <v>21</v>
      </c>
      <c r="K61" s="121">
        <f t="shared" si="3"/>
        <v>42</v>
      </c>
      <c r="L61" s="127"/>
    </row>
    <row r="62" spans="1:12" ht="24" customHeight="1">
      <c r="A62" s="126"/>
      <c r="B62" s="119">
        <f>'Tax Invoice'!D58</f>
        <v>12</v>
      </c>
      <c r="C62" s="10" t="s">
        <v>755</v>
      </c>
      <c r="D62" s="10" t="s">
        <v>755</v>
      </c>
      <c r="E62" s="130" t="s">
        <v>726</v>
      </c>
      <c r="F62" s="146" t="s">
        <v>31</v>
      </c>
      <c r="G62" s="147"/>
      <c r="H62" s="11" t="s">
        <v>756</v>
      </c>
      <c r="I62" s="14">
        <f t="shared" si="2"/>
        <v>6.76</v>
      </c>
      <c r="J62" s="14">
        <v>6.76</v>
      </c>
      <c r="K62" s="121">
        <f t="shared" si="3"/>
        <v>81.12</v>
      </c>
      <c r="L62" s="127"/>
    </row>
    <row r="63" spans="1:12" ht="24" customHeight="1">
      <c r="A63" s="126"/>
      <c r="B63" s="119">
        <f>'Tax Invoice'!D59</f>
        <v>2</v>
      </c>
      <c r="C63" s="10" t="s">
        <v>757</v>
      </c>
      <c r="D63" s="10" t="s">
        <v>757</v>
      </c>
      <c r="E63" s="130" t="s">
        <v>32</v>
      </c>
      <c r="F63" s="146" t="s">
        <v>112</v>
      </c>
      <c r="G63" s="147"/>
      <c r="H63" s="11" t="s">
        <v>758</v>
      </c>
      <c r="I63" s="14">
        <f t="shared" si="2"/>
        <v>53.04</v>
      </c>
      <c r="J63" s="14">
        <v>53.04</v>
      </c>
      <c r="K63" s="121">
        <f t="shared" si="3"/>
        <v>106.08</v>
      </c>
      <c r="L63" s="127"/>
    </row>
    <row r="64" spans="1:12" ht="12.75" customHeight="1">
      <c r="A64" s="126"/>
      <c r="B64" s="119">
        <f>'Tax Invoice'!D60</f>
        <v>15</v>
      </c>
      <c r="C64" s="10" t="s">
        <v>759</v>
      </c>
      <c r="D64" s="10" t="s">
        <v>759</v>
      </c>
      <c r="E64" s="130" t="s">
        <v>30</v>
      </c>
      <c r="F64" s="146"/>
      <c r="G64" s="147"/>
      <c r="H64" s="11" t="s">
        <v>760</v>
      </c>
      <c r="I64" s="14">
        <f t="shared" si="2"/>
        <v>19.579999999999998</v>
      </c>
      <c r="J64" s="14">
        <v>19.579999999999998</v>
      </c>
      <c r="K64" s="121">
        <f t="shared" si="3"/>
        <v>293.7</v>
      </c>
      <c r="L64" s="127"/>
    </row>
    <row r="65" spans="1:12" ht="12.75" customHeight="1">
      <c r="A65" s="126"/>
      <c r="B65" s="119">
        <f>'Tax Invoice'!D61</f>
        <v>15</v>
      </c>
      <c r="C65" s="10" t="s">
        <v>759</v>
      </c>
      <c r="D65" s="10" t="s">
        <v>759</v>
      </c>
      <c r="E65" s="130" t="s">
        <v>31</v>
      </c>
      <c r="F65" s="146"/>
      <c r="G65" s="147"/>
      <c r="H65" s="11" t="s">
        <v>760</v>
      </c>
      <c r="I65" s="14">
        <f t="shared" si="2"/>
        <v>19.579999999999998</v>
      </c>
      <c r="J65" s="14">
        <v>19.579999999999998</v>
      </c>
      <c r="K65" s="121">
        <f t="shared" si="3"/>
        <v>293.7</v>
      </c>
      <c r="L65" s="127"/>
    </row>
    <row r="66" spans="1:12" ht="24" customHeight="1">
      <c r="A66" s="126"/>
      <c r="B66" s="119">
        <f>'Tax Invoice'!D62</f>
        <v>1</v>
      </c>
      <c r="C66" s="10" t="s">
        <v>761</v>
      </c>
      <c r="D66" s="10" t="s">
        <v>761</v>
      </c>
      <c r="E66" s="130" t="s">
        <v>273</v>
      </c>
      <c r="F66" s="146" t="s">
        <v>115</v>
      </c>
      <c r="G66" s="147"/>
      <c r="H66" s="11" t="s">
        <v>875</v>
      </c>
      <c r="I66" s="14">
        <f t="shared" si="2"/>
        <v>53.04</v>
      </c>
      <c r="J66" s="14">
        <v>53.04</v>
      </c>
      <c r="K66" s="121">
        <f t="shared" si="3"/>
        <v>53.04</v>
      </c>
      <c r="L66" s="127"/>
    </row>
    <row r="67" spans="1:12" ht="24" customHeight="1">
      <c r="A67" s="126"/>
      <c r="B67" s="119">
        <f>'Tax Invoice'!D63</f>
        <v>15</v>
      </c>
      <c r="C67" s="10" t="s">
        <v>762</v>
      </c>
      <c r="D67" s="10" t="s">
        <v>762</v>
      </c>
      <c r="E67" s="130" t="s">
        <v>30</v>
      </c>
      <c r="F67" s="146" t="s">
        <v>279</v>
      </c>
      <c r="G67" s="147"/>
      <c r="H67" s="11" t="s">
        <v>763</v>
      </c>
      <c r="I67" s="14">
        <f t="shared" si="2"/>
        <v>41.65</v>
      </c>
      <c r="J67" s="14">
        <v>41.65</v>
      </c>
      <c r="K67" s="121">
        <f t="shared" si="3"/>
        <v>624.75</v>
      </c>
      <c r="L67" s="127"/>
    </row>
    <row r="68" spans="1:12" ht="24" customHeight="1">
      <c r="A68" s="126"/>
      <c r="B68" s="119">
        <f>'Tax Invoice'!D64</f>
        <v>1</v>
      </c>
      <c r="C68" s="10" t="s">
        <v>762</v>
      </c>
      <c r="D68" s="10" t="s">
        <v>762</v>
      </c>
      <c r="E68" s="130" t="s">
        <v>30</v>
      </c>
      <c r="F68" s="146" t="s">
        <v>679</v>
      </c>
      <c r="G68" s="147"/>
      <c r="H68" s="11" t="s">
        <v>763</v>
      </c>
      <c r="I68" s="14">
        <f t="shared" si="2"/>
        <v>41.65</v>
      </c>
      <c r="J68" s="14">
        <v>41.65</v>
      </c>
      <c r="K68" s="121">
        <f t="shared" si="3"/>
        <v>41.65</v>
      </c>
      <c r="L68" s="127"/>
    </row>
    <row r="69" spans="1:12" ht="24" customHeight="1">
      <c r="A69" s="126"/>
      <c r="B69" s="119">
        <f>'Tax Invoice'!D65</f>
        <v>15</v>
      </c>
      <c r="C69" s="10" t="s">
        <v>762</v>
      </c>
      <c r="D69" s="10" t="s">
        <v>762</v>
      </c>
      <c r="E69" s="130" t="s">
        <v>31</v>
      </c>
      <c r="F69" s="146" t="s">
        <v>279</v>
      </c>
      <c r="G69" s="147"/>
      <c r="H69" s="11" t="s">
        <v>763</v>
      </c>
      <c r="I69" s="14">
        <f t="shared" si="2"/>
        <v>41.65</v>
      </c>
      <c r="J69" s="14">
        <v>41.65</v>
      </c>
      <c r="K69" s="121">
        <f t="shared" si="3"/>
        <v>624.75</v>
      </c>
      <c r="L69" s="127"/>
    </row>
    <row r="70" spans="1:12" ht="24" customHeight="1">
      <c r="A70" s="126"/>
      <c r="B70" s="119">
        <f>'Tax Invoice'!D66</f>
        <v>1</v>
      </c>
      <c r="C70" s="10" t="s">
        <v>762</v>
      </c>
      <c r="D70" s="10" t="s">
        <v>762</v>
      </c>
      <c r="E70" s="130" t="s">
        <v>31</v>
      </c>
      <c r="F70" s="146" t="s">
        <v>679</v>
      </c>
      <c r="G70" s="147"/>
      <c r="H70" s="11" t="s">
        <v>763</v>
      </c>
      <c r="I70" s="14">
        <f t="shared" si="2"/>
        <v>41.65</v>
      </c>
      <c r="J70" s="14">
        <v>41.65</v>
      </c>
      <c r="K70" s="121">
        <f t="shared" si="3"/>
        <v>41.65</v>
      </c>
      <c r="L70" s="127"/>
    </row>
    <row r="71" spans="1:12" ht="12.75" customHeight="1">
      <c r="A71" s="126"/>
      <c r="B71" s="119">
        <f>'Tax Invoice'!D67</f>
        <v>7</v>
      </c>
      <c r="C71" s="10" t="s">
        <v>764</v>
      </c>
      <c r="D71" s="10" t="s">
        <v>764</v>
      </c>
      <c r="E71" s="130" t="s">
        <v>30</v>
      </c>
      <c r="F71" s="146"/>
      <c r="G71" s="147"/>
      <c r="H71" s="11" t="s">
        <v>765</v>
      </c>
      <c r="I71" s="14">
        <f t="shared" si="2"/>
        <v>10.32</v>
      </c>
      <c r="J71" s="14">
        <v>10.32</v>
      </c>
      <c r="K71" s="121">
        <f t="shared" si="3"/>
        <v>72.240000000000009</v>
      </c>
      <c r="L71" s="127"/>
    </row>
    <row r="72" spans="1:12" ht="24" customHeight="1">
      <c r="A72" s="126"/>
      <c r="B72" s="119">
        <f>'Tax Invoice'!D68</f>
        <v>25</v>
      </c>
      <c r="C72" s="10" t="s">
        <v>766</v>
      </c>
      <c r="D72" s="10" t="s">
        <v>766</v>
      </c>
      <c r="E72" s="130" t="s">
        <v>28</v>
      </c>
      <c r="F72" s="146"/>
      <c r="G72" s="147"/>
      <c r="H72" s="11" t="s">
        <v>767</v>
      </c>
      <c r="I72" s="14">
        <f t="shared" si="2"/>
        <v>13.88</v>
      </c>
      <c r="J72" s="14">
        <v>13.88</v>
      </c>
      <c r="K72" s="121">
        <f t="shared" si="3"/>
        <v>347</v>
      </c>
      <c r="L72" s="127"/>
    </row>
    <row r="73" spans="1:12" ht="24" customHeight="1">
      <c r="A73" s="126"/>
      <c r="B73" s="119">
        <f>'Tax Invoice'!D69</f>
        <v>15</v>
      </c>
      <c r="C73" s="10" t="s">
        <v>768</v>
      </c>
      <c r="D73" s="10" t="s">
        <v>768</v>
      </c>
      <c r="E73" s="130" t="s">
        <v>657</v>
      </c>
      <c r="F73" s="146"/>
      <c r="G73" s="147"/>
      <c r="H73" s="11" t="s">
        <v>769</v>
      </c>
      <c r="I73" s="14">
        <f t="shared" si="2"/>
        <v>8.5399999999999991</v>
      </c>
      <c r="J73" s="14">
        <v>8.5399999999999991</v>
      </c>
      <c r="K73" s="121">
        <f t="shared" si="3"/>
        <v>128.1</v>
      </c>
      <c r="L73" s="127"/>
    </row>
    <row r="74" spans="1:12" ht="24" customHeight="1">
      <c r="A74" s="126"/>
      <c r="B74" s="119">
        <f>'Tax Invoice'!D70</f>
        <v>1</v>
      </c>
      <c r="C74" s="10" t="s">
        <v>770</v>
      </c>
      <c r="D74" s="10" t="s">
        <v>770</v>
      </c>
      <c r="E74" s="130" t="s">
        <v>30</v>
      </c>
      <c r="F74" s="146" t="s">
        <v>490</v>
      </c>
      <c r="G74" s="147"/>
      <c r="H74" s="11" t="s">
        <v>771</v>
      </c>
      <c r="I74" s="14">
        <f t="shared" si="2"/>
        <v>6.05</v>
      </c>
      <c r="J74" s="14">
        <v>6.05</v>
      </c>
      <c r="K74" s="121">
        <f t="shared" si="3"/>
        <v>6.05</v>
      </c>
      <c r="L74" s="127"/>
    </row>
    <row r="75" spans="1:12" ht="24" customHeight="1">
      <c r="A75" s="126"/>
      <c r="B75" s="119">
        <f>'Tax Invoice'!D71</f>
        <v>4</v>
      </c>
      <c r="C75" s="10" t="s">
        <v>770</v>
      </c>
      <c r="D75" s="10" t="s">
        <v>770</v>
      </c>
      <c r="E75" s="130" t="s">
        <v>30</v>
      </c>
      <c r="F75" s="146" t="s">
        <v>746</v>
      </c>
      <c r="G75" s="147"/>
      <c r="H75" s="11" t="s">
        <v>771</v>
      </c>
      <c r="I75" s="14">
        <f t="shared" si="2"/>
        <v>6.05</v>
      </c>
      <c r="J75" s="14">
        <v>6.05</v>
      </c>
      <c r="K75" s="121">
        <f t="shared" si="3"/>
        <v>24.2</v>
      </c>
      <c r="L75" s="127"/>
    </row>
    <row r="76" spans="1:12" ht="24" customHeight="1">
      <c r="A76" s="126"/>
      <c r="B76" s="119">
        <f>'Tax Invoice'!D72</f>
        <v>4</v>
      </c>
      <c r="C76" s="10" t="s">
        <v>772</v>
      </c>
      <c r="D76" s="10" t="s">
        <v>772</v>
      </c>
      <c r="E76" s="130" t="s">
        <v>31</v>
      </c>
      <c r="F76" s="146" t="s">
        <v>679</v>
      </c>
      <c r="G76" s="147"/>
      <c r="H76" s="11" t="s">
        <v>773</v>
      </c>
      <c r="I76" s="14">
        <f t="shared" si="2"/>
        <v>21</v>
      </c>
      <c r="J76" s="14">
        <v>21</v>
      </c>
      <c r="K76" s="121">
        <f t="shared" si="3"/>
        <v>84</v>
      </c>
      <c r="L76" s="127"/>
    </row>
    <row r="77" spans="1:12" ht="24" customHeight="1">
      <c r="A77" s="126"/>
      <c r="B77" s="119">
        <f>'Tax Invoice'!D73</f>
        <v>4</v>
      </c>
      <c r="C77" s="10" t="s">
        <v>774</v>
      </c>
      <c r="D77" s="10" t="s">
        <v>774</v>
      </c>
      <c r="E77" s="130" t="s">
        <v>31</v>
      </c>
      <c r="F77" s="146" t="s">
        <v>679</v>
      </c>
      <c r="G77" s="147"/>
      <c r="H77" s="11" t="s">
        <v>775</v>
      </c>
      <c r="I77" s="14">
        <f t="shared" si="2"/>
        <v>21</v>
      </c>
      <c r="J77" s="14">
        <v>21</v>
      </c>
      <c r="K77" s="121">
        <f t="shared" si="3"/>
        <v>84</v>
      </c>
      <c r="L77" s="127"/>
    </row>
    <row r="78" spans="1:12" ht="24" customHeight="1">
      <c r="A78" s="126"/>
      <c r="B78" s="119">
        <f>'Tax Invoice'!D74</f>
        <v>1</v>
      </c>
      <c r="C78" s="10" t="s">
        <v>776</v>
      </c>
      <c r="D78" s="10" t="s">
        <v>776</v>
      </c>
      <c r="E78" s="130" t="s">
        <v>279</v>
      </c>
      <c r="F78" s="146"/>
      <c r="G78" s="147"/>
      <c r="H78" s="11" t="s">
        <v>876</v>
      </c>
      <c r="I78" s="14">
        <f t="shared" si="2"/>
        <v>6.41</v>
      </c>
      <c r="J78" s="14">
        <v>6.41</v>
      </c>
      <c r="K78" s="121">
        <f t="shared" si="3"/>
        <v>6.41</v>
      </c>
      <c r="L78" s="127"/>
    </row>
    <row r="79" spans="1:12" ht="24" customHeight="1">
      <c r="A79" s="126"/>
      <c r="B79" s="119">
        <f>'Tax Invoice'!D75</f>
        <v>1</v>
      </c>
      <c r="C79" s="10" t="s">
        <v>776</v>
      </c>
      <c r="D79" s="10" t="s">
        <v>776</v>
      </c>
      <c r="E79" s="130" t="s">
        <v>115</v>
      </c>
      <c r="F79" s="146"/>
      <c r="G79" s="147"/>
      <c r="H79" s="11" t="s">
        <v>876</v>
      </c>
      <c r="I79" s="14">
        <f t="shared" si="2"/>
        <v>6.41</v>
      </c>
      <c r="J79" s="14">
        <v>6.41</v>
      </c>
      <c r="K79" s="121">
        <f t="shared" si="3"/>
        <v>6.41</v>
      </c>
      <c r="L79" s="127"/>
    </row>
    <row r="80" spans="1:12" ht="24" customHeight="1">
      <c r="A80" s="126"/>
      <c r="B80" s="119">
        <f>'Tax Invoice'!D76</f>
        <v>1</v>
      </c>
      <c r="C80" s="10" t="s">
        <v>776</v>
      </c>
      <c r="D80" s="10" t="s">
        <v>776</v>
      </c>
      <c r="E80" s="130" t="s">
        <v>679</v>
      </c>
      <c r="F80" s="146"/>
      <c r="G80" s="147"/>
      <c r="H80" s="11" t="s">
        <v>876</v>
      </c>
      <c r="I80" s="14">
        <f t="shared" si="2"/>
        <v>6.41</v>
      </c>
      <c r="J80" s="14">
        <v>6.41</v>
      </c>
      <c r="K80" s="121">
        <f t="shared" si="3"/>
        <v>6.41</v>
      </c>
      <c r="L80" s="127"/>
    </row>
    <row r="81" spans="1:12" ht="24" customHeight="1">
      <c r="A81" s="126"/>
      <c r="B81" s="119">
        <f>'Tax Invoice'!D77</f>
        <v>1</v>
      </c>
      <c r="C81" s="10" t="s">
        <v>776</v>
      </c>
      <c r="D81" s="10" t="s">
        <v>776</v>
      </c>
      <c r="E81" s="130" t="s">
        <v>490</v>
      </c>
      <c r="F81" s="146"/>
      <c r="G81" s="147"/>
      <c r="H81" s="11" t="s">
        <v>876</v>
      </c>
      <c r="I81" s="14">
        <f t="shared" si="2"/>
        <v>6.41</v>
      </c>
      <c r="J81" s="14">
        <v>6.41</v>
      </c>
      <c r="K81" s="121">
        <f t="shared" si="3"/>
        <v>6.41</v>
      </c>
      <c r="L81" s="127"/>
    </row>
    <row r="82" spans="1:12" ht="24" customHeight="1">
      <c r="A82" s="126"/>
      <c r="B82" s="119">
        <f>'Tax Invoice'!D78</f>
        <v>1</v>
      </c>
      <c r="C82" s="10" t="s">
        <v>776</v>
      </c>
      <c r="D82" s="10" t="s">
        <v>776</v>
      </c>
      <c r="E82" s="130" t="s">
        <v>744</v>
      </c>
      <c r="F82" s="146"/>
      <c r="G82" s="147"/>
      <c r="H82" s="11" t="s">
        <v>876</v>
      </c>
      <c r="I82" s="14">
        <f t="shared" si="2"/>
        <v>6.41</v>
      </c>
      <c r="J82" s="14">
        <v>6.41</v>
      </c>
      <c r="K82" s="121">
        <f t="shared" si="3"/>
        <v>6.41</v>
      </c>
      <c r="L82" s="127"/>
    </row>
    <row r="83" spans="1:12" ht="24" customHeight="1">
      <c r="A83" s="126"/>
      <c r="B83" s="119">
        <f>'Tax Invoice'!D79</f>
        <v>1</v>
      </c>
      <c r="C83" s="10" t="s">
        <v>776</v>
      </c>
      <c r="D83" s="10" t="s">
        <v>776</v>
      </c>
      <c r="E83" s="130" t="s">
        <v>749</v>
      </c>
      <c r="F83" s="146"/>
      <c r="G83" s="147"/>
      <c r="H83" s="11" t="s">
        <v>876</v>
      </c>
      <c r="I83" s="14">
        <f t="shared" si="2"/>
        <v>6.41</v>
      </c>
      <c r="J83" s="14">
        <v>6.41</v>
      </c>
      <c r="K83" s="121">
        <f t="shared" si="3"/>
        <v>6.41</v>
      </c>
      <c r="L83" s="127"/>
    </row>
    <row r="84" spans="1:12" ht="24" customHeight="1">
      <c r="A84" s="126"/>
      <c r="B84" s="119">
        <f>'Tax Invoice'!D80</f>
        <v>1</v>
      </c>
      <c r="C84" s="10" t="s">
        <v>777</v>
      </c>
      <c r="D84" s="10" t="s">
        <v>777</v>
      </c>
      <c r="E84" s="130" t="s">
        <v>490</v>
      </c>
      <c r="F84" s="146"/>
      <c r="G84" s="147"/>
      <c r="H84" s="11" t="s">
        <v>877</v>
      </c>
      <c r="I84" s="14">
        <f t="shared" si="2"/>
        <v>13.88</v>
      </c>
      <c r="J84" s="14">
        <v>13.88</v>
      </c>
      <c r="K84" s="121">
        <f t="shared" si="3"/>
        <v>13.88</v>
      </c>
      <c r="L84" s="127"/>
    </row>
    <row r="85" spans="1:12" ht="24" customHeight="1">
      <c r="A85" s="126"/>
      <c r="B85" s="119">
        <f>'Tax Invoice'!D81</f>
        <v>4</v>
      </c>
      <c r="C85" s="10" t="s">
        <v>777</v>
      </c>
      <c r="D85" s="10" t="s">
        <v>777</v>
      </c>
      <c r="E85" s="130" t="s">
        <v>746</v>
      </c>
      <c r="F85" s="146"/>
      <c r="G85" s="147"/>
      <c r="H85" s="11" t="s">
        <v>877</v>
      </c>
      <c r="I85" s="14">
        <f t="shared" si="2"/>
        <v>13.88</v>
      </c>
      <c r="J85" s="14">
        <v>13.88</v>
      </c>
      <c r="K85" s="121">
        <f t="shared" si="3"/>
        <v>55.52</v>
      </c>
      <c r="L85" s="127"/>
    </row>
    <row r="86" spans="1:12" ht="12.75" customHeight="1">
      <c r="A86" s="126"/>
      <c r="B86" s="119">
        <f>'Tax Invoice'!D82</f>
        <v>2</v>
      </c>
      <c r="C86" s="10" t="s">
        <v>778</v>
      </c>
      <c r="D86" s="10" t="s">
        <v>778</v>
      </c>
      <c r="E86" s="130" t="s">
        <v>31</v>
      </c>
      <c r="F86" s="146"/>
      <c r="G86" s="147"/>
      <c r="H86" s="11" t="s">
        <v>779</v>
      </c>
      <c r="I86" s="14">
        <f t="shared" ref="I86:I117" si="4">ROUNDUP(J86*$N$1,2)</f>
        <v>25.28</v>
      </c>
      <c r="J86" s="14">
        <v>25.28</v>
      </c>
      <c r="K86" s="121">
        <f t="shared" ref="K86:K117" si="5">I86*B86</f>
        <v>50.56</v>
      </c>
      <c r="L86" s="127"/>
    </row>
    <row r="87" spans="1:12" ht="12.75" customHeight="1">
      <c r="A87" s="126"/>
      <c r="B87" s="119">
        <f>'Tax Invoice'!D83</f>
        <v>2</v>
      </c>
      <c r="C87" s="10" t="s">
        <v>778</v>
      </c>
      <c r="D87" s="10" t="s">
        <v>778</v>
      </c>
      <c r="E87" s="130" t="s">
        <v>32</v>
      </c>
      <c r="F87" s="146"/>
      <c r="G87" s="147"/>
      <c r="H87" s="11" t="s">
        <v>779</v>
      </c>
      <c r="I87" s="14">
        <f t="shared" si="4"/>
        <v>25.28</v>
      </c>
      <c r="J87" s="14">
        <v>25.28</v>
      </c>
      <c r="K87" s="121">
        <f t="shared" si="5"/>
        <v>50.56</v>
      </c>
      <c r="L87" s="127"/>
    </row>
    <row r="88" spans="1:12" ht="24" customHeight="1">
      <c r="A88" s="126"/>
      <c r="B88" s="119">
        <f>'Tax Invoice'!D84</f>
        <v>3</v>
      </c>
      <c r="C88" s="10" t="s">
        <v>780</v>
      </c>
      <c r="D88" s="10" t="s">
        <v>780</v>
      </c>
      <c r="E88" s="130" t="s">
        <v>30</v>
      </c>
      <c r="F88" s="146" t="s">
        <v>279</v>
      </c>
      <c r="G88" s="147"/>
      <c r="H88" s="11" t="s">
        <v>781</v>
      </c>
      <c r="I88" s="14">
        <f t="shared" si="4"/>
        <v>23.5</v>
      </c>
      <c r="J88" s="14">
        <v>23.5</v>
      </c>
      <c r="K88" s="121">
        <f t="shared" si="5"/>
        <v>70.5</v>
      </c>
      <c r="L88" s="127"/>
    </row>
    <row r="89" spans="1:12" ht="24" customHeight="1">
      <c r="A89" s="126"/>
      <c r="B89" s="119">
        <f>'Tax Invoice'!D85</f>
        <v>6</v>
      </c>
      <c r="C89" s="10" t="s">
        <v>782</v>
      </c>
      <c r="D89" s="10" t="s">
        <v>782</v>
      </c>
      <c r="E89" s="130" t="s">
        <v>31</v>
      </c>
      <c r="F89" s="146" t="s">
        <v>279</v>
      </c>
      <c r="G89" s="147"/>
      <c r="H89" s="11" t="s">
        <v>783</v>
      </c>
      <c r="I89" s="14">
        <f t="shared" si="4"/>
        <v>44.5</v>
      </c>
      <c r="J89" s="14">
        <v>44.5</v>
      </c>
      <c r="K89" s="121">
        <f t="shared" si="5"/>
        <v>267</v>
      </c>
      <c r="L89" s="127"/>
    </row>
    <row r="90" spans="1:12" ht="24" customHeight="1">
      <c r="A90" s="126"/>
      <c r="B90" s="119">
        <f>'Tax Invoice'!D86</f>
        <v>6</v>
      </c>
      <c r="C90" s="10" t="s">
        <v>782</v>
      </c>
      <c r="D90" s="10" t="s">
        <v>782</v>
      </c>
      <c r="E90" s="130" t="s">
        <v>31</v>
      </c>
      <c r="F90" s="146" t="s">
        <v>679</v>
      </c>
      <c r="G90" s="147"/>
      <c r="H90" s="11" t="s">
        <v>783</v>
      </c>
      <c r="I90" s="14">
        <f t="shared" si="4"/>
        <v>44.5</v>
      </c>
      <c r="J90" s="14">
        <v>44.5</v>
      </c>
      <c r="K90" s="121">
        <f t="shared" si="5"/>
        <v>267</v>
      </c>
      <c r="L90" s="127"/>
    </row>
    <row r="91" spans="1:12" ht="24" customHeight="1">
      <c r="A91" s="126"/>
      <c r="B91" s="119">
        <f>'Tax Invoice'!D87</f>
        <v>8</v>
      </c>
      <c r="C91" s="10" t="s">
        <v>784</v>
      </c>
      <c r="D91" s="10" t="s">
        <v>784</v>
      </c>
      <c r="E91" s="130" t="s">
        <v>28</v>
      </c>
      <c r="F91" s="146"/>
      <c r="G91" s="147"/>
      <c r="H91" s="11" t="s">
        <v>878</v>
      </c>
      <c r="I91" s="14">
        <f t="shared" si="4"/>
        <v>4.9800000000000004</v>
      </c>
      <c r="J91" s="14">
        <v>4.9800000000000004</v>
      </c>
      <c r="K91" s="121">
        <f t="shared" si="5"/>
        <v>39.840000000000003</v>
      </c>
      <c r="L91" s="127"/>
    </row>
    <row r="92" spans="1:12" ht="12.75" customHeight="1">
      <c r="A92" s="126"/>
      <c r="B92" s="119">
        <f>'Tax Invoice'!D88</f>
        <v>6</v>
      </c>
      <c r="C92" s="10" t="s">
        <v>785</v>
      </c>
      <c r="D92" s="10" t="s">
        <v>785</v>
      </c>
      <c r="E92" s="130" t="s">
        <v>31</v>
      </c>
      <c r="F92" s="146" t="s">
        <v>115</v>
      </c>
      <c r="G92" s="147"/>
      <c r="H92" s="11" t="s">
        <v>786</v>
      </c>
      <c r="I92" s="14">
        <f t="shared" si="4"/>
        <v>8.5399999999999991</v>
      </c>
      <c r="J92" s="14">
        <v>8.5399999999999991</v>
      </c>
      <c r="K92" s="121">
        <f t="shared" si="5"/>
        <v>51.239999999999995</v>
      </c>
      <c r="L92" s="127"/>
    </row>
    <row r="93" spans="1:12" ht="24" customHeight="1">
      <c r="A93" s="126"/>
      <c r="B93" s="119">
        <f>'Tax Invoice'!D89</f>
        <v>1</v>
      </c>
      <c r="C93" s="10" t="s">
        <v>787</v>
      </c>
      <c r="D93" s="10" t="s">
        <v>787</v>
      </c>
      <c r="E93" s="130" t="s">
        <v>216</v>
      </c>
      <c r="F93" s="146" t="s">
        <v>42</v>
      </c>
      <c r="G93" s="147"/>
      <c r="H93" s="11" t="s">
        <v>788</v>
      </c>
      <c r="I93" s="14">
        <f t="shared" si="4"/>
        <v>123.89</v>
      </c>
      <c r="J93" s="14">
        <v>123.89</v>
      </c>
      <c r="K93" s="121">
        <f t="shared" si="5"/>
        <v>123.89</v>
      </c>
      <c r="L93" s="127"/>
    </row>
    <row r="94" spans="1:12" ht="12.75" customHeight="1">
      <c r="A94" s="126"/>
      <c r="B94" s="119">
        <f>'Tax Invoice'!D90</f>
        <v>8</v>
      </c>
      <c r="C94" s="10" t="s">
        <v>789</v>
      </c>
      <c r="D94" s="10" t="s">
        <v>789</v>
      </c>
      <c r="E94" s="130" t="s">
        <v>30</v>
      </c>
      <c r="F94" s="146"/>
      <c r="G94" s="147"/>
      <c r="H94" s="11" t="s">
        <v>790</v>
      </c>
      <c r="I94" s="14">
        <f t="shared" si="4"/>
        <v>8.5399999999999991</v>
      </c>
      <c r="J94" s="14">
        <v>8.5399999999999991</v>
      </c>
      <c r="K94" s="121">
        <f t="shared" si="5"/>
        <v>68.319999999999993</v>
      </c>
      <c r="L94" s="127"/>
    </row>
    <row r="95" spans="1:12" ht="12.75" customHeight="1">
      <c r="A95" s="126"/>
      <c r="B95" s="119">
        <f>'Tax Invoice'!D91</f>
        <v>4</v>
      </c>
      <c r="C95" s="10" t="s">
        <v>789</v>
      </c>
      <c r="D95" s="10" t="s">
        <v>789</v>
      </c>
      <c r="E95" s="130" t="s">
        <v>31</v>
      </c>
      <c r="F95" s="146"/>
      <c r="G95" s="147"/>
      <c r="H95" s="11" t="s">
        <v>790</v>
      </c>
      <c r="I95" s="14">
        <f t="shared" si="4"/>
        <v>8.5399999999999991</v>
      </c>
      <c r="J95" s="14">
        <v>8.5399999999999991</v>
      </c>
      <c r="K95" s="121">
        <f t="shared" si="5"/>
        <v>34.159999999999997</v>
      </c>
      <c r="L95" s="127"/>
    </row>
    <row r="96" spans="1:12" ht="24" customHeight="1">
      <c r="A96" s="126"/>
      <c r="B96" s="119">
        <f>'Tax Invoice'!D92</f>
        <v>4</v>
      </c>
      <c r="C96" s="10" t="s">
        <v>791</v>
      </c>
      <c r="D96" s="10" t="s">
        <v>791</v>
      </c>
      <c r="E96" s="130" t="s">
        <v>33</v>
      </c>
      <c r="F96" s="146" t="s">
        <v>112</v>
      </c>
      <c r="G96" s="147"/>
      <c r="H96" s="11" t="s">
        <v>792</v>
      </c>
      <c r="I96" s="14">
        <f t="shared" si="4"/>
        <v>21</v>
      </c>
      <c r="J96" s="14">
        <v>21</v>
      </c>
      <c r="K96" s="121">
        <f t="shared" si="5"/>
        <v>84</v>
      </c>
      <c r="L96" s="127"/>
    </row>
    <row r="97" spans="1:12" ht="24" customHeight="1">
      <c r="A97" s="126"/>
      <c r="B97" s="119">
        <f>'Tax Invoice'!D93</f>
        <v>2</v>
      </c>
      <c r="C97" s="10" t="s">
        <v>793</v>
      </c>
      <c r="D97" s="10" t="s">
        <v>864</v>
      </c>
      <c r="E97" s="130" t="s">
        <v>237</v>
      </c>
      <c r="F97" s="146" t="s">
        <v>112</v>
      </c>
      <c r="G97" s="147"/>
      <c r="H97" s="11" t="s">
        <v>794</v>
      </c>
      <c r="I97" s="14">
        <f t="shared" si="4"/>
        <v>33.46</v>
      </c>
      <c r="J97" s="14">
        <v>33.46</v>
      </c>
      <c r="K97" s="121">
        <f t="shared" si="5"/>
        <v>66.92</v>
      </c>
      <c r="L97" s="127"/>
    </row>
    <row r="98" spans="1:12" ht="36" customHeight="1">
      <c r="A98" s="126"/>
      <c r="B98" s="119">
        <f>'Tax Invoice'!D94</f>
        <v>28</v>
      </c>
      <c r="C98" s="10" t="s">
        <v>795</v>
      </c>
      <c r="D98" s="10" t="s">
        <v>865</v>
      </c>
      <c r="E98" s="130" t="s">
        <v>236</v>
      </c>
      <c r="F98" s="146" t="s">
        <v>112</v>
      </c>
      <c r="G98" s="147"/>
      <c r="H98" s="11" t="s">
        <v>796</v>
      </c>
      <c r="I98" s="14">
        <f t="shared" si="4"/>
        <v>29.9</v>
      </c>
      <c r="J98" s="14">
        <v>29.9</v>
      </c>
      <c r="K98" s="121">
        <f t="shared" si="5"/>
        <v>837.19999999999993</v>
      </c>
      <c r="L98" s="127"/>
    </row>
    <row r="99" spans="1:12" ht="36" customHeight="1">
      <c r="A99" s="126"/>
      <c r="B99" s="119">
        <f>'Tax Invoice'!D95</f>
        <v>2</v>
      </c>
      <c r="C99" s="10" t="s">
        <v>795</v>
      </c>
      <c r="D99" s="10" t="s">
        <v>865</v>
      </c>
      <c r="E99" s="130" t="s">
        <v>236</v>
      </c>
      <c r="F99" s="146" t="s">
        <v>216</v>
      </c>
      <c r="G99" s="147"/>
      <c r="H99" s="11" t="s">
        <v>796</v>
      </c>
      <c r="I99" s="14">
        <f t="shared" si="4"/>
        <v>29.9</v>
      </c>
      <c r="J99" s="14">
        <v>29.9</v>
      </c>
      <c r="K99" s="121">
        <f t="shared" si="5"/>
        <v>59.8</v>
      </c>
      <c r="L99" s="127"/>
    </row>
    <row r="100" spans="1:12" ht="36" customHeight="1">
      <c r="A100" s="126"/>
      <c r="B100" s="119">
        <f>'Tax Invoice'!D96</f>
        <v>2</v>
      </c>
      <c r="C100" s="10" t="s">
        <v>795</v>
      </c>
      <c r="D100" s="10" t="s">
        <v>865</v>
      </c>
      <c r="E100" s="130" t="s">
        <v>236</v>
      </c>
      <c r="F100" s="146" t="s">
        <v>218</v>
      </c>
      <c r="G100" s="147"/>
      <c r="H100" s="11" t="s">
        <v>796</v>
      </c>
      <c r="I100" s="14">
        <f t="shared" si="4"/>
        <v>29.9</v>
      </c>
      <c r="J100" s="14">
        <v>29.9</v>
      </c>
      <c r="K100" s="121">
        <f t="shared" si="5"/>
        <v>59.8</v>
      </c>
      <c r="L100" s="127"/>
    </row>
    <row r="101" spans="1:12" ht="36" customHeight="1">
      <c r="A101" s="126"/>
      <c r="B101" s="119">
        <f>'Tax Invoice'!D97</f>
        <v>2</v>
      </c>
      <c r="C101" s="10" t="s">
        <v>795</v>
      </c>
      <c r="D101" s="10" t="s">
        <v>865</v>
      </c>
      <c r="E101" s="130" t="s">
        <v>236</v>
      </c>
      <c r="F101" s="146" t="s">
        <v>269</v>
      </c>
      <c r="G101" s="147"/>
      <c r="H101" s="11" t="s">
        <v>796</v>
      </c>
      <c r="I101" s="14">
        <f t="shared" si="4"/>
        <v>29.9</v>
      </c>
      <c r="J101" s="14">
        <v>29.9</v>
      </c>
      <c r="K101" s="121">
        <f t="shared" si="5"/>
        <v>59.8</v>
      </c>
      <c r="L101" s="127"/>
    </row>
    <row r="102" spans="1:12" ht="24" customHeight="1">
      <c r="A102" s="126"/>
      <c r="B102" s="119">
        <f>'Tax Invoice'!D98</f>
        <v>2</v>
      </c>
      <c r="C102" s="10" t="s">
        <v>797</v>
      </c>
      <c r="D102" s="10" t="s">
        <v>797</v>
      </c>
      <c r="E102" s="130" t="s">
        <v>28</v>
      </c>
      <c r="F102" s="146" t="s">
        <v>490</v>
      </c>
      <c r="G102" s="147"/>
      <c r="H102" s="11" t="s">
        <v>798</v>
      </c>
      <c r="I102" s="14">
        <f t="shared" si="4"/>
        <v>10.32</v>
      </c>
      <c r="J102" s="14">
        <v>10.32</v>
      </c>
      <c r="K102" s="121">
        <f t="shared" si="5"/>
        <v>20.64</v>
      </c>
      <c r="L102" s="127"/>
    </row>
    <row r="103" spans="1:12" ht="24" customHeight="1">
      <c r="A103" s="126"/>
      <c r="B103" s="119">
        <f>'Tax Invoice'!D99</f>
        <v>2</v>
      </c>
      <c r="C103" s="10" t="s">
        <v>797</v>
      </c>
      <c r="D103" s="10" t="s">
        <v>797</v>
      </c>
      <c r="E103" s="130" t="s">
        <v>28</v>
      </c>
      <c r="F103" s="146" t="s">
        <v>745</v>
      </c>
      <c r="G103" s="147"/>
      <c r="H103" s="11" t="s">
        <v>798</v>
      </c>
      <c r="I103" s="14">
        <f t="shared" si="4"/>
        <v>10.32</v>
      </c>
      <c r="J103" s="14">
        <v>10.32</v>
      </c>
      <c r="K103" s="121">
        <f t="shared" si="5"/>
        <v>20.64</v>
      </c>
      <c r="L103" s="127"/>
    </row>
    <row r="104" spans="1:12" ht="24" customHeight="1">
      <c r="A104" s="126"/>
      <c r="B104" s="119">
        <f>'Tax Invoice'!D100</f>
        <v>2</v>
      </c>
      <c r="C104" s="10" t="s">
        <v>797</v>
      </c>
      <c r="D104" s="10" t="s">
        <v>797</v>
      </c>
      <c r="E104" s="130" t="s">
        <v>30</v>
      </c>
      <c r="F104" s="146" t="s">
        <v>490</v>
      </c>
      <c r="G104" s="147"/>
      <c r="H104" s="11" t="s">
        <v>798</v>
      </c>
      <c r="I104" s="14">
        <f t="shared" si="4"/>
        <v>10.32</v>
      </c>
      <c r="J104" s="14">
        <v>10.32</v>
      </c>
      <c r="K104" s="121">
        <f t="shared" si="5"/>
        <v>20.64</v>
      </c>
      <c r="L104" s="127"/>
    </row>
    <row r="105" spans="1:12" ht="24" customHeight="1">
      <c r="A105" s="126"/>
      <c r="B105" s="119">
        <f>'Tax Invoice'!D101</f>
        <v>2</v>
      </c>
      <c r="C105" s="10" t="s">
        <v>797</v>
      </c>
      <c r="D105" s="10" t="s">
        <v>797</v>
      </c>
      <c r="E105" s="130" t="s">
        <v>30</v>
      </c>
      <c r="F105" s="146" t="s">
        <v>745</v>
      </c>
      <c r="G105" s="147"/>
      <c r="H105" s="11" t="s">
        <v>798</v>
      </c>
      <c r="I105" s="14">
        <f t="shared" si="4"/>
        <v>10.32</v>
      </c>
      <c r="J105" s="14">
        <v>10.32</v>
      </c>
      <c r="K105" s="121">
        <f t="shared" si="5"/>
        <v>20.64</v>
      </c>
      <c r="L105" s="127"/>
    </row>
    <row r="106" spans="1:12" ht="12.75" customHeight="1">
      <c r="A106" s="126"/>
      <c r="B106" s="119">
        <f>'Tax Invoice'!D102</f>
        <v>10</v>
      </c>
      <c r="C106" s="10" t="s">
        <v>799</v>
      </c>
      <c r="D106" s="10" t="s">
        <v>799</v>
      </c>
      <c r="E106" s="130" t="s">
        <v>28</v>
      </c>
      <c r="F106" s="146" t="s">
        <v>115</v>
      </c>
      <c r="G106" s="147"/>
      <c r="H106" s="11" t="s">
        <v>800</v>
      </c>
      <c r="I106" s="14">
        <f t="shared" si="4"/>
        <v>4.9800000000000004</v>
      </c>
      <c r="J106" s="14">
        <v>4.9800000000000004</v>
      </c>
      <c r="K106" s="121">
        <f t="shared" si="5"/>
        <v>49.800000000000004</v>
      </c>
      <c r="L106" s="127"/>
    </row>
    <row r="107" spans="1:12" ht="24" customHeight="1">
      <c r="A107" s="126"/>
      <c r="B107" s="119">
        <f>'Tax Invoice'!D103</f>
        <v>9</v>
      </c>
      <c r="C107" s="10" t="s">
        <v>801</v>
      </c>
      <c r="D107" s="10" t="s">
        <v>801</v>
      </c>
      <c r="E107" s="130" t="s">
        <v>72</v>
      </c>
      <c r="F107" s="146" t="s">
        <v>279</v>
      </c>
      <c r="G107" s="147"/>
      <c r="H107" s="11" t="s">
        <v>802</v>
      </c>
      <c r="I107" s="14">
        <f t="shared" si="4"/>
        <v>21</v>
      </c>
      <c r="J107" s="14">
        <v>21</v>
      </c>
      <c r="K107" s="121">
        <f t="shared" si="5"/>
        <v>189</v>
      </c>
      <c r="L107" s="127"/>
    </row>
    <row r="108" spans="1:12" ht="24" customHeight="1">
      <c r="A108" s="126"/>
      <c r="B108" s="119">
        <f>'Tax Invoice'!D104</f>
        <v>3</v>
      </c>
      <c r="C108" s="10" t="s">
        <v>803</v>
      </c>
      <c r="D108" s="10" t="s">
        <v>803</v>
      </c>
      <c r="E108" s="130" t="s">
        <v>30</v>
      </c>
      <c r="F108" s="146" t="s">
        <v>804</v>
      </c>
      <c r="G108" s="147"/>
      <c r="H108" s="11" t="s">
        <v>805</v>
      </c>
      <c r="I108" s="14">
        <f t="shared" si="4"/>
        <v>35.24</v>
      </c>
      <c r="J108" s="14">
        <v>35.24</v>
      </c>
      <c r="K108" s="121">
        <f t="shared" si="5"/>
        <v>105.72</v>
      </c>
      <c r="L108" s="127"/>
    </row>
    <row r="109" spans="1:12" ht="24" customHeight="1">
      <c r="A109" s="126"/>
      <c r="B109" s="119">
        <f>'Tax Invoice'!D105</f>
        <v>3</v>
      </c>
      <c r="C109" s="10" t="s">
        <v>803</v>
      </c>
      <c r="D109" s="10" t="s">
        <v>803</v>
      </c>
      <c r="E109" s="130" t="s">
        <v>30</v>
      </c>
      <c r="F109" s="146" t="s">
        <v>806</v>
      </c>
      <c r="G109" s="147"/>
      <c r="H109" s="11" t="s">
        <v>805</v>
      </c>
      <c r="I109" s="14">
        <f t="shared" si="4"/>
        <v>35.24</v>
      </c>
      <c r="J109" s="14">
        <v>35.24</v>
      </c>
      <c r="K109" s="121">
        <f t="shared" si="5"/>
        <v>105.72</v>
      </c>
      <c r="L109" s="127"/>
    </row>
    <row r="110" spans="1:12" ht="24" customHeight="1">
      <c r="A110" s="126"/>
      <c r="B110" s="119">
        <f>'Tax Invoice'!D106</f>
        <v>15</v>
      </c>
      <c r="C110" s="10" t="s">
        <v>803</v>
      </c>
      <c r="D110" s="10" t="s">
        <v>803</v>
      </c>
      <c r="E110" s="130" t="s">
        <v>31</v>
      </c>
      <c r="F110" s="146" t="s">
        <v>806</v>
      </c>
      <c r="G110" s="147"/>
      <c r="H110" s="11" t="s">
        <v>805</v>
      </c>
      <c r="I110" s="14">
        <f t="shared" si="4"/>
        <v>35.24</v>
      </c>
      <c r="J110" s="14">
        <v>35.24</v>
      </c>
      <c r="K110" s="121">
        <f t="shared" si="5"/>
        <v>528.6</v>
      </c>
      <c r="L110" s="127"/>
    </row>
    <row r="111" spans="1:12" ht="24" customHeight="1">
      <c r="A111" s="126"/>
      <c r="B111" s="119">
        <f>'Tax Invoice'!D107</f>
        <v>2</v>
      </c>
      <c r="C111" s="10" t="s">
        <v>807</v>
      </c>
      <c r="D111" s="10" t="s">
        <v>807</v>
      </c>
      <c r="E111" s="130" t="s">
        <v>112</v>
      </c>
      <c r="F111" s="146"/>
      <c r="G111" s="147"/>
      <c r="H111" s="11" t="s">
        <v>808</v>
      </c>
      <c r="I111" s="14">
        <f t="shared" si="4"/>
        <v>58.38</v>
      </c>
      <c r="J111" s="14">
        <v>58.38</v>
      </c>
      <c r="K111" s="121">
        <f t="shared" si="5"/>
        <v>116.76</v>
      </c>
      <c r="L111" s="127"/>
    </row>
    <row r="112" spans="1:12" ht="24" customHeight="1">
      <c r="A112" s="126"/>
      <c r="B112" s="119">
        <f>'Tax Invoice'!D108</f>
        <v>2</v>
      </c>
      <c r="C112" s="10" t="s">
        <v>807</v>
      </c>
      <c r="D112" s="10" t="s">
        <v>807</v>
      </c>
      <c r="E112" s="130" t="s">
        <v>218</v>
      </c>
      <c r="F112" s="146"/>
      <c r="G112" s="147"/>
      <c r="H112" s="11" t="s">
        <v>808</v>
      </c>
      <c r="I112" s="14">
        <f t="shared" si="4"/>
        <v>58.38</v>
      </c>
      <c r="J112" s="14">
        <v>58.38</v>
      </c>
      <c r="K112" s="121">
        <f t="shared" si="5"/>
        <v>116.76</v>
      </c>
      <c r="L112" s="127"/>
    </row>
    <row r="113" spans="1:12" ht="36" customHeight="1">
      <c r="A113" s="126"/>
      <c r="B113" s="119">
        <f>'Tax Invoice'!D109</f>
        <v>4</v>
      </c>
      <c r="C113" s="10" t="s">
        <v>809</v>
      </c>
      <c r="D113" s="10" t="s">
        <v>809</v>
      </c>
      <c r="E113" s="130" t="s">
        <v>810</v>
      </c>
      <c r="F113" s="146"/>
      <c r="G113" s="147"/>
      <c r="H113" s="11" t="s">
        <v>811</v>
      </c>
      <c r="I113" s="14">
        <f t="shared" si="4"/>
        <v>17.440000000000001</v>
      </c>
      <c r="J113" s="14">
        <v>17.440000000000001</v>
      </c>
      <c r="K113" s="121">
        <f t="shared" si="5"/>
        <v>69.760000000000005</v>
      </c>
      <c r="L113" s="127"/>
    </row>
    <row r="114" spans="1:12" ht="24" customHeight="1">
      <c r="A114" s="126"/>
      <c r="B114" s="119">
        <f>'Tax Invoice'!D110</f>
        <v>1</v>
      </c>
      <c r="C114" s="10" t="s">
        <v>812</v>
      </c>
      <c r="D114" s="10" t="s">
        <v>866</v>
      </c>
      <c r="E114" s="130" t="s">
        <v>620</v>
      </c>
      <c r="F114" s="146" t="s">
        <v>31</v>
      </c>
      <c r="G114" s="147"/>
      <c r="H114" s="11" t="s">
        <v>813</v>
      </c>
      <c r="I114" s="14">
        <f t="shared" si="4"/>
        <v>12.1</v>
      </c>
      <c r="J114" s="14">
        <v>12.1</v>
      </c>
      <c r="K114" s="121">
        <f t="shared" si="5"/>
        <v>12.1</v>
      </c>
      <c r="L114" s="127"/>
    </row>
    <row r="115" spans="1:12" ht="36" customHeight="1">
      <c r="A115" s="126"/>
      <c r="B115" s="119">
        <f>'Tax Invoice'!D111</f>
        <v>1</v>
      </c>
      <c r="C115" s="10" t="s">
        <v>814</v>
      </c>
      <c r="D115" s="10" t="s">
        <v>867</v>
      </c>
      <c r="E115" s="130" t="s">
        <v>815</v>
      </c>
      <c r="F115" s="146" t="s">
        <v>279</v>
      </c>
      <c r="G115" s="147"/>
      <c r="H115" s="11" t="s">
        <v>816</v>
      </c>
      <c r="I115" s="14">
        <f t="shared" si="4"/>
        <v>24.56</v>
      </c>
      <c r="J115" s="14">
        <v>24.56</v>
      </c>
      <c r="K115" s="121">
        <f t="shared" si="5"/>
        <v>24.56</v>
      </c>
      <c r="L115" s="127"/>
    </row>
    <row r="116" spans="1:12" ht="24" customHeight="1">
      <c r="A116" s="126"/>
      <c r="B116" s="119">
        <f>'Tax Invoice'!D112</f>
        <v>3</v>
      </c>
      <c r="C116" s="10" t="s">
        <v>817</v>
      </c>
      <c r="D116" s="10" t="s">
        <v>868</v>
      </c>
      <c r="E116" s="130" t="s">
        <v>620</v>
      </c>
      <c r="F116" s="146" t="s">
        <v>30</v>
      </c>
      <c r="G116" s="147"/>
      <c r="H116" s="11" t="s">
        <v>818</v>
      </c>
      <c r="I116" s="14">
        <f t="shared" si="4"/>
        <v>21</v>
      </c>
      <c r="J116" s="14">
        <v>21</v>
      </c>
      <c r="K116" s="121">
        <f t="shared" si="5"/>
        <v>63</v>
      </c>
      <c r="L116" s="127"/>
    </row>
    <row r="117" spans="1:12" ht="24" customHeight="1">
      <c r="A117" s="126"/>
      <c r="B117" s="119">
        <f>'Tax Invoice'!D113</f>
        <v>4</v>
      </c>
      <c r="C117" s="10" t="s">
        <v>817</v>
      </c>
      <c r="D117" s="10" t="s">
        <v>869</v>
      </c>
      <c r="E117" s="130" t="s">
        <v>819</v>
      </c>
      <c r="F117" s="146" t="s">
        <v>31</v>
      </c>
      <c r="G117" s="147"/>
      <c r="H117" s="11" t="s">
        <v>818</v>
      </c>
      <c r="I117" s="14">
        <f t="shared" si="4"/>
        <v>22.78</v>
      </c>
      <c r="J117" s="14">
        <v>22.78</v>
      </c>
      <c r="K117" s="121">
        <f t="shared" si="5"/>
        <v>91.12</v>
      </c>
      <c r="L117" s="127"/>
    </row>
    <row r="118" spans="1:12" ht="24" customHeight="1">
      <c r="A118" s="126"/>
      <c r="B118" s="119">
        <f>'Tax Invoice'!D114</f>
        <v>6</v>
      </c>
      <c r="C118" s="10" t="s">
        <v>817</v>
      </c>
      <c r="D118" s="10" t="s">
        <v>870</v>
      </c>
      <c r="E118" s="130" t="s">
        <v>820</v>
      </c>
      <c r="F118" s="146" t="s">
        <v>31</v>
      </c>
      <c r="G118" s="147"/>
      <c r="H118" s="11" t="s">
        <v>818</v>
      </c>
      <c r="I118" s="14">
        <f t="shared" ref="I118:I149" si="6">ROUNDUP(J118*$N$1,2)</f>
        <v>26.34</v>
      </c>
      <c r="J118" s="14">
        <v>26.34</v>
      </c>
      <c r="K118" s="121">
        <f t="shared" ref="K118:K149" si="7">I118*B118</f>
        <v>158.04</v>
      </c>
      <c r="L118" s="127"/>
    </row>
    <row r="119" spans="1:12" ht="24" customHeight="1">
      <c r="A119" s="126"/>
      <c r="B119" s="119">
        <f>'Tax Invoice'!D115</f>
        <v>18</v>
      </c>
      <c r="C119" s="10" t="s">
        <v>817</v>
      </c>
      <c r="D119" s="10" t="s">
        <v>870</v>
      </c>
      <c r="E119" s="130" t="s">
        <v>820</v>
      </c>
      <c r="F119" s="146" t="s">
        <v>32</v>
      </c>
      <c r="G119" s="147"/>
      <c r="H119" s="11" t="s">
        <v>818</v>
      </c>
      <c r="I119" s="14">
        <f t="shared" si="6"/>
        <v>26.34</v>
      </c>
      <c r="J119" s="14">
        <v>26.34</v>
      </c>
      <c r="K119" s="121">
        <f t="shared" si="7"/>
        <v>474.12</v>
      </c>
      <c r="L119" s="127"/>
    </row>
    <row r="120" spans="1:12" ht="24" customHeight="1">
      <c r="A120" s="126"/>
      <c r="B120" s="119">
        <f>'Tax Invoice'!D116</f>
        <v>2</v>
      </c>
      <c r="C120" s="10" t="s">
        <v>821</v>
      </c>
      <c r="D120" s="10" t="s">
        <v>871</v>
      </c>
      <c r="E120" s="130" t="s">
        <v>32</v>
      </c>
      <c r="F120" s="146"/>
      <c r="G120" s="147"/>
      <c r="H120" s="11" t="s">
        <v>822</v>
      </c>
      <c r="I120" s="14">
        <f t="shared" si="6"/>
        <v>35.24</v>
      </c>
      <c r="J120" s="14">
        <v>35.24</v>
      </c>
      <c r="K120" s="121">
        <f t="shared" si="7"/>
        <v>70.48</v>
      </c>
      <c r="L120" s="127"/>
    </row>
    <row r="121" spans="1:12" ht="12.75" customHeight="1">
      <c r="A121" s="126"/>
      <c r="B121" s="119">
        <f>'Tax Invoice'!D117</f>
        <v>16</v>
      </c>
      <c r="C121" s="10" t="s">
        <v>823</v>
      </c>
      <c r="D121" s="10" t="s">
        <v>823</v>
      </c>
      <c r="E121" s="130" t="s">
        <v>657</v>
      </c>
      <c r="F121" s="146"/>
      <c r="G121" s="147"/>
      <c r="H121" s="11" t="s">
        <v>824</v>
      </c>
      <c r="I121" s="14">
        <f t="shared" si="6"/>
        <v>24.21</v>
      </c>
      <c r="J121" s="14">
        <v>24.21</v>
      </c>
      <c r="K121" s="121">
        <f t="shared" si="7"/>
        <v>387.36</v>
      </c>
      <c r="L121" s="127"/>
    </row>
    <row r="122" spans="1:12" ht="12.75" customHeight="1">
      <c r="A122" s="126"/>
      <c r="B122" s="119">
        <f>'Tax Invoice'!D118</f>
        <v>2</v>
      </c>
      <c r="C122" s="10" t="s">
        <v>823</v>
      </c>
      <c r="D122" s="10" t="s">
        <v>823</v>
      </c>
      <c r="E122" s="130" t="s">
        <v>31</v>
      </c>
      <c r="F122" s="146"/>
      <c r="G122" s="147"/>
      <c r="H122" s="11" t="s">
        <v>824</v>
      </c>
      <c r="I122" s="14">
        <f t="shared" si="6"/>
        <v>24.21</v>
      </c>
      <c r="J122" s="14">
        <v>24.21</v>
      </c>
      <c r="K122" s="121">
        <f t="shared" si="7"/>
        <v>48.42</v>
      </c>
      <c r="L122" s="127"/>
    </row>
    <row r="123" spans="1:12" ht="24" customHeight="1">
      <c r="A123" s="126"/>
      <c r="B123" s="119">
        <f>'Tax Invoice'!D119</f>
        <v>1</v>
      </c>
      <c r="C123" s="10" t="s">
        <v>825</v>
      </c>
      <c r="D123" s="10" t="s">
        <v>825</v>
      </c>
      <c r="E123" s="130" t="s">
        <v>30</v>
      </c>
      <c r="F123" s="146" t="s">
        <v>112</v>
      </c>
      <c r="G123" s="147"/>
      <c r="H123" s="11" t="s">
        <v>243</v>
      </c>
      <c r="I123" s="14">
        <f t="shared" si="6"/>
        <v>76.180000000000007</v>
      </c>
      <c r="J123" s="14">
        <v>76.180000000000007</v>
      </c>
      <c r="K123" s="121">
        <f t="shared" si="7"/>
        <v>76.180000000000007</v>
      </c>
      <c r="L123" s="127"/>
    </row>
    <row r="124" spans="1:12" ht="24" customHeight="1">
      <c r="A124" s="126"/>
      <c r="B124" s="119">
        <f>'Tax Invoice'!D120</f>
        <v>1</v>
      </c>
      <c r="C124" s="10" t="s">
        <v>825</v>
      </c>
      <c r="D124" s="10" t="s">
        <v>825</v>
      </c>
      <c r="E124" s="130" t="s">
        <v>30</v>
      </c>
      <c r="F124" s="146" t="s">
        <v>269</v>
      </c>
      <c r="G124" s="147"/>
      <c r="H124" s="11" t="s">
        <v>243</v>
      </c>
      <c r="I124" s="14">
        <f t="shared" si="6"/>
        <v>76.180000000000007</v>
      </c>
      <c r="J124" s="14">
        <v>76.180000000000007</v>
      </c>
      <c r="K124" s="121">
        <f t="shared" si="7"/>
        <v>76.180000000000007</v>
      </c>
      <c r="L124" s="127"/>
    </row>
    <row r="125" spans="1:12" ht="24" customHeight="1">
      <c r="A125" s="126"/>
      <c r="B125" s="119">
        <f>'Tax Invoice'!D121</f>
        <v>1</v>
      </c>
      <c r="C125" s="10" t="s">
        <v>825</v>
      </c>
      <c r="D125" s="10" t="s">
        <v>825</v>
      </c>
      <c r="E125" s="130" t="s">
        <v>30</v>
      </c>
      <c r="F125" s="146" t="s">
        <v>220</v>
      </c>
      <c r="G125" s="147"/>
      <c r="H125" s="11" t="s">
        <v>243</v>
      </c>
      <c r="I125" s="14">
        <f t="shared" si="6"/>
        <v>76.180000000000007</v>
      </c>
      <c r="J125" s="14">
        <v>76.180000000000007</v>
      </c>
      <c r="K125" s="121">
        <f t="shared" si="7"/>
        <v>76.180000000000007</v>
      </c>
      <c r="L125" s="127"/>
    </row>
    <row r="126" spans="1:12" ht="24" customHeight="1">
      <c r="A126" s="126"/>
      <c r="B126" s="119">
        <f>'Tax Invoice'!D122</f>
        <v>1</v>
      </c>
      <c r="C126" s="10" t="s">
        <v>826</v>
      </c>
      <c r="D126" s="10" t="s">
        <v>826</v>
      </c>
      <c r="E126" s="130" t="s">
        <v>657</v>
      </c>
      <c r="F126" s="146"/>
      <c r="G126" s="147"/>
      <c r="H126" s="11" t="s">
        <v>827</v>
      </c>
      <c r="I126" s="14">
        <f t="shared" si="6"/>
        <v>35.24</v>
      </c>
      <c r="J126" s="14">
        <v>35.24</v>
      </c>
      <c r="K126" s="121">
        <f t="shared" si="7"/>
        <v>35.24</v>
      </c>
      <c r="L126" s="127"/>
    </row>
    <row r="127" spans="1:12" ht="24" customHeight="1">
      <c r="A127" s="126"/>
      <c r="B127" s="119">
        <f>'Tax Invoice'!D123</f>
        <v>5</v>
      </c>
      <c r="C127" s="10" t="s">
        <v>828</v>
      </c>
      <c r="D127" s="10" t="s">
        <v>828</v>
      </c>
      <c r="E127" s="130" t="s">
        <v>40</v>
      </c>
      <c r="F127" s="146"/>
      <c r="G127" s="147"/>
      <c r="H127" s="11" t="s">
        <v>829</v>
      </c>
      <c r="I127" s="14">
        <f t="shared" si="6"/>
        <v>52.33</v>
      </c>
      <c r="J127" s="14">
        <v>52.33</v>
      </c>
      <c r="K127" s="121">
        <f t="shared" si="7"/>
        <v>261.64999999999998</v>
      </c>
      <c r="L127" s="127"/>
    </row>
    <row r="128" spans="1:12" ht="24" customHeight="1">
      <c r="A128" s="126"/>
      <c r="B128" s="119">
        <f>'Tax Invoice'!D124</f>
        <v>2</v>
      </c>
      <c r="C128" s="10" t="s">
        <v>830</v>
      </c>
      <c r="D128" s="10" t="s">
        <v>830</v>
      </c>
      <c r="E128" s="130" t="s">
        <v>216</v>
      </c>
      <c r="F128" s="146"/>
      <c r="G128" s="147"/>
      <c r="H128" s="11" t="s">
        <v>831</v>
      </c>
      <c r="I128" s="14">
        <f t="shared" si="6"/>
        <v>35.24</v>
      </c>
      <c r="J128" s="14">
        <v>35.24</v>
      </c>
      <c r="K128" s="121">
        <f t="shared" si="7"/>
        <v>70.48</v>
      </c>
      <c r="L128" s="127"/>
    </row>
    <row r="129" spans="1:12" ht="12.75" customHeight="1">
      <c r="A129" s="126"/>
      <c r="B129" s="119">
        <f>'Tax Invoice'!D125</f>
        <v>2</v>
      </c>
      <c r="C129" s="10" t="s">
        <v>832</v>
      </c>
      <c r="D129" s="10" t="s">
        <v>832</v>
      </c>
      <c r="E129" s="130" t="s">
        <v>31</v>
      </c>
      <c r="F129" s="146"/>
      <c r="G129" s="147"/>
      <c r="H129" s="11" t="s">
        <v>833</v>
      </c>
      <c r="I129" s="14">
        <f t="shared" si="6"/>
        <v>53.04</v>
      </c>
      <c r="J129" s="14">
        <v>53.04</v>
      </c>
      <c r="K129" s="121">
        <f t="shared" si="7"/>
        <v>106.08</v>
      </c>
      <c r="L129" s="127"/>
    </row>
    <row r="130" spans="1:12" ht="24" customHeight="1">
      <c r="A130" s="126"/>
      <c r="B130" s="119">
        <f>'Tax Invoice'!D126</f>
        <v>2</v>
      </c>
      <c r="C130" s="10" t="s">
        <v>834</v>
      </c>
      <c r="D130" s="10" t="s">
        <v>834</v>
      </c>
      <c r="E130" s="130" t="s">
        <v>33</v>
      </c>
      <c r="F130" s="146" t="s">
        <v>277</v>
      </c>
      <c r="G130" s="147"/>
      <c r="H130" s="11" t="s">
        <v>835</v>
      </c>
      <c r="I130" s="14">
        <f t="shared" si="6"/>
        <v>68.349999999999994</v>
      </c>
      <c r="J130" s="14">
        <v>68.349999999999994</v>
      </c>
      <c r="K130" s="121">
        <f t="shared" si="7"/>
        <v>136.69999999999999</v>
      </c>
      <c r="L130" s="127"/>
    </row>
    <row r="131" spans="1:12" ht="24" customHeight="1">
      <c r="A131" s="126"/>
      <c r="B131" s="119">
        <f>'Tax Invoice'!D127</f>
        <v>1</v>
      </c>
      <c r="C131" s="10" t="s">
        <v>836</v>
      </c>
      <c r="D131" s="10" t="s">
        <v>836</v>
      </c>
      <c r="E131" s="130" t="s">
        <v>34</v>
      </c>
      <c r="F131" s="146" t="s">
        <v>749</v>
      </c>
      <c r="G131" s="147"/>
      <c r="H131" s="11" t="s">
        <v>837</v>
      </c>
      <c r="I131" s="14">
        <f t="shared" si="6"/>
        <v>58.38</v>
      </c>
      <c r="J131" s="14">
        <v>58.38</v>
      </c>
      <c r="K131" s="121">
        <f t="shared" si="7"/>
        <v>58.38</v>
      </c>
      <c r="L131" s="127"/>
    </row>
    <row r="132" spans="1:12" ht="24" customHeight="1">
      <c r="A132" s="126"/>
      <c r="B132" s="119">
        <f>'Tax Invoice'!D128</f>
        <v>1</v>
      </c>
      <c r="C132" s="10" t="s">
        <v>838</v>
      </c>
      <c r="D132" s="10" t="s">
        <v>838</v>
      </c>
      <c r="E132" s="130" t="s">
        <v>31</v>
      </c>
      <c r="F132" s="146" t="s">
        <v>277</v>
      </c>
      <c r="G132" s="147"/>
      <c r="H132" s="11" t="s">
        <v>839</v>
      </c>
      <c r="I132" s="14">
        <f t="shared" si="6"/>
        <v>110.01</v>
      </c>
      <c r="J132" s="14">
        <v>110.01</v>
      </c>
      <c r="K132" s="121">
        <f t="shared" si="7"/>
        <v>110.01</v>
      </c>
      <c r="L132" s="127"/>
    </row>
    <row r="133" spans="1:12" ht="24" customHeight="1">
      <c r="A133" s="126"/>
      <c r="B133" s="119">
        <f>'Tax Invoice'!D129</f>
        <v>1</v>
      </c>
      <c r="C133" s="10" t="s">
        <v>840</v>
      </c>
      <c r="D133" s="10" t="s">
        <v>840</v>
      </c>
      <c r="E133" s="130" t="s">
        <v>32</v>
      </c>
      <c r="F133" s="146" t="s">
        <v>277</v>
      </c>
      <c r="G133" s="147"/>
      <c r="H133" s="11" t="s">
        <v>841</v>
      </c>
      <c r="I133" s="14">
        <f t="shared" si="6"/>
        <v>94.7</v>
      </c>
      <c r="J133" s="14">
        <v>94.7</v>
      </c>
      <c r="K133" s="121">
        <f t="shared" si="7"/>
        <v>94.7</v>
      </c>
      <c r="L133" s="127"/>
    </row>
    <row r="134" spans="1:12" ht="24" customHeight="1">
      <c r="A134" s="126"/>
      <c r="B134" s="119">
        <f>'Tax Invoice'!D130</f>
        <v>2</v>
      </c>
      <c r="C134" s="10" t="s">
        <v>842</v>
      </c>
      <c r="D134" s="10" t="s">
        <v>842</v>
      </c>
      <c r="E134" s="130" t="s">
        <v>30</v>
      </c>
      <c r="F134" s="146" t="s">
        <v>744</v>
      </c>
      <c r="G134" s="147"/>
      <c r="H134" s="11" t="s">
        <v>843</v>
      </c>
      <c r="I134" s="14">
        <f t="shared" si="6"/>
        <v>49.13</v>
      </c>
      <c r="J134" s="14">
        <v>49.13</v>
      </c>
      <c r="K134" s="121">
        <f t="shared" si="7"/>
        <v>98.26</v>
      </c>
      <c r="L134" s="127"/>
    </row>
    <row r="135" spans="1:12" ht="24" customHeight="1">
      <c r="A135" s="126"/>
      <c r="B135" s="119">
        <f>'Tax Invoice'!D131</f>
        <v>2</v>
      </c>
      <c r="C135" s="10" t="s">
        <v>842</v>
      </c>
      <c r="D135" s="10" t="s">
        <v>842</v>
      </c>
      <c r="E135" s="130" t="s">
        <v>31</v>
      </c>
      <c r="F135" s="146" t="s">
        <v>744</v>
      </c>
      <c r="G135" s="147"/>
      <c r="H135" s="11" t="s">
        <v>843</v>
      </c>
      <c r="I135" s="14">
        <f t="shared" si="6"/>
        <v>49.13</v>
      </c>
      <c r="J135" s="14">
        <v>49.13</v>
      </c>
      <c r="K135" s="121">
        <f t="shared" si="7"/>
        <v>98.26</v>
      </c>
      <c r="L135" s="127"/>
    </row>
    <row r="136" spans="1:12" ht="24" customHeight="1">
      <c r="A136" s="126"/>
      <c r="B136" s="119">
        <f>'Tax Invoice'!D132</f>
        <v>2</v>
      </c>
      <c r="C136" s="10" t="s">
        <v>844</v>
      </c>
      <c r="D136" s="10" t="s">
        <v>844</v>
      </c>
      <c r="E136" s="130" t="s">
        <v>30</v>
      </c>
      <c r="F136" s="146" t="s">
        <v>744</v>
      </c>
      <c r="G136" s="147"/>
      <c r="H136" s="11" t="s">
        <v>845</v>
      </c>
      <c r="I136" s="14">
        <f t="shared" si="6"/>
        <v>49.48</v>
      </c>
      <c r="J136" s="14">
        <v>49.48</v>
      </c>
      <c r="K136" s="121">
        <f t="shared" si="7"/>
        <v>98.96</v>
      </c>
      <c r="L136" s="127"/>
    </row>
    <row r="137" spans="1:12" ht="24" customHeight="1">
      <c r="A137" s="126"/>
      <c r="B137" s="119">
        <f>'Tax Invoice'!D133</f>
        <v>2</v>
      </c>
      <c r="C137" s="10" t="s">
        <v>844</v>
      </c>
      <c r="D137" s="10" t="s">
        <v>844</v>
      </c>
      <c r="E137" s="130" t="s">
        <v>31</v>
      </c>
      <c r="F137" s="146" t="s">
        <v>744</v>
      </c>
      <c r="G137" s="147"/>
      <c r="H137" s="11" t="s">
        <v>845</v>
      </c>
      <c r="I137" s="14">
        <f t="shared" si="6"/>
        <v>49.48</v>
      </c>
      <c r="J137" s="14">
        <v>49.48</v>
      </c>
      <c r="K137" s="121">
        <f t="shared" si="7"/>
        <v>98.96</v>
      </c>
      <c r="L137" s="127"/>
    </row>
    <row r="138" spans="1:12" ht="24" customHeight="1">
      <c r="A138" s="126"/>
      <c r="B138" s="119">
        <f>'Tax Invoice'!D134</f>
        <v>1</v>
      </c>
      <c r="C138" s="10" t="s">
        <v>846</v>
      </c>
      <c r="D138" s="10" t="s">
        <v>846</v>
      </c>
      <c r="E138" s="130" t="s">
        <v>30</v>
      </c>
      <c r="F138" s="146" t="s">
        <v>277</v>
      </c>
      <c r="G138" s="147"/>
      <c r="H138" s="11" t="s">
        <v>847</v>
      </c>
      <c r="I138" s="14">
        <f t="shared" si="6"/>
        <v>58.38</v>
      </c>
      <c r="J138" s="14">
        <v>58.38</v>
      </c>
      <c r="K138" s="121">
        <f t="shared" si="7"/>
        <v>58.38</v>
      </c>
      <c r="L138" s="127"/>
    </row>
    <row r="139" spans="1:12" ht="24" customHeight="1">
      <c r="A139" s="126"/>
      <c r="B139" s="119">
        <f>'Tax Invoice'!D135</f>
        <v>2</v>
      </c>
      <c r="C139" s="10" t="s">
        <v>846</v>
      </c>
      <c r="D139" s="10" t="s">
        <v>846</v>
      </c>
      <c r="E139" s="130" t="s">
        <v>32</v>
      </c>
      <c r="F139" s="146" t="s">
        <v>679</v>
      </c>
      <c r="G139" s="147"/>
      <c r="H139" s="11" t="s">
        <v>847</v>
      </c>
      <c r="I139" s="14">
        <f t="shared" si="6"/>
        <v>58.38</v>
      </c>
      <c r="J139" s="14">
        <v>58.38</v>
      </c>
      <c r="K139" s="121">
        <f t="shared" si="7"/>
        <v>116.76</v>
      </c>
      <c r="L139" s="127"/>
    </row>
    <row r="140" spans="1:12" ht="24" customHeight="1">
      <c r="A140" s="126"/>
      <c r="B140" s="119">
        <f>'Tax Invoice'!D136</f>
        <v>4</v>
      </c>
      <c r="C140" s="10" t="s">
        <v>848</v>
      </c>
      <c r="D140" s="10" t="s">
        <v>848</v>
      </c>
      <c r="E140" s="130" t="s">
        <v>31</v>
      </c>
      <c r="F140" s="146" t="s">
        <v>279</v>
      </c>
      <c r="G140" s="147"/>
      <c r="H140" s="11" t="s">
        <v>849</v>
      </c>
      <c r="I140" s="14">
        <f t="shared" si="6"/>
        <v>55.54</v>
      </c>
      <c r="J140" s="14">
        <v>55.54</v>
      </c>
      <c r="K140" s="121">
        <f t="shared" si="7"/>
        <v>222.16</v>
      </c>
      <c r="L140" s="127"/>
    </row>
    <row r="141" spans="1:12" ht="24" customHeight="1">
      <c r="A141" s="126"/>
      <c r="B141" s="119">
        <f>'Tax Invoice'!D137</f>
        <v>1</v>
      </c>
      <c r="C141" s="10" t="s">
        <v>848</v>
      </c>
      <c r="D141" s="10" t="s">
        <v>848</v>
      </c>
      <c r="E141" s="130" t="s">
        <v>31</v>
      </c>
      <c r="F141" s="146" t="s">
        <v>749</v>
      </c>
      <c r="G141" s="147"/>
      <c r="H141" s="11" t="s">
        <v>849</v>
      </c>
      <c r="I141" s="14">
        <f t="shared" si="6"/>
        <v>55.54</v>
      </c>
      <c r="J141" s="14">
        <v>55.54</v>
      </c>
      <c r="K141" s="121">
        <f t="shared" si="7"/>
        <v>55.54</v>
      </c>
      <c r="L141" s="127"/>
    </row>
    <row r="142" spans="1:12" ht="24" customHeight="1">
      <c r="A142" s="126"/>
      <c r="B142" s="119">
        <f>'Tax Invoice'!D138</f>
        <v>2</v>
      </c>
      <c r="C142" s="10" t="s">
        <v>848</v>
      </c>
      <c r="D142" s="10" t="s">
        <v>848</v>
      </c>
      <c r="E142" s="130" t="s">
        <v>32</v>
      </c>
      <c r="F142" s="146" t="s">
        <v>279</v>
      </c>
      <c r="G142" s="147"/>
      <c r="H142" s="11" t="s">
        <v>849</v>
      </c>
      <c r="I142" s="14">
        <f t="shared" si="6"/>
        <v>55.54</v>
      </c>
      <c r="J142" s="14">
        <v>55.54</v>
      </c>
      <c r="K142" s="121">
        <f t="shared" si="7"/>
        <v>111.08</v>
      </c>
      <c r="L142" s="127"/>
    </row>
    <row r="143" spans="1:12" ht="24" customHeight="1">
      <c r="A143" s="126"/>
      <c r="B143" s="119">
        <f>'Tax Invoice'!D139</f>
        <v>2</v>
      </c>
      <c r="C143" s="10" t="s">
        <v>848</v>
      </c>
      <c r="D143" s="10" t="s">
        <v>848</v>
      </c>
      <c r="E143" s="130" t="s">
        <v>32</v>
      </c>
      <c r="F143" s="146" t="s">
        <v>744</v>
      </c>
      <c r="G143" s="147"/>
      <c r="H143" s="11" t="s">
        <v>849</v>
      </c>
      <c r="I143" s="14">
        <f t="shared" si="6"/>
        <v>55.54</v>
      </c>
      <c r="J143" s="14">
        <v>55.54</v>
      </c>
      <c r="K143" s="121">
        <f t="shared" si="7"/>
        <v>111.08</v>
      </c>
      <c r="L143" s="127"/>
    </row>
    <row r="144" spans="1:12" ht="24" customHeight="1">
      <c r="A144" s="126"/>
      <c r="B144" s="119">
        <f>'Tax Invoice'!D140</f>
        <v>6</v>
      </c>
      <c r="C144" s="10" t="s">
        <v>850</v>
      </c>
      <c r="D144" s="10" t="s">
        <v>850</v>
      </c>
      <c r="E144" s="130" t="s">
        <v>42</v>
      </c>
      <c r="F144" s="146" t="s">
        <v>279</v>
      </c>
      <c r="G144" s="147"/>
      <c r="H144" s="11" t="s">
        <v>851</v>
      </c>
      <c r="I144" s="14">
        <f t="shared" si="6"/>
        <v>60.16</v>
      </c>
      <c r="J144" s="14">
        <v>60.16</v>
      </c>
      <c r="K144" s="121">
        <f t="shared" si="7"/>
        <v>360.96</v>
      </c>
      <c r="L144" s="127"/>
    </row>
    <row r="145" spans="1:12" ht="24" customHeight="1">
      <c r="A145" s="126"/>
      <c r="B145" s="119">
        <f>'Tax Invoice'!D141</f>
        <v>1</v>
      </c>
      <c r="C145" s="10" t="s">
        <v>852</v>
      </c>
      <c r="D145" s="10" t="s">
        <v>852</v>
      </c>
      <c r="E145" s="130" t="s">
        <v>42</v>
      </c>
      <c r="F145" s="146" t="s">
        <v>279</v>
      </c>
      <c r="G145" s="147"/>
      <c r="H145" s="11" t="s">
        <v>853</v>
      </c>
      <c r="I145" s="14">
        <f t="shared" si="6"/>
        <v>60.16</v>
      </c>
      <c r="J145" s="14">
        <v>60.16</v>
      </c>
      <c r="K145" s="121">
        <f t="shared" si="7"/>
        <v>60.16</v>
      </c>
      <c r="L145" s="127"/>
    </row>
    <row r="146" spans="1:12" ht="24" customHeight="1">
      <c r="A146" s="126"/>
      <c r="B146" s="119">
        <f>'Tax Invoice'!D142</f>
        <v>2</v>
      </c>
      <c r="C146" s="10" t="s">
        <v>854</v>
      </c>
      <c r="D146" s="10" t="s">
        <v>854</v>
      </c>
      <c r="E146" s="130" t="s">
        <v>40</v>
      </c>
      <c r="F146" s="146" t="s">
        <v>749</v>
      </c>
      <c r="G146" s="147"/>
      <c r="H146" s="11" t="s">
        <v>855</v>
      </c>
      <c r="I146" s="14">
        <f t="shared" si="6"/>
        <v>68.349999999999994</v>
      </c>
      <c r="J146" s="14">
        <v>68.349999999999994</v>
      </c>
      <c r="K146" s="121">
        <f t="shared" si="7"/>
        <v>136.69999999999999</v>
      </c>
      <c r="L146" s="127"/>
    </row>
    <row r="147" spans="1:12" ht="24" customHeight="1">
      <c r="A147" s="126"/>
      <c r="B147" s="119">
        <f>'Tax Invoice'!D143</f>
        <v>5</v>
      </c>
      <c r="C147" s="10" t="s">
        <v>854</v>
      </c>
      <c r="D147" s="10" t="s">
        <v>854</v>
      </c>
      <c r="E147" s="130" t="s">
        <v>42</v>
      </c>
      <c r="F147" s="146" t="s">
        <v>279</v>
      </c>
      <c r="G147" s="147"/>
      <c r="H147" s="11" t="s">
        <v>855</v>
      </c>
      <c r="I147" s="14">
        <f t="shared" si="6"/>
        <v>68.349999999999994</v>
      </c>
      <c r="J147" s="14">
        <v>68.349999999999994</v>
      </c>
      <c r="K147" s="121">
        <f t="shared" si="7"/>
        <v>341.75</v>
      </c>
      <c r="L147" s="127"/>
    </row>
    <row r="148" spans="1:12" ht="24" customHeight="1">
      <c r="A148" s="126"/>
      <c r="B148" s="119">
        <f>'Tax Invoice'!D144</f>
        <v>1</v>
      </c>
      <c r="C148" s="10" t="s">
        <v>854</v>
      </c>
      <c r="D148" s="10" t="s">
        <v>854</v>
      </c>
      <c r="E148" s="130" t="s">
        <v>42</v>
      </c>
      <c r="F148" s="146" t="s">
        <v>277</v>
      </c>
      <c r="G148" s="147"/>
      <c r="H148" s="11" t="s">
        <v>855</v>
      </c>
      <c r="I148" s="14">
        <f t="shared" si="6"/>
        <v>68.349999999999994</v>
      </c>
      <c r="J148" s="14">
        <v>68.349999999999994</v>
      </c>
      <c r="K148" s="121">
        <f t="shared" si="7"/>
        <v>68.349999999999994</v>
      </c>
      <c r="L148" s="127"/>
    </row>
    <row r="149" spans="1:12" ht="24" customHeight="1">
      <c r="A149" s="126"/>
      <c r="B149" s="119">
        <f>'Tax Invoice'!D145</f>
        <v>1</v>
      </c>
      <c r="C149" s="10" t="s">
        <v>856</v>
      </c>
      <c r="D149" s="10" t="s">
        <v>856</v>
      </c>
      <c r="E149" s="130" t="s">
        <v>39</v>
      </c>
      <c r="F149" s="146" t="s">
        <v>271</v>
      </c>
      <c r="G149" s="147"/>
      <c r="H149" s="11" t="s">
        <v>857</v>
      </c>
      <c r="I149" s="14">
        <f t="shared" si="6"/>
        <v>145.96</v>
      </c>
      <c r="J149" s="14">
        <v>145.96</v>
      </c>
      <c r="K149" s="121">
        <f t="shared" si="7"/>
        <v>145.96</v>
      </c>
      <c r="L149" s="127"/>
    </row>
    <row r="150" spans="1:12" ht="12.75" customHeight="1">
      <c r="A150" s="126"/>
      <c r="B150" s="119">
        <f>'Tax Invoice'!D146</f>
        <v>4</v>
      </c>
      <c r="C150" s="10" t="s">
        <v>858</v>
      </c>
      <c r="D150" s="10" t="s">
        <v>858</v>
      </c>
      <c r="E150" s="130" t="s">
        <v>28</v>
      </c>
      <c r="F150" s="146" t="s">
        <v>277</v>
      </c>
      <c r="G150" s="147"/>
      <c r="H150" s="11" t="s">
        <v>859</v>
      </c>
      <c r="I150" s="14">
        <f t="shared" ref="I150:I155" si="8">ROUNDUP(J150*$N$1,2)</f>
        <v>52.33</v>
      </c>
      <c r="J150" s="14">
        <v>52.33</v>
      </c>
      <c r="K150" s="121">
        <f t="shared" ref="K150:K155" si="9">I150*B150</f>
        <v>209.32</v>
      </c>
      <c r="L150" s="127"/>
    </row>
    <row r="151" spans="1:12" ht="12.75" customHeight="1">
      <c r="A151" s="126"/>
      <c r="B151" s="119">
        <f>'Tax Invoice'!D147</f>
        <v>6</v>
      </c>
      <c r="C151" s="10" t="s">
        <v>858</v>
      </c>
      <c r="D151" s="10" t="s">
        <v>858</v>
      </c>
      <c r="E151" s="130" t="s">
        <v>30</v>
      </c>
      <c r="F151" s="146" t="s">
        <v>679</v>
      </c>
      <c r="G151" s="147"/>
      <c r="H151" s="11" t="s">
        <v>859</v>
      </c>
      <c r="I151" s="14">
        <f t="shared" si="8"/>
        <v>52.33</v>
      </c>
      <c r="J151" s="14">
        <v>52.33</v>
      </c>
      <c r="K151" s="121">
        <f t="shared" si="9"/>
        <v>313.98</v>
      </c>
      <c r="L151" s="127"/>
    </row>
    <row r="152" spans="1:12" ht="12.75" customHeight="1">
      <c r="A152" s="126"/>
      <c r="B152" s="119">
        <f>'Tax Invoice'!D148</f>
        <v>4</v>
      </c>
      <c r="C152" s="10" t="s">
        <v>860</v>
      </c>
      <c r="D152" s="10" t="s">
        <v>860</v>
      </c>
      <c r="E152" s="130" t="s">
        <v>28</v>
      </c>
      <c r="F152" s="146" t="s">
        <v>749</v>
      </c>
      <c r="G152" s="147"/>
      <c r="H152" s="11" t="s">
        <v>861</v>
      </c>
      <c r="I152" s="14">
        <f t="shared" si="8"/>
        <v>55.18</v>
      </c>
      <c r="J152" s="14">
        <v>55.18</v>
      </c>
      <c r="K152" s="121">
        <f t="shared" si="9"/>
        <v>220.72</v>
      </c>
      <c r="L152" s="127"/>
    </row>
    <row r="153" spans="1:12" ht="12.75" customHeight="1">
      <c r="A153" s="126"/>
      <c r="B153" s="119">
        <f>'Tax Invoice'!D149</f>
        <v>2</v>
      </c>
      <c r="C153" s="10" t="s">
        <v>860</v>
      </c>
      <c r="D153" s="10" t="s">
        <v>860</v>
      </c>
      <c r="E153" s="130" t="s">
        <v>30</v>
      </c>
      <c r="F153" s="146" t="s">
        <v>744</v>
      </c>
      <c r="G153" s="147"/>
      <c r="H153" s="11" t="s">
        <v>861</v>
      </c>
      <c r="I153" s="14">
        <f t="shared" si="8"/>
        <v>55.18</v>
      </c>
      <c r="J153" s="14">
        <v>55.18</v>
      </c>
      <c r="K153" s="121">
        <f t="shared" si="9"/>
        <v>110.36</v>
      </c>
      <c r="L153" s="127"/>
    </row>
    <row r="154" spans="1:12" ht="12.75" customHeight="1">
      <c r="A154" s="126"/>
      <c r="B154" s="119">
        <f>'Tax Invoice'!D150</f>
        <v>10</v>
      </c>
      <c r="C154" s="10" t="s">
        <v>860</v>
      </c>
      <c r="D154" s="10" t="s">
        <v>860</v>
      </c>
      <c r="E154" s="130" t="s">
        <v>31</v>
      </c>
      <c r="F154" s="146" t="s">
        <v>744</v>
      </c>
      <c r="G154" s="147"/>
      <c r="H154" s="11" t="s">
        <v>861</v>
      </c>
      <c r="I154" s="14">
        <f t="shared" si="8"/>
        <v>55.18</v>
      </c>
      <c r="J154" s="14">
        <v>55.18</v>
      </c>
      <c r="K154" s="121">
        <f t="shared" si="9"/>
        <v>551.79999999999995</v>
      </c>
      <c r="L154" s="127"/>
    </row>
    <row r="155" spans="1:12" ht="24" customHeight="1">
      <c r="A155" s="126"/>
      <c r="B155" s="120">
        <f>'Tax Invoice'!D151</f>
        <v>1</v>
      </c>
      <c r="C155" s="12" t="s">
        <v>862</v>
      </c>
      <c r="D155" s="12" t="s">
        <v>872</v>
      </c>
      <c r="E155" s="131" t="s">
        <v>42</v>
      </c>
      <c r="F155" s="144"/>
      <c r="G155" s="145"/>
      <c r="H155" s="13" t="s">
        <v>863</v>
      </c>
      <c r="I155" s="15">
        <f t="shared" si="8"/>
        <v>174.44</v>
      </c>
      <c r="J155" s="15">
        <v>174.44</v>
      </c>
      <c r="K155" s="122">
        <f t="shared" si="9"/>
        <v>174.44</v>
      </c>
      <c r="L155" s="127"/>
    </row>
    <row r="156" spans="1:12" ht="12.75" customHeight="1">
      <c r="A156" s="126"/>
      <c r="B156" s="138">
        <f>SUM(B22:B155)</f>
        <v>712</v>
      </c>
      <c r="C156" s="138" t="s">
        <v>149</v>
      </c>
      <c r="D156" s="138"/>
      <c r="E156" s="138"/>
      <c r="F156" s="138"/>
      <c r="G156" s="138"/>
      <c r="H156" s="138"/>
      <c r="I156" s="139" t="s">
        <v>261</v>
      </c>
      <c r="J156" s="139" t="s">
        <v>261</v>
      </c>
      <c r="K156" s="140">
        <f>SUM(K22:K155)</f>
        <v>15721.98</v>
      </c>
      <c r="L156" s="127"/>
    </row>
    <row r="157" spans="1:12" ht="12.75" customHeight="1">
      <c r="A157" s="126"/>
      <c r="B157" s="138"/>
      <c r="C157" s="138"/>
      <c r="D157" s="138"/>
      <c r="E157" s="138"/>
      <c r="F157" s="138"/>
      <c r="G157" s="138"/>
      <c r="H157" s="138"/>
      <c r="I157" s="139" t="s">
        <v>190</v>
      </c>
      <c r="J157" s="139" t="s">
        <v>190</v>
      </c>
      <c r="K157" s="140">
        <f>Invoice!J157</f>
        <v>-6288.7920000000004</v>
      </c>
      <c r="L157" s="127"/>
    </row>
    <row r="158" spans="1:12" ht="12.75" customHeight="1" outlineLevel="1">
      <c r="A158" s="126"/>
      <c r="B158" s="138"/>
      <c r="C158" s="138"/>
      <c r="D158" s="138"/>
      <c r="E158" s="138"/>
      <c r="F158" s="138"/>
      <c r="G158" s="138"/>
      <c r="H158" s="138"/>
      <c r="I158" s="139" t="s">
        <v>191</v>
      </c>
      <c r="J158" s="139" t="s">
        <v>191</v>
      </c>
      <c r="K158" s="140">
        <f>Invoice!J158</f>
        <v>0</v>
      </c>
      <c r="L158" s="127"/>
    </row>
    <row r="159" spans="1:12" ht="12.75" customHeight="1">
      <c r="A159" s="126"/>
      <c r="B159" s="138"/>
      <c r="C159" s="138"/>
      <c r="D159" s="138"/>
      <c r="E159" s="138"/>
      <c r="F159" s="138"/>
      <c r="G159" s="138"/>
      <c r="H159" s="138"/>
      <c r="I159" s="139" t="s">
        <v>263</v>
      </c>
      <c r="J159" s="139" t="s">
        <v>263</v>
      </c>
      <c r="K159" s="140">
        <f>SUM(K156:K158)</f>
        <v>9433.1879999999983</v>
      </c>
      <c r="L159" s="127"/>
    </row>
    <row r="160" spans="1:12" ht="12.75" customHeight="1">
      <c r="A160" s="6"/>
      <c r="B160" s="7"/>
      <c r="C160" s="7"/>
      <c r="D160" s="7"/>
      <c r="E160" s="7"/>
      <c r="F160" s="7"/>
      <c r="G160" s="7"/>
      <c r="H160" s="7" t="s">
        <v>873</v>
      </c>
      <c r="I160" s="7"/>
      <c r="J160" s="7"/>
      <c r="K160" s="7"/>
      <c r="L160" s="8"/>
    </row>
    <row r="161" ht="12.75" customHeight="1"/>
    <row r="162" ht="12.75" customHeight="1"/>
    <row r="163" ht="12.75" customHeight="1"/>
    <row r="164" ht="12.75" customHeight="1"/>
    <row r="165" ht="12.75" customHeight="1"/>
    <row r="166" ht="12.75" customHeight="1"/>
    <row r="167" ht="12.75" customHeight="1"/>
  </sheetData>
  <mergeCells count="138">
    <mergeCell ref="F66:G66"/>
    <mergeCell ref="F67:G67"/>
    <mergeCell ref="F68:G68"/>
    <mergeCell ref="F69:G69"/>
    <mergeCell ref="F70:G70"/>
    <mergeCell ref="F71:G71"/>
    <mergeCell ref="F72:G72"/>
    <mergeCell ref="F73:G73"/>
    <mergeCell ref="F74:G74"/>
    <mergeCell ref="F57:G57"/>
    <mergeCell ref="F58:G58"/>
    <mergeCell ref="F59:G59"/>
    <mergeCell ref="F60:G60"/>
    <mergeCell ref="F61:G61"/>
    <mergeCell ref="F62:G62"/>
    <mergeCell ref="F63:G63"/>
    <mergeCell ref="F64:G64"/>
    <mergeCell ref="F65:G65"/>
    <mergeCell ref="F48:G48"/>
    <mergeCell ref="F49:G49"/>
    <mergeCell ref="F50:G50"/>
    <mergeCell ref="F51:G51"/>
    <mergeCell ref="F52:G52"/>
    <mergeCell ref="F53:G53"/>
    <mergeCell ref="F54:G54"/>
    <mergeCell ref="F55:G55"/>
    <mergeCell ref="F56:G56"/>
    <mergeCell ref="F39:G39"/>
    <mergeCell ref="F40:G40"/>
    <mergeCell ref="F41:G41"/>
    <mergeCell ref="F42:G42"/>
    <mergeCell ref="F43:G43"/>
    <mergeCell ref="F44:G44"/>
    <mergeCell ref="F45:G45"/>
    <mergeCell ref="F46:G46"/>
    <mergeCell ref="F47:G47"/>
    <mergeCell ref="F30:G30"/>
    <mergeCell ref="F31:G31"/>
    <mergeCell ref="F32:G32"/>
    <mergeCell ref="F33:G33"/>
    <mergeCell ref="F34:G34"/>
    <mergeCell ref="F35:G35"/>
    <mergeCell ref="F36:G36"/>
    <mergeCell ref="F37:G37"/>
    <mergeCell ref="F38:G38"/>
    <mergeCell ref="F82:G82"/>
    <mergeCell ref="F83:G83"/>
    <mergeCell ref="F84:G84"/>
    <mergeCell ref="F85:G85"/>
    <mergeCell ref="F86:G86"/>
    <mergeCell ref="K10:K11"/>
    <mergeCell ref="K14:K15"/>
    <mergeCell ref="F79:G79"/>
    <mergeCell ref="F80:G80"/>
    <mergeCell ref="F81:G81"/>
    <mergeCell ref="F75:G75"/>
    <mergeCell ref="F76:G76"/>
    <mergeCell ref="F77:G77"/>
    <mergeCell ref="F78:G78"/>
    <mergeCell ref="F24:G24"/>
    <mergeCell ref="F23:G23"/>
    <mergeCell ref="F20:G20"/>
    <mergeCell ref="F21:G21"/>
    <mergeCell ref="F22:G22"/>
    <mergeCell ref="F25:G25"/>
    <mergeCell ref="F26:G26"/>
    <mergeCell ref="F27:G27"/>
    <mergeCell ref="F28:G28"/>
    <mergeCell ref="F29:G29"/>
    <mergeCell ref="F92:G92"/>
    <mergeCell ref="F93:G93"/>
    <mergeCell ref="F94:G94"/>
    <mergeCell ref="F95:G95"/>
    <mergeCell ref="F96:G96"/>
    <mergeCell ref="F87:G87"/>
    <mergeCell ref="F88:G88"/>
    <mergeCell ref="F89:G89"/>
    <mergeCell ref="F90:G90"/>
    <mergeCell ref="F91:G91"/>
    <mergeCell ref="F102:G102"/>
    <mergeCell ref="F103:G103"/>
    <mergeCell ref="F104:G104"/>
    <mergeCell ref="F105:G105"/>
    <mergeCell ref="F106:G106"/>
    <mergeCell ref="F97:G97"/>
    <mergeCell ref="F98:G98"/>
    <mergeCell ref="F99:G99"/>
    <mergeCell ref="F100:G100"/>
    <mergeCell ref="F101:G101"/>
    <mergeCell ref="F112:G112"/>
    <mergeCell ref="F113:G113"/>
    <mergeCell ref="F114:G114"/>
    <mergeCell ref="F115:G115"/>
    <mergeCell ref="F116:G116"/>
    <mergeCell ref="F107:G107"/>
    <mergeCell ref="F108:G108"/>
    <mergeCell ref="F109:G109"/>
    <mergeCell ref="F110:G110"/>
    <mergeCell ref="F111:G111"/>
    <mergeCell ref="F122:G122"/>
    <mergeCell ref="F123:G123"/>
    <mergeCell ref="F124:G124"/>
    <mergeCell ref="F125:G125"/>
    <mergeCell ref="F126:G126"/>
    <mergeCell ref="F117:G117"/>
    <mergeCell ref="F118:G118"/>
    <mergeCell ref="F119:G119"/>
    <mergeCell ref="F120:G120"/>
    <mergeCell ref="F121:G121"/>
    <mergeCell ref="F132:G132"/>
    <mergeCell ref="F133:G133"/>
    <mergeCell ref="F134:G134"/>
    <mergeCell ref="F135:G135"/>
    <mergeCell ref="F136:G136"/>
    <mergeCell ref="F127:G127"/>
    <mergeCell ref="F128:G128"/>
    <mergeCell ref="F129:G129"/>
    <mergeCell ref="F130:G130"/>
    <mergeCell ref="F131:G131"/>
    <mergeCell ref="F142:G142"/>
    <mergeCell ref="F143:G143"/>
    <mergeCell ref="F144:G144"/>
    <mergeCell ref="F145:G145"/>
    <mergeCell ref="F146:G146"/>
    <mergeCell ref="F137:G137"/>
    <mergeCell ref="F138:G138"/>
    <mergeCell ref="F139:G139"/>
    <mergeCell ref="F140:G140"/>
    <mergeCell ref="F141:G141"/>
    <mergeCell ref="F152:G152"/>
    <mergeCell ref="F153:G153"/>
    <mergeCell ref="F154:G154"/>
    <mergeCell ref="F155:G155"/>
    <mergeCell ref="F147:G147"/>
    <mergeCell ref="F148:G148"/>
    <mergeCell ref="F149:G149"/>
    <mergeCell ref="F150:G150"/>
    <mergeCell ref="F151:G15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 zoomScaleNormal="100" workbookViewId="0">
      <selection activeCell="C18" sqref="C18:C15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15721.98</v>
      </c>
      <c r="O2" s="21" t="s">
        <v>265</v>
      </c>
    </row>
    <row r="3" spans="1:15" s="21" customFormat="1" ht="15" customHeight="1" thickBot="1">
      <c r="A3" s="22" t="s">
        <v>156</v>
      </c>
      <c r="G3" s="28">
        <f>Invoice!J14</f>
        <v>45183</v>
      </c>
      <c r="H3" s="29"/>
      <c r="N3" s="21">
        <v>15721.98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35.54</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37.96</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44.18</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22.5</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26.06</v>
      </c>
    </row>
    <row r="16" spans="1:15" s="21" customFormat="1" ht="13.7" customHeight="1" thickBot="1">
      <c r="A16" s="52"/>
      <c r="K16" s="106" t="s">
        <v>172</v>
      </c>
      <c r="L16" s="51" t="s">
        <v>173</v>
      </c>
      <c r="M16" s="21">
        <f>VLOOKUP(G3,[1]Sheet1!$A$9:$I$7290,7,FALSE)</f>
        <v>20.82</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10mm  &amp;  Color: Clear</v>
      </c>
      <c r="B18" s="57" t="str">
        <f>'Copy paste to Here'!C22</f>
        <v>ACBEVB</v>
      </c>
      <c r="C18" s="57" t="s">
        <v>723</v>
      </c>
      <c r="D18" s="58">
        <f>Invoice!B22</f>
        <v>4</v>
      </c>
      <c r="E18" s="59">
        <f>'Shipping Invoice'!J22*$N$1</f>
        <v>7.48</v>
      </c>
      <c r="F18" s="59">
        <f>D18*E18</f>
        <v>29.92</v>
      </c>
      <c r="G18" s="60">
        <f>E18*$E$14</f>
        <v>7.48</v>
      </c>
      <c r="H18" s="61">
        <f>D18*G18</f>
        <v>29.92</v>
      </c>
    </row>
    <row r="19" spans="1:13" s="62" customFormat="1" ht="24">
      <c r="A19" s="124" t="str">
        <f>IF((LEN('Copy paste to Here'!G23))&gt;5,((CONCATENATE('Copy paste to Here'!G23," &amp; ",'Copy paste to Here'!D23,"  &amp;  ",'Copy paste to Here'!E23))),"Empty Cell")</f>
        <v>PVD plated 316L steel eyebrow barbell, 18g (1mm) with two 3mm balls &amp; Color: High Polish  &amp;  Length: 6mm</v>
      </c>
      <c r="B19" s="57" t="str">
        <f>'Copy paste to Here'!C23</f>
        <v>BB18B3</v>
      </c>
      <c r="C19" s="57" t="s">
        <v>725</v>
      </c>
      <c r="D19" s="58">
        <f>Invoice!B23</f>
        <v>8</v>
      </c>
      <c r="E19" s="59">
        <f>'Shipping Invoice'!J23*$N$1</f>
        <v>6.76</v>
      </c>
      <c r="F19" s="59">
        <f t="shared" ref="F19:F82" si="0">D19*E19</f>
        <v>54.08</v>
      </c>
      <c r="G19" s="60">
        <f t="shared" ref="G19:G82" si="1">E19*$E$14</f>
        <v>6.76</v>
      </c>
      <c r="H19" s="63">
        <f t="shared" ref="H19:H82" si="2">D19*G19</f>
        <v>54.08</v>
      </c>
    </row>
    <row r="20" spans="1:13" s="62" customFormat="1" ht="24">
      <c r="A20" s="56" t="str">
        <f>IF((LEN('Copy paste to Here'!G24))&gt;5,((CONCATENATE('Copy paste to Here'!G24," &amp; ",'Copy paste to Here'!D24,"  &amp;  ",'Copy paste to Here'!E24))),"Empty Cell")</f>
        <v>PVD plated 316L steel eyebrow barbell, 18g (1mm) with two 3mm balls &amp; Color: High Polish  &amp;  Length: 8mm</v>
      </c>
      <c r="B20" s="57" t="str">
        <f>'Copy paste to Here'!C24</f>
        <v>BB18B3</v>
      </c>
      <c r="C20" s="57" t="s">
        <v>725</v>
      </c>
      <c r="D20" s="58">
        <f>Invoice!B24</f>
        <v>8</v>
      </c>
      <c r="E20" s="59">
        <f>'Shipping Invoice'!J24*$N$1</f>
        <v>6.76</v>
      </c>
      <c r="F20" s="59">
        <f t="shared" si="0"/>
        <v>54.08</v>
      </c>
      <c r="G20" s="60">
        <f t="shared" si="1"/>
        <v>6.76</v>
      </c>
      <c r="H20" s="63">
        <f t="shared" si="2"/>
        <v>54.08</v>
      </c>
    </row>
    <row r="21" spans="1:13" s="62" customFormat="1" ht="24">
      <c r="A21" s="56" t="str">
        <f>IF((LEN('Copy paste to Here'!G25))&gt;5,((CONCATENATE('Copy paste to Here'!G25," &amp; ",'Copy paste to Here'!D25,"  &amp;  ",'Copy paste to Here'!E25))),"Empty Cell")</f>
        <v>PVD plated 316L steel eyebrow barbell, 18g (1mm) with two 3mm balls &amp; Color: High Polish  &amp;  Length: 10mm</v>
      </c>
      <c r="B21" s="57" t="str">
        <f>'Copy paste to Here'!C25</f>
        <v>BB18B3</v>
      </c>
      <c r="C21" s="57" t="s">
        <v>725</v>
      </c>
      <c r="D21" s="58">
        <f>Invoice!B25</f>
        <v>8</v>
      </c>
      <c r="E21" s="59">
        <f>'Shipping Invoice'!J25*$N$1</f>
        <v>6.76</v>
      </c>
      <c r="F21" s="59">
        <f t="shared" si="0"/>
        <v>54.08</v>
      </c>
      <c r="G21" s="60">
        <f t="shared" si="1"/>
        <v>6.76</v>
      </c>
      <c r="H21" s="63">
        <f t="shared" si="2"/>
        <v>54.08</v>
      </c>
    </row>
    <row r="22" spans="1:13" s="62" customFormat="1" ht="24">
      <c r="A22" s="56" t="str">
        <f>IF((LEN('Copy paste to Here'!G26))&gt;5,((CONCATENATE('Copy paste to Here'!G26," &amp; ",'Copy paste to Here'!D26,"  &amp;  ",'Copy paste to Here'!E26))),"Empty Cell")</f>
        <v xml:space="preserve">316L steel eyebrow barbell, 18g (1mm) with two 3mm cones &amp; Length: 6mm  &amp;  </v>
      </c>
      <c r="B22" s="57" t="str">
        <f>'Copy paste to Here'!C26</f>
        <v>BB18CN3</v>
      </c>
      <c r="C22" s="57" t="s">
        <v>728</v>
      </c>
      <c r="D22" s="58">
        <f>Invoice!B26</f>
        <v>4</v>
      </c>
      <c r="E22" s="59">
        <f>'Shipping Invoice'!J26*$N$1</f>
        <v>8.19</v>
      </c>
      <c r="F22" s="59">
        <f t="shared" si="0"/>
        <v>32.76</v>
      </c>
      <c r="G22" s="60">
        <f t="shared" si="1"/>
        <v>8.19</v>
      </c>
      <c r="H22" s="63">
        <f t="shared" si="2"/>
        <v>32.76</v>
      </c>
    </row>
    <row r="23" spans="1:13" s="62" customFormat="1" ht="24">
      <c r="A23" s="56" t="str">
        <f>IF((LEN('Copy paste to Here'!G27))&gt;5,((CONCATENATE('Copy paste to Here'!G27," &amp; ",'Copy paste to Here'!D27,"  &amp;  ",'Copy paste to Here'!E27))),"Empty Cell")</f>
        <v xml:space="preserve">316L steel eyebrow barbell, 18g (1mm) with two 3mm cones &amp; Length: 8mm  &amp;  </v>
      </c>
      <c r="B23" s="57" t="str">
        <f>'Copy paste to Here'!C27</f>
        <v>BB18CN3</v>
      </c>
      <c r="C23" s="57" t="s">
        <v>728</v>
      </c>
      <c r="D23" s="58">
        <f>Invoice!B27</f>
        <v>4</v>
      </c>
      <c r="E23" s="59">
        <f>'Shipping Invoice'!J27*$N$1</f>
        <v>8.19</v>
      </c>
      <c r="F23" s="59">
        <f t="shared" si="0"/>
        <v>32.76</v>
      </c>
      <c r="G23" s="60">
        <f t="shared" si="1"/>
        <v>8.19</v>
      </c>
      <c r="H23" s="63">
        <f t="shared" si="2"/>
        <v>32.76</v>
      </c>
    </row>
    <row r="24" spans="1:13" s="62" customFormat="1" ht="24">
      <c r="A24" s="56" t="str">
        <f>IF((LEN('Copy paste to Here'!G28))&gt;5,((CONCATENATE('Copy paste to Here'!G28," &amp; ",'Copy paste to Here'!D28,"  &amp;  ",'Copy paste to Here'!E28))),"Empty Cell")</f>
        <v xml:space="preserve">316L steel eyebrow barbell, 18g (1mm) with two 3mm cones &amp; Length: 10mm  &amp;  </v>
      </c>
      <c r="B24" s="57" t="str">
        <f>'Copy paste to Here'!C28</f>
        <v>BB18CN3</v>
      </c>
      <c r="C24" s="57" t="s">
        <v>728</v>
      </c>
      <c r="D24" s="58">
        <f>Invoice!B28</f>
        <v>4</v>
      </c>
      <c r="E24" s="59">
        <f>'Shipping Invoice'!J28*$N$1</f>
        <v>8.19</v>
      </c>
      <c r="F24" s="59">
        <f t="shared" si="0"/>
        <v>32.76</v>
      </c>
      <c r="G24" s="60">
        <f t="shared" si="1"/>
        <v>8.19</v>
      </c>
      <c r="H24" s="63">
        <f t="shared" si="2"/>
        <v>32.76</v>
      </c>
    </row>
    <row r="25" spans="1:13" s="62" customFormat="1" ht="24">
      <c r="A25" s="56" t="str">
        <f>IF((LEN('Copy paste to Here'!G29))&gt;5,((CONCATENATE('Copy paste to Here'!G29," &amp; ",'Copy paste to Here'!D29,"  &amp;  ",'Copy paste to Here'!E29))),"Empty Cell")</f>
        <v>316L steel eyebrow barbell, 18g (1mm) with two 3mm bezel set jewel balls &amp; Size: 8mm  &amp;  Cz Color: Clear</v>
      </c>
      <c r="B25" s="57" t="str">
        <f>'Copy paste to Here'!C29</f>
        <v>BB18JB3</v>
      </c>
      <c r="C25" s="57" t="s">
        <v>513</v>
      </c>
      <c r="D25" s="58">
        <f>Invoice!B29</f>
        <v>2</v>
      </c>
      <c r="E25" s="59">
        <f>'Shipping Invoice'!J29*$N$1</f>
        <v>21</v>
      </c>
      <c r="F25" s="59">
        <f t="shared" si="0"/>
        <v>42</v>
      </c>
      <c r="G25" s="60">
        <f t="shared" si="1"/>
        <v>21</v>
      </c>
      <c r="H25" s="63">
        <f t="shared" si="2"/>
        <v>42</v>
      </c>
    </row>
    <row r="26" spans="1:13" s="62" customFormat="1" ht="24">
      <c r="A26" s="56" t="str">
        <f>IF((LEN('Copy paste to Here'!G30))&gt;5,((CONCATENATE('Copy paste to Here'!G30," &amp; ",'Copy paste to Here'!D30,"  &amp;  ",'Copy paste to Here'!E30))),"Empty Cell")</f>
        <v xml:space="preserve">316L steel barbell, 20g (0.8mm) with 3mm balls &amp; Length: 10mm  &amp;  </v>
      </c>
      <c r="B26" s="57" t="str">
        <f>'Copy paste to Here'!C30</f>
        <v>BB20</v>
      </c>
      <c r="C26" s="57" t="s">
        <v>731</v>
      </c>
      <c r="D26" s="58">
        <f>Invoice!B30</f>
        <v>8</v>
      </c>
      <c r="E26" s="59">
        <f>'Shipping Invoice'!J30*$N$1</f>
        <v>13.88</v>
      </c>
      <c r="F26" s="59">
        <f t="shared" si="0"/>
        <v>111.04</v>
      </c>
      <c r="G26" s="60">
        <f t="shared" si="1"/>
        <v>13.88</v>
      </c>
      <c r="H26" s="63">
        <f t="shared" si="2"/>
        <v>111.04</v>
      </c>
    </row>
    <row r="27" spans="1:13" s="62" customFormat="1" ht="24">
      <c r="A27" s="56" t="str">
        <f>IF((LEN('Copy paste to Here'!G31))&gt;5,((CONCATENATE('Copy paste to Here'!G31," &amp; ",'Copy paste to Here'!D31,"  &amp;  ",'Copy paste to Here'!E31))),"Empty Cell")</f>
        <v xml:space="preserve">316L steel barbell, 20g (0.8mm) with 3mm balls &amp; Length: 12mm  &amp;  </v>
      </c>
      <c r="B27" s="57" t="str">
        <f>'Copy paste to Here'!C31</f>
        <v>BB20</v>
      </c>
      <c r="C27" s="57" t="s">
        <v>731</v>
      </c>
      <c r="D27" s="58">
        <f>Invoice!B31</f>
        <v>63</v>
      </c>
      <c r="E27" s="59">
        <f>'Shipping Invoice'!J31*$N$1</f>
        <v>13.88</v>
      </c>
      <c r="F27" s="59">
        <f t="shared" si="0"/>
        <v>874.44</v>
      </c>
      <c r="G27" s="60">
        <f t="shared" si="1"/>
        <v>13.88</v>
      </c>
      <c r="H27" s="63">
        <f t="shared" si="2"/>
        <v>874.44</v>
      </c>
    </row>
    <row r="28" spans="1:13" s="62" customFormat="1" ht="24">
      <c r="A28" s="56" t="str">
        <f>IF((LEN('Copy paste to Here'!G32))&gt;5,((CONCATENATE('Copy paste to Here'!G32," &amp; ",'Copy paste to Here'!D32,"  &amp;  ",'Copy paste to Here'!E32))),"Empty Cell")</f>
        <v xml:space="preserve">316L steel eyebrow barbell, 16g (1.2mm) with two 3mm balls &amp; Length: 6mm  &amp;  </v>
      </c>
      <c r="B28" s="57" t="str">
        <f>'Copy paste to Here'!C32</f>
        <v>BBEB</v>
      </c>
      <c r="C28" s="57" t="s">
        <v>109</v>
      </c>
      <c r="D28" s="58">
        <f>Invoice!B32</f>
        <v>9</v>
      </c>
      <c r="E28" s="59">
        <f>'Shipping Invoice'!J32*$N$1</f>
        <v>5.7</v>
      </c>
      <c r="F28" s="59">
        <f t="shared" si="0"/>
        <v>51.300000000000004</v>
      </c>
      <c r="G28" s="60">
        <f t="shared" si="1"/>
        <v>5.7</v>
      </c>
      <c r="H28" s="63">
        <f t="shared" si="2"/>
        <v>51.300000000000004</v>
      </c>
    </row>
    <row r="29" spans="1:13" s="62" customFormat="1" ht="24">
      <c r="A29" s="56" t="str">
        <f>IF((LEN('Copy paste to Here'!G33))&gt;5,((CONCATENATE('Copy paste to Here'!G33," &amp; ",'Copy paste to Here'!D33,"  &amp;  ",'Copy paste to Here'!E33))),"Empty Cell")</f>
        <v xml:space="preserve">316L steel eyebrow barbell, 16g (1.2mm) with two 3mm balls &amp; Length: 8mm  &amp;  </v>
      </c>
      <c r="B29" s="57" t="str">
        <f>'Copy paste to Here'!C33</f>
        <v>BBEB</v>
      </c>
      <c r="C29" s="57" t="s">
        <v>109</v>
      </c>
      <c r="D29" s="58">
        <f>Invoice!B33</f>
        <v>46</v>
      </c>
      <c r="E29" s="59">
        <f>'Shipping Invoice'!J33*$N$1</f>
        <v>5.7</v>
      </c>
      <c r="F29" s="59">
        <f t="shared" si="0"/>
        <v>262.2</v>
      </c>
      <c r="G29" s="60">
        <f t="shared" si="1"/>
        <v>5.7</v>
      </c>
      <c r="H29" s="63">
        <f t="shared" si="2"/>
        <v>262.2</v>
      </c>
    </row>
    <row r="30" spans="1:13" s="62" customFormat="1" ht="24">
      <c r="A30" s="56" t="str">
        <f>IF((LEN('Copy paste to Here'!G34))&gt;5,((CONCATENATE('Copy paste to Here'!G34," &amp; ",'Copy paste to Here'!D34,"  &amp;  ",'Copy paste to Here'!E34))),"Empty Cell")</f>
        <v xml:space="preserve">316L steel eyebrow barbell, 16g (1.2mm) with two 3mm balls &amp; Length: 10mm  &amp;  </v>
      </c>
      <c r="B30" s="57" t="str">
        <f>'Copy paste to Here'!C34</f>
        <v>BBEB</v>
      </c>
      <c r="C30" s="57" t="s">
        <v>109</v>
      </c>
      <c r="D30" s="58">
        <f>Invoice!B34</f>
        <v>35</v>
      </c>
      <c r="E30" s="59">
        <f>'Shipping Invoice'!J34*$N$1</f>
        <v>5.7</v>
      </c>
      <c r="F30" s="59">
        <f t="shared" si="0"/>
        <v>199.5</v>
      </c>
      <c r="G30" s="60">
        <f t="shared" si="1"/>
        <v>5.7</v>
      </c>
      <c r="H30" s="63">
        <f t="shared" si="2"/>
        <v>199.5</v>
      </c>
    </row>
    <row r="31" spans="1:13" s="62" customFormat="1" ht="24">
      <c r="A31" s="56" t="str">
        <f>IF((LEN('Copy paste to Here'!G35))&gt;5,((CONCATENATE('Copy paste to Here'!G35," &amp; ",'Copy paste to Here'!D35,"  &amp;  ",'Copy paste to Here'!E35))),"Empty Cell")</f>
        <v xml:space="preserve">316L steel eyebrow barbell, 16g (1.2mm) with two 3mm balls &amp; Length: 12mm  &amp;  </v>
      </c>
      <c r="B31" s="57" t="str">
        <f>'Copy paste to Here'!C35</f>
        <v>BBEB</v>
      </c>
      <c r="C31" s="57" t="s">
        <v>109</v>
      </c>
      <c r="D31" s="58">
        <f>Invoice!B35</f>
        <v>10</v>
      </c>
      <c r="E31" s="59">
        <f>'Shipping Invoice'!J35*$N$1</f>
        <v>5.7</v>
      </c>
      <c r="F31" s="59">
        <f t="shared" si="0"/>
        <v>57</v>
      </c>
      <c r="G31" s="60">
        <f t="shared" si="1"/>
        <v>5.7</v>
      </c>
      <c r="H31" s="63">
        <f t="shared" si="2"/>
        <v>57</v>
      </c>
    </row>
    <row r="32" spans="1:13" s="62" customFormat="1" ht="24">
      <c r="A32" s="56" t="str">
        <f>IF((LEN('Copy paste to Here'!G36))&gt;5,((CONCATENATE('Copy paste to Here'!G36," &amp; ",'Copy paste to Here'!D36,"  &amp;  ",'Copy paste to Here'!E36))),"Empty Cell")</f>
        <v>Anodized 316L steel industrial barbell, 16g (1.2mm) with two 4mm cones &amp; Length: 38mm  &amp;  Color: Black</v>
      </c>
      <c r="B32" s="57" t="str">
        <f>'Copy paste to Here'!C36</f>
        <v>BBEITCN</v>
      </c>
      <c r="C32" s="57" t="s">
        <v>734</v>
      </c>
      <c r="D32" s="58">
        <f>Invoice!B36</f>
        <v>4</v>
      </c>
      <c r="E32" s="59">
        <f>'Shipping Invoice'!J36*$N$1</f>
        <v>26.34</v>
      </c>
      <c r="F32" s="59">
        <f t="shared" si="0"/>
        <v>105.36</v>
      </c>
      <c r="G32" s="60">
        <f t="shared" si="1"/>
        <v>26.34</v>
      </c>
      <c r="H32" s="63">
        <f t="shared" si="2"/>
        <v>105.36</v>
      </c>
    </row>
    <row r="33" spans="1:8" s="62" customFormat="1" ht="24">
      <c r="A33" s="56" t="str">
        <f>IF((LEN('Copy paste to Here'!G37))&gt;5,((CONCATENATE('Copy paste to Here'!G37," &amp; ",'Copy paste to Here'!D37,"  &amp;  ",'Copy paste to Here'!E37))),"Empty Cell")</f>
        <v>Anodized surgical steel eyebrow or helix barbell, 16g (1.2mm) with two 3mm balls &amp; Length: 6mm  &amp;  Color: Gold</v>
      </c>
      <c r="B33" s="57" t="str">
        <f>'Copy paste to Here'!C37</f>
        <v>BBETB</v>
      </c>
      <c r="C33" s="57" t="s">
        <v>736</v>
      </c>
      <c r="D33" s="58">
        <f>Invoice!B37</f>
        <v>1</v>
      </c>
      <c r="E33" s="59">
        <f>'Shipping Invoice'!J37*$N$1</f>
        <v>21</v>
      </c>
      <c r="F33" s="59">
        <f t="shared" si="0"/>
        <v>21</v>
      </c>
      <c r="G33" s="60">
        <f t="shared" si="1"/>
        <v>21</v>
      </c>
      <c r="H33" s="63">
        <f t="shared" si="2"/>
        <v>21</v>
      </c>
    </row>
    <row r="34" spans="1:8" s="62" customFormat="1" ht="24">
      <c r="A34" s="56" t="str">
        <f>IF((LEN('Copy paste to Here'!G38))&gt;5,((CONCATENATE('Copy paste to Here'!G38," &amp; ",'Copy paste to Here'!D38,"  &amp;  ",'Copy paste to Here'!E38))),"Empty Cell")</f>
        <v>Anodized surgical steel eyebrow or helix barbell, 16g (1.2mm) with two 3mm balls &amp; Length: 8mm  &amp;  Color: Gold</v>
      </c>
      <c r="B34" s="57" t="str">
        <f>'Copy paste to Here'!C38</f>
        <v>BBETB</v>
      </c>
      <c r="C34" s="57" t="s">
        <v>736</v>
      </c>
      <c r="D34" s="58">
        <f>Invoice!B38</f>
        <v>1</v>
      </c>
      <c r="E34" s="59">
        <f>'Shipping Invoice'!J38*$N$1</f>
        <v>21</v>
      </c>
      <c r="F34" s="59">
        <f t="shared" si="0"/>
        <v>21</v>
      </c>
      <c r="G34" s="60">
        <f t="shared" si="1"/>
        <v>21</v>
      </c>
      <c r="H34" s="63">
        <f t="shared" si="2"/>
        <v>21</v>
      </c>
    </row>
    <row r="35" spans="1:8" s="62" customFormat="1" ht="24">
      <c r="A35" s="56" t="str">
        <f>IF((LEN('Copy paste to Here'!G39))&gt;5,((CONCATENATE('Copy paste to Here'!G39," &amp; ",'Copy paste to Here'!D39,"  &amp;  ",'Copy paste to Here'!E39))),"Empty Cell")</f>
        <v>Anodized surgical steel eyebrow or helix barbell, 16g (1.2mm) with two 3mm balls &amp; Length: 10mm  &amp;  Color: Gold</v>
      </c>
      <c r="B35" s="57" t="str">
        <f>'Copy paste to Here'!C39</f>
        <v>BBETB</v>
      </c>
      <c r="C35" s="57" t="s">
        <v>736</v>
      </c>
      <c r="D35" s="58">
        <f>Invoice!B39</f>
        <v>1</v>
      </c>
      <c r="E35" s="59">
        <f>'Shipping Invoice'!J39*$N$1</f>
        <v>21</v>
      </c>
      <c r="F35" s="59">
        <f t="shared" si="0"/>
        <v>21</v>
      </c>
      <c r="G35" s="60">
        <f t="shared" si="1"/>
        <v>21</v>
      </c>
      <c r="H35" s="63">
        <f t="shared" si="2"/>
        <v>21</v>
      </c>
    </row>
    <row r="36" spans="1:8" s="62" customFormat="1" ht="24">
      <c r="A36" s="56" t="str">
        <f>IF((LEN('Copy paste to Here'!G40))&gt;5,((CONCATENATE('Copy paste to Here'!G40," &amp; ",'Copy paste to Here'!D40,"  &amp;  ",'Copy paste to Here'!E40))),"Empty Cell")</f>
        <v>Anodized surgical steel eyebrow or helix barbell, 16g (1.2mm) with two 3mm cones &amp; Length: 6mm  &amp;  Color: Gold</v>
      </c>
      <c r="B36" s="57" t="str">
        <f>'Copy paste to Here'!C40</f>
        <v>BBETCN</v>
      </c>
      <c r="C36" s="57" t="s">
        <v>738</v>
      </c>
      <c r="D36" s="58">
        <f>Invoice!B40</f>
        <v>1</v>
      </c>
      <c r="E36" s="59">
        <f>'Shipping Invoice'!J40*$N$1</f>
        <v>21</v>
      </c>
      <c r="F36" s="59">
        <f t="shared" si="0"/>
        <v>21</v>
      </c>
      <c r="G36" s="60">
        <f t="shared" si="1"/>
        <v>21</v>
      </c>
      <c r="H36" s="63">
        <f t="shared" si="2"/>
        <v>21</v>
      </c>
    </row>
    <row r="37" spans="1:8" s="62" customFormat="1" ht="24">
      <c r="A37" s="56" t="str">
        <f>IF((LEN('Copy paste to Here'!G41))&gt;5,((CONCATENATE('Copy paste to Here'!G41," &amp; ",'Copy paste to Here'!D41,"  &amp;  ",'Copy paste to Here'!E41))),"Empty Cell")</f>
        <v>Anodized surgical steel eyebrow or helix barbell, 16g (1.2mm) with two 3mm cones &amp; Length: 8mm  &amp;  Color: Gold</v>
      </c>
      <c r="B37" s="57" t="str">
        <f>'Copy paste to Here'!C41</f>
        <v>BBETCN</v>
      </c>
      <c r="C37" s="57" t="s">
        <v>738</v>
      </c>
      <c r="D37" s="58">
        <f>Invoice!B41</f>
        <v>1</v>
      </c>
      <c r="E37" s="59">
        <f>'Shipping Invoice'!J41*$N$1</f>
        <v>21</v>
      </c>
      <c r="F37" s="59">
        <f t="shared" si="0"/>
        <v>21</v>
      </c>
      <c r="G37" s="60">
        <f t="shared" si="1"/>
        <v>21</v>
      </c>
      <c r="H37" s="63">
        <f t="shared" si="2"/>
        <v>21</v>
      </c>
    </row>
    <row r="38" spans="1:8" s="62" customFormat="1" ht="24">
      <c r="A38" s="56" t="str">
        <f>IF((LEN('Copy paste to Here'!G42))&gt;5,((CONCATENATE('Copy paste to Here'!G42," &amp; ",'Copy paste to Here'!D42,"  &amp;  ",'Copy paste to Here'!E42))),"Empty Cell")</f>
        <v>Anodized surgical steel eyebrow or helix barbell, 16g (1.2mm) with two 3mm cones &amp; Length: 10mm  &amp;  Color: Gold</v>
      </c>
      <c r="B38" s="57" t="str">
        <f>'Copy paste to Here'!C42</f>
        <v>BBETCN</v>
      </c>
      <c r="C38" s="57" t="s">
        <v>738</v>
      </c>
      <c r="D38" s="58">
        <f>Invoice!B42</f>
        <v>1</v>
      </c>
      <c r="E38" s="59">
        <f>'Shipping Invoice'!J42*$N$1</f>
        <v>21</v>
      </c>
      <c r="F38" s="59">
        <f t="shared" si="0"/>
        <v>21</v>
      </c>
      <c r="G38" s="60">
        <f t="shared" si="1"/>
        <v>21</v>
      </c>
      <c r="H38" s="63">
        <f t="shared" si="2"/>
        <v>21</v>
      </c>
    </row>
    <row r="39" spans="1:8" s="62" customFormat="1" ht="24">
      <c r="A39" s="56" t="str">
        <f>IF((LEN('Copy paste to Here'!G43))&gt;5,((CONCATENATE('Copy paste to Here'!G43," &amp; ",'Copy paste to Here'!D43,"  &amp;  ",'Copy paste to Here'!E43))),"Empty Cell")</f>
        <v>Extra long PVD plated surgical steel industrial barbell, 14g (1.6mm) with two 5mm balls &amp; Length: 42mm  &amp;  Color: Black</v>
      </c>
      <c r="B39" s="57" t="str">
        <f>'Copy paste to Here'!C43</f>
        <v>BBITBXL</v>
      </c>
      <c r="C39" s="57" t="s">
        <v>740</v>
      </c>
      <c r="D39" s="58">
        <f>Invoice!B43</f>
        <v>2</v>
      </c>
      <c r="E39" s="59">
        <f>'Shipping Invoice'!J43*$N$1</f>
        <v>26.34</v>
      </c>
      <c r="F39" s="59">
        <f t="shared" si="0"/>
        <v>52.68</v>
      </c>
      <c r="G39" s="60">
        <f t="shared" si="1"/>
        <v>26.34</v>
      </c>
      <c r="H39" s="63">
        <f t="shared" si="2"/>
        <v>52.68</v>
      </c>
    </row>
    <row r="40" spans="1:8" s="62" customFormat="1" ht="24">
      <c r="A40" s="56" t="str">
        <f>IF((LEN('Copy paste to Here'!G44))&gt;5,((CONCATENATE('Copy paste to Here'!G44," &amp; ",'Copy paste to Here'!D44,"  &amp;  ",'Copy paste to Here'!E44))),"Empty Cell")</f>
        <v>Extra long PVD plated surgical steel industrial barbell, 14g (1.6mm) with two 5mm balls &amp; Length: 48mm  &amp;  Color: Black</v>
      </c>
      <c r="B40" s="57" t="str">
        <f>'Copy paste to Here'!C44</f>
        <v>BBITBXL</v>
      </c>
      <c r="C40" s="57" t="s">
        <v>740</v>
      </c>
      <c r="D40" s="58">
        <f>Invoice!B44</f>
        <v>1</v>
      </c>
      <c r="E40" s="59">
        <f>'Shipping Invoice'!J44*$N$1</f>
        <v>26.34</v>
      </c>
      <c r="F40" s="59">
        <f t="shared" si="0"/>
        <v>26.34</v>
      </c>
      <c r="G40" s="60">
        <f t="shared" si="1"/>
        <v>26.34</v>
      </c>
      <c r="H40" s="63">
        <f t="shared" si="2"/>
        <v>26.34</v>
      </c>
    </row>
    <row r="41" spans="1:8" s="62" customFormat="1" ht="24">
      <c r="A41" s="56" t="str">
        <f>IF((LEN('Copy paste to Here'!G45))&gt;5,((CONCATENATE('Copy paste to Here'!G45," &amp; ",'Copy paste to Here'!D45,"  &amp;  ",'Copy paste to Here'!E45))),"Empty Cell")</f>
        <v>316L surgical steel Industrial barbell, 14g (1.6mm) with two 4mm acrylic UV dice &amp; Length: 35mm  &amp;  Color: Black</v>
      </c>
      <c r="B41" s="57" t="str">
        <f>'Copy paste to Here'!C45</f>
        <v>BBIVD4</v>
      </c>
      <c r="C41" s="57" t="s">
        <v>742</v>
      </c>
      <c r="D41" s="58">
        <f>Invoice!B45</f>
        <v>3</v>
      </c>
      <c r="E41" s="59">
        <f>'Shipping Invoice'!J45*$N$1</f>
        <v>13.17</v>
      </c>
      <c r="F41" s="59">
        <f t="shared" si="0"/>
        <v>39.51</v>
      </c>
      <c r="G41" s="60">
        <f t="shared" si="1"/>
        <v>13.17</v>
      </c>
      <c r="H41" s="63">
        <f t="shared" si="2"/>
        <v>39.51</v>
      </c>
    </row>
    <row r="42" spans="1:8" s="62" customFormat="1" ht="24">
      <c r="A42" s="56" t="str">
        <f>IF((LEN('Copy paste to Here'!G46))&gt;5,((CONCATENATE('Copy paste to Here'!G46," &amp; ",'Copy paste to Here'!D46,"  &amp;  ",'Copy paste to Here'!E46))),"Empty Cell")</f>
        <v>316L surgical steel Industrial barbell, 14g (1.6mm) with two 4mm acrylic UV dice &amp; Length: 35mm  &amp;  Color: Clear</v>
      </c>
      <c r="B42" s="57" t="str">
        <f>'Copy paste to Here'!C46</f>
        <v>BBIVD4</v>
      </c>
      <c r="C42" s="57" t="s">
        <v>742</v>
      </c>
      <c r="D42" s="58">
        <f>Invoice!B46</f>
        <v>3</v>
      </c>
      <c r="E42" s="59">
        <f>'Shipping Invoice'!J46*$N$1</f>
        <v>13.17</v>
      </c>
      <c r="F42" s="59">
        <f t="shared" si="0"/>
        <v>39.51</v>
      </c>
      <c r="G42" s="60">
        <f t="shared" si="1"/>
        <v>13.17</v>
      </c>
      <c r="H42" s="63">
        <f t="shared" si="2"/>
        <v>39.51</v>
      </c>
    </row>
    <row r="43" spans="1:8" s="62" customFormat="1" ht="24">
      <c r="A43" s="56" t="str">
        <f>IF((LEN('Copy paste to Here'!G47))&gt;5,((CONCATENATE('Copy paste to Here'!G47," &amp; ",'Copy paste to Here'!D47,"  &amp;  ",'Copy paste to Here'!E47))),"Empty Cell")</f>
        <v>316L surgical steel Industrial barbell, 14g (1.6mm) with two 4mm acrylic UV dice &amp; Length: 35mm  &amp;  Color: Blue</v>
      </c>
      <c r="B43" s="57" t="str">
        <f>'Copy paste to Here'!C47</f>
        <v>BBIVD4</v>
      </c>
      <c r="C43" s="57" t="s">
        <v>742</v>
      </c>
      <c r="D43" s="58">
        <f>Invoice!B47</f>
        <v>3</v>
      </c>
      <c r="E43" s="59">
        <f>'Shipping Invoice'!J47*$N$1</f>
        <v>13.17</v>
      </c>
      <c r="F43" s="59">
        <f t="shared" si="0"/>
        <v>39.51</v>
      </c>
      <c r="G43" s="60">
        <f t="shared" si="1"/>
        <v>13.17</v>
      </c>
      <c r="H43" s="63">
        <f t="shared" si="2"/>
        <v>39.51</v>
      </c>
    </row>
    <row r="44" spans="1:8" s="62" customFormat="1" ht="24">
      <c r="A44" s="56" t="str">
        <f>IF((LEN('Copy paste to Here'!G48))&gt;5,((CONCATENATE('Copy paste to Here'!G48," &amp; ",'Copy paste to Here'!D48,"  &amp;  ",'Copy paste to Here'!E48))),"Empty Cell")</f>
        <v>316L surgical steel Industrial barbell, 14g (1.6mm) with two 4mm acrylic UV dice &amp; Length: 35mm  &amp;  Color: Green</v>
      </c>
      <c r="B44" s="57" t="str">
        <f>'Copy paste to Here'!C48</f>
        <v>BBIVD4</v>
      </c>
      <c r="C44" s="57" t="s">
        <v>742</v>
      </c>
      <c r="D44" s="58">
        <f>Invoice!B48</f>
        <v>3</v>
      </c>
      <c r="E44" s="59">
        <f>'Shipping Invoice'!J48*$N$1</f>
        <v>13.17</v>
      </c>
      <c r="F44" s="59">
        <f t="shared" si="0"/>
        <v>39.51</v>
      </c>
      <c r="G44" s="60">
        <f t="shared" si="1"/>
        <v>13.17</v>
      </c>
      <c r="H44" s="63">
        <f t="shared" si="2"/>
        <v>39.51</v>
      </c>
    </row>
    <row r="45" spans="1:8" s="62" customFormat="1" ht="24">
      <c r="A45" s="56" t="str">
        <f>IF((LEN('Copy paste to Here'!G49))&gt;5,((CONCATENATE('Copy paste to Here'!G49," &amp; ",'Copy paste to Here'!D49,"  &amp;  ",'Copy paste to Here'!E49))),"Empty Cell")</f>
        <v>316L surgical steel Industrial barbell, 14g (1.6mm) with two 4mm acrylic UV dice &amp; Length: 35mm  &amp;  Color: Pink</v>
      </c>
      <c r="B45" s="57" t="str">
        <f>'Copy paste to Here'!C49</f>
        <v>BBIVD4</v>
      </c>
      <c r="C45" s="57" t="s">
        <v>742</v>
      </c>
      <c r="D45" s="58">
        <f>Invoice!B49</f>
        <v>3</v>
      </c>
      <c r="E45" s="59">
        <f>'Shipping Invoice'!J49*$N$1</f>
        <v>13.17</v>
      </c>
      <c r="F45" s="59">
        <f t="shared" si="0"/>
        <v>39.51</v>
      </c>
      <c r="G45" s="60">
        <f t="shared" si="1"/>
        <v>13.17</v>
      </c>
      <c r="H45" s="63">
        <f t="shared" si="2"/>
        <v>39.51</v>
      </c>
    </row>
    <row r="46" spans="1:8" s="62" customFormat="1" ht="24">
      <c r="A46" s="56" t="str">
        <f>IF((LEN('Copy paste to Here'!G50))&gt;5,((CONCATENATE('Copy paste to Here'!G50," &amp; ",'Copy paste to Here'!D50,"  &amp;  ",'Copy paste to Here'!E50))),"Empty Cell")</f>
        <v>316L surgical steel Industrial barbell, 14g (1.6mm) with two 4mm acrylic UV dice &amp; Length: 35mm  &amp;  Color: Red</v>
      </c>
      <c r="B46" s="57" t="str">
        <f>'Copy paste to Here'!C50</f>
        <v>BBIVD4</v>
      </c>
      <c r="C46" s="57" t="s">
        <v>742</v>
      </c>
      <c r="D46" s="58">
        <f>Invoice!B50</f>
        <v>3</v>
      </c>
      <c r="E46" s="59">
        <f>'Shipping Invoice'!J50*$N$1</f>
        <v>13.17</v>
      </c>
      <c r="F46" s="59">
        <f t="shared" si="0"/>
        <v>39.51</v>
      </c>
      <c r="G46" s="60">
        <f t="shared" si="1"/>
        <v>13.17</v>
      </c>
      <c r="H46" s="63">
        <f t="shared" si="2"/>
        <v>39.51</v>
      </c>
    </row>
    <row r="47" spans="1:8" s="62" customFormat="1" ht="24">
      <c r="A47" s="56" t="str">
        <f>IF((LEN('Copy paste to Here'!G51))&gt;5,((CONCATENATE('Copy paste to Here'!G51," &amp; ",'Copy paste to Here'!D51,"  &amp;  ",'Copy paste to Here'!E51))),"Empty Cell")</f>
        <v>316L surgical steel Industrial barbell, 14g (1.6mm) with two 5mm acrylic UV cones - length 35mm &amp; Length: 35mm  &amp;  Color: Black</v>
      </c>
      <c r="B47" s="57" t="str">
        <f>'Copy paste to Here'!C51</f>
        <v>BBIVN5</v>
      </c>
      <c r="C47" s="57" t="s">
        <v>747</v>
      </c>
      <c r="D47" s="58">
        <f>Invoice!B51</f>
        <v>3</v>
      </c>
      <c r="E47" s="59">
        <f>'Shipping Invoice'!J51*$N$1</f>
        <v>8.19</v>
      </c>
      <c r="F47" s="59">
        <f t="shared" si="0"/>
        <v>24.57</v>
      </c>
      <c r="G47" s="60">
        <f t="shared" si="1"/>
        <v>8.19</v>
      </c>
      <c r="H47" s="63">
        <f t="shared" si="2"/>
        <v>24.57</v>
      </c>
    </row>
    <row r="48" spans="1:8" s="62" customFormat="1" ht="24">
      <c r="A48" s="56" t="str">
        <f>IF((LEN('Copy paste to Here'!G52))&gt;5,((CONCATENATE('Copy paste to Here'!G52," &amp; ",'Copy paste to Here'!D52,"  &amp;  ",'Copy paste to Here'!E52))),"Empty Cell")</f>
        <v>316L surgical steel Industrial barbell, 14g (1.6mm) with two 5mm acrylic UV cones - length 35mm &amp; Length: 35mm  &amp;  Color: Clear</v>
      </c>
      <c r="B48" s="57" t="str">
        <f>'Copy paste to Here'!C52</f>
        <v>BBIVN5</v>
      </c>
      <c r="C48" s="57" t="s">
        <v>747</v>
      </c>
      <c r="D48" s="58">
        <f>Invoice!B52</f>
        <v>3</v>
      </c>
      <c r="E48" s="59">
        <f>'Shipping Invoice'!J52*$N$1</f>
        <v>8.19</v>
      </c>
      <c r="F48" s="59">
        <f t="shared" si="0"/>
        <v>24.57</v>
      </c>
      <c r="G48" s="60">
        <f t="shared" si="1"/>
        <v>8.19</v>
      </c>
      <c r="H48" s="63">
        <f t="shared" si="2"/>
        <v>24.57</v>
      </c>
    </row>
    <row r="49" spans="1:8" s="62" customFormat="1" ht="24">
      <c r="A49" s="56" t="str">
        <f>IF((LEN('Copy paste to Here'!G53))&gt;5,((CONCATENATE('Copy paste to Here'!G53," &amp; ",'Copy paste to Here'!D53,"  &amp;  ",'Copy paste to Here'!E53))),"Empty Cell")</f>
        <v>316L surgical steel Industrial barbell, 14g (1.6mm) with two 5mm acrylic UV cones - length 35mm &amp; Length: 35mm  &amp;  Color: Blue</v>
      </c>
      <c r="B49" s="57" t="str">
        <f>'Copy paste to Here'!C53</f>
        <v>BBIVN5</v>
      </c>
      <c r="C49" s="57" t="s">
        <v>747</v>
      </c>
      <c r="D49" s="58">
        <f>Invoice!B53</f>
        <v>3</v>
      </c>
      <c r="E49" s="59">
        <f>'Shipping Invoice'!J53*$N$1</f>
        <v>8.19</v>
      </c>
      <c r="F49" s="59">
        <f t="shared" si="0"/>
        <v>24.57</v>
      </c>
      <c r="G49" s="60">
        <f t="shared" si="1"/>
        <v>8.19</v>
      </c>
      <c r="H49" s="63">
        <f t="shared" si="2"/>
        <v>24.57</v>
      </c>
    </row>
    <row r="50" spans="1:8" s="62" customFormat="1" ht="24">
      <c r="A50" s="56" t="str">
        <f>IF((LEN('Copy paste to Here'!G54))&gt;5,((CONCATENATE('Copy paste to Here'!G54," &amp; ",'Copy paste to Here'!D54,"  &amp;  ",'Copy paste to Here'!E54))),"Empty Cell")</f>
        <v>316L surgical steel Industrial barbell, 14g (1.6mm) with two 5mm acrylic UV cones - length 35mm &amp; Length: 35mm  &amp;  Color: Green</v>
      </c>
      <c r="B50" s="57" t="str">
        <f>'Copy paste to Here'!C54</f>
        <v>BBIVN5</v>
      </c>
      <c r="C50" s="57" t="s">
        <v>747</v>
      </c>
      <c r="D50" s="58">
        <f>Invoice!B54</f>
        <v>3</v>
      </c>
      <c r="E50" s="59">
        <f>'Shipping Invoice'!J54*$N$1</f>
        <v>8.19</v>
      </c>
      <c r="F50" s="59">
        <f t="shared" si="0"/>
        <v>24.57</v>
      </c>
      <c r="G50" s="60">
        <f t="shared" si="1"/>
        <v>8.19</v>
      </c>
      <c r="H50" s="63">
        <f t="shared" si="2"/>
        <v>24.57</v>
      </c>
    </row>
    <row r="51" spans="1:8" s="62" customFormat="1" ht="24">
      <c r="A51" s="56" t="str">
        <f>IF((LEN('Copy paste to Here'!G55))&gt;5,((CONCATENATE('Copy paste to Here'!G55," &amp; ",'Copy paste to Here'!D55,"  &amp;  ",'Copy paste to Here'!E55))),"Empty Cell")</f>
        <v>316L surgical steel Industrial barbell, 14g (1.6mm) with two 5mm acrylic UV cones - length 35mm &amp; Length: 35mm  &amp;  Color: Purple</v>
      </c>
      <c r="B51" s="57" t="str">
        <f>'Copy paste to Here'!C55</f>
        <v>BBIVN5</v>
      </c>
      <c r="C51" s="57" t="s">
        <v>747</v>
      </c>
      <c r="D51" s="58">
        <f>Invoice!B55</f>
        <v>3</v>
      </c>
      <c r="E51" s="59">
        <f>'Shipping Invoice'!J55*$N$1</f>
        <v>8.19</v>
      </c>
      <c r="F51" s="59">
        <f t="shared" si="0"/>
        <v>24.57</v>
      </c>
      <c r="G51" s="60">
        <f t="shared" si="1"/>
        <v>8.19</v>
      </c>
      <c r="H51" s="63">
        <f t="shared" si="2"/>
        <v>24.57</v>
      </c>
    </row>
    <row r="52" spans="1:8" s="62" customFormat="1" ht="24">
      <c r="A52" s="56" t="str">
        <f>IF((LEN('Copy paste to Here'!G56))&gt;5,((CONCATENATE('Copy paste to Here'!G56," &amp; ",'Copy paste to Here'!D56,"  &amp;  ",'Copy paste to Here'!E56))),"Empty Cell")</f>
        <v>316L surgical steel Industrial barbell, 14g (1.6mm) with two 5mm acrylic UV cones - length 35mm &amp; Length: 35mm  &amp;  Color: Red</v>
      </c>
      <c r="B52" s="57" t="str">
        <f>'Copy paste to Here'!C56</f>
        <v>BBIVN5</v>
      </c>
      <c r="C52" s="57" t="s">
        <v>747</v>
      </c>
      <c r="D52" s="58">
        <f>Invoice!B56</f>
        <v>3</v>
      </c>
      <c r="E52" s="59">
        <f>'Shipping Invoice'!J56*$N$1</f>
        <v>8.19</v>
      </c>
      <c r="F52" s="59">
        <f t="shared" si="0"/>
        <v>24.57</v>
      </c>
      <c r="G52" s="60">
        <f t="shared" si="1"/>
        <v>8.19</v>
      </c>
      <c r="H52" s="63">
        <f t="shared" si="2"/>
        <v>24.57</v>
      </c>
    </row>
    <row r="53" spans="1:8" s="62" customFormat="1" ht="24">
      <c r="A53" s="56" t="str">
        <f>IF((LEN('Copy paste to Here'!G57))&gt;5,((CONCATENATE('Copy paste to Here'!G57," &amp; ",'Copy paste to Here'!D57,"  &amp;  ",'Copy paste to Here'!E57))),"Empty Cell")</f>
        <v>Anodized surgical steel barbell, 20g (0.8mm) with two 3mm balls &amp; Length: 6mm  &amp;  Color: Black</v>
      </c>
      <c r="B53" s="57" t="str">
        <f>'Copy paste to Here'!C57</f>
        <v>BBT20</v>
      </c>
      <c r="C53" s="57" t="s">
        <v>750</v>
      </c>
      <c r="D53" s="58">
        <f>Invoice!B57</f>
        <v>4</v>
      </c>
      <c r="E53" s="59">
        <f>'Shipping Invoice'!J57*$N$1</f>
        <v>21</v>
      </c>
      <c r="F53" s="59">
        <f t="shared" si="0"/>
        <v>84</v>
      </c>
      <c r="G53" s="60">
        <f t="shared" si="1"/>
        <v>21</v>
      </c>
      <c r="H53" s="63">
        <f t="shared" si="2"/>
        <v>84</v>
      </c>
    </row>
    <row r="54" spans="1:8" s="62" customFormat="1" ht="24">
      <c r="A54" s="56" t="str">
        <f>IF((LEN('Copy paste to Here'!G58))&gt;5,((CONCATENATE('Copy paste to Here'!G58," &amp; ",'Copy paste to Here'!D58,"  &amp;  ",'Copy paste to Here'!E58))),"Empty Cell")</f>
        <v xml:space="preserve">Surgical steel tongue barbell, 14g (1.6mm) with 5mm acrylic UV dice - length 5/8'' (16mm) &amp; Color: Pink  &amp;  </v>
      </c>
      <c r="B54" s="57" t="str">
        <f>'Copy paste to Here'!C58</f>
        <v>BBUVDI</v>
      </c>
      <c r="C54" s="57" t="s">
        <v>752</v>
      </c>
      <c r="D54" s="58">
        <f>Invoice!B58</f>
        <v>16</v>
      </c>
      <c r="E54" s="59">
        <f>'Shipping Invoice'!J58*$N$1</f>
        <v>10.32</v>
      </c>
      <c r="F54" s="59">
        <f t="shared" si="0"/>
        <v>165.12</v>
      </c>
      <c r="G54" s="60">
        <f t="shared" si="1"/>
        <v>10.32</v>
      </c>
      <c r="H54" s="63">
        <f t="shared" si="2"/>
        <v>165.12</v>
      </c>
    </row>
    <row r="55" spans="1:8" s="62" customFormat="1" ht="24">
      <c r="A55" s="56" t="str">
        <f>IF((LEN('Copy paste to Here'!G59))&gt;5,((CONCATENATE('Copy paste to Here'!G59," &amp; ",'Copy paste to Here'!D59,"  &amp;  ",'Copy paste to Here'!E59))),"Empty Cell")</f>
        <v>Premium PVD plated surgical steel ball closure ring, 16g (1.2mm) with 3mm ball &amp; Length: 6mm  &amp;  Color: Purple</v>
      </c>
      <c r="B55" s="57" t="str">
        <f>'Copy paste to Here'!C59</f>
        <v>BCRTE</v>
      </c>
      <c r="C55" s="57" t="s">
        <v>753</v>
      </c>
      <c r="D55" s="58">
        <f>Invoice!B59</f>
        <v>2</v>
      </c>
      <c r="E55" s="59">
        <f>'Shipping Invoice'!J59*$N$1</f>
        <v>21</v>
      </c>
      <c r="F55" s="59">
        <f t="shared" si="0"/>
        <v>42</v>
      </c>
      <c r="G55" s="60">
        <f t="shared" si="1"/>
        <v>21</v>
      </c>
      <c r="H55" s="63">
        <f t="shared" si="2"/>
        <v>42</v>
      </c>
    </row>
    <row r="56" spans="1:8" s="62" customFormat="1" ht="24">
      <c r="A56" s="56" t="str">
        <f>IF((LEN('Copy paste to Here'!G60))&gt;5,((CONCATENATE('Copy paste to Here'!G60," &amp; ",'Copy paste to Here'!D60,"  &amp;  ",'Copy paste to Here'!E60))),"Empty Cell")</f>
        <v>Premium PVD plated surgical steel ball closure ring, 16g (1.2mm) with 3mm ball &amp; Length: 8mm  &amp;  Color: Purple</v>
      </c>
      <c r="B56" s="57" t="str">
        <f>'Copy paste to Here'!C60</f>
        <v>BCRTE</v>
      </c>
      <c r="C56" s="57" t="s">
        <v>753</v>
      </c>
      <c r="D56" s="58">
        <f>Invoice!B60</f>
        <v>2</v>
      </c>
      <c r="E56" s="59">
        <f>'Shipping Invoice'!J60*$N$1</f>
        <v>21</v>
      </c>
      <c r="F56" s="59">
        <f t="shared" si="0"/>
        <v>42</v>
      </c>
      <c r="G56" s="60">
        <f t="shared" si="1"/>
        <v>21</v>
      </c>
      <c r="H56" s="63">
        <f t="shared" si="2"/>
        <v>42</v>
      </c>
    </row>
    <row r="57" spans="1:8" s="62" customFormat="1" ht="24">
      <c r="A57" s="56" t="str">
        <f>IF((LEN('Copy paste to Here'!G61))&gt;5,((CONCATENATE('Copy paste to Here'!G61," &amp; ",'Copy paste to Here'!D61,"  &amp;  ",'Copy paste to Here'!E61))),"Empty Cell")</f>
        <v>Premium PVD plated surgical steel ball closure ring, 16g (1.2mm) with 3mm ball &amp; Length: 10mm  &amp;  Color: Purple</v>
      </c>
      <c r="B57" s="57" t="str">
        <f>'Copy paste to Here'!C61</f>
        <v>BCRTE</v>
      </c>
      <c r="C57" s="57" t="s">
        <v>753</v>
      </c>
      <c r="D57" s="58">
        <f>Invoice!B61</f>
        <v>2</v>
      </c>
      <c r="E57" s="59">
        <f>'Shipping Invoice'!J61*$N$1</f>
        <v>21</v>
      </c>
      <c r="F57" s="59">
        <f t="shared" si="0"/>
        <v>42</v>
      </c>
      <c r="G57" s="60">
        <f t="shared" si="1"/>
        <v>21</v>
      </c>
      <c r="H57" s="63">
        <f t="shared" si="2"/>
        <v>42</v>
      </c>
    </row>
    <row r="58" spans="1:8" s="62" customFormat="1" ht="24">
      <c r="A58" s="56" t="str">
        <f>IF((LEN('Copy paste to Here'!G62))&gt;5,((CONCATENATE('Copy paste to Here'!G62," &amp; ",'Copy paste to Here'!D62,"  &amp;  ",'Copy paste to Here'!E62))),"Empty Cell")</f>
        <v>PVD plated 316L steel eyebrow banana, 18g (1mm) with two 3mm balls &amp; Color: High Polish  &amp;  Length: 10mm</v>
      </c>
      <c r="B58" s="57" t="str">
        <f>'Copy paste to Here'!C62</f>
        <v>BN18B3</v>
      </c>
      <c r="C58" s="57" t="s">
        <v>755</v>
      </c>
      <c r="D58" s="58">
        <f>Invoice!B62</f>
        <v>12</v>
      </c>
      <c r="E58" s="59">
        <f>'Shipping Invoice'!J62*$N$1</f>
        <v>6.76</v>
      </c>
      <c r="F58" s="59">
        <f t="shared" si="0"/>
        <v>81.12</v>
      </c>
      <c r="G58" s="60">
        <f t="shared" si="1"/>
        <v>6.76</v>
      </c>
      <c r="H58" s="63">
        <f t="shared" si="2"/>
        <v>81.12</v>
      </c>
    </row>
    <row r="59" spans="1:8" s="62" customFormat="1" ht="36">
      <c r="A59" s="56" t="str">
        <f>IF((LEN('Copy paste to Here'!G63))&gt;5,((CONCATENATE('Copy paste to Here'!G63," &amp; ",'Copy paste to Here'!D63,"  &amp;  ",'Copy paste to Here'!E63))),"Empty Cell")</f>
        <v>Surgical steel belly banana, 14g (1.6mm) with a lower 8mm and an upper internally threaded 5mm bezel set jewel balls &amp; Length: 12mm  &amp;  Crystal Color: Clear</v>
      </c>
      <c r="B59" s="57" t="str">
        <f>'Copy paste to Here'!C63</f>
        <v>BN2CGIN</v>
      </c>
      <c r="C59" s="57" t="s">
        <v>757</v>
      </c>
      <c r="D59" s="58">
        <f>Invoice!B63</f>
        <v>2</v>
      </c>
      <c r="E59" s="59">
        <f>'Shipping Invoice'!J63*$N$1</f>
        <v>53.04</v>
      </c>
      <c r="F59" s="59">
        <f t="shared" si="0"/>
        <v>106.08</v>
      </c>
      <c r="G59" s="60">
        <f t="shared" si="1"/>
        <v>53.04</v>
      </c>
      <c r="H59" s="63">
        <f t="shared" si="2"/>
        <v>106.08</v>
      </c>
    </row>
    <row r="60" spans="1:8" s="62" customFormat="1" ht="24">
      <c r="A60" s="56" t="str">
        <f>IF((LEN('Copy paste to Here'!G64))&gt;5,((CONCATENATE('Copy paste to Here'!G64," &amp; ",'Copy paste to Here'!D64,"  &amp;  ",'Copy paste to Here'!E64))),"Empty Cell")</f>
        <v xml:space="preserve">Surgical steel banana, 16g (1.2mm) with two 3mm dice &amp; Length: 8mm  &amp;  </v>
      </c>
      <c r="B60" s="57" t="str">
        <f>'Copy paste to Here'!C64</f>
        <v>BNES2DI</v>
      </c>
      <c r="C60" s="57" t="s">
        <v>759</v>
      </c>
      <c r="D60" s="58">
        <f>Invoice!B64</f>
        <v>15</v>
      </c>
      <c r="E60" s="59">
        <f>'Shipping Invoice'!J64*$N$1</f>
        <v>19.579999999999998</v>
      </c>
      <c r="F60" s="59">
        <f t="shared" si="0"/>
        <v>293.7</v>
      </c>
      <c r="G60" s="60">
        <f t="shared" si="1"/>
        <v>19.579999999999998</v>
      </c>
      <c r="H60" s="63">
        <f t="shared" si="2"/>
        <v>293.7</v>
      </c>
    </row>
    <row r="61" spans="1:8" s="62" customFormat="1" ht="24">
      <c r="A61" s="56" t="str">
        <f>IF((LEN('Copy paste to Here'!G65))&gt;5,((CONCATENATE('Copy paste to Here'!G65," &amp; ",'Copy paste to Here'!D65,"  &amp;  ",'Copy paste to Here'!E65))),"Empty Cell")</f>
        <v xml:space="preserve">Surgical steel banana, 16g (1.2mm) with two 3mm dice &amp; Length: 10mm  &amp;  </v>
      </c>
      <c r="B61" s="57" t="str">
        <f>'Copy paste to Here'!C65</f>
        <v>BNES2DI</v>
      </c>
      <c r="C61" s="57" t="s">
        <v>759</v>
      </c>
      <c r="D61" s="58">
        <f>Invoice!B65</f>
        <v>15</v>
      </c>
      <c r="E61" s="59">
        <f>'Shipping Invoice'!J65*$N$1</f>
        <v>19.579999999999998</v>
      </c>
      <c r="F61" s="59">
        <f t="shared" si="0"/>
        <v>293.7</v>
      </c>
      <c r="G61" s="60">
        <f t="shared" si="1"/>
        <v>19.579999999999998</v>
      </c>
      <c r="H61" s="63">
        <f t="shared" si="2"/>
        <v>293.7</v>
      </c>
    </row>
    <row r="62" spans="1:8" s="62" customFormat="1" ht="36">
      <c r="A62" s="56" t="str">
        <f>IF((LEN('Copy paste to Here'!G66))&gt;5,((CONCATENATE('Copy paste to Here'!G66," &amp; ",'Copy paste to Here'!D66,"  &amp;  ",'Copy paste to Here'!E66))),"Empty Cell")</f>
        <v>Clear bio flexible belly banana, 14g (1.6mm) with a 5mm and a 10mm jewel ball - length 5/8'' (16mm) ''cut to fit to your size'' &amp; Crystal Color: Amethyst  &amp;  Color: Clear</v>
      </c>
      <c r="B62" s="57" t="str">
        <f>'Copy paste to Here'!C66</f>
        <v>BNOCC</v>
      </c>
      <c r="C62" s="57" t="s">
        <v>761</v>
      </c>
      <c r="D62" s="58">
        <f>Invoice!B66</f>
        <v>1</v>
      </c>
      <c r="E62" s="59">
        <f>'Shipping Invoice'!J66*$N$1</f>
        <v>53.04</v>
      </c>
      <c r="F62" s="59">
        <f t="shared" si="0"/>
        <v>53.04</v>
      </c>
      <c r="G62" s="60">
        <f t="shared" si="1"/>
        <v>53.04</v>
      </c>
      <c r="H62" s="63">
        <f t="shared" si="2"/>
        <v>53.04</v>
      </c>
    </row>
    <row r="63" spans="1:8" s="62" customFormat="1" ht="24">
      <c r="A63" s="56" t="str">
        <f>IF((LEN('Copy paste to Here'!G67))&gt;5,((CONCATENATE('Copy paste to Here'!G67," &amp; ",'Copy paste to Here'!D67,"  &amp;  ",'Copy paste to Here'!E67))),"Empty Cell")</f>
        <v>Anodized 316L steel eyebrow banana, 16g (1.2mm) with two 3mm dice &amp; Length: 8mm  &amp;  Color: Black</v>
      </c>
      <c r="B63" s="57" t="str">
        <f>'Copy paste to Here'!C67</f>
        <v>BNT2DI</v>
      </c>
      <c r="C63" s="57" t="s">
        <v>762</v>
      </c>
      <c r="D63" s="58">
        <f>Invoice!B67</f>
        <v>15</v>
      </c>
      <c r="E63" s="59">
        <f>'Shipping Invoice'!J67*$N$1</f>
        <v>41.65</v>
      </c>
      <c r="F63" s="59">
        <f t="shared" si="0"/>
        <v>624.75</v>
      </c>
      <c r="G63" s="60">
        <f t="shared" si="1"/>
        <v>41.65</v>
      </c>
      <c r="H63" s="63">
        <f t="shared" si="2"/>
        <v>624.75</v>
      </c>
    </row>
    <row r="64" spans="1:8" s="62" customFormat="1" ht="24">
      <c r="A64" s="56" t="str">
        <f>IF((LEN('Copy paste to Here'!G68))&gt;5,((CONCATENATE('Copy paste to Here'!G68," &amp; ",'Copy paste to Here'!D68,"  &amp;  ",'Copy paste to Here'!E68))),"Empty Cell")</f>
        <v>Anodized 316L steel eyebrow banana, 16g (1.2mm) with two 3mm dice &amp; Length: 8mm  &amp;  Color: Blue</v>
      </c>
      <c r="B64" s="57" t="str">
        <f>'Copy paste to Here'!C68</f>
        <v>BNT2DI</v>
      </c>
      <c r="C64" s="57" t="s">
        <v>762</v>
      </c>
      <c r="D64" s="58">
        <f>Invoice!B68</f>
        <v>1</v>
      </c>
      <c r="E64" s="59">
        <f>'Shipping Invoice'!J68*$N$1</f>
        <v>41.65</v>
      </c>
      <c r="F64" s="59">
        <f t="shared" si="0"/>
        <v>41.65</v>
      </c>
      <c r="G64" s="60">
        <f t="shared" si="1"/>
        <v>41.65</v>
      </c>
      <c r="H64" s="63">
        <f t="shared" si="2"/>
        <v>41.65</v>
      </c>
    </row>
    <row r="65" spans="1:8" s="62" customFormat="1" ht="24">
      <c r="A65" s="56" t="str">
        <f>IF((LEN('Copy paste to Here'!G69))&gt;5,((CONCATENATE('Copy paste to Here'!G69," &amp; ",'Copy paste to Here'!D69,"  &amp;  ",'Copy paste to Here'!E69))),"Empty Cell")</f>
        <v>Anodized 316L steel eyebrow banana, 16g (1.2mm) with two 3mm dice &amp; Length: 10mm  &amp;  Color: Black</v>
      </c>
      <c r="B65" s="57" t="str">
        <f>'Copy paste to Here'!C69</f>
        <v>BNT2DI</v>
      </c>
      <c r="C65" s="57" t="s">
        <v>762</v>
      </c>
      <c r="D65" s="58">
        <f>Invoice!B69</f>
        <v>15</v>
      </c>
      <c r="E65" s="59">
        <f>'Shipping Invoice'!J69*$N$1</f>
        <v>41.65</v>
      </c>
      <c r="F65" s="59">
        <f t="shared" si="0"/>
        <v>624.75</v>
      </c>
      <c r="G65" s="60">
        <f t="shared" si="1"/>
        <v>41.65</v>
      </c>
      <c r="H65" s="63">
        <f t="shared" si="2"/>
        <v>624.75</v>
      </c>
    </row>
    <row r="66" spans="1:8" s="62" customFormat="1" ht="24">
      <c r="A66" s="56" t="str">
        <f>IF((LEN('Copy paste to Here'!G70))&gt;5,((CONCATENATE('Copy paste to Here'!G70," &amp; ",'Copy paste to Here'!D70,"  &amp;  ",'Copy paste to Here'!E70))),"Empty Cell")</f>
        <v>Anodized 316L steel eyebrow banana, 16g (1.2mm) with two 3mm dice &amp; Length: 10mm  &amp;  Color: Blue</v>
      </c>
      <c r="B66" s="57" t="str">
        <f>'Copy paste to Here'!C70</f>
        <v>BNT2DI</v>
      </c>
      <c r="C66" s="57" t="s">
        <v>762</v>
      </c>
      <c r="D66" s="58">
        <f>Invoice!B70</f>
        <v>1</v>
      </c>
      <c r="E66" s="59">
        <f>'Shipping Invoice'!J70*$N$1</f>
        <v>41.65</v>
      </c>
      <c r="F66" s="59">
        <f t="shared" si="0"/>
        <v>41.65</v>
      </c>
      <c r="G66" s="60">
        <f t="shared" si="1"/>
        <v>41.65</v>
      </c>
      <c r="H66" s="63">
        <f t="shared" si="2"/>
        <v>41.65</v>
      </c>
    </row>
    <row r="67" spans="1:8" s="62" customFormat="1" ht="24">
      <c r="A67" s="56" t="str">
        <f>IF((LEN('Copy paste to Here'!G71))&gt;5,((CONCATENATE('Copy paste to Here'!G71," &amp; ",'Copy paste to Here'!D71,"  &amp;  ",'Copy paste to Here'!E71))),"Empty Cell")</f>
        <v xml:space="preserve">Surgical steel circular barbell, 18g (1mm) with two 3mm balls &amp; Length: 8mm  &amp;  </v>
      </c>
      <c r="B67" s="57" t="str">
        <f>'Copy paste to Here'!C71</f>
        <v>CB18B3</v>
      </c>
      <c r="C67" s="57" t="s">
        <v>764</v>
      </c>
      <c r="D67" s="58">
        <f>Invoice!B71</f>
        <v>7</v>
      </c>
      <c r="E67" s="59">
        <f>'Shipping Invoice'!J71*$N$1</f>
        <v>10.32</v>
      </c>
      <c r="F67" s="59">
        <f t="shared" si="0"/>
        <v>72.240000000000009</v>
      </c>
      <c r="G67" s="60">
        <f t="shared" si="1"/>
        <v>10.32</v>
      </c>
      <c r="H67" s="63">
        <f t="shared" si="2"/>
        <v>72.240000000000009</v>
      </c>
    </row>
    <row r="68" spans="1:8" s="62" customFormat="1" ht="24">
      <c r="A68" s="56" t="str">
        <f>IF((LEN('Copy paste to Here'!G72))&gt;5,((CONCATENATE('Copy paste to Here'!G72," &amp; ",'Copy paste to Here'!D72,"  &amp;  ",'Copy paste to Here'!E72))),"Empty Cell")</f>
        <v xml:space="preserve">Surgical steel circular barbell, 20g (0.8mm) with two 3mm balls &amp; Length: 6mm  &amp;  </v>
      </c>
      <c r="B68" s="57" t="str">
        <f>'Copy paste to Here'!C72</f>
        <v>CB20B</v>
      </c>
      <c r="C68" s="57" t="s">
        <v>766</v>
      </c>
      <c r="D68" s="58">
        <f>Invoice!B72</f>
        <v>25</v>
      </c>
      <c r="E68" s="59">
        <f>'Shipping Invoice'!J72*$N$1</f>
        <v>13.88</v>
      </c>
      <c r="F68" s="59">
        <f t="shared" si="0"/>
        <v>347</v>
      </c>
      <c r="G68" s="60">
        <f t="shared" si="1"/>
        <v>13.88</v>
      </c>
      <c r="H68" s="63">
        <f t="shared" si="2"/>
        <v>347</v>
      </c>
    </row>
    <row r="69" spans="1:8" s="62" customFormat="1" ht="24">
      <c r="A69" s="56" t="str">
        <f>IF((LEN('Copy paste to Here'!G73))&gt;5,((CONCATENATE('Copy paste to Here'!G73," &amp; ",'Copy paste to Here'!D73,"  &amp;  ",'Copy paste to Here'!E73))),"Empty Cell")</f>
        <v xml:space="preserve">Surgical steel circular barbell, 16g (1.2mm) with two 3mm balls &amp; Length: 7mm  &amp;  </v>
      </c>
      <c r="B69" s="57" t="str">
        <f>'Copy paste to Here'!C73</f>
        <v>CBEB</v>
      </c>
      <c r="C69" s="57" t="s">
        <v>768</v>
      </c>
      <c r="D69" s="58">
        <f>Invoice!B73</f>
        <v>15</v>
      </c>
      <c r="E69" s="59">
        <f>'Shipping Invoice'!J73*$N$1</f>
        <v>8.5399999999999991</v>
      </c>
      <c r="F69" s="59">
        <f t="shared" si="0"/>
        <v>128.1</v>
      </c>
      <c r="G69" s="60">
        <f t="shared" si="1"/>
        <v>8.5399999999999991</v>
      </c>
      <c r="H69" s="63">
        <f t="shared" si="2"/>
        <v>128.1</v>
      </c>
    </row>
    <row r="70" spans="1:8" s="62" customFormat="1" ht="24">
      <c r="A70" s="56" t="str">
        <f>IF((LEN('Copy paste to Here'!G74))&gt;5,((CONCATENATE('Copy paste to Here'!G74," &amp; ",'Copy paste to Here'!D74,"  &amp;  ",'Copy paste to Here'!E74))),"Empty Cell")</f>
        <v>Surgical steel circular barbell, 16g (1.2mm) with two 3mm solid color acrylic balls &amp; Length: 8mm  &amp;  Color: Light blue</v>
      </c>
      <c r="B70" s="57" t="str">
        <f>'Copy paste to Here'!C74</f>
        <v>CBESAB</v>
      </c>
      <c r="C70" s="57" t="s">
        <v>770</v>
      </c>
      <c r="D70" s="58">
        <f>Invoice!B74</f>
        <v>1</v>
      </c>
      <c r="E70" s="59">
        <f>'Shipping Invoice'!J74*$N$1</f>
        <v>6.05</v>
      </c>
      <c r="F70" s="59">
        <f t="shared" si="0"/>
        <v>6.05</v>
      </c>
      <c r="G70" s="60">
        <f t="shared" si="1"/>
        <v>6.05</v>
      </c>
      <c r="H70" s="63">
        <f t="shared" si="2"/>
        <v>6.05</v>
      </c>
    </row>
    <row r="71" spans="1:8" s="62" customFormat="1" ht="24">
      <c r="A71" s="56" t="str">
        <f>IF((LEN('Copy paste to Here'!G75))&gt;5,((CONCATENATE('Copy paste to Here'!G75," &amp; ",'Copy paste to Here'!D75,"  &amp;  ",'Copy paste to Here'!E75))),"Empty Cell")</f>
        <v>Surgical steel circular barbell, 16g (1.2mm) with two 3mm solid color acrylic balls &amp; Length: 8mm  &amp;  Color: Red</v>
      </c>
      <c r="B71" s="57" t="str">
        <f>'Copy paste to Here'!C75</f>
        <v>CBESAB</v>
      </c>
      <c r="C71" s="57" t="s">
        <v>770</v>
      </c>
      <c r="D71" s="58">
        <f>Invoice!B75</f>
        <v>4</v>
      </c>
      <c r="E71" s="59">
        <f>'Shipping Invoice'!J75*$N$1</f>
        <v>6.05</v>
      </c>
      <c r="F71" s="59">
        <f t="shared" si="0"/>
        <v>24.2</v>
      </c>
      <c r="G71" s="60">
        <f t="shared" si="1"/>
        <v>6.05</v>
      </c>
      <c r="H71" s="63">
        <f t="shared" si="2"/>
        <v>24.2</v>
      </c>
    </row>
    <row r="72" spans="1:8" s="62" customFormat="1" ht="24">
      <c r="A72" s="56" t="str">
        <f>IF((LEN('Copy paste to Here'!G76))&gt;5,((CONCATENATE('Copy paste to Here'!G76," &amp; ",'Copy paste to Here'!D76,"  &amp;  ",'Copy paste to Here'!E76))),"Empty Cell")</f>
        <v>Premium PVD plated surgical steel circular barbell, 16g (1.2mm) with two 3mm balls &amp; Length: 10mm  &amp;  Color: Blue</v>
      </c>
      <c r="B72" s="57" t="str">
        <f>'Copy paste to Here'!C76</f>
        <v>CBETB</v>
      </c>
      <c r="C72" s="57" t="s">
        <v>772</v>
      </c>
      <c r="D72" s="58">
        <f>Invoice!B76</f>
        <v>4</v>
      </c>
      <c r="E72" s="59">
        <f>'Shipping Invoice'!J76*$N$1</f>
        <v>21</v>
      </c>
      <c r="F72" s="59">
        <f t="shared" si="0"/>
        <v>84</v>
      </c>
      <c r="G72" s="60">
        <f t="shared" si="1"/>
        <v>21</v>
      </c>
      <c r="H72" s="63">
        <f t="shared" si="2"/>
        <v>84</v>
      </c>
    </row>
    <row r="73" spans="1:8" s="62" customFormat="1" ht="24">
      <c r="A73" s="56" t="str">
        <f>IF((LEN('Copy paste to Here'!G77))&gt;5,((CONCATENATE('Copy paste to Here'!G77," &amp; ",'Copy paste to Here'!D77,"  &amp;  ",'Copy paste to Here'!E77))),"Empty Cell")</f>
        <v>Premium PVD plated surgical steel circular barbell, 16g (1.2mm) with two 3mm cones &amp; Length: 10mm  &amp;  Color: Blue</v>
      </c>
      <c r="B73" s="57" t="str">
        <f>'Copy paste to Here'!C77</f>
        <v>CBETCN</v>
      </c>
      <c r="C73" s="57" t="s">
        <v>774</v>
      </c>
      <c r="D73" s="58">
        <f>Invoice!B77</f>
        <v>4</v>
      </c>
      <c r="E73" s="59">
        <f>'Shipping Invoice'!J77*$N$1</f>
        <v>21</v>
      </c>
      <c r="F73" s="59">
        <f t="shared" si="0"/>
        <v>84</v>
      </c>
      <c r="G73" s="60">
        <f t="shared" si="1"/>
        <v>21</v>
      </c>
      <c r="H73" s="63">
        <f t="shared" si="2"/>
        <v>84</v>
      </c>
    </row>
    <row r="74" spans="1:8" s="62" customFormat="1" ht="25.5">
      <c r="A74" s="56" t="str">
        <f>IF((LEN('Copy paste to Here'!G78))&gt;5,((CONCATENATE('Copy paste to Here'!G78," &amp; ",'Copy paste to Here'!D78,"  &amp;  ",'Copy paste to Here'!E78))),"Empty Cell")</f>
        <v xml:space="preserve">Surgical steel circular barbells, 16g (1.2mm) with two 3mm acrylic UV cones - length 5/16'' (8mm) &amp; Color: Black  &amp;  </v>
      </c>
      <c r="B74" s="57" t="str">
        <f>'Copy paste to Here'!C78</f>
        <v>CBEUVCN</v>
      </c>
      <c r="C74" s="57" t="s">
        <v>776</v>
      </c>
      <c r="D74" s="58">
        <f>Invoice!B78</f>
        <v>1</v>
      </c>
      <c r="E74" s="59">
        <f>'Shipping Invoice'!J78*$N$1</f>
        <v>6.41</v>
      </c>
      <c r="F74" s="59">
        <f t="shared" si="0"/>
        <v>6.41</v>
      </c>
      <c r="G74" s="60">
        <f t="shared" si="1"/>
        <v>6.41</v>
      </c>
      <c r="H74" s="63">
        <f t="shared" si="2"/>
        <v>6.41</v>
      </c>
    </row>
    <row r="75" spans="1:8" s="62" customFormat="1" ht="25.5">
      <c r="A75" s="56" t="str">
        <f>IF((LEN('Copy paste to Here'!G79))&gt;5,((CONCATENATE('Copy paste to Here'!G79," &amp; ",'Copy paste to Here'!D79,"  &amp;  ",'Copy paste to Here'!E79))),"Empty Cell")</f>
        <v xml:space="preserve">Surgical steel circular barbells, 16g (1.2mm) with two 3mm acrylic UV cones - length 5/16'' (8mm) &amp; Color: Clear  &amp;  </v>
      </c>
      <c r="B75" s="57" t="str">
        <f>'Copy paste to Here'!C79</f>
        <v>CBEUVCN</v>
      </c>
      <c r="C75" s="57" t="s">
        <v>776</v>
      </c>
      <c r="D75" s="58">
        <f>Invoice!B79</f>
        <v>1</v>
      </c>
      <c r="E75" s="59">
        <f>'Shipping Invoice'!J79*$N$1</f>
        <v>6.41</v>
      </c>
      <c r="F75" s="59">
        <f t="shared" si="0"/>
        <v>6.41</v>
      </c>
      <c r="G75" s="60">
        <f t="shared" si="1"/>
        <v>6.41</v>
      </c>
      <c r="H75" s="63">
        <f t="shared" si="2"/>
        <v>6.41</v>
      </c>
    </row>
    <row r="76" spans="1:8" s="62" customFormat="1" ht="25.5">
      <c r="A76" s="56" t="str">
        <f>IF((LEN('Copy paste to Here'!G80))&gt;5,((CONCATENATE('Copy paste to Here'!G80," &amp; ",'Copy paste to Here'!D80,"  &amp;  ",'Copy paste to Here'!E80))),"Empty Cell")</f>
        <v xml:space="preserve">Surgical steel circular barbells, 16g (1.2mm) with two 3mm acrylic UV cones - length 5/16'' (8mm) &amp; Color: Blue  &amp;  </v>
      </c>
      <c r="B76" s="57" t="str">
        <f>'Copy paste to Here'!C80</f>
        <v>CBEUVCN</v>
      </c>
      <c r="C76" s="57" t="s">
        <v>776</v>
      </c>
      <c r="D76" s="58">
        <f>Invoice!B80</f>
        <v>1</v>
      </c>
      <c r="E76" s="59">
        <f>'Shipping Invoice'!J80*$N$1</f>
        <v>6.41</v>
      </c>
      <c r="F76" s="59">
        <f t="shared" si="0"/>
        <v>6.41</v>
      </c>
      <c r="G76" s="60">
        <f t="shared" si="1"/>
        <v>6.41</v>
      </c>
      <c r="H76" s="63">
        <f t="shared" si="2"/>
        <v>6.41</v>
      </c>
    </row>
    <row r="77" spans="1:8" s="62" customFormat="1" ht="25.5">
      <c r="A77" s="56" t="str">
        <f>IF((LEN('Copy paste to Here'!G81))&gt;5,((CONCATENATE('Copy paste to Here'!G81," &amp; ",'Copy paste to Here'!D81,"  &amp;  ",'Copy paste to Here'!E81))),"Empty Cell")</f>
        <v xml:space="preserve">Surgical steel circular barbells, 16g (1.2mm) with two 3mm acrylic UV cones - length 5/16'' (8mm) &amp; Color: Light blue  &amp;  </v>
      </c>
      <c r="B77" s="57" t="str">
        <f>'Copy paste to Here'!C81</f>
        <v>CBEUVCN</v>
      </c>
      <c r="C77" s="57" t="s">
        <v>776</v>
      </c>
      <c r="D77" s="58">
        <f>Invoice!B81</f>
        <v>1</v>
      </c>
      <c r="E77" s="59">
        <f>'Shipping Invoice'!J81*$N$1</f>
        <v>6.41</v>
      </c>
      <c r="F77" s="59">
        <f t="shared" si="0"/>
        <v>6.41</v>
      </c>
      <c r="G77" s="60">
        <f t="shared" si="1"/>
        <v>6.41</v>
      </c>
      <c r="H77" s="63">
        <f t="shared" si="2"/>
        <v>6.41</v>
      </c>
    </row>
    <row r="78" spans="1:8" s="62" customFormat="1" ht="25.5">
      <c r="A78" s="56" t="str">
        <f>IF((LEN('Copy paste to Here'!G82))&gt;5,((CONCATENATE('Copy paste to Here'!G82," &amp; ",'Copy paste to Here'!D82,"  &amp;  ",'Copy paste to Here'!E82))),"Empty Cell")</f>
        <v xml:space="preserve">Surgical steel circular barbells, 16g (1.2mm) with two 3mm acrylic UV cones - length 5/16'' (8mm) &amp; Color: Green  &amp;  </v>
      </c>
      <c r="B78" s="57" t="str">
        <f>'Copy paste to Here'!C82</f>
        <v>CBEUVCN</v>
      </c>
      <c r="C78" s="57" t="s">
        <v>776</v>
      </c>
      <c r="D78" s="58">
        <f>Invoice!B82</f>
        <v>1</v>
      </c>
      <c r="E78" s="59">
        <f>'Shipping Invoice'!J82*$N$1</f>
        <v>6.41</v>
      </c>
      <c r="F78" s="59">
        <f t="shared" si="0"/>
        <v>6.41</v>
      </c>
      <c r="G78" s="60">
        <f t="shared" si="1"/>
        <v>6.41</v>
      </c>
      <c r="H78" s="63">
        <f t="shared" si="2"/>
        <v>6.41</v>
      </c>
    </row>
    <row r="79" spans="1:8" s="62" customFormat="1" ht="25.5">
      <c r="A79" s="56" t="str">
        <f>IF((LEN('Copy paste to Here'!G83))&gt;5,((CONCATENATE('Copy paste to Here'!G83," &amp; ",'Copy paste to Here'!D83,"  &amp;  ",'Copy paste to Here'!E83))),"Empty Cell")</f>
        <v xml:space="preserve">Surgical steel circular barbells, 16g (1.2mm) with two 3mm acrylic UV cones - length 5/16'' (8mm) &amp; Color: Purple  &amp;  </v>
      </c>
      <c r="B79" s="57" t="str">
        <f>'Copy paste to Here'!C83</f>
        <v>CBEUVCN</v>
      </c>
      <c r="C79" s="57" t="s">
        <v>776</v>
      </c>
      <c r="D79" s="58">
        <f>Invoice!B83</f>
        <v>1</v>
      </c>
      <c r="E79" s="59">
        <f>'Shipping Invoice'!J83*$N$1</f>
        <v>6.41</v>
      </c>
      <c r="F79" s="59">
        <f t="shared" si="0"/>
        <v>6.41</v>
      </c>
      <c r="G79" s="60">
        <f t="shared" si="1"/>
        <v>6.41</v>
      </c>
      <c r="H79" s="63">
        <f t="shared" si="2"/>
        <v>6.41</v>
      </c>
    </row>
    <row r="80" spans="1:8" s="62" customFormat="1" ht="24">
      <c r="A80" s="56" t="str">
        <f>IF((LEN('Copy paste to Here'!G84))&gt;5,((CONCATENATE('Copy paste to Here'!G84," &amp; ",'Copy paste to Here'!D84,"  &amp;  ",'Copy paste to Here'!E84))),"Empty Cell")</f>
        <v xml:space="preserve">Surgical steel circular barbells, 16g (1.2mm) with two 3mm acrylic UV dice - length 5/16'' (8mm) &amp; Color: Light blue  &amp;  </v>
      </c>
      <c r="B80" s="57" t="str">
        <f>'Copy paste to Here'!C84</f>
        <v>CBEUVDI</v>
      </c>
      <c r="C80" s="57" t="s">
        <v>777</v>
      </c>
      <c r="D80" s="58">
        <f>Invoice!B84</f>
        <v>1</v>
      </c>
      <c r="E80" s="59">
        <f>'Shipping Invoice'!J84*$N$1</f>
        <v>13.88</v>
      </c>
      <c r="F80" s="59">
        <f t="shared" si="0"/>
        <v>13.88</v>
      </c>
      <c r="G80" s="60">
        <f t="shared" si="1"/>
        <v>13.88</v>
      </c>
      <c r="H80" s="63">
        <f t="shared" si="2"/>
        <v>13.88</v>
      </c>
    </row>
    <row r="81" spans="1:8" s="62" customFormat="1" ht="24">
      <c r="A81" s="56" t="str">
        <f>IF((LEN('Copy paste to Here'!G85))&gt;5,((CONCATENATE('Copy paste to Here'!G85," &amp; ",'Copy paste to Here'!D85,"  &amp;  ",'Copy paste to Here'!E85))),"Empty Cell")</f>
        <v xml:space="preserve">Surgical steel circular barbells, 16g (1.2mm) with two 3mm acrylic UV dice - length 5/16'' (8mm) &amp; Color: Red  &amp;  </v>
      </c>
      <c r="B81" s="57" t="str">
        <f>'Copy paste to Here'!C85</f>
        <v>CBEUVDI</v>
      </c>
      <c r="C81" s="57" t="s">
        <v>777</v>
      </c>
      <c r="D81" s="58">
        <f>Invoice!B85</f>
        <v>4</v>
      </c>
      <c r="E81" s="59">
        <f>'Shipping Invoice'!J85*$N$1</f>
        <v>13.88</v>
      </c>
      <c r="F81" s="59">
        <f t="shared" si="0"/>
        <v>55.52</v>
      </c>
      <c r="G81" s="60">
        <f t="shared" si="1"/>
        <v>13.88</v>
      </c>
      <c r="H81" s="63">
        <f t="shared" si="2"/>
        <v>55.52</v>
      </c>
    </row>
    <row r="82" spans="1:8" s="62" customFormat="1" ht="24">
      <c r="A82" s="56" t="str">
        <f>IF((LEN('Copy paste to Here'!G86))&gt;5,((CONCATENATE('Copy paste to Here'!G86," &amp; ",'Copy paste to Here'!D86,"  &amp;  ",'Copy paste to Here'!E86))),"Empty Cell")</f>
        <v xml:space="preserve">Surgical steel circular barbell, 14g (1.6mm) with two 4mm dice &amp; Length: 10mm  &amp;  </v>
      </c>
      <c r="B82" s="57" t="str">
        <f>'Copy paste to Here'!C86</f>
        <v>CBSDI</v>
      </c>
      <c r="C82" s="57" t="s">
        <v>778</v>
      </c>
      <c r="D82" s="58">
        <f>Invoice!B86</f>
        <v>2</v>
      </c>
      <c r="E82" s="59">
        <f>'Shipping Invoice'!J86*$N$1</f>
        <v>25.28</v>
      </c>
      <c r="F82" s="59">
        <f t="shared" si="0"/>
        <v>50.56</v>
      </c>
      <c r="G82" s="60">
        <f t="shared" si="1"/>
        <v>25.28</v>
      </c>
      <c r="H82" s="63">
        <f t="shared" si="2"/>
        <v>50.56</v>
      </c>
    </row>
    <row r="83" spans="1:8" s="62" customFormat="1" ht="24">
      <c r="A83" s="56" t="str">
        <f>IF((LEN('Copy paste to Here'!G87))&gt;5,((CONCATENATE('Copy paste to Here'!G87," &amp; ",'Copy paste to Here'!D87,"  &amp;  ",'Copy paste to Here'!E87))),"Empty Cell")</f>
        <v xml:space="preserve">Surgical steel circular barbell, 14g (1.6mm) with two 4mm dice &amp; Length: 12mm  &amp;  </v>
      </c>
      <c r="B83" s="57" t="str">
        <f>'Copy paste to Here'!C87</f>
        <v>CBSDI</v>
      </c>
      <c r="C83" s="57" t="s">
        <v>778</v>
      </c>
      <c r="D83" s="58">
        <f>Invoice!B87</f>
        <v>2</v>
      </c>
      <c r="E83" s="59">
        <f>'Shipping Invoice'!J87*$N$1</f>
        <v>25.28</v>
      </c>
      <c r="F83" s="59">
        <f t="shared" ref="F83:F146" si="3">D83*E83</f>
        <v>50.56</v>
      </c>
      <c r="G83" s="60">
        <f t="shared" ref="G83:G146" si="4">E83*$E$14</f>
        <v>25.28</v>
      </c>
      <c r="H83" s="63">
        <f t="shared" ref="H83:H146" si="5">D83*G83</f>
        <v>50.56</v>
      </c>
    </row>
    <row r="84" spans="1:8" s="62" customFormat="1" ht="24">
      <c r="A84" s="56" t="str">
        <f>IF((LEN('Copy paste to Here'!G88))&gt;5,((CONCATENATE('Copy paste to Here'!G88," &amp; ",'Copy paste to Here'!D88,"  &amp;  ",'Copy paste to Here'!E88))),"Empty Cell")</f>
        <v>PVD plated surgical steel circular barbell 18g (1mm) with two 3mm balls &amp; Length: 8mm  &amp;  Color: Black</v>
      </c>
      <c r="B84" s="57" t="str">
        <f>'Copy paste to Here'!C88</f>
        <v>CBT18B3</v>
      </c>
      <c r="C84" s="57" t="s">
        <v>780</v>
      </c>
      <c r="D84" s="58">
        <f>Invoice!B88</f>
        <v>3</v>
      </c>
      <c r="E84" s="59">
        <f>'Shipping Invoice'!J88*$N$1</f>
        <v>23.5</v>
      </c>
      <c r="F84" s="59">
        <f t="shared" si="3"/>
        <v>70.5</v>
      </c>
      <c r="G84" s="60">
        <f t="shared" si="4"/>
        <v>23.5</v>
      </c>
      <c r="H84" s="63">
        <f t="shared" si="5"/>
        <v>70.5</v>
      </c>
    </row>
    <row r="85" spans="1:8" s="62" customFormat="1" ht="24">
      <c r="A85" s="56" t="str">
        <f>IF((LEN('Copy paste to Here'!G89))&gt;5,((CONCATENATE('Copy paste to Here'!G89," &amp; ",'Copy paste to Here'!D89,"  &amp;  ",'Copy paste to Here'!E89))),"Empty Cell")</f>
        <v>Anodized surgical steel circular barbell, 14g (1.6mm) with two 4mm dice &amp; Length: 10mm  &amp;  Color: Black</v>
      </c>
      <c r="B85" s="57" t="str">
        <f>'Copy paste to Here'!C89</f>
        <v>CBTDI</v>
      </c>
      <c r="C85" s="57" t="s">
        <v>782</v>
      </c>
      <c r="D85" s="58">
        <f>Invoice!B89</f>
        <v>6</v>
      </c>
      <c r="E85" s="59">
        <f>'Shipping Invoice'!J89*$N$1</f>
        <v>44.5</v>
      </c>
      <c r="F85" s="59">
        <f t="shared" si="3"/>
        <v>267</v>
      </c>
      <c r="G85" s="60">
        <f t="shared" si="4"/>
        <v>44.5</v>
      </c>
      <c r="H85" s="63">
        <f t="shared" si="5"/>
        <v>267</v>
      </c>
    </row>
    <row r="86" spans="1:8" s="62" customFormat="1" ht="24">
      <c r="A86" s="56" t="str">
        <f>IF((LEN('Copy paste to Here'!G90))&gt;5,((CONCATENATE('Copy paste to Here'!G90," &amp; ",'Copy paste to Here'!D90,"  &amp;  ",'Copy paste to Here'!E90))),"Empty Cell")</f>
        <v>Anodized surgical steel circular barbell, 14g (1.6mm) with two 4mm dice &amp; Length: 10mm  &amp;  Color: Blue</v>
      </c>
      <c r="B86" s="57" t="str">
        <f>'Copy paste to Here'!C90</f>
        <v>CBTDI</v>
      </c>
      <c r="C86" s="57" t="s">
        <v>782</v>
      </c>
      <c r="D86" s="58">
        <f>Invoice!B90</f>
        <v>6</v>
      </c>
      <c r="E86" s="59">
        <f>'Shipping Invoice'!J90*$N$1</f>
        <v>44.5</v>
      </c>
      <c r="F86" s="59">
        <f t="shared" si="3"/>
        <v>267</v>
      </c>
      <c r="G86" s="60">
        <f t="shared" si="4"/>
        <v>44.5</v>
      </c>
      <c r="H86" s="63">
        <f t="shared" si="5"/>
        <v>267</v>
      </c>
    </row>
    <row r="87" spans="1:8" s="62" customFormat="1" ht="24">
      <c r="A87" s="56" t="str">
        <f>IF((LEN('Copy paste to Here'!G91))&gt;5,((CONCATENATE('Copy paste to Here'!G91," &amp; ",'Copy paste to Here'!D91,"  &amp;  ",'Copy paste to Here'!E91))),"Empty Cell")</f>
        <v xml:space="preserve">Bio flexible eyebrow retainer, 16g (1.2mm) - length 1/4'' to 1/2'' (6mm to 12mm) &amp; Length: 6mm  &amp;  </v>
      </c>
      <c r="B87" s="57" t="str">
        <f>'Copy paste to Here'!C91</f>
        <v>EBRT</v>
      </c>
      <c r="C87" s="57" t="s">
        <v>784</v>
      </c>
      <c r="D87" s="58">
        <f>Invoice!B91</f>
        <v>8</v>
      </c>
      <c r="E87" s="59">
        <f>'Shipping Invoice'!J91*$N$1</f>
        <v>4.9800000000000004</v>
      </c>
      <c r="F87" s="59">
        <f t="shared" si="3"/>
        <v>39.840000000000003</v>
      </c>
      <c r="G87" s="60">
        <f t="shared" si="4"/>
        <v>4.9800000000000004</v>
      </c>
      <c r="H87" s="63">
        <f t="shared" si="5"/>
        <v>39.840000000000003</v>
      </c>
    </row>
    <row r="88" spans="1:8" s="62" customFormat="1" ht="24">
      <c r="A88" s="56" t="str">
        <f>IF((LEN('Copy paste to Here'!G92))&gt;5,((CONCATENATE('Copy paste to Here'!G92," &amp; ",'Copy paste to Here'!D92,"  &amp;  ",'Copy paste to Here'!E92))),"Empty Cell")</f>
        <v>Bioflex eyebrow banana, 16g (1.2mm) with two 3mm balls &amp; Length: 10mm  &amp;  Color: Clear</v>
      </c>
      <c r="B88" s="57" t="str">
        <f>'Copy paste to Here'!C92</f>
        <v>FBNEVB</v>
      </c>
      <c r="C88" s="57" t="s">
        <v>785</v>
      </c>
      <c r="D88" s="58">
        <f>Invoice!B92</f>
        <v>6</v>
      </c>
      <c r="E88" s="59">
        <f>'Shipping Invoice'!J92*$N$1</f>
        <v>8.5399999999999991</v>
      </c>
      <c r="F88" s="59">
        <f t="shared" si="3"/>
        <v>51.239999999999995</v>
      </c>
      <c r="G88" s="60">
        <f t="shared" si="4"/>
        <v>8.5399999999999991</v>
      </c>
      <c r="H88" s="63">
        <f t="shared" si="5"/>
        <v>51.239999999999995</v>
      </c>
    </row>
    <row r="89" spans="1:8" s="62" customFormat="1" ht="36">
      <c r="A89" s="56" t="str">
        <f>IF((LEN('Copy paste to Here'!G93))&gt;5,((CONCATENATE('Copy paste to Here'!G93," &amp; ",'Copy paste to Here'!D93,"  &amp;  ",'Copy paste to Here'!E93))),"Empty Cell")</f>
        <v>Anodized 316L steel Industrial barbell, 16g (1.2mm) with two 4mm resin covered ferido glued multi-crystal balls &amp; Crystal Color: AB  &amp;  Length: 38mm</v>
      </c>
      <c r="B89" s="57" t="str">
        <f>'Copy paste to Here'!C93</f>
        <v>INTFR4S</v>
      </c>
      <c r="C89" s="57" t="s">
        <v>787</v>
      </c>
      <c r="D89" s="58">
        <f>Invoice!B93</f>
        <v>1</v>
      </c>
      <c r="E89" s="59">
        <f>'Shipping Invoice'!J93*$N$1</f>
        <v>123.89</v>
      </c>
      <c r="F89" s="59">
        <f t="shared" si="3"/>
        <v>123.89</v>
      </c>
      <c r="G89" s="60">
        <f t="shared" si="4"/>
        <v>123.89</v>
      </c>
      <c r="H89" s="63">
        <f t="shared" si="5"/>
        <v>123.89</v>
      </c>
    </row>
    <row r="90" spans="1:8" s="62" customFormat="1" ht="24">
      <c r="A90" s="56" t="str">
        <f>IF((LEN('Copy paste to Here'!G94))&gt;5,((CONCATENATE('Copy paste to Here'!G94," &amp; ",'Copy paste to Here'!D94,"  &amp;  ",'Copy paste to Here'!E94))),"Empty Cell")</f>
        <v xml:space="preserve">Surgical steel labret, 18g (1mm) with 3mm cone &amp; Length: 8mm  &amp;  </v>
      </c>
      <c r="B90" s="57" t="str">
        <f>'Copy paste to Here'!C94</f>
        <v>LB18CN3</v>
      </c>
      <c r="C90" s="57" t="s">
        <v>789</v>
      </c>
      <c r="D90" s="58">
        <f>Invoice!B94</f>
        <v>8</v>
      </c>
      <c r="E90" s="59">
        <f>'Shipping Invoice'!J94*$N$1</f>
        <v>8.5399999999999991</v>
      </c>
      <c r="F90" s="59">
        <f t="shared" si="3"/>
        <v>68.319999999999993</v>
      </c>
      <c r="G90" s="60">
        <f t="shared" si="4"/>
        <v>8.5399999999999991</v>
      </c>
      <c r="H90" s="63">
        <f t="shared" si="5"/>
        <v>68.319999999999993</v>
      </c>
    </row>
    <row r="91" spans="1:8" s="62" customFormat="1" ht="24">
      <c r="A91" s="56" t="str">
        <f>IF((LEN('Copy paste to Here'!G95))&gt;5,((CONCATENATE('Copy paste to Here'!G95," &amp; ",'Copy paste to Here'!D95,"  &amp;  ",'Copy paste to Here'!E95))),"Empty Cell")</f>
        <v xml:space="preserve">Surgical steel labret, 18g (1mm) with 3mm cone &amp; Length: 10mm  &amp;  </v>
      </c>
      <c r="B91" s="57" t="str">
        <f>'Copy paste to Here'!C95</f>
        <v>LB18CN3</v>
      </c>
      <c r="C91" s="57" t="s">
        <v>789</v>
      </c>
      <c r="D91" s="58">
        <f>Invoice!B95</f>
        <v>4</v>
      </c>
      <c r="E91" s="59">
        <f>'Shipping Invoice'!J95*$N$1</f>
        <v>8.5399999999999991</v>
      </c>
      <c r="F91" s="59">
        <f t="shared" si="3"/>
        <v>34.159999999999997</v>
      </c>
      <c r="G91" s="60">
        <f t="shared" si="4"/>
        <v>8.5399999999999991</v>
      </c>
      <c r="H91" s="63">
        <f t="shared" si="5"/>
        <v>34.159999999999997</v>
      </c>
    </row>
    <row r="92" spans="1:8" s="62" customFormat="1" ht="36">
      <c r="A92" s="56" t="str">
        <f>IF((LEN('Copy paste to Here'!G96))&gt;5,((CONCATENATE('Copy paste to Here'!G96," &amp; ",'Copy paste to Here'!D96,"  &amp;  ",'Copy paste to Here'!E96))),"Empty Cell")</f>
        <v>Surgical steel internal threaded labret, 16g (1.2mm) with a 2.5mm flat head crystal top &amp; Length: 14mm  &amp;  Crystal Color: Clear</v>
      </c>
      <c r="B92" s="57" t="str">
        <f>'Copy paste to Here'!C96</f>
        <v>LBIC</v>
      </c>
      <c r="C92" s="57" t="s">
        <v>791</v>
      </c>
      <c r="D92" s="58">
        <f>Invoice!B96</f>
        <v>4</v>
      </c>
      <c r="E92" s="59">
        <f>'Shipping Invoice'!J96*$N$1</f>
        <v>21</v>
      </c>
      <c r="F92" s="59">
        <f t="shared" si="3"/>
        <v>84</v>
      </c>
      <c r="G92" s="60">
        <f t="shared" si="4"/>
        <v>21</v>
      </c>
      <c r="H92" s="63">
        <f t="shared" si="5"/>
        <v>84</v>
      </c>
    </row>
    <row r="93" spans="1:8" s="62" customFormat="1" ht="36">
      <c r="A93" s="56" t="str">
        <f>IF((LEN('Copy paste to Here'!G97))&gt;5,((CONCATENATE('Copy paste to Here'!G97," &amp; ",'Copy paste to Here'!D97,"  &amp;  ",'Copy paste to Here'!E97))),"Empty Cell")</f>
        <v>Surgical steel internally threaded labret, 16g (1.2mm) with crystal flat head sized 3mm to 5mm for triple tragus piercings &amp; Length: 8mm with 3mm top part  &amp;  Crystal Color: Clear</v>
      </c>
      <c r="B93" s="57" t="str">
        <f>'Copy paste to Here'!C97</f>
        <v>LBIFB</v>
      </c>
      <c r="C93" s="57" t="s">
        <v>864</v>
      </c>
      <c r="D93" s="58">
        <f>Invoice!B97</f>
        <v>2</v>
      </c>
      <c r="E93" s="59">
        <f>'Shipping Invoice'!J97*$N$1</f>
        <v>33.46</v>
      </c>
      <c r="F93" s="59">
        <f t="shared" si="3"/>
        <v>66.92</v>
      </c>
      <c r="G93" s="60">
        <f t="shared" si="4"/>
        <v>33.46</v>
      </c>
      <c r="H93" s="63">
        <f t="shared" si="5"/>
        <v>66.92</v>
      </c>
    </row>
    <row r="94" spans="1:8" s="62" customFormat="1" ht="48">
      <c r="A94" s="56" t="str">
        <f>IF((LEN('Copy paste to Here'!G98))&gt;5,((CONCATENATE('Copy paste to Here'!G98," &amp; ",'Copy paste to Here'!D98,"  &amp;  ",'Copy paste to Here'!E98))),"Empty Cell")</f>
        <v>Surgical steel internally threaded labret, 16g (1.2mm) with bezel set jewel flat head sized 1.5mm to 4mm for triple tragus piercings &amp; Length: 6mm with 3mm top part  &amp;  Crystal Color: Clear</v>
      </c>
      <c r="B94" s="57" t="str">
        <f>'Copy paste to Here'!C98</f>
        <v>LBIRC</v>
      </c>
      <c r="C94" s="57" t="s">
        <v>865</v>
      </c>
      <c r="D94" s="58">
        <f>Invoice!B98</f>
        <v>28</v>
      </c>
      <c r="E94" s="59">
        <f>'Shipping Invoice'!J98*$N$1</f>
        <v>29.9</v>
      </c>
      <c r="F94" s="59">
        <f t="shared" si="3"/>
        <v>837.19999999999993</v>
      </c>
      <c r="G94" s="60">
        <f t="shared" si="4"/>
        <v>29.9</v>
      </c>
      <c r="H94" s="63">
        <f t="shared" si="5"/>
        <v>837.19999999999993</v>
      </c>
    </row>
    <row r="95" spans="1:8" s="62" customFormat="1" ht="36">
      <c r="A95" s="56" t="str">
        <f>IF((LEN('Copy paste to Here'!G99))&gt;5,((CONCATENATE('Copy paste to Here'!G99," &amp; ",'Copy paste to Here'!D99,"  &amp;  ",'Copy paste to Here'!E99))),"Empty Cell")</f>
        <v>Surgical steel internally threaded labret, 16g (1.2mm) with bezel set jewel flat head sized 1.5mm to 4mm for triple tragus piercings &amp; Length: 6mm with 3mm top part  &amp;  Crystal Color: AB</v>
      </c>
      <c r="B95" s="57" t="str">
        <f>'Copy paste to Here'!C99</f>
        <v>LBIRC</v>
      </c>
      <c r="C95" s="57" t="s">
        <v>865</v>
      </c>
      <c r="D95" s="58">
        <f>Invoice!B99</f>
        <v>2</v>
      </c>
      <c r="E95" s="59">
        <f>'Shipping Invoice'!J99*$N$1</f>
        <v>29.9</v>
      </c>
      <c r="F95" s="59">
        <f t="shared" si="3"/>
        <v>59.8</v>
      </c>
      <c r="G95" s="60">
        <f t="shared" si="4"/>
        <v>29.9</v>
      </c>
      <c r="H95" s="63">
        <f t="shared" si="5"/>
        <v>59.8</v>
      </c>
    </row>
    <row r="96" spans="1:8" s="62" customFormat="1" ht="48">
      <c r="A96" s="56" t="str">
        <f>IF((LEN('Copy paste to Here'!G100))&gt;5,((CONCATENATE('Copy paste to Here'!G100," &amp; ",'Copy paste to Here'!D100,"  &amp;  ",'Copy paste to Here'!E100))),"Empty Cell")</f>
        <v>Surgical steel internally threaded labret, 16g (1.2mm) with bezel set jewel flat head sized 1.5mm to 4mm for triple tragus piercings &amp; Length: 6mm with 3mm top part  &amp;  Crystal Color: Rose</v>
      </c>
      <c r="B96" s="57" t="str">
        <f>'Copy paste to Here'!C100</f>
        <v>LBIRC</v>
      </c>
      <c r="C96" s="57" t="s">
        <v>865</v>
      </c>
      <c r="D96" s="58">
        <f>Invoice!B100</f>
        <v>2</v>
      </c>
      <c r="E96" s="59">
        <f>'Shipping Invoice'!J100*$N$1</f>
        <v>29.9</v>
      </c>
      <c r="F96" s="59">
        <f t="shared" si="3"/>
        <v>59.8</v>
      </c>
      <c r="G96" s="60">
        <f t="shared" si="4"/>
        <v>29.9</v>
      </c>
      <c r="H96" s="63">
        <f t="shared" si="5"/>
        <v>59.8</v>
      </c>
    </row>
    <row r="97" spans="1:8" s="62" customFormat="1" ht="48">
      <c r="A97" s="56" t="str">
        <f>IF((LEN('Copy paste to Here'!G101))&gt;5,((CONCATENATE('Copy paste to Here'!G101," &amp; ",'Copy paste to Here'!D101,"  &amp;  ",'Copy paste to Here'!E101))),"Empty Cell")</f>
        <v>Surgical steel internally threaded labret, 16g (1.2mm) with bezel set jewel flat head sized 1.5mm to 4mm for triple tragus piercings &amp; Length: 6mm with 3mm top part  &amp;  Crystal Color: Sapphire</v>
      </c>
      <c r="B97" s="57" t="str">
        <f>'Copy paste to Here'!C101</f>
        <v>LBIRC</v>
      </c>
      <c r="C97" s="57" t="s">
        <v>865</v>
      </c>
      <c r="D97" s="58">
        <f>Invoice!B101</f>
        <v>2</v>
      </c>
      <c r="E97" s="59">
        <f>'Shipping Invoice'!J101*$N$1</f>
        <v>29.9</v>
      </c>
      <c r="F97" s="59">
        <f t="shared" si="3"/>
        <v>59.8</v>
      </c>
      <c r="G97" s="60">
        <f t="shared" si="4"/>
        <v>29.9</v>
      </c>
      <c r="H97" s="63">
        <f t="shared" si="5"/>
        <v>59.8</v>
      </c>
    </row>
    <row r="98" spans="1:8" s="62" customFormat="1" ht="25.5">
      <c r="A98" s="56" t="str">
        <f>IF((LEN('Copy paste to Here'!G102))&gt;5,((CONCATENATE('Copy paste to Here'!G102," &amp; ",'Copy paste to Here'!D102,"  &amp;  ",'Copy paste to Here'!E102))),"Empty Cell")</f>
        <v>Clear bio flexible labret, 16g (1.2mm) with a push in 2.5mm solid color acrylic ball &amp; Length: 6mm  &amp;  Color: Light blue</v>
      </c>
      <c r="B98" s="57" t="str">
        <f>'Copy paste to Here'!C102</f>
        <v>LBISAB25</v>
      </c>
      <c r="C98" s="57" t="s">
        <v>797</v>
      </c>
      <c r="D98" s="58">
        <f>Invoice!B102</f>
        <v>2</v>
      </c>
      <c r="E98" s="59">
        <f>'Shipping Invoice'!J102*$N$1</f>
        <v>10.32</v>
      </c>
      <c r="F98" s="59">
        <f t="shared" si="3"/>
        <v>20.64</v>
      </c>
      <c r="G98" s="60">
        <f t="shared" si="4"/>
        <v>10.32</v>
      </c>
      <c r="H98" s="63">
        <f t="shared" si="5"/>
        <v>20.64</v>
      </c>
    </row>
    <row r="99" spans="1:8" s="62" customFormat="1" ht="25.5">
      <c r="A99" s="56" t="str">
        <f>IF((LEN('Copy paste to Here'!G103))&gt;5,((CONCATENATE('Copy paste to Here'!G103," &amp; ",'Copy paste to Here'!D103,"  &amp;  ",'Copy paste to Here'!E103))),"Empty Cell")</f>
        <v>Clear bio flexible labret, 16g (1.2mm) with a push in 2.5mm solid color acrylic ball &amp; Length: 6mm  &amp;  Color: Pink</v>
      </c>
      <c r="B99" s="57" t="str">
        <f>'Copy paste to Here'!C103</f>
        <v>LBISAB25</v>
      </c>
      <c r="C99" s="57" t="s">
        <v>797</v>
      </c>
      <c r="D99" s="58">
        <f>Invoice!B103</f>
        <v>2</v>
      </c>
      <c r="E99" s="59">
        <f>'Shipping Invoice'!J103*$N$1</f>
        <v>10.32</v>
      </c>
      <c r="F99" s="59">
        <f t="shared" si="3"/>
        <v>20.64</v>
      </c>
      <c r="G99" s="60">
        <f t="shared" si="4"/>
        <v>10.32</v>
      </c>
      <c r="H99" s="63">
        <f t="shared" si="5"/>
        <v>20.64</v>
      </c>
    </row>
    <row r="100" spans="1:8" s="62" customFormat="1" ht="25.5">
      <c r="A100" s="56" t="str">
        <f>IF((LEN('Copy paste to Here'!G104))&gt;5,((CONCATENATE('Copy paste to Here'!G104," &amp; ",'Copy paste to Here'!D104,"  &amp;  ",'Copy paste to Here'!E104))),"Empty Cell")</f>
        <v>Clear bio flexible labret, 16g (1.2mm) with a push in 2.5mm solid color acrylic ball &amp; Length: 8mm  &amp;  Color: Light blue</v>
      </c>
      <c r="B100" s="57" t="str">
        <f>'Copy paste to Here'!C104</f>
        <v>LBISAB25</v>
      </c>
      <c r="C100" s="57" t="s">
        <v>797</v>
      </c>
      <c r="D100" s="58">
        <f>Invoice!B104</f>
        <v>2</v>
      </c>
      <c r="E100" s="59">
        <f>'Shipping Invoice'!J104*$N$1</f>
        <v>10.32</v>
      </c>
      <c r="F100" s="59">
        <f t="shared" si="3"/>
        <v>20.64</v>
      </c>
      <c r="G100" s="60">
        <f t="shared" si="4"/>
        <v>10.32</v>
      </c>
      <c r="H100" s="63">
        <f t="shared" si="5"/>
        <v>20.64</v>
      </c>
    </row>
    <row r="101" spans="1:8" s="62" customFormat="1" ht="25.5">
      <c r="A101" s="56" t="str">
        <f>IF((LEN('Copy paste to Here'!G105))&gt;5,((CONCATENATE('Copy paste to Here'!G105," &amp; ",'Copy paste to Here'!D105,"  &amp;  ",'Copy paste to Here'!E105))),"Empty Cell")</f>
        <v>Clear bio flexible labret, 16g (1.2mm) with a push in 2.5mm solid color acrylic ball &amp; Length: 8mm  &amp;  Color: Pink</v>
      </c>
      <c r="B101" s="57" t="str">
        <f>'Copy paste to Here'!C105</f>
        <v>LBISAB25</v>
      </c>
      <c r="C101" s="57" t="s">
        <v>797</v>
      </c>
      <c r="D101" s="58">
        <f>Invoice!B105</f>
        <v>2</v>
      </c>
      <c r="E101" s="59">
        <f>'Shipping Invoice'!J105*$N$1</f>
        <v>10.32</v>
      </c>
      <c r="F101" s="59">
        <f t="shared" si="3"/>
        <v>20.64</v>
      </c>
      <c r="G101" s="60">
        <f t="shared" si="4"/>
        <v>10.32</v>
      </c>
      <c r="H101" s="63">
        <f t="shared" si="5"/>
        <v>20.64</v>
      </c>
    </row>
    <row r="102" spans="1:8" s="62" customFormat="1" ht="24">
      <c r="A102" s="56" t="str">
        <f>IF((LEN('Copy paste to Here'!G106))&gt;5,((CONCATENATE('Copy paste to Here'!G106," &amp; ",'Copy paste to Here'!D106,"  &amp;  ",'Copy paste to Here'!E106))),"Empty Cell")</f>
        <v>16g Flexible acrylic labret retainer with push in disc &amp; Length: 6mm  &amp;  Color: Clear</v>
      </c>
      <c r="B102" s="57" t="str">
        <f>'Copy paste to Here'!C106</f>
        <v>LBRT16</v>
      </c>
      <c r="C102" s="57" t="s">
        <v>799</v>
      </c>
      <c r="D102" s="58">
        <f>Invoice!B106</f>
        <v>10</v>
      </c>
      <c r="E102" s="59">
        <f>'Shipping Invoice'!J106*$N$1</f>
        <v>4.9800000000000004</v>
      </c>
      <c r="F102" s="59">
        <f t="shared" si="3"/>
        <v>49.800000000000004</v>
      </c>
      <c r="G102" s="60">
        <f t="shared" si="4"/>
        <v>4.9800000000000004</v>
      </c>
      <c r="H102" s="63">
        <f t="shared" si="5"/>
        <v>49.800000000000004</v>
      </c>
    </row>
    <row r="103" spans="1:8" s="62" customFormat="1" ht="24">
      <c r="A103" s="56" t="str">
        <f>IF((LEN('Copy paste to Here'!G107))&gt;5,((CONCATENATE('Copy paste to Here'!G107," &amp; ",'Copy paste to Here'!D107,"  &amp;  ",'Copy paste to Here'!E107))),"Empty Cell")</f>
        <v>Premium PVD plated surgical steel labret, 16g (1.2mm) with a 3mm ball &amp; Length: 9mm  &amp;  Color: Black</v>
      </c>
      <c r="B103" s="57" t="str">
        <f>'Copy paste to Here'!C107</f>
        <v>LBTB3</v>
      </c>
      <c r="C103" s="57" t="s">
        <v>801</v>
      </c>
      <c r="D103" s="58">
        <f>Invoice!B107</f>
        <v>9</v>
      </c>
      <c r="E103" s="59">
        <f>'Shipping Invoice'!J107*$N$1</f>
        <v>21</v>
      </c>
      <c r="F103" s="59">
        <f t="shared" si="3"/>
        <v>189</v>
      </c>
      <c r="G103" s="60">
        <f t="shared" si="4"/>
        <v>21</v>
      </c>
      <c r="H103" s="63">
        <f t="shared" si="5"/>
        <v>189</v>
      </c>
    </row>
    <row r="104" spans="1:8" s="62" customFormat="1" ht="36">
      <c r="A104" s="56" t="str">
        <f>IF((LEN('Copy paste to Here'!G108))&gt;5,((CONCATENATE('Copy paste to Here'!G108," &amp; ",'Copy paste to Here'!D108,"  &amp;  ",'Copy paste to Here'!E108))),"Empty Cell")</f>
        <v>Anodized 316L steel labret, 16g (1.2mm) with an internally threaded 2.5mm crystal top &amp; Length: 8mm  &amp;  Crystal Color: Sapphire / Black Anodized</v>
      </c>
      <c r="B104" s="57" t="str">
        <f>'Copy paste to Here'!C108</f>
        <v>LBTC25</v>
      </c>
      <c r="C104" s="57" t="s">
        <v>803</v>
      </c>
      <c r="D104" s="58">
        <f>Invoice!B108</f>
        <v>3</v>
      </c>
      <c r="E104" s="59">
        <f>'Shipping Invoice'!J108*$N$1</f>
        <v>35.24</v>
      </c>
      <c r="F104" s="59">
        <f t="shared" si="3"/>
        <v>105.72</v>
      </c>
      <c r="G104" s="60">
        <f t="shared" si="4"/>
        <v>35.24</v>
      </c>
      <c r="H104" s="63">
        <f t="shared" si="5"/>
        <v>105.72</v>
      </c>
    </row>
    <row r="105" spans="1:8" s="62" customFormat="1" ht="36">
      <c r="A105" s="56" t="str">
        <f>IF((LEN('Copy paste to Here'!G109))&gt;5,((CONCATENATE('Copy paste to Here'!G109," &amp; ",'Copy paste to Here'!D109,"  &amp;  ",'Copy paste to Here'!E109))),"Empty Cell")</f>
        <v>Anodized 316L steel labret, 16g (1.2mm) with an internally threaded 2.5mm crystal top &amp; Length: 8mm  &amp;  Crystal Color: Light Siam / Black Anodized</v>
      </c>
      <c r="B105" s="57" t="str">
        <f>'Copy paste to Here'!C109</f>
        <v>LBTC25</v>
      </c>
      <c r="C105" s="57" t="s">
        <v>803</v>
      </c>
      <c r="D105" s="58">
        <f>Invoice!B109</f>
        <v>3</v>
      </c>
      <c r="E105" s="59">
        <f>'Shipping Invoice'!J109*$N$1</f>
        <v>35.24</v>
      </c>
      <c r="F105" s="59">
        <f t="shared" si="3"/>
        <v>105.72</v>
      </c>
      <c r="G105" s="60">
        <f t="shared" si="4"/>
        <v>35.24</v>
      </c>
      <c r="H105" s="63">
        <f t="shared" si="5"/>
        <v>105.72</v>
      </c>
    </row>
    <row r="106" spans="1:8" s="62" customFormat="1" ht="36">
      <c r="A106" s="56" t="str">
        <f>IF((LEN('Copy paste to Here'!G110))&gt;5,((CONCATENATE('Copy paste to Here'!G110," &amp; ",'Copy paste to Here'!D110,"  &amp;  ",'Copy paste to Here'!E110))),"Empty Cell")</f>
        <v>Anodized 316L steel labret, 16g (1.2mm) with an internally threaded 2.5mm crystal top &amp; Length: 10mm  &amp;  Crystal Color: Light Siam / Black Anodized</v>
      </c>
      <c r="B106" s="57" t="str">
        <f>'Copy paste to Here'!C110</f>
        <v>LBTC25</v>
      </c>
      <c r="C106" s="57" t="s">
        <v>803</v>
      </c>
      <c r="D106" s="58">
        <f>Invoice!B110</f>
        <v>15</v>
      </c>
      <c r="E106" s="59">
        <f>'Shipping Invoice'!J110*$N$1</f>
        <v>35.24</v>
      </c>
      <c r="F106" s="59">
        <f t="shared" si="3"/>
        <v>528.6</v>
      </c>
      <c r="G106" s="60">
        <f t="shared" si="4"/>
        <v>35.24</v>
      </c>
      <c r="H106" s="63">
        <f t="shared" si="5"/>
        <v>528.6</v>
      </c>
    </row>
    <row r="107" spans="1:8" s="62" customFormat="1" ht="24">
      <c r="A107" s="56" t="str">
        <f>IF((LEN('Copy paste to Here'!G111))&gt;5,((CONCATENATE('Copy paste to Here'!G111," &amp; ",'Copy paste to Here'!D111,"  &amp;  ",'Copy paste to Here'!E111))),"Empty Cell")</f>
        <v xml:space="preserve">5mm multi-crystal ferido glued balls with resin cover and 14g (1.6mm) threading (sold per pcs) &amp; Crystal Color: Clear  &amp;  </v>
      </c>
      <c r="B107" s="57" t="str">
        <f>'Copy paste to Here'!C111</f>
        <v>MFR5</v>
      </c>
      <c r="C107" s="57" t="s">
        <v>807</v>
      </c>
      <c r="D107" s="58">
        <f>Invoice!B111</f>
        <v>2</v>
      </c>
      <c r="E107" s="59">
        <f>'Shipping Invoice'!J111*$N$1</f>
        <v>58.38</v>
      </c>
      <c r="F107" s="59">
        <f t="shared" si="3"/>
        <v>116.76</v>
      </c>
      <c r="G107" s="60">
        <f t="shared" si="4"/>
        <v>58.38</v>
      </c>
      <c r="H107" s="63">
        <f t="shared" si="5"/>
        <v>116.76</v>
      </c>
    </row>
    <row r="108" spans="1:8" s="62" customFormat="1" ht="24">
      <c r="A108" s="56" t="str">
        <f>IF((LEN('Copy paste to Here'!G112))&gt;5,((CONCATENATE('Copy paste to Here'!G112," &amp; ",'Copy paste to Here'!D112,"  &amp;  ",'Copy paste to Here'!E112))),"Empty Cell")</f>
        <v xml:space="preserve">5mm multi-crystal ferido glued balls with resin cover and 14g (1.6mm) threading (sold per pcs) &amp; Crystal Color: Rose  &amp;  </v>
      </c>
      <c r="B108" s="57" t="str">
        <f>'Copy paste to Here'!C112</f>
        <v>MFR5</v>
      </c>
      <c r="C108" s="57" t="s">
        <v>807</v>
      </c>
      <c r="D108" s="58">
        <f>Invoice!B112</f>
        <v>2</v>
      </c>
      <c r="E108" s="59">
        <f>'Shipping Invoice'!J112*$N$1</f>
        <v>58.38</v>
      </c>
      <c r="F108" s="59">
        <f t="shared" si="3"/>
        <v>116.76</v>
      </c>
      <c r="G108" s="60">
        <f t="shared" si="4"/>
        <v>58.38</v>
      </c>
      <c r="H108" s="63">
        <f t="shared" si="5"/>
        <v>116.76</v>
      </c>
    </row>
    <row r="109" spans="1:8" s="62" customFormat="1" ht="24">
      <c r="A109" s="56" t="str">
        <f>IF((LEN('Copy paste to Here'!G113))&gt;5,((CONCATENATE('Copy paste to Here'!G113," &amp; ",'Copy paste to Here'!D113,"  &amp;  ",'Copy paste to Here'!E113))),"Empty Cell")</f>
        <v xml:space="preserve">Anodized surgical steel nose bone, 18g (1mm) with clear round crystal top &amp; Color: Black Anodized w/ L. Sapphire crystal  &amp;  </v>
      </c>
      <c r="B109" s="57" t="str">
        <f>'Copy paste to Here'!C113</f>
        <v>NBTS</v>
      </c>
      <c r="C109" s="57" t="s">
        <v>809</v>
      </c>
      <c r="D109" s="58">
        <f>Invoice!B113</f>
        <v>4</v>
      </c>
      <c r="E109" s="59">
        <f>'Shipping Invoice'!J113*$N$1</f>
        <v>17.440000000000001</v>
      </c>
      <c r="F109" s="59">
        <f t="shared" si="3"/>
        <v>69.760000000000005</v>
      </c>
      <c r="G109" s="60">
        <f t="shared" si="4"/>
        <v>17.440000000000001</v>
      </c>
      <c r="H109" s="63">
        <f t="shared" si="5"/>
        <v>69.760000000000005</v>
      </c>
    </row>
    <row r="110" spans="1:8" s="62" customFormat="1" ht="24">
      <c r="A110" s="56" t="str">
        <f>IF((LEN('Copy paste to Here'!G114))&gt;5,((CONCATENATE('Copy paste to Here'!G114," &amp; ",'Copy paste to Here'!D114,"  &amp;  ",'Copy paste to Here'!E114))),"Empty Cell")</f>
        <v>316L Surgical steel septum retainer in a simple inverted U shape &amp; Gauge: 1.2mm  &amp;  Length: 10mm</v>
      </c>
      <c r="B110" s="57" t="str">
        <f>'Copy paste to Here'!C114</f>
        <v>SEPA</v>
      </c>
      <c r="C110" s="57" t="s">
        <v>866</v>
      </c>
      <c r="D110" s="58">
        <f>Invoice!B114</f>
        <v>1</v>
      </c>
      <c r="E110" s="59">
        <f>'Shipping Invoice'!J114*$N$1</f>
        <v>12.1</v>
      </c>
      <c r="F110" s="59">
        <f t="shared" si="3"/>
        <v>12.1</v>
      </c>
      <c r="G110" s="60">
        <f t="shared" si="4"/>
        <v>12.1</v>
      </c>
      <c r="H110" s="63">
        <f t="shared" si="5"/>
        <v>12.1</v>
      </c>
    </row>
    <row r="111" spans="1:8" s="62" customFormat="1" ht="36">
      <c r="A111" s="56" t="str">
        <f>IF((LEN('Copy paste to Here'!G115))&gt;5,((CONCATENATE('Copy paste to Here'!G115," &amp; ",'Copy paste to Here'!D115,"  &amp;  ",'Copy paste to Here'!E115))),"Empty Cell")</f>
        <v>PVD plated 316L steel septum retainer in a simple inverted U shape &amp; Pincher Size: Thickness 1.2mm &amp; width 10mm  &amp;  Color: Black</v>
      </c>
      <c r="B111" s="57" t="str">
        <f>'Copy paste to Here'!C115</f>
        <v>SEPTA</v>
      </c>
      <c r="C111" s="57" t="s">
        <v>867</v>
      </c>
      <c r="D111" s="58">
        <f>Invoice!B115</f>
        <v>1</v>
      </c>
      <c r="E111" s="59">
        <f>'Shipping Invoice'!J115*$N$1</f>
        <v>24.56</v>
      </c>
      <c r="F111" s="59">
        <f t="shared" si="3"/>
        <v>24.56</v>
      </c>
      <c r="G111" s="60">
        <f t="shared" si="4"/>
        <v>24.56</v>
      </c>
      <c r="H111" s="63">
        <f t="shared" si="5"/>
        <v>24.56</v>
      </c>
    </row>
    <row r="112" spans="1:8" s="62" customFormat="1" ht="36">
      <c r="A112" s="56" t="str">
        <f>IF((LEN('Copy paste to Here'!G116))&gt;5,((CONCATENATE('Copy paste to Here'!G116," &amp; ",'Copy paste to Here'!D116,"  &amp;  ",'Copy paste to Here'!E116))),"Empty Cell")</f>
        <v>Black PVD plated 316L steel septum retainer in a simple inverted U shape with outward pointing ends &amp; Gauge: 1.2mm  &amp;  Length: 8mm</v>
      </c>
      <c r="B112" s="57" t="str">
        <f>'Copy paste to Here'!C116</f>
        <v>SEPTB</v>
      </c>
      <c r="C112" s="57" t="s">
        <v>868</v>
      </c>
      <c r="D112" s="58">
        <f>Invoice!B116</f>
        <v>3</v>
      </c>
      <c r="E112" s="59">
        <f>'Shipping Invoice'!J116*$N$1</f>
        <v>21</v>
      </c>
      <c r="F112" s="59">
        <f t="shared" si="3"/>
        <v>63</v>
      </c>
      <c r="G112" s="60">
        <f t="shared" si="4"/>
        <v>21</v>
      </c>
      <c r="H112" s="63">
        <f t="shared" si="5"/>
        <v>63</v>
      </c>
    </row>
    <row r="113" spans="1:8" s="62" customFormat="1" ht="36">
      <c r="A113" s="56" t="str">
        <f>IF((LEN('Copy paste to Here'!G117))&gt;5,((CONCATENATE('Copy paste to Here'!G117," &amp; ",'Copy paste to Here'!D117,"  &amp;  ",'Copy paste to Here'!E117))),"Empty Cell")</f>
        <v>Black PVD plated 316L steel septum retainer in a simple inverted U shape with outward pointing ends &amp; Gauge: 2mm  &amp;  Length: 10mm</v>
      </c>
      <c r="B113" s="57" t="str">
        <f>'Copy paste to Here'!C117</f>
        <v>SEPTB</v>
      </c>
      <c r="C113" s="57" t="s">
        <v>869</v>
      </c>
      <c r="D113" s="58">
        <f>Invoice!B117</f>
        <v>4</v>
      </c>
      <c r="E113" s="59">
        <f>'Shipping Invoice'!J117*$N$1</f>
        <v>22.78</v>
      </c>
      <c r="F113" s="59">
        <f t="shared" si="3"/>
        <v>91.12</v>
      </c>
      <c r="G113" s="60">
        <f t="shared" si="4"/>
        <v>22.78</v>
      </c>
      <c r="H113" s="63">
        <f t="shared" si="5"/>
        <v>91.12</v>
      </c>
    </row>
    <row r="114" spans="1:8" s="62" customFormat="1" ht="36">
      <c r="A114" s="56" t="str">
        <f>IF((LEN('Copy paste to Here'!G118))&gt;5,((CONCATENATE('Copy paste to Here'!G118," &amp; ",'Copy paste to Here'!D118,"  &amp;  ",'Copy paste to Here'!E118))),"Empty Cell")</f>
        <v>Black PVD plated 316L steel septum retainer in a simple inverted U shape with outward pointing ends &amp; Gauge: 3mm  &amp;  Length: 10mm</v>
      </c>
      <c r="B114" s="57" t="str">
        <f>'Copy paste to Here'!C118</f>
        <v>SEPTB</v>
      </c>
      <c r="C114" s="57" t="s">
        <v>870</v>
      </c>
      <c r="D114" s="58">
        <f>Invoice!B118</f>
        <v>6</v>
      </c>
      <c r="E114" s="59">
        <f>'Shipping Invoice'!J118*$N$1</f>
        <v>26.34</v>
      </c>
      <c r="F114" s="59">
        <f t="shared" si="3"/>
        <v>158.04</v>
      </c>
      <c r="G114" s="60">
        <f t="shared" si="4"/>
        <v>26.34</v>
      </c>
      <c r="H114" s="63">
        <f t="shared" si="5"/>
        <v>158.04</v>
      </c>
    </row>
    <row r="115" spans="1:8" s="62" customFormat="1" ht="36">
      <c r="A115" s="56" t="str">
        <f>IF((LEN('Copy paste to Here'!G119))&gt;5,((CONCATENATE('Copy paste to Here'!G119," &amp; ",'Copy paste to Here'!D119,"  &amp;  ",'Copy paste to Here'!E119))),"Empty Cell")</f>
        <v>Black PVD plated 316L steel septum retainer in a simple inverted U shape with outward pointing ends &amp; Gauge: 3mm  &amp;  Length: 12mm</v>
      </c>
      <c r="B115" s="57" t="str">
        <f>'Copy paste to Here'!C119</f>
        <v>SEPTB</v>
      </c>
      <c r="C115" s="57" t="s">
        <v>870</v>
      </c>
      <c r="D115" s="58">
        <f>Invoice!B119</f>
        <v>18</v>
      </c>
      <c r="E115" s="59">
        <f>'Shipping Invoice'!J119*$N$1</f>
        <v>26.34</v>
      </c>
      <c r="F115" s="59">
        <f t="shared" si="3"/>
        <v>474.12</v>
      </c>
      <c r="G115" s="60">
        <f t="shared" si="4"/>
        <v>26.34</v>
      </c>
      <c r="H115" s="63">
        <f t="shared" si="5"/>
        <v>474.12</v>
      </c>
    </row>
    <row r="116" spans="1:8" s="62" customFormat="1" ht="25.5">
      <c r="A116" s="56" t="str">
        <f>IF((LEN('Copy paste to Here'!G120))&gt;5,((CONCATENATE('Copy paste to Here'!G120," &amp; ",'Copy paste to Here'!D120,"  &amp;  ",'Copy paste to Here'!E120))),"Empty Cell")</f>
        <v xml:space="preserve">Titanium G23 eyebrow barbell, 16g (1.2mm) with two 3mm balls &amp; Length: 12mm  &amp;  </v>
      </c>
      <c r="B116" s="57" t="str">
        <f>'Copy paste to Here'!C120</f>
        <v>UBBEB</v>
      </c>
      <c r="C116" s="57" t="s">
        <v>871</v>
      </c>
      <c r="D116" s="58">
        <f>Invoice!B120</f>
        <v>2</v>
      </c>
      <c r="E116" s="59">
        <f>'Shipping Invoice'!J120*$N$1</f>
        <v>35.24</v>
      </c>
      <c r="F116" s="59">
        <f t="shared" si="3"/>
        <v>70.48</v>
      </c>
      <c r="G116" s="60">
        <f t="shared" si="4"/>
        <v>35.24</v>
      </c>
      <c r="H116" s="63">
        <f t="shared" si="5"/>
        <v>70.48</v>
      </c>
    </row>
    <row r="117" spans="1:8" s="62" customFormat="1" ht="24">
      <c r="A117" s="56" t="str">
        <f>IF((LEN('Copy paste to Here'!G121))&gt;5,((CONCATENATE('Copy paste to Here'!G121," &amp; ",'Copy paste to Here'!D121,"  &amp;  ",'Copy paste to Here'!E121))),"Empty Cell")</f>
        <v xml:space="preserve">Titanium G23 ball closure ring, 18g (1mm) with a 3mm ball &amp; Length: 7mm  &amp;  </v>
      </c>
      <c r="B117" s="57" t="str">
        <f>'Copy paste to Here'!C121</f>
        <v>UBCR18</v>
      </c>
      <c r="C117" s="57" t="s">
        <v>823</v>
      </c>
      <c r="D117" s="58">
        <f>Invoice!B121</f>
        <v>16</v>
      </c>
      <c r="E117" s="59">
        <f>'Shipping Invoice'!J121*$N$1</f>
        <v>24.21</v>
      </c>
      <c r="F117" s="59">
        <f t="shared" si="3"/>
        <v>387.36</v>
      </c>
      <c r="G117" s="60">
        <f t="shared" si="4"/>
        <v>24.21</v>
      </c>
      <c r="H117" s="63">
        <f t="shared" si="5"/>
        <v>387.36</v>
      </c>
    </row>
    <row r="118" spans="1:8" s="62" customFormat="1" ht="24">
      <c r="A118" s="56" t="str">
        <f>IF((LEN('Copy paste to Here'!G122))&gt;5,((CONCATENATE('Copy paste to Here'!G122," &amp; ",'Copy paste to Here'!D122,"  &amp;  ",'Copy paste to Here'!E122))),"Empty Cell")</f>
        <v xml:space="preserve">Titanium G23 ball closure ring, 18g (1mm) with a 3mm ball &amp; Length: 10mm  &amp;  </v>
      </c>
      <c r="B118" s="57" t="str">
        <f>'Copy paste to Here'!C122</f>
        <v>UBCR18</v>
      </c>
      <c r="C118" s="57" t="s">
        <v>823</v>
      </c>
      <c r="D118" s="58">
        <f>Invoice!B122</f>
        <v>2</v>
      </c>
      <c r="E118" s="59">
        <f>'Shipping Invoice'!J122*$N$1</f>
        <v>24.21</v>
      </c>
      <c r="F118" s="59">
        <f t="shared" si="3"/>
        <v>48.42</v>
      </c>
      <c r="G118" s="60">
        <f t="shared" si="4"/>
        <v>24.21</v>
      </c>
      <c r="H118" s="63">
        <f t="shared" si="5"/>
        <v>48.42</v>
      </c>
    </row>
    <row r="119" spans="1:8" s="62" customFormat="1" ht="24">
      <c r="A119" s="56" t="str">
        <f>IF((LEN('Copy paste to Here'!G123))&gt;5,((CONCATENATE('Copy paste to Here'!G123," &amp; ",'Copy paste to Here'!D123,"  &amp;  ",'Copy paste to Here'!E123))),"Empty Cell")</f>
        <v>Titanium G23 belly banana, 14g (1.6mm) with 8mm &amp; 5mm bezel set jewel ball &amp; Length: 8mm  &amp;  Crystal Color: Clear</v>
      </c>
      <c r="B119" s="57" t="str">
        <f>'Copy paste to Here'!C123</f>
        <v>UBN2CG</v>
      </c>
      <c r="C119" s="57" t="s">
        <v>825</v>
      </c>
      <c r="D119" s="58">
        <f>Invoice!B123</f>
        <v>1</v>
      </c>
      <c r="E119" s="59">
        <f>'Shipping Invoice'!J123*$N$1</f>
        <v>76.180000000000007</v>
      </c>
      <c r="F119" s="59">
        <f t="shared" si="3"/>
        <v>76.180000000000007</v>
      </c>
      <c r="G119" s="60">
        <f t="shared" si="4"/>
        <v>76.180000000000007</v>
      </c>
      <c r="H119" s="63">
        <f t="shared" si="5"/>
        <v>76.180000000000007</v>
      </c>
    </row>
    <row r="120" spans="1:8" s="62" customFormat="1" ht="24">
      <c r="A120" s="56" t="str">
        <f>IF((LEN('Copy paste to Here'!G124))&gt;5,((CONCATENATE('Copy paste to Here'!G124," &amp; ",'Copy paste to Here'!D124,"  &amp;  ",'Copy paste to Here'!E124))),"Empty Cell")</f>
        <v>Titanium G23 belly banana, 14g (1.6mm) with 8mm &amp; 5mm bezel set jewel ball &amp; Length: 8mm  &amp;  Crystal Color: Sapphire</v>
      </c>
      <c r="B120" s="57" t="str">
        <f>'Copy paste to Here'!C124</f>
        <v>UBN2CG</v>
      </c>
      <c r="C120" s="57" t="s">
        <v>825</v>
      </c>
      <c r="D120" s="58">
        <f>Invoice!B124</f>
        <v>1</v>
      </c>
      <c r="E120" s="59">
        <f>'Shipping Invoice'!J124*$N$1</f>
        <v>76.180000000000007</v>
      </c>
      <c r="F120" s="59">
        <f t="shared" si="3"/>
        <v>76.180000000000007</v>
      </c>
      <c r="G120" s="60">
        <f t="shared" si="4"/>
        <v>76.180000000000007</v>
      </c>
      <c r="H120" s="63">
        <f t="shared" si="5"/>
        <v>76.180000000000007</v>
      </c>
    </row>
    <row r="121" spans="1:8" s="62" customFormat="1" ht="24">
      <c r="A121" s="56" t="str">
        <f>IF((LEN('Copy paste to Here'!G125))&gt;5,((CONCATENATE('Copy paste to Here'!G125," &amp; ",'Copy paste to Here'!D125,"  &amp;  ",'Copy paste to Here'!E125))),"Empty Cell")</f>
        <v>Titanium G23 belly banana, 14g (1.6mm) with 8mm &amp; 5mm bezel set jewel ball &amp; Length: 8mm  &amp;  Crystal Color: Aquamarine</v>
      </c>
      <c r="B121" s="57" t="str">
        <f>'Copy paste to Here'!C125</f>
        <v>UBN2CG</v>
      </c>
      <c r="C121" s="57" t="s">
        <v>825</v>
      </c>
      <c r="D121" s="58">
        <f>Invoice!B125</f>
        <v>1</v>
      </c>
      <c r="E121" s="59">
        <f>'Shipping Invoice'!J125*$N$1</f>
        <v>76.180000000000007</v>
      </c>
      <c r="F121" s="59">
        <f t="shared" si="3"/>
        <v>76.180000000000007</v>
      </c>
      <c r="G121" s="60">
        <f t="shared" si="4"/>
        <v>76.180000000000007</v>
      </c>
      <c r="H121" s="63">
        <f t="shared" si="5"/>
        <v>76.180000000000007</v>
      </c>
    </row>
    <row r="122" spans="1:8" s="62" customFormat="1" ht="24">
      <c r="A122" s="56" t="str">
        <f>IF((LEN('Copy paste to Here'!G126))&gt;5,((CONCATENATE('Copy paste to Here'!G126," &amp; ",'Copy paste to Here'!D126,"  &amp;  ",'Copy paste to Here'!E126))),"Empty Cell")</f>
        <v xml:space="preserve">Titanium G23 eyebrow banana, 16g (1.2mm) with two 3mm balls &amp; Length: 7mm  &amp;  </v>
      </c>
      <c r="B122" s="57" t="str">
        <f>'Copy paste to Here'!C126</f>
        <v>UBNEB</v>
      </c>
      <c r="C122" s="57" t="s">
        <v>826</v>
      </c>
      <c r="D122" s="58">
        <f>Invoice!B126</f>
        <v>1</v>
      </c>
      <c r="E122" s="59">
        <f>'Shipping Invoice'!J126*$N$1</f>
        <v>35.24</v>
      </c>
      <c r="F122" s="59">
        <f t="shared" si="3"/>
        <v>35.24</v>
      </c>
      <c r="G122" s="60">
        <f t="shared" si="4"/>
        <v>35.24</v>
      </c>
      <c r="H122" s="63">
        <f t="shared" si="5"/>
        <v>35.24</v>
      </c>
    </row>
    <row r="123" spans="1:8" s="62" customFormat="1" ht="24">
      <c r="A123" s="56" t="str">
        <f>IF((LEN('Copy paste to Here'!G127))&gt;5,((CONCATENATE('Copy paste to Here'!G127," &amp; ",'Copy paste to Here'!D127,"  &amp;  ",'Copy paste to Here'!E127))),"Empty Cell")</f>
        <v xml:space="preserve">Titanium G23 industrial barbell, 14g (1.6mm) with two 5mm balls &amp; Length: 35mm  &amp;  </v>
      </c>
      <c r="B123" s="57" t="str">
        <f>'Copy paste to Here'!C127</f>
        <v>UINDB</v>
      </c>
      <c r="C123" s="57" t="s">
        <v>828</v>
      </c>
      <c r="D123" s="58">
        <f>Invoice!B127</f>
        <v>5</v>
      </c>
      <c r="E123" s="59">
        <f>'Shipping Invoice'!J127*$N$1</f>
        <v>52.33</v>
      </c>
      <c r="F123" s="59">
        <f t="shared" si="3"/>
        <v>261.64999999999998</v>
      </c>
      <c r="G123" s="60">
        <f t="shared" si="4"/>
        <v>52.33</v>
      </c>
      <c r="H123" s="63">
        <f t="shared" si="5"/>
        <v>261.64999999999998</v>
      </c>
    </row>
    <row r="124" spans="1:8" s="62" customFormat="1" ht="24">
      <c r="A124" s="56" t="str">
        <f>IF((LEN('Copy paste to Here'!G128))&gt;5,((CONCATENATE('Copy paste to Here'!G128," &amp; ",'Copy paste to Here'!D128,"  &amp;  ",'Copy paste to Here'!E128))),"Empty Cell")</f>
        <v xml:space="preserve">Titanium G23 nose bone, 18g (1mm) with bezel set round crystal top &amp; Crystal Color: AB  &amp;  </v>
      </c>
      <c r="B124" s="57" t="str">
        <f>'Copy paste to Here'!C128</f>
        <v>UNBC</v>
      </c>
      <c r="C124" s="57" t="s">
        <v>830</v>
      </c>
      <c r="D124" s="58">
        <f>Invoice!B128</f>
        <v>2</v>
      </c>
      <c r="E124" s="59">
        <f>'Shipping Invoice'!J128*$N$1</f>
        <v>35.24</v>
      </c>
      <c r="F124" s="59">
        <f t="shared" si="3"/>
        <v>70.48</v>
      </c>
      <c r="G124" s="60">
        <f t="shared" si="4"/>
        <v>35.24</v>
      </c>
      <c r="H124" s="63">
        <f t="shared" si="5"/>
        <v>70.48</v>
      </c>
    </row>
    <row r="125" spans="1:8" s="62" customFormat="1" ht="24">
      <c r="A125" s="56" t="str">
        <f>IF((LEN('Copy paste to Here'!G129))&gt;5,((CONCATENATE('Copy paste to Here'!G129," &amp; ",'Copy paste to Here'!D129,"  &amp;  ",'Copy paste to Here'!E129))),"Empty Cell")</f>
        <v xml:space="preserve">Titanium G23 Spiral, 14g (1.6mm) with two 4mm balls &amp; Length: 10mm  &amp;  </v>
      </c>
      <c r="B125" s="57" t="str">
        <f>'Copy paste to Here'!C129</f>
        <v>USPB4</v>
      </c>
      <c r="C125" s="57" t="s">
        <v>832</v>
      </c>
      <c r="D125" s="58">
        <f>Invoice!B129</f>
        <v>2</v>
      </c>
      <c r="E125" s="59">
        <f>'Shipping Invoice'!J129*$N$1</f>
        <v>53.04</v>
      </c>
      <c r="F125" s="59">
        <f t="shared" si="3"/>
        <v>106.08</v>
      </c>
      <c r="G125" s="60">
        <f t="shared" si="4"/>
        <v>53.04</v>
      </c>
      <c r="H125" s="63">
        <f t="shared" si="5"/>
        <v>106.08</v>
      </c>
    </row>
    <row r="126" spans="1:8" s="62" customFormat="1" ht="24">
      <c r="A126" s="56" t="str">
        <f>IF((LEN('Copy paste to Here'!G130))&gt;5,((CONCATENATE('Copy paste to Here'!G130," &amp; ",'Copy paste to Here'!D130,"  &amp;  ",'Copy paste to Here'!E130))),"Empty Cell")</f>
        <v>Anodized titanium G23 tongue barbell, 14g (1.6mm) with two 6mm balls &amp; Length: 14mm  &amp;  Color: Rainbow</v>
      </c>
      <c r="B126" s="57" t="str">
        <f>'Copy paste to Here'!C130</f>
        <v>UTBBG</v>
      </c>
      <c r="C126" s="57" t="s">
        <v>834</v>
      </c>
      <c r="D126" s="58">
        <f>Invoice!B130</f>
        <v>2</v>
      </c>
      <c r="E126" s="59">
        <f>'Shipping Invoice'!J130*$N$1</f>
        <v>68.349999999999994</v>
      </c>
      <c r="F126" s="59">
        <f t="shared" si="3"/>
        <v>136.69999999999999</v>
      </c>
      <c r="G126" s="60">
        <f t="shared" si="4"/>
        <v>68.349999999999994</v>
      </c>
      <c r="H126" s="63">
        <f t="shared" si="5"/>
        <v>136.69999999999999</v>
      </c>
    </row>
    <row r="127" spans="1:8" s="62" customFormat="1" ht="24">
      <c r="A127" s="56" t="str">
        <f>IF((LEN('Copy paste to Here'!G131))&gt;5,((CONCATENATE('Copy paste to Here'!G131," &amp; ",'Copy paste to Here'!D131,"  &amp;  ",'Copy paste to Here'!E131))),"Empty Cell")</f>
        <v>Anodized titanium G23 tongue barbell, 14g (1.6mm) with two 5mm balls &amp; Length: 16mm  &amp;  Color: Purple</v>
      </c>
      <c r="B127" s="57" t="str">
        <f>'Copy paste to Here'!C131</f>
        <v>UTBBS</v>
      </c>
      <c r="C127" s="57" t="s">
        <v>836</v>
      </c>
      <c r="D127" s="58">
        <f>Invoice!B131</f>
        <v>1</v>
      </c>
      <c r="E127" s="59">
        <f>'Shipping Invoice'!J131*$N$1</f>
        <v>58.38</v>
      </c>
      <c r="F127" s="59">
        <f t="shared" si="3"/>
        <v>58.38</v>
      </c>
      <c r="G127" s="60">
        <f t="shared" si="4"/>
        <v>58.38</v>
      </c>
      <c r="H127" s="63">
        <f t="shared" si="5"/>
        <v>58.38</v>
      </c>
    </row>
    <row r="128" spans="1:8" s="62" customFormat="1" ht="36">
      <c r="A128" s="56" t="str">
        <f>IF((LEN('Copy paste to Here'!G132))&gt;5,((CONCATENATE('Copy paste to Here'!G132," &amp; ",'Copy paste to Here'!D132,"  &amp;  ",'Copy paste to Here'!E132))),"Empty Cell")</f>
        <v>Anodized titanium G23 belly banana, 14g (1.6mm) with an 8mm bezel set jewel ball and an upper 5mm ball &amp; Length: 10mm  &amp;  Color: Rainbow</v>
      </c>
      <c r="B128" s="57" t="str">
        <f>'Copy paste to Here'!C132</f>
        <v>UTBN2CG</v>
      </c>
      <c r="C128" s="57" t="s">
        <v>838</v>
      </c>
      <c r="D128" s="58">
        <f>Invoice!B132</f>
        <v>1</v>
      </c>
      <c r="E128" s="59">
        <f>'Shipping Invoice'!J132*$N$1</f>
        <v>110.01</v>
      </c>
      <c r="F128" s="59">
        <f t="shared" si="3"/>
        <v>110.01</v>
      </c>
      <c r="G128" s="60">
        <f t="shared" si="4"/>
        <v>110.01</v>
      </c>
      <c r="H128" s="63">
        <f t="shared" si="5"/>
        <v>110.01</v>
      </c>
    </row>
    <row r="129" spans="1:8" s="62" customFormat="1" ht="25.5">
      <c r="A129" s="56" t="str">
        <f>IF((LEN('Copy paste to Here'!G133))&gt;5,((CONCATENATE('Copy paste to Here'!G133," &amp; ",'Copy paste to Here'!D133,"  &amp;  ",'Copy paste to Here'!E133))),"Empty Cell")</f>
        <v>Anodized titanium G23 belly banana, 14g (1.6mm) with a 5mm &amp; 6mm bezel set jewel balls &amp; Length: 12mm  &amp;  Color: Rainbow</v>
      </c>
      <c r="B129" s="57" t="str">
        <f>'Copy paste to Here'!C133</f>
        <v>UTBN2CS</v>
      </c>
      <c r="C129" s="57" t="s">
        <v>840</v>
      </c>
      <c r="D129" s="58">
        <f>Invoice!B133</f>
        <v>1</v>
      </c>
      <c r="E129" s="59">
        <f>'Shipping Invoice'!J133*$N$1</f>
        <v>94.7</v>
      </c>
      <c r="F129" s="59">
        <f t="shared" si="3"/>
        <v>94.7</v>
      </c>
      <c r="G129" s="60">
        <f t="shared" si="4"/>
        <v>94.7</v>
      </c>
      <c r="H129" s="63">
        <f t="shared" si="5"/>
        <v>94.7</v>
      </c>
    </row>
    <row r="130" spans="1:8" s="62" customFormat="1" ht="24">
      <c r="A130" s="56" t="str">
        <f>IF((LEN('Copy paste to Here'!G134))&gt;5,((CONCATENATE('Copy paste to Here'!G134," &amp; ",'Copy paste to Here'!D134,"  &amp;  ",'Copy paste to Here'!E134))),"Empty Cell")</f>
        <v>Anodized titanium G23 eyebrow banana, 16g (1.2mm) with two 3mm balls &amp; Length: 8mm  &amp;  Color: Green</v>
      </c>
      <c r="B130" s="57" t="str">
        <f>'Copy paste to Here'!C134</f>
        <v>UTBNEB</v>
      </c>
      <c r="C130" s="57" t="s">
        <v>842</v>
      </c>
      <c r="D130" s="58">
        <f>Invoice!B134</f>
        <v>2</v>
      </c>
      <c r="E130" s="59">
        <f>'Shipping Invoice'!J134*$N$1</f>
        <v>49.13</v>
      </c>
      <c r="F130" s="59">
        <f t="shared" si="3"/>
        <v>98.26</v>
      </c>
      <c r="G130" s="60">
        <f t="shared" si="4"/>
        <v>49.13</v>
      </c>
      <c r="H130" s="63">
        <f t="shared" si="5"/>
        <v>98.26</v>
      </c>
    </row>
    <row r="131" spans="1:8" s="62" customFormat="1" ht="24">
      <c r="A131" s="56" t="str">
        <f>IF((LEN('Copy paste to Here'!G135))&gt;5,((CONCATENATE('Copy paste to Here'!G135," &amp; ",'Copy paste to Here'!D135,"  &amp;  ",'Copy paste to Here'!E135))),"Empty Cell")</f>
        <v>Anodized titanium G23 eyebrow banana, 16g (1.2mm) with two 3mm balls &amp; Length: 10mm  &amp;  Color: Green</v>
      </c>
      <c r="B131" s="57" t="str">
        <f>'Copy paste to Here'!C135</f>
        <v>UTBNEB</v>
      </c>
      <c r="C131" s="57" t="s">
        <v>842</v>
      </c>
      <c r="D131" s="58">
        <f>Invoice!B135</f>
        <v>2</v>
      </c>
      <c r="E131" s="59">
        <f>'Shipping Invoice'!J135*$N$1</f>
        <v>49.13</v>
      </c>
      <c r="F131" s="59">
        <f t="shared" si="3"/>
        <v>98.26</v>
      </c>
      <c r="G131" s="60">
        <f t="shared" si="4"/>
        <v>49.13</v>
      </c>
      <c r="H131" s="63">
        <f t="shared" si="5"/>
        <v>98.26</v>
      </c>
    </row>
    <row r="132" spans="1:8" s="62" customFormat="1" ht="25.5">
      <c r="A132" s="56" t="str">
        <f>IF((LEN('Copy paste to Here'!G136))&gt;5,((CONCATENATE('Copy paste to Here'!G136," &amp; ",'Copy paste to Here'!D136,"  &amp;  ",'Copy paste to Here'!E136))),"Empty Cell")</f>
        <v>Anodized titanium G23 eyebrow banana, 16g (1.2mm) with two 3mm cones &amp; Length: 8mm  &amp;  Color: Green</v>
      </c>
      <c r="B132" s="57" t="str">
        <f>'Copy paste to Here'!C136</f>
        <v>UTBNECN</v>
      </c>
      <c r="C132" s="57" t="s">
        <v>844</v>
      </c>
      <c r="D132" s="58">
        <f>Invoice!B136</f>
        <v>2</v>
      </c>
      <c r="E132" s="59">
        <f>'Shipping Invoice'!J136*$N$1</f>
        <v>49.48</v>
      </c>
      <c r="F132" s="59">
        <f t="shared" si="3"/>
        <v>98.96</v>
      </c>
      <c r="G132" s="60">
        <f t="shared" si="4"/>
        <v>49.48</v>
      </c>
      <c r="H132" s="63">
        <f t="shared" si="5"/>
        <v>98.96</v>
      </c>
    </row>
    <row r="133" spans="1:8" s="62" customFormat="1" ht="25.5">
      <c r="A133" s="56" t="str">
        <f>IF((LEN('Copy paste to Here'!G137))&gt;5,((CONCATENATE('Copy paste to Here'!G137," &amp; ",'Copy paste to Here'!D137,"  &amp;  ",'Copy paste to Here'!E137))),"Empty Cell")</f>
        <v>Anodized titanium G23 eyebrow banana, 16g (1.2mm) with two 3mm cones &amp; Length: 10mm  &amp;  Color: Green</v>
      </c>
      <c r="B133" s="57" t="str">
        <f>'Copy paste to Here'!C137</f>
        <v>UTBNECN</v>
      </c>
      <c r="C133" s="57" t="s">
        <v>844</v>
      </c>
      <c r="D133" s="58">
        <f>Invoice!B137</f>
        <v>2</v>
      </c>
      <c r="E133" s="59">
        <f>'Shipping Invoice'!J137*$N$1</f>
        <v>49.48</v>
      </c>
      <c r="F133" s="59">
        <f t="shared" si="3"/>
        <v>98.96</v>
      </c>
      <c r="G133" s="60">
        <f t="shared" si="4"/>
        <v>49.48</v>
      </c>
      <c r="H133" s="63">
        <f t="shared" si="5"/>
        <v>98.96</v>
      </c>
    </row>
    <row r="134" spans="1:8" s="62" customFormat="1" ht="25.5">
      <c r="A134" s="56" t="str">
        <f>IF((LEN('Copy paste to Here'!G138))&gt;5,((CONCATENATE('Copy paste to Here'!G138," &amp; ",'Copy paste to Here'!D138,"  &amp;  ",'Copy paste to Here'!E138))),"Empty Cell")</f>
        <v>Anodized titanium G23 circular barbell, 14g (1.6mm) with 5mm cones &amp; Length: 8mm  &amp;  Color: Rainbow</v>
      </c>
      <c r="B134" s="57" t="str">
        <f>'Copy paste to Here'!C138</f>
        <v>UTCBCN5</v>
      </c>
      <c r="C134" s="57" t="s">
        <v>846</v>
      </c>
      <c r="D134" s="58">
        <f>Invoice!B138</f>
        <v>1</v>
      </c>
      <c r="E134" s="59">
        <f>'Shipping Invoice'!J138*$N$1</f>
        <v>58.38</v>
      </c>
      <c r="F134" s="59">
        <f t="shared" si="3"/>
        <v>58.38</v>
      </c>
      <c r="G134" s="60">
        <f t="shared" si="4"/>
        <v>58.38</v>
      </c>
      <c r="H134" s="63">
        <f t="shared" si="5"/>
        <v>58.38</v>
      </c>
    </row>
    <row r="135" spans="1:8" s="62" customFormat="1" ht="25.5">
      <c r="A135" s="56" t="str">
        <f>IF((LEN('Copy paste to Here'!G139))&gt;5,((CONCATENATE('Copy paste to Here'!G139," &amp; ",'Copy paste to Here'!D139,"  &amp;  ",'Copy paste to Here'!E139))),"Empty Cell")</f>
        <v>Anodized titanium G23 circular barbell, 14g (1.6mm) with 5mm cones &amp; Length: 12mm  &amp;  Color: Blue</v>
      </c>
      <c r="B135" s="57" t="str">
        <f>'Copy paste to Here'!C139</f>
        <v>UTCBCN5</v>
      </c>
      <c r="C135" s="57" t="s">
        <v>846</v>
      </c>
      <c r="D135" s="58">
        <f>Invoice!B139</f>
        <v>2</v>
      </c>
      <c r="E135" s="59">
        <f>'Shipping Invoice'!J139*$N$1</f>
        <v>58.38</v>
      </c>
      <c r="F135" s="59">
        <f t="shared" si="3"/>
        <v>116.76</v>
      </c>
      <c r="G135" s="60">
        <f t="shared" si="4"/>
        <v>58.38</v>
      </c>
      <c r="H135" s="63">
        <f t="shared" si="5"/>
        <v>116.76</v>
      </c>
    </row>
    <row r="136" spans="1:8" s="62" customFormat="1" ht="25.5">
      <c r="A136" s="56" t="str">
        <f>IF((LEN('Copy paste to Here'!G140))&gt;5,((CONCATENATE('Copy paste to Here'!G140," &amp; ",'Copy paste to Here'!D140,"  &amp;  ",'Copy paste to Here'!E140))),"Empty Cell")</f>
        <v>Anodized titanium G23 circular eyebrow barbell, 16g (1.2mm) with 3mm cones &amp; Length: 10mm  &amp;  Color: Black</v>
      </c>
      <c r="B136" s="57" t="str">
        <f>'Copy paste to Here'!C140</f>
        <v>UTCBECN</v>
      </c>
      <c r="C136" s="57" t="s">
        <v>848</v>
      </c>
      <c r="D136" s="58">
        <f>Invoice!B140</f>
        <v>4</v>
      </c>
      <c r="E136" s="59">
        <f>'Shipping Invoice'!J140*$N$1</f>
        <v>55.54</v>
      </c>
      <c r="F136" s="59">
        <f t="shared" si="3"/>
        <v>222.16</v>
      </c>
      <c r="G136" s="60">
        <f t="shared" si="4"/>
        <v>55.54</v>
      </c>
      <c r="H136" s="63">
        <f t="shared" si="5"/>
        <v>222.16</v>
      </c>
    </row>
    <row r="137" spans="1:8" s="62" customFormat="1" ht="25.5">
      <c r="A137" s="56" t="str">
        <f>IF((LEN('Copy paste to Here'!G141))&gt;5,((CONCATENATE('Copy paste to Here'!G141," &amp; ",'Copy paste to Here'!D141,"  &amp;  ",'Copy paste to Here'!E141))),"Empty Cell")</f>
        <v>Anodized titanium G23 circular eyebrow barbell, 16g (1.2mm) with 3mm cones &amp; Length: 10mm  &amp;  Color: Purple</v>
      </c>
      <c r="B137" s="57" t="str">
        <f>'Copy paste to Here'!C141</f>
        <v>UTCBECN</v>
      </c>
      <c r="C137" s="57" t="s">
        <v>848</v>
      </c>
      <c r="D137" s="58">
        <f>Invoice!B141</f>
        <v>1</v>
      </c>
      <c r="E137" s="59">
        <f>'Shipping Invoice'!J141*$N$1</f>
        <v>55.54</v>
      </c>
      <c r="F137" s="59">
        <f t="shared" si="3"/>
        <v>55.54</v>
      </c>
      <c r="G137" s="60">
        <f t="shared" si="4"/>
        <v>55.54</v>
      </c>
      <c r="H137" s="63">
        <f t="shared" si="5"/>
        <v>55.54</v>
      </c>
    </row>
    <row r="138" spans="1:8" s="62" customFormat="1" ht="25.5">
      <c r="A138" s="56" t="str">
        <f>IF((LEN('Copy paste to Here'!G142))&gt;5,((CONCATENATE('Copy paste to Here'!G142," &amp; ",'Copy paste to Here'!D142,"  &amp;  ",'Copy paste to Here'!E142))),"Empty Cell")</f>
        <v>Anodized titanium G23 circular eyebrow barbell, 16g (1.2mm) with 3mm cones &amp; Length: 12mm  &amp;  Color: Black</v>
      </c>
      <c r="B138" s="57" t="str">
        <f>'Copy paste to Here'!C142</f>
        <v>UTCBECN</v>
      </c>
      <c r="C138" s="57" t="s">
        <v>848</v>
      </c>
      <c r="D138" s="58">
        <f>Invoice!B142</f>
        <v>2</v>
      </c>
      <c r="E138" s="59">
        <f>'Shipping Invoice'!J142*$N$1</f>
        <v>55.54</v>
      </c>
      <c r="F138" s="59">
        <f t="shared" si="3"/>
        <v>111.08</v>
      </c>
      <c r="G138" s="60">
        <f t="shared" si="4"/>
        <v>55.54</v>
      </c>
      <c r="H138" s="63">
        <f t="shared" si="5"/>
        <v>111.08</v>
      </c>
    </row>
    <row r="139" spans="1:8" s="62" customFormat="1" ht="25.5">
      <c r="A139" s="56" t="str">
        <f>IF((LEN('Copy paste to Here'!G143))&gt;5,((CONCATENATE('Copy paste to Here'!G143," &amp; ",'Copy paste to Here'!D143,"  &amp;  ",'Copy paste to Here'!E143))),"Empty Cell")</f>
        <v>Anodized titanium G23 circular eyebrow barbell, 16g (1.2mm) with 3mm cones &amp; Length: 12mm  &amp;  Color: Green</v>
      </c>
      <c r="B139" s="57" t="str">
        <f>'Copy paste to Here'!C143</f>
        <v>UTCBECN</v>
      </c>
      <c r="C139" s="57" t="s">
        <v>848</v>
      </c>
      <c r="D139" s="58">
        <f>Invoice!B143</f>
        <v>2</v>
      </c>
      <c r="E139" s="59">
        <f>'Shipping Invoice'!J143*$N$1</f>
        <v>55.54</v>
      </c>
      <c r="F139" s="59">
        <f t="shared" si="3"/>
        <v>111.08</v>
      </c>
      <c r="G139" s="60">
        <f t="shared" si="4"/>
        <v>55.54</v>
      </c>
      <c r="H139" s="63">
        <f t="shared" si="5"/>
        <v>111.08</v>
      </c>
    </row>
    <row r="140" spans="1:8" s="62" customFormat="1" ht="24">
      <c r="A140" s="56" t="str">
        <f>IF((LEN('Copy paste to Here'!G144))&gt;5,((CONCATENATE('Copy paste to Here'!G144," &amp; ",'Copy paste to Here'!D144,"  &amp;  ",'Copy paste to Here'!E144))),"Empty Cell")</f>
        <v>Anodized titanium G23 industrial barbell, 14g (1.6mm) with two 5mm balls &amp; Length: 38mm  &amp;  Color: Black</v>
      </c>
      <c r="B140" s="57" t="str">
        <f>'Copy paste to Here'!C144</f>
        <v>UTINB</v>
      </c>
      <c r="C140" s="57" t="s">
        <v>850</v>
      </c>
      <c r="D140" s="58">
        <f>Invoice!B144</f>
        <v>6</v>
      </c>
      <c r="E140" s="59">
        <f>'Shipping Invoice'!J144*$N$1</f>
        <v>60.16</v>
      </c>
      <c r="F140" s="59">
        <f t="shared" si="3"/>
        <v>360.96</v>
      </c>
      <c r="G140" s="60">
        <f t="shared" si="4"/>
        <v>60.16</v>
      </c>
      <c r="H140" s="63">
        <f t="shared" si="5"/>
        <v>360.96</v>
      </c>
    </row>
    <row r="141" spans="1:8" s="62" customFormat="1" ht="24">
      <c r="A141" s="56" t="str">
        <f>IF((LEN('Copy paste to Here'!G145))&gt;5,((CONCATENATE('Copy paste to Here'!G145," &amp; ",'Copy paste to Here'!D145,"  &amp;  ",'Copy paste to Here'!E145))),"Empty Cell")</f>
        <v>Anodized titanium G23 industrial barbell, 14g (1.6mm) with two 4mm balls &amp; Length: 38mm  &amp;  Color: Black</v>
      </c>
      <c r="B141" s="57" t="str">
        <f>'Copy paste to Here'!C145</f>
        <v>UTINB4</v>
      </c>
      <c r="C141" s="57" t="s">
        <v>852</v>
      </c>
      <c r="D141" s="58">
        <f>Invoice!B145</f>
        <v>1</v>
      </c>
      <c r="E141" s="59">
        <f>'Shipping Invoice'!J145*$N$1</f>
        <v>60.16</v>
      </c>
      <c r="F141" s="59">
        <f t="shared" si="3"/>
        <v>60.16</v>
      </c>
      <c r="G141" s="60">
        <f t="shared" si="4"/>
        <v>60.16</v>
      </c>
      <c r="H141" s="63">
        <f t="shared" si="5"/>
        <v>60.16</v>
      </c>
    </row>
    <row r="142" spans="1:8" s="62" customFormat="1" ht="24">
      <c r="A142" s="56" t="str">
        <f>IF((LEN('Copy paste to Here'!G146))&gt;5,((CONCATENATE('Copy paste to Here'!G146," &amp; ",'Copy paste to Here'!D146,"  &amp;  ",'Copy paste to Here'!E146))),"Empty Cell")</f>
        <v>Anodized titanium G23 industrial barbell, 14g (1.6mm) with two 5mm cones &amp; Length: 35mm  &amp;  Color: Purple</v>
      </c>
      <c r="B142" s="57" t="str">
        <f>'Copy paste to Here'!C146</f>
        <v>UTINCN</v>
      </c>
      <c r="C142" s="57" t="s">
        <v>854</v>
      </c>
      <c r="D142" s="58">
        <f>Invoice!B146</f>
        <v>2</v>
      </c>
      <c r="E142" s="59">
        <f>'Shipping Invoice'!J146*$N$1</f>
        <v>68.349999999999994</v>
      </c>
      <c r="F142" s="59">
        <f t="shared" si="3"/>
        <v>136.69999999999999</v>
      </c>
      <c r="G142" s="60">
        <f t="shared" si="4"/>
        <v>68.349999999999994</v>
      </c>
      <c r="H142" s="63">
        <f t="shared" si="5"/>
        <v>136.69999999999999</v>
      </c>
    </row>
    <row r="143" spans="1:8" s="62" customFormat="1" ht="24">
      <c r="A143" s="56" t="str">
        <f>IF((LEN('Copy paste to Here'!G147))&gt;5,((CONCATENATE('Copy paste to Here'!G147," &amp; ",'Copy paste to Here'!D147,"  &amp;  ",'Copy paste to Here'!E147))),"Empty Cell")</f>
        <v>Anodized titanium G23 industrial barbell, 14g (1.6mm) with two 5mm cones &amp; Length: 38mm  &amp;  Color: Black</v>
      </c>
      <c r="B143" s="57" t="str">
        <f>'Copy paste to Here'!C147</f>
        <v>UTINCN</v>
      </c>
      <c r="C143" s="57" t="s">
        <v>854</v>
      </c>
      <c r="D143" s="58">
        <f>Invoice!B147</f>
        <v>5</v>
      </c>
      <c r="E143" s="59">
        <f>'Shipping Invoice'!J147*$N$1</f>
        <v>68.349999999999994</v>
      </c>
      <c r="F143" s="59">
        <f t="shared" si="3"/>
        <v>341.75</v>
      </c>
      <c r="G143" s="60">
        <f t="shared" si="4"/>
        <v>68.349999999999994</v>
      </c>
      <c r="H143" s="63">
        <f t="shared" si="5"/>
        <v>341.75</v>
      </c>
    </row>
    <row r="144" spans="1:8" s="62" customFormat="1" ht="24">
      <c r="A144" s="56" t="str">
        <f>IF((LEN('Copy paste to Here'!G148))&gt;5,((CONCATENATE('Copy paste to Here'!G148," &amp; ",'Copy paste to Here'!D148,"  &amp;  ",'Copy paste to Here'!E148))),"Empty Cell")</f>
        <v>Anodized titanium G23 industrial barbell, 14g (1.6mm) with two 5mm cones &amp; Length: 38mm  &amp;  Color: Rainbow</v>
      </c>
      <c r="B144" s="57" t="str">
        <f>'Copy paste to Here'!C148</f>
        <v>UTINCN</v>
      </c>
      <c r="C144" s="57" t="s">
        <v>854</v>
      </c>
      <c r="D144" s="58">
        <f>Invoice!B148</f>
        <v>1</v>
      </c>
      <c r="E144" s="59">
        <f>'Shipping Invoice'!J148*$N$1</f>
        <v>68.349999999999994</v>
      </c>
      <c r="F144" s="59">
        <f t="shared" si="3"/>
        <v>68.349999999999994</v>
      </c>
      <c r="G144" s="60">
        <f t="shared" si="4"/>
        <v>68.349999999999994</v>
      </c>
      <c r="H144" s="63">
        <f t="shared" si="5"/>
        <v>68.349999999999994</v>
      </c>
    </row>
    <row r="145" spans="1:8" s="62" customFormat="1" ht="36">
      <c r="A145" s="56" t="str">
        <f>IF((LEN('Copy paste to Here'!G149))&gt;5,((CONCATENATE('Copy paste to Here'!G149," &amp; ",'Copy paste to Here'!D149,"  &amp;  ",'Copy paste to Here'!E149))),"Empty Cell")</f>
        <v>Anodized titanium G23 industrial barbell, 14g (1.6mm) with two 5mm ferido glued multi crystal balls with resin cover &amp; Length: 32mm  &amp;  Crystal Color: Blue Zircon</v>
      </c>
      <c r="B145" s="57" t="str">
        <f>'Copy paste to Here'!C149</f>
        <v>UTINFR5</v>
      </c>
      <c r="C145" s="57" t="s">
        <v>856</v>
      </c>
      <c r="D145" s="58">
        <f>Invoice!B149</f>
        <v>1</v>
      </c>
      <c r="E145" s="59">
        <f>'Shipping Invoice'!J149*$N$1</f>
        <v>145.96</v>
      </c>
      <c r="F145" s="59">
        <f t="shared" si="3"/>
        <v>145.96</v>
      </c>
      <c r="G145" s="60">
        <f t="shared" si="4"/>
        <v>145.96</v>
      </c>
      <c r="H145" s="63">
        <f t="shared" si="5"/>
        <v>145.96</v>
      </c>
    </row>
    <row r="146" spans="1:8" s="62" customFormat="1" ht="24">
      <c r="A146" s="56" t="str">
        <f>IF((LEN('Copy paste to Here'!G150))&gt;5,((CONCATENATE('Copy paste to Here'!G150," &amp; ",'Copy paste to Here'!D150,"  &amp;  ",'Copy paste to Here'!E150))),"Empty Cell")</f>
        <v>Anodized titanium G23 labret, 16g (1.2mm) with a 3mm ball &amp; Length: 6mm  &amp;  Color: Rainbow</v>
      </c>
      <c r="B146" s="57" t="str">
        <f>'Copy paste to Here'!C150</f>
        <v>UTLBB3</v>
      </c>
      <c r="C146" s="57" t="s">
        <v>858</v>
      </c>
      <c r="D146" s="58">
        <f>Invoice!B150</f>
        <v>4</v>
      </c>
      <c r="E146" s="59">
        <f>'Shipping Invoice'!J150*$N$1</f>
        <v>52.33</v>
      </c>
      <c r="F146" s="59">
        <f t="shared" si="3"/>
        <v>209.32</v>
      </c>
      <c r="G146" s="60">
        <f t="shared" si="4"/>
        <v>52.33</v>
      </c>
      <c r="H146" s="63">
        <f t="shared" si="5"/>
        <v>209.32</v>
      </c>
    </row>
    <row r="147" spans="1:8" s="62" customFormat="1" ht="24">
      <c r="A147" s="56" t="str">
        <f>IF((LEN('Copy paste to Here'!G151))&gt;5,((CONCATENATE('Copy paste to Here'!G151," &amp; ",'Copy paste to Here'!D151,"  &amp;  ",'Copy paste to Here'!E151))),"Empty Cell")</f>
        <v>Anodized titanium G23 labret, 16g (1.2mm) with a 3mm ball &amp; Length: 8mm  &amp;  Color: Blue</v>
      </c>
      <c r="B147" s="57" t="str">
        <f>'Copy paste to Here'!C151</f>
        <v>UTLBB3</v>
      </c>
      <c r="C147" s="57" t="s">
        <v>858</v>
      </c>
      <c r="D147" s="58">
        <f>Invoice!B151</f>
        <v>6</v>
      </c>
      <c r="E147" s="59">
        <f>'Shipping Invoice'!J151*$N$1</f>
        <v>52.33</v>
      </c>
      <c r="F147" s="59">
        <f t="shared" ref="F147:F156" si="6">D147*E147</f>
        <v>313.98</v>
      </c>
      <c r="G147" s="60">
        <f t="shared" ref="G147:G210" si="7">E147*$E$14</f>
        <v>52.33</v>
      </c>
      <c r="H147" s="63">
        <f t="shared" ref="H147:H210" si="8">D147*G147</f>
        <v>313.98</v>
      </c>
    </row>
    <row r="148" spans="1:8" s="62" customFormat="1" ht="24">
      <c r="A148" s="56" t="str">
        <f>IF((LEN('Copy paste to Here'!G152))&gt;5,((CONCATENATE('Copy paste to Here'!G152," &amp; ",'Copy paste to Here'!D152,"  &amp;  ",'Copy paste to Here'!E152))),"Empty Cell")</f>
        <v>Anodized titanium G23 labret, 16g (1.2mm) with a 3mm cone &amp; Length: 6mm  &amp;  Color: Purple</v>
      </c>
      <c r="B148" s="57" t="str">
        <f>'Copy paste to Here'!C152</f>
        <v>UTLBCN3</v>
      </c>
      <c r="C148" s="57" t="s">
        <v>860</v>
      </c>
      <c r="D148" s="58">
        <f>Invoice!B152</f>
        <v>4</v>
      </c>
      <c r="E148" s="59">
        <f>'Shipping Invoice'!J152*$N$1</f>
        <v>55.18</v>
      </c>
      <c r="F148" s="59">
        <f t="shared" si="6"/>
        <v>220.72</v>
      </c>
      <c r="G148" s="60">
        <f t="shared" si="7"/>
        <v>55.18</v>
      </c>
      <c r="H148" s="63">
        <f t="shared" si="8"/>
        <v>220.72</v>
      </c>
    </row>
    <row r="149" spans="1:8" s="62" customFormat="1" ht="24">
      <c r="A149" s="56" t="str">
        <f>IF((LEN('Copy paste to Here'!G153))&gt;5,((CONCATENATE('Copy paste to Here'!G153," &amp; ",'Copy paste to Here'!D153,"  &amp;  ",'Copy paste to Here'!E153))),"Empty Cell")</f>
        <v>Anodized titanium G23 labret, 16g (1.2mm) with a 3mm cone &amp; Length: 8mm  &amp;  Color: Green</v>
      </c>
      <c r="B149" s="57" t="str">
        <f>'Copy paste to Here'!C153</f>
        <v>UTLBCN3</v>
      </c>
      <c r="C149" s="57" t="s">
        <v>860</v>
      </c>
      <c r="D149" s="58">
        <f>Invoice!B153</f>
        <v>2</v>
      </c>
      <c r="E149" s="59">
        <f>'Shipping Invoice'!J153*$N$1</f>
        <v>55.18</v>
      </c>
      <c r="F149" s="59">
        <f t="shared" si="6"/>
        <v>110.36</v>
      </c>
      <c r="G149" s="60">
        <f t="shared" si="7"/>
        <v>55.18</v>
      </c>
      <c r="H149" s="63">
        <f t="shared" si="8"/>
        <v>110.36</v>
      </c>
    </row>
    <row r="150" spans="1:8" s="62" customFormat="1" ht="24">
      <c r="A150" s="56" t="str">
        <f>IF((LEN('Copy paste to Here'!G154))&gt;5,((CONCATENATE('Copy paste to Here'!G154," &amp; ",'Copy paste to Here'!D154,"  &amp;  ",'Copy paste to Here'!E154))),"Empty Cell")</f>
        <v>Anodized titanium G23 labret, 16g (1.2mm) with a 3mm cone &amp; Length: 10mm  &amp;  Color: Green</v>
      </c>
      <c r="B150" s="57" t="str">
        <f>'Copy paste to Here'!C154</f>
        <v>UTLBCN3</v>
      </c>
      <c r="C150" s="57" t="s">
        <v>860</v>
      </c>
      <c r="D150" s="58">
        <f>Invoice!B154</f>
        <v>10</v>
      </c>
      <c r="E150" s="59">
        <f>'Shipping Invoice'!J154*$N$1</f>
        <v>55.18</v>
      </c>
      <c r="F150" s="59">
        <f t="shared" si="6"/>
        <v>551.79999999999995</v>
      </c>
      <c r="G150" s="60">
        <f t="shared" si="7"/>
        <v>55.18</v>
      </c>
      <c r="H150" s="63">
        <f t="shared" si="8"/>
        <v>551.79999999999995</v>
      </c>
    </row>
    <row r="151" spans="1:8" s="62" customFormat="1" ht="25.5">
      <c r="A151" s="56" t="str">
        <f>IF((LEN('Copy paste to Here'!G155))&gt;5,((CONCATENATE('Copy paste to Here'!G155," &amp; ",'Copy paste to Here'!D155,"  &amp;  ",'Copy paste to Here'!E155))),"Empty Cell")</f>
        <v xml:space="preserve">Pack of 10 pcs. of high polished titanium G23 barbell bars, 14g (1.6mm)  &amp; Length: 38mm  &amp;  </v>
      </c>
      <c r="B151" s="57" t="str">
        <f>'Copy paste to Here'!C155</f>
        <v>XUBB14G</v>
      </c>
      <c r="C151" s="57" t="s">
        <v>872</v>
      </c>
      <c r="D151" s="58">
        <f>Invoice!B155</f>
        <v>1</v>
      </c>
      <c r="E151" s="59">
        <f>'Shipping Invoice'!J155*$N$1</f>
        <v>174.44</v>
      </c>
      <c r="F151" s="59">
        <f t="shared" si="6"/>
        <v>174.44</v>
      </c>
      <c r="G151" s="60">
        <f t="shared" si="7"/>
        <v>174.44</v>
      </c>
      <c r="H151" s="63">
        <f t="shared" si="8"/>
        <v>174.44</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15721.98</v>
      </c>
      <c r="G1000" s="60"/>
      <c r="H1000" s="61">
        <f t="shared" ref="H1000:H1007" si="49">F1000*$E$14</f>
        <v>15721.98</v>
      </c>
    </row>
    <row r="1001" spans="1:8" s="62" customFormat="1">
      <c r="A1001" s="56" t="str">
        <f>'[2]Copy paste to Here'!T2</f>
        <v>SHIPPING HANDLING</v>
      </c>
      <c r="B1001" s="75"/>
      <c r="C1001" s="75"/>
      <c r="D1001" s="76"/>
      <c r="E1001" s="67"/>
      <c r="F1001" s="59">
        <f>Invoice!J157</f>
        <v>-6288.7920000000004</v>
      </c>
      <c r="G1001" s="60"/>
      <c r="H1001" s="61">
        <f t="shared" si="49"/>
        <v>-6288.7920000000004</v>
      </c>
    </row>
    <row r="1002" spans="1:8" s="62" customFormat="1" outlineLevel="1">
      <c r="A1002" s="56" t="str">
        <f>'[2]Copy paste to Here'!T3</f>
        <v>DISCOUNT</v>
      </c>
      <c r="B1002" s="75"/>
      <c r="C1002" s="75"/>
      <c r="D1002" s="76"/>
      <c r="E1002" s="67"/>
      <c r="F1002" s="59">
        <f>Invoice!J158</f>
        <v>0</v>
      </c>
      <c r="G1002" s="60"/>
      <c r="H1002" s="61">
        <f t="shared" si="49"/>
        <v>0</v>
      </c>
    </row>
    <row r="1003" spans="1:8" s="62" customFormat="1">
      <c r="A1003" s="56" t="str">
        <f>'[2]Copy paste to Here'!T4</f>
        <v>Total:</v>
      </c>
      <c r="B1003" s="75"/>
      <c r="C1003" s="75"/>
      <c r="D1003" s="76"/>
      <c r="E1003" s="67"/>
      <c r="F1003" s="59">
        <f>SUM(F1000:F1002)</f>
        <v>9433.1879999999983</v>
      </c>
      <c r="G1003" s="60"/>
      <c r="H1003" s="61">
        <f t="shared" si="49"/>
        <v>9433.1879999999983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15721.98</v>
      </c>
    </row>
    <row r="1010" spans="1:8" s="21" customFormat="1">
      <c r="A1010" s="22"/>
      <c r="E1010" s="21" t="s">
        <v>182</v>
      </c>
      <c r="H1010" s="84">
        <f>(SUMIF($A$1000:$A$1008,"Total:",$H$1000:$H$1008))</f>
        <v>9433.1879999999983</v>
      </c>
    </row>
    <row r="1011" spans="1:8" s="21" customFormat="1">
      <c r="E1011" s="21" t="s">
        <v>183</v>
      </c>
      <c r="H1011" s="85">
        <f>H1013-H1012</f>
        <v>8816.07</v>
      </c>
    </row>
    <row r="1012" spans="1:8" s="21" customFormat="1">
      <c r="E1012" s="21" t="s">
        <v>184</v>
      </c>
      <c r="H1012" s="85">
        <f>ROUND((H1013*7)/107,2)</f>
        <v>617.12</v>
      </c>
    </row>
    <row r="1013" spans="1:8" s="21" customFormat="1">
      <c r="E1013" s="22" t="s">
        <v>185</v>
      </c>
      <c r="H1013" s="86">
        <f>ROUND((SUMIF($A$1000:$A$1008,"Total:",$H$1000:$H$1008)),2)</f>
        <v>9433.19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34"/>
  <sheetViews>
    <sheetView workbookViewId="0">
      <selection activeCell="A5" sqref="A5"/>
    </sheetView>
  </sheetViews>
  <sheetFormatPr defaultRowHeight="15"/>
  <sheetData>
    <row r="1" spans="1:1">
      <c r="A1" s="2" t="s">
        <v>723</v>
      </c>
    </row>
    <row r="2" spans="1:1">
      <c r="A2" s="2" t="s">
        <v>725</v>
      </c>
    </row>
    <row r="3" spans="1:1">
      <c r="A3" s="2" t="s">
        <v>725</v>
      </c>
    </row>
    <row r="4" spans="1:1">
      <c r="A4" s="2" t="s">
        <v>725</v>
      </c>
    </row>
    <row r="5" spans="1:1">
      <c r="A5" s="2" t="s">
        <v>728</v>
      </c>
    </row>
    <row r="6" spans="1:1">
      <c r="A6" s="2" t="s">
        <v>728</v>
      </c>
    </row>
    <row r="7" spans="1:1">
      <c r="A7" s="2" t="s">
        <v>728</v>
      </c>
    </row>
    <row r="8" spans="1:1">
      <c r="A8" s="2" t="s">
        <v>513</v>
      </c>
    </row>
    <row r="9" spans="1:1">
      <c r="A9" s="2" t="s">
        <v>731</v>
      </c>
    </row>
    <row r="10" spans="1:1">
      <c r="A10" s="2" t="s">
        <v>731</v>
      </c>
    </row>
    <row r="11" spans="1:1">
      <c r="A11" s="2" t="s">
        <v>109</v>
      </c>
    </row>
    <row r="12" spans="1:1">
      <c r="A12" s="2" t="s">
        <v>109</v>
      </c>
    </row>
    <row r="13" spans="1:1">
      <c r="A13" s="2" t="s">
        <v>109</v>
      </c>
    </row>
    <row r="14" spans="1:1">
      <c r="A14" s="2" t="s">
        <v>109</v>
      </c>
    </row>
    <row r="15" spans="1:1">
      <c r="A15" s="2" t="s">
        <v>734</v>
      </c>
    </row>
    <row r="16" spans="1:1">
      <c r="A16" s="2" t="s">
        <v>736</v>
      </c>
    </row>
    <row r="17" spans="1:1">
      <c r="A17" s="2" t="s">
        <v>736</v>
      </c>
    </row>
    <row r="18" spans="1:1">
      <c r="A18" s="2" t="s">
        <v>736</v>
      </c>
    </row>
    <row r="19" spans="1:1">
      <c r="A19" s="2" t="s">
        <v>738</v>
      </c>
    </row>
    <row r="20" spans="1:1">
      <c r="A20" s="2" t="s">
        <v>738</v>
      </c>
    </row>
    <row r="21" spans="1:1">
      <c r="A21" s="2" t="s">
        <v>738</v>
      </c>
    </row>
    <row r="22" spans="1:1">
      <c r="A22" s="2" t="s">
        <v>740</v>
      </c>
    </row>
    <row r="23" spans="1:1">
      <c r="A23" s="2" t="s">
        <v>740</v>
      </c>
    </row>
    <row r="24" spans="1:1">
      <c r="A24" s="2" t="s">
        <v>742</v>
      </c>
    </row>
    <row r="25" spans="1:1">
      <c r="A25" s="2" t="s">
        <v>742</v>
      </c>
    </row>
    <row r="26" spans="1:1">
      <c r="A26" s="2" t="s">
        <v>742</v>
      </c>
    </row>
    <row r="27" spans="1:1">
      <c r="A27" s="2" t="s">
        <v>742</v>
      </c>
    </row>
    <row r="28" spans="1:1">
      <c r="A28" s="2" t="s">
        <v>742</v>
      </c>
    </row>
    <row r="29" spans="1:1">
      <c r="A29" s="2" t="s">
        <v>742</v>
      </c>
    </row>
    <row r="30" spans="1:1">
      <c r="A30" s="2" t="s">
        <v>747</v>
      </c>
    </row>
    <row r="31" spans="1:1">
      <c r="A31" s="2" t="s">
        <v>747</v>
      </c>
    </row>
    <row r="32" spans="1:1">
      <c r="A32" s="2" t="s">
        <v>747</v>
      </c>
    </row>
    <row r="33" spans="1:1">
      <c r="A33" s="2" t="s">
        <v>747</v>
      </c>
    </row>
    <row r="34" spans="1:1">
      <c r="A34" s="2" t="s">
        <v>747</v>
      </c>
    </row>
    <row r="35" spans="1:1">
      <c r="A35" s="2" t="s">
        <v>747</v>
      </c>
    </row>
    <row r="36" spans="1:1">
      <c r="A36" s="2" t="s">
        <v>750</v>
      </c>
    </row>
    <row r="37" spans="1:1">
      <c r="A37" s="2" t="s">
        <v>752</v>
      </c>
    </row>
    <row r="38" spans="1:1">
      <c r="A38" s="2" t="s">
        <v>753</v>
      </c>
    </row>
    <row r="39" spans="1:1">
      <c r="A39" s="2" t="s">
        <v>753</v>
      </c>
    </row>
    <row r="40" spans="1:1">
      <c r="A40" s="2" t="s">
        <v>753</v>
      </c>
    </row>
    <row r="41" spans="1:1">
      <c r="A41" s="2" t="s">
        <v>755</v>
      </c>
    </row>
    <row r="42" spans="1:1">
      <c r="A42" s="2" t="s">
        <v>757</v>
      </c>
    </row>
    <row r="43" spans="1:1">
      <c r="A43" s="2" t="s">
        <v>759</v>
      </c>
    </row>
    <row r="44" spans="1:1">
      <c r="A44" s="2" t="s">
        <v>759</v>
      </c>
    </row>
    <row r="45" spans="1:1">
      <c r="A45" s="2" t="s">
        <v>761</v>
      </c>
    </row>
    <row r="46" spans="1:1">
      <c r="A46" s="2" t="s">
        <v>762</v>
      </c>
    </row>
    <row r="47" spans="1:1">
      <c r="A47" s="2" t="s">
        <v>762</v>
      </c>
    </row>
    <row r="48" spans="1:1">
      <c r="A48" s="2" t="s">
        <v>762</v>
      </c>
    </row>
    <row r="49" spans="1:1">
      <c r="A49" s="2" t="s">
        <v>762</v>
      </c>
    </row>
    <row r="50" spans="1:1">
      <c r="A50" s="2" t="s">
        <v>764</v>
      </c>
    </row>
    <row r="51" spans="1:1">
      <c r="A51" s="2" t="s">
        <v>766</v>
      </c>
    </row>
    <row r="52" spans="1:1">
      <c r="A52" s="2" t="s">
        <v>768</v>
      </c>
    </row>
    <row r="53" spans="1:1">
      <c r="A53" s="2" t="s">
        <v>770</v>
      </c>
    </row>
    <row r="54" spans="1:1">
      <c r="A54" s="2" t="s">
        <v>770</v>
      </c>
    </row>
    <row r="55" spans="1:1">
      <c r="A55" s="2" t="s">
        <v>772</v>
      </c>
    </row>
    <row r="56" spans="1:1">
      <c r="A56" s="2" t="s">
        <v>774</v>
      </c>
    </row>
    <row r="57" spans="1:1">
      <c r="A57" s="2" t="s">
        <v>776</v>
      </c>
    </row>
    <row r="58" spans="1:1">
      <c r="A58" s="2" t="s">
        <v>776</v>
      </c>
    </row>
    <row r="59" spans="1:1">
      <c r="A59" s="2" t="s">
        <v>776</v>
      </c>
    </row>
    <row r="60" spans="1:1">
      <c r="A60" s="2" t="s">
        <v>776</v>
      </c>
    </row>
    <row r="61" spans="1:1">
      <c r="A61" s="2" t="s">
        <v>776</v>
      </c>
    </row>
    <row r="62" spans="1:1">
      <c r="A62" s="2" t="s">
        <v>776</v>
      </c>
    </row>
    <row r="63" spans="1:1">
      <c r="A63" s="2" t="s">
        <v>777</v>
      </c>
    </row>
    <row r="64" spans="1:1">
      <c r="A64" s="2" t="s">
        <v>777</v>
      </c>
    </row>
    <row r="65" spans="1:1">
      <c r="A65" s="2" t="s">
        <v>778</v>
      </c>
    </row>
    <row r="66" spans="1:1">
      <c r="A66" s="2" t="s">
        <v>778</v>
      </c>
    </row>
    <row r="67" spans="1:1">
      <c r="A67" s="2" t="s">
        <v>780</v>
      </c>
    </row>
    <row r="68" spans="1:1">
      <c r="A68" s="2" t="s">
        <v>782</v>
      </c>
    </row>
    <row r="69" spans="1:1">
      <c r="A69" s="2" t="s">
        <v>782</v>
      </c>
    </row>
    <row r="70" spans="1:1">
      <c r="A70" s="2" t="s">
        <v>784</v>
      </c>
    </row>
    <row r="71" spans="1:1">
      <c r="A71" s="2" t="s">
        <v>785</v>
      </c>
    </row>
    <row r="72" spans="1:1">
      <c r="A72" s="2" t="s">
        <v>787</v>
      </c>
    </row>
    <row r="73" spans="1:1">
      <c r="A73" s="2" t="s">
        <v>789</v>
      </c>
    </row>
    <row r="74" spans="1:1">
      <c r="A74" s="2" t="s">
        <v>789</v>
      </c>
    </row>
    <row r="75" spans="1:1">
      <c r="A75" s="2" t="s">
        <v>791</v>
      </c>
    </row>
    <row r="76" spans="1:1">
      <c r="A76" s="2" t="s">
        <v>864</v>
      </c>
    </row>
    <row r="77" spans="1:1">
      <c r="A77" s="2" t="s">
        <v>865</v>
      </c>
    </row>
    <row r="78" spans="1:1">
      <c r="A78" s="2" t="s">
        <v>865</v>
      </c>
    </row>
    <row r="79" spans="1:1">
      <c r="A79" s="2" t="s">
        <v>865</v>
      </c>
    </row>
    <row r="80" spans="1:1">
      <c r="A80" s="2" t="s">
        <v>865</v>
      </c>
    </row>
    <row r="81" spans="1:1">
      <c r="A81" s="2" t="s">
        <v>797</v>
      </c>
    </row>
    <row r="82" spans="1:1">
      <c r="A82" s="2" t="s">
        <v>797</v>
      </c>
    </row>
    <row r="83" spans="1:1">
      <c r="A83" s="2" t="s">
        <v>797</v>
      </c>
    </row>
    <row r="84" spans="1:1">
      <c r="A84" s="2" t="s">
        <v>797</v>
      </c>
    </row>
    <row r="85" spans="1:1">
      <c r="A85" s="2" t="s">
        <v>799</v>
      </c>
    </row>
    <row r="86" spans="1:1">
      <c r="A86" s="2" t="s">
        <v>801</v>
      </c>
    </row>
    <row r="87" spans="1:1">
      <c r="A87" s="2" t="s">
        <v>803</v>
      </c>
    </row>
    <row r="88" spans="1:1">
      <c r="A88" s="2" t="s">
        <v>803</v>
      </c>
    </row>
    <row r="89" spans="1:1">
      <c r="A89" s="2" t="s">
        <v>803</v>
      </c>
    </row>
    <row r="90" spans="1:1">
      <c r="A90" s="2" t="s">
        <v>807</v>
      </c>
    </row>
    <row r="91" spans="1:1">
      <c r="A91" s="2" t="s">
        <v>807</v>
      </c>
    </row>
    <row r="92" spans="1:1">
      <c r="A92" s="2" t="s">
        <v>809</v>
      </c>
    </row>
    <row r="93" spans="1:1">
      <c r="A93" s="2" t="s">
        <v>866</v>
      </c>
    </row>
    <row r="94" spans="1:1">
      <c r="A94" s="2" t="s">
        <v>867</v>
      </c>
    </row>
    <row r="95" spans="1:1">
      <c r="A95" s="2" t="s">
        <v>868</v>
      </c>
    </row>
    <row r="96" spans="1:1">
      <c r="A96" s="2" t="s">
        <v>869</v>
      </c>
    </row>
    <row r="97" spans="1:1">
      <c r="A97" s="2" t="s">
        <v>870</v>
      </c>
    </row>
    <row r="98" spans="1:1">
      <c r="A98" s="2" t="s">
        <v>870</v>
      </c>
    </row>
    <row r="99" spans="1:1">
      <c r="A99" s="2" t="s">
        <v>871</v>
      </c>
    </row>
    <row r="100" spans="1:1">
      <c r="A100" s="2" t="s">
        <v>823</v>
      </c>
    </row>
    <row r="101" spans="1:1">
      <c r="A101" s="2" t="s">
        <v>823</v>
      </c>
    </row>
    <row r="102" spans="1:1">
      <c r="A102" s="2" t="s">
        <v>825</v>
      </c>
    </row>
    <row r="103" spans="1:1">
      <c r="A103" s="2" t="s">
        <v>825</v>
      </c>
    </row>
    <row r="104" spans="1:1">
      <c r="A104" s="2" t="s">
        <v>825</v>
      </c>
    </row>
    <row r="105" spans="1:1">
      <c r="A105" s="2" t="s">
        <v>826</v>
      </c>
    </row>
    <row r="106" spans="1:1">
      <c r="A106" s="2" t="s">
        <v>828</v>
      </c>
    </row>
    <row r="107" spans="1:1">
      <c r="A107" s="2" t="s">
        <v>830</v>
      </c>
    </row>
    <row r="108" spans="1:1">
      <c r="A108" s="2" t="s">
        <v>832</v>
      </c>
    </row>
    <row r="109" spans="1:1">
      <c r="A109" s="2" t="s">
        <v>834</v>
      </c>
    </row>
    <row r="110" spans="1:1">
      <c r="A110" s="2" t="s">
        <v>836</v>
      </c>
    </row>
    <row r="111" spans="1:1">
      <c r="A111" s="2" t="s">
        <v>838</v>
      </c>
    </row>
    <row r="112" spans="1:1">
      <c r="A112" s="2" t="s">
        <v>840</v>
      </c>
    </row>
    <row r="113" spans="1:1">
      <c r="A113" s="2" t="s">
        <v>842</v>
      </c>
    </row>
    <row r="114" spans="1:1">
      <c r="A114" s="2" t="s">
        <v>842</v>
      </c>
    </row>
    <row r="115" spans="1:1">
      <c r="A115" s="2" t="s">
        <v>844</v>
      </c>
    </row>
    <row r="116" spans="1:1">
      <c r="A116" s="2" t="s">
        <v>844</v>
      </c>
    </row>
    <row r="117" spans="1:1">
      <c r="A117" s="2" t="s">
        <v>846</v>
      </c>
    </row>
    <row r="118" spans="1:1">
      <c r="A118" s="2" t="s">
        <v>846</v>
      </c>
    </row>
    <row r="119" spans="1:1">
      <c r="A119" s="2" t="s">
        <v>848</v>
      </c>
    </row>
    <row r="120" spans="1:1">
      <c r="A120" s="2" t="s">
        <v>848</v>
      </c>
    </row>
    <row r="121" spans="1:1">
      <c r="A121" s="2" t="s">
        <v>848</v>
      </c>
    </row>
    <row r="122" spans="1:1">
      <c r="A122" s="2" t="s">
        <v>848</v>
      </c>
    </row>
    <row r="123" spans="1:1">
      <c r="A123" s="2" t="s">
        <v>850</v>
      </c>
    </row>
    <row r="124" spans="1:1">
      <c r="A124" s="2" t="s">
        <v>852</v>
      </c>
    </row>
    <row r="125" spans="1:1">
      <c r="A125" s="2" t="s">
        <v>854</v>
      </c>
    </row>
    <row r="126" spans="1:1">
      <c r="A126" s="2" t="s">
        <v>854</v>
      </c>
    </row>
    <row r="127" spans="1:1">
      <c r="A127" s="2" t="s">
        <v>854</v>
      </c>
    </row>
    <row r="128" spans="1:1">
      <c r="A128" s="2" t="s">
        <v>856</v>
      </c>
    </row>
    <row r="129" spans="1:1">
      <c r="A129" s="2" t="s">
        <v>858</v>
      </c>
    </row>
    <row r="130" spans="1:1">
      <c r="A130" s="2" t="s">
        <v>858</v>
      </c>
    </row>
    <row r="131" spans="1:1">
      <c r="A131" s="2" t="s">
        <v>860</v>
      </c>
    </row>
    <row r="132" spans="1:1">
      <c r="A132" s="2" t="s">
        <v>860</v>
      </c>
    </row>
    <row r="133" spans="1:1">
      <c r="A133" s="2" t="s">
        <v>860</v>
      </c>
    </row>
    <row r="134" spans="1:1">
      <c r="A134" s="2" t="s">
        <v>872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2023-09-23T09:14:17Z</cp:lastPrinted>
  <dcterms:created xsi:type="dcterms:W3CDTF">2009-06-02T18:56:54Z</dcterms:created>
  <dcterms:modified xsi:type="dcterms:W3CDTF">2023-09-23T09:20:21Z</dcterms:modified>
</cp:coreProperties>
</file>