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AEB62113-FB49-47F9-B6AB-CAA3C82EB49E}"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state="hidden"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Invoice!$A$1:$K$242</definedName>
    <definedName name="_xlnm.Print_Area" localSheetId="3">'Shipping Invoice'!$A$1:$L$234</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31" i="2" l="1"/>
  <c r="E232" i="2" l="1"/>
  <c r="K232" i="7"/>
  <c r="K231" i="7"/>
  <c r="K14" i="7"/>
  <c r="K17" i="7"/>
  <c r="K10" i="7"/>
  <c r="I226" i="7"/>
  <c r="I225" i="7"/>
  <c r="I224" i="7"/>
  <c r="I221" i="7"/>
  <c r="I220" i="7"/>
  <c r="I218" i="7"/>
  <c r="I215" i="7"/>
  <c r="I214" i="7"/>
  <c r="I213" i="7"/>
  <c r="I212" i="7"/>
  <c r="I208" i="7"/>
  <c r="I207" i="7"/>
  <c r="I206" i="7"/>
  <c r="I203" i="7"/>
  <c r="I202" i="7"/>
  <c r="I200" i="7"/>
  <c r="I197" i="7"/>
  <c r="I196" i="7"/>
  <c r="I195" i="7"/>
  <c r="I194" i="7"/>
  <c r="I190" i="7"/>
  <c r="I189" i="7"/>
  <c r="I188" i="7"/>
  <c r="I185" i="7"/>
  <c r="I184" i="7"/>
  <c r="I182" i="7"/>
  <c r="I179" i="7"/>
  <c r="I178" i="7"/>
  <c r="I177" i="7"/>
  <c r="I176" i="7"/>
  <c r="I172" i="7"/>
  <c r="I171" i="7"/>
  <c r="I170" i="7"/>
  <c r="I167" i="7"/>
  <c r="I166" i="7"/>
  <c r="I164" i="7"/>
  <c r="I161" i="7"/>
  <c r="I160" i="7"/>
  <c r="I159" i="7"/>
  <c r="I158" i="7"/>
  <c r="I154" i="7"/>
  <c r="I153" i="7"/>
  <c r="I152" i="7"/>
  <c r="I149" i="7"/>
  <c r="I148" i="7"/>
  <c r="I146" i="7"/>
  <c r="I143" i="7"/>
  <c r="I142" i="7"/>
  <c r="I141" i="7"/>
  <c r="I140" i="7"/>
  <c r="I136" i="7"/>
  <c r="I135" i="7"/>
  <c r="I134" i="7"/>
  <c r="I131" i="7"/>
  <c r="I130" i="7"/>
  <c r="I128" i="7"/>
  <c r="I125" i="7"/>
  <c r="I124" i="7"/>
  <c r="I123" i="7"/>
  <c r="I122" i="7"/>
  <c r="I118" i="7"/>
  <c r="I117" i="7"/>
  <c r="I116" i="7"/>
  <c r="I113" i="7"/>
  <c r="I112" i="7"/>
  <c r="I110" i="7"/>
  <c r="I107" i="7"/>
  <c r="I106" i="7"/>
  <c r="I105" i="7"/>
  <c r="I104" i="7"/>
  <c r="I100" i="7"/>
  <c r="I99" i="7"/>
  <c r="I98" i="7"/>
  <c r="I95" i="7"/>
  <c r="I94" i="7"/>
  <c r="I92" i="7"/>
  <c r="I89" i="7"/>
  <c r="I88" i="7"/>
  <c r="I87" i="7"/>
  <c r="I86" i="7"/>
  <c r="I82" i="7"/>
  <c r="I81" i="7"/>
  <c r="I80" i="7"/>
  <c r="I77" i="7"/>
  <c r="I76" i="7"/>
  <c r="I74" i="7"/>
  <c r="I71" i="7"/>
  <c r="I70" i="7"/>
  <c r="I69" i="7"/>
  <c r="I68" i="7"/>
  <c r="I64" i="7"/>
  <c r="I63" i="7"/>
  <c r="I62" i="7"/>
  <c r="I59" i="7"/>
  <c r="I58" i="7"/>
  <c r="I56" i="7"/>
  <c r="I53" i="7"/>
  <c r="I52" i="7"/>
  <c r="I51" i="7"/>
  <c r="I50" i="7"/>
  <c r="I46" i="7"/>
  <c r="I45" i="7"/>
  <c r="I44" i="7"/>
  <c r="I41" i="7"/>
  <c r="I40" i="7"/>
  <c r="I38" i="7"/>
  <c r="I35" i="7"/>
  <c r="I34" i="7"/>
  <c r="I33" i="7"/>
  <c r="I32" i="7"/>
  <c r="I28" i="7"/>
  <c r="I27" i="7"/>
  <c r="I26" i="7"/>
  <c r="I23" i="7"/>
  <c r="I22" i="7"/>
  <c r="N1" i="7"/>
  <c r="N1" i="6"/>
  <c r="E224" i="6" s="1"/>
  <c r="F1002" i="6"/>
  <c r="F1001" i="6"/>
  <c r="D225" i="6"/>
  <c r="B229" i="7" s="1"/>
  <c r="D224" i="6"/>
  <c r="B228" i="7" s="1"/>
  <c r="D223" i="6"/>
  <c r="B227" i="7" s="1"/>
  <c r="D222" i="6"/>
  <c r="B226" i="7" s="1"/>
  <c r="K226" i="7" s="1"/>
  <c r="D221" i="6"/>
  <c r="B225" i="7" s="1"/>
  <c r="D220" i="6"/>
  <c r="B224" i="7" s="1"/>
  <c r="D219" i="6"/>
  <c r="B223" i="7" s="1"/>
  <c r="D218" i="6"/>
  <c r="B222" i="7" s="1"/>
  <c r="D217" i="6"/>
  <c r="B221" i="7" s="1"/>
  <c r="D216" i="6"/>
  <c r="B220" i="7" s="1"/>
  <c r="D215" i="6"/>
  <c r="B219" i="7" s="1"/>
  <c r="D214" i="6"/>
  <c r="B218" i="7" s="1"/>
  <c r="D213" i="6"/>
  <c r="B217" i="7" s="1"/>
  <c r="D212" i="6"/>
  <c r="B216" i="7" s="1"/>
  <c r="D211" i="6"/>
  <c r="B215" i="7" s="1"/>
  <c r="D210" i="6"/>
  <c r="B214" i="7" s="1"/>
  <c r="D209" i="6"/>
  <c r="B213" i="7" s="1"/>
  <c r="D208" i="6"/>
  <c r="B212" i="7" s="1"/>
  <c r="D207" i="6"/>
  <c r="B211" i="7" s="1"/>
  <c r="D206" i="6"/>
  <c r="B210" i="7" s="1"/>
  <c r="D205" i="6"/>
  <c r="B209" i="7" s="1"/>
  <c r="D204" i="6"/>
  <c r="B208" i="7" s="1"/>
  <c r="K208" i="7" s="1"/>
  <c r="D203" i="6"/>
  <c r="B207" i="7" s="1"/>
  <c r="D202" i="6"/>
  <c r="B206" i="7" s="1"/>
  <c r="D201" i="6"/>
  <c r="B205" i="7" s="1"/>
  <c r="D200" i="6"/>
  <c r="B204" i="7" s="1"/>
  <c r="D199" i="6"/>
  <c r="B203" i="7" s="1"/>
  <c r="D198" i="6"/>
  <c r="B202" i="7" s="1"/>
  <c r="D197" i="6"/>
  <c r="B201" i="7" s="1"/>
  <c r="D196" i="6"/>
  <c r="B200" i="7" s="1"/>
  <c r="D195" i="6"/>
  <c r="B199" i="7" s="1"/>
  <c r="D194" i="6"/>
  <c r="B198" i="7" s="1"/>
  <c r="D193" i="6"/>
  <c r="B197" i="7" s="1"/>
  <c r="D192" i="6"/>
  <c r="B196" i="7" s="1"/>
  <c r="D191" i="6"/>
  <c r="B195" i="7" s="1"/>
  <c r="D190" i="6"/>
  <c r="B194" i="7" s="1"/>
  <c r="D189" i="6"/>
  <c r="B193" i="7" s="1"/>
  <c r="D188" i="6"/>
  <c r="B192" i="7" s="1"/>
  <c r="D187" i="6"/>
  <c r="B191" i="7" s="1"/>
  <c r="D186" i="6"/>
  <c r="B190" i="7" s="1"/>
  <c r="K190" i="7" s="1"/>
  <c r="D185" i="6"/>
  <c r="B189" i="7" s="1"/>
  <c r="D184" i="6"/>
  <c r="B188" i="7" s="1"/>
  <c r="D183" i="6"/>
  <c r="B187" i="7" s="1"/>
  <c r="D182" i="6"/>
  <c r="B186" i="7" s="1"/>
  <c r="D181" i="6"/>
  <c r="B185" i="7" s="1"/>
  <c r="D180" i="6"/>
  <c r="B184" i="7" s="1"/>
  <c r="D179" i="6"/>
  <c r="B183" i="7" s="1"/>
  <c r="D178" i="6"/>
  <c r="B182" i="7" s="1"/>
  <c r="D177" i="6"/>
  <c r="B181" i="7" s="1"/>
  <c r="D176" i="6"/>
  <c r="B180" i="7" s="1"/>
  <c r="D175" i="6"/>
  <c r="B179" i="7" s="1"/>
  <c r="D174" i="6"/>
  <c r="B178" i="7" s="1"/>
  <c r="D173" i="6"/>
  <c r="B177" i="7" s="1"/>
  <c r="D172" i="6"/>
  <c r="B176" i="7" s="1"/>
  <c r="D171" i="6"/>
  <c r="B175" i="7" s="1"/>
  <c r="D170" i="6"/>
  <c r="B174" i="7" s="1"/>
  <c r="D169" i="6"/>
  <c r="B173" i="7" s="1"/>
  <c r="D168" i="6"/>
  <c r="B172" i="7" s="1"/>
  <c r="K172" i="7" s="1"/>
  <c r="D167" i="6"/>
  <c r="B171" i="7" s="1"/>
  <c r="D166" i="6"/>
  <c r="B170" i="7" s="1"/>
  <c r="D165" i="6"/>
  <c r="B169" i="7" s="1"/>
  <c r="D164" i="6"/>
  <c r="B168" i="7" s="1"/>
  <c r="D163" i="6"/>
  <c r="B167" i="7" s="1"/>
  <c r="D162" i="6"/>
  <c r="B166" i="7" s="1"/>
  <c r="D161" i="6"/>
  <c r="B165" i="7" s="1"/>
  <c r="D160" i="6"/>
  <c r="B164" i="7" s="1"/>
  <c r="D159" i="6"/>
  <c r="B163" i="7" s="1"/>
  <c r="D158" i="6"/>
  <c r="B162" i="7" s="1"/>
  <c r="D157" i="6"/>
  <c r="B161" i="7" s="1"/>
  <c r="D156" i="6"/>
  <c r="B160" i="7" s="1"/>
  <c r="D155" i="6"/>
  <c r="B159" i="7" s="1"/>
  <c r="D154" i="6"/>
  <c r="B158" i="7" s="1"/>
  <c r="D153" i="6"/>
  <c r="B157" i="7" s="1"/>
  <c r="D152" i="6"/>
  <c r="B156" i="7" s="1"/>
  <c r="D151" i="6"/>
  <c r="B155" i="7" s="1"/>
  <c r="D150" i="6"/>
  <c r="B154" i="7" s="1"/>
  <c r="K154" i="7" s="1"/>
  <c r="D149" i="6"/>
  <c r="B153" i="7" s="1"/>
  <c r="D148" i="6"/>
  <c r="B152" i="7" s="1"/>
  <c r="D147" i="6"/>
  <c r="B151" i="7" s="1"/>
  <c r="D146" i="6"/>
  <c r="B150" i="7" s="1"/>
  <c r="D145" i="6"/>
  <c r="B149" i="7" s="1"/>
  <c r="D144" i="6"/>
  <c r="B148" i="7" s="1"/>
  <c r="D143" i="6"/>
  <c r="B147" i="7" s="1"/>
  <c r="D142" i="6"/>
  <c r="B146" i="7" s="1"/>
  <c r="D141" i="6"/>
  <c r="B145" i="7" s="1"/>
  <c r="D140" i="6"/>
  <c r="B144" i="7" s="1"/>
  <c r="D139" i="6"/>
  <c r="B143" i="7" s="1"/>
  <c r="D138" i="6"/>
  <c r="B142" i="7" s="1"/>
  <c r="D137" i="6"/>
  <c r="B141" i="7" s="1"/>
  <c r="D136" i="6"/>
  <c r="B140" i="7" s="1"/>
  <c r="D135" i="6"/>
  <c r="B139" i="7" s="1"/>
  <c r="D134" i="6"/>
  <c r="B138" i="7" s="1"/>
  <c r="D133" i="6"/>
  <c r="B137" i="7" s="1"/>
  <c r="D132" i="6"/>
  <c r="B136" i="7" s="1"/>
  <c r="K136" i="7" s="1"/>
  <c r="D131" i="6"/>
  <c r="B135" i="7" s="1"/>
  <c r="D130" i="6"/>
  <c r="B134" i="7" s="1"/>
  <c r="D129" i="6"/>
  <c r="B133" i="7" s="1"/>
  <c r="D128" i="6"/>
  <c r="B132" i="7" s="1"/>
  <c r="D127" i="6"/>
  <c r="B131" i="7" s="1"/>
  <c r="D126" i="6"/>
  <c r="B130" i="7" s="1"/>
  <c r="D125" i="6"/>
  <c r="B129" i="7" s="1"/>
  <c r="D124" i="6"/>
  <c r="B128" i="7" s="1"/>
  <c r="D123" i="6"/>
  <c r="B127" i="7" s="1"/>
  <c r="D122" i="6"/>
  <c r="B126" i="7" s="1"/>
  <c r="D121" i="6"/>
  <c r="B125" i="7" s="1"/>
  <c r="D120" i="6"/>
  <c r="B124" i="7" s="1"/>
  <c r="D119" i="6"/>
  <c r="B123" i="7" s="1"/>
  <c r="D118" i="6"/>
  <c r="B122" i="7" s="1"/>
  <c r="D117" i="6"/>
  <c r="B121" i="7" s="1"/>
  <c r="D116" i="6"/>
  <c r="B120" i="7" s="1"/>
  <c r="D115" i="6"/>
  <c r="B119" i="7" s="1"/>
  <c r="D114" i="6"/>
  <c r="B118" i="7" s="1"/>
  <c r="K118" i="7" s="1"/>
  <c r="D113" i="6"/>
  <c r="B117" i="7" s="1"/>
  <c r="D112" i="6"/>
  <c r="B116" i="7" s="1"/>
  <c r="D111" i="6"/>
  <c r="B115" i="7" s="1"/>
  <c r="D110" i="6"/>
  <c r="B114" i="7" s="1"/>
  <c r="D109" i="6"/>
  <c r="B113" i="7" s="1"/>
  <c r="D108" i="6"/>
  <c r="B112" i="7" s="1"/>
  <c r="D107" i="6"/>
  <c r="B111" i="7" s="1"/>
  <c r="D106" i="6"/>
  <c r="B110" i="7" s="1"/>
  <c r="D105" i="6"/>
  <c r="B109" i="7" s="1"/>
  <c r="D104" i="6"/>
  <c r="B108" i="7" s="1"/>
  <c r="D103" i="6"/>
  <c r="B107" i="7" s="1"/>
  <c r="D102" i="6"/>
  <c r="B106" i="7" s="1"/>
  <c r="D101" i="6"/>
  <c r="B105" i="7" s="1"/>
  <c r="D100" i="6"/>
  <c r="B104" i="7" s="1"/>
  <c r="D99" i="6"/>
  <c r="B103" i="7" s="1"/>
  <c r="D98" i="6"/>
  <c r="B102" i="7" s="1"/>
  <c r="D97" i="6"/>
  <c r="B101" i="7" s="1"/>
  <c r="D96" i="6"/>
  <c r="B100" i="7" s="1"/>
  <c r="K100" i="7" s="1"/>
  <c r="D95" i="6"/>
  <c r="B99" i="7" s="1"/>
  <c r="D94" i="6"/>
  <c r="B98" i="7" s="1"/>
  <c r="D93" i="6"/>
  <c r="B97" i="7" s="1"/>
  <c r="D92" i="6"/>
  <c r="B96" i="7" s="1"/>
  <c r="D91" i="6"/>
  <c r="B95" i="7" s="1"/>
  <c r="D90" i="6"/>
  <c r="B94" i="7" s="1"/>
  <c r="D89" i="6"/>
  <c r="B93" i="7" s="1"/>
  <c r="D88" i="6"/>
  <c r="B92" i="7" s="1"/>
  <c r="D87" i="6"/>
  <c r="B91" i="7" s="1"/>
  <c r="D86" i="6"/>
  <c r="B90" i="7" s="1"/>
  <c r="D85" i="6"/>
  <c r="B89" i="7" s="1"/>
  <c r="D84" i="6"/>
  <c r="B88" i="7" s="1"/>
  <c r="D83" i="6"/>
  <c r="B87" i="7" s="1"/>
  <c r="D82" i="6"/>
  <c r="B86" i="7" s="1"/>
  <c r="D81" i="6"/>
  <c r="B85" i="7" s="1"/>
  <c r="D80" i="6"/>
  <c r="B84" i="7" s="1"/>
  <c r="D79" i="6"/>
  <c r="B83" i="7" s="1"/>
  <c r="D78" i="6"/>
  <c r="B82" i="7" s="1"/>
  <c r="K82" i="7" s="1"/>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K64" i="7" s="1"/>
  <c r="D59" i="6"/>
  <c r="B63" i="7" s="1"/>
  <c r="D58" i="6"/>
  <c r="B62" i="7" s="1"/>
  <c r="D57" i="6"/>
  <c r="B61" i="7" s="1"/>
  <c r="D56" i="6"/>
  <c r="B60" i="7" s="1"/>
  <c r="D55" i="6"/>
  <c r="B59" i="7" s="1"/>
  <c r="D54" i="6"/>
  <c r="B58" i="7" s="1"/>
  <c r="D53" i="6"/>
  <c r="B57" i="7" s="1"/>
  <c r="D52" i="6"/>
  <c r="B56" i="7" s="1"/>
  <c r="K56" i="7" s="1"/>
  <c r="D51" i="6"/>
  <c r="B55" i="7" s="1"/>
  <c r="D50" i="6"/>
  <c r="B54" i="7" s="1"/>
  <c r="D49" i="6"/>
  <c r="B53" i="7" s="1"/>
  <c r="D48" i="6"/>
  <c r="B52" i="7" s="1"/>
  <c r="D47" i="6"/>
  <c r="B51" i="7" s="1"/>
  <c r="D46" i="6"/>
  <c r="B50" i="7" s="1"/>
  <c r="D45" i="6"/>
  <c r="B49" i="7" s="1"/>
  <c r="D44" i="6"/>
  <c r="B48" i="7" s="1"/>
  <c r="D43" i="6"/>
  <c r="B47" i="7" s="1"/>
  <c r="D42" i="6"/>
  <c r="B46" i="7" s="1"/>
  <c r="K46" i="7" s="1"/>
  <c r="D41" i="6"/>
  <c r="B45" i="7" s="1"/>
  <c r="D40" i="6"/>
  <c r="B44" i="7" s="1"/>
  <c r="K44" i="7" s="1"/>
  <c r="D39" i="6"/>
  <c r="B43" i="7" s="1"/>
  <c r="D38" i="6"/>
  <c r="B42" i="7" s="1"/>
  <c r="D37" i="6"/>
  <c r="B41" i="7" s="1"/>
  <c r="D36" i="6"/>
  <c r="B40" i="7" s="1"/>
  <c r="D35" i="6"/>
  <c r="B39" i="7" s="1"/>
  <c r="D34" i="6"/>
  <c r="B38" i="7" s="1"/>
  <c r="K38" i="7" s="1"/>
  <c r="D33" i="6"/>
  <c r="B37" i="7" s="1"/>
  <c r="D32" i="6"/>
  <c r="B36" i="7" s="1"/>
  <c r="D31" i="6"/>
  <c r="B35" i="7" s="1"/>
  <c r="D30" i="6"/>
  <c r="B34" i="7" s="1"/>
  <c r="D29" i="6"/>
  <c r="B33" i="7" s="1"/>
  <c r="D28" i="6"/>
  <c r="B32" i="7" s="1"/>
  <c r="D27" i="6"/>
  <c r="B31" i="7" s="1"/>
  <c r="D26" i="6"/>
  <c r="B30" i="7" s="1"/>
  <c r="D25" i="6"/>
  <c r="B29" i="7" s="1"/>
  <c r="D24" i="6"/>
  <c r="B28" i="7" s="1"/>
  <c r="K28" i="7" s="1"/>
  <c r="D23" i="6"/>
  <c r="B27" i="7" s="1"/>
  <c r="D22" i="6"/>
  <c r="B26" i="7" s="1"/>
  <c r="K26" i="7" s="1"/>
  <c r="D21" i="6"/>
  <c r="B25" i="7" s="1"/>
  <c r="D20" i="6"/>
  <c r="B24" i="7" s="1"/>
  <c r="D19" i="6"/>
  <c r="B23" i="7" s="1"/>
  <c r="D18" i="6"/>
  <c r="B22" i="7" s="1"/>
  <c r="G3" i="6"/>
  <c r="I229" i="5"/>
  <c r="I228" i="5"/>
  <c r="I227" i="5"/>
  <c r="I226" i="5"/>
  <c r="I225" i="5"/>
  <c r="I224" i="5"/>
  <c r="I223" i="5"/>
  <c r="I222" i="5"/>
  <c r="I221" i="5"/>
  <c r="I220" i="5"/>
  <c r="I219" i="5"/>
  <c r="I218" i="5"/>
  <c r="I217" i="5"/>
  <c r="I216" i="5"/>
  <c r="I215" i="5"/>
  <c r="I214" i="5"/>
  <c r="I213" i="5"/>
  <c r="I212" i="5"/>
  <c r="I211" i="5"/>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30" i="2" s="1"/>
  <c r="A1007" i="6"/>
  <c r="A1006" i="6"/>
  <c r="A1005" i="6"/>
  <c r="F1004" i="6"/>
  <c r="A1004" i="6"/>
  <c r="A1003" i="6"/>
  <c r="A1002" i="6"/>
  <c r="A1001" i="6"/>
  <c r="K54" i="7" l="1"/>
  <c r="K90" i="7"/>
  <c r="K132" i="7"/>
  <c r="K37" i="7"/>
  <c r="K115" i="7"/>
  <c r="K145" i="7"/>
  <c r="K193" i="7"/>
  <c r="K223" i="7"/>
  <c r="K22" i="7"/>
  <c r="K34" i="7"/>
  <c r="K52" i="7"/>
  <c r="K76" i="7"/>
  <c r="K88" i="7"/>
  <c r="K112" i="7"/>
  <c r="K130" i="7"/>
  <c r="K142" i="7"/>
  <c r="K148" i="7"/>
  <c r="K160" i="7"/>
  <c r="K166" i="7"/>
  <c r="K178" i="7"/>
  <c r="K202" i="7"/>
  <c r="K214" i="7"/>
  <c r="K23" i="7"/>
  <c r="K29" i="7"/>
  <c r="K35" i="7"/>
  <c r="K41" i="7"/>
  <c r="K53" i="7"/>
  <c r="K59" i="7"/>
  <c r="K71" i="7"/>
  <c r="K77" i="7"/>
  <c r="K89" i="7"/>
  <c r="K95" i="7"/>
  <c r="K101" i="7"/>
  <c r="K107" i="7"/>
  <c r="K113" i="7"/>
  <c r="K125" i="7"/>
  <c r="K131" i="7"/>
  <c r="K137" i="7"/>
  <c r="K143" i="7"/>
  <c r="K149" i="7"/>
  <c r="K161" i="7"/>
  <c r="K167" i="7"/>
  <c r="K179" i="7"/>
  <c r="K185" i="7"/>
  <c r="K197" i="7"/>
  <c r="K203" i="7"/>
  <c r="K209" i="7"/>
  <c r="K215" i="7"/>
  <c r="K221" i="7"/>
  <c r="I228" i="7"/>
  <c r="I222" i="7"/>
  <c r="I216" i="7"/>
  <c r="K216" i="7" s="1"/>
  <c r="I210" i="7"/>
  <c r="K210" i="7" s="1"/>
  <c r="I204" i="7"/>
  <c r="K204" i="7" s="1"/>
  <c r="I198" i="7"/>
  <c r="I192" i="7"/>
  <c r="I186" i="7"/>
  <c r="I180" i="7"/>
  <c r="K180" i="7" s="1"/>
  <c r="I174" i="7"/>
  <c r="K174" i="7" s="1"/>
  <c r="I168" i="7"/>
  <c r="K168" i="7" s="1"/>
  <c r="I162" i="7"/>
  <c r="I156" i="7"/>
  <c r="I150" i="7"/>
  <c r="I144" i="7"/>
  <c r="K144" i="7" s="1"/>
  <c r="I138" i="7"/>
  <c r="K138" i="7" s="1"/>
  <c r="I132" i="7"/>
  <c r="I126" i="7"/>
  <c r="I120" i="7"/>
  <c r="K120" i="7" s="1"/>
  <c r="I114" i="7"/>
  <c r="K114" i="7" s="1"/>
  <c r="I108" i="7"/>
  <c r="K108" i="7" s="1"/>
  <c r="I102" i="7"/>
  <c r="K102" i="7" s="1"/>
  <c r="I96" i="7"/>
  <c r="K96" i="7" s="1"/>
  <c r="I90" i="7"/>
  <c r="I84" i="7"/>
  <c r="I78" i="7"/>
  <c r="I72" i="7"/>
  <c r="K72" i="7" s="1"/>
  <c r="I66" i="7"/>
  <c r="K66" i="7" s="1"/>
  <c r="I60" i="7"/>
  <c r="I54" i="7"/>
  <c r="I48" i="7"/>
  <c r="I42" i="7"/>
  <c r="I36" i="7"/>
  <c r="I30" i="7"/>
  <c r="I229" i="7"/>
  <c r="I223" i="7"/>
  <c r="I217" i="7"/>
  <c r="I211" i="7"/>
  <c r="K211" i="7" s="1"/>
  <c r="I205" i="7"/>
  <c r="I199" i="7"/>
  <c r="K199" i="7" s="1"/>
  <c r="I193" i="7"/>
  <c r="I187" i="7"/>
  <c r="I181" i="7"/>
  <c r="I175" i="7"/>
  <c r="K175" i="7" s="1"/>
  <c r="I169" i="7"/>
  <c r="K169" i="7" s="1"/>
  <c r="I163" i="7"/>
  <c r="K163" i="7" s="1"/>
  <c r="I157" i="7"/>
  <c r="I151" i="7"/>
  <c r="I145" i="7"/>
  <c r="I139" i="7"/>
  <c r="I133" i="7"/>
  <c r="I127" i="7"/>
  <c r="K127" i="7" s="1"/>
  <c r="I121" i="7"/>
  <c r="I115" i="7"/>
  <c r="I109" i="7"/>
  <c r="I103" i="7"/>
  <c r="I97" i="7"/>
  <c r="K97" i="7" s="1"/>
  <c r="I91" i="7"/>
  <c r="K91" i="7" s="1"/>
  <c r="I85" i="7"/>
  <c r="I79" i="7"/>
  <c r="I73" i="7"/>
  <c r="I67" i="7"/>
  <c r="K67" i="7" s="1"/>
  <c r="I61" i="7"/>
  <c r="I55" i="7"/>
  <c r="K55" i="7" s="1"/>
  <c r="I49" i="7"/>
  <c r="K49" i="7" s="1"/>
  <c r="I43" i="7"/>
  <c r="I37" i="7"/>
  <c r="I31" i="7"/>
  <c r="I25" i="7"/>
  <c r="K25" i="7" s="1"/>
  <c r="I24" i="7"/>
  <c r="K24" i="7" s="1"/>
  <c r="K230" i="7" s="1"/>
  <c r="K233" i="7" s="1"/>
  <c r="I29" i="7"/>
  <c r="I39" i="7"/>
  <c r="I47" i="7"/>
  <c r="K47" i="7" s="1"/>
  <c r="I57" i="7"/>
  <c r="I65" i="7"/>
  <c r="K65" i="7" s="1"/>
  <c r="I75" i="7"/>
  <c r="K75" i="7" s="1"/>
  <c r="I83" i="7"/>
  <c r="K83" i="7" s="1"/>
  <c r="I93" i="7"/>
  <c r="I101" i="7"/>
  <c r="I111" i="7"/>
  <c r="K111" i="7" s="1"/>
  <c r="I119" i="7"/>
  <c r="K119" i="7" s="1"/>
  <c r="I129" i="7"/>
  <c r="I137" i="7"/>
  <c r="I147" i="7"/>
  <c r="I155" i="7"/>
  <c r="K155" i="7" s="1"/>
  <c r="I165" i="7"/>
  <c r="I173" i="7"/>
  <c r="K173" i="7" s="1"/>
  <c r="I183" i="7"/>
  <c r="K183" i="7" s="1"/>
  <c r="I191" i="7"/>
  <c r="K191" i="7" s="1"/>
  <c r="I201" i="7"/>
  <c r="I209" i="7"/>
  <c r="I219" i="7"/>
  <c r="K219" i="7" s="1"/>
  <c r="I227" i="7"/>
  <c r="K227" i="7" s="1"/>
  <c r="K36" i="7"/>
  <c r="K150" i="7"/>
  <c r="K156" i="7"/>
  <c r="K162" i="7"/>
  <c r="K186" i="7"/>
  <c r="K192" i="7"/>
  <c r="K198" i="7"/>
  <c r="K222" i="7"/>
  <c r="K228" i="7"/>
  <c r="K42" i="7"/>
  <c r="K43" i="7"/>
  <c r="K73" i="7"/>
  <c r="K103" i="7"/>
  <c r="K133" i="7"/>
  <c r="K157" i="7"/>
  <c r="K187" i="7"/>
  <c r="K60" i="7"/>
  <c r="K78" i="7"/>
  <c r="K126" i="7"/>
  <c r="K79" i="7"/>
  <c r="K205" i="7"/>
  <c r="K30" i="7"/>
  <c r="K31" i="7"/>
  <c r="K61" i="7"/>
  <c r="K85" i="7"/>
  <c r="K121" i="7"/>
  <c r="K151" i="7"/>
  <c r="K217" i="7"/>
  <c r="K32" i="7"/>
  <c r="K48" i="7"/>
  <c r="K84" i="7"/>
  <c r="K109" i="7"/>
  <c r="K139" i="7"/>
  <c r="K181" i="7"/>
  <c r="K229" i="7"/>
  <c r="K50" i="7"/>
  <c r="K40" i="7"/>
  <c r="K58" i="7"/>
  <c r="K70" i="7"/>
  <c r="K94" i="7"/>
  <c r="K106" i="7"/>
  <c r="K124" i="7"/>
  <c r="K184" i="7"/>
  <c r="K196" i="7"/>
  <c r="K220" i="7"/>
  <c r="K62" i="7"/>
  <c r="K74" i="7"/>
  <c r="K86" i="7"/>
  <c r="K98" i="7"/>
  <c r="K104" i="7"/>
  <c r="K116" i="7"/>
  <c r="K128" i="7"/>
  <c r="K140" i="7"/>
  <c r="K152" i="7"/>
  <c r="K158" i="7"/>
  <c r="K170" i="7"/>
  <c r="K182" i="7"/>
  <c r="K188" i="7"/>
  <c r="K200" i="7"/>
  <c r="K212" i="7"/>
  <c r="K27" i="7"/>
  <c r="K33" i="7"/>
  <c r="K39" i="7"/>
  <c r="K45" i="7"/>
  <c r="K51" i="7"/>
  <c r="K57" i="7"/>
  <c r="K63" i="7"/>
  <c r="K69" i="7"/>
  <c r="K81" i="7"/>
  <c r="K87" i="7"/>
  <c r="K93" i="7"/>
  <c r="K99" i="7"/>
  <c r="K105" i="7"/>
  <c r="K117" i="7"/>
  <c r="K123" i="7"/>
  <c r="K129" i="7"/>
  <c r="K135" i="7"/>
  <c r="K141" i="7"/>
  <c r="K147" i="7"/>
  <c r="K153" i="7"/>
  <c r="K159" i="7"/>
  <c r="K165" i="7"/>
  <c r="K171" i="7"/>
  <c r="K177" i="7"/>
  <c r="K189" i="7"/>
  <c r="K195" i="7"/>
  <c r="K201" i="7"/>
  <c r="K207" i="7"/>
  <c r="K213" i="7"/>
  <c r="K225" i="7"/>
  <c r="K68" i="7"/>
  <c r="K80" i="7"/>
  <c r="K92" i="7"/>
  <c r="K110" i="7"/>
  <c r="K122" i="7"/>
  <c r="K134" i="7"/>
  <c r="K146" i="7"/>
  <c r="K164" i="7"/>
  <c r="K176" i="7"/>
  <c r="K194" i="7"/>
  <c r="K206" i="7"/>
  <c r="K218" i="7"/>
  <c r="K224" i="7"/>
  <c r="E21" i="6"/>
  <c r="E27" i="6"/>
  <c r="E33" i="6"/>
  <c r="E39" i="6"/>
  <c r="E45" i="6"/>
  <c r="E51" i="6"/>
  <c r="E57" i="6"/>
  <c r="E63" i="6"/>
  <c r="E69" i="6"/>
  <c r="E75" i="6"/>
  <c r="E81" i="6"/>
  <c r="E87" i="6"/>
  <c r="E93" i="6"/>
  <c r="E99" i="6"/>
  <c r="E105" i="6"/>
  <c r="E111" i="6"/>
  <c r="E117" i="6"/>
  <c r="E123" i="6"/>
  <c r="E129" i="6"/>
  <c r="E135" i="6"/>
  <c r="E141" i="6"/>
  <c r="E147" i="6"/>
  <c r="E153" i="6"/>
  <c r="E159" i="6"/>
  <c r="E165" i="6"/>
  <c r="E171" i="6"/>
  <c r="E177" i="6"/>
  <c r="E183" i="6"/>
  <c r="E189" i="6"/>
  <c r="E195" i="6"/>
  <c r="E201" i="6"/>
  <c r="E207" i="6"/>
  <c r="E213" i="6"/>
  <c r="E219" i="6"/>
  <c r="E225" i="6"/>
  <c r="E22" i="6"/>
  <c r="E28" i="6"/>
  <c r="E34" i="6"/>
  <c r="E40" i="6"/>
  <c r="E46" i="6"/>
  <c r="E52" i="6"/>
  <c r="E58" i="6"/>
  <c r="E64" i="6"/>
  <c r="E70" i="6"/>
  <c r="E76" i="6"/>
  <c r="E82" i="6"/>
  <c r="E88" i="6"/>
  <c r="E94" i="6"/>
  <c r="E100" i="6"/>
  <c r="E106" i="6"/>
  <c r="E112" i="6"/>
  <c r="E118" i="6"/>
  <c r="E124" i="6"/>
  <c r="E130" i="6"/>
  <c r="E136" i="6"/>
  <c r="E142" i="6"/>
  <c r="E148" i="6"/>
  <c r="E154" i="6"/>
  <c r="E160" i="6"/>
  <c r="E166" i="6"/>
  <c r="E172" i="6"/>
  <c r="E178" i="6"/>
  <c r="E184" i="6"/>
  <c r="E190" i="6"/>
  <c r="E196" i="6"/>
  <c r="E202" i="6"/>
  <c r="E208" i="6"/>
  <c r="E214" i="6"/>
  <c r="E220" i="6"/>
  <c r="E23" i="6"/>
  <c r="E29" i="6"/>
  <c r="E35" i="6"/>
  <c r="E41" i="6"/>
  <c r="E47" i="6"/>
  <c r="E53" i="6"/>
  <c r="E59" i="6"/>
  <c r="E65" i="6"/>
  <c r="E71" i="6"/>
  <c r="E77" i="6"/>
  <c r="E83" i="6"/>
  <c r="E89" i="6"/>
  <c r="E95" i="6"/>
  <c r="E101" i="6"/>
  <c r="E107" i="6"/>
  <c r="E113" i="6"/>
  <c r="E119" i="6"/>
  <c r="E125" i="6"/>
  <c r="E131" i="6"/>
  <c r="E137" i="6"/>
  <c r="E143" i="6"/>
  <c r="E149" i="6"/>
  <c r="E155" i="6"/>
  <c r="E161" i="6"/>
  <c r="E167" i="6"/>
  <c r="E173" i="6"/>
  <c r="E179" i="6"/>
  <c r="E185" i="6"/>
  <c r="E191" i="6"/>
  <c r="E197" i="6"/>
  <c r="E203" i="6"/>
  <c r="E209" i="6"/>
  <c r="E215" i="6"/>
  <c r="E221" i="6"/>
  <c r="E18" i="6"/>
  <c r="E24" i="6"/>
  <c r="E30" i="6"/>
  <c r="E36" i="6"/>
  <c r="E42" i="6"/>
  <c r="E48" i="6"/>
  <c r="E54" i="6"/>
  <c r="E60" i="6"/>
  <c r="E66" i="6"/>
  <c r="E72" i="6"/>
  <c r="E78" i="6"/>
  <c r="E84" i="6"/>
  <c r="E90" i="6"/>
  <c r="E96" i="6"/>
  <c r="E102" i="6"/>
  <c r="E108" i="6"/>
  <c r="E114" i="6"/>
  <c r="E120" i="6"/>
  <c r="E126" i="6"/>
  <c r="E132" i="6"/>
  <c r="E138" i="6"/>
  <c r="E144" i="6"/>
  <c r="E150" i="6"/>
  <c r="E156" i="6"/>
  <c r="E162" i="6"/>
  <c r="E168" i="6"/>
  <c r="E174" i="6"/>
  <c r="E180" i="6"/>
  <c r="E186" i="6"/>
  <c r="E192" i="6"/>
  <c r="E198" i="6"/>
  <c r="E204" i="6"/>
  <c r="E210" i="6"/>
  <c r="E216" i="6"/>
  <c r="E222" i="6"/>
  <c r="E19" i="6"/>
  <c r="E25" i="6"/>
  <c r="E31" i="6"/>
  <c r="E37" i="6"/>
  <c r="E43" i="6"/>
  <c r="E49" i="6"/>
  <c r="E55" i="6"/>
  <c r="E61" i="6"/>
  <c r="E67" i="6"/>
  <c r="E73" i="6"/>
  <c r="E79" i="6"/>
  <c r="E85" i="6"/>
  <c r="E91" i="6"/>
  <c r="E97" i="6"/>
  <c r="E103" i="6"/>
  <c r="E109" i="6"/>
  <c r="E115" i="6"/>
  <c r="E121" i="6"/>
  <c r="E127" i="6"/>
  <c r="E133" i="6"/>
  <c r="E139" i="6"/>
  <c r="E145" i="6"/>
  <c r="E151" i="6"/>
  <c r="E157" i="6"/>
  <c r="E163" i="6"/>
  <c r="E169" i="6"/>
  <c r="E175" i="6"/>
  <c r="E181" i="6"/>
  <c r="E187" i="6"/>
  <c r="E193" i="6"/>
  <c r="E199" i="6"/>
  <c r="E205" i="6"/>
  <c r="E211" i="6"/>
  <c r="E217" i="6"/>
  <c r="E223" i="6"/>
  <c r="E20" i="6"/>
  <c r="E26" i="6"/>
  <c r="E32" i="6"/>
  <c r="E38" i="6"/>
  <c r="E44" i="6"/>
  <c r="E50" i="6"/>
  <c r="E56" i="6"/>
  <c r="E62" i="6"/>
  <c r="E68" i="6"/>
  <c r="E74" i="6"/>
  <c r="E80" i="6"/>
  <c r="E86" i="6"/>
  <c r="E92" i="6"/>
  <c r="E98" i="6"/>
  <c r="E104" i="6"/>
  <c r="E110" i="6"/>
  <c r="E116" i="6"/>
  <c r="E122" i="6"/>
  <c r="E128" i="6"/>
  <c r="E134" i="6"/>
  <c r="E140" i="6"/>
  <c r="E146" i="6"/>
  <c r="E152" i="6"/>
  <c r="E158" i="6"/>
  <c r="E164" i="6"/>
  <c r="E170" i="6"/>
  <c r="E176" i="6"/>
  <c r="E182" i="6"/>
  <c r="E188" i="6"/>
  <c r="E194" i="6"/>
  <c r="E200" i="6"/>
  <c r="E206" i="6"/>
  <c r="E212" i="6"/>
  <c r="E218" i="6"/>
  <c r="J233" i="2"/>
  <c r="B230" i="7"/>
  <c r="M11" i="6"/>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236" i="2" s="1"/>
  <c r="I240" i="2" l="1"/>
  <c r="I238" i="2" s="1"/>
  <c r="I241" i="2"/>
  <c r="I239"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<sst xmlns="http://schemas.openxmlformats.org/spreadsheetml/2006/main" count="4965" uniqueCount="927">
  <si>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</si>
  <si>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</si>
  <si>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</si>
  <si>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</si>
  <si>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</si>
  <si>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</si>
  <si>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</si>
  <si>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</si>
  <si>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</si>
  <si>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</si>
  <si>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</si>
  <si>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</si>
  <si>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</si>
  <si>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</si>
  <si>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</si>
  <si>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</si>
  <si>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</si>
  <si>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</si>
  <si>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</si>
  <si>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</si>
  <si>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</si>
  <si>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</si>
  <si>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</si>
  <si>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</si>
  <si>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</si>
  <si>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</si>
  <si>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</si>
  <si>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</si>
  <si>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</si>
  <si>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</si>
  <si>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</si>
  <si>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</si>
  <si>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</si>
  <si>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</si>
  <si>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</si>
  <si>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</si>
  <si>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</si>
  <si>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</si>
  <si>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</si>
  <si>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</si>
  <si>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</si>
  <si>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</si>
  <si>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</si>
  <si>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</si>
  <si>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</si>
  <si>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</si>
  <si>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</si>
  <si>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</si>
  <si>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</si>
  <si>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</si>
  <si>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</si>
  <si>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</si>
  <si>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</si>
  <si>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</si>
  <si>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</si>
  <si>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</si>
  <si>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</si>
  <si>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</si>
  <si>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</si>
  <si>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</si>
  <si>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</si>
  <si>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</si>
  <si>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</si>
  <si>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</si>
  <si>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</si>
  <si>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</si>
  <si>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</si>
  <si>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</si>
  <si>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</si>
  <si>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</si>
  <si>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</si>
  <si>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</si>
  <si>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</si>
  <si>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</si>
  <si>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</si>
  <si>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</si>
  <si>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</si>
  <si>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</si>
  <si>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</si>
  <si>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</si>
  <si>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</si>
  <si>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</si>
  <si>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</si>
  <si>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</si>
  <si>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</si>
  <si>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</si>
  <si>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</si>
  <si>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</si>
  <si>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</si>
  <si>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</si>
  <si>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</si>
  <si>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</si>
  <si>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</si>
  <si>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</si>
  <si>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</si>
  <si>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</si>
  <si>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</si>
  <si>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</si>
  <si>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</si>
  <si>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</si>
  <si>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</si>
  <si>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</si>
  <si>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</si>
  <si>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</si>
  <si>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</si>
  <si>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</si>
  <si>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</si>
  <si>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</si>
  <si>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</si>
  <si>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</si>
  <si>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</si>
  <si>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</si>
  <si>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</si>
  <si>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</si>
  <si>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</si>
  <si>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</si>
  <si>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</si>
  <si>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</si>
  <si>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</si>
  <si>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</si>
  <si>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</si>
  <si>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</si>
  <si>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</si>
  <si>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</si>
  <si>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</si>
  <si>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</si>
  <si>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</si>
  <si>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</si>
  <si>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</si>
  <si>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</si>
  <si>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</si>
  <si>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</si>
  <si>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</si>
  <si>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</si>
  <si>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</si>
  <si>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</si>
  <si>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</si>
  <si>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</si>
  <si>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</si>
  <si>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</si>
  <si>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</si>
  <si>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</si>
  <si>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</si>
  <si>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</si>
  <si>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</si>
  <si>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</si>
  <si>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</si>
  <si>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</si>
  <si>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</si>
  <si>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</si>
  <si>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</si>
  <si>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</si>
  <si>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</si>
  <si>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</si>
  <si>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</si>
  <si>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</si>
  <si>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</si>
  <si>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</si>
  <si>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</si>
  <si>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</si>
  <si>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</si>
  <si>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</si>
  <si>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</si>
  <si>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</si>
  <si>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</si>
  <si>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</si>
  <si>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</si>
  <si>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</si>
  <si>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</si>
  <si>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</si>
  <si>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</si>
  <si>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</si>
  <si>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</si>
  <si>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</si>
  <si>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</si>
  <si>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</si>
  <si>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</si>
  <si>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</si>
  <si>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</si>
  <si>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</si>
  <si>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</si>
  <si>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</si>
  <si>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</si>
  <si>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</si>
  <si>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</si>
  <si>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</si>
  <si>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</si>
  <si>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</si>
  <si>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</si>
  <si>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</si>
  <si>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</si>
  <si>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</si>
  <si>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</si>
  <si>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</si>
  <si>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</si>
  <si>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</si>
  <si>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</si>
  <si>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</si>
  <si>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</si>
  <si>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</si>
  <si>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</si>
  <si>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</si>
  <si>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</si>
  <si>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</si>
  <si>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</si>
  <si>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</si>
  <si>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</si>
  <si>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</si>
  <si>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</si>
  <si>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</si>
  <si>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</si>
  <si>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</si>
  <si>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</si>
  <si>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</si>
  <si>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</si>
  <si>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</si>
  <si>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</si>
  <si>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</si>
  <si>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</si>
  <si>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</si>
  <si>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</si>
  <si>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</si>
  <si>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</si>
  <si>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</si>
  <si>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</si>
  <si>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</si>
  <si>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</si>
  <si>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</si>
  <si>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</si>
  <si>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</si>
  <si>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</si>
  <si>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</si>
  <si>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</si>
  <si>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</si>
  <si>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</si>
  <si>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</si>
  <si>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</si>
  <si>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</si>
  <si>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</si>
  <si>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</si>
  <si>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</si>
  <si>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</si>
  <si>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</si>
  <si>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</si>
  <si>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</si>
  <si>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</si>
  <si>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</si>
  <si>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</si>
  <si>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</si>
  <si>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</si>
  <si>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</si>
  <si>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</si>
  <si>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</si>
  <si>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</si>
  <si>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</si>
  <si>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</si>
  <si>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</si>
  <si>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</si>
  <si>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</si>
  <si>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</si>
  <si>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</si>
  <si>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</si>
  <si>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</si>
  <si>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</si>
  <si>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</si>
  <si>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</si>
  <si>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</si>
  <si>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</si>
  <si>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</si>
  <si>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</si>
  <si>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</si>
  <si>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</si>
  <si>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</si>
  <si>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</si>
  <si>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</si>
  <si>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</si>
  <si>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</si>
  <si>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</si>
  <si>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</si>
  <si>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</si>
  <si>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</si>
  <si>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</si>
  <si>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</si>
  <si>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</si>
  <si>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</si>
  <si>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</si>
  <si>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</si>
  <si>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</si>
  <si>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</si>
  <si>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</si>
  <si>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</si>
  <si>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</si>
  <si>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</si>
  <si>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</si>
  <si>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</si>
  <si>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</si>
  <si>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</si>
  <si>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</si>
  <si>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</si>
  <si>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</si>
  <si>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</si>
  <si>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</si>
  <si>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</si>
  <si>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</si>
  <si>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</si>
  <si>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</si>
  <si>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</si>
  <si>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</si>
  <si>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</si>
  <si>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</si>
  <si>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</si>
  <si>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</si>
  <si>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</si>
  <si>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</si>
  <si>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</si>
  <si>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</si>
  <si>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</si>
  <si>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</si>
  <si>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</si>
  <si>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</si>
  <si>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</si>
  <si>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</si>
  <si>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</si>
  <si>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</si>
  <si>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</si>
  <si>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</si>
  <si>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</si>
  <si>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</si>
  <si>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</si>
  <si>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</si>
  <si>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</si>
  <si>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</si>
  <si>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</si>
  <si>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</si>
  <si>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</si>
  <si>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</si>
  <si>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</si>
  <si>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</si>
  <si>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</si>
  <si>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</si>
  <si>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</si>
  <si>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</si>
  <si>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</si>
  <si>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</si>
  <si>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</si>
  <si>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</si>
  <si>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</si>
  <si>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</si>
  <si>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</si>
  <si>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</si>
  <si>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</si>
  <si>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</si>
  <si>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</si>
  <si>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</si>
  <si>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</si>
  <si>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</si>
  <si>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</si>
  <si>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</si>
  <si>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</si>
  <si>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</si>
  <si>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</si>
  <si>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</si>
  <si>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</si>
  <si>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</si>
  <si>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</si>
  <si>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</si>
  <si>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</si>
  <si>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</si>
  <si>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</si>
  <si>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</si>
  <si>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</si>
  <si>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</si>
  <si>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</si>
  <si>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</si>
  <si>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</si>
  <si>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</si>
  <si>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</si>
  <si>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</si>
  <si>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</si>
  <si>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</si>
  <si>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</si>
  <si>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</si>
  <si>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</si>
  <si>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</si>
  <si>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</si>
  <si>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</si>
  <si>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</si>
  <si>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</si>
  <si>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</si>
  <si>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</si>
  <si>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</si>
  <si>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</si>
  <si>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</si>
  <si>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</si>
  <si>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</si>
  <si>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</si>
  <si>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</si>
  <si>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</si>
  <si>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</si>
  <si>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</si>
  <si>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</si>
  <si>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</si>
  <si>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</si>
  <si>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</si>
  <si>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</si>
  <si>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</si>
  <si>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</si>
  <si>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</si>
  <si>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</si>
  <si>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</si>
  <si>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</si>
  <si>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</si>
  <si>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</si>
  <si>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</si>
  <si>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</si>
  <si>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</si>
  <si>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</si>
  <si>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</si>
  <si>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</si>
  <si>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</si>
  <si>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</si>
  <si>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</si>
  <si>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</si>
  <si>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</si>
  <si>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</si>
  <si>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</si>
  <si>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</si>
  <si>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</si>
  <si>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</si>
  <si>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</si>
  <si>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</si>
  <si>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</si>
  <si>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</si>
  <si>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</si>
  <si>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</si>
  <si>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</si>
  <si>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</si>
  <si>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</si>
  <si>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</si>
  <si>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</si>
  <si>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</si>
  <si>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</si>
  <si>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</si>
  <si>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</si>
  <si>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</si>
  <si>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</si>
  <si>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</si>
  <si>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</si>
  <si>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</si>
  <si>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</si>
  <si>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</si>
  <si>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</si>
  <si>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</si>
  <si>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</si>
  <si>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</si>
  <si>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</si>
  <si>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</si>
  <si>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</si>
  <si>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</si>
  <si>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</si>
  <si>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</si>
  <si>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</si>
  <si>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</si>
  <si>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</si>
  <si>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</si>
  <si>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</si>
  <si>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</si>
  <si>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</si>
  <si>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</si>
  <si>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</si>
  <si>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</si>
  <si>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</si>
  <si>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</si>
  <si>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</si>
  <si>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</si>
  <si>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</si>
  <si>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</si>
  <si>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</si>
  <si>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</si>
  <si>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</si>
  <si>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</si>
  <si>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</si>
  <si>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</si>
  <si>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</si>
  <si>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</si>
  <si>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</si>
  <si>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</si>
  <si>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</si>
  <si>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</si>
  <si>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</si>
  <si>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</si>
  <si>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</si>
  <si>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</si>
  <si>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</si>
  <si>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</si>
  <si>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</si>
  <si>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</si>
  <si>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</si>
  <si>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</si>
  <si>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</si>
  <si>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</si>
  <si>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</si>
  <si>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</si>
  <si>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</si>
  <si>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</si>
  <si>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</si>
  <si>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</si>
  <si>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</si>
  <si>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</si>
  <si>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</si>
  <si>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</si>
  <si>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</si>
  <si>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</si>
  <si>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</si>
  <si>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</si>
  <si>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</si>
  <si>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</si>
  <si>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</si>
  <si>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</si>
  <si>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</si>
  <si>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</si>
  <si>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</si>
  <si>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</si>
  <si>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</si>
  <si>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</si>
  <si>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</si>
  <si>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</si>
  <si>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</si>
  <si>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</si>
  <si>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</si>
  <si>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</si>
  <si>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</si>
  <si>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</si>
  <si>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</si>
  <si>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</si>
  <si>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</si>
  <si>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</si>
  <si>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</si>
  <si>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</si>
  <si>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</si>
  <si>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</si>
  <si>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</si>
  <si>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</si>
  <si>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</si>
  <si>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</si>
  <si>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</si>
  <si>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</si>
  <si>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</si>
  <si>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</si>
  <si>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</si>
  <si>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</si>
  <si>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</si>
  <si>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</si>
  <si>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</si>
  <si>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</si>
  <si>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</si>
  <si>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</si>
  <si>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</si>
  <si>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</si>
  <si>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</si>
  <si>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</si>
  <si>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</si>
  <si>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</si>
  <si>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</si>
  <si>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</si>
  <si>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</si>
  <si>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</si>
  <si>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</si>
  <si>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</si>
  <si>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</si>
  <si>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</si>
  <si>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</si>
  <si>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</si>
  <si>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</si>
  <si>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</si>
  <si>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</si>
  <si>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</si>
  <si>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</si>
  <si>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</si>
  <si>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</si>
  <si>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</si>
  <si>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</si>
  <si>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</si>
  <si>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</si>
  <si>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</si>
  <si>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</si>
  <si>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</si>
  <si>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</si>
  <si>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</si>
  <si>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</si>
  <si>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</si>
  <si>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</si>
  <si>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</si>
  <si>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</si>
  <si>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</si>
  <si>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</si>
  <si>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</si>
  <si>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</si>
  <si>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</si>
  <si>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</si>
  <si>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</si>
  <si>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</si>
  <si>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</si>
  <si>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</si>
  <si>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</si>
  <si>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</si>
  <si>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</si>
  <si>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</si>
  <si>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</si>
  <si>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</si>
  <si>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</si>
  <si>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</si>
  <si>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</si>
  <si>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</si>
  <si>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</si>
  <si>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</si>
  <si>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</si>
  <si>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</si>
  <si>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</si>
  <si>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</si>
  <si>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</si>
  <si>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</si>
  <si>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</si>
  <si>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</si>
  <si>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</si>
  <si>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</si>
  <si>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</si>
  <si>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</si>
  <si>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</si>
  <si>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</si>
  <si>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</si>
  <si>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</si>
  <si>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</si>
  <si>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</si>
  <si>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</si>
  <si>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</si>
  <si>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</si>
  <si>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</si>
  <si>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</si>
  <si>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</si>
  <si>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</si>
  <si>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</si>
  <si>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</si>
  <si>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</si>
  <si>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</si>
  <si>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</si>
  <si>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</si>
  <si>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</si>
  <si>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</si>
  <si>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</si>
  <si>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</si>
  <si>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</si>
  <si>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</si>
  <si>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</si>
  <si>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</si>
  <si>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</si>
  <si>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</si>
  <si>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</si>
  <si>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</si>
  <si>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</si>
  <si>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</si>
  <si>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</si>
  <si>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</si>
  <si>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</si>
  <si>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</si>
  <si>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</si>
  <si>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</si>
  <si>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</si>
  <si>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</si>
  <si>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</si>
  <si>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</si>
  <si>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</si>
  <si>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</si>
  <si>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</si>
  <si>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</si>
  <si>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</si>
  <si>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</si>
  <si>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</si>
  <si>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</si>
  <si>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</si>
  <si>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</si>
  <si>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</si>
  <si>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</si>
  <si>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</si>
  <si>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</si>
  <si>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</si>
  <si>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</si>
  <si>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</si>
  <si>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</si>
  <si>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</si>
  <si>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</si>
  <si>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</si>
  <si>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</si>
  <si>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</si>
  <si>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</si>
  <si>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</si>
  <si>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</si>
  <si>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</si>
  <si>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</si>
  <si>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</si>
  <si>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</si>
  <si>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</si>
  <si>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</si>
  <si>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</si>
  <si>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</si>
  <si>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</si>
  <si>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</si>
  <si>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</si>
  <si>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</si>
  <si>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</si>
  <si>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</si>
  <si>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</si>
  <si>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</si>
  <si>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</si>
  <si>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</si>
  <si>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</si>
  <si>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jssourcings</t>
  </si>
  <si>
    <t>Sam4 Kong4</t>
  </si>
  <si>
    <t>Bang Rak 152 Chartered Square Building</t>
  </si>
  <si>
    <t>10500 Bangkok</t>
  </si>
  <si>
    <t>Tel: +66 0967325866</t>
  </si>
  <si>
    <t>Email: jssourcings4@gmail.com</t>
  </si>
  <si>
    <t>ALBEVB</t>
  </si>
  <si>
    <t>Flexible acrylic labret, 16g (1.2mm) with 3mm UV ball</t>
  </si>
  <si>
    <t>BB18B3</t>
  </si>
  <si>
    <t>Color: High Polish</t>
  </si>
  <si>
    <t>PVD plated 316L steel eyebrow barbell, 18g (1mm) with two 3mm balls</t>
  </si>
  <si>
    <t>BB20</t>
  </si>
  <si>
    <t>316L steel barbell, 20g (0.8mm) with 3mm balls</t>
  </si>
  <si>
    <t>316L steel eyebrow barbell, 16g (1.2mm) with two 3mm balls</t>
  </si>
  <si>
    <t>BBECN</t>
  </si>
  <si>
    <t>316L steel eyebrow barbell, 16g (1.2mm) with two 3mm cones</t>
  </si>
  <si>
    <t>BBEITCN</t>
  </si>
  <si>
    <t>Anodized 316L steel industrial barbell, 16g (1.2mm) with two 4mm cones</t>
  </si>
  <si>
    <t>BBER20B</t>
  </si>
  <si>
    <t>316L steel barbell, 14g (1.6mm) with two 4mm balls</t>
  </si>
  <si>
    <t>BBER30B</t>
  </si>
  <si>
    <t>316L steel barbell, 1.6mm (14g) with two 4mm cones</t>
  </si>
  <si>
    <t>316L steel Industrial barbell, 14g (1.6mm) with two 5mm balls</t>
  </si>
  <si>
    <t>BBITBXL</t>
  </si>
  <si>
    <t>Extra long PVD plated surgical steel industrial barbell, 14g (1.6mm) with two 5mm balls</t>
  </si>
  <si>
    <t>BBIVD4</t>
  </si>
  <si>
    <t>Color: Pink</t>
  </si>
  <si>
    <t>316L surgical steel Industrial barbell, 14g (1.6mm) with two 4mm acrylic UV dice</t>
  </si>
  <si>
    <t>BCRT18</t>
  </si>
  <si>
    <t>Black PVD plated surgical steel ball closure ring, 18g (1mm) with 3mm ball</t>
  </si>
  <si>
    <t>BCRTE</t>
  </si>
  <si>
    <t>Premium PVD plated surgical steel ball closure ring, 16g (1.2mm) with 3mm ball</t>
  </si>
  <si>
    <t>BN18B3</t>
  </si>
  <si>
    <t>PVD plated 316L steel eyebrow banana, 18g (1mm) with two 3mm balls</t>
  </si>
  <si>
    <t>BN18CN3</t>
  </si>
  <si>
    <t>Surgical steel eyebrow banana, 18g (1mm) with two 3mm cones</t>
  </si>
  <si>
    <t>316L steel belly banana, 14g (1.6m) with a 8mm and a 5mm bezel set jewel ball using original Czech Preciosa crystals.</t>
  </si>
  <si>
    <t>BNE20B</t>
  </si>
  <si>
    <t>Surgical steel eyebrow banana, 20g (0.8mm) with two 3mm balls</t>
  </si>
  <si>
    <t>BNEB</t>
  </si>
  <si>
    <t>Surgical steel eyebrow banana, 16g (1.2mm) with two 3mm balls</t>
  </si>
  <si>
    <t>BNES2DI</t>
  </si>
  <si>
    <t>Surgical steel banana, 16g (1.2mm) with two 3mm dice</t>
  </si>
  <si>
    <t>BNESAB</t>
  </si>
  <si>
    <t>Color: Green</t>
  </si>
  <si>
    <t>Color: Red</t>
  </si>
  <si>
    <t>BNETB</t>
  </si>
  <si>
    <t>Premium PVD plated surgical steel eyebrow banana, 16g (1.2mm) with two 3mm balls</t>
  </si>
  <si>
    <t>BNETCN</t>
  </si>
  <si>
    <t>Premium PVD plated surgical steel eyebrow banana, 16g (1.2mm) with 3mm cones</t>
  </si>
  <si>
    <t>BNEUVB</t>
  </si>
  <si>
    <t>Surgical steel eyebrow banana, 16g (1.2mm) with two 3mm acrylic UV balls</t>
  </si>
  <si>
    <t>Color: Purple</t>
  </si>
  <si>
    <t>BNT2DI</t>
  </si>
  <si>
    <t>Anodized 316L steel eyebrow banana, 16g (1.2mm) with two 3mm dice</t>
  </si>
  <si>
    <t>CB18B3</t>
  </si>
  <si>
    <t>Surgical steel circular barbell, 18g (1mm) with two 3mm balls</t>
  </si>
  <si>
    <t>CB18CN3</t>
  </si>
  <si>
    <t>Surgical steel circular barbell, 18g (1mm) with two 3mm cones</t>
  </si>
  <si>
    <t>CB20B</t>
  </si>
  <si>
    <t>Surgical steel circular barbell, 20g (0.8mm) with two 3mm balls</t>
  </si>
  <si>
    <t>CBCNM</t>
  </si>
  <si>
    <t>Surgical steel circular barbell, 14g (1.6mm) with two 4mm cones</t>
  </si>
  <si>
    <t>CBEB</t>
  </si>
  <si>
    <t>Surgical steel circular barbell, 16g (1.2mm) with two 3mm balls</t>
  </si>
  <si>
    <t>CBESAB</t>
  </si>
  <si>
    <t>Surgical steel circular barbell, 16g (1.2mm) with two 3mm solid color acrylic balls</t>
  </si>
  <si>
    <t>CBM</t>
  </si>
  <si>
    <t>Surgical steel circular barbell, 14g (1.6mm) with two 4mm balls</t>
  </si>
  <si>
    <t>CBSDI</t>
  </si>
  <si>
    <t>Surgical steel circular barbell, 14g (1.6mm) with two 4mm dice</t>
  </si>
  <si>
    <t>CBT18B3</t>
  </si>
  <si>
    <t>PVD plated surgical steel circular barbell 18g (1mm) with two 3mm balls</t>
  </si>
  <si>
    <t>CBT20CN</t>
  </si>
  <si>
    <t>PVD plated surgical steel circular barbell 20g (0.8mm) with two 3mm cones</t>
  </si>
  <si>
    <t>CBTDI</t>
  </si>
  <si>
    <t>Anodized surgical steel circular barbell, 14g (1.6mm) with two 4mm dice</t>
  </si>
  <si>
    <t>EBRT</t>
  </si>
  <si>
    <t>INDSAW</t>
  </si>
  <si>
    <t>Surgical steel Industrial barbell, 16g (1.2mm) with a 4mm cone and a casted arrow end</t>
  </si>
  <si>
    <t>LB18CN3</t>
  </si>
  <si>
    <t>Surgical steel labret, 18g (1mm) with 3mm cone</t>
  </si>
  <si>
    <t>LBB4</t>
  </si>
  <si>
    <t>Surgical steel labret, 14g (1.6mm) with a 4mm ball</t>
  </si>
  <si>
    <t>LBC3</t>
  </si>
  <si>
    <t>316L steel labret, 16g (1.2mm) with a 3mm bezel set jewel ball</t>
  </si>
  <si>
    <t>LBC4</t>
  </si>
  <si>
    <t>Surgical steel labret, 14g (1.6mm) with a 4mm bezel set jewel ball</t>
  </si>
  <si>
    <t>LBCN4</t>
  </si>
  <si>
    <t>Surgical steel labret, 14g (1.6mm) with a 4mm cone</t>
  </si>
  <si>
    <t>LBIC</t>
  </si>
  <si>
    <t>Surgical steel internal threaded labret, 16g (1.2mm) with a 2.5mm flat head crystal top</t>
  </si>
  <si>
    <t>LBIFB</t>
  </si>
  <si>
    <t>Surgical steel internally threaded labret, 16g (1.2mm) with crystal flat head sized 3mm to 5mm for triple tragus piercings</t>
  </si>
  <si>
    <t>LBIFRC</t>
  </si>
  <si>
    <t>Surgical steel internally threaded labret, 16g (1.2mm) with flat top part with ferido glued multi crystals and resin cover</t>
  </si>
  <si>
    <t>LBIRC</t>
  </si>
  <si>
    <t>Surgical steel internally threaded labret, 16g (1.2mm) with bezel set jewel flat head sized 1.5mm to 4mm for triple tragus piercings</t>
  </si>
  <si>
    <t>LBRT14</t>
  </si>
  <si>
    <t>14g Flexible acrylic labret retainer with push in disc</t>
  </si>
  <si>
    <t>LBRT16</t>
  </si>
  <si>
    <t>16g Flexible acrylic labret retainer with push in disc</t>
  </si>
  <si>
    <t>LBTB3</t>
  </si>
  <si>
    <t>Premium PVD plated surgical steel labret, 16g (1.2mm) with a 3mm ball</t>
  </si>
  <si>
    <t>LBTB4</t>
  </si>
  <si>
    <t>Anodized surgical steel labret, 14g (1.6mm) with a 4mm ball</t>
  </si>
  <si>
    <t>LBTC25</t>
  </si>
  <si>
    <t>Crystal Color: Amethyst / Black Anodized</t>
  </si>
  <si>
    <t>Anodized 316L steel labret, 16g (1.2mm) with an internally threaded 2.5mm crystal top</t>
  </si>
  <si>
    <t>Crystal Color: Light Siam / Black Anodized</t>
  </si>
  <si>
    <t>MFR5</t>
  </si>
  <si>
    <t>5mm multi-crystal ferido glued balls with resin cover and 14g (1.6mm) threading (sold per pcs)</t>
  </si>
  <si>
    <t>NBSB18</t>
  </si>
  <si>
    <t>Surgical steel nose bone, 18g (1mm) with 2mm round top with bezel set crystal</t>
  </si>
  <si>
    <t>NSCRT20</t>
  </si>
  <si>
    <t>Clear Bio-flexible nose screw retainer, 20g (0.8mm) with 2mm ball shaped top</t>
  </si>
  <si>
    <t>Anodized surgical steel nose screw, 20g (0.8mm) with 2mm ball top</t>
  </si>
  <si>
    <t>NSTCN</t>
  </si>
  <si>
    <t>Anodized surgical steel nose screw, 20g (0.8mm) with 2mm cone top</t>
  </si>
  <si>
    <t>RCCR4</t>
  </si>
  <si>
    <t>316L steel ball closure ring, 16g (1.2mm) with a 4mm rounded disk with a bezel set flat crystal</t>
  </si>
  <si>
    <t>SEPB</t>
  </si>
  <si>
    <t>Gauge: 2.5mm</t>
  </si>
  <si>
    <t>316L steel septum retainer in a simple inverted U shape with outward pointing ends</t>
  </si>
  <si>
    <t>Gauge: 3mm</t>
  </si>
  <si>
    <t>SEPTB</t>
  </si>
  <si>
    <t>Black PVD plated 316L steel septum retainer in a simple inverted U shape with outward pointing ends</t>
  </si>
  <si>
    <t>SP18B3</t>
  </si>
  <si>
    <t>Surgical steel spiral, 18g (1mm) with two 3mm balls</t>
  </si>
  <si>
    <t>SP20B</t>
  </si>
  <si>
    <t>Surgical steel eyebrow spiral, 20g (0.8mm) with two 3mm balls</t>
  </si>
  <si>
    <t>SP20CN</t>
  </si>
  <si>
    <t>Surgical steel spiral, 20g (0.8mm) with two 3mm cones</t>
  </si>
  <si>
    <t>SPEB</t>
  </si>
  <si>
    <t>Surgical steel eyebrow spiral, 16g (1.2mm) with two 3mm balls</t>
  </si>
  <si>
    <t>SPT20B</t>
  </si>
  <si>
    <t>Anodized surgical steel eyebrow spiral, 20g (0.8mm) with two 3mm balls</t>
  </si>
  <si>
    <t>UBBTC</t>
  </si>
  <si>
    <t>Color: Blue Anodized w/ Clear crystal</t>
  </si>
  <si>
    <t>Titanium G23 tongue barbell, 14g (1.6mm) with a 6mm bezel jewel ball top and a lower 6mm plain ball, length of 16mm</t>
  </si>
  <si>
    <t>UBCR18</t>
  </si>
  <si>
    <t>Titanium G23 ball closure ring, 18g (1mm) with a 3mm ball</t>
  </si>
  <si>
    <t>UBN2CG</t>
  </si>
  <si>
    <t>UBNE2C</t>
  </si>
  <si>
    <t>High polished titanium G23 banana, 1.2mm (16g) with two 3mm bezel set jewel balls</t>
  </si>
  <si>
    <t>UBNEB</t>
  </si>
  <si>
    <t>Titanium G23 eyebrow banana, 16g (1.2mm) with two 3mm balls</t>
  </si>
  <si>
    <t>UINDB</t>
  </si>
  <si>
    <t>Titanium G23 industrial barbell, 14g (1.6mm) with two 5mm balls</t>
  </si>
  <si>
    <t>UINFR5</t>
  </si>
  <si>
    <t>Titanium G23 Industrial barbell, 14g (1.6mm) with two 5mm ferido glued multi-crystal balls with resin cover</t>
  </si>
  <si>
    <t>UNBC</t>
  </si>
  <si>
    <t>Titanium G23 nose bone, 18g (1mm) with bezel set round crystal top</t>
  </si>
  <si>
    <t>USPB4</t>
  </si>
  <si>
    <t>Titanium G23 Spiral, 14g (1.6mm) with two 4mm balls</t>
  </si>
  <si>
    <t>UTBBE2C</t>
  </si>
  <si>
    <t>Color: Black Anodized w/ Aquamarine crystal</t>
  </si>
  <si>
    <t>Anodized titanium G23 eyebrow barbell, 16g (1.2mm) with two 3mm bezel set jewel balls</t>
  </si>
  <si>
    <t>UTBBG</t>
  </si>
  <si>
    <t>Anodized titanium G23 tongue barbell, 14g (1.6mm) with two 6mm balls</t>
  </si>
  <si>
    <t>UTBBS</t>
  </si>
  <si>
    <t>Anodized titanium G23 tongue barbell, 14g (1.6mm) with two 5mm balls</t>
  </si>
  <si>
    <t>UTBNEB</t>
  </si>
  <si>
    <t>Anodized titanium G23 eyebrow banana, 16g (1.2mm) with two 3mm balls</t>
  </si>
  <si>
    <t>UTBNECN</t>
  </si>
  <si>
    <t>Anodized titanium G23 eyebrow banana, 16g (1.2mm) with two 3mm cones</t>
  </si>
  <si>
    <t>UTBNFR8</t>
  </si>
  <si>
    <t>Anodized titanium G23 belly banana, 1.6mm (14g) with a 5mm top titanium ball and 8mm multi-crystal ferido glued lower ball with resin cover</t>
  </si>
  <si>
    <t>UTCBB5</t>
  </si>
  <si>
    <t>Anodized titanium G23 circular barbell, 14g (1.6mm) with 5mm balls</t>
  </si>
  <si>
    <t>UTCBECN</t>
  </si>
  <si>
    <t>Anodized titanium G23 circular eyebrow barbell, 16g (1.2mm) with 3mm cones</t>
  </si>
  <si>
    <t>UTINB</t>
  </si>
  <si>
    <t>Anodized titanium G23 industrial barbell, 14g (1.6mm) with two 5mm balls</t>
  </si>
  <si>
    <t>UTINCN</t>
  </si>
  <si>
    <t>Anodized titanium G23 industrial barbell, 14g (1.6mm) with two 5mm cones</t>
  </si>
  <si>
    <t>UTLBB3</t>
  </si>
  <si>
    <t>Anodized titanium G23 labret, 16g (1.2mm) with a 3mm ball</t>
  </si>
  <si>
    <t>UTLBC4</t>
  </si>
  <si>
    <t>Anodized titanium G23 labret, 16g (1.2mm) with a 4mm bezel set jewel ball</t>
  </si>
  <si>
    <t>XUBT4G</t>
  </si>
  <si>
    <t>Pack of 5 pcs. of 4mm anodized titanium G23 balls - 1.6mm threading (14g)</t>
  </si>
  <si>
    <t>XUBT5G</t>
  </si>
  <si>
    <t>Pack of 5 pcs. of 5mm anodized titanium G23 balls - 1.6mm threading (14g)</t>
  </si>
  <si>
    <t>XUTBB14</t>
  </si>
  <si>
    <t>Set of 5 pcs. of anodized titanium G23 barbells post with 14g (1.6mm) threading</t>
  </si>
  <si>
    <t>BBEBL</t>
  </si>
  <si>
    <t>BBINDX14A</t>
  </si>
  <si>
    <t>LBIFB3</t>
  </si>
  <si>
    <t>LBIFB4</t>
  </si>
  <si>
    <t>LBIFRC4</t>
  </si>
  <si>
    <t>LBIRC3</t>
  </si>
  <si>
    <t>SEPB10</t>
  </si>
  <si>
    <t>SEPB8</t>
  </si>
  <si>
    <t>SEPTB10</t>
  </si>
  <si>
    <t>XUTBB14G</t>
  </si>
  <si>
    <t>Twenty Thousand One Hundred Forty and 25 cents THB</t>
  </si>
  <si>
    <t>Surgical steel eyebrow banana, 16g (1.2mm) with 3mm acrylic solid colored balls - length 5/16'' (8mm)</t>
  </si>
  <si>
    <t>Bio flexible eyebrow retainer, 16g (1.2mm) - length 1/4'' to 1/2'' (6mm to 12mm)</t>
  </si>
  <si>
    <t>Exchange Rate THB-THB</t>
  </si>
  <si>
    <t>Sunny</t>
  </si>
  <si>
    <t xml:space="preserve">Credit 90 Days from the day order is picked up. </t>
  </si>
  <si>
    <t>Due Date</t>
  </si>
  <si>
    <t>JS Sourcings</t>
  </si>
  <si>
    <t>Sam Kong</t>
  </si>
  <si>
    <t xml:space="preserve">30/F Room 30-01 / S-01 152 </t>
  </si>
  <si>
    <t>30/F Room 30-01 / S-01 152</t>
  </si>
  <si>
    <t>Chartered Square Building</t>
  </si>
  <si>
    <r>
      <t xml:space="preserve">40% Discount as per </t>
    </r>
    <r>
      <rPr>
        <b/>
        <sz val="10"/>
        <color theme="1"/>
        <rFont val="Arial"/>
        <family val="2"/>
      </rPr>
      <t>Platinum Membership</t>
    </r>
    <r>
      <rPr>
        <sz val="10"/>
        <color theme="1"/>
        <rFont val="Arial"/>
        <family val="2"/>
      </rPr>
      <t>:</t>
    </r>
  </si>
  <si>
    <t>Pick up at the Shop:</t>
  </si>
  <si>
    <t>Twelve Thousand Eighty Four and 15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</si>
</sst>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_-* #,##0.00_-;\-* #,##0.00_-;_-* &quot;-&quot;??_-;_-@_-"/>
    <numFmt numFmtId="168" formatCode="[$-409]dd\-mmm\-yy;@"/>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71">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7" fontId="5" fillId="0" borderId="0" applyFont="0" applyFill="0" applyBorder="0" applyAlignment="0" applyProtection="0"/>
    <xf numFmtId="0" fontId="8" fillId="0" borderId="0"/>
    <xf numFmtId="167"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7" fontId="5" fillId="0" borderId="0" applyFont="0" applyFill="0" applyBorder="0" applyAlignment="0" applyProtection="0"/>
    <xf numFmtId="167"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8" fillId="0" borderId="0"/>
    <xf numFmtId="167" fontId="5" fillId="0" borderId="0" applyFont="0" applyFill="0" applyBorder="0" applyAlignment="0" applyProtection="0"/>
    <xf numFmtId="167" fontId="5"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cellStyleXfs>
  <cellXfs count="165">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 fontId="4" fillId="2" borderId="8" xfId="0" applyNumberFormat="1" applyFont="1" applyFill="1" applyBorder="1" applyAlignment="1">
      <alignment vertical="center"/>
    </xf>
    <xf numFmtId="1" fontId="4" fillId="2" borderId="7" xfId="0" applyNumberFormat="1" applyFont="1" applyFill="1" applyBorder="1" applyAlignment="1">
      <alignment vertical="center"/>
    </xf>
    <xf numFmtId="165" fontId="40" fillId="2" borderId="7" xfId="78" applyNumberFormat="1" applyFont="1" applyFill="1" applyBorder="1" applyAlignment="1">
      <alignment horizontal="center" vertical="center"/>
    </xf>
    <xf numFmtId="1" fontId="21" fillId="2" borderId="6" xfId="78" applyNumberFormat="1" applyFont="1" applyFill="1" applyBorder="1" applyAlignment="1">
      <alignment horizontal="center" vertical="center"/>
    </xf>
    <xf numFmtId="1" fontId="4" fillId="2" borderId="3" xfId="0" applyNumberFormat="1" applyFont="1" applyFill="1" applyBorder="1" applyAlignment="1">
      <alignment vertical="center"/>
    </xf>
    <xf numFmtId="1" fontId="4" fillId="2" borderId="2" xfId="0" applyNumberFormat="1" applyFont="1" applyFill="1" applyBorder="1" applyAlignment="1">
      <alignment vertical="center"/>
    </xf>
    <xf numFmtId="1" fontId="21" fillId="2" borderId="2" xfId="78" applyNumberFormat="1" applyFont="1" applyFill="1" applyBorder="1" applyAlignment="1">
      <alignment vertical="center"/>
    </xf>
    <xf numFmtId="1" fontId="21" fillId="2" borderId="1" xfId="78" applyNumberFormat="1" applyFont="1" applyFill="1" applyBorder="1" applyAlignment="1">
      <alignment vertical="center"/>
    </xf>
    <xf numFmtId="0" fontId="1" fillId="5" borderId="4" xfId="0" applyFont="1" applyFill="1" applyBorder="1" applyAlignment="1">
      <alignment horizontal="right" vertical="center"/>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8" fontId="4" fillId="2" borderId="21" xfId="0" applyNumberFormat="1" applyFont="1" applyFill="1" applyBorder="1" applyAlignment="1">
      <alignment horizontal="center" vertical="center"/>
    </xf>
    <xf numFmtId="168"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164"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cellXfs>
  <cellStyles count="5371">
    <cellStyle name="Comma 2" xfId="7" xr:uid="{D4F6A8D3-744C-48DE-BC4F-BCC5A64CF99A}"/>
    <cellStyle name="Comma 2 2" xfId="4430" xr:uid="{94D4006C-0448-4642-828A-AC99860A881C}"/>
    <cellStyle name="Comma 2 2 2" xfId="4755" xr:uid="{709D724F-06AB-48C0-AAE8-52F434713CAF}"/>
    <cellStyle name="Comma 2 2 2 2" xfId="5326" xr:uid="{60211CE2-308C-470C-91A1-22557033EC06}"/>
    <cellStyle name="Comma 2 2 3" xfId="4591" xr:uid="{5E121716-FF21-441E-B5C9-CE4695E4F1A1}"/>
    <cellStyle name="Comma 2 2 4" xfId="5352" xr:uid="{EAAD551C-EAD6-429F-81CB-73E7002A0628}"/>
    <cellStyle name="Comma 2 2 5" xfId="5366" xr:uid="{52534060-B9DD-45C9-9B72-4D0C083C0D4E}"/>
    <cellStyle name="Comma 3" xfId="4318" xr:uid="{9F217879-D794-4281-92C6-0D138691CC4E}"/>
    <cellStyle name="Comma 3 2" xfId="4432" xr:uid="{0FCEBCE2-335D-4586-9B8B-1F7453EBA0E5}"/>
    <cellStyle name="Comma 3 2 2" xfId="4756" xr:uid="{C5329AE4-29D8-46ED-94AB-8CD15602058E}"/>
    <cellStyle name="Comma 3 2 2 2" xfId="5327" xr:uid="{B0950932-3451-4A39-B930-D4E1A8296D1A}"/>
    <cellStyle name="Comma 3 2 3" xfId="5325" xr:uid="{58E627BC-B36F-4610-8DC3-CCEF93B192FE}"/>
    <cellStyle name="Comma 3 2 4" xfId="5353" xr:uid="{8B148265-8D0D-4C56-B502-B5C5FE894AE4}"/>
    <cellStyle name="Comma 3 2 5" xfId="5367" xr:uid="{B2C169E2-BD41-49A7-B30E-EAC69DE2B6BB}"/>
    <cellStyle name="Currency 10" xfId="8" xr:uid="{DADCF412-D279-4247-8B21-134DA64FEF89}"/>
    <cellStyle name="Currency 10 2" xfId="9" xr:uid="{3C84EF1C-6D19-40F8-94CF-2848C314F904}"/>
    <cellStyle name="Currency 10 2 2" xfId="203" xr:uid="{7F2C6EFB-C780-4EC0-82A1-8E812E5769EA}"/>
    <cellStyle name="Currency 10 2 2 2" xfId="4616" xr:uid="{9F560215-0088-4BAD-8DBB-FF418C9C35C9}"/>
    <cellStyle name="Currency 10 2 3" xfId="4511" xr:uid="{0528168C-23CE-4793-954C-B1363F8362A2}"/>
    <cellStyle name="Currency 10 3" xfId="10" xr:uid="{2CBE13AD-0A88-48ED-807C-50C22CF15448}"/>
    <cellStyle name="Currency 10 3 2" xfId="204" xr:uid="{2DD3E1BD-E63A-4CDC-89E1-00DBBDB51159}"/>
    <cellStyle name="Currency 10 3 2 2" xfId="4617" xr:uid="{DB213662-0D63-4100-A079-EC9F7D73A3E4}"/>
    <cellStyle name="Currency 10 3 3" xfId="4512" xr:uid="{ECCC9A1B-8F62-4464-B0A3-F231D314D7D7}"/>
    <cellStyle name="Currency 10 4" xfId="205" xr:uid="{625D04E0-59D4-4B71-A4BD-98AF6AB95982}"/>
    <cellStyle name="Currency 10 4 2" xfId="4618" xr:uid="{FD9ADB13-0A5E-4E74-8311-351C51BF93E3}"/>
    <cellStyle name="Currency 10 5" xfId="4437" xr:uid="{BBC740C6-255D-4A83-88AA-4896A4133D78}"/>
    <cellStyle name="Currency 10 6" xfId="4510" xr:uid="{A0FB3FD8-2FD4-4FB7-9322-374B8589DC3A}"/>
    <cellStyle name="Currency 11" xfId="11" xr:uid="{7ECA8961-D98E-48B0-8762-4DD4F73B3CC1}"/>
    <cellStyle name="Currency 11 2" xfId="12" xr:uid="{1D5FC1F3-A76F-4690-A1E0-CEE617CA1FCD}"/>
    <cellStyle name="Currency 11 2 2" xfId="206" xr:uid="{4160E363-5C19-4E03-81C8-CD10B373F0CE}"/>
    <cellStyle name="Currency 11 2 2 2" xfId="4619" xr:uid="{14A116A1-1756-43CF-A50B-B38A980AEFCE}"/>
    <cellStyle name="Currency 11 2 3" xfId="4514" xr:uid="{3C7F642C-7D3C-42AC-A07D-B64527A276A1}"/>
    <cellStyle name="Currency 11 3" xfId="13" xr:uid="{830D3647-A31C-4C3F-A4A0-1C99E2B13C21}"/>
    <cellStyle name="Currency 11 3 2" xfId="207" xr:uid="{01B644A6-AA40-40A0-9DA2-A2156082D253}"/>
    <cellStyle name="Currency 11 3 2 2" xfId="4620" xr:uid="{A0919CB7-0565-4F0A-9753-1C5619496A1C}"/>
    <cellStyle name="Currency 11 3 3" xfId="4515" xr:uid="{FD9FFF8A-BA01-44F5-9394-BC785C6873BD}"/>
    <cellStyle name="Currency 11 4" xfId="208" xr:uid="{02E7955E-2FA7-4CBD-BC64-A7BAE18DDD5B}"/>
    <cellStyle name="Currency 11 4 2" xfId="4621" xr:uid="{5EF2BD69-5D86-4D32-AB3B-5CDAFF6B1E4F}"/>
    <cellStyle name="Currency 11 5" xfId="4319" xr:uid="{B96CD323-BAB0-4562-BC0E-5868229A4E59}"/>
    <cellStyle name="Currency 11 5 2" xfId="4438" xr:uid="{C4DC65D9-48D1-4B9F-A85C-7B7D66C18663}"/>
    <cellStyle name="Currency 11 5 3" xfId="4720" xr:uid="{7440EA7C-84E1-4307-88EC-CE263014C8AC}"/>
    <cellStyle name="Currency 11 5 3 2" xfId="5315" xr:uid="{23FBB282-53FC-47B8-B292-1CF22067628F}"/>
    <cellStyle name="Currency 11 5 3 3" xfId="4757" xr:uid="{9127141B-4C06-4B11-B433-636108B768FA}"/>
    <cellStyle name="Currency 11 5 4" xfId="4697" xr:uid="{39C2CFD9-8732-4493-908A-2047C88FE114}"/>
    <cellStyle name="Currency 11 6" xfId="4513" xr:uid="{6A1CA0AA-7ABA-41D1-82B5-55AD65D570C8}"/>
    <cellStyle name="Currency 12" xfId="14" xr:uid="{2567A023-EB3F-4C71-9B88-A18C63135045}"/>
    <cellStyle name="Currency 12 2" xfId="15" xr:uid="{D4E65C63-BC8F-47E9-9788-636761675300}"/>
    <cellStyle name="Currency 12 2 2" xfId="209" xr:uid="{B6D8368D-E62E-4E7C-B61D-41082B3AF490}"/>
    <cellStyle name="Currency 12 2 2 2" xfId="4622" xr:uid="{45E72386-358D-450D-9AD4-6A4FED06F6E5}"/>
    <cellStyle name="Currency 12 2 3" xfId="4517" xr:uid="{1F065777-92C8-4938-9600-84DAE2BCF9C5}"/>
    <cellStyle name="Currency 12 3" xfId="210" xr:uid="{DF8C6D21-AE0D-4D2F-987A-198C037362C1}"/>
    <cellStyle name="Currency 12 3 2" xfId="4623" xr:uid="{1E8216F2-E1FD-40A9-B71C-89BBE216A370}"/>
    <cellStyle name="Currency 12 4" xfId="4516" xr:uid="{BD5E2C18-F378-44DD-91DD-DFD6190303AF}"/>
    <cellStyle name="Currency 13" xfId="16" xr:uid="{AD0B07FE-F4B4-4B60-8E6E-D7A448DB8E87}"/>
    <cellStyle name="Currency 13 2" xfId="4321" xr:uid="{BF257719-428E-4C7C-802B-A60378C5ED0D}"/>
    <cellStyle name="Currency 13 3" xfId="4322" xr:uid="{871A48F3-6578-479E-82D9-CBC2029EC382}"/>
    <cellStyle name="Currency 13 3 2" xfId="4759" xr:uid="{B4B6AAF1-7A1C-4E49-A4BB-59EA5B120B7F}"/>
    <cellStyle name="Currency 13 4" xfId="4320" xr:uid="{EDBD8EF0-F425-4DDA-B8C7-5A5B71CAC7E2}"/>
    <cellStyle name="Currency 13 5" xfId="4758" xr:uid="{5A7E9E64-1867-4441-B29E-E7E72389C62F}"/>
    <cellStyle name="Currency 14" xfId="17" xr:uid="{6E7535F1-B732-4547-AA9C-4843081ACE72}"/>
    <cellStyle name="Currency 14 2" xfId="211" xr:uid="{C5D542CC-6549-4A8A-AADA-10B5CBABE736}"/>
    <cellStyle name="Currency 14 2 2" xfId="4624" xr:uid="{2547331F-2E41-46A4-9B70-E6718E2775A7}"/>
    <cellStyle name="Currency 14 3" xfId="4518" xr:uid="{B5458514-D9E9-402C-844A-5DB41958D3BF}"/>
    <cellStyle name="Currency 15" xfId="4414" xr:uid="{6E3F5DB3-78C5-4677-8E70-609F3D68F812}"/>
    <cellStyle name="Currency 15 2" xfId="5358" xr:uid="{6118B2FD-8162-4143-80BA-B108FDBC92C3}"/>
    <cellStyle name="Currency 17" xfId="4323" xr:uid="{E636AE3E-B7B6-49CA-89C7-59CC98DB51F5}"/>
    <cellStyle name="Currency 2" xfId="18" xr:uid="{272F61BD-74D3-49D3-952E-407D0E431B05}"/>
    <cellStyle name="Currency 2 2" xfId="19" xr:uid="{382A6D4A-7432-4701-A1E9-6830D13FED0C}"/>
    <cellStyle name="Currency 2 2 2" xfId="20" xr:uid="{3E878810-09B6-4EA2-9C4C-E617DB032524}"/>
    <cellStyle name="Currency 2 2 2 2" xfId="21" xr:uid="{11F5FF61-021D-4526-A9F2-F82CEBEA7842}"/>
    <cellStyle name="Currency 2 2 2 2 2" xfId="4760" xr:uid="{35D50F65-91F7-4D19-8386-0C575D2BD810}"/>
    <cellStyle name="Currency 2 2 2 3" xfId="22" xr:uid="{5AB3B030-99B9-4ED5-A301-A961FA3B5AC7}"/>
    <cellStyle name="Currency 2 2 2 3 2" xfId="212" xr:uid="{152A9DF1-580A-4760-988B-E62EBF5B0B86}"/>
    <cellStyle name="Currency 2 2 2 3 2 2" xfId="4625" xr:uid="{6C898B8C-53E3-4CA4-99EE-8F26D4A00324}"/>
    <cellStyle name="Currency 2 2 2 3 3" xfId="4521" xr:uid="{D70744FD-14A9-46CD-8686-A00799BE9536}"/>
    <cellStyle name="Currency 2 2 2 4" xfId="213" xr:uid="{913C8200-EC5D-4C83-8E62-6B9E1362D823}"/>
    <cellStyle name="Currency 2 2 2 4 2" xfId="4626" xr:uid="{407D43EF-1482-41D3-B07E-1285F49115D5}"/>
    <cellStyle name="Currency 2 2 2 5" xfId="4520" xr:uid="{B3339DC3-85C1-49A5-BF75-AF47261309C1}"/>
    <cellStyle name="Currency 2 2 3" xfId="214" xr:uid="{C5A7271E-45D3-4C6C-9A64-66710840122C}"/>
    <cellStyle name="Currency 2 2 3 2" xfId="4627" xr:uid="{D2D85854-8E02-47A7-956F-11F78CA99FA6}"/>
    <cellStyle name="Currency 2 2 4" xfId="4519" xr:uid="{0508032A-BB40-4F6D-AB4B-131717ADB685}"/>
    <cellStyle name="Currency 2 3" xfId="23" xr:uid="{D6F42506-DFA0-4305-B57A-157F6BB48F07}"/>
    <cellStyle name="Currency 2 3 2" xfId="215" xr:uid="{2334EE08-337A-4E6C-9BEE-8BBF579E3B3A}"/>
    <cellStyle name="Currency 2 3 2 2" xfId="4628" xr:uid="{6C2E85AE-422F-4F3E-8FA9-8BB497025B97}"/>
    <cellStyle name="Currency 2 3 3" xfId="4522" xr:uid="{25A98305-B272-4E89-9B35-D89EAEF717FA}"/>
    <cellStyle name="Currency 2 4" xfId="216" xr:uid="{E73DAA92-C9C5-48C6-B472-26E59F8575F5}"/>
    <cellStyle name="Currency 2 4 2" xfId="217" xr:uid="{53727814-9147-45F4-ACBD-44DAFD945264}"/>
    <cellStyle name="Currency 2 5" xfId="218" xr:uid="{F59FEFDA-28C4-433A-834D-EC265EC1CCCC}"/>
    <cellStyle name="Currency 2 5 2" xfId="219" xr:uid="{78527422-CF10-4867-BF48-940EDBC5309A}"/>
    <cellStyle name="Currency 2 6" xfId="220" xr:uid="{EAF44809-1793-4D6E-BD0B-3F2D861B3ED0}"/>
    <cellStyle name="Currency 3" xfId="24" xr:uid="{4A471D26-8E2B-493D-97BE-35610A818F80}"/>
    <cellStyle name="Currency 3 2" xfId="25" xr:uid="{DEDDE8E8-9CC2-47B0-AA8F-1E8E3DD347B8}"/>
    <cellStyle name="Currency 3 2 2" xfId="221" xr:uid="{C6623332-3DA8-4C8E-93A0-F4E0B6303F4E}"/>
    <cellStyle name="Currency 3 2 2 2" xfId="4629" xr:uid="{4F1C82F1-01B0-4402-8809-559FC9AA0B33}"/>
    <cellStyle name="Currency 3 2 3" xfId="4524" xr:uid="{07DACEA0-E7F8-417E-A3DE-883E8D064C1E}"/>
    <cellStyle name="Currency 3 3" xfId="26" xr:uid="{65ABF28C-5000-4E5D-B754-1930F4EEAC9A}"/>
    <cellStyle name="Currency 3 3 2" xfId="222" xr:uid="{E90562DB-5DBB-4431-B069-D330D97A7284}"/>
    <cellStyle name="Currency 3 3 2 2" xfId="4630" xr:uid="{3F2A5644-BEBE-4014-877E-04B3CC18CD03}"/>
    <cellStyle name="Currency 3 3 3" xfId="4525" xr:uid="{CF903B79-97BE-4063-84A7-FEC57C580D8C}"/>
    <cellStyle name="Currency 3 4" xfId="27" xr:uid="{2375416D-5E98-4C9F-BEF2-553C881A3929}"/>
    <cellStyle name="Currency 3 4 2" xfId="223" xr:uid="{6E4A73BC-ACBC-40B5-B612-305554BB4AA2}"/>
    <cellStyle name="Currency 3 4 2 2" xfId="4631" xr:uid="{EE9BA67B-7A5B-4A21-822E-4CF260295ADE}"/>
    <cellStyle name="Currency 3 4 3" xfId="4526" xr:uid="{F4175B41-6AC9-48DD-AE9F-36C95576FC8F}"/>
    <cellStyle name="Currency 3 5" xfId="224" xr:uid="{56E245A3-79C5-4292-B698-AB76A642152E}"/>
    <cellStyle name="Currency 3 5 2" xfId="4632" xr:uid="{52FE88A5-654F-4E24-AEA8-9C5837B3E72B}"/>
    <cellStyle name="Currency 3 6" xfId="4523" xr:uid="{3CC2C2AB-8A75-48D2-9939-840BD0A18CA6}"/>
    <cellStyle name="Currency 4" xfId="28" xr:uid="{25BD0863-F356-46A9-B461-70065DF47A65}"/>
    <cellStyle name="Currency 4 2" xfId="29" xr:uid="{40E45525-D7A4-4AB6-B8F3-72239167DC3E}"/>
    <cellStyle name="Currency 4 2 2" xfId="225" xr:uid="{51C0E34B-E322-453B-A193-6452B6AD7317}"/>
    <cellStyle name="Currency 4 2 2 2" xfId="4633" xr:uid="{58657F06-CCA6-4EAD-81A0-8A3BEB399516}"/>
    <cellStyle name="Currency 4 2 3" xfId="4528" xr:uid="{A24CD46F-55CE-49D4-993D-77BF477E4F5A}"/>
    <cellStyle name="Currency 4 3" xfId="30" xr:uid="{FC367944-66F2-48F9-A221-16F96688F0DA}"/>
    <cellStyle name="Currency 4 3 2" xfId="226" xr:uid="{1C4B408C-F291-4943-BD4A-112E43C1D671}"/>
    <cellStyle name="Currency 4 3 2 2" xfId="4634" xr:uid="{1C0DED8F-A00A-4B87-916D-49CC71B5BC5C}"/>
    <cellStyle name="Currency 4 3 3" xfId="4529" xr:uid="{E36F0FA4-C4DC-47BA-A457-D75FCA89130E}"/>
    <cellStyle name="Currency 4 4" xfId="227" xr:uid="{B4255577-BAFE-4799-BCB5-332F76D33921}"/>
    <cellStyle name="Currency 4 4 2" xfId="4635" xr:uid="{485CC848-6D9F-4D60-BD54-9A23261DAEFB}"/>
    <cellStyle name="Currency 4 5" xfId="4324" xr:uid="{CFEF0E39-16FE-48BA-B704-2E596170814E}"/>
    <cellStyle name="Currency 4 5 2" xfId="4439" xr:uid="{7B7BD200-9640-46B3-87FF-2F94CA2F9094}"/>
    <cellStyle name="Currency 4 5 3" xfId="4721" xr:uid="{6586ADC3-3973-4477-A5D6-5D6B14FBCEFF}"/>
    <cellStyle name="Currency 4 5 3 2" xfId="5316" xr:uid="{37147D47-B788-4FF6-B245-732752953D63}"/>
    <cellStyle name="Currency 4 5 3 3" xfId="4761" xr:uid="{AFF6E8B9-57BF-489E-AD02-17BAE091A986}"/>
    <cellStyle name="Currency 4 5 4" xfId="4698" xr:uid="{A5EDAADE-1BF6-4FFF-B1F5-6A0EA55C7CB5}"/>
    <cellStyle name="Currency 4 6" xfId="4527" xr:uid="{7FBF2349-FC70-453F-9DB7-1794280C0458}"/>
    <cellStyle name="Currency 5" xfId="31" xr:uid="{04864168-C4AD-48D6-90BD-B2A6B6F4D883}"/>
    <cellStyle name="Currency 5 2" xfId="32" xr:uid="{095CEFCD-099B-4D88-B198-1117D4BA5B4D}"/>
    <cellStyle name="Currency 5 2 2" xfId="228" xr:uid="{7ABD70C9-2111-42BF-9EEE-54C1853C3EE7}"/>
    <cellStyle name="Currency 5 2 2 2" xfId="4636" xr:uid="{2564E0E4-5D09-416F-87CC-892F49D728DD}"/>
    <cellStyle name="Currency 5 2 3" xfId="4530" xr:uid="{C5F7287A-592F-4FAA-AA93-D3560A9F7CEA}"/>
    <cellStyle name="Currency 5 3" xfId="4325" xr:uid="{E26E97DF-296C-4809-9A97-43586080F8FA}"/>
    <cellStyle name="Currency 5 3 2" xfId="4440" xr:uid="{BCB82354-9625-4CB5-A458-4A2E8AA0F168}"/>
    <cellStyle name="Currency 5 3 2 2" xfId="5306" xr:uid="{E655CA7A-12E9-461C-948A-282050F40569}"/>
    <cellStyle name="Currency 5 3 2 3" xfId="4763" xr:uid="{9A06C500-82D0-4B35-8564-6080F2EA3A89}"/>
    <cellStyle name="Currency 5 4" xfId="4762" xr:uid="{CF2F109F-1664-43C4-AD5C-2AFC78CD85C5}"/>
    <cellStyle name="Currency 6" xfId="33" xr:uid="{767EC310-A466-4953-8450-D87DA9062309}"/>
    <cellStyle name="Currency 6 2" xfId="229" xr:uid="{6F5A2E0B-534D-4853-A694-89469CB16AFF}"/>
    <cellStyle name="Currency 6 2 2" xfId="4637" xr:uid="{AFAF54F5-430A-42AF-9E03-59151F0E41BA}"/>
    <cellStyle name="Currency 6 3" xfId="4326" xr:uid="{48BFF40A-D71E-4589-BC40-7BF484D4AAF2}"/>
    <cellStyle name="Currency 6 3 2" xfId="4441" xr:uid="{BEA75805-5B50-471F-A550-736C1C37BFBE}"/>
    <cellStyle name="Currency 6 3 3" xfId="4722" xr:uid="{F7E655F4-7844-43C6-A734-E86B95AC27DD}"/>
    <cellStyle name="Currency 6 3 3 2" xfId="5317" xr:uid="{19D77773-1B14-4ABF-A38F-C2FDCE58689A}"/>
    <cellStyle name="Currency 6 3 3 3" xfId="4764" xr:uid="{F18D04EC-9ABE-4DBA-83F2-88488CAB2EFD}"/>
    <cellStyle name="Currency 6 3 4" xfId="4699" xr:uid="{8FFA262B-3309-4C02-88CD-5050E8F2B2D7}"/>
    <cellStyle name="Currency 6 4" xfId="4531" xr:uid="{2076B48A-8329-4314-BBDC-14A98AFDF60F}"/>
    <cellStyle name="Currency 7" xfId="34" xr:uid="{0944054A-B400-4EA9-AC8E-4309A321730C}"/>
    <cellStyle name="Currency 7 2" xfId="35" xr:uid="{E2AF9F60-16B4-4517-BF3A-E5788720E328}"/>
    <cellStyle name="Currency 7 2 2" xfId="250" xr:uid="{753D0357-706F-4C9E-8AC1-8FD0024A2291}"/>
    <cellStyle name="Currency 7 2 2 2" xfId="4638" xr:uid="{3D28B416-3CF1-4F17-90F0-35647DFF4860}"/>
    <cellStyle name="Currency 7 2 3" xfId="4533" xr:uid="{9E579F25-6854-47AA-8B7D-62221B76C4B4}"/>
    <cellStyle name="Currency 7 3" xfId="230" xr:uid="{6800E11B-2F91-407F-B9CE-274338897D4E}"/>
    <cellStyle name="Currency 7 3 2" xfId="4639" xr:uid="{C55BBC75-D0A2-4734-8744-1A742E97EDE1}"/>
    <cellStyle name="Currency 7 4" xfId="4442" xr:uid="{EA6EDC6E-83C0-4420-8ACA-F4C56482A00E}"/>
    <cellStyle name="Currency 7 5" xfId="4532" xr:uid="{E3AC9D92-6BD1-45B5-AA82-0977E404542B}"/>
    <cellStyle name="Currency 8" xfId="36" xr:uid="{7EB71B3C-D6CC-468B-A6A5-560D6571C9F2}"/>
    <cellStyle name="Currency 8 2" xfId="37" xr:uid="{24C69E1F-1539-4251-965B-6C3537FEFE11}"/>
    <cellStyle name="Currency 8 2 2" xfId="231" xr:uid="{5BE03115-F5A1-42FC-8595-C55D717235B1}"/>
    <cellStyle name="Currency 8 2 2 2" xfId="4640" xr:uid="{B610BCFD-6D1E-4DE3-8BFE-EDEF3428CD06}"/>
    <cellStyle name="Currency 8 2 3" xfId="4535" xr:uid="{0D3E3D8F-DFE4-4EDC-A9B4-817045C0559C}"/>
    <cellStyle name="Currency 8 3" xfId="38" xr:uid="{5B2B2C03-A3C0-450D-9A96-20644EC3CA2C}"/>
    <cellStyle name="Currency 8 3 2" xfId="232" xr:uid="{45424C2A-5A28-44DD-9363-62341636E6CF}"/>
    <cellStyle name="Currency 8 3 2 2" xfId="4641" xr:uid="{C5968D54-D867-4268-97A3-CE264BD89516}"/>
    <cellStyle name="Currency 8 3 3" xfId="4536" xr:uid="{B451FF03-36FB-48C7-B522-2BBA7C1E8E77}"/>
    <cellStyle name="Currency 8 4" xfId="39" xr:uid="{D457DE0E-C573-4D57-B25B-712EE188D15C}"/>
    <cellStyle name="Currency 8 4 2" xfId="233" xr:uid="{397D9F5D-3274-4F4A-8C3C-98AACEE96EEC}"/>
    <cellStyle name="Currency 8 4 2 2" xfId="4642" xr:uid="{FAE12A68-B863-4ACE-A19B-091FA0B4A8DF}"/>
    <cellStyle name="Currency 8 4 3" xfId="4537" xr:uid="{3A44E807-1AB5-4F02-A3F7-4FCE3039C397}"/>
    <cellStyle name="Currency 8 5" xfId="234" xr:uid="{4B40117A-03BD-4FEA-B8FC-F92F1B541225}"/>
    <cellStyle name="Currency 8 5 2" xfId="4643" xr:uid="{2C36E200-E2C5-4549-BE04-71A54A210B20}"/>
    <cellStyle name="Currency 8 6" xfId="4443" xr:uid="{169AAF6F-5C48-4FC8-A532-86C24D06446D}"/>
    <cellStyle name="Currency 8 7" xfId="4534" xr:uid="{19B8E60C-EE6D-48A4-81DA-EB26D91DAD17}"/>
    <cellStyle name="Currency 9" xfId="40" xr:uid="{C65A8B85-4CF7-43DE-943B-EA4D8B99B6FC}"/>
    <cellStyle name="Currency 9 2" xfId="41" xr:uid="{DFD0B183-1E9F-439B-99DB-736294B64B56}"/>
    <cellStyle name="Currency 9 2 2" xfId="235" xr:uid="{4F577E33-AACF-4A7B-BD33-61A0B0D9C27B}"/>
    <cellStyle name="Currency 9 2 2 2" xfId="4644" xr:uid="{DADFBA33-323B-46EA-B8E5-DFFF739278B1}"/>
    <cellStyle name="Currency 9 2 3" xfId="4539" xr:uid="{CAE0AA96-380B-41A8-B4C9-5B58FA391554}"/>
    <cellStyle name="Currency 9 3" xfId="42" xr:uid="{CB93BFD2-E5BC-4ADE-8853-90986BB71249}"/>
    <cellStyle name="Currency 9 3 2" xfId="236" xr:uid="{EBFC52A9-E536-4FC7-845B-FE5D278BE8A1}"/>
    <cellStyle name="Currency 9 3 2 2" xfId="4645" xr:uid="{9628857A-B063-4DA6-A3E3-7485666F889F}"/>
    <cellStyle name="Currency 9 3 3" xfId="4540" xr:uid="{D21E578D-68A7-45F7-8AF8-CBEA21B07C0A}"/>
    <cellStyle name="Currency 9 4" xfId="237" xr:uid="{DE8F8F4B-E020-4477-9FF3-431304D56A8F}"/>
    <cellStyle name="Currency 9 4 2" xfId="4646" xr:uid="{37673145-31F0-42E3-9091-7E0D851F78DF}"/>
    <cellStyle name="Currency 9 5" xfId="4327" xr:uid="{8F95678A-9A90-46E4-9A66-119A5B61A4BF}"/>
    <cellStyle name="Currency 9 5 2" xfId="4444" xr:uid="{89C9AE6B-BE58-491F-A9CC-DCE340B03A47}"/>
    <cellStyle name="Currency 9 5 3" xfId="4723" xr:uid="{0ED219C5-6645-481E-8C30-D617806EDBBF}"/>
    <cellStyle name="Currency 9 5 4" xfId="4700" xr:uid="{1DF4AC55-4CF3-4EE5-AA58-6CBE551D9D2A}"/>
    <cellStyle name="Currency 9 6" xfId="4538" xr:uid="{4B99F191-1741-4110-9015-913E625D2387}"/>
    <cellStyle name="Hyperlink 2" xfId="6" xr:uid="{6CFFD761-E1C4-4FFC-9C82-FDD569F38491}"/>
    <cellStyle name="Hyperlink 2 2" xfId="5362" xr:uid="{90E70278-D22C-4A34-A402-11B7F2FF715D}"/>
    <cellStyle name="Hyperlink 3" xfId="202" xr:uid="{BBF7EEB4-C05F-4A1B-886D-BD64A088BF94}"/>
    <cellStyle name="Hyperlink 3 2" xfId="4415" xr:uid="{909452FB-0AD8-4F49-8CC1-9633C809A6A4}"/>
    <cellStyle name="Hyperlink 3 3" xfId="4328" xr:uid="{1A6BF371-B59E-493F-9E26-A2F0D9994E58}"/>
    <cellStyle name="Hyperlink 4" xfId="4329" xr:uid="{49AA4C49-EB11-44F4-A7B2-6D1754016350}"/>
    <cellStyle name="Hyperlink 4 2" xfId="5356" xr:uid="{9C449182-AE5A-40B2-BA75-8C415429C8F4}"/>
    <cellStyle name="Normal" xfId="0" builtinId="0"/>
    <cellStyle name="Normal 10" xfId="43" xr:uid="{2EE7E0F5-408B-4212-AA73-D0CF91A06708}"/>
    <cellStyle name="Normal 10 10" xfId="903" xr:uid="{4E41D5AF-6898-4B2F-857B-9FCE868F56B1}"/>
    <cellStyle name="Normal 10 10 2" xfId="2508" xr:uid="{4FCC226B-2660-47F8-B0BC-E18C64B335A1}"/>
    <cellStyle name="Normal 10 10 2 2" xfId="4331" xr:uid="{67616070-F0D7-4102-AED1-FA0AC6CF18B6}"/>
    <cellStyle name="Normal 10 10 2 3" xfId="4675" xr:uid="{7450C0CC-441A-4523-8E5A-7640CCC3406D}"/>
    <cellStyle name="Normal 10 10 3" xfId="2509" xr:uid="{B1836301-4E94-421F-BB04-6B2D9CE3B94C}"/>
    <cellStyle name="Normal 10 10 4" xfId="2510" xr:uid="{3816221F-1235-4CF5-A3AE-2EA671C9C96A}"/>
    <cellStyle name="Normal 10 11" xfId="2511" xr:uid="{83B324C9-5771-4001-B10A-2B85FD2A4271}"/>
    <cellStyle name="Normal 10 11 2" xfId="2512" xr:uid="{C0556515-872F-45C9-9300-942823721249}"/>
    <cellStyle name="Normal 10 11 3" xfId="2513" xr:uid="{42A36D58-A73D-4F50-AC27-658247ED551B}"/>
    <cellStyle name="Normal 10 11 4" xfId="2514" xr:uid="{D855A777-119C-445A-9607-94BBEED6C1B4}"/>
    <cellStyle name="Normal 10 12" xfId="2515" xr:uid="{C2721CBD-C127-4FDE-8A36-B5801DB5764F}"/>
    <cellStyle name="Normal 10 12 2" xfId="2516" xr:uid="{5C922A01-FD83-4F8A-B787-1922B2264B82}"/>
    <cellStyle name="Normal 10 13" xfId="2517" xr:uid="{07E6A3E3-7335-441B-B93F-CB61CB4DA436}"/>
    <cellStyle name="Normal 10 14" xfId="2518" xr:uid="{52E9B9A7-21BD-415A-8AAD-4A6629044E6D}"/>
    <cellStyle name="Normal 10 15" xfId="2519" xr:uid="{F779CD90-71AC-4F08-9508-D861ADF3DD43}"/>
    <cellStyle name="Normal 10 2" xfId="44" xr:uid="{D090186C-C344-4A44-863F-AA533867BB86}"/>
    <cellStyle name="Normal 10 2 10" xfId="2520" xr:uid="{2E4EFF51-440F-49FC-95D5-31EEF3A5874D}"/>
    <cellStyle name="Normal 10 2 11" xfId="2521" xr:uid="{BAE2D754-3763-436E-86A0-5F9D98289DCE}"/>
    <cellStyle name="Normal 10 2 2" xfId="45" xr:uid="{08EC83F7-FFDC-4F4F-B51A-F0D2497303D9}"/>
    <cellStyle name="Normal 10 2 2 2" xfId="46" xr:uid="{02074886-C20C-4F5C-A563-9CCF47428AF6}"/>
    <cellStyle name="Normal 10 2 2 2 2" xfId="238" xr:uid="{B6103573-840E-4FAC-8687-786D3B20B960}"/>
    <cellStyle name="Normal 10 2 2 2 2 2" xfId="454" xr:uid="{96CDDEA6-8F13-4FA9-BDA4-BBDDE0E2F8B0}"/>
    <cellStyle name="Normal 10 2 2 2 2 2 2" xfId="455" xr:uid="{B59BA296-7A40-4888-AB76-378019B958C1}"/>
    <cellStyle name="Normal 10 2 2 2 2 2 2 2" xfId="904" xr:uid="{D2CE42FA-454E-4E8A-8DCD-965A3973C0D2}"/>
    <cellStyle name="Normal 10 2 2 2 2 2 2 2 2" xfId="905" xr:uid="{1598C6DC-D2FD-42EC-9047-940B56191627}"/>
    <cellStyle name="Normal 10 2 2 2 2 2 2 3" xfId="906" xr:uid="{B9239F14-B3CD-4A17-908A-1AD87E37F6F2}"/>
    <cellStyle name="Normal 10 2 2 2 2 2 3" xfId="907" xr:uid="{13039411-A9B4-439E-AC58-305713F90DBA}"/>
    <cellStyle name="Normal 10 2 2 2 2 2 3 2" xfId="908" xr:uid="{DFEE18D1-819B-4FD1-AA44-8EBC4E0DCC7A}"/>
    <cellStyle name="Normal 10 2 2 2 2 2 4" xfId="909" xr:uid="{79B06E23-D0ED-448F-87F7-3C1BA8616B70}"/>
    <cellStyle name="Normal 10 2 2 2 2 3" xfId="456" xr:uid="{5A7B040D-86AA-4021-A3FE-F36B4B96AF72}"/>
    <cellStyle name="Normal 10 2 2 2 2 3 2" xfId="910" xr:uid="{69B77F23-AF7C-4AB5-8DE9-F07A343E5D73}"/>
    <cellStyle name="Normal 10 2 2 2 2 3 2 2" xfId="911" xr:uid="{DA85909C-7109-43BB-A884-27EDEA6EA788}"/>
    <cellStyle name="Normal 10 2 2 2 2 3 3" xfId="912" xr:uid="{03B801FE-08FF-42F9-8D69-F6735C9FE8F6}"/>
    <cellStyle name="Normal 10 2 2 2 2 3 4" xfId="2522" xr:uid="{5CE73799-57CB-461B-99AD-A166D6E09003}"/>
    <cellStyle name="Normal 10 2 2 2 2 4" xfId="913" xr:uid="{63794511-D4C0-45A7-8801-AE5839E593BB}"/>
    <cellStyle name="Normal 10 2 2 2 2 4 2" xfId="914" xr:uid="{9660C69D-F384-45BB-8286-53F88DEA3BB4}"/>
    <cellStyle name="Normal 10 2 2 2 2 5" xfId="915" xr:uid="{0BA02780-AFC5-441C-B21C-DA1579A7880B}"/>
    <cellStyle name="Normal 10 2 2 2 2 6" xfId="2523" xr:uid="{F917EDC9-83A3-40E1-91D3-4518730DAB79}"/>
    <cellStyle name="Normal 10 2 2 2 3" xfId="239" xr:uid="{F7B52092-A68C-4EF2-A58B-B1C24B14E86E}"/>
    <cellStyle name="Normal 10 2 2 2 3 2" xfId="457" xr:uid="{4A7D6F8E-7E45-49DF-8EBC-E6910DE77F2D}"/>
    <cellStyle name="Normal 10 2 2 2 3 2 2" xfId="458" xr:uid="{65C29F10-DEA5-47A2-8D1E-34AFF53E41CA}"/>
    <cellStyle name="Normal 10 2 2 2 3 2 2 2" xfId="916" xr:uid="{60894B2D-C0BE-4241-A2CB-B22A77B3AC79}"/>
    <cellStyle name="Normal 10 2 2 2 3 2 2 2 2" xfId="917" xr:uid="{AE2A3E09-BFD7-470E-ABB6-6EED46D31C03}"/>
    <cellStyle name="Normal 10 2 2 2 3 2 2 3" xfId="918" xr:uid="{CE8A55AC-F7D7-4662-9B6F-301CD53AFEE6}"/>
    <cellStyle name="Normal 10 2 2 2 3 2 3" xfId="919" xr:uid="{59D13E91-4728-4D00-B841-93F33BC226C0}"/>
    <cellStyle name="Normal 10 2 2 2 3 2 3 2" xfId="920" xr:uid="{DA18F550-F2E1-44F4-91BF-0350C71BA768}"/>
    <cellStyle name="Normal 10 2 2 2 3 2 4" xfId="921" xr:uid="{F7A7622C-72EC-4093-87A0-B5D6CBAB2D43}"/>
    <cellStyle name="Normal 10 2 2 2 3 3" xfId="459" xr:uid="{2BAF2369-61B7-4E60-BBAB-AB550F5DB05E}"/>
    <cellStyle name="Normal 10 2 2 2 3 3 2" xfId="922" xr:uid="{4E707A9B-B3F0-46CD-A682-3C6FDC55A6D6}"/>
    <cellStyle name="Normal 10 2 2 2 3 3 2 2" xfId="923" xr:uid="{16413EEF-42E3-4363-9DAD-ACEEACCF9364}"/>
    <cellStyle name="Normal 10 2 2 2 3 3 3" xfId="924" xr:uid="{A2D19B6B-9716-4E60-861C-88DECFA0A37B}"/>
    <cellStyle name="Normal 10 2 2 2 3 4" xfId="925" xr:uid="{16F7896C-1FD4-46C7-AA28-0FBA6C97303A}"/>
    <cellStyle name="Normal 10 2 2 2 3 4 2" xfId="926" xr:uid="{CC99BEFF-A43C-479F-8A31-BA3D12AED0A0}"/>
    <cellStyle name="Normal 10 2 2 2 3 5" xfId="927" xr:uid="{62901279-32F6-448B-87E5-1077112DEB30}"/>
    <cellStyle name="Normal 10 2 2 2 4" xfId="460" xr:uid="{663716AE-9072-4537-B120-978DD64E5196}"/>
    <cellStyle name="Normal 10 2 2 2 4 2" xfId="461" xr:uid="{9CA3B88B-8AF3-4EAE-BD3D-ED46E5A1E8BE}"/>
    <cellStyle name="Normal 10 2 2 2 4 2 2" xfId="928" xr:uid="{026D6167-C9C3-49C0-9822-894457FF5F15}"/>
    <cellStyle name="Normal 10 2 2 2 4 2 2 2" xfId="929" xr:uid="{8E0E9824-4966-4904-9548-B292F68D0795}"/>
    <cellStyle name="Normal 10 2 2 2 4 2 3" xfId="930" xr:uid="{2D173B59-39E4-4352-B5F8-7929B2295F3A}"/>
    <cellStyle name="Normal 10 2 2 2 4 3" xfId="931" xr:uid="{F84415D2-A44B-4FEA-A4F9-6CDB86478728}"/>
    <cellStyle name="Normal 10 2 2 2 4 3 2" xfId="932" xr:uid="{7263EA7B-854E-4583-AB3A-D8E412568C49}"/>
    <cellStyle name="Normal 10 2 2 2 4 4" xfId="933" xr:uid="{3EA13798-5E35-48E6-A91B-DE9DF3999D5C}"/>
    <cellStyle name="Normal 10 2 2 2 5" xfId="462" xr:uid="{C1BD9C84-E3DC-456B-82ED-4C3C145BFDFD}"/>
    <cellStyle name="Normal 10 2 2 2 5 2" xfId="934" xr:uid="{28078DC8-26CB-4544-B067-63BAF079ECD8}"/>
    <cellStyle name="Normal 10 2 2 2 5 2 2" xfId="935" xr:uid="{E36DE6C4-7636-4CB7-BCE7-D1B2148F2873}"/>
    <cellStyle name="Normal 10 2 2 2 5 3" xfId="936" xr:uid="{553AC7ED-5853-4014-B4A6-B19C8F1A0B15}"/>
    <cellStyle name="Normal 10 2 2 2 5 4" xfId="2524" xr:uid="{9D3A7460-F714-478D-AE2A-EB763966D579}"/>
    <cellStyle name="Normal 10 2 2 2 6" xfId="937" xr:uid="{D5BB7E1F-C2E3-4653-974C-AC9ABCB15663}"/>
    <cellStyle name="Normal 10 2 2 2 6 2" xfId="938" xr:uid="{28160A99-04E8-41B8-9B4A-8838031948BB}"/>
    <cellStyle name="Normal 10 2 2 2 7" xfId="939" xr:uid="{635A3E6E-9BA8-47F9-91AB-F12131B6A98F}"/>
    <cellStyle name="Normal 10 2 2 2 8" xfId="2525" xr:uid="{5CFB9922-2FBE-4567-B319-F5A512682056}"/>
    <cellStyle name="Normal 10 2 2 3" xfId="240" xr:uid="{055F066C-23B4-405C-A4CD-3D9E2266F423}"/>
    <cellStyle name="Normal 10 2 2 3 2" xfId="463" xr:uid="{77BC770A-E0D0-4631-B797-2255AE6F2248}"/>
    <cellStyle name="Normal 10 2 2 3 2 2" xfId="464" xr:uid="{9B757429-DFB6-418F-96D9-61007CC6AC58}"/>
    <cellStyle name="Normal 10 2 2 3 2 2 2" xfId="940" xr:uid="{5363812E-AB15-4BFA-85DF-CD0178515BB9}"/>
    <cellStyle name="Normal 10 2 2 3 2 2 2 2" xfId="941" xr:uid="{9DF70CB0-9457-42B3-8A45-153C4E4EB71F}"/>
    <cellStyle name="Normal 10 2 2 3 2 2 3" xfId="942" xr:uid="{40112CE6-DA20-4CB6-A9D8-DD484C032252}"/>
    <cellStyle name="Normal 10 2 2 3 2 3" xfId="943" xr:uid="{6BF736CC-D526-485F-9A26-EBD10FC4FB33}"/>
    <cellStyle name="Normal 10 2 2 3 2 3 2" xfId="944" xr:uid="{57E26FFB-D7FB-4DB1-A7CC-2082C1A91D59}"/>
    <cellStyle name="Normal 10 2 2 3 2 4" xfId="945" xr:uid="{49447A82-573E-452B-83C3-CF2DE077B3C5}"/>
    <cellStyle name="Normal 10 2 2 3 3" xfId="465" xr:uid="{8A9EB506-06F3-4773-8C1D-3D4AAD00F297}"/>
    <cellStyle name="Normal 10 2 2 3 3 2" xfId="946" xr:uid="{08800A31-38E9-4A9E-BDD8-AB4D617A8B18}"/>
    <cellStyle name="Normal 10 2 2 3 3 2 2" xfId="947" xr:uid="{8A0CF5C9-4B82-4C97-83BA-2163876A4817}"/>
    <cellStyle name="Normal 10 2 2 3 3 3" xfId="948" xr:uid="{0EF08AE2-F01B-40C8-9223-89E4AA7B7077}"/>
    <cellStyle name="Normal 10 2 2 3 3 4" xfId="2526" xr:uid="{6DF07C10-F146-4731-85EE-9D02F9F708E7}"/>
    <cellStyle name="Normal 10 2 2 3 4" xfId="949" xr:uid="{E3C283B7-A82E-4B19-8D97-B8C4E3F1C0EA}"/>
    <cellStyle name="Normal 10 2 2 3 4 2" xfId="950" xr:uid="{E84F2937-7C76-4C14-8056-F41419161A55}"/>
    <cellStyle name="Normal 10 2 2 3 5" xfId="951" xr:uid="{07FC5BC4-E284-4E70-8ACC-D0F6B93BAD09}"/>
    <cellStyle name="Normal 10 2 2 3 6" xfId="2527" xr:uid="{4AE40D11-AA7E-49BB-B792-21A433141A1B}"/>
    <cellStyle name="Normal 10 2 2 4" xfId="241" xr:uid="{1BE2E59F-E0EC-4902-A93F-357E0CCC4900}"/>
    <cellStyle name="Normal 10 2 2 4 2" xfId="466" xr:uid="{CB7FA9DD-E96B-4CB3-82D8-10BA7C99CA66}"/>
    <cellStyle name="Normal 10 2 2 4 2 2" xfId="467" xr:uid="{31DD4802-3084-4DFD-A5DB-17D6B1DD3A3D}"/>
    <cellStyle name="Normal 10 2 2 4 2 2 2" xfId="952" xr:uid="{77D798D9-4AE9-42DE-9D95-591093E33616}"/>
    <cellStyle name="Normal 10 2 2 4 2 2 2 2" xfId="953" xr:uid="{E120DFDF-2E44-49F7-9385-9C85B333C821}"/>
    <cellStyle name="Normal 10 2 2 4 2 2 3" xfId="954" xr:uid="{C2478199-3640-4742-A164-A86D93B20BA3}"/>
    <cellStyle name="Normal 10 2 2 4 2 3" xfId="955" xr:uid="{F5FE7BE0-2EFF-468C-99FD-8591E96F21E3}"/>
    <cellStyle name="Normal 10 2 2 4 2 3 2" xfId="956" xr:uid="{7E22FE0B-E7E9-42CB-AD0B-772533058322}"/>
    <cellStyle name="Normal 10 2 2 4 2 4" xfId="957" xr:uid="{D64C4BDC-347F-4827-9575-ACA68AED59EB}"/>
    <cellStyle name="Normal 10 2 2 4 3" xfId="468" xr:uid="{8D8A721F-CE8C-4621-8E55-0A9651CD381C}"/>
    <cellStyle name="Normal 10 2 2 4 3 2" xfId="958" xr:uid="{23607674-CCF8-470E-90F2-D12C68DBF1DA}"/>
    <cellStyle name="Normal 10 2 2 4 3 2 2" xfId="959" xr:uid="{686DD9B1-4A41-47AB-B6E7-924F0CA1C517}"/>
    <cellStyle name="Normal 10 2 2 4 3 3" xfId="960" xr:uid="{B6233652-99A8-497B-A189-32E36727D5BE}"/>
    <cellStyle name="Normal 10 2 2 4 4" xfId="961" xr:uid="{3D3AA0EA-C906-49F3-ADDE-BEFF355C352F}"/>
    <cellStyle name="Normal 10 2 2 4 4 2" xfId="962" xr:uid="{11FD4306-0A24-4D85-B6E0-951B7332F2A6}"/>
    <cellStyle name="Normal 10 2 2 4 5" xfId="963" xr:uid="{70A9B83A-5C97-4309-8856-D4EDE1C31DC5}"/>
    <cellStyle name="Normal 10 2 2 5" xfId="242" xr:uid="{B173A44A-50CA-4F8E-8DFA-4C7E444DDF62}"/>
    <cellStyle name="Normal 10 2 2 5 2" xfId="469" xr:uid="{E180BD35-059D-4133-A4CD-8407BBAA381B}"/>
    <cellStyle name="Normal 10 2 2 5 2 2" xfId="964" xr:uid="{8D228D15-3E59-40DA-BB01-10DEFD5A3589}"/>
    <cellStyle name="Normal 10 2 2 5 2 2 2" xfId="965" xr:uid="{CA6B77C2-C295-40CE-BDA9-04325C13E507}"/>
    <cellStyle name="Normal 10 2 2 5 2 3" xfId="966" xr:uid="{36E0E495-613C-4CB3-A7AF-022750A7420B}"/>
    <cellStyle name="Normal 10 2 2 5 3" xfId="967" xr:uid="{7AB0E651-640C-463F-A1A8-B43932F244C2}"/>
    <cellStyle name="Normal 10 2 2 5 3 2" xfId="968" xr:uid="{E6C589F2-3C1E-4BB7-A492-FE4872921F8F}"/>
    <cellStyle name="Normal 10 2 2 5 4" xfId="969" xr:uid="{A21EAD97-D439-4803-A407-414F91F8C147}"/>
    <cellStyle name="Normal 10 2 2 6" xfId="470" xr:uid="{E1438C20-B1F6-4887-9FC1-D8FD849DD79E}"/>
    <cellStyle name="Normal 10 2 2 6 2" xfId="970" xr:uid="{19FDBBBC-1801-4601-9B96-18E167338C35}"/>
    <cellStyle name="Normal 10 2 2 6 2 2" xfId="971" xr:uid="{E38E7A55-7962-4812-95AA-F16BE17145E3}"/>
    <cellStyle name="Normal 10 2 2 6 2 3" xfId="4333" xr:uid="{42AFAEBE-6AAF-4AD7-9319-C31B8EB5328C}"/>
    <cellStyle name="Normal 10 2 2 6 3" xfId="972" xr:uid="{2A11ADB1-548F-4D73-8408-C7F41276F25E}"/>
    <cellStyle name="Normal 10 2 2 6 4" xfId="2528" xr:uid="{81A239D2-19C4-477F-BDD0-FDAC62B1F2FC}"/>
    <cellStyle name="Normal 10 2 2 6 4 2" xfId="4564" xr:uid="{4A03C406-2EC4-4E9C-9B5E-ADEEAD2A7923}"/>
    <cellStyle name="Normal 10 2 2 6 4 3" xfId="4676" xr:uid="{7DC330D5-68DA-4AED-90EB-F37AEF11ED2A}"/>
    <cellStyle name="Normal 10 2 2 6 4 4" xfId="4602" xr:uid="{3E9193D2-8824-4167-8E72-82A6E512A0FB}"/>
    <cellStyle name="Normal 10 2 2 7" xfId="973" xr:uid="{10FFD327-2B83-4012-865A-1246AE844A95}"/>
    <cellStyle name="Normal 10 2 2 7 2" xfId="974" xr:uid="{F761181C-5DBF-477D-B458-7DE093503112}"/>
    <cellStyle name="Normal 10 2 2 8" xfId="975" xr:uid="{6FE0106B-927C-4E60-AE5F-EE458618765C}"/>
    <cellStyle name="Normal 10 2 2 9" xfId="2529" xr:uid="{7FB7A339-4C25-4296-A382-1AF2B86D7653}"/>
    <cellStyle name="Normal 10 2 3" xfId="47" xr:uid="{6DB0BAA0-1D94-43B5-8CA2-7D2D02E24992}"/>
    <cellStyle name="Normal 10 2 3 2" xfId="48" xr:uid="{3B1F58C8-CE3E-48AD-A2D9-79378C553301}"/>
    <cellStyle name="Normal 10 2 3 2 2" xfId="471" xr:uid="{4B17EA1B-049F-4B61-AA34-CA4DD73CA75E}"/>
    <cellStyle name="Normal 10 2 3 2 2 2" xfId="472" xr:uid="{0E003215-7D11-4677-9C2C-E5A5821C0FEB}"/>
    <cellStyle name="Normal 10 2 3 2 2 2 2" xfId="976" xr:uid="{0FAC461F-38FF-45AE-B45C-FD5D45F94487}"/>
    <cellStyle name="Normal 10 2 3 2 2 2 2 2" xfId="977" xr:uid="{FA9EFFF5-6BFE-47F7-9118-41A4E427E405}"/>
    <cellStyle name="Normal 10 2 3 2 2 2 3" xfId="978" xr:uid="{CB975881-62E2-4368-A4CA-D2066A942DFF}"/>
    <cellStyle name="Normal 10 2 3 2 2 3" xfId="979" xr:uid="{8FB5E131-F7A8-4ADE-8AB6-19FCA08886F1}"/>
    <cellStyle name="Normal 10 2 3 2 2 3 2" xfId="980" xr:uid="{C84274BF-44C4-498D-ACD3-29CF88847193}"/>
    <cellStyle name="Normal 10 2 3 2 2 4" xfId="981" xr:uid="{7E1F0911-A47D-4DA6-9C3B-36533D2B3C3A}"/>
    <cellStyle name="Normal 10 2 3 2 3" xfId="473" xr:uid="{BB85FB0A-0237-49C6-96B7-5ABBE10EEA59}"/>
    <cellStyle name="Normal 10 2 3 2 3 2" xfId="982" xr:uid="{A667A375-6357-4F40-AC11-1774D2C4CD6E}"/>
    <cellStyle name="Normal 10 2 3 2 3 2 2" xfId="983" xr:uid="{803FAC7F-CF9C-4621-8DB6-0F912D21F547}"/>
    <cellStyle name="Normal 10 2 3 2 3 3" xfId="984" xr:uid="{06FFEE6D-0473-4F5E-AB6B-FF7F6EA4FFFA}"/>
    <cellStyle name="Normal 10 2 3 2 3 4" xfId="2530" xr:uid="{01125A04-B48E-4E38-87C0-646BE9A7E941}"/>
    <cellStyle name="Normal 10 2 3 2 4" xfId="985" xr:uid="{32E0B86B-CC70-4653-AC49-736F6BCFE769}"/>
    <cellStyle name="Normal 10 2 3 2 4 2" xfId="986" xr:uid="{EBB7E607-ECE4-4397-A83A-D1B1069D2CFE}"/>
    <cellStyle name="Normal 10 2 3 2 5" xfId="987" xr:uid="{863FE8F2-5B00-406B-BE7F-37D71F423240}"/>
    <cellStyle name="Normal 10 2 3 2 6" xfId="2531" xr:uid="{672C02F6-516F-4C05-B964-C8E0AFC93946}"/>
    <cellStyle name="Normal 10 2 3 3" xfId="243" xr:uid="{5FF12B1F-1F9B-41FC-9000-5EECA6B848A8}"/>
    <cellStyle name="Normal 10 2 3 3 2" xfId="474" xr:uid="{E4135232-95DB-4AE4-A931-9774E701CFD6}"/>
    <cellStyle name="Normal 10 2 3 3 2 2" xfId="475" xr:uid="{B84F025A-CE20-4EFE-96A7-A44FFD61C3D6}"/>
    <cellStyle name="Normal 10 2 3 3 2 2 2" xfId="988" xr:uid="{74D524CD-16FC-4DF8-9FF5-30C97ECD84F1}"/>
    <cellStyle name="Normal 10 2 3 3 2 2 2 2" xfId="989" xr:uid="{4ACFB2C0-8839-46AC-99CA-AAC96DD14B1F}"/>
    <cellStyle name="Normal 10 2 3 3 2 2 3" xfId="990" xr:uid="{F2F9A3D7-1170-4D3B-84A7-63509B473543}"/>
    <cellStyle name="Normal 10 2 3 3 2 3" xfId="991" xr:uid="{FD9B31CD-2B1F-4E3A-A12F-0529866A8881}"/>
    <cellStyle name="Normal 10 2 3 3 2 3 2" xfId="992" xr:uid="{FF16CF3B-AB92-4E1C-83D2-9581A68C575D}"/>
    <cellStyle name="Normal 10 2 3 3 2 4" xfId="993" xr:uid="{B30E41FA-FBE5-4374-839E-2D1A0AD47490}"/>
    <cellStyle name="Normal 10 2 3 3 3" xfId="476" xr:uid="{AA0BD62D-9A65-403C-A441-F123B65D7926}"/>
    <cellStyle name="Normal 10 2 3 3 3 2" xfId="994" xr:uid="{03F319FC-885B-48B2-8C92-9D0BF3AD1F2C}"/>
    <cellStyle name="Normal 10 2 3 3 3 2 2" xfId="995" xr:uid="{B62B6395-FFE5-4EAD-AA63-919C42380A10}"/>
    <cellStyle name="Normal 10 2 3 3 3 3" xfId="996" xr:uid="{6C174692-9A92-46EE-AF9F-247352C7D66A}"/>
    <cellStyle name="Normal 10 2 3 3 4" xfId="997" xr:uid="{8AE60F43-9A1A-4B44-9167-04D3F7F4C745}"/>
    <cellStyle name="Normal 10 2 3 3 4 2" xfId="998" xr:uid="{202DECC9-06FF-4684-8415-0DE842D40572}"/>
    <cellStyle name="Normal 10 2 3 3 5" xfId="999" xr:uid="{D4CC94F4-CBDF-4EDD-9C54-8447B11500BE}"/>
    <cellStyle name="Normal 10 2 3 4" xfId="244" xr:uid="{A56769BB-125B-4E68-8B0B-E8A996AC06EB}"/>
    <cellStyle name="Normal 10 2 3 4 2" xfId="477" xr:uid="{6C60B8AB-C0D6-493D-AA29-0C0417CEA3A0}"/>
    <cellStyle name="Normal 10 2 3 4 2 2" xfId="1000" xr:uid="{87137E60-DBBD-4845-8214-B8D6A6964A0F}"/>
    <cellStyle name="Normal 10 2 3 4 2 2 2" xfId="1001" xr:uid="{EE875A68-FC1B-4775-94A0-532EDB48E247}"/>
    <cellStyle name="Normal 10 2 3 4 2 3" xfId="1002" xr:uid="{25E1B7BA-4F15-43A1-82A8-0851460584BC}"/>
    <cellStyle name="Normal 10 2 3 4 3" xfId="1003" xr:uid="{F79BE141-DAEF-47E5-86E9-A308F2405981}"/>
    <cellStyle name="Normal 10 2 3 4 3 2" xfId="1004" xr:uid="{F7A35B68-CD62-44CE-A687-EC42ADB0AFFA}"/>
    <cellStyle name="Normal 10 2 3 4 4" xfId="1005" xr:uid="{921E21E9-3DA7-47DE-AC3E-11A1D4160539}"/>
    <cellStyle name="Normal 10 2 3 5" xfId="478" xr:uid="{50A91AA1-C043-4080-88A2-EC2FC5E0A124}"/>
    <cellStyle name="Normal 10 2 3 5 2" xfId="1006" xr:uid="{097986DB-1152-433A-9EA2-F671369D4CF4}"/>
    <cellStyle name="Normal 10 2 3 5 2 2" xfId="1007" xr:uid="{9FC56083-FCBC-4985-8049-DEC10A297824}"/>
    <cellStyle name="Normal 10 2 3 5 2 3" xfId="4334" xr:uid="{EB1644D1-490D-4333-BEAE-C1BE2587E826}"/>
    <cellStyle name="Normal 10 2 3 5 3" xfId="1008" xr:uid="{D8AE220F-32BC-4A99-A7D9-61CE82BCBFCA}"/>
    <cellStyle name="Normal 10 2 3 5 4" xfId="2532" xr:uid="{768BFA11-75D3-45BB-8CA6-0C7DA27D4D91}"/>
    <cellStyle name="Normal 10 2 3 5 4 2" xfId="4565" xr:uid="{B76A5445-89A5-420F-B4F0-E4B5353BA732}"/>
    <cellStyle name="Normal 10 2 3 5 4 3" xfId="4677" xr:uid="{35FCECE8-966D-4EDC-8AD2-C2DDF3553A19}"/>
    <cellStyle name="Normal 10 2 3 5 4 4" xfId="4603" xr:uid="{545D9794-6F4D-40E4-B798-900D9F8CA4AF}"/>
    <cellStyle name="Normal 10 2 3 6" xfId="1009" xr:uid="{03D27ACE-FDA6-485E-8006-C116EEF575BA}"/>
    <cellStyle name="Normal 10 2 3 6 2" xfId="1010" xr:uid="{228BFA6F-FA32-4D77-AC13-D796013F3154}"/>
    <cellStyle name="Normal 10 2 3 7" xfId="1011" xr:uid="{81F44359-6D6D-4F3F-8D32-9E3524DF3F11}"/>
    <cellStyle name="Normal 10 2 3 8" xfId="2533" xr:uid="{CA8B6A60-851F-45BB-B90B-68523EEF5232}"/>
    <cellStyle name="Normal 10 2 4" xfId="49" xr:uid="{AE313F76-3BF0-461A-A28E-230655B52929}"/>
    <cellStyle name="Normal 10 2 4 2" xfId="429" xr:uid="{46B65B52-4928-4B52-A779-1174D8EA45AC}"/>
    <cellStyle name="Normal 10 2 4 2 2" xfId="479" xr:uid="{5A7EA89A-B13C-44EB-AE0F-5F39292DFE26}"/>
    <cellStyle name="Normal 10 2 4 2 2 2" xfId="1012" xr:uid="{AA556E3D-CA6F-49C1-95B2-490A9B409179}"/>
    <cellStyle name="Normal 10 2 4 2 2 2 2" xfId="1013" xr:uid="{4819774D-6963-4787-AFF5-8F6FBA68B827}"/>
    <cellStyle name="Normal 10 2 4 2 2 3" xfId="1014" xr:uid="{BB50A3AE-49BF-4B84-8F2C-7BA9209A2443}"/>
    <cellStyle name="Normal 10 2 4 2 2 4" xfId="2534" xr:uid="{70B53F33-E4C7-4C76-B210-C42EEB05FDFA}"/>
    <cellStyle name="Normal 10 2 4 2 3" xfId="1015" xr:uid="{2885F7CF-61BD-4ABF-8469-ACAE5733C189}"/>
    <cellStyle name="Normal 10 2 4 2 3 2" xfId="1016" xr:uid="{FFFE579E-7870-43FC-AB90-AD81B02F5ACC}"/>
    <cellStyle name="Normal 10 2 4 2 4" xfId="1017" xr:uid="{D93CD989-A5D4-4BBF-B59A-E9DF6F8BB353}"/>
    <cellStyle name="Normal 10 2 4 2 5" xfId="2535" xr:uid="{E4CBA628-9704-46EA-9B04-789441344740}"/>
    <cellStyle name="Normal 10 2 4 3" xfId="480" xr:uid="{ECC7A30D-CEB6-4FC9-8665-ABC6F24A5C8E}"/>
    <cellStyle name="Normal 10 2 4 3 2" xfId="1018" xr:uid="{CBE3E44F-AF2D-47C4-BAA8-30EE488EF7C6}"/>
    <cellStyle name="Normal 10 2 4 3 2 2" xfId="1019" xr:uid="{FF3465D1-DBE1-4180-929F-CF9267A0D9AB}"/>
    <cellStyle name="Normal 10 2 4 3 3" xfId="1020" xr:uid="{65E93355-DD26-4CDA-B4D9-2A941B68F29C}"/>
    <cellStyle name="Normal 10 2 4 3 4" xfId="2536" xr:uid="{1EE087FA-30D0-4AE2-B402-BE605641348E}"/>
    <cellStyle name="Normal 10 2 4 4" xfId="1021" xr:uid="{1E15C805-96FB-4E76-9F1D-3FF75F16A470}"/>
    <cellStyle name="Normal 10 2 4 4 2" xfId="1022" xr:uid="{0A2F5BD4-67B5-4B7F-BF01-02A87C1A6F86}"/>
    <cellStyle name="Normal 10 2 4 4 3" xfId="2537" xr:uid="{B7B59BDA-CA79-4987-A6AA-7964BC50F952}"/>
    <cellStyle name="Normal 10 2 4 4 4" xfId="2538" xr:uid="{51BF5972-50C3-43BB-923A-D5FB86280B74}"/>
    <cellStyle name="Normal 10 2 4 5" xfId="1023" xr:uid="{A6335FDD-8B86-4DE6-928E-3C158B8144AD}"/>
    <cellStyle name="Normal 10 2 4 6" xfId="2539" xr:uid="{E4C74DD4-00B9-4AA4-8DE8-0684A929D21C}"/>
    <cellStyle name="Normal 10 2 4 7" xfId="2540" xr:uid="{2EBCE659-BC5B-45F1-8361-607F71503A01}"/>
    <cellStyle name="Normal 10 2 5" xfId="245" xr:uid="{137A3A29-9BCF-4D98-86F8-45D809D471AC}"/>
    <cellStyle name="Normal 10 2 5 2" xfId="481" xr:uid="{36F2E891-78F9-4441-8FC7-D1C5ED7B9DDB}"/>
    <cellStyle name="Normal 10 2 5 2 2" xfId="482" xr:uid="{93F50A41-9828-44F7-B60F-5594FFDCB9F4}"/>
    <cellStyle name="Normal 10 2 5 2 2 2" xfId="1024" xr:uid="{7CD1C4D3-9655-45D9-B652-BD98EA50F0BC}"/>
    <cellStyle name="Normal 10 2 5 2 2 2 2" xfId="1025" xr:uid="{50D26225-58E5-4FA6-AA51-FBD5F0D6398C}"/>
    <cellStyle name="Normal 10 2 5 2 2 3" xfId="1026" xr:uid="{CB81DF4A-FEB1-4687-BBF0-771395F52719}"/>
    <cellStyle name="Normal 10 2 5 2 3" xfId="1027" xr:uid="{543AFC40-3C9D-4E0D-88EB-2D0397E182E7}"/>
    <cellStyle name="Normal 10 2 5 2 3 2" xfId="1028" xr:uid="{54E8C098-190C-48F5-B48E-5B00D4D2DBF6}"/>
    <cellStyle name="Normal 10 2 5 2 4" xfId="1029" xr:uid="{6F02D8D8-3CFD-4B60-9691-7CE680C01FB5}"/>
    <cellStyle name="Normal 10 2 5 3" xfId="483" xr:uid="{7FD97261-AFF1-454E-9E6E-37FC2EBB2A13}"/>
    <cellStyle name="Normal 10 2 5 3 2" xfId="1030" xr:uid="{0AEB22E1-3723-4969-95D6-4FCB86967C55}"/>
    <cellStyle name="Normal 10 2 5 3 2 2" xfId="1031" xr:uid="{3054957C-3EBF-437A-8E08-D6EF73398C5B}"/>
    <cellStyle name="Normal 10 2 5 3 3" xfId="1032" xr:uid="{F2243961-49A2-499C-B60A-FEAEAC1BCDF1}"/>
    <cellStyle name="Normal 10 2 5 3 4" xfId="2541" xr:uid="{26BEBEF6-E60B-46DB-8DC8-B53F22166B8E}"/>
    <cellStyle name="Normal 10 2 5 4" xfId="1033" xr:uid="{3EE83567-B535-482C-BB0B-DF914E7BAA96}"/>
    <cellStyle name="Normal 10 2 5 4 2" xfId="1034" xr:uid="{A37D8FF9-1E4D-414B-97E4-F7A0B693C7DD}"/>
    <cellStyle name="Normal 10 2 5 5" xfId="1035" xr:uid="{631D739E-8487-496C-9CC2-E064EA59F88C}"/>
    <cellStyle name="Normal 10 2 5 6" xfId="2542" xr:uid="{2AC75FD5-ABD9-4594-AEA8-1BEE16145C92}"/>
    <cellStyle name="Normal 10 2 6" xfId="246" xr:uid="{9D3A52AE-4DF2-4249-A749-06FD0293B53F}"/>
    <cellStyle name="Normal 10 2 6 2" xfId="484" xr:uid="{20E32334-1CD7-4D6F-A5CF-976BBD0B78FC}"/>
    <cellStyle name="Normal 10 2 6 2 2" xfId="1036" xr:uid="{0D548FC2-E169-4034-88D1-CB372F357581}"/>
    <cellStyle name="Normal 10 2 6 2 2 2" xfId="1037" xr:uid="{C67FD3C2-6579-4C24-BC60-98B6F3626573}"/>
    <cellStyle name="Normal 10 2 6 2 3" xfId="1038" xr:uid="{21533E4C-15CA-427C-AE2E-E839C568B942}"/>
    <cellStyle name="Normal 10 2 6 2 4" xfId="2543" xr:uid="{C57E91BE-F8D8-4038-BC5C-7C68E44DF399}"/>
    <cellStyle name="Normal 10 2 6 3" xfId="1039" xr:uid="{30DCB0DF-B0FC-4584-B753-D415942924EE}"/>
    <cellStyle name="Normal 10 2 6 3 2" xfId="1040" xr:uid="{4594A88E-6464-4F9C-96FA-2D1D74332FA2}"/>
    <cellStyle name="Normal 10 2 6 4" xfId="1041" xr:uid="{812E20F9-33E0-4899-ABF1-1C5F43B9056D}"/>
    <cellStyle name="Normal 10 2 6 5" xfId="2544" xr:uid="{EE7D58A9-793E-4FC6-9219-FF5BB41755B2}"/>
    <cellStyle name="Normal 10 2 7" xfId="485" xr:uid="{D06AD183-319A-4C50-9597-3544A588B146}"/>
    <cellStyle name="Normal 10 2 7 2" xfId="1042" xr:uid="{D8B60833-19DD-449C-B9AB-022B267976EE}"/>
    <cellStyle name="Normal 10 2 7 2 2" xfId="1043" xr:uid="{417DB87A-8901-4AEC-B9CB-2021C36DF781}"/>
    <cellStyle name="Normal 10 2 7 2 3" xfId="4332" xr:uid="{C0B1B61A-9180-4D14-AD17-94CFAEE884F0}"/>
    <cellStyle name="Normal 10 2 7 3" xfId="1044" xr:uid="{17F2446F-AD27-4606-81FA-5123F669FB29}"/>
    <cellStyle name="Normal 10 2 7 4" xfId="2545" xr:uid="{ABD27C75-AF52-4C94-9D5B-B0BDB25E64B4}"/>
    <cellStyle name="Normal 10 2 7 4 2" xfId="4563" xr:uid="{5A31E029-109D-41F7-93BD-050FEAA0BAE4}"/>
    <cellStyle name="Normal 10 2 7 4 3" xfId="4678" xr:uid="{A857DF05-26F8-4E5F-9FB0-2F924158F260}"/>
    <cellStyle name="Normal 10 2 7 4 4" xfId="4601" xr:uid="{F72D71E1-7D88-4FCB-992E-BD8C6002520B}"/>
    <cellStyle name="Normal 10 2 8" xfId="1045" xr:uid="{D790D104-C7B7-4657-8F26-F5C2F24D5C25}"/>
    <cellStyle name="Normal 10 2 8 2" xfId="1046" xr:uid="{FF0EDCD9-68DC-48B8-9900-6825D010BC28}"/>
    <cellStyle name="Normal 10 2 8 3" xfId="2546" xr:uid="{8EFB3AFE-C967-4F9A-9FBA-E295E0FFE8E3}"/>
    <cellStyle name="Normal 10 2 8 4" xfId="2547" xr:uid="{5248F9A8-45C9-4B27-A056-124C429ABC80}"/>
    <cellStyle name="Normal 10 2 9" xfId="1047" xr:uid="{29A8C088-E13C-4DD9-A7C3-FDAF3CE7EB8E}"/>
    <cellStyle name="Normal 10 3" xfId="50" xr:uid="{7BF73D47-3C7B-4B50-B08A-A017D85A00E5}"/>
    <cellStyle name="Normal 10 3 10" xfId="2548" xr:uid="{9626891A-CBBF-4921-8E64-681E3DD21209}"/>
    <cellStyle name="Normal 10 3 11" xfId="2549" xr:uid="{C32B68CE-72F8-4B69-B978-E840C2771AD4}"/>
    <cellStyle name="Normal 10 3 2" xfId="51" xr:uid="{67600644-8B6F-46FB-817D-0638E34A454C}"/>
    <cellStyle name="Normal 10 3 2 2" xfId="52" xr:uid="{CA26366A-1DA5-4938-93C6-B8BD251BEB38}"/>
    <cellStyle name="Normal 10 3 2 2 2" xfId="247" xr:uid="{B9EFD375-A8BC-4B88-AD08-8FB242808A0F}"/>
    <cellStyle name="Normal 10 3 2 2 2 2" xfId="486" xr:uid="{0145CC5D-E2DB-4C99-BFB9-7F32728767CC}"/>
    <cellStyle name="Normal 10 3 2 2 2 2 2" xfId="1048" xr:uid="{6B87661B-F61A-4A0D-AA2F-ACD29B5D59F8}"/>
    <cellStyle name="Normal 10 3 2 2 2 2 2 2" xfId="1049" xr:uid="{1A20C5FB-B629-43BB-8E78-DD7DBA9C0A20}"/>
    <cellStyle name="Normal 10 3 2 2 2 2 3" xfId="1050" xr:uid="{85A6EA51-BC7D-418C-B8A9-7B06B7C3AC7A}"/>
    <cellStyle name="Normal 10 3 2 2 2 2 4" xfId="2550" xr:uid="{D6B8CDDC-4BFF-47D1-8C38-CD36671E1512}"/>
    <cellStyle name="Normal 10 3 2 2 2 3" xfId="1051" xr:uid="{B075B25D-67FC-4640-8428-E129CE36CFE7}"/>
    <cellStyle name="Normal 10 3 2 2 2 3 2" xfId="1052" xr:uid="{DFB732EC-C896-44BF-BD83-164BD3B5F116}"/>
    <cellStyle name="Normal 10 3 2 2 2 3 3" xfId="2551" xr:uid="{2019AAB5-D79F-4296-9990-F59B4F32603C}"/>
    <cellStyle name="Normal 10 3 2 2 2 3 4" xfId="2552" xr:uid="{6C8A0D1E-8FCE-46DE-96F0-6959F3F36F0A}"/>
    <cellStyle name="Normal 10 3 2 2 2 4" xfId="1053" xr:uid="{F81B34B1-A234-4CBD-B8CC-F8EB431D3BF2}"/>
    <cellStyle name="Normal 10 3 2 2 2 5" xfId="2553" xr:uid="{3584E895-45BC-4E07-939D-41F468C40F4E}"/>
    <cellStyle name="Normal 10 3 2 2 2 6" xfId="2554" xr:uid="{18C28CD8-79E9-4621-973E-61331129DE43}"/>
    <cellStyle name="Normal 10 3 2 2 3" xfId="487" xr:uid="{E444BDC9-822F-4357-8DB5-44F68609A0D9}"/>
    <cellStyle name="Normal 10 3 2 2 3 2" xfId="1054" xr:uid="{F6FD1641-CE61-4EBD-B575-9F922FF48B41}"/>
    <cellStyle name="Normal 10 3 2 2 3 2 2" xfId="1055" xr:uid="{A8F50447-9166-4783-9A40-7B28EEF63DFD}"/>
    <cellStyle name="Normal 10 3 2 2 3 2 3" xfId="2555" xr:uid="{D4950DEC-E69E-40A7-90FF-4347D9D92EC5}"/>
    <cellStyle name="Normal 10 3 2 2 3 2 4" xfId="2556" xr:uid="{573464C5-669C-4E49-AB91-8E7547960D77}"/>
    <cellStyle name="Normal 10 3 2 2 3 3" xfId="1056" xr:uid="{AB838FCC-73D1-4C16-8CB5-535036F9EE56}"/>
    <cellStyle name="Normal 10 3 2 2 3 4" xfId="2557" xr:uid="{34C6C63C-2CFA-4669-AA0B-36B5428AAB24}"/>
    <cellStyle name="Normal 10 3 2 2 3 5" xfId="2558" xr:uid="{1881C87A-78A1-4983-B6EA-62A0D779F000}"/>
    <cellStyle name="Normal 10 3 2 2 4" xfId="1057" xr:uid="{5E973162-7968-4344-98D7-43C0195DE674}"/>
    <cellStyle name="Normal 10 3 2 2 4 2" xfId="1058" xr:uid="{28450810-CFAF-4C62-9FED-2590E84EBBF1}"/>
    <cellStyle name="Normal 10 3 2 2 4 3" xfId="2559" xr:uid="{1F2033AB-DBC9-43F7-ABD3-110E445D8A0C}"/>
    <cellStyle name="Normal 10 3 2 2 4 4" xfId="2560" xr:uid="{30FC13CF-1177-46A6-BF7C-AE5D86D8C891}"/>
    <cellStyle name="Normal 10 3 2 2 5" xfId="1059" xr:uid="{F5C52D23-0796-4C38-AD3B-7876CFF99040}"/>
    <cellStyle name="Normal 10 3 2 2 5 2" xfId="2561" xr:uid="{AD2607CD-7920-4792-8059-9DA120E6B2AF}"/>
    <cellStyle name="Normal 10 3 2 2 5 3" xfId="2562" xr:uid="{E5892538-71AD-477E-9C57-7AAF317D319F}"/>
    <cellStyle name="Normal 10 3 2 2 5 4" xfId="2563" xr:uid="{0E722B72-75D2-41BE-9397-61D6FBA85C77}"/>
    <cellStyle name="Normal 10 3 2 2 6" xfId="2564" xr:uid="{1DFC7F9C-EB3E-4E7A-B087-8161FD938388}"/>
    <cellStyle name="Normal 10 3 2 2 7" xfId="2565" xr:uid="{1A702D1E-5FF8-4792-837C-49A2ADD0CC5B}"/>
    <cellStyle name="Normal 10 3 2 2 8" xfId="2566" xr:uid="{DA7B6BA4-D17A-424C-9032-4D1FB6FBF060}"/>
    <cellStyle name="Normal 10 3 2 3" xfId="248" xr:uid="{DA6B2818-9A35-4001-AD11-8E41F1A89993}"/>
    <cellStyle name="Normal 10 3 2 3 2" xfId="488" xr:uid="{CB9D1453-8BDB-4F60-B454-8FE1AEF585AE}"/>
    <cellStyle name="Normal 10 3 2 3 2 2" xfId="489" xr:uid="{B435FF48-AA64-4886-9498-764B1C5708E0}"/>
    <cellStyle name="Normal 10 3 2 3 2 2 2" xfId="1060" xr:uid="{42EDD8C9-5677-4302-BA61-64E0C45D1615}"/>
    <cellStyle name="Normal 10 3 2 3 2 2 2 2" xfId="1061" xr:uid="{2F58ABC1-3E7F-45BD-8BB8-58F722325518}"/>
    <cellStyle name="Normal 10 3 2 3 2 2 3" xfId="1062" xr:uid="{675A00B1-5A3D-4EB9-9077-531D58DB77C1}"/>
    <cellStyle name="Normal 10 3 2 3 2 3" xfId="1063" xr:uid="{62799780-BE5D-43F2-B7F0-E149E74F298F}"/>
    <cellStyle name="Normal 10 3 2 3 2 3 2" xfId="1064" xr:uid="{741E92DC-4767-4F61-9158-045788075905}"/>
    <cellStyle name="Normal 10 3 2 3 2 4" xfId="1065" xr:uid="{FC030C35-49A0-404B-A3D1-F878451757B3}"/>
    <cellStyle name="Normal 10 3 2 3 3" xfId="490" xr:uid="{D2CBC306-336C-42B7-B70B-1AC95A9D4427}"/>
    <cellStyle name="Normal 10 3 2 3 3 2" xfId="1066" xr:uid="{0C734FC1-EB61-4463-9F1E-B8BD77E340E5}"/>
    <cellStyle name="Normal 10 3 2 3 3 2 2" xfId="1067" xr:uid="{7B90890B-82C3-41C6-9B17-4014B1FBD258}"/>
    <cellStyle name="Normal 10 3 2 3 3 3" xfId="1068" xr:uid="{64B6A9E3-4939-473F-B1F0-503650FD9522}"/>
    <cellStyle name="Normal 10 3 2 3 3 4" xfId="2567" xr:uid="{96B4459E-6909-41D4-8D8A-654DA8C086D2}"/>
    <cellStyle name="Normal 10 3 2 3 4" xfId="1069" xr:uid="{46786326-41C2-4D3D-AC62-34547BED0B02}"/>
    <cellStyle name="Normal 10 3 2 3 4 2" xfId="1070" xr:uid="{43693366-E444-41C5-8C56-FFAE6BA0880C}"/>
    <cellStyle name="Normal 10 3 2 3 5" xfId="1071" xr:uid="{6A4E67FF-8F72-447A-98F1-6D838FFA9D38}"/>
    <cellStyle name="Normal 10 3 2 3 6" xfId="2568" xr:uid="{4A858F8A-6A6D-4163-AFB3-6BE61F6AA192}"/>
    <cellStyle name="Normal 10 3 2 4" xfId="249" xr:uid="{77D936E1-3D1A-4E1A-870E-FC231240C9EA}"/>
    <cellStyle name="Normal 10 3 2 4 2" xfId="491" xr:uid="{F2BF784E-1FF4-4892-803D-A450254574CC}"/>
    <cellStyle name="Normal 10 3 2 4 2 2" xfId="1072" xr:uid="{8C3ECAA9-40B7-4CD1-84B9-5314C062E556}"/>
    <cellStyle name="Normal 10 3 2 4 2 2 2" xfId="1073" xr:uid="{3608ECCD-1F46-42AE-B147-77FA9C3D6A66}"/>
    <cellStyle name="Normal 10 3 2 4 2 3" xfId="1074" xr:uid="{3701C164-25B1-4D35-A3D9-E86194CBEC7A}"/>
    <cellStyle name="Normal 10 3 2 4 2 4" xfId="2569" xr:uid="{3636B420-5021-42A5-BA32-344951C7A400}"/>
    <cellStyle name="Normal 10 3 2 4 3" xfId="1075" xr:uid="{17DF1BAD-A475-420C-AA4D-F95019D62882}"/>
    <cellStyle name="Normal 10 3 2 4 3 2" xfId="1076" xr:uid="{09CC9249-CB82-436D-A648-970BBC52B682}"/>
    <cellStyle name="Normal 10 3 2 4 4" xfId="1077" xr:uid="{D086BEBC-0CD0-4F8D-9187-9A4FA3E25BE2}"/>
    <cellStyle name="Normal 10 3 2 4 5" xfId="2570" xr:uid="{B4F22F26-7BD9-44A8-88D9-04D067DBACA7}"/>
    <cellStyle name="Normal 10 3 2 5" xfId="251" xr:uid="{152A8C0E-62F4-422A-A873-102C49F00F77}"/>
    <cellStyle name="Normal 10 3 2 5 2" xfId="1078" xr:uid="{7BE8E7F5-9F1F-47AA-BCA3-721AD95641D7}"/>
    <cellStyle name="Normal 10 3 2 5 2 2" xfId="1079" xr:uid="{BC0B8292-EB94-405E-8BC0-235E22143ADA}"/>
    <cellStyle name="Normal 10 3 2 5 3" xfId="1080" xr:uid="{A0847680-6609-466F-AD98-DB1B0EEDB4EB}"/>
    <cellStyle name="Normal 10 3 2 5 4" xfId="2571" xr:uid="{E664252E-EF7F-49BE-80A2-ED40D9B1B2CC}"/>
    <cellStyle name="Normal 10 3 2 6" xfId="1081" xr:uid="{E1E6BD4D-B174-4AD0-ACBC-4B67A593F48C}"/>
    <cellStyle name="Normal 10 3 2 6 2" xfId="1082" xr:uid="{0D68B9D3-AA68-4EC2-AF0D-C2F9C2D10B94}"/>
    <cellStyle name="Normal 10 3 2 6 3" xfId="2572" xr:uid="{2F399ADA-BF8F-4053-9EEE-C94A2C36ACCA}"/>
    <cellStyle name="Normal 10 3 2 6 4" xfId="2573" xr:uid="{526DAE69-B843-471E-A8B7-E9C2600037D4}"/>
    <cellStyle name="Normal 10 3 2 7" xfId="1083" xr:uid="{062B19FA-3669-4E4B-A864-D33CB4B627FC}"/>
    <cellStyle name="Normal 10 3 2 8" xfId="2574" xr:uid="{E12A71D4-5575-4B9A-AE99-8DA752DCDC1B}"/>
    <cellStyle name="Normal 10 3 2 9" xfId="2575" xr:uid="{428CFBAA-954C-4481-9DFD-BBF253199922}"/>
    <cellStyle name="Normal 10 3 3" xfId="53" xr:uid="{4FB47BDE-51FE-4107-A81A-CE7292F98EAD}"/>
    <cellStyle name="Normal 10 3 3 2" xfId="54" xr:uid="{94E1669F-697E-40C7-AC90-48FFEF47E3A5}"/>
    <cellStyle name="Normal 10 3 3 2 2" xfId="492" xr:uid="{1E7EA888-A85E-4293-9360-DD5F86BFC3C7}"/>
    <cellStyle name="Normal 10 3 3 2 2 2" xfId="1084" xr:uid="{BEBCA80F-DF77-4EB2-A0A6-DB358CD12E35}"/>
    <cellStyle name="Normal 10 3 3 2 2 2 2" xfId="1085" xr:uid="{BECED9AD-78F6-4B12-B0C0-9366D580F8B8}"/>
    <cellStyle name="Normal 10 3 3 2 2 2 2 2" xfId="4445" xr:uid="{C14BCF72-8422-4F04-BEBD-3EED49DAD4F0}"/>
    <cellStyle name="Normal 10 3 3 2 2 2 3" xfId="4446" xr:uid="{06297197-1A2B-4D58-AB62-E1F536387134}"/>
    <cellStyle name="Normal 10 3 3 2 2 3" xfId="1086" xr:uid="{68AC6A75-01A4-4C25-AA5F-4F356193E21C}"/>
    <cellStyle name="Normal 10 3 3 2 2 3 2" xfId="4447" xr:uid="{D86C71D3-F086-429B-97EB-82D1337C4770}"/>
    <cellStyle name="Normal 10 3 3 2 2 4" xfId="2576" xr:uid="{9DB9CA2D-B9BF-4294-B1C9-5C05C4562E7F}"/>
    <cellStyle name="Normal 10 3 3 2 3" xfId="1087" xr:uid="{1C17BB0E-6A69-41F1-AD80-CAA9B88D5FCD}"/>
    <cellStyle name="Normal 10 3 3 2 3 2" xfId="1088" xr:uid="{3E1C8335-BC29-4AD3-A3C7-31E42FD098B3}"/>
    <cellStyle name="Normal 10 3 3 2 3 2 2" xfId="4448" xr:uid="{C1C98DBA-F91E-41D8-8C6F-EE85409E9556}"/>
    <cellStyle name="Normal 10 3 3 2 3 3" xfId="2577" xr:uid="{9F1E1934-0663-43C1-9B9A-F659DD9F1605}"/>
    <cellStyle name="Normal 10 3 3 2 3 4" xfId="2578" xr:uid="{F9677EA1-56BF-40C7-92F4-DB816F2A1C44}"/>
    <cellStyle name="Normal 10 3 3 2 4" xfId="1089" xr:uid="{4A49B1E6-B4DF-4B2F-A977-89C94A073D2D}"/>
    <cellStyle name="Normal 10 3 3 2 4 2" xfId="4449" xr:uid="{0B60E222-C05E-4320-ABC2-867EC9D53281}"/>
    <cellStyle name="Normal 10 3 3 2 5" xfId="2579" xr:uid="{66BF842F-F727-467C-A70B-1F9E842C24EB}"/>
    <cellStyle name="Normal 10 3 3 2 6" xfId="2580" xr:uid="{AEBE3EFA-6D07-4A52-BA66-E5E8549A0F7F}"/>
    <cellStyle name="Normal 10 3 3 3" xfId="252" xr:uid="{9A8E7665-B46A-4969-A8B1-EAFBAB06865E}"/>
    <cellStyle name="Normal 10 3 3 3 2" xfId="1090" xr:uid="{19801EF1-AC17-46DB-81AB-98D306332C48}"/>
    <cellStyle name="Normal 10 3 3 3 2 2" xfId="1091" xr:uid="{986B92DE-09C1-4E2C-A2CB-56583D21A87D}"/>
    <cellStyle name="Normal 10 3 3 3 2 2 2" xfId="4450" xr:uid="{FA80ADEC-97D5-47DE-9D57-389631060C39}"/>
    <cellStyle name="Normal 10 3 3 3 2 3" xfId="2581" xr:uid="{C33C1E39-A8B0-4D94-9150-4F79E9426804}"/>
    <cellStyle name="Normal 10 3 3 3 2 4" xfId="2582" xr:uid="{8EC71A3C-1226-4B99-9568-38083F135FBF}"/>
    <cellStyle name="Normal 10 3 3 3 3" xfId="1092" xr:uid="{BA30FC79-F205-421A-BDD3-240893283DA5}"/>
    <cellStyle name="Normal 10 3 3 3 3 2" xfId="4451" xr:uid="{D91EE212-C997-4C4A-A18C-9D11F137D762}"/>
    <cellStyle name="Normal 10 3 3 3 4" xfId="2583" xr:uid="{9DA45BAD-D8D3-446B-99E6-386061FA9129}"/>
    <cellStyle name="Normal 10 3 3 3 5" xfId="2584" xr:uid="{6EA61B62-D4D9-4EEE-8E4A-2F23A8FEC84F}"/>
    <cellStyle name="Normal 10 3 3 4" xfId="1093" xr:uid="{B28B7FCC-1A1B-4B81-B1C2-627CD878236E}"/>
    <cellStyle name="Normal 10 3 3 4 2" xfId="1094" xr:uid="{EFA6D15E-5BEB-4075-8EB8-46009BFF7731}"/>
    <cellStyle name="Normal 10 3 3 4 2 2" xfId="4452" xr:uid="{CEF9C91B-DEAB-4267-898C-64394D2C5A33}"/>
    <cellStyle name="Normal 10 3 3 4 3" xfId="2585" xr:uid="{07B29518-8D00-48C8-8768-F1B0C9EE47AD}"/>
    <cellStyle name="Normal 10 3 3 4 4" xfId="2586" xr:uid="{35813F13-94B9-4716-BD1E-60F9B05E30E0}"/>
    <cellStyle name="Normal 10 3 3 5" xfId="1095" xr:uid="{74483C86-A411-414A-B0A9-8E0A571F591B}"/>
    <cellStyle name="Normal 10 3 3 5 2" xfId="2587" xr:uid="{FD0B4934-0EEC-4F11-A2D8-816F757DDB7D}"/>
    <cellStyle name="Normal 10 3 3 5 3" xfId="2588" xr:uid="{242F7597-237B-48C7-AB6B-D4FF84633560}"/>
    <cellStyle name="Normal 10 3 3 5 4" xfId="2589" xr:uid="{8B814941-DA6C-4C55-A66D-7F209A4606D2}"/>
    <cellStyle name="Normal 10 3 3 6" xfId="2590" xr:uid="{408380EA-C193-478A-A64E-753D0A350346}"/>
    <cellStyle name="Normal 10 3 3 7" xfId="2591" xr:uid="{89AE2416-109B-4E89-9A9C-F512604163AA}"/>
    <cellStyle name="Normal 10 3 3 8" xfId="2592" xr:uid="{DB528B06-6432-4C19-975A-E005415D4EF5}"/>
    <cellStyle name="Normal 10 3 4" xfId="55" xr:uid="{49C129B4-A46F-467E-A06E-D77769398BB8}"/>
    <cellStyle name="Normal 10 3 4 2" xfId="493" xr:uid="{F157C004-7B3D-4E76-B5B3-FB520481199D}"/>
    <cellStyle name="Normal 10 3 4 2 2" xfId="494" xr:uid="{FFC8982E-67A6-4A09-8E70-93606A2026B9}"/>
    <cellStyle name="Normal 10 3 4 2 2 2" xfId="1096" xr:uid="{4772637A-ECA4-4661-ADCC-5EB514D01421}"/>
    <cellStyle name="Normal 10 3 4 2 2 2 2" xfId="1097" xr:uid="{0DB02CFF-F75E-4DA2-82A2-F4EE39900132}"/>
    <cellStyle name="Normal 10 3 4 2 2 3" xfId="1098" xr:uid="{9B9215DA-4B0D-4447-A2E7-D9C67CE4A9D3}"/>
    <cellStyle name="Normal 10 3 4 2 2 4" xfId="2593" xr:uid="{4A5A5442-1CCD-497D-8419-224000E7AFF4}"/>
    <cellStyle name="Normal 10 3 4 2 3" xfId="1099" xr:uid="{2B057F8C-39FA-4DFB-B7A0-DB6213D666FB}"/>
    <cellStyle name="Normal 10 3 4 2 3 2" xfId="1100" xr:uid="{8FE59D4B-ABAE-4502-9EC8-5F4A49D1BDD6}"/>
    <cellStyle name="Normal 10 3 4 2 4" xfId="1101" xr:uid="{C498865B-61B3-4FEE-87BE-EAC4DC9DD000}"/>
    <cellStyle name="Normal 10 3 4 2 5" xfId="2594" xr:uid="{DD544FF0-6068-4FFB-B2D1-6BEAAA09A9EA}"/>
    <cellStyle name="Normal 10 3 4 3" xfId="495" xr:uid="{4EC87AAE-86C5-4A51-9ABF-F8F65A37AE5E}"/>
    <cellStyle name="Normal 10 3 4 3 2" xfId="1102" xr:uid="{90C628EF-A107-49F4-A0BD-57A6720F9D8C}"/>
    <cellStyle name="Normal 10 3 4 3 2 2" xfId="1103" xr:uid="{E06DA92D-DAFF-4FA6-A243-4240A21FFFDC}"/>
    <cellStyle name="Normal 10 3 4 3 3" xfId="1104" xr:uid="{64671104-6C37-467E-94DC-BB6B83F35BD3}"/>
    <cellStyle name="Normal 10 3 4 3 4" xfId="2595" xr:uid="{C657011C-3D7C-4231-853D-C1BC26E453E9}"/>
    <cellStyle name="Normal 10 3 4 4" xfId="1105" xr:uid="{49C176C5-EA7E-4C62-9E15-63AF5E025078}"/>
    <cellStyle name="Normal 10 3 4 4 2" xfId="1106" xr:uid="{00A273C9-74E1-4189-92E0-E6710A04F5F5}"/>
    <cellStyle name="Normal 10 3 4 4 3" xfId="2596" xr:uid="{D614ED61-7F13-445E-833C-3FC35EF22A09}"/>
    <cellStyle name="Normal 10 3 4 4 4" xfId="2597" xr:uid="{2C112A21-5A3B-4AF1-9D52-BA5DDA0001C1}"/>
    <cellStyle name="Normal 10 3 4 5" xfId="1107" xr:uid="{4EE5051C-654F-42B3-A767-075B3FF795A6}"/>
    <cellStyle name="Normal 10 3 4 6" xfId="2598" xr:uid="{9335B9A3-532D-4D83-86F5-FDCDE5DF1EA5}"/>
    <cellStyle name="Normal 10 3 4 7" xfId="2599" xr:uid="{8EE2DA03-FFC9-4490-A753-C29739D3F956}"/>
    <cellStyle name="Normal 10 3 5" xfId="253" xr:uid="{1FEC26E8-77AB-4464-ABB0-9CAFF2019B34}"/>
    <cellStyle name="Normal 10 3 5 2" xfId="496" xr:uid="{3EC6B0EB-3E4B-4394-A833-8D0CFA075E9E}"/>
    <cellStyle name="Normal 10 3 5 2 2" xfId="1108" xr:uid="{9EDF34B3-3322-427F-9A65-D3A7C1321B44}"/>
    <cellStyle name="Normal 10 3 5 2 2 2" xfId="1109" xr:uid="{7B43E5FC-52D9-4E21-993C-6C071B143BCA}"/>
    <cellStyle name="Normal 10 3 5 2 3" xfId="1110" xr:uid="{AE630BF4-9B27-4AD7-BCEB-B2D3F234D90B}"/>
    <cellStyle name="Normal 10 3 5 2 4" xfId="2600" xr:uid="{FB02F617-BB73-40DC-AE9B-4146EDD6E567}"/>
    <cellStyle name="Normal 10 3 5 3" xfId="1111" xr:uid="{4214BE17-56F8-452C-BDD9-ECF358C653E6}"/>
    <cellStyle name="Normal 10 3 5 3 2" xfId="1112" xr:uid="{AF2DE86D-836A-4356-8505-B692097F90E0}"/>
    <cellStyle name="Normal 10 3 5 3 3" xfId="2601" xr:uid="{63B30690-90B0-427F-B229-EF9399012642}"/>
    <cellStyle name="Normal 10 3 5 3 4" xfId="2602" xr:uid="{3B527E47-A4F4-4CC0-98C1-7691700B32A5}"/>
    <cellStyle name="Normal 10 3 5 4" xfId="1113" xr:uid="{6A763455-0E6D-436C-87CF-FDFBA18842E9}"/>
    <cellStyle name="Normal 10 3 5 5" xfId="2603" xr:uid="{421E76B9-8733-455F-A571-9B7A0C5A393D}"/>
    <cellStyle name="Normal 10 3 5 6" xfId="2604" xr:uid="{7969A78D-DD9B-4F10-ABB7-362A19B8F1BD}"/>
    <cellStyle name="Normal 10 3 6" xfId="254" xr:uid="{0E7AED30-C0E5-4BFF-A3C6-A98DDC2F70E8}"/>
    <cellStyle name="Normal 10 3 6 2" xfId="1114" xr:uid="{8BFC451D-E57A-4A47-B09E-E28AFC0FFEAF}"/>
    <cellStyle name="Normal 10 3 6 2 2" xfId="1115" xr:uid="{DAD60DC4-CD1C-4BB4-BA83-0D5CDCC77E52}"/>
    <cellStyle name="Normal 10 3 6 2 3" xfId="2605" xr:uid="{DC332CB9-9EAE-4853-A910-9E1C619D6147}"/>
    <cellStyle name="Normal 10 3 6 2 4" xfId="2606" xr:uid="{8D2CF0BA-1DAD-4014-B452-FBDECB2693EB}"/>
    <cellStyle name="Normal 10 3 6 3" xfId="1116" xr:uid="{E050500D-F067-40A3-8FA5-B20578D48D09}"/>
    <cellStyle name="Normal 10 3 6 4" xfId="2607" xr:uid="{8520CB1B-73D1-41F5-A357-3238CABCA190}"/>
    <cellStyle name="Normal 10 3 6 5" xfId="2608" xr:uid="{AE7493B0-2156-44A3-9676-A77C2A64F79C}"/>
    <cellStyle name="Normal 10 3 7" xfId="1117" xr:uid="{3093962B-5830-48D8-8FA1-45124D65CD31}"/>
    <cellStyle name="Normal 10 3 7 2" xfId="1118" xr:uid="{4C4010FC-57D8-43F6-A740-1E3DA8EDF66F}"/>
    <cellStyle name="Normal 10 3 7 3" xfId="2609" xr:uid="{E0DB8C36-795D-4403-83B5-ABC709DED3E8}"/>
    <cellStyle name="Normal 10 3 7 4" xfId="2610" xr:uid="{8B4514E5-2387-4718-BFDD-599EB11CB3C9}"/>
    <cellStyle name="Normal 10 3 8" xfId="1119" xr:uid="{6C6544A6-1A91-44C0-8D85-8161F97A091B}"/>
    <cellStyle name="Normal 10 3 8 2" xfId="2611" xr:uid="{889F68E9-AFAD-4115-A32E-17A32FD170EE}"/>
    <cellStyle name="Normal 10 3 8 3" xfId="2612" xr:uid="{1135DF6A-7EB7-4BB7-9008-9456734B7BB6}"/>
    <cellStyle name="Normal 10 3 8 4" xfId="2613" xr:uid="{7F7EE54C-C5C1-4D37-BCAE-12B5CA5AA7C9}"/>
    <cellStyle name="Normal 10 3 9" xfId="2614" xr:uid="{365A8C6A-3728-434C-9605-807DCBB60A5F}"/>
    <cellStyle name="Normal 10 4" xfId="56" xr:uid="{CD81D3BF-FF0D-476C-B100-1005FF530B18}"/>
    <cellStyle name="Normal 10 4 10" xfId="2615" xr:uid="{5FC525C3-5C34-4141-AF2E-11F7B91F5A26}"/>
    <cellStyle name="Normal 10 4 11" xfId="2616" xr:uid="{76898A85-5D6A-4A1C-AE5B-B694866E155E}"/>
    <cellStyle name="Normal 10 4 2" xfId="57" xr:uid="{E461F561-C122-4F55-B23B-0D5784CAF939}"/>
    <cellStyle name="Normal 10 4 2 2" xfId="255" xr:uid="{566EF2E5-73A1-4C86-966D-461EB781D8AA}"/>
    <cellStyle name="Normal 10 4 2 2 2" xfId="497" xr:uid="{AC68D13A-D1C7-4936-AB86-E28B7779525F}"/>
    <cellStyle name="Normal 10 4 2 2 2 2" xfId="498" xr:uid="{EC168062-C1D0-4D17-9D70-F485BA01D186}"/>
    <cellStyle name="Normal 10 4 2 2 2 2 2" xfId="1120" xr:uid="{CA41B8B4-296A-4850-91C2-2E08D0A5009D}"/>
    <cellStyle name="Normal 10 4 2 2 2 2 3" xfId="2617" xr:uid="{317A8A5E-9361-4331-8EA9-BF41245AF818}"/>
    <cellStyle name="Normal 10 4 2 2 2 2 4" xfId="2618" xr:uid="{FC86984B-D053-4A50-B2C9-42564A41ADC5}"/>
    <cellStyle name="Normal 10 4 2 2 2 3" xfId="1121" xr:uid="{B678F290-A290-4D59-8E9F-FA3362A4559A}"/>
    <cellStyle name="Normal 10 4 2 2 2 3 2" xfId="2619" xr:uid="{6999D18D-7D8E-47A8-9DB5-4EF5E5593055}"/>
    <cellStyle name="Normal 10 4 2 2 2 3 3" xfId="2620" xr:uid="{118D9C6A-0177-4CE2-99C1-7A5CFECE04C2}"/>
    <cellStyle name="Normal 10 4 2 2 2 3 4" xfId="2621" xr:uid="{514DD56F-767A-407E-B2C7-6470CD0A8680}"/>
    <cellStyle name="Normal 10 4 2 2 2 4" xfId="2622" xr:uid="{2928BE01-BB21-4CB9-8609-3BF18CA3718E}"/>
    <cellStyle name="Normal 10 4 2 2 2 5" xfId="2623" xr:uid="{702660B2-491E-4CC1-9B7E-628D2DE80747}"/>
    <cellStyle name="Normal 10 4 2 2 2 6" xfId="2624" xr:uid="{0F8953F3-8AB5-434F-9382-7CC4788B4892}"/>
    <cellStyle name="Normal 10 4 2 2 3" xfId="499" xr:uid="{59118523-8B37-4FAC-82B3-7CBABCF92924}"/>
    <cellStyle name="Normal 10 4 2 2 3 2" xfId="1122" xr:uid="{D8FA64F3-40AA-4E3F-AC5F-45780F909C27}"/>
    <cellStyle name="Normal 10 4 2 2 3 2 2" xfId="2625" xr:uid="{AAF3E69B-D2A7-4C11-91F4-19701BC5F28F}"/>
    <cellStyle name="Normal 10 4 2 2 3 2 3" xfId="2626" xr:uid="{4E056FFD-E00F-411A-862B-76C3A82F4216}"/>
    <cellStyle name="Normal 10 4 2 2 3 2 4" xfId="2627" xr:uid="{CE9234E0-92DA-4D65-B8DF-AC77311CB374}"/>
    <cellStyle name="Normal 10 4 2 2 3 3" xfId="2628" xr:uid="{D57418DA-A172-4891-BF0D-F3BEECD7056F}"/>
    <cellStyle name="Normal 10 4 2 2 3 4" xfId="2629" xr:uid="{92C117D9-7363-43EE-9179-C033F87D9E4E}"/>
    <cellStyle name="Normal 10 4 2 2 3 5" xfId="2630" xr:uid="{DC7603E3-0E3E-4822-8DAA-71011E6FDD8D}"/>
    <cellStyle name="Normal 10 4 2 2 4" xfId="1123" xr:uid="{D16243B4-8DD4-43E7-9178-7C32058488BB}"/>
    <cellStyle name="Normal 10 4 2 2 4 2" xfId="2631" xr:uid="{9223D7F5-5046-4C09-A84E-9176122D1F07}"/>
    <cellStyle name="Normal 10 4 2 2 4 3" xfId="2632" xr:uid="{E0966486-582C-40A5-833C-ACAE4CECD0F0}"/>
    <cellStyle name="Normal 10 4 2 2 4 4" xfId="2633" xr:uid="{7EC59EBA-A1C0-4780-8666-8FD164767E17}"/>
    <cellStyle name="Normal 10 4 2 2 5" xfId="2634" xr:uid="{94B2F719-8689-4120-ADFE-000787B4347D}"/>
    <cellStyle name="Normal 10 4 2 2 5 2" xfId="2635" xr:uid="{93BB0529-EB2E-464A-84CD-5AB4D6132F99}"/>
    <cellStyle name="Normal 10 4 2 2 5 3" xfId="2636" xr:uid="{3203C964-7F12-4CAC-BC7D-1831489712BF}"/>
    <cellStyle name="Normal 10 4 2 2 5 4" xfId="2637" xr:uid="{82E335F1-78E3-423C-851B-B76BBAB48BFB}"/>
    <cellStyle name="Normal 10 4 2 2 6" xfId="2638" xr:uid="{C2DE5DA2-E5B0-4E36-9F6A-052D2E15AA5B}"/>
    <cellStyle name="Normal 10 4 2 2 7" xfId="2639" xr:uid="{C23A6218-E549-42BA-B520-47F0D1BDCE28}"/>
    <cellStyle name="Normal 10 4 2 2 8" xfId="2640" xr:uid="{04EC736C-0628-4D0B-BB53-1214FD11E852}"/>
    <cellStyle name="Normal 10 4 2 3" xfId="500" xr:uid="{1B2F3CA4-F4A7-48E7-8CA9-7128E047B42C}"/>
    <cellStyle name="Normal 10 4 2 3 2" xfId="501" xr:uid="{BF8E9AE0-FF65-4078-8A0F-C921C25DA2B2}"/>
    <cellStyle name="Normal 10 4 2 3 2 2" xfId="502" xr:uid="{72478EA3-6F23-498B-9B69-E3D50161272D}"/>
    <cellStyle name="Normal 10 4 2 3 2 3" xfId="2641" xr:uid="{F25BC18C-B02F-407C-91B5-2C5E61CF0B69}"/>
    <cellStyle name="Normal 10 4 2 3 2 4" xfId="2642" xr:uid="{62A4EC1F-2817-44F6-8175-27918CC47E31}"/>
    <cellStyle name="Normal 10 4 2 3 3" xfId="503" xr:uid="{F8641070-58B7-4DB2-BB16-20B0E212E545}"/>
    <cellStyle name="Normal 10 4 2 3 3 2" xfId="2643" xr:uid="{DF0AA077-EC21-4CCB-AF2C-C1BA4D5333A0}"/>
    <cellStyle name="Normal 10 4 2 3 3 3" xfId="2644" xr:uid="{79D73BE0-0EF6-482C-8B6F-C0697E66F65E}"/>
    <cellStyle name="Normal 10 4 2 3 3 4" xfId="2645" xr:uid="{27DF80EA-FE9A-48F7-B16F-CD34D9F4B189}"/>
    <cellStyle name="Normal 10 4 2 3 4" xfId="2646" xr:uid="{E7751AB5-F78F-42DE-A14C-5E7B1383BDF4}"/>
    <cellStyle name="Normal 10 4 2 3 5" xfId="2647" xr:uid="{3003328E-D421-4AC4-8561-2FF102F4BCAF}"/>
    <cellStyle name="Normal 10 4 2 3 6" xfId="2648" xr:uid="{9282134C-C736-4480-9921-A429BAF4B31A}"/>
    <cellStyle name="Normal 10 4 2 4" xfId="504" xr:uid="{7A1E434A-387B-4EFB-BE5A-8BD10BBAD596}"/>
    <cellStyle name="Normal 10 4 2 4 2" xfId="505" xr:uid="{53E86D19-B471-4F48-9840-41A538955480}"/>
    <cellStyle name="Normal 10 4 2 4 2 2" xfId="2649" xr:uid="{B3C90C79-2D7C-4920-B3B6-049C0C99E322}"/>
    <cellStyle name="Normal 10 4 2 4 2 3" xfId="2650" xr:uid="{24D347A3-5477-47CA-9861-AECC37BF20B2}"/>
    <cellStyle name="Normal 10 4 2 4 2 4" xfId="2651" xr:uid="{5FA8FFE9-E17A-4E9D-A8C9-944B91FE16A3}"/>
    <cellStyle name="Normal 10 4 2 4 3" xfId="2652" xr:uid="{4CE8C559-EAB4-4D78-B47B-AC9472531310}"/>
    <cellStyle name="Normal 10 4 2 4 4" xfId="2653" xr:uid="{415007C2-5E5A-4EAB-B633-7784C7956035}"/>
    <cellStyle name="Normal 10 4 2 4 5" xfId="2654" xr:uid="{CDB021FA-334A-4FFD-84B6-B29B0546FB86}"/>
    <cellStyle name="Normal 10 4 2 5" xfId="506" xr:uid="{EBE12F99-B942-4F03-9179-CF078B5CD45B}"/>
    <cellStyle name="Normal 10 4 2 5 2" xfId="2655" xr:uid="{DE72BADC-56BF-4374-84D0-C61633076334}"/>
    <cellStyle name="Normal 10 4 2 5 3" xfId="2656" xr:uid="{80BF9BFF-4F38-46A4-99B4-A30E5A07DCC3}"/>
    <cellStyle name="Normal 10 4 2 5 4" xfId="2657" xr:uid="{01802535-5829-477D-BD0D-C7C09A80E62C}"/>
    <cellStyle name="Normal 10 4 2 6" xfId="2658" xr:uid="{CAF7B91E-DD4C-4E00-945E-28D49005F876}"/>
    <cellStyle name="Normal 10 4 2 6 2" xfId="2659" xr:uid="{63A80790-6D00-4A15-8367-7A3A06EF86FA}"/>
    <cellStyle name="Normal 10 4 2 6 3" xfId="2660" xr:uid="{DAA0A3F7-A571-4278-80ED-235C37EA885F}"/>
    <cellStyle name="Normal 10 4 2 6 4" xfId="2661" xr:uid="{804A15F3-DD5B-41C6-9C52-D405BAE66505}"/>
    <cellStyle name="Normal 10 4 2 7" xfId="2662" xr:uid="{D55BEF5B-A6F2-47CB-B3C6-4D780E61BC5E}"/>
    <cellStyle name="Normal 10 4 2 8" xfId="2663" xr:uid="{013DB87D-1744-4A95-ABD3-89BAAB25B447}"/>
    <cellStyle name="Normal 10 4 2 9" xfId="2664" xr:uid="{074B3BEE-E263-4C95-8A36-F7A07D1CE3BF}"/>
    <cellStyle name="Normal 10 4 3" xfId="256" xr:uid="{9AB2E194-82E5-4072-8358-0FF05132E493}"/>
    <cellStyle name="Normal 10 4 3 2" xfId="507" xr:uid="{DBBE53F1-B818-4ABD-B0AB-C1CA7869727F}"/>
    <cellStyle name="Normal 10 4 3 2 2" xfId="508" xr:uid="{B9860395-7252-4493-8A68-D25D7BF831C8}"/>
    <cellStyle name="Normal 10 4 3 2 2 2" xfId="1124" xr:uid="{718E859E-26D8-4AA3-B894-3D7C0725645B}"/>
    <cellStyle name="Normal 10 4 3 2 2 2 2" xfId="1125" xr:uid="{4F7236FA-1208-45F7-AD83-68A3B8692C0E}"/>
    <cellStyle name="Normal 10 4 3 2 2 3" xfId="1126" xr:uid="{7A74E491-2F7C-4088-9B1E-EC462B065366}"/>
    <cellStyle name="Normal 10 4 3 2 2 4" xfId="2665" xr:uid="{A2982617-E303-4439-8B66-9546CE558B6F}"/>
    <cellStyle name="Normal 10 4 3 2 3" xfId="1127" xr:uid="{98C2332B-9B1E-43C1-B8F9-3B79AEC8F7DE}"/>
    <cellStyle name="Normal 10 4 3 2 3 2" xfId="1128" xr:uid="{D23BECE5-E2C4-4AFB-BC1E-C6154D5189C0}"/>
    <cellStyle name="Normal 10 4 3 2 3 3" xfId="2666" xr:uid="{45B9E5C9-3C96-409A-8C47-24B44F7B33AA}"/>
    <cellStyle name="Normal 10 4 3 2 3 4" xfId="2667" xr:uid="{E52601A4-2F30-4054-AAF7-055C5C4D844A}"/>
    <cellStyle name="Normal 10 4 3 2 4" xfId="1129" xr:uid="{3272CFF4-07F8-4572-B7AF-1A7C9A63F126}"/>
    <cellStyle name="Normal 10 4 3 2 5" xfId="2668" xr:uid="{682DC09E-A028-417A-88F3-91F13772086E}"/>
    <cellStyle name="Normal 10 4 3 2 6" xfId="2669" xr:uid="{B0ED81EF-6599-4CF6-8A8E-4B063B15DB5F}"/>
    <cellStyle name="Normal 10 4 3 3" xfId="509" xr:uid="{89EC9453-0482-46F0-B8FE-B46611238104}"/>
    <cellStyle name="Normal 10 4 3 3 2" xfId="1130" xr:uid="{2444C92D-6EF3-4316-A2B6-14705CDB047D}"/>
    <cellStyle name="Normal 10 4 3 3 2 2" xfId="1131" xr:uid="{5661C426-9675-4BE9-92E4-5558CDA7147C}"/>
    <cellStyle name="Normal 10 4 3 3 2 3" xfId="2670" xr:uid="{6BC6DBAC-8094-46E2-893F-B9A55AA6198A}"/>
    <cellStyle name="Normal 10 4 3 3 2 4" xfId="2671" xr:uid="{1C58CB7A-982A-43F6-B3EF-13BE7643D056}"/>
    <cellStyle name="Normal 10 4 3 3 3" xfId="1132" xr:uid="{618A9C2F-5898-4E5A-9274-53141B91613E}"/>
    <cellStyle name="Normal 10 4 3 3 4" xfId="2672" xr:uid="{D94159B9-2852-484D-B120-C5A61F4FC618}"/>
    <cellStyle name="Normal 10 4 3 3 5" xfId="2673" xr:uid="{4C6F96BD-1B0E-489F-B40C-677F0E6929EE}"/>
    <cellStyle name="Normal 10 4 3 4" xfId="1133" xr:uid="{727E46C4-6971-4266-B30C-0901BE57D01E}"/>
    <cellStyle name="Normal 10 4 3 4 2" xfId="1134" xr:uid="{96AF7D33-3363-4105-A2CA-331CC4217776}"/>
    <cellStyle name="Normal 10 4 3 4 3" xfId="2674" xr:uid="{18BA8ED4-1436-48C4-88D3-B5DFBD54A4CF}"/>
    <cellStyle name="Normal 10 4 3 4 4" xfId="2675" xr:uid="{F4E97ECB-F4DD-4663-8E80-930E6AA79293}"/>
    <cellStyle name="Normal 10 4 3 5" xfId="1135" xr:uid="{461DF3D5-3FE9-4DEA-972D-481F2E470EE4}"/>
    <cellStyle name="Normal 10 4 3 5 2" xfId="2676" xr:uid="{4E7AA0C7-6308-4911-908A-8B0640D1CD19}"/>
    <cellStyle name="Normal 10 4 3 5 3" xfId="2677" xr:uid="{22943F7B-5DCA-439B-A669-C8D3B1901D23}"/>
    <cellStyle name="Normal 10 4 3 5 4" xfId="2678" xr:uid="{598B8FE9-BB57-426D-94E7-0AFC05655420}"/>
    <cellStyle name="Normal 10 4 3 6" xfId="2679" xr:uid="{C6A63B86-5832-419F-A068-6986E6A1D653}"/>
    <cellStyle name="Normal 10 4 3 7" xfId="2680" xr:uid="{FDAC6DDF-8441-469F-8CDA-C54BF0EB7A25}"/>
    <cellStyle name="Normal 10 4 3 8" xfId="2681" xr:uid="{51BD5EDB-E287-4285-88E0-3423AFABB4E3}"/>
    <cellStyle name="Normal 10 4 4" xfId="257" xr:uid="{65AF3727-D290-4828-8184-9212D13F8898}"/>
    <cellStyle name="Normal 10 4 4 2" xfId="510" xr:uid="{B672B9E1-815F-4428-8CD7-ACA3DF15A006}"/>
    <cellStyle name="Normal 10 4 4 2 2" xfId="511" xr:uid="{EF3FD45A-F9CC-4AC5-97B3-B8BBED677961}"/>
    <cellStyle name="Normal 10 4 4 2 2 2" xfId="1136" xr:uid="{96A8C9AB-45A2-40A5-940E-F09E5E48F88C}"/>
    <cellStyle name="Normal 10 4 4 2 2 3" xfId="2682" xr:uid="{A25565A7-46BB-45AC-8E4C-65D5018DA5E2}"/>
    <cellStyle name="Normal 10 4 4 2 2 4" xfId="2683" xr:uid="{2239AD1D-CC0E-4489-B533-C8795DAB40AE}"/>
    <cellStyle name="Normal 10 4 4 2 3" xfId="1137" xr:uid="{BD925FF5-7730-4BEF-8C7E-C4C8FF07358D}"/>
    <cellStyle name="Normal 10 4 4 2 4" xfId="2684" xr:uid="{3479A768-5683-48DD-A18D-DBC6D19BE670}"/>
    <cellStyle name="Normal 10 4 4 2 5" xfId="2685" xr:uid="{28ACB96C-E683-4022-BD39-B4E3D1E08FE0}"/>
    <cellStyle name="Normal 10 4 4 3" xfId="512" xr:uid="{2B2B1A0C-874B-49A1-876F-8074CDA89857}"/>
    <cellStyle name="Normal 10 4 4 3 2" xfId="1138" xr:uid="{735450A5-1A69-4255-B1F0-F688FC78547E}"/>
    <cellStyle name="Normal 10 4 4 3 3" xfId="2686" xr:uid="{F139CDA1-801B-4F9E-A0D4-A6B519D8663F}"/>
    <cellStyle name="Normal 10 4 4 3 4" xfId="2687" xr:uid="{845F3F1A-C3F9-4FE0-A934-10744DB36662}"/>
    <cellStyle name="Normal 10 4 4 4" xfId="1139" xr:uid="{CC38CBC3-60E0-4967-BE40-FD953E46E9B7}"/>
    <cellStyle name="Normal 10 4 4 4 2" xfId="2688" xr:uid="{F3DDAEE9-CD2F-4108-874B-AB5D783BE898}"/>
    <cellStyle name="Normal 10 4 4 4 3" xfId="2689" xr:uid="{FE8D207A-9B9C-4675-8410-A97CCC014EE9}"/>
    <cellStyle name="Normal 10 4 4 4 4" xfId="2690" xr:uid="{D9B03FAD-4948-4479-B7EC-6EAB5B81504D}"/>
    <cellStyle name="Normal 10 4 4 5" xfId="2691" xr:uid="{F928918E-39DB-4849-AF62-0A02A9809C6A}"/>
    <cellStyle name="Normal 10 4 4 6" xfId="2692" xr:uid="{546FF1F4-7302-4F2F-86A7-D8F394F1D32C}"/>
    <cellStyle name="Normal 10 4 4 7" xfId="2693" xr:uid="{BE7EE27C-869B-46DF-8FF8-E59A7EBABA17}"/>
    <cellStyle name="Normal 10 4 5" xfId="258" xr:uid="{1D4157E2-0755-4C63-8E61-E5FAC78C1920}"/>
    <cellStyle name="Normal 10 4 5 2" xfId="513" xr:uid="{2A749D1C-26B4-42C0-A293-4AF59179E048}"/>
    <cellStyle name="Normal 10 4 5 2 2" xfId="1140" xr:uid="{D049236B-7C81-40D7-A929-4A976BF81542}"/>
    <cellStyle name="Normal 10 4 5 2 3" xfId="2694" xr:uid="{6C4EECE8-C898-46C8-BC19-9A517A3AC3E3}"/>
    <cellStyle name="Normal 10 4 5 2 4" xfId="2695" xr:uid="{DC09D393-BCEC-4CDC-B454-C4561C9B5C44}"/>
    <cellStyle name="Normal 10 4 5 3" xfId="1141" xr:uid="{C61D71EF-DA8C-479B-9CBD-487D4A6E5173}"/>
    <cellStyle name="Normal 10 4 5 3 2" xfId="2696" xr:uid="{EA442687-3458-45AD-8033-FE52E77C27E6}"/>
    <cellStyle name="Normal 10 4 5 3 3" xfId="2697" xr:uid="{89B0865E-F0C5-4175-BE8F-C65A9EA9EF0A}"/>
    <cellStyle name="Normal 10 4 5 3 4" xfId="2698" xr:uid="{8583872E-A8E8-45B7-98EF-DB189ED9BFC3}"/>
    <cellStyle name="Normal 10 4 5 4" xfId="2699" xr:uid="{4546B380-2602-47B7-9E71-9D4F77F378CD}"/>
    <cellStyle name="Normal 10 4 5 5" xfId="2700" xr:uid="{53673882-B264-4AE3-8044-728A4DF9CA93}"/>
    <cellStyle name="Normal 10 4 5 6" xfId="2701" xr:uid="{6443582E-DEA0-4DC6-B8F1-F00648F6D993}"/>
    <cellStyle name="Normal 10 4 6" xfId="514" xr:uid="{598CDA86-26C5-44D1-A2D1-54126FBE0173}"/>
    <cellStyle name="Normal 10 4 6 2" xfId="1142" xr:uid="{2859B764-2587-4735-9663-E30A1D7E36CD}"/>
    <cellStyle name="Normal 10 4 6 2 2" xfId="2702" xr:uid="{990B1B78-799E-43A8-A405-1288A5E18CB6}"/>
    <cellStyle name="Normal 10 4 6 2 3" xfId="2703" xr:uid="{57420BA6-1EA8-4060-8C5A-681F21C3F42F}"/>
    <cellStyle name="Normal 10 4 6 2 4" xfId="2704" xr:uid="{7A2D4E18-579A-493D-AA31-CDC37B33ADBD}"/>
    <cellStyle name="Normal 10 4 6 3" xfId="2705" xr:uid="{C44E1310-8F7D-4A6C-AC2D-977EA1ECD800}"/>
    <cellStyle name="Normal 10 4 6 4" xfId="2706" xr:uid="{76D0663E-A035-4FCE-B6F6-9E56D9131973}"/>
    <cellStyle name="Normal 10 4 6 5" xfId="2707" xr:uid="{A390A876-8870-49EA-8625-87783FFDCF07}"/>
    <cellStyle name="Normal 10 4 7" xfId="1143" xr:uid="{62758AF4-1C2E-4B26-A3A3-886946DC27E7}"/>
    <cellStyle name="Normal 10 4 7 2" xfId="2708" xr:uid="{F7BC716E-7B50-4412-B682-199D8BF7C073}"/>
    <cellStyle name="Normal 10 4 7 3" xfId="2709" xr:uid="{B2435761-9DD6-41BC-93F6-467838779713}"/>
    <cellStyle name="Normal 10 4 7 4" xfId="2710" xr:uid="{D1E3F5E3-B171-492F-812C-15F7896E23F8}"/>
    <cellStyle name="Normal 10 4 8" xfId="2711" xr:uid="{13BDA525-AB48-4AE4-90B5-9A87FF9D426F}"/>
    <cellStyle name="Normal 10 4 8 2" xfId="2712" xr:uid="{8DB63009-B46E-4F30-90D5-331940065D21}"/>
    <cellStyle name="Normal 10 4 8 3" xfId="2713" xr:uid="{0836180F-DFA8-4B2E-9BF2-6552E1BA6CDC}"/>
    <cellStyle name="Normal 10 4 8 4" xfId="2714" xr:uid="{DCCAA465-FE97-40B8-BE01-ACE4D734BFA0}"/>
    <cellStyle name="Normal 10 4 9" xfId="2715" xr:uid="{F99EEF78-49E9-4DDD-ACA7-00455D98D770}"/>
    <cellStyle name="Normal 10 5" xfId="58" xr:uid="{8BFBE531-92B7-4B69-BED3-398C16878062}"/>
    <cellStyle name="Normal 10 5 2" xfId="59" xr:uid="{238E0A11-3C53-4DBD-A5A1-149529856209}"/>
    <cellStyle name="Normal 10 5 2 2" xfId="259" xr:uid="{072CB946-5397-49B7-ADCA-84A2CBD29718}"/>
    <cellStyle name="Normal 10 5 2 2 2" xfId="515" xr:uid="{A49ED08A-1036-4A79-8C90-926877F1F089}"/>
    <cellStyle name="Normal 10 5 2 2 2 2" xfId="1144" xr:uid="{E0C31D7C-1EA4-42DA-A27A-FDD1DA513C57}"/>
    <cellStyle name="Normal 10 5 2 2 2 3" xfId="2716" xr:uid="{30D8D9E8-2C71-4A90-B929-8299945ACA9C}"/>
    <cellStyle name="Normal 10 5 2 2 2 4" xfId="2717" xr:uid="{52B064B3-DFCB-4F4C-8FAC-383A59E4E1F7}"/>
    <cellStyle name="Normal 10 5 2 2 3" xfId="1145" xr:uid="{787016C4-6292-4E4B-9760-EF8BD6F675EA}"/>
    <cellStyle name="Normal 10 5 2 2 3 2" xfId="2718" xr:uid="{EE9BF0A6-265B-4961-A0B0-8048BAA1B1A1}"/>
    <cellStyle name="Normal 10 5 2 2 3 3" xfId="2719" xr:uid="{04978F70-08FC-4884-B436-191CE2BC8BF4}"/>
    <cellStyle name="Normal 10 5 2 2 3 4" xfId="2720" xr:uid="{E6B7C586-1905-49BF-A943-AEB6B476C2C8}"/>
    <cellStyle name="Normal 10 5 2 2 4" xfId="2721" xr:uid="{16D67E45-409E-4720-B03C-BBD74879331B}"/>
    <cellStyle name="Normal 10 5 2 2 5" xfId="2722" xr:uid="{191AE4B7-D3FA-46E1-B52D-90AD4C71D7F5}"/>
    <cellStyle name="Normal 10 5 2 2 6" xfId="2723" xr:uid="{C0281103-E887-45BA-8064-0121C582E13B}"/>
    <cellStyle name="Normal 10 5 2 3" xfId="516" xr:uid="{41A25601-5887-46E4-9E7C-30135949F61C}"/>
    <cellStyle name="Normal 10 5 2 3 2" xfId="1146" xr:uid="{6CA14DB0-870E-4267-B7F1-7901DB5A86FF}"/>
    <cellStyle name="Normal 10 5 2 3 2 2" xfId="2724" xr:uid="{6328FDDE-A77B-4200-9B4B-DC2C6A66A299}"/>
    <cellStyle name="Normal 10 5 2 3 2 3" xfId="2725" xr:uid="{DDE6B538-A3FF-4DCF-97E7-96297F96B2F2}"/>
    <cellStyle name="Normal 10 5 2 3 2 4" xfId="2726" xr:uid="{7264A2B5-9E53-4772-9B59-9B0A406BCEC5}"/>
    <cellStyle name="Normal 10 5 2 3 3" xfId="2727" xr:uid="{F1580B51-FB44-4BE9-BEB1-70AD7A1384B6}"/>
    <cellStyle name="Normal 10 5 2 3 4" xfId="2728" xr:uid="{81C5776A-B8AB-4B18-8494-67B8FE3B9F15}"/>
    <cellStyle name="Normal 10 5 2 3 5" xfId="2729" xr:uid="{CEBF5F14-0778-426D-9FDC-C0662880AF26}"/>
    <cellStyle name="Normal 10 5 2 4" xfId="1147" xr:uid="{75568E23-1AAD-4A4E-926B-290036727AF9}"/>
    <cellStyle name="Normal 10 5 2 4 2" xfId="2730" xr:uid="{13340655-C9FE-4E55-B0C0-061B23188D36}"/>
    <cellStyle name="Normal 10 5 2 4 3" xfId="2731" xr:uid="{C143AD51-E4B0-42DA-B709-B23D060A876D}"/>
    <cellStyle name="Normal 10 5 2 4 4" xfId="2732" xr:uid="{9CF53DF1-634C-4537-B487-BEAE80D3B98F}"/>
    <cellStyle name="Normal 10 5 2 5" xfId="2733" xr:uid="{CD883128-5AD3-4D86-994F-41450788ED98}"/>
    <cellStyle name="Normal 10 5 2 5 2" xfId="2734" xr:uid="{BD2A8A2E-370B-456E-89ED-716DF3F30CA8}"/>
    <cellStyle name="Normal 10 5 2 5 3" xfId="2735" xr:uid="{B17EFAC0-5869-46B8-A726-905CBE6D0F60}"/>
    <cellStyle name="Normal 10 5 2 5 4" xfId="2736" xr:uid="{4C813ED3-3054-437C-BAC5-E2997996F22D}"/>
    <cellStyle name="Normal 10 5 2 6" xfId="2737" xr:uid="{8A5F9A66-AA2C-42C6-A7EE-0D158D41439C}"/>
    <cellStyle name="Normal 10 5 2 7" xfId="2738" xr:uid="{F3D3C3E2-F5BD-4C4C-BB95-559513803FB1}"/>
    <cellStyle name="Normal 10 5 2 8" xfId="2739" xr:uid="{46061A17-54A7-4E5C-9E5B-39C503537F3A}"/>
    <cellStyle name="Normal 10 5 3" xfId="260" xr:uid="{8CDA1E56-2AF5-4B0F-82E6-21E55FBC2656}"/>
    <cellStyle name="Normal 10 5 3 2" xfId="517" xr:uid="{F1AEBB91-5BAC-442F-941D-934892A34FE6}"/>
    <cellStyle name="Normal 10 5 3 2 2" xfId="518" xr:uid="{95FB5A71-57A4-4F0F-9CF7-83DCE23F088A}"/>
    <cellStyle name="Normal 10 5 3 2 3" xfId="2740" xr:uid="{17DF153D-D322-4FE9-BB29-D8CEE11A1982}"/>
    <cellStyle name="Normal 10 5 3 2 4" xfId="2741" xr:uid="{73B4E537-41E6-4F99-84EC-B9F2685C2571}"/>
    <cellStyle name="Normal 10 5 3 3" xfId="519" xr:uid="{A7E0770E-98DA-42DA-B81B-150F5403A268}"/>
    <cellStyle name="Normal 10 5 3 3 2" xfId="2742" xr:uid="{63253544-D374-44AE-8F61-EDD9165A43C4}"/>
    <cellStyle name="Normal 10 5 3 3 3" xfId="2743" xr:uid="{35D1BC9E-31FD-4C26-B61A-1D837571BB59}"/>
    <cellStyle name="Normal 10 5 3 3 4" xfId="2744" xr:uid="{D594C744-F7C4-4E82-BB1D-6E5A8C0BCF57}"/>
    <cellStyle name="Normal 10 5 3 4" xfId="2745" xr:uid="{E2ABE3BA-C436-4F63-A371-E3B9A12677E5}"/>
    <cellStyle name="Normal 10 5 3 5" xfId="2746" xr:uid="{1653B689-26CC-4E32-B6A7-46827A46437B}"/>
    <cellStyle name="Normal 10 5 3 6" xfId="2747" xr:uid="{B35411FE-8410-4D84-B410-6AF8A001B692}"/>
    <cellStyle name="Normal 10 5 4" xfId="261" xr:uid="{67437C8E-9C81-4962-8B94-20C844A46062}"/>
    <cellStyle name="Normal 10 5 4 2" xfId="520" xr:uid="{AE965DA5-BD51-4885-A4C3-95E09309E89A}"/>
    <cellStyle name="Normal 10 5 4 2 2" xfId="2748" xr:uid="{3D884D64-836A-454B-88D1-7FEACD421D2D}"/>
    <cellStyle name="Normal 10 5 4 2 3" xfId="2749" xr:uid="{1D06C7FF-952C-4858-962E-CC6404440669}"/>
    <cellStyle name="Normal 10 5 4 2 4" xfId="2750" xr:uid="{4D2085E1-DCA6-4B08-9ACA-0BF413C554DC}"/>
    <cellStyle name="Normal 10 5 4 3" xfId="2751" xr:uid="{9C62B93C-B633-4A1B-AB3B-5CC68ED33191}"/>
    <cellStyle name="Normal 10 5 4 4" xfId="2752" xr:uid="{83F07924-0597-4AA2-8036-4EC7CEF7EE29}"/>
    <cellStyle name="Normal 10 5 4 5" xfId="2753" xr:uid="{1573F1F0-3811-4C4D-AA5E-1DE872EF00A6}"/>
    <cellStyle name="Normal 10 5 5" xfId="521" xr:uid="{13948F78-9487-4979-9882-17DDDA3BF0E4}"/>
    <cellStyle name="Normal 10 5 5 2" xfId="2754" xr:uid="{0D919EA1-F65F-4200-8867-1432C39D0589}"/>
    <cellStyle name="Normal 10 5 5 3" xfId="2755" xr:uid="{F99F3845-BA56-4CE6-9D74-D45C1E5F5A4A}"/>
    <cellStyle name="Normal 10 5 5 4" xfId="2756" xr:uid="{F37B1A62-C094-45F7-A09F-0F621C665ACF}"/>
    <cellStyle name="Normal 10 5 6" xfId="2757" xr:uid="{E346A6E1-C72F-4652-A791-3AF530C39CDF}"/>
    <cellStyle name="Normal 10 5 6 2" xfId="2758" xr:uid="{CDB3A478-8EE2-4DBF-9540-BDBB47F328AA}"/>
    <cellStyle name="Normal 10 5 6 3" xfId="2759" xr:uid="{8F24CF9F-73DE-4A71-BE6D-2D6C992D2A0A}"/>
    <cellStyle name="Normal 10 5 6 4" xfId="2760" xr:uid="{C1FACA65-AC42-4081-AC2C-54C143BA7C68}"/>
    <cellStyle name="Normal 10 5 7" xfId="2761" xr:uid="{68143C74-07D5-4C8B-8497-3339C0AD28B0}"/>
    <cellStyle name="Normal 10 5 8" xfId="2762" xr:uid="{1DF07CB5-D2B2-4D89-A5E6-1EA46EC424E3}"/>
    <cellStyle name="Normal 10 5 9" xfId="2763" xr:uid="{0EDE3ECF-F712-4561-AB71-E11F590D5400}"/>
    <cellStyle name="Normal 10 6" xfId="60" xr:uid="{63709F6A-2A40-46A5-929D-0560BC8B5219}"/>
    <cellStyle name="Normal 10 6 2" xfId="262" xr:uid="{4BD1C751-B0DE-46F4-AEA5-800423645694}"/>
    <cellStyle name="Normal 10 6 2 2" xfId="522" xr:uid="{A0678F6F-821B-4CEC-B8C2-F31D885256E0}"/>
    <cellStyle name="Normal 10 6 2 2 2" xfId="1148" xr:uid="{BBB704DD-CD11-49E0-98C8-037D408B57A1}"/>
    <cellStyle name="Normal 10 6 2 2 2 2" xfId="1149" xr:uid="{B8C0969C-1905-4E9A-9376-57C15F72E0AD}"/>
    <cellStyle name="Normal 10 6 2 2 3" xfId="1150" xr:uid="{77F2FD19-70FC-40B4-A239-5302A5836B0F}"/>
    <cellStyle name="Normal 10 6 2 2 4" xfId="2764" xr:uid="{79C8DB38-8087-48F2-9712-7EADC8DAFC4A}"/>
    <cellStyle name="Normal 10 6 2 3" xfId="1151" xr:uid="{7BC0185F-4A90-4E6F-A628-DCE4AB7A5A59}"/>
    <cellStyle name="Normal 10 6 2 3 2" xfId="1152" xr:uid="{9FCA7C12-8A3B-4BD8-8D93-EADFD2778777}"/>
    <cellStyle name="Normal 10 6 2 3 3" xfId="2765" xr:uid="{0CC6CBD4-A99D-497C-8C07-2D40F9D8C3EF}"/>
    <cellStyle name="Normal 10 6 2 3 4" xfId="2766" xr:uid="{37EC2497-C9BB-49E0-9DE6-4073E730069E}"/>
    <cellStyle name="Normal 10 6 2 4" xfId="1153" xr:uid="{C82A6EB4-CD4B-43F4-BD58-5284A8BA0A2B}"/>
    <cellStyle name="Normal 10 6 2 5" xfId="2767" xr:uid="{662792B8-47D1-4BC9-9F79-381B235299D9}"/>
    <cellStyle name="Normal 10 6 2 6" xfId="2768" xr:uid="{562AFD8B-6D53-42BE-A6D4-38FFE9CC153C}"/>
    <cellStyle name="Normal 10 6 3" xfId="523" xr:uid="{F0F7946A-6AA7-4443-BEB8-49FFA93BF5D7}"/>
    <cellStyle name="Normal 10 6 3 2" xfId="1154" xr:uid="{D1C6BB5C-59B3-491C-AD3B-68EDA8CE46E7}"/>
    <cellStyle name="Normal 10 6 3 2 2" xfId="1155" xr:uid="{37371049-34A0-469F-B24F-D11DE6A37B05}"/>
    <cellStyle name="Normal 10 6 3 2 3" xfId="2769" xr:uid="{7EEA296B-AEC9-4F69-9C83-6E73A434E09F}"/>
    <cellStyle name="Normal 10 6 3 2 4" xfId="2770" xr:uid="{91C0EE91-C3BF-49EF-A39E-2F24DEC40413}"/>
    <cellStyle name="Normal 10 6 3 3" xfId="1156" xr:uid="{318D68D4-8DB1-470F-A10A-92EE88EEFF01}"/>
    <cellStyle name="Normal 10 6 3 4" xfId="2771" xr:uid="{14B529BE-C84D-43AC-8E5B-5F433BF6DFF3}"/>
    <cellStyle name="Normal 10 6 3 5" xfId="2772" xr:uid="{ACA89A9E-5AFC-4A16-8134-214EB4E95D0C}"/>
    <cellStyle name="Normal 10 6 4" xfId="1157" xr:uid="{62A529BD-A6B3-4495-B713-B65698C05995}"/>
    <cellStyle name="Normal 10 6 4 2" xfId="1158" xr:uid="{B121A39C-AC04-4829-8F11-73FDAF68AEE1}"/>
    <cellStyle name="Normal 10 6 4 3" xfId="2773" xr:uid="{5E52F2BD-6715-4B89-9EDB-ADE34550B126}"/>
    <cellStyle name="Normal 10 6 4 4" xfId="2774" xr:uid="{341CCF55-D8E2-410E-B388-4C52698C368B}"/>
    <cellStyle name="Normal 10 6 5" xfId="1159" xr:uid="{8BC969CC-4413-4EFB-AEA2-E3603224C83E}"/>
    <cellStyle name="Normal 10 6 5 2" xfId="2775" xr:uid="{AEE41576-ED99-4CBA-97BD-8C7955E6B3E0}"/>
    <cellStyle name="Normal 10 6 5 3" xfId="2776" xr:uid="{45123DD8-AC34-4D73-8B24-58690377568F}"/>
    <cellStyle name="Normal 10 6 5 4" xfId="2777" xr:uid="{D8571B11-A2A6-4AAB-8E13-8C72247A5892}"/>
    <cellStyle name="Normal 10 6 6" xfId="2778" xr:uid="{D6D85560-4DFC-4D74-A0BA-F04EDC88EE04}"/>
    <cellStyle name="Normal 10 6 7" xfId="2779" xr:uid="{ACAA2BAC-D298-4A6E-8DE7-8B99376EBA6D}"/>
    <cellStyle name="Normal 10 6 8" xfId="2780" xr:uid="{192AF4B2-870C-40A1-9CC9-AAA85328EC91}"/>
    <cellStyle name="Normal 10 7" xfId="263" xr:uid="{57EFBE0F-F821-4DDF-BF94-F232B00EE0D3}"/>
    <cellStyle name="Normal 10 7 2" xfId="524" xr:uid="{5FD06312-B063-4525-BDAC-DDB2637952CC}"/>
    <cellStyle name="Normal 10 7 2 2" xfId="525" xr:uid="{F0B76527-E8F7-425A-AADF-DA6515347984}"/>
    <cellStyle name="Normal 10 7 2 2 2" xfId="1160" xr:uid="{99CECBAB-3792-4936-BD36-108BBC055371}"/>
    <cellStyle name="Normal 10 7 2 2 3" xfId="2781" xr:uid="{DB07D806-EB2D-4119-A1A4-F1B54DD81E43}"/>
    <cellStyle name="Normal 10 7 2 2 4" xfId="2782" xr:uid="{840E173A-D593-412D-9DCC-9EF5B9800D85}"/>
    <cellStyle name="Normal 10 7 2 3" xfId="1161" xr:uid="{8A3CE142-69ED-481B-86B2-50B6EC3CBF41}"/>
    <cellStyle name="Normal 10 7 2 4" xfId="2783" xr:uid="{48E88D7E-1C0E-45F4-988D-B2D98888B997}"/>
    <cellStyle name="Normal 10 7 2 5" xfId="2784" xr:uid="{58730E38-41A0-4DFD-B7EF-A127BF3A6D78}"/>
    <cellStyle name="Normal 10 7 3" xfId="526" xr:uid="{4D25DE3D-3A90-4F38-8E62-297BC4672226}"/>
    <cellStyle name="Normal 10 7 3 2" xfId="1162" xr:uid="{BF489E98-30B6-4C63-808E-61A2B91EBFD8}"/>
    <cellStyle name="Normal 10 7 3 3" xfId="2785" xr:uid="{33B1E7FD-585A-44E9-9F72-D314C1F061C5}"/>
    <cellStyle name="Normal 10 7 3 4" xfId="2786" xr:uid="{F4ABFD71-163D-4CA4-A846-028A54113754}"/>
    <cellStyle name="Normal 10 7 4" xfId="1163" xr:uid="{A7D07734-E540-405E-96DE-4C71C698F965}"/>
    <cellStyle name="Normal 10 7 4 2" xfId="2787" xr:uid="{AA5B88E9-9403-47C5-BE1F-5B333226A604}"/>
    <cellStyle name="Normal 10 7 4 3" xfId="2788" xr:uid="{DEA132BE-EBC3-4D24-BEF8-CA83C16F8668}"/>
    <cellStyle name="Normal 10 7 4 4" xfId="2789" xr:uid="{FDE84151-FF99-4EDE-B6C1-947215392DC0}"/>
    <cellStyle name="Normal 10 7 5" xfId="2790" xr:uid="{5EDA2598-7CBB-49B1-91B8-867321BAF512}"/>
    <cellStyle name="Normal 10 7 6" xfId="2791" xr:uid="{DF9D1EEA-252D-4BB2-B5E6-CEE7C5A2EC5B}"/>
    <cellStyle name="Normal 10 7 7" xfId="2792" xr:uid="{2443DB6D-9452-4AE4-BCCC-E1E1C7B21399}"/>
    <cellStyle name="Normal 10 8" xfId="264" xr:uid="{32D0C025-0A50-41C0-B506-39A1624D223E}"/>
    <cellStyle name="Normal 10 8 2" xfId="527" xr:uid="{93EA1B2F-8CA5-4DDB-81B0-CF589F580075}"/>
    <cellStyle name="Normal 10 8 2 2" xfId="1164" xr:uid="{96FEA623-3800-414F-AA0D-38C494F33B97}"/>
    <cellStyle name="Normal 10 8 2 3" xfId="2793" xr:uid="{9336FB09-B431-42CB-9A95-EC7FE023B7F8}"/>
    <cellStyle name="Normal 10 8 2 4" xfId="2794" xr:uid="{D34B6C0D-A4C6-45E6-83CC-6AD1C6949277}"/>
    <cellStyle name="Normal 10 8 3" xfId="1165" xr:uid="{56D8EC33-D707-41DA-A3DC-A9011C2E2483}"/>
    <cellStyle name="Normal 10 8 3 2" xfId="2795" xr:uid="{49A528BA-113D-46CC-9A38-E6B544F6AF0C}"/>
    <cellStyle name="Normal 10 8 3 3" xfId="2796" xr:uid="{1F8ECAA2-4CB3-446F-86BD-1E1CF5DDAEA1}"/>
    <cellStyle name="Normal 10 8 3 4" xfId="2797" xr:uid="{19B03144-79F9-4FD8-83CF-B8BA1B854D10}"/>
    <cellStyle name="Normal 10 8 4" xfId="2798" xr:uid="{7EDAB0A4-6A9F-4AF4-9860-81582D0A0378}"/>
    <cellStyle name="Normal 10 8 5" xfId="2799" xr:uid="{57C1EF9A-7251-4E15-9BB0-412C0E314F23}"/>
    <cellStyle name="Normal 10 8 6" xfId="2800" xr:uid="{9CCA4BB5-8E6B-4BCE-92B8-AE57F3E420A7}"/>
    <cellStyle name="Normal 10 9" xfId="265" xr:uid="{451BAAD9-6757-4B54-A8E9-3E251973921C}"/>
    <cellStyle name="Normal 10 9 2" xfId="1166" xr:uid="{74D8F9ED-B7FF-47B2-8E48-8FE13396A85F}"/>
    <cellStyle name="Normal 10 9 2 2" xfId="2801" xr:uid="{042471CE-EB54-4B6E-8D46-6CB4CDA3CAA9}"/>
    <cellStyle name="Normal 10 9 2 2 2" xfId="4330" xr:uid="{3A8DF1A4-DEA5-46FD-90C8-6969A7F41D36}"/>
    <cellStyle name="Normal 10 9 2 2 3" xfId="4679" xr:uid="{E8F94516-9282-40B8-9354-72DF00A31C27}"/>
    <cellStyle name="Normal 10 9 2 3" xfId="2802" xr:uid="{4B8A34E8-3F3A-4843-8A8D-CCE26BE6F892}"/>
    <cellStyle name="Normal 10 9 2 4" xfId="2803" xr:uid="{1F6B821E-0ECF-4F25-BDE0-7A162A8FCFAF}"/>
    <cellStyle name="Normal 10 9 3" xfId="2804" xr:uid="{5A9354A7-4CFF-4ECC-9248-DAECA846A72D}"/>
    <cellStyle name="Normal 10 9 3 2" xfId="5339" xr:uid="{D2B1FB2F-92AD-4CDA-BC56-5A18080B51C1}"/>
    <cellStyle name="Normal 10 9 4" xfId="2805" xr:uid="{4F18FDBC-74C7-4664-BC5E-F8ACDE52B215}"/>
    <cellStyle name="Normal 10 9 4 2" xfId="4562" xr:uid="{FC0AF9F4-D33E-477F-9513-A6ECDD548157}"/>
    <cellStyle name="Normal 10 9 4 3" xfId="4680" xr:uid="{0D788F9E-5E31-43F4-B485-36686EFBF3E0}"/>
    <cellStyle name="Normal 10 9 4 4" xfId="4600" xr:uid="{FD1E8805-6AD4-420A-8243-4CC1FC420C8F}"/>
    <cellStyle name="Normal 10 9 5" xfId="2806" xr:uid="{6E213388-D31E-424A-A360-104990C35629}"/>
    <cellStyle name="Normal 11" xfId="61" xr:uid="{D5C6CED8-8282-467A-A670-D03EB154A82C}"/>
    <cellStyle name="Normal 11 2" xfId="266" xr:uid="{3D2194AA-BEC2-4E19-8AD0-F1B5EE948911}"/>
    <cellStyle name="Normal 11 2 2" xfId="4647" xr:uid="{71783635-DC89-4794-90FA-3E74F148FEB4}"/>
    <cellStyle name="Normal 11 3" xfId="4335" xr:uid="{DAF0E5FA-4C82-4245-9EB4-BF4D86F5F6E0}"/>
    <cellStyle name="Normal 11 3 2" xfId="4541" xr:uid="{455650D5-A010-4967-A54B-306F1C60D758}"/>
    <cellStyle name="Normal 11 3 3" xfId="4724" xr:uid="{03EC6557-5726-440B-BC63-4B67A02C385B}"/>
    <cellStyle name="Normal 11 3 4" xfId="4701" xr:uid="{941B6DEA-FBAC-4173-A623-E034BD3CBE8D}"/>
    <cellStyle name="Normal 12" xfId="62" xr:uid="{301C8BB0-85EC-49E7-92D4-3D2493B5C158}"/>
    <cellStyle name="Normal 12 2" xfId="267" xr:uid="{9F5FA10F-C2B9-4A7F-8C4F-CC34DE46B9D7}"/>
    <cellStyle name="Normal 12 2 2" xfId="4648" xr:uid="{88B26578-924A-4786-A3F0-8CD22E2CC2E3}"/>
    <cellStyle name="Normal 12 3" xfId="4542" xr:uid="{5B5B1E72-30B5-4301-9E7C-DF423FAC63F9}"/>
    <cellStyle name="Normal 13" xfId="63" xr:uid="{EACF78C9-FA76-4BCC-BA4A-F0C523375BBE}"/>
    <cellStyle name="Normal 13 2" xfId="64" xr:uid="{32B608F3-27E2-44CD-A71D-EBFC648E6C91}"/>
    <cellStyle name="Normal 13 2 2" xfId="268" xr:uid="{0C771E58-1850-4FB2-ABE3-102A337F8E11}"/>
    <cellStyle name="Normal 13 2 2 2" xfId="4649" xr:uid="{F419FDF7-CB0D-4A78-92FF-5EE6BC2EA5DB}"/>
    <cellStyle name="Normal 13 2 3" xfId="4337" xr:uid="{C6F0ACDA-76C4-4368-8E86-3C2C6A27715D}"/>
    <cellStyle name="Normal 13 2 3 2" xfId="4543" xr:uid="{FE8B88A4-B32C-4FE5-8F77-8FB9E1EC6451}"/>
    <cellStyle name="Normal 13 2 3 3" xfId="4725" xr:uid="{39123645-B73E-40AB-87BC-CB550078B6C8}"/>
    <cellStyle name="Normal 13 2 3 4" xfId="4702" xr:uid="{B4F688AD-6C94-4023-A715-9D36B0864DE4}"/>
    <cellStyle name="Normal 13 3" xfId="269" xr:uid="{2C353DF6-F405-4CAA-9B6D-FE45F493813F}"/>
    <cellStyle name="Normal 13 3 2" xfId="4421" xr:uid="{36DC2922-0DF0-483A-8ACF-C17456FE046E}"/>
    <cellStyle name="Normal 13 3 3" xfId="4338" xr:uid="{871A9557-ACEF-43DB-B98C-7C13F324167E}"/>
    <cellStyle name="Normal 13 3 4" xfId="4566" xr:uid="{48F3F0AD-5050-4033-85FD-AE82DC84A59B}"/>
    <cellStyle name="Normal 13 3 5" xfId="4726" xr:uid="{4AE066F0-EF25-4EFD-82D1-6BEBB1BDEE16}"/>
    <cellStyle name="Normal 13 4" xfId="4339" xr:uid="{6432B56B-6D34-4C48-AD86-CCE3DBADE4E0}"/>
    <cellStyle name="Normal 13 5" xfId="4336" xr:uid="{C2924607-D1A2-42F9-8DAD-9032EC3F1CC6}"/>
    <cellStyle name="Normal 14" xfId="65" xr:uid="{7F4217EA-4EB3-46D5-8468-2B32BE187482}"/>
    <cellStyle name="Normal 14 18" xfId="4341" xr:uid="{6BF4C6B1-C281-4D6A-83A4-DF452DB7E5B7}"/>
    <cellStyle name="Normal 14 2" xfId="270" xr:uid="{2B0913F5-6A58-4CDA-8605-975266BF80C6}"/>
    <cellStyle name="Normal 14 2 2" xfId="430" xr:uid="{A370CCE1-BE2B-407A-A94B-D8999350A10C}"/>
    <cellStyle name="Normal 14 2 2 2" xfId="431" xr:uid="{508CF743-B7CA-4210-BFCD-5022026C6C54}"/>
    <cellStyle name="Normal 14 2 3" xfId="432" xr:uid="{9EB2BEF1-7170-4500-BBFE-9431AFD3F89D}"/>
    <cellStyle name="Normal 14 3" xfId="433" xr:uid="{0DDA7543-D9F7-4B7C-86AC-07F83E61E3E9}"/>
    <cellStyle name="Normal 14 3 2" xfId="4650" xr:uid="{4CD4DE23-01EE-424A-B817-95BEBCAA3F32}"/>
    <cellStyle name="Normal 14 4" xfId="4340" xr:uid="{82D1B747-9AE5-4BBE-A377-A47DBF996287}"/>
    <cellStyle name="Normal 14 4 2" xfId="4544" xr:uid="{8E4E5C51-08EF-4431-98FE-452523D5CD2F}"/>
    <cellStyle name="Normal 14 4 3" xfId="4727" xr:uid="{BB2563BC-63CA-44B7-B781-038A7C3EF7A7}"/>
    <cellStyle name="Normal 14 4 4" xfId="4703" xr:uid="{0EF2A979-929C-4BAE-9A15-19D30B14EF3B}"/>
    <cellStyle name="Normal 15" xfId="66" xr:uid="{ADCAE645-FB2A-41F8-AB3D-A463E6144A4E}"/>
    <cellStyle name="Normal 15 2" xfId="67" xr:uid="{52660F8C-1A98-4047-93EC-0D3139C0BCAD}"/>
    <cellStyle name="Normal 15 2 2" xfId="271" xr:uid="{20ED04D0-93DB-4839-AF51-11C4DFECF2CD}"/>
    <cellStyle name="Normal 15 2 2 2" xfId="4453" xr:uid="{13D7D927-A3A1-4C88-9FE6-3CC41A526157}"/>
    <cellStyle name="Normal 15 2 3" xfId="4546" xr:uid="{F3BE6F16-3BD0-4290-92BA-A7F7D8620ECA}"/>
    <cellStyle name="Normal 15 3" xfId="272" xr:uid="{39357D81-F5C3-4D98-8059-9BD3DFF9DCBC}"/>
    <cellStyle name="Normal 15 3 2" xfId="4422" xr:uid="{25E512ED-323D-4632-9DA0-9E9DA10962AD}"/>
    <cellStyle name="Normal 15 3 3" xfId="4343" xr:uid="{CC59EF8D-9E0F-4AE7-AF89-A552CC772A21}"/>
    <cellStyle name="Normal 15 3 4" xfId="4567" xr:uid="{117A2C30-A29A-4AB4-9630-B31F557177CA}"/>
    <cellStyle name="Normal 15 3 5" xfId="4729" xr:uid="{CE98425A-DAF9-4F40-A93C-3F7C62332855}"/>
    <cellStyle name="Normal 15 4" xfId="4342" xr:uid="{A6DE38C0-A957-4AB0-95C1-183A99CDBFDB}"/>
    <cellStyle name="Normal 15 4 2" xfId="4545" xr:uid="{06B6F70A-7933-434A-84DA-5E232B4C24FC}"/>
    <cellStyle name="Normal 15 4 3" xfId="4728" xr:uid="{EAC5DF4C-634F-4BBD-8D13-7E6CA3F4A659}"/>
    <cellStyle name="Normal 15 4 4" xfId="4704" xr:uid="{5BE1A9A8-2847-4A8C-8527-253E6FAD01CE}"/>
    <cellStyle name="Normal 16" xfId="68" xr:uid="{9E8CC776-6795-4895-B639-DF250B5BB61C}"/>
    <cellStyle name="Normal 16 2" xfId="273" xr:uid="{9BD18F78-C4A7-4FF4-B221-C163C8085571}"/>
    <cellStyle name="Normal 16 2 2" xfId="4423" xr:uid="{A17F9FD1-F51F-4EE5-9666-12C182B1C737}"/>
    <cellStyle name="Normal 16 2 3" xfId="4344" xr:uid="{2D08F91C-7F6B-42E9-8CEF-60E895C4A482}"/>
    <cellStyle name="Normal 16 2 4" xfId="4568" xr:uid="{E70302FB-9104-4A64-BFE2-6367E778F1DB}"/>
    <cellStyle name="Normal 16 2 5" xfId="4730" xr:uid="{043E4D94-C8E9-4779-A9CF-63102A01D813}"/>
    <cellStyle name="Normal 16 3" xfId="274" xr:uid="{7A486C37-DBD9-43C1-9C22-F9B4033B3A4D}"/>
    <cellStyle name="Normal 17" xfId="69" xr:uid="{7DE43674-C7D7-4033-A31F-54C891DBEAC1}"/>
    <cellStyle name="Normal 17 2" xfId="275" xr:uid="{C5CCB19C-F991-4243-8519-030AB5EE4534}"/>
    <cellStyle name="Normal 17 2 2" xfId="4424" xr:uid="{771BA373-40CA-44FE-A9D2-86EA8E7C1D76}"/>
    <cellStyle name="Normal 17 2 3" xfId="4346" xr:uid="{BA5ED0BF-1A41-4D6E-A784-FA117B52BB8F}"/>
    <cellStyle name="Normal 17 2 4" xfId="4569" xr:uid="{FD9AD190-3B1A-499C-A0B2-B732EE1F82AF}"/>
    <cellStyle name="Normal 17 2 5" xfId="4731" xr:uid="{CA021FD2-1DDC-4D5F-8B1F-43806B0FD92D}"/>
    <cellStyle name="Normal 17 3" xfId="4347" xr:uid="{FD9FFA6F-E53F-4009-8049-54D51FF646A9}"/>
    <cellStyle name="Normal 17 4" xfId="4345" xr:uid="{B6197448-0C26-4877-AFA9-08C9B0059EFC}"/>
    <cellStyle name="Normal 18" xfId="70" xr:uid="{6B1050CB-6584-46B0-8DDF-4DED367CD010}"/>
    <cellStyle name="Normal 18 2" xfId="276" xr:uid="{5AE5F396-D3CE-4D5A-9A60-F08FFF4E864E}"/>
    <cellStyle name="Normal 18 2 2" xfId="4454" xr:uid="{B23F0E4E-140E-4A33-A053-631E02DD68A6}"/>
    <cellStyle name="Normal 18 3" xfId="4348" xr:uid="{1FE2082B-1423-4EBD-AF16-ED63225EA8EC}"/>
    <cellStyle name="Normal 18 3 2" xfId="4547" xr:uid="{B05E05A2-E640-4784-894C-3037C7F936AE}"/>
    <cellStyle name="Normal 18 3 3" xfId="4732" xr:uid="{FE5607E6-6C28-41FD-B7AC-EA54FEBF654B}"/>
    <cellStyle name="Normal 18 3 4" xfId="4705" xr:uid="{20DED809-5155-43A5-A6C7-9C8108E91C97}"/>
    <cellStyle name="Normal 19" xfId="71" xr:uid="{356E4D20-8ED3-483B-95FA-7DBB7E05FA28}"/>
    <cellStyle name="Normal 19 2" xfId="72" xr:uid="{204A5C39-C31A-47ED-ABCA-7B8125EF7B43}"/>
    <cellStyle name="Normal 19 2 2" xfId="277" xr:uid="{4A29AE1A-96EE-44B8-A474-0575BB9D4604}"/>
    <cellStyle name="Normal 19 2 2 2" xfId="4651" xr:uid="{79AEDCD1-7BFA-43E7-86BE-C821B6BEA23F}"/>
    <cellStyle name="Normal 19 2 3" xfId="4549" xr:uid="{BDC8A491-751A-4197-B968-7691AA5F8712}"/>
    <cellStyle name="Normal 19 3" xfId="278" xr:uid="{BDDBED98-DFEF-44F4-97E4-FCC37322585E}"/>
    <cellStyle name="Normal 19 3 2" xfId="4652" xr:uid="{9F77FC5E-370D-43AE-816F-1BDE4B0E6936}"/>
    <cellStyle name="Normal 19 4" xfId="4548" xr:uid="{B419C895-F4C0-423A-BC6C-8661C123D5AC}"/>
    <cellStyle name="Normal 2" xfId="3" xr:uid="{0035700C-F3A5-4A6F-B63A-5CE25669DEE2}"/>
    <cellStyle name="Normal 2 2" xfId="73" xr:uid="{54E402E8-FB5A-44E3-8D15-73AFD405DB1A}"/>
    <cellStyle name="Normal 2 2 2" xfId="74" xr:uid="{1493C558-75FD-4344-92FE-3146817B0582}"/>
    <cellStyle name="Normal 2 2 2 2" xfId="279" xr:uid="{349361BA-7B19-4385-816D-784A7072786A}"/>
    <cellStyle name="Normal 2 2 2 2 2" xfId="4655" xr:uid="{DF68B7E4-9101-4ABC-8F4D-0F200880267D}"/>
    <cellStyle name="Normal 2 2 2 3" xfId="4551" xr:uid="{F3D205AE-4F1F-4861-94E0-061751B8CBF2}"/>
    <cellStyle name="Normal 2 2 3" xfId="280" xr:uid="{D64D0751-251E-4598-954A-984D51E2AC63}"/>
    <cellStyle name="Normal 2 2 3 2" xfId="4455" xr:uid="{5E158541-0E3D-4AFF-BAF5-CAEC016833D6}"/>
    <cellStyle name="Normal 2 2 3 2 2" xfId="4585" xr:uid="{24B7B632-2E84-4B83-AE3E-D71D678156A5}"/>
    <cellStyle name="Normal 2 2 3 2 2 2" xfId="4656" xr:uid="{3B5E29EF-5726-4191-BB0C-14E76C8EAB5C}"/>
    <cellStyle name="Normal 2 2 3 2 2 3" xfId="5354" xr:uid="{992A8272-B489-4319-9EED-C3BBDB598CDF}"/>
    <cellStyle name="Normal 2 2 3 2 2 4" xfId="5368" xr:uid="{24C11B59-E576-4334-847B-3E72FF246EA0}"/>
    <cellStyle name="Normal 2 2 3 2 3" xfId="4750" xr:uid="{58A013E4-C968-49B0-8CD6-FB8B9B52C136}"/>
    <cellStyle name="Normal 2 2 3 2 4" xfId="5305" xr:uid="{1D26DB05-48CB-4720-9412-E29C82631D1B}"/>
    <cellStyle name="Normal 2 2 3 3" xfId="4435" xr:uid="{1DCCBF2C-3621-4F88-B9D7-82C5DF1A0A5C}"/>
    <cellStyle name="Normal 2 2 3 4" xfId="4706" xr:uid="{280ABC89-FA17-4FE3-8592-55EB1E989C7D}"/>
    <cellStyle name="Normal 2 2 3 5" xfId="4695" xr:uid="{151AFA15-0753-4251-819B-CFFD952258F4}"/>
    <cellStyle name="Normal 2 2 4" xfId="4349" xr:uid="{FD8B533B-8644-4C77-8CE9-5EE87732B424}"/>
    <cellStyle name="Normal 2 2 4 2" xfId="4550" xr:uid="{63987057-F822-4F7E-A63D-EEF3BC8CD5B4}"/>
    <cellStyle name="Normal 2 2 4 3" xfId="4733" xr:uid="{FC7440F3-0880-4D09-AAE0-80E9BFA13B07}"/>
    <cellStyle name="Normal 2 2 4 4" xfId="4707" xr:uid="{48600E66-0EB1-452A-AE81-BEA2960059C2}"/>
    <cellStyle name="Normal 2 2 5" xfId="4654" xr:uid="{E39D0BB0-620F-4648-81CD-8F8C9F4C1BE5}"/>
    <cellStyle name="Normal 2 2 6" xfId="4753" xr:uid="{EEA33FDE-066F-444A-8F37-0DA96CAF963F}"/>
    <cellStyle name="Normal 2 3" xfId="75" xr:uid="{737C1FB7-F90D-4B1F-B94A-83D3A99F85EB}"/>
    <cellStyle name="Normal 2 3 2" xfId="76" xr:uid="{5C7229E1-0466-41FB-AACE-2389B326B88A}"/>
    <cellStyle name="Normal 2 3 2 2" xfId="281" xr:uid="{7A055234-0855-468E-978B-C12F014D479A}"/>
    <cellStyle name="Normal 2 3 2 2 2" xfId="4657" xr:uid="{F2577916-4D09-48E1-9820-3D2A06EA82FB}"/>
    <cellStyle name="Normal 2 3 2 3" xfId="4351" xr:uid="{A72DF2D1-5D31-4FD1-A1BC-D5575D1DFFA1}"/>
    <cellStyle name="Normal 2 3 2 3 2" xfId="4553" xr:uid="{2FF04043-64F3-4D21-9CB3-42C7FC957506}"/>
    <cellStyle name="Normal 2 3 2 3 3" xfId="4735" xr:uid="{9F42B11D-8855-482C-8D35-764990CDEE24}"/>
    <cellStyle name="Normal 2 3 2 3 4" xfId="4708" xr:uid="{2AA95822-67D4-46C8-8A90-7FB4C7ECBBDA}"/>
    <cellStyle name="Normal 2 3 3" xfId="77" xr:uid="{43DA8D5F-D361-4752-92A7-C78C93680A82}"/>
    <cellStyle name="Normal 2 3 4" xfId="78" xr:uid="{1B732C60-C4E4-4242-8DFE-EFA11F8DD8D2}"/>
    <cellStyle name="Normal 2 3 5" xfId="185" xr:uid="{84C1F224-E5DF-4696-8628-5DDE7927F53B}"/>
    <cellStyle name="Normal 2 3 5 2" xfId="4658" xr:uid="{66537BE9-2567-4076-8187-94F3D6670782}"/>
    <cellStyle name="Normal 2 3 6" xfId="4350" xr:uid="{7A052A4C-1265-4851-98B8-7805915AE5EF}"/>
    <cellStyle name="Normal 2 3 6 2" xfId="4552" xr:uid="{5D8C7AB3-F0E2-41A3-B670-44EFFF9E915B}"/>
    <cellStyle name="Normal 2 3 6 3" xfId="4734" xr:uid="{B0501F90-18FE-45CC-9DFE-C432E839756C}"/>
    <cellStyle name="Normal 2 3 6 4" xfId="4709" xr:uid="{208ACA2D-793E-4A46-8A4B-06B12AB91FC9}"/>
    <cellStyle name="Normal 2 3 7" xfId="5318" xr:uid="{1FDD4C31-0AFD-4029-8E12-4B81BDF2D947}"/>
    <cellStyle name="Normal 2 4" xfId="79" xr:uid="{7015B54E-4A09-40C3-AD75-FCC08F14A8AB}"/>
    <cellStyle name="Normal 2 4 2" xfId="80" xr:uid="{21065EBB-DA32-4670-9E3B-728FBA7336DE}"/>
    <cellStyle name="Normal 2 4 3" xfId="282" xr:uid="{8EA8C7AB-6011-4088-BB31-80450108A186}"/>
    <cellStyle name="Normal 2 4 3 2" xfId="4659" xr:uid="{D98A69D5-91A7-41B0-9D7E-6BC8DB24B811}"/>
    <cellStyle name="Normal 2 4 3 3" xfId="4673" xr:uid="{8D4280B0-BF83-48AD-9415-180B71956D35}"/>
    <cellStyle name="Normal 2 4 4" xfId="4554" xr:uid="{182C7CEF-36CD-459F-8AEA-75A4FE5B2685}"/>
    <cellStyle name="Normal 2 4 5" xfId="4754" xr:uid="{74ADA6F6-30F1-46B5-B591-C7EB5FE0C7EF}"/>
    <cellStyle name="Normal 2 4 6" xfId="4752" xr:uid="{38BFD72E-8CC5-4281-86E9-189173F66F75}"/>
    <cellStyle name="Normal 2 5" xfId="184" xr:uid="{E61E249B-014E-450B-9FDC-985F9A66AE47}"/>
    <cellStyle name="Normal 2 5 2" xfId="284" xr:uid="{6C4A8731-293B-4A21-A679-F9137B9CECD6}"/>
    <cellStyle name="Normal 2 5 2 2" xfId="2505" xr:uid="{BC234ADA-23B0-40F4-8C26-5AD59B8D3097}"/>
    <cellStyle name="Normal 2 5 3" xfId="283" xr:uid="{654699F6-E0AF-46DA-BF84-9E28AD607B44}"/>
    <cellStyle name="Normal 2 5 3 2" xfId="4586" xr:uid="{D2FE38E5-44B9-44A8-8CA1-A5D184A2E43A}"/>
    <cellStyle name="Normal 2 5 3 3" xfId="4746" xr:uid="{F8A42E67-B883-4937-AA08-16120DD6E39F}"/>
    <cellStyle name="Normal 2 5 3 4" xfId="5302" xr:uid="{A9D356D9-E7F1-4E57-A8E7-2330C235EA07}"/>
    <cellStyle name="Normal 2 5 3 4 2" xfId="5348" xr:uid="{09B58C65-1494-4D97-9BD3-DE0808A48432}"/>
    <cellStyle name="Normal 2 5 4" xfId="4660" xr:uid="{26107D58-FF60-432B-A865-68A0D284772B}"/>
    <cellStyle name="Normal 2 5 5" xfId="4615" xr:uid="{0991A0C3-77CE-4552-A0C3-D52EB319721E}"/>
    <cellStyle name="Normal 2 5 6" xfId="4614" xr:uid="{1FC13654-E50F-4855-A43E-7A178D358A36}"/>
    <cellStyle name="Normal 2 5 7" xfId="4749" xr:uid="{03C8B48C-0C74-4A64-A174-E1181B5E55F9}"/>
    <cellStyle name="Normal 2 5 8" xfId="4719" xr:uid="{CA2A18DF-286B-4E9D-BAC5-85613E7D5B7C}"/>
    <cellStyle name="Normal 2 6" xfId="285" xr:uid="{155ADC82-A2CB-4524-95F4-685A1A1824B1}"/>
    <cellStyle name="Normal 2 6 2" xfId="286" xr:uid="{C97092B6-6E32-4248-8215-644DD1F53907}"/>
    <cellStyle name="Normal 2 6 3" xfId="452" xr:uid="{157A42D9-887A-4298-A27A-2C695DD0FA72}"/>
    <cellStyle name="Normal 2 6 3 2" xfId="5335" xr:uid="{B56B7108-A9A4-4B08-9C8D-094AFF266556}"/>
    <cellStyle name="Normal 2 6 4" xfId="4661" xr:uid="{FAC13878-D268-4E06-87E8-8FAACA63CEF6}"/>
    <cellStyle name="Normal 2 6 5" xfId="4612" xr:uid="{ADBA566C-9B8B-45AF-BF02-AB3462D53E32}"/>
    <cellStyle name="Normal 2 6 5 2" xfId="4710" xr:uid="{9861A928-E9F3-4332-9567-8504925361D6}"/>
    <cellStyle name="Normal 2 6 6" xfId="4598" xr:uid="{389C0A7A-D354-4C76-A71C-F1622C55CFD4}"/>
    <cellStyle name="Normal 2 6 7" xfId="5322" xr:uid="{109457CB-981A-47FA-B148-7E37E93ED78B}"/>
    <cellStyle name="Normal 2 6 8" xfId="5331" xr:uid="{0EBC0882-9C06-4132-899F-45700BFCDDE2}"/>
    <cellStyle name="Normal 2 7" xfId="287" xr:uid="{849A0C0E-03F7-4BF8-94FE-589DFF8D2DE6}"/>
    <cellStyle name="Normal 2 7 2" xfId="4456" xr:uid="{343C4370-426E-4A42-8B48-61058EDE2C4D}"/>
    <cellStyle name="Normal 2 7 3" xfId="4662" xr:uid="{B3246979-D4C6-4C65-BCC4-C521402A308F}"/>
    <cellStyle name="Normal 2 7 4" xfId="5303" xr:uid="{A1877766-696A-4491-ACD2-54FA4149DA35}"/>
    <cellStyle name="Normal 2 8" xfId="4508" xr:uid="{083FF3C6-8AF8-4E6F-A06A-139348B9038D}"/>
    <cellStyle name="Normal 2 9" xfId="4653" xr:uid="{1255CE17-8831-4594-A1FA-1E6E79162EB0}"/>
    <cellStyle name="Normal 20" xfId="434" xr:uid="{52D090D2-CF26-4E0E-9A10-E36F538CB0D0}"/>
    <cellStyle name="Normal 20 2" xfId="435" xr:uid="{559FB7C2-675C-4CAE-B1AB-5724F70156EE}"/>
    <cellStyle name="Normal 20 2 2" xfId="436" xr:uid="{092C3E47-C46F-4CDA-AEAC-EA7CC256DAA5}"/>
    <cellStyle name="Normal 20 2 2 2" xfId="4425" xr:uid="{5ED8D93D-513A-449A-B759-E12A36D90679}"/>
    <cellStyle name="Normal 20 2 2 3" xfId="4417" xr:uid="{1FA17178-7939-4DCD-80EC-6CEF59CCA740}"/>
    <cellStyle name="Normal 20 2 2 4" xfId="4582" xr:uid="{7C26F77F-C1C6-4E4F-AF7A-67F6EDB27E1A}"/>
    <cellStyle name="Normal 20 2 2 5" xfId="4744" xr:uid="{6DF7122D-04D3-4842-A4D6-3AE6DC3E2E93}"/>
    <cellStyle name="Normal 20 2 3" xfId="4420" xr:uid="{BE6FB3E2-788C-4EC8-A493-CE88AA15C854}"/>
    <cellStyle name="Normal 20 2 4" xfId="4416" xr:uid="{F009DA1E-1ABB-4371-8FDF-DC2EFEB4BF28}"/>
    <cellStyle name="Normal 20 2 5" xfId="4581" xr:uid="{51D9846C-04EE-4198-9358-C920ECEAED21}"/>
    <cellStyle name="Normal 20 2 6" xfId="4743" xr:uid="{C1557F63-79C8-46F2-A068-4E610FCDD328}"/>
    <cellStyle name="Normal 20 3" xfId="1167" xr:uid="{D67774F7-3388-4A90-A16F-300EB82DB989}"/>
    <cellStyle name="Normal 20 3 2" xfId="4457" xr:uid="{164D17C3-FF33-4079-9C5D-18341FE4A01A}"/>
    <cellStyle name="Normal 20 4" xfId="4352" xr:uid="{8A5F08F5-6147-47C6-990B-58FEEB1C6542}"/>
    <cellStyle name="Normal 20 4 2" xfId="4555" xr:uid="{25ABA764-0577-4C99-934A-04FA1C8663EE}"/>
    <cellStyle name="Normal 20 4 3" xfId="4736" xr:uid="{08220EB7-BEC6-417A-877D-D4D5FE3B8133}"/>
    <cellStyle name="Normal 20 4 4" xfId="4711" xr:uid="{D931A018-A054-4F86-8B2E-9B0DFFCFE224}"/>
    <cellStyle name="Normal 20 5" xfId="4433" xr:uid="{5536EAD9-CB94-4F03-91FE-7CE95E292B26}"/>
    <cellStyle name="Normal 20 5 2" xfId="5328" xr:uid="{8DE69F3E-4182-4D59-86D9-7C1E88178E45}"/>
    <cellStyle name="Normal 20 6" xfId="4587" xr:uid="{CB06C492-4A73-456B-8EA9-0C2DA70A2281}"/>
    <cellStyle name="Normal 20 7" xfId="4696" xr:uid="{4ED7B5B8-4F09-498A-B6FB-B6D1727704EB}"/>
    <cellStyle name="Normal 20 8" xfId="4717" xr:uid="{DF8B1AF4-5FF8-46E8-9419-EC4E2FA3F5FA}"/>
    <cellStyle name="Normal 20 9" xfId="4716" xr:uid="{4DAFA8A5-9A75-4EE5-A0E3-971FE08546F4}"/>
    <cellStyle name="Normal 21" xfId="437" xr:uid="{73BB6FFB-E5CF-4E71-ACD6-5638AAAF8B81}"/>
    <cellStyle name="Normal 21 2" xfId="438" xr:uid="{AB7B83C6-6CFF-4B13-A1F5-7D4A334885C7}"/>
    <cellStyle name="Normal 21 2 2" xfId="439" xr:uid="{740E531B-2387-41EB-B1CC-3B6A09E524E2}"/>
    <cellStyle name="Normal 21 3" xfId="4353" xr:uid="{F2050592-9EFA-49FE-A287-74F23080E93D}"/>
    <cellStyle name="Normal 21 3 2" xfId="4459" xr:uid="{6B7FA13D-3057-4332-A734-F60CE451F024}"/>
    <cellStyle name="Normal 21 3 2 2" xfId="5359" xr:uid="{57509F96-447E-462E-B98F-8E8ABC26664D}"/>
    <cellStyle name="Normal 21 3 3" xfId="4458" xr:uid="{F5CDCCA2-E5CA-46C0-AFA0-CD55B8839BB1}"/>
    <cellStyle name="Normal 21 4" xfId="4570" xr:uid="{3A358574-5887-4059-89F5-0A37A7B50C54}"/>
    <cellStyle name="Normal 21 4 2" xfId="5360" xr:uid="{0A082630-C42C-4053-9CDD-6C9F0497E0B9}"/>
    <cellStyle name="Normal 21 5" xfId="4737" xr:uid="{F2990A39-82CF-4570-B921-7803969666CD}"/>
    <cellStyle name="Normal 22" xfId="440" xr:uid="{89EE9926-EDBA-4429-B9DF-A69AE67AD8BD}"/>
    <cellStyle name="Normal 22 2" xfId="441" xr:uid="{81122223-2125-4E73-9689-A81ADB55BAAA}"/>
    <cellStyle name="Normal 22 3" xfId="4310" xr:uid="{3E822640-1D16-447F-8AC8-798558BA15E3}"/>
    <cellStyle name="Normal 22 3 2" xfId="4354" xr:uid="{115DF524-5E42-4019-93B0-B19E5DCF889F}"/>
    <cellStyle name="Normal 22 3 2 2" xfId="4461" xr:uid="{A8462A71-68D3-4325-885B-57200B0D335D}"/>
    <cellStyle name="Normal 22 3 3" xfId="4460" xr:uid="{E29A889F-B928-4129-86F0-3B52E820FF85}"/>
    <cellStyle name="Normal 22 3 4" xfId="4691" xr:uid="{38062B9B-07D3-47B4-809E-9334890CACFA}"/>
    <cellStyle name="Normal 22 4" xfId="4313" xr:uid="{50CCCE3C-373E-46F0-90EB-B944E26F834E}"/>
    <cellStyle name="Normal 22 4 10" xfId="5357" xr:uid="{29524E9D-6630-4341-8592-1C2A49122A70}"/>
    <cellStyle name="Normal 22 4 2" xfId="4431" xr:uid="{929176D5-990F-4173-BF5F-8084269D9F16}"/>
    <cellStyle name="Normal 22 4 3" xfId="4571" xr:uid="{01B41CCB-35BD-45B6-99B7-C10EEC94C4DA}"/>
    <cellStyle name="Normal 22 4 3 2" xfId="4590" xr:uid="{A669BB55-EEF3-45B7-875B-0DCD24EEA196}"/>
    <cellStyle name="Normal 22 4 3 3" xfId="4748" xr:uid="{93A3E176-772F-4975-8D5C-00DADB679DB0}"/>
    <cellStyle name="Normal 22 4 3 4" xfId="5338" xr:uid="{9EEEF401-CE7A-41C9-983A-78B488F947BD}"/>
    <cellStyle name="Normal 22 4 3 5" xfId="5334" xr:uid="{C627CFD4-5327-4C6C-B29A-88E50188E04E}"/>
    <cellStyle name="Normal 22 4 4" xfId="4692" xr:uid="{237DE1B9-E7A6-496F-8DFB-1C2C98732A28}"/>
    <cellStyle name="Normal 22 4 5" xfId="4604" xr:uid="{22D81411-6383-429E-9BE3-19032BD966AF}"/>
    <cellStyle name="Normal 22 4 6" xfId="4595" xr:uid="{FF202C84-BD32-40D1-9726-D9DD1978F162}"/>
    <cellStyle name="Normal 22 4 7" xfId="4594" xr:uid="{356EE3DD-43CF-45A9-81EA-2D5009FA1CAC}"/>
    <cellStyle name="Normal 22 4 8" xfId="4593" xr:uid="{5A0ABB48-A3B7-4ADC-AB2D-BE6EC7F4114F}"/>
    <cellStyle name="Normal 22 4 9" xfId="4592" xr:uid="{2977CCB8-00D7-496B-A86D-57DF092D5ACC}"/>
    <cellStyle name="Normal 22 5" xfId="4738" xr:uid="{1789BCFB-7307-4BB8-BF90-27226C33D7D7}"/>
    <cellStyle name="Normal 23" xfId="442" xr:uid="{1A9F38DB-A618-42E0-8F26-E6FBDC9B4749}"/>
    <cellStyle name="Normal 23 2" xfId="2500" xr:uid="{8F397CF8-C737-437D-83D7-19DD8FD512EE}"/>
    <cellStyle name="Normal 23 2 2" xfId="4356" xr:uid="{9AF7A067-2A6E-47ED-86D0-32EB24F4DB2D}"/>
    <cellStyle name="Normal 23 2 2 2" xfId="4751" xr:uid="{19A16B6E-29F2-47BF-84BB-34F740DFC047}"/>
    <cellStyle name="Normal 23 2 2 3" xfId="4693" xr:uid="{2E3E9D8E-141E-44E1-8B41-064F59354F16}"/>
    <cellStyle name="Normal 23 2 2 4" xfId="4663" xr:uid="{4D4108A5-964F-4A4A-A01E-C6DAB0AE8A84}"/>
    <cellStyle name="Normal 23 2 3" xfId="4605" xr:uid="{03D3F763-E11B-4402-A84A-FB9F7D9D1ED5}"/>
    <cellStyle name="Normal 23 2 4" xfId="4712" xr:uid="{54DC6E1B-CB09-4CC5-9A00-90FA0CD823F6}"/>
    <cellStyle name="Normal 23 3" xfId="4426" xr:uid="{501458D7-B480-4000-90E1-402767CF2EB1}"/>
    <cellStyle name="Normal 23 4" xfId="4355" xr:uid="{C94AA604-4256-42AD-90D0-D28F3E6273E2}"/>
    <cellStyle name="Normal 23 5" xfId="4572" xr:uid="{96DD8CD7-F150-4401-920F-530E7892660F}"/>
    <cellStyle name="Normal 23 6" xfId="4739" xr:uid="{F84352EA-6898-48E6-AF80-67725DAE6608}"/>
    <cellStyle name="Normal 24" xfId="443" xr:uid="{530B74BA-D5A8-4CCB-9F83-270B90EB317A}"/>
    <cellStyle name="Normal 24 2" xfId="444" xr:uid="{78486D68-1073-4827-AF21-1E61A06483BA}"/>
    <cellStyle name="Normal 24 2 2" xfId="4428" xr:uid="{992A61E8-03F3-49FB-B601-A9DA842CB1D1}"/>
    <cellStyle name="Normal 24 2 3" xfId="4358" xr:uid="{7699331D-9C54-4008-943C-3A71330CD180}"/>
    <cellStyle name="Normal 24 2 4" xfId="4574" xr:uid="{20D0F16C-14B8-4134-9D8F-9720335A4756}"/>
    <cellStyle name="Normal 24 2 5" xfId="4741" xr:uid="{386BDA2E-5BD0-402E-A28F-7298A970A8E6}"/>
    <cellStyle name="Normal 24 3" xfId="4427" xr:uid="{9193FE20-48BA-4ECA-9AB6-7BD824016978}"/>
    <cellStyle name="Normal 24 4" xfId="4357" xr:uid="{32131988-4DB2-473E-83D7-647A26D9FC6A}"/>
    <cellStyle name="Normal 24 5" xfId="4573" xr:uid="{BDCCFCB8-1FDD-4E06-8B8A-43CCBBE7057A}"/>
    <cellStyle name="Normal 24 6" xfId="4740" xr:uid="{F852796C-4468-4924-9E44-18FCA5DE8F75}"/>
    <cellStyle name="Normal 25" xfId="451" xr:uid="{1884F61B-AC2F-4967-B838-65F9A5F0A60A}"/>
    <cellStyle name="Normal 25 2" xfId="4360" xr:uid="{6B6BD00A-9446-41E3-80EA-F71A581AB8EB}"/>
    <cellStyle name="Normal 25 2 2" xfId="5337" xr:uid="{AD069598-9D0B-4604-8F61-BEA5BB28B47A}"/>
    <cellStyle name="Normal 25 3" xfId="4429" xr:uid="{D44A5022-5C3D-4360-8171-54EB5EC0F956}"/>
    <cellStyle name="Normal 25 4" xfId="4359" xr:uid="{F1A4C195-273D-454B-BE26-759E07D97241}"/>
    <cellStyle name="Normal 25 5" xfId="4575" xr:uid="{69AF3B12-F2CC-40EE-B5A4-3DB4298A52C3}"/>
    <cellStyle name="Normal 26" xfId="2498" xr:uid="{29DC6DAC-9A21-45BC-BB1E-11D702FD2E55}"/>
    <cellStyle name="Normal 26 2" xfId="2499" xr:uid="{EFA3491B-7AE5-4DE9-BCA7-0CA55FEBDC5D}"/>
    <cellStyle name="Normal 26 2 2" xfId="4362" xr:uid="{E77E1026-4618-4F93-A7D2-FEAA531A13FD}"/>
    <cellStyle name="Normal 26 3" xfId="4361" xr:uid="{7AF938F4-AA42-42AC-A11A-ABC2C3037EC2}"/>
    <cellStyle name="Normal 26 3 2" xfId="4436" xr:uid="{7CD5AC16-D54D-4056-8E4C-C3FFA30E09E2}"/>
    <cellStyle name="Normal 27" xfId="2507" xr:uid="{B505B667-E956-4384-A4C4-DB15D230614C}"/>
    <cellStyle name="Normal 27 2" xfId="4364" xr:uid="{B9596677-910E-4B13-A09A-3E401B748F20}"/>
    <cellStyle name="Normal 27 3" xfId="4363" xr:uid="{64487BAD-1A8A-41B6-9091-10B702DE9930}"/>
    <cellStyle name="Normal 27 4" xfId="4599" xr:uid="{16E694ED-AFF0-4374-AC1D-064E11947632}"/>
    <cellStyle name="Normal 27 5" xfId="5320" xr:uid="{E1C17925-4FC8-41BB-BEB0-5A9E248740AB}"/>
    <cellStyle name="Normal 27 6" xfId="4589" xr:uid="{455E5723-264C-4642-8411-8E61AAAEA630}"/>
    <cellStyle name="Normal 27 7" xfId="5332" xr:uid="{BE1FD7F5-194C-4CAC-B13E-7474F3A42C5B}"/>
    <cellStyle name="Normal 28" xfId="4365" xr:uid="{83496BD8-1267-4960-B844-5ED0715C86DC}"/>
    <cellStyle name="Normal 28 2" xfId="4366" xr:uid="{09D8517D-953B-47BF-A55D-BAE09DD793FB}"/>
    <cellStyle name="Normal 28 3" xfId="4367" xr:uid="{EA9A5C99-4655-49F4-A762-78244F0D9CCA}"/>
    <cellStyle name="Normal 29" xfId="4368" xr:uid="{54A20E0E-D4EB-44B1-8EEA-1DC0ECBD5F13}"/>
    <cellStyle name="Normal 29 2" xfId="4369" xr:uid="{33563E09-26B8-4A83-8B36-FBB746645FB2}"/>
    <cellStyle name="Normal 3" xfId="2" xr:uid="{665067A7-73F8-4B7E-BFD2-7BB3B9468366}"/>
    <cellStyle name="Normal 3 2" xfId="81" xr:uid="{ABA8AB3E-6B18-4868-B7CB-3B8E45EBBE4E}"/>
    <cellStyle name="Normal 3 2 2" xfId="82" xr:uid="{9653CCE0-1B4D-4838-897D-021B8AE6B36A}"/>
    <cellStyle name="Normal 3 2 2 2" xfId="288" xr:uid="{E2B05C65-B23E-41F5-ADFB-CB9C0C2792C7}"/>
    <cellStyle name="Normal 3 2 2 2 2" xfId="4665" xr:uid="{4EF08231-B75C-4233-9E77-B8E6F7B5BABD}"/>
    <cellStyle name="Normal 3 2 2 3" xfId="4556" xr:uid="{B431E729-2FE4-421E-9C2F-B5344371F617}"/>
    <cellStyle name="Normal 3 2 3" xfId="83" xr:uid="{A00D78D5-C7C3-4E8F-AF7B-7E977BA1C157}"/>
    <cellStyle name="Normal 3 2 4" xfId="289" xr:uid="{29F3F737-B246-493C-9CE1-5E9400904EF8}"/>
    <cellStyle name="Normal 3 2 4 2" xfId="4666" xr:uid="{8D58C65D-8469-47E9-8E64-932F4FC95FA9}"/>
    <cellStyle name="Normal 3 2 5" xfId="2506" xr:uid="{F2A81AA1-44B1-4C48-9F53-6DB528A8E7E6}"/>
    <cellStyle name="Normal 3 2 5 2" xfId="4509" xr:uid="{D9637FFC-53ED-4D7C-B8E8-766CD6F2961B}"/>
    <cellStyle name="Normal 3 2 5 3" xfId="5304" xr:uid="{0FD8445D-5DB3-41D0-BDEA-3AAD64B8C730}"/>
    <cellStyle name="Normal 3 3" xfId="84" xr:uid="{964DB273-C09B-4CD5-8BCD-2EE503803388}"/>
    <cellStyle name="Normal 3 3 2" xfId="290" xr:uid="{A275903D-3682-47F0-AD5D-A9A33DF71C93}"/>
    <cellStyle name="Normal 3 3 2 2" xfId="4667" xr:uid="{4768A549-88F3-491C-9835-506F65A8729A}"/>
    <cellStyle name="Normal 3 3 3" xfId="4557" xr:uid="{8A6FE285-8704-46DE-9BD9-CEC47106C9C0}"/>
    <cellStyle name="Normal 3 4" xfId="85" xr:uid="{379A33B5-C8ED-4371-B2E4-153A119A8004}"/>
    <cellStyle name="Normal 3 4 2" xfId="2502" xr:uid="{2A0A7C94-A7C8-4CFB-9B7D-82C8D258D7F6}"/>
    <cellStyle name="Normal 3 4 2 2" xfId="4668" xr:uid="{248E9747-90D9-42B2-A17F-D520D7D10D81}"/>
    <cellStyle name="Normal 3 4 3" xfId="5341" xr:uid="{68AD1A73-3A51-4407-8D28-9F41BF95EA6E}"/>
    <cellStyle name="Normal 3 5" xfId="2501" xr:uid="{5B2FED25-393D-4BFA-B385-FC304A67B733}"/>
    <cellStyle name="Normal 3 5 2" xfId="4669" xr:uid="{887E4583-E454-4327-9C9F-BDEAFD67A1EC}"/>
    <cellStyle name="Normal 3 5 3" xfId="4745" xr:uid="{CABE7038-165F-42E5-8EB3-1F0CA74F570A}"/>
    <cellStyle name="Normal 3 5 4" xfId="4713" xr:uid="{2547F3E3-B58C-48EC-B3CA-8BFA2384756E}"/>
    <cellStyle name="Normal 3 6" xfId="4664" xr:uid="{1E607738-776C-4F7B-B722-C7B521276441}"/>
    <cellStyle name="Normal 3 6 2" xfId="5336" xr:uid="{7C1FC80C-2FAF-4D8F-8891-B7A82B1849DC}"/>
    <cellStyle name="Normal 3 6 2 2" xfId="5333" xr:uid="{074F39EB-6BC8-49AB-9739-D341011A661E}"/>
    <cellStyle name="Normal 3 6 2 3" xfId="5369" xr:uid="{6606E82B-B7E6-4845-A471-122248185EBF}"/>
    <cellStyle name="Normal 3 6 3" xfId="5344" xr:uid="{A023349F-5CBD-49C8-8693-9B6EA9AEC978}"/>
    <cellStyle name="Normal 3 6 3 2" xfId="5370" xr:uid="{C1951DC3-52B8-4511-B1AA-E9E85F1A9849}"/>
    <cellStyle name="Normal 3 6 3 3" xfId="5365" xr:uid="{10507C32-DD63-4F06-8EF8-1D4EBDAE9A7C}"/>
    <cellStyle name="Normal 30" xfId="4370" xr:uid="{6B095A5B-2DA1-425F-AB80-B82B236AE6CE}"/>
    <cellStyle name="Normal 30 2" xfId="4371" xr:uid="{394977C0-CFE0-462F-B688-A0C21BF934CB}"/>
    <cellStyle name="Normal 31" xfId="4372" xr:uid="{C500F474-604B-4F6E-8251-9485BD2D4405}"/>
    <cellStyle name="Normal 31 2" xfId="4373" xr:uid="{F364A60D-41A9-4B16-B9CF-51E14735569A}"/>
    <cellStyle name="Normal 32" xfId="4374" xr:uid="{AE998F30-9D83-400A-87C7-3B67B01FD700}"/>
    <cellStyle name="Normal 33" xfId="4375" xr:uid="{6FB3007B-F29B-4B09-824C-F0AAAED1AC30}"/>
    <cellStyle name="Normal 33 2" xfId="4376" xr:uid="{5EF69491-C61A-45B5-AE52-995E3FAF874A}"/>
    <cellStyle name="Normal 34" xfId="4377" xr:uid="{C3AC103E-944F-4B18-888E-69E25F5F2607}"/>
    <cellStyle name="Normal 34 2" xfId="4378" xr:uid="{45FB03B7-598C-4D4A-9A5F-AEE4C761F521}"/>
    <cellStyle name="Normal 35" xfId="4379" xr:uid="{EE8804D2-439E-4F94-A8D6-1D73AA69F85F}"/>
    <cellStyle name="Normal 35 2" xfId="4380" xr:uid="{5FF4333A-B7F3-4186-8D57-6408D4BD9C19}"/>
    <cellStyle name="Normal 36" xfId="4381" xr:uid="{B0701A4E-858D-4288-9642-F220F9C3A0E2}"/>
    <cellStyle name="Normal 36 2" xfId="4382" xr:uid="{4CD2863D-2B88-42C6-9A03-003F5421296D}"/>
    <cellStyle name="Normal 37" xfId="4383" xr:uid="{0A1BF667-7CE9-4D63-BEDE-B1427C670BF7}"/>
    <cellStyle name="Normal 37 2" xfId="4384" xr:uid="{3F065130-35C3-4728-8331-D19DCDE754D4}"/>
    <cellStyle name="Normal 38" xfId="4385" xr:uid="{E04EE934-B8E7-4FEF-A0A0-2A16A4CAF8DD}"/>
    <cellStyle name="Normal 38 2" xfId="4386" xr:uid="{DFDB3D1B-9223-48AA-B093-063654119B6F}"/>
    <cellStyle name="Normal 39" xfId="4387" xr:uid="{C939E7FF-1554-4875-87C5-C66CE757C3C4}"/>
    <cellStyle name="Normal 39 2" xfId="4388" xr:uid="{3329C199-5D85-4A3C-8B3F-6258CD5C837A}"/>
    <cellStyle name="Normal 39 2 2" xfId="4389" xr:uid="{0C9CF372-33D3-466C-97FA-F6C1DC242A14}"/>
    <cellStyle name="Normal 39 3" xfId="4390" xr:uid="{CD4F10BA-8890-4B1C-97B6-19F3A8BBA50C}"/>
    <cellStyle name="Normal 4" xfId="86" xr:uid="{7F9B2456-5D50-4733-8923-27E2D9281D66}"/>
    <cellStyle name="Normal 4 2" xfId="87" xr:uid="{AA49A1C8-875E-462B-BF10-F83A76107B88}"/>
    <cellStyle name="Normal 4 2 2" xfId="88" xr:uid="{09C47F7D-0B49-4E01-BA04-343C118C9AF4}"/>
    <cellStyle name="Normal 4 2 2 2" xfId="445" xr:uid="{4D91E347-7B0C-4734-9B91-90C821CB8902}"/>
    <cellStyle name="Normal 4 2 2 3" xfId="2807" xr:uid="{EFD97A06-3488-41C2-B793-2ADE456E77E8}"/>
    <cellStyle name="Normal 4 2 2 4" xfId="2808" xr:uid="{370280C7-58EC-4241-AB03-650B1A8A82E3}"/>
    <cellStyle name="Normal 4 2 2 4 2" xfId="2809" xr:uid="{DC885D27-213B-4192-B437-F738BDB2F74B}"/>
    <cellStyle name="Normal 4 2 2 4 3" xfId="2810" xr:uid="{1C0723EA-8D45-47DA-8ED6-A885BF8F4F36}"/>
    <cellStyle name="Normal 4 2 2 4 3 2" xfId="2811" xr:uid="{1E0CAF16-8559-473A-926E-98EEB7762082}"/>
    <cellStyle name="Normal 4 2 2 4 3 3" xfId="4312" xr:uid="{1651D959-45BF-4CCF-8B6B-4F195256307A}"/>
    <cellStyle name="Normal 4 2 3" xfId="2493" xr:uid="{C887BE7A-1EED-4BD4-8E9B-BAF67DE402CA}"/>
    <cellStyle name="Normal 4 2 3 2" xfId="2504" xr:uid="{BD29882B-A77C-498E-B3FD-B4C871805107}"/>
    <cellStyle name="Normal 4 2 3 2 2" xfId="4462" xr:uid="{DC18722F-01D2-4EBC-8BAE-4215FC9F2FDC}"/>
    <cellStyle name="Normal 4 2 3 2 3" xfId="5347" xr:uid="{ABCB5CB2-5DF9-40E8-8D72-F2D7DA95B746}"/>
    <cellStyle name="Normal 4 2 3 3" xfId="4463" xr:uid="{538C4FB5-31C8-4C10-885C-78CB33769A38}"/>
    <cellStyle name="Normal 4 2 3 3 2" xfId="4464" xr:uid="{929AC18E-D686-44D0-83C9-B36E5A585555}"/>
    <cellStyle name="Normal 4 2 3 4" xfId="4465" xr:uid="{4A699123-9420-4FF6-A5B4-3B5E70297ACF}"/>
    <cellStyle name="Normal 4 2 3 5" xfId="4466" xr:uid="{B5CF8CD3-8D1D-47BC-B278-8BF65EC2424A}"/>
    <cellStyle name="Normal 4 2 4" xfId="2494" xr:uid="{AFB85A15-8F40-4AF6-8B92-9E1BC88DFE50}"/>
    <cellStyle name="Normal 4 2 4 2" xfId="4392" xr:uid="{BE3AD519-FB72-4B1E-AFBE-47AFE7F44BB8}"/>
    <cellStyle name="Normal 4 2 4 2 2" xfId="4467" xr:uid="{D2833588-85F8-4CE1-A469-9BF0DDAE36DF}"/>
    <cellStyle name="Normal 4 2 4 2 3" xfId="4694" xr:uid="{3991F86B-804D-4778-92D0-2AF89A28F4D5}"/>
    <cellStyle name="Normal 4 2 4 2 4" xfId="4613" xr:uid="{FD6A35AC-C5F7-43E6-BE3A-DBAEBDF60501}"/>
    <cellStyle name="Normal 4 2 4 3" xfId="4576" xr:uid="{38F48969-23C8-4BE0-B216-5CD97FBF0653}"/>
    <cellStyle name="Normal 4 2 4 4" xfId="4714" xr:uid="{FA9C6904-B100-4A58-95A8-237CDB746E71}"/>
    <cellStyle name="Normal 4 2 5" xfId="1168" xr:uid="{9B4482EC-A151-4D9F-8DD4-5430A00AD93E}"/>
    <cellStyle name="Normal 4 2 6" xfId="4558" xr:uid="{6CE6C6C5-489D-4A0E-B95B-F7378EEB66D7}"/>
    <cellStyle name="Normal 4 2 7" xfId="5351" xr:uid="{0A3607E1-D705-4296-B83E-E5D857381EEB}"/>
    <cellStyle name="Normal 4 3" xfId="528" xr:uid="{355B0C59-7B9F-4E19-A16C-800989ED38C3}"/>
    <cellStyle name="Normal 4 3 2" xfId="1170" xr:uid="{8FE65AB3-F4B2-4BE2-980C-BD8896D1BB2A}"/>
    <cellStyle name="Normal 4 3 2 2" xfId="1171" xr:uid="{343C78A7-E568-415D-8374-B776375E3793}"/>
    <cellStyle name="Normal 4 3 2 3" xfId="1172" xr:uid="{71E3DC00-F5F3-46D7-AB14-F14BEB6134E6}"/>
    <cellStyle name="Normal 4 3 3" xfId="1169" xr:uid="{865FB83F-1ACE-4997-BB96-93FF37B2E2AE}"/>
    <cellStyle name="Normal 4 3 3 2" xfId="4434" xr:uid="{7045DFCC-6746-4690-ADD3-2E26D6A8BC32}"/>
    <cellStyle name="Normal 4 3 4" xfId="2812" xr:uid="{BE470FB6-2DB3-4854-90BF-C3C95526AEB1}"/>
    <cellStyle name="Normal 4 3 4 2" xfId="5363" xr:uid="{63F4208E-B856-4235-B129-9EAFA28389EF}"/>
    <cellStyle name="Normal 4 3 5" xfId="2813" xr:uid="{2FE6254B-8A20-4980-8D49-8693865ECEEC}"/>
    <cellStyle name="Normal 4 3 5 2" xfId="2814" xr:uid="{780FCF80-46CE-40C7-B16E-E8C9CD558702}"/>
    <cellStyle name="Normal 4 3 5 3" xfId="2815" xr:uid="{3E1D935C-E2BE-4F5C-AEBA-AE6392C785BA}"/>
    <cellStyle name="Normal 4 3 5 3 2" xfId="2816" xr:uid="{6D9E768A-55DC-472E-B61C-A0C9001DAE71}"/>
    <cellStyle name="Normal 4 3 5 3 3" xfId="4311" xr:uid="{7A02392B-A0D3-45B4-AA0D-44532BE50B37}"/>
    <cellStyle name="Normal 4 3 6" xfId="4314" xr:uid="{FAD2EB3F-DBAE-4553-82B0-46BB03C0389E}"/>
    <cellStyle name="Normal 4 3 7" xfId="5346" xr:uid="{601973D9-9AEE-40AE-AEA5-2A752A11BC5A}"/>
    <cellStyle name="Normal 4 4" xfId="453" xr:uid="{490344A6-D61E-4D76-A44A-110B2F3E7C8D}"/>
    <cellStyle name="Normal 4 4 2" xfId="2495" xr:uid="{45DE9B3C-59FB-478F-B422-CEB0D9D32E3F}"/>
    <cellStyle name="Normal 4 4 2 2" xfId="5355" xr:uid="{A972B085-C1A5-4888-B39A-BB14826469B9}"/>
    <cellStyle name="Normal 4 4 3" xfId="2503" xr:uid="{51292882-2DAA-4E7A-9F7E-025C948EB22D}"/>
    <cellStyle name="Normal 4 4 3 2" xfId="4317" xr:uid="{010CDE95-53BC-4793-8724-F0C199B95639}"/>
    <cellStyle name="Normal 4 4 3 3" xfId="4316" xr:uid="{4280BFFD-54A4-42D9-9FE1-A30F219D86C1}"/>
    <cellStyle name="Normal 4 4 4" xfId="4747" xr:uid="{43782746-7792-48F2-8104-62E2EC835177}"/>
    <cellStyle name="Normal 4 4 4 2" xfId="5364" xr:uid="{539462C9-018D-410B-95D7-3D756B2406D8}"/>
    <cellStyle name="Normal 4 4 5" xfId="5345" xr:uid="{23B649C2-D7A4-404A-BAA1-13A8FE1C5C11}"/>
    <cellStyle name="Normal 4 5" xfId="2496" xr:uid="{0A6813ED-AEBC-4377-A1E2-E1F82A2BAE61}"/>
    <cellStyle name="Normal 4 5 2" xfId="4391" xr:uid="{D005CC28-8280-4912-ABCA-02B984F40B61}"/>
    <cellStyle name="Normal 4 6" xfId="2497" xr:uid="{C346D197-D852-41A9-96E0-AC38F0264053}"/>
    <cellStyle name="Normal 4 7" xfId="900" xr:uid="{DA1D9C18-BC3C-4A68-A3FB-7F9559FD37B5}"/>
    <cellStyle name="Normal 4 8" xfId="5350" xr:uid="{6F8A1B7C-5328-49E1-8970-21A3135B6959}"/>
    <cellStyle name="Normal 40" xfId="4393" xr:uid="{8AC42052-EA4F-4932-9415-ACF17A850DEB}"/>
    <cellStyle name="Normal 40 2" xfId="4394" xr:uid="{038D17F3-1EF5-4CD9-907B-549CE4D5F3F7}"/>
    <cellStyle name="Normal 40 2 2" xfId="4395" xr:uid="{977B0F16-5A56-4757-8786-A492C4D03D08}"/>
    <cellStyle name="Normal 40 3" xfId="4396" xr:uid="{F0EAB452-D1FB-412E-9EA2-BB9F38A9F7B7}"/>
    <cellStyle name="Normal 41" xfId="4397" xr:uid="{5E7A4C0A-680F-457D-8057-CE1AD8C45449}"/>
    <cellStyle name="Normal 41 2" xfId="4398" xr:uid="{61F68A52-693E-45AB-9E6C-7222DCB8F325}"/>
    <cellStyle name="Normal 42" xfId="4399" xr:uid="{F1DE8907-BFFB-440A-AE35-567DAEBF7D9C}"/>
    <cellStyle name="Normal 42 2" xfId="4400" xr:uid="{CB264E01-2495-46D0-A931-8FCD04CE1710}"/>
    <cellStyle name="Normal 43" xfId="4401" xr:uid="{8867CE58-4B61-443F-80C7-EF2956EE8CE9}"/>
    <cellStyle name="Normal 43 2" xfId="4402" xr:uid="{512907DA-4AA0-4251-A366-7247A76A3C3D}"/>
    <cellStyle name="Normal 44" xfId="4412" xr:uid="{6A575E37-6335-4E28-9E5B-03AC3562225D}"/>
    <cellStyle name="Normal 44 2" xfId="4413" xr:uid="{E7684C00-9F88-489D-AD96-76944A496DEE}"/>
    <cellStyle name="Normal 45" xfId="4674" xr:uid="{1FB0F6BD-7CF3-48BA-85B4-7BEAEE9B85D8}"/>
    <cellStyle name="Normal 45 2" xfId="5324" xr:uid="{0B86E406-661E-4B45-8EBC-61931EA33F9C}"/>
    <cellStyle name="Normal 45 3" xfId="5323" xr:uid="{518DBC55-3BD1-4B23-B5E2-B4ED310B4FBE}"/>
    <cellStyle name="Normal 5" xfId="89" xr:uid="{A87DAEC5-65A8-4783-A54A-20A18263C4E3}"/>
    <cellStyle name="Normal 5 10" xfId="291" xr:uid="{68614E55-831A-4216-BE55-9644248985FD}"/>
    <cellStyle name="Normal 5 10 2" xfId="529" xr:uid="{F609637B-6311-48F6-933F-066E0C265F63}"/>
    <cellStyle name="Normal 5 10 2 2" xfId="1173" xr:uid="{0C75F4E3-731D-4656-A082-BF26F8BC9B93}"/>
    <cellStyle name="Normal 5 10 2 3" xfId="2817" xr:uid="{20312357-52C7-4354-8393-AA7BD76F196F}"/>
    <cellStyle name="Normal 5 10 2 4" xfId="2818" xr:uid="{709515B1-4A0A-471D-BCC3-04C72908EF4E}"/>
    <cellStyle name="Normal 5 10 3" xfId="1174" xr:uid="{AAA01D2F-89F1-47A1-A272-937D58CA8DE1}"/>
    <cellStyle name="Normal 5 10 3 2" xfId="2819" xr:uid="{67FBBCE4-5880-479A-B84F-9D4822F6EBB3}"/>
    <cellStyle name="Normal 5 10 3 3" xfId="2820" xr:uid="{7580FD67-5CDB-46F7-9BEB-05BA982BFC03}"/>
    <cellStyle name="Normal 5 10 3 4" xfId="2821" xr:uid="{1C95EB7B-2437-4266-9386-5061837EC318}"/>
    <cellStyle name="Normal 5 10 4" xfId="2822" xr:uid="{775D96AF-6C7B-4836-841C-73A8A5855955}"/>
    <cellStyle name="Normal 5 10 5" xfId="2823" xr:uid="{75DD8D24-7C86-477F-BCD6-0CE515C01BD5}"/>
    <cellStyle name="Normal 5 10 6" xfId="2824" xr:uid="{D94A962B-5D3A-4C48-A7E1-21A0A8187E85}"/>
    <cellStyle name="Normal 5 11" xfId="292" xr:uid="{6ADE9EAD-B706-44BC-AD63-F102C8D83DC9}"/>
    <cellStyle name="Normal 5 11 2" xfId="1175" xr:uid="{324BD825-7479-4702-810C-1F97422ED67C}"/>
    <cellStyle name="Normal 5 11 2 2" xfId="2825" xr:uid="{8E0421E9-DB7D-41EE-A915-9FD3F8B7FCF1}"/>
    <cellStyle name="Normal 5 11 2 2 2" xfId="4403" xr:uid="{C277C310-BFA3-4ED9-BD5E-48CC0A996CAF}"/>
    <cellStyle name="Normal 5 11 2 2 3" xfId="4681" xr:uid="{B5C4CABA-6089-4B86-930B-83EE97C6DD97}"/>
    <cellStyle name="Normal 5 11 2 3" xfId="2826" xr:uid="{2E46109D-C0E2-4CB0-BE0E-5A00ADEAD890}"/>
    <cellStyle name="Normal 5 11 2 4" xfId="2827" xr:uid="{D698D86F-11BB-47B0-992E-B424AD8B72BF}"/>
    <cellStyle name="Normal 5 11 3" xfId="2828" xr:uid="{7738956D-1623-4F34-8288-5441EAA37CDC}"/>
    <cellStyle name="Normal 5 11 3 2" xfId="5340" xr:uid="{2ADD714A-B387-47C3-B6CB-932DAAD12162}"/>
    <cellStyle name="Normal 5 11 4" xfId="2829" xr:uid="{8D65DDA7-F5B6-412C-BB5F-E680C67A63FE}"/>
    <cellStyle name="Normal 5 11 4 2" xfId="4577" xr:uid="{1FE652DF-EE1A-49E9-941C-D1CA2C8DA603}"/>
    <cellStyle name="Normal 5 11 4 3" xfId="4682" xr:uid="{16CF627E-36D6-4638-AAD2-E9D40AA8B549}"/>
    <cellStyle name="Normal 5 11 4 4" xfId="4606" xr:uid="{E3332F65-FEB3-4F2B-A1C9-D9D5BC34E8C8}"/>
    <cellStyle name="Normal 5 11 5" xfId="2830" xr:uid="{3F48B0E2-00CB-4333-9A90-67F25C2F2212}"/>
    <cellStyle name="Normal 5 12" xfId="1176" xr:uid="{02BB4DCF-BFE7-43F7-BAAA-43D11DCAFAA0}"/>
    <cellStyle name="Normal 5 12 2" xfId="2831" xr:uid="{6F0C791D-1914-4AD9-94D1-23E871BD995D}"/>
    <cellStyle name="Normal 5 12 3" xfId="2832" xr:uid="{2D4BF411-B589-456E-851D-871D5C5D4EAA}"/>
    <cellStyle name="Normal 5 12 4" xfId="2833" xr:uid="{3360B2BD-A572-4EAC-AC92-61014AA81372}"/>
    <cellStyle name="Normal 5 13" xfId="901" xr:uid="{B25A9380-8B9A-41F3-92AC-80B59F1DD5C5}"/>
    <cellStyle name="Normal 5 13 2" xfId="2834" xr:uid="{E29621B4-5C0C-421F-9E3B-D656F808739A}"/>
    <cellStyle name="Normal 5 13 3" xfId="2835" xr:uid="{2939B8F3-C50A-4375-B525-9394A034E44B}"/>
    <cellStyle name="Normal 5 13 4" xfId="2836" xr:uid="{255CD2C4-1780-4909-B98B-AE4A6AE0F052}"/>
    <cellStyle name="Normal 5 14" xfId="2837" xr:uid="{9E26ADD5-575C-480C-97D5-12EB4D117A9F}"/>
    <cellStyle name="Normal 5 14 2" xfId="2838" xr:uid="{57BBAB3A-1302-44DE-9744-C745F4A21742}"/>
    <cellStyle name="Normal 5 15" xfId="2839" xr:uid="{8853061F-EF91-430D-BAB1-320CFE1022B9}"/>
    <cellStyle name="Normal 5 16" xfId="2840" xr:uid="{D44C7B02-FBBB-45D4-8FF8-2030D34D028B}"/>
    <cellStyle name="Normal 5 17" xfId="2841" xr:uid="{AFED311B-4BAA-4096-A6AF-9857B2A4DD17}"/>
    <cellStyle name="Normal 5 18" xfId="5361" xr:uid="{39996F82-C1B5-4F22-969B-B695EF3454B6}"/>
    <cellStyle name="Normal 5 2" xfId="90" xr:uid="{26507B25-04C1-4D9D-9D5C-F26C89EA3999}"/>
    <cellStyle name="Normal 5 2 2" xfId="187" xr:uid="{26181F1F-5F1D-493A-8046-B887D608BC17}"/>
    <cellStyle name="Normal 5 2 2 2" xfId="188" xr:uid="{7A2D96AC-A624-45CA-8C59-B40E88E2EE86}"/>
    <cellStyle name="Normal 5 2 2 2 2" xfId="189" xr:uid="{C1F14F17-E04C-4163-A5F0-3F9CC7B476E3}"/>
    <cellStyle name="Normal 5 2 2 2 2 2" xfId="190" xr:uid="{A9873921-9980-4A99-9267-85FE8C6A70AA}"/>
    <cellStyle name="Normal 5 2 2 2 3" xfId="191" xr:uid="{2561707A-FB93-431A-B76A-3010AA93527F}"/>
    <cellStyle name="Normal 5 2 2 2 4" xfId="4670" xr:uid="{2A9B166B-4D6E-4E2E-A91D-5E58CE3D0C4D}"/>
    <cellStyle name="Normal 5 2 2 2 5" xfId="5300" xr:uid="{CFBA3404-696C-4805-B5FA-5AEEBB701ECE}"/>
    <cellStyle name="Normal 5 2 2 3" xfId="192" xr:uid="{85343D3A-F233-4C03-BFD4-B612D75939DD}"/>
    <cellStyle name="Normal 5 2 2 3 2" xfId="193" xr:uid="{E151E327-DBD9-42BC-A1FB-77BB289E1465}"/>
    <cellStyle name="Normal 5 2 2 4" xfId="194" xr:uid="{B19FEB0A-B30F-46B3-8175-EEAB05DA4F69}"/>
    <cellStyle name="Normal 5 2 2 5" xfId="293" xr:uid="{23F42D66-1792-46E2-9A5E-19CB34BA5D24}"/>
    <cellStyle name="Normal 5 2 2 6" xfId="4596" xr:uid="{4423CF50-F0C7-4EFF-8839-6F0C389D0E3D}"/>
    <cellStyle name="Normal 5 2 2 7" xfId="5329" xr:uid="{479CCA5E-5EFF-416B-A15D-2D323794CCA1}"/>
    <cellStyle name="Normal 5 2 3" xfId="195" xr:uid="{3CF00E61-811D-4618-A7C8-F3E4A3059B02}"/>
    <cellStyle name="Normal 5 2 3 2" xfId="196" xr:uid="{3AA93FF6-0AA0-4A36-9FED-3418FC083A19}"/>
    <cellStyle name="Normal 5 2 3 2 2" xfId="197" xr:uid="{30B1035E-3D92-4407-A284-913AC12F551E}"/>
    <cellStyle name="Normal 5 2 3 2 3" xfId="4559" xr:uid="{D4DF8AF4-87C5-4006-B38A-AC291C0DA488}"/>
    <cellStyle name="Normal 5 2 3 2 4" xfId="5301" xr:uid="{8D7EA7BE-A752-4E27-9BF8-B3F4D49306CB}"/>
    <cellStyle name="Normal 5 2 3 3" xfId="198" xr:uid="{517091F0-9262-4296-A952-E170921F7A38}"/>
    <cellStyle name="Normal 5 2 3 3 2" xfId="4742" xr:uid="{1B3913F8-85BF-416A-8FC5-04E1DE513179}"/>
    <cellStyle name="Normal 5 2 3 4" xfId="4404" xr:uid="{35468558-ADC8-47FF-87F7-95C0184C4E8D}"/>
    <cellStyle name="Normal 5 2 3 4 2" xfId="4715" xr:uid="{ECD4F12B-819D-476A-93FB-0D41179DD2FF}"/>
    <cellStyle name="Normal 5 2 3 5" xfId="4597" xr:uid="{27BE0FF3-4019-458C-B414-1F7FD837B85D}"/>
    <cellStyle name="Normal 5 2 3 6" xfId="5321" xr:uid="{B537B018-0E26-4451-A844-5D7622F8D637}"/>
    <cellStyle name="Normal 5 2 3 7" xfId="5330" xr:uid="{23110CE5-200F-4C25-9B0B-80DDA17AC96B}"/>
    <cellStyle name="Normal 5 2 4" xfId="199" xr:uid="{9C8A0623-EFA6-4B55-9F15-2CC3598A874E}"/>
    <cellStyle name="Normal 5 2 4 2" xfId="200" xr:uid="{24CCDEBB-CCF4-412B-A589-AB601630DE04}"/>
    <cellStyle name="Normal 5 2 5" xfId="201" xr:uid="{B3281A73-EBF0-4A7F-BA5E-0055A43385F5}"/>
    <cellStyle name="Normal 5 2 6" xfId="186" xr:uid="{778B83BF-0D28-4F20-B9C1-FADF1A469E1A}"/>
    <cellStyle name="Normal 5 3" xfId="91" xr:uid="{C0DD2E0F-18F8-4610-9A29-CE7BBEA1FB44}"/>
    <cellStyle name="Normal 5 3 2" xfId="4406" xr:uid="{17A9011E-0DD4-41D6-A619-FE6F16E80993}"/>
    <cellStyle name="Normal 5 3 3" xfId="4405" xr:uid="{3E117E19-7CD2-44A2-A92A-0D1477C2AFAA}"/>
    <cellStyle name="Normal 5 4" xfId="92" xr:uid="{D17DCB22-5683-4DB8-9E2A-23EEADEBEBA3}"/>
    <cellStyle name="Normal 5 4 10" xfId="2842" xr:uid="{933FE366-04BA-42DF-8352-75279CA7DDAC}"/>
    <cellStyle name="Normal 5 4 11" xfId="2843" xr:uid="{C4D3FDE9-381A-4833-BD78-6463FBA292A1}"/>
    <cellStyle name="Normal 5 4 2" xfId="93" xr:uid="{5249CB13-E6DD-4501-AB7D-119A56E834E7}"/>
    <cellStyle name="Normal 5 4 2 2" xfId="94" xr:uid="{42659264-4740-454C-81EC-2501075C5AA4}"/>
    <cellStyle name="Normal 5 4 2 2 2" xfId="294" xr:uid="{1102421A-4F03-403D-A25F-990693A49C0C}"/>
    <cellStyle name="Normal 5 4 2 2 2 2" xfId="530" xr:uid="{A6B4654F-4B56-44F5-964A-D57B9753CBB7}"/>
    <cellStyle name="Normal 5 4 2 2 2 2 2" xfId="531" xr:uid="{0421DB3A-BEAC-403A-AB1D-A651FF813702}"/>
    <cellStyle name="Normal 5 4 2 2 2 2 2 2" xfId="1177" xr:uid="{835FEA18-39F0-475E-9D1A-055A46B355E4}"/>
    <cellStyle name="Normal 5 4 2 2 2 2 2 2 2" xfId="1178" xr:uid="{F51A53F6-7B1D-4E1C-96A1-4588FBEACCAE}"/>
    <cellStyle name="Normal 5 4 2 2 2 2 2 3" xfId="1179" xr:uid="{95FBBA44-057C-4858-9685-3E1670559619}"/>
    <cellStyle name="Normal 5 4 2 2 2 2 3" xfId="1180" xr:uid="{76698C8E-D5BC-418D-A5E7-F4AB7DF0C3A0}"/>
    <cellStyle name="Normal 5 4 2 2 2 2 3 2" xfId="1181" xr:uid="{EA33FFAD-8F04-4048-98FA-6D321CD2D442}"/>
    <cellStyle name="Normal 5 4 2 2 2 2 4" xfId="1182" xr:uid="{CAD14159-7285-450B-A579-10DD0D4FEB75}"/>
    <cellStyle name="Normal 5 4 2 2 2 3" xfId="532" xr:uid="{642215E5-768A-43A5-B3AE-FFEB67FAA873}"/>
    <cellStyle name="Normal 5 4 2 2 2 3 2" xfId="1183" xr:uid="{24B4C445-D5A6-4690-B903-FED49A6BBC00}"/>
    <cellStyle name="Normal 5 4 2 2 2 3 2 2" xfId="1184" xr:uid="{F3713521-4A83-4E54-996F-16B7ABABB8A1}"/>
    <cellStyle name="Normal 5 4 2 2 2 3 3" xfId="1185" xr:uid="{83BB17AB-45E8-40FC-9CB5-BFC54EF5850E}"/>
    <cellStyle name="Normal 5 4 2 2 2 3 4" xfId="2844" xr:uid="{9CDCC365-F778-4561-85BC-DE6141D8AA59}"/>
    <cellStyle name="Normal 5 4 2 2 2 4" xfId="1186" xr:uid="{7C3B4CFC-E576-4102-AEF4-BC5BCB27D2E7}"/>
    <cellStyle name="Normal 5 4 2 2 2 4 2" xfId="1187" xr:uid="{7DC6BC3F-AE98-4B9B-9842-53CFBBD6BFD1}"/>
    <cellStyle name="Normal 5 4 2 2 2 5" xfId="1188" xr:uid="{7BEE67D8-A259-4742-A586-7CEA1441E903}"/>
    <cellStyle name="Normal 5 4 2 2 2 6" xfId="2845" xr:uid="{C9416307-6D2B-46D6-88D0-D35D857CD3EE}"/>
    <cellStyle name="Normal 5 4 2 2 3" xfId="295" xr:uid="{98195E98-BF2C-4EC2-822E-157B7FE457E5}"/>
    <cellStyle name="Normal 5 4 2 2 3 2" xfId="533" xr:uid="{3D3E8DA2-08A6-4983-9F13-6806838E4BC3}"/>
    <cellStyle name="Normal 5 4 2 2 3 2 2" xfId="534" xr:uid="{4E6D0A3D-553D-45BC-A2BA-D14EF1C584CD}"/>
    <cellStyle name="Normal 5 4 2 2 3 2 2 2" xfId="1189" xr:uid="{FADE3AA7-1993-4327-BB28-B34B38B5098D}"/>
    <cellStyle name="Normal 5 4 2 2 3 2 2 2 2" xfId="1190" xr:uid="{2B8F6CF2-30D6-4C65-8F8A-77A0D1889FDD}"/>
    <cellStyle name="Normal 5 4 2 2 3 2 2 3" xfId="1191" xr:uid="{C212846B-F190-40F7-A6E0-73432FA7BEB6}"/>
    <cellStyle name="Normal 5 4 2 2 3 2 3" xfId="1192" xr:uid="{A3025C0A-98B0-44B3-B954-D8D59FD42EE7}"/>
    <cellStyle name="Normal 5 4 2 2 3 2 3 2" xfId="1193" xr:uid="{E8FF1B4F-DA0C-4D10-BB0A-AEEBFB27EAA7}"/>
    <cellStyle name="Normal 5 4 2 2 3 2 4" xfId="1194" xr:uid="{E00CD24C-8E33-4C30-B0DA-65CAFFFEF008}"/>
    <cellStyle name="Normal 5 4 2 2 3 3" xfId="535" xr:uid="{EF99B8C6-4F0F-4C7B-BDFB-B6BE376A8006}"/>
    <cellStyle name="Normal 5 4 2 2 3 3 2" xfId="1195" xr:uid="{CC6EEA77-4FA0-4100-9E59-D6C6173E34C4}"/>
    <cellStyle name="Normal 5 4 2 2 3 3 2 2" xfId="1196" xr:uid="{79E74F22-B878-4978-BEE1-D8FC4A646638}"/>
    <cellStyle name="Normal 5 4 2 2 3 3 3" xfId="1197" xr:uid="{D384CC9E-94EA-44D3-8D47-D37DD08C89D9}"/>
    <cellStyle name="Normal 5 4 2 2 3 4" xfId="1198" xr:uid="{F9CC26C5-E840-409E-A8FD-22471B0A353D}"/>
    <cellStyle name="Normal 5 4 2 2 3 4 2" xfId="1199" xr:uid="{E1894BEF-9FA9-4C21-9CDC-114426D54005}"/>
    <cellStyle name="Normal 5 4 2 2 3 5" xfId="1200" xr:uid="{ED13410E-34DD-4CEE-A802-02E231A12DD7}"/>
    <cellStyle name="Normal 5 4 2 2 4" xfId="536" xr:uid="{1DA0487E-84BB-4BA2-8D0A-1265E695E756}"/>
    <cellStyle name="Normal 5 4 2 2 4 2" xfId="537" xr:uid="{52FF33C4-0F93-45DD-85D9-21901F9267A9}"/>
    <cellStyle name="Normal 5 4 2 2 4 2 2" xfId="1201" xr:uid="{1E6284A0-8D27-41EC-B00E-D3D2F1A208DE}"/>
    <cellStyle name="Normal 5 4 2 2 4 2 2 2" xfId="1202" xr:uid="{2EACA007-FBC4-486E-B698-C2E7AFFBB4E4}"/>
    <cellStyle name="Normal 5 4 2 2 4 2 3" xfId="1203" xr:uid="{35C5237E-2289-4402-A6AA-C00EF31357B9}"/>
    <cellStyle name="Normal 5 4 2 2 4 3" xfId="1204" xr:uid="{2111E382-C3AB-4D17-B753-904B21E5C894}"/>
    <cellStyle name="Normal 5 4 2 2 4 3 2" xfId="1205" xr:uid="{20E19E41-D52E-4AE3-A744-1B6C618A3C56}"/>
    <cellStyle name="Normal 5 4 2 2 4 4" xfId="1206" xr:uid="{E36FD82C-EE0E-46A3-A044-97D04D98199A}"/>
    <cellStyle name="Normal 5 4 2 2 5" xfId="538" xr:uid="{80F332D9-76DD-4BFA-96AA-4F252F0C1F4E}"/>
    <cellStyle name="Normal 5 4 2 2 5 2" xfId="1207" xr:uid="{7956EB1E-3904-4BAF-B298-B38D421553CC}"/>
    <cellStyle name="Normal 5 4 2 2 5 2 2" xfId="1208" xr:uid="{330AC185-1218-4E73-B0E7-AB42C9DC500E}"/>
    <cellStyle name="Normal 5 4 2 2 5 3" xfId="1209" xr:uid="{4C81398C-8221-400C-B7A0-A1F955340750}"/>
    <cellStyle name="Normal 5 4 2 2 5 4" xfId="2846" xr:uid="{6B591C4E-00E3-4F71-AAFB-18A35DF48820}"/>
    <cellStyle name="Normal 5 4 2 2 6" xfId="1210" xr:uid="{B8283778-D646-4F90-A765-B03AD79A9A0A}"/>
    <cellStyle name="Normal 5 4 2 2 6 2" xfId="1211" xr:uid="{46E3BDDE-CB25-4080-89B1-6ADFC470F036}"/>
    <cellStyle name="Normal 5 4 2 2 7" xfId="1212" xr:uid="{ACB7B603-1F09-4814-BD88-4A4CC5BBEDBB}"/>
    <cellStyle name="Normal 5 4 2 2 8" xfId="2847" xr:uid="{DC215155-8AD7-4EE9-BB3C-4278DB929AF8}"/>
    <cellStyle name="Normal 5 4 2 3" xfId="296" xr:uid="{4D273996-B6F6-4D72-A2D3-005073B7860E}"/>
    <cellStyle name="Normal 5 4 2 3 2" xfId="539" xr:uid="{A7452BD5-9FF2-4C3E-86E5-A274C3396995}"/>
    <cellStyle name="Normal 5 4 2 3 2 2" xfId="540" xr:uid="{E63ABF1A-BD3C-4B74-93D1-7C1533BC0E4D}"/>
    <cellStyle name="Normal 5 4 2 3 2 2 2" xfId="1213" xr:uid="{8B83AE05-3B1A-43B8-AE6A-77D00EF1182C}"/>
    <cellStyle name="Normal 5 4 2 3 2 2 2 2" xfId="1214" xr:uid="{9261873D-1C46-492E-9560-FDDBE23EAFB0}"/>
    <cellStyle name="Normal 5 4 2 3 2 2 3" xfId="1215" xr:uid="{B0A2F3BE-1EC1-4939-B697-38E4BE12ADBA}"/>
    <cellStyle name="Normal 5 4 2 3 2 3" xfId="1216" xr:uid="{305510CD-99C0-4D00-A550-170C7101C946}"/>
    <cellStyle name="Normal 5 4 2 3 2 3 2" xfId="1217" xr:uid="{9B6646EC-79F0-4969-A75F-9F0A51958508}"/>
    <cellStyle name="Normal 5 4 2 3 2 4" xfId="1218" xr:uid="{4AF9BB3B-42A2-4F08-AAF4-926A93D38D74}"/>
    <cellStyle name="Normal 5 4 2 3 3" xfId="541" xr:uid="{92A3D70A-0E14-4942-9D0C-E9D6BE726122}"/>
    <cellStyle name="Normal 5 4 2 3 3 2" xfId="1219" xr:uid="{2F566CD6-8FFC-41C5-AE29-478ED72BAD49}"/>
    <cellStyle name="Normal 5 4 2 3 3 2 2" xfId="1220" xr:uid="{F65C2203-ABD1-43E0-A36D-84CCBC04C5D4}"/>
    <cellStyle name="Normal 5 4 2 3 3 3" xfId="1221" xr:uid="{2FDA5EEB-35FC-4155-88B0-A8B656FC8D49}"/>
    <cellStyle name="Normal 5 4 2 3 3 4" xfId="2848" xr:uid="{3B347FA3-7628-4AE7-AB60-9D309BA97CE3}"/>
    <cellStyle name="Normal 5 4 2 3 4" xfId="1222" xr:uid="{7265A76D-ACE9-47D3-BCA7-DF8F4461ADA4}"/>
    <cellStyle name="Normal 5 4 2 3 4 2" xfId="1223" xr:uid="{AD18F540-52B3-4928-AC32-7D6CE4AB5781}"/>
    <cellStyle name="Normal 5 4 2 3 5" xfId="1224" xr:uid="{6C1C0A80-1EAC-4F95-B7FB-6E07FC099C7A}"/>
    <cellStyle name="Normal 5 4 2 3 6" xfId="2849" xr:uid="{DB244693-A8C6-40A1-858D-E05BCA92A87A}"/>
    <cellStyle name="Normal 5 4 2 4" xfId="297" xr:uid="{942944F1-0851-4982-A18F-8AFF91E34A5C}"/>
    <cellStyle name="Normal 5 4 2 4 2" xfId="542" xr:uid="{4FC2423A-1A8A-413D-94A4-54C8C11D39BB}"/>
    <cellStyle name="Normal 5 4 2 4 2 2" xfId="543" xr:uid="{2E00A3B8-96C1-4744-ADE3-38823AA09C28}"/>
    <cellStyle name="Normal 5 4 2 4 2 2 2" xfId="1225" xr:uid="{8C0A473F-8249-4B80-8F5C-B8AC0DF52DDE}"/>
    <cellStyle name="Normal 5 4 2 4 2 2 2 2" xfId="1226" xr:uid="{A6EB2BFB-1069-458D-9D75-7CFBE0A4F259}"/>
    <cellStyle name="Normal 5 4 2 4 2 2 3" xfId="1227" xr:uid="{2A329FFA-2334-4807-85E3-8E7397429E6D}"/>
    <cellStyle name="Normal 5 4 2 4 2 3" xfId="1228" xr:uid="{AF5CB9F4-CD16-4714-A99C-732A2857B8B2}"/>
    <cellStyle name="Normal 5 4 2 4 2 3 2" xfId="1229" xr:uid="{1543BD0C-8E2B-44E0-8E8C-FF324C4EBA1D}"/>
    <cellStyle name="Normal 5 4 2 4 2 4" xfId="1230" xr:uid="{5B8355F1-66EC-419D-B238-B52B26605E2C}"/>
    <cellStyle name="Normal 5 4 2 4 3" xfId="544" xr:uid="{02EF76B0-8F53-4464-9964-276E19267B97}"/>
    <cellStyle name="Normal 5 4 2 4 3 2" xfId="1231" xr:uid="{91440070-20F8-4AAA-BB4F-9E5C41E5892B}"/>
    <cellStyle name="Normal 5 4 2 4 3 2 2" xfId="1232" xr:uid="{629EAEE8-C0FD-412F-AD70-97578ECADF97}"/>
    <cellStyle name="Normal 5 4 2 4 3 3" xfId="1233" xr:uid="{AC5C49D5-E6F9-4E49-BD00-A21E334FE71A}"/>
    <cellStyle name="Normal 5 4 2 4 4" xfId="1234" xr:uid="{69DBAA20-3D80-4C04-90F0-C3EA1B7134CD}"/>
    <cellStyle name="Normal 5 4 2 4 4 2" xfId="1235" xr:uid="{80E1A18F-F2FA-4F6A-A751-7F66EE87E79A}"/>
    <cellStyle name="Normal 5 4 2 4 5" xfId="1236" xr:uid="{4D82C0E7-1F18-4E51-A4A7-5CB33B9B90AC}"/>
    <cellStyle name="Normal 5 4 2 5" xfId="298" xr:uid="{4D4228D1-D38D-4BFC-B575-80143881D17C}"/>
    <cellStyle name="Normal 5 4 2 5 2" xfId="545" xr:uid="{63BD665A-2374-4DE3-8321-725039FF86C3}"/>
    <cellStyle name="Normal 5 4 2 5 2 2" xfId="1237" xr:uid="{92D49457-719F-4405-A158-412197D9E7F4}"/>
    <cellStyle name="Normal 5 4 2 5 2 2 2" xfId="1238" xr:uid="{6B6CCDDE-4A79-4E72-A3B3-4A242DD99DBE}"/>
    <cellStyle name="Normal 5 4 2 5 2 3" xfId="1239" xr:uid="{39B29BBB-D41B-410E-B1D4-1AF1D9D77BA2}"/>
    <cellStyle name="Normal 5 4 2 5 3" xfId="1240" xr:uid="{6B9C0AE4-6DA3-4974-890C-75FAB24CFC46}"/>
    <cellStyle name="Normal 5 4 2 5 3 2" xfId="1241" xr:uid="{5723900D-1A7A-4646-BA43-C3EE6F61A412}"/>
    <cellStyle name="Normal 5 4 2 5 4" xfId="1242" xr:uid="{65584539-3EA7-4762-8E58-8788D0C9BC89}"/>
    <cellStyle name="Normal 5 4 2 6" xfId="546" xr:uid="{29E708BB-3423-4258-A684-54E6FD4B975A}"/>
    <cellStyle name="Normal 5 4 2 6 2" xfId="1243" xr:uid="{062F9609-7B4E-4751-9EEC-D08420AFFE9A}"/>
    <cellStyle name="Normal 5 4 2 6 2 2" xfId="1244" xr:uid="{2D001FA8-D38E-416A-BA83-FE87F23863CA}"/>
    <cellStyle name="Normal 5 4 2 6 2 3" xfId="4419" xr:uid="{D4DC61D8-103A-4B15-A239-D572EB2360DC}"/>
    <cellStyle name="Normal 5 4 2 6 3" xfId="1245" xr:uid="{794C3FF4-671D-4D60-BBC1-37041AE1FABD}"/>
    <cellStyle name="Normal 5 4 2 6 4" xfId="2850" xr:uid="{73D118B2-9BA3-41E9-8CA7-F3E5A1034258}"/>
    <cellStyle name="Normal 5 4 2 6 4 2" xfId="4584" xr:uid="{63F76142-51D9-4283-816E-4D1DA5F1BF71}"/>
    <cellStyle name="Normal 5 4 2 6 4 3" xfId="4683" xr:uid="{23884324-F2A8-4319-84F1-F4C9E651F3BE}"/>
    <cellStyle name="Normal 5 4 2 6 4 4" xfId="4611" xr:uid="{FB8E5C16-A2A6-4EBC-BF7E-28FC4BDC5444}"/>
    <cellStyle name="Normal 5 4 2 7" xfId="1246" xr:uid="{25038DBD-CCD7-4DFE-9FAE-D5628BDD603C}"/>
    <cellStyle name="Normal 5 4 2 7 2" xfId="1247" xr:uid="{5D478817-3771-4FEC-8FDA-17209B2A7072}"/>
    <cellStyle name="Normal 5 4 2 8" xfId="1248" xr:uid="{1FA17BB7-74BE-4710-9551-96A0FEC92B8B}"/>
    <cellStyle name="Normal 5 4 2 9" xfId="2851" xr:uid="{4651F3AF-9E6E-4FF4-8150-6B7838E162BE}"/>
    <cellStyle name="Normal 5 4 3" xfId="95" xr:uid="{61C3B020-1F37-4ED3-A34C-D6E5A2CEC300}"/>
    <cellStyle name="Normal 5 4 3 2" xfId="96" xr:uid="{2C8FBDBA-9E74-479E-9F51-4BA879FBB638}"/>
    <cellStyle name="Normal 5 4 3 2 2" xfId="547" xr:uid="{4BFD6F6E-9A89-450A-83AA-7B9FD9D6FCF5}"/>
    <cellStyle name="Normal 5 4 3 2 2 2" xfId="548" xr:uid="{9CDB9194-C8CC-4EF6-AF67-3AA8696256F5}"/>
    <cellStyle name="Normal 5 4 3 2 2 2 2" xfId="1249" xr:uid="{B98B82C8-32B7-4875-B36D-5EDBDCA14A29}"/>
    <cellStyle name="Normal 5 4 3 2 2 2 2 2" xfId="1250" xr:uid="{76DCB36F-AB04-48DB-9189-FC325598D37E}"/>
    <cellStyle name="Normal 5 4 3 2 2 2 3" xfId="1251" xr:uid="{8A0EED3C-9D77-4BBB-9F78-87662F6BD46D}"/>
    <cellStyle name="Normal 5 4 3 2 2 3" xfId="1252" xr:uid="{E68F2B18-0774-457B-850B-452664B97223}"/>
    <cellStyle name="Normal 5 4 3 2 2 3 2" xfId="1253" xr:uid="{A7B7E6C5-290D-4EBD-A2D6-16CAF20A38F9}"/>
    <cellStyle name="Normal 5 4 3 2 2 4" xfId="1254" xr:uid="{6C1F2636-9D11-41A2-B6E7-940CB5E5C49A}"/>
    <cellStyle name="Normal 5 4 3 2 3" xfId="549" xr:uid="{A774C2AA-699B-428F-B064-EEC1664F850B}"/>
    <cellStyle name="Normal 5 4 3 2 3 2" xfId="1255" xr:uid="{3736B5C7-E8AD-4C90-9CFF-483C125E658F}"/>
    <cellStyle name="Normal 5 4 3 2 3 2 2" xfId="1256" xr:uid="{1E3D4A85-1193-45B7-ACD6-205F1CCC1D63}"/>
    <cellStyle name="Normal 5 4 3 2 3 3" xfId="1257" xr:uid="{19DF3E3D-948F-4FC3-96F0-F93F5A04ECC9}"/>
    <cellStyle name="Normal 5 4 3 2 3 4" xfId="2852" xr:uid="{4F1DEDE7-CCB1-4383-A18C-CE50FAB2504E}"/>
    <cellStyle name="Normal 5 4 3 2 4" xfId="1258" xr:uid="{6649837F-CE18-4258-84F8-03FF57E97580}"/>
    <cellStyle name="Normal 5 4 3 2 4 2" xfId="1259" xr:uid="{2AA77604-9653-45E5-A726-50D638941FC1}"/>
    <cellStyle name="Normal 5 4 3 2 5" xfId="1260" xr:uid="{6983BCEE-ED05-4001-B7BC-7A38EEAF07DF}"/>
    <cellStyle name="Normal 5 4 3 2 6" xfId="2853" xr:uid="{04313DA4-6A58-4FD1-8525-32FB80C07E9B}"/>
    <cellStyle name="Normal 5 4 3 3" xfId="299" xr:uid="{3BC073F3-F13D-4E7C-8051-D2763A1A598E}"/>
    <cellStyle name="Normal 5 4 3 3 2" xfId="550" xr:uid="{2760DCD1-7C3F-49C2-86B7-AA56A95CC97B}"/>
    <cellStyle name="Normal 5 4 3 3 2 2" xfId="551" xr:uid="{39B44819-A09C-4DF4-BE1F-A283FBE4808E}"/>
    <cellStyle name="Normal 5 4 3 3 2 2 2" xfId="1261" xr:uid="{1FDB5243-BCD2-44BC-801C-07811B393C57}"/>
    <cellStyle name="Normal 5 4 3 3 2 2 2 2" xfId="1262" xr:uid="{073535A5-18D6-4D5A-8229-98B39EC99D5E}"/>
    <cellStyle name="Normal 5 4 3 3 2 2 3" xfId="1263" xr:uid="{AB0B887E-F2C6-4588-982E-A8C693333E36}"/>
    <cellStyle name="Normal 5 4 3 3 2 3" xfId="1264" xr:uid="{4D7932DA-5071-4A00-BCAF-21342C1511D2}"/>
    <cellStyle name="Normal 5 4 3 3 2 3 2" xfId="1265" xr:uid="{B0ACB61A-3C56-430E-AD0F-F5B47175FB6C}"/>
    <cellStyle name="Normal 5 4 3 3 2 4" xfId="1266" xr:uid="{D615F915-27C7-4D43-84B5-8A7581BEDC35}"/>
    <cellStyle name="Normal 5 4 3 3 3" xfId="552" xr:uid="{F687ABDC-D65B-49F0-ACCF-42C8BDB0BAD3}"/>
    <cellStyle name="Normal 5 4 3 3 3 2" xfId="1267" xr:uid="{B7BA19DA-FD8D-4384-8954-2347D821857E}"/>
    <cellStyle name="Normal 5 4 3 3 3 2 2" xfId="1268" xr:uid="{FDCA2EB5-4AD9-47FA-A795-4389F2AEB8C2}"/>
    <cellStyle name="Normal 5 4 3 3 3 3" xfId="1269" xr:uid="{C88194DD-557D-4081-A170-5002080C9CFB}"/>
    <cellStyle name="Normal 5 4 3 3 4" xfId="1270" xr:uid="{AF1C62CB-EF05-4444-86E5-78CDA7DE0EB7}"/>
    <cellStyle name="Normal 5 4 3 3 4 2" xfId="1271" xr:uid="{489A4857-C071-4459-B0CD-621471707F59}"/>
    <cellStyle name="Normal 5 4 3 3 5" xfId="1272" xr:uid="{A5B9C8C8-AD8A-481C-A8FE-D9C19E9B21DF}"/>
    <cellStyle name="Normal 5 4 3 4" xfId="300" xr:uid="{12CEDE90-83C2-46AF-A7F2-A1A93E4F1208}"/>
    <cellStyle name="Normal 5 4 3 4 2" xfId="553" xr:uid="{5D066184-E1A4-417D-910D-394F343B33A9}"/>
    <cellStyle name="Normal 5 4 3 4 2 2" xfId="1273" xr:uid="{8A386036-EE6F-40FC-9A9E-972F93A480D6}"/>
    <cellStyle name="Normal 5 4 3 4 2 2 2" xfId="1274" xr:uid="{D19619A1-5DC1-4C81-8F62-C811D6F5B796}"/>
    <cellStyle name="Normal 5 4 3 4 2 3" xfId="1275" xr:uid="{05F71349-E4E0-4440-A8BD-2E1445887294}"/>
    <cellStyle name="Normal 5 4 3 4 3" xfId="1276" xr:uid="{51DA067A-3192-4A7F-A572-D740BBFE8E2A}"/>
    <cellStyle name="Normal 5 4 3 4 3 2" xfId="1277" xr:uid="{46AD9996-32EC-4996-87C9-E06B793BA7BE}"/>
    <cellStyle name="Normal 5 4 3 4 4" xfId="1278" xr:uid="{A9B9F761-6457-4E67-9EF6-96BB14D37AC1}"/>
    <cellStyle name="Normal 5 4 3 5" xfId="554" xr:uid="{49DADC67-A1F2-4490-AAFD-332C56959B64}"/>
    <cellStyle name="Normal 5 4 3 5 2" xfId="1279" xr:uid="{6DF20CAC-3C91-49F5-ACA5-355596BC3E9B}"/>
    <cellStyle name="Normal 5 4 3 5 2 2" xfId="1280" xr:uid="{AF55680A-3534-4D33-928B-4D94627F24BF}"/>
    <cellStyle name="Normal 5 4 3 5 3" xfId="1281" xr:uid="{214D2B82-9F53-41EE-ABBF-B970AAE68B33}"/>
    <cellStyle name="Normal 5 4 3 5 4" xfId="2854" xr:uid="{E4CED401-B12C-45DE-9953-A100A9C68E1E}"/>
    <cellStyle name="Normal 5 4 3 6" xfId="1282" xr:uid="{1DFF0BCD-08FB-405D-86E8-66F6F64FB776}"/>
    <cellStyle name="Normal 5 4 3 6 2" xfId="1283" xr:uid="{71E04E7B-94B1-4A92-A756-BBF24BB9F186}"/>
    <cellStyle name="Normal 5 4 3 7" xfId="1284" xr:uid="{1820C5A4-4365-47FB-94C8-60606C7181C1}"/>
    <cellStyle name="Normal 5 4 3 8" xfId="2855" xr:uid="{7BA05691-1E49-409F-A5F1-CFEBC79B98F3}"/>
    <cellStyle name="Normal 5 4 4" xfId="97" xr:uid="{52725533-DDEB-4FE9-8580-87889E2EEB40}"/>
    <cellStyle name="Normal 5 4 4 2" xfId="446" xr:uid="{E71268BF-F9BC-44B3-B570-AC8D5C7AB045}"/>
    <cellStyle name="Normal 5 4 4 2 2" xfId="555" xr:uid="{A4A17AEE-578D-4FE6-AF76-9BA4978874AD}"/>
    <cellStyle name="Normal 5 4 4 2 2 2" xfId="1285" xr:uid="{6D02646F-6824-42CF-8739-14C079D0CBF8}"/>
    <cellStyle name="Normal 5 4 4 2 2 2 2" xfId="1286" xr:uid="{064BBAD7-DB90-4F31-A2A5-B19E4D8B053C}"/>
    <cellStyle name="Normal 5 4 4 2 2 3" xfId="1287" xr:uid="{F389E1B7-3A09-4ADD-AC82-7AD3CB053CF3}"/>
    <cellStyle name="Normal 5 4 4 2 2 4" xfId="2856" xr:uid="{512385B9-58A5-4510-B561-2165B6BEE5E2}"/>
    <cellStyle name="Normal 5 4 4 2 3" xfId="1288" xr:uid="{25B05B32-D62D-47A6-9A90-EBE7E9473622}"/>
    <cellStyle name="Normal 5 4 4 2 3 2" xfId="1289" xr:uid="{A30A6881-AAE3-4D0C-908E-78301C30753B}"/>
    <cellStyle name="Normal 5 4 4 2 4" xfId="1290" xr:uid="{82353E18-A304-4782-99E2-1CB51D1E7AA8}"/>
    <cellStyle name="Normal 5 4 4 2 5" xfId="2857" xr:uid="{D7F353A4-2D11-4262-84A7-C3FC031FC4D3}"/>
    <cellStyle name="Normal 5 4 4 3" xfId="556" xr:uid="{DF31CF6C-D6C1-45AD-8E7F-CD3E3C67D806}"/>
    <cellStyle name="Normal 5 4 4 3 2" xfId="1291" xr:uid="{23B9D096-D637-49A9-8509-715F507941B2}"/>
    <cellStyle name="Normal 5 4 4 3 2 2" xfId="1292" xr:uid="{A4BCE9A5-4131-4FE8-9B12-0B562083E2B5}"/>
    <cellStyle name="Normal 5 4 4 3 3" xfId="1293" xr:uid="{8DFB779C-98B4-45EB-92D0-D562B2A4231F}"/>
    <cellStyle name="Normal 5 4 4 3 4" xfId="2858" xr:uid="{907E933D-DB01-4630-B45F-711302556003}"/>
    <cellStyle name="Normal 5 4 4 4" xfId="1294" xr:uid="{55AF15E0-9CF2-45F9-8B28-B3E8A65383C8}"/>
    <cellStyle name="Normal 5 4 4 4 2" xfId="1295" xr:uid="{3A32EE6E-E317-4165-8D52-333B740D67D5}"/>
    <cellStyle name="Normal 5 4 4 4 3" xfId="2859" xr:uid="{1DBA938F-2A61-435B-BD15-9A030F5AEAC0}"/>
    <cellStyle name="Normal 5 4 4 4 4" xfId="2860" xr:uid="{A4D5AF6C-4AD2-45AB-8E74-6C1D6E02DA41}"/>
    <cellStyle name="Normal 5 4 4 5" xfId="1296" xr:uid="{C4D76EBE-B4DB-4B22-8397-F0B95CCF53F3}"/>
    <cellStyle name="Normal 5 4 4 6" xfId="2861" xr:uid="{6D4AD955-3FB5-4D6B-BA5E-CD0F262658EC}"/>
    <cellStyle name="Normal 5 4 4 7" xfId="2862" xr:uid="{16F885F6-524D-41FD-80BC-2F81DABA68F9}"/>
    <cellStyle name="Normal 5 4 5" xfId="301" xr:uid="{2D13C099-41F9-4120-A018-C05AB8F099A9}"/>
    <cellStyle name="Normal 5 4 5 2" xfId="557" xr:uid="{0EC0EEF8-0AC2-4406-B99C-9C19411ABDCB}"/>
    <cellStyle name="Normal 5 4 5 2 2" xfId="558" xr:uid="{4F441038-68ED-4BCC-AF9A-2AB1EA1838C4}"/>
    <cellStyle name="Normal 5 4 5 2 2 2" xfId="1297" xr:uid="{EFC38AD5-F06F-444F-9842-D439A9292EBD}"/>
    <cellStyle name="Normal 5 4 5 2 2 2 2" xfId="1298" xr:uid="{28E6E661-271B-42AA-AA9F-F74F17A80950}"/>
    <cellStyle name="Normal 5 4 5 2 2 3" xfId="1299" xr:uid="{13046EA6-2A1D-455C-955A-8AEFDDCD9F20}"/>
    <cellStyle name="Normal 5 4 5 2 3" xfId="1300" xr:uid="{807363B6-D302-4128-886D-2D4A346FDF6C}"/>
    <cellStyle name="Normal 5 4 5 2 3 2" xfId="1301" xr:uid="{08FE6D43-3351-40FC-ABF5-BE7A546FFD18}"/>
    <cellStyle name="Normal 5 4 5 2 4" xfId="1302" xr:uid="{03B1D356-6481-4154-9524-5E4C21FFC73A}"/>
    <cellStyle name="Normal 5 4 5 3" xfId="559" xr:uid="{03C8D3BF-8B96-492C-8117-D010D8B2F46B}"/>
    <cellStyle name="Normal 5 4 5 3 2" xfId="1303" xr:uid="{DE12C7BC-6C9A-4466-876B-17EDDA2F3CD8}"/>
    <cellStyle name="Normal 5 4 5 3 2 2" xfId="1304" xr:uid="{D39EAFC1-5A92-407A-9B0C-7697848B3D9A}"/>
    <cellStyle name="Normal 5 4 5 3 3" xfId="1305" xr:uid="{29275137-545E-42BF-BD44-CE209593A5AC}"/>
    <cellStyle name="Normal 5 4 5 3 4" xfId="2863" xr:uid="{18FC1A85-6EFA-4B75-B8B5-9D00153A23C2}"/>
    <cellStyle name="Normal 5 4 5 4" xfId="1306" xr:uid="{6A0D4496-8D01-4FDF-8D60-D980AF0CC6A4}"/>
    <cellStyle name="Normal 5 4 5 4 2" xfId="1307" xr:uid="{5FC9895B-A06A-47D1-9BAB-B5E9A670AC59}"/>
    <cellStyle name="Normal 5 4 5 5" xfId="1308" xr:uid="{059FC9A8-EF8F-415F-84A9-8268198E12F5}"/>
    <cellStyle name="Normal 5 4 5 6" xfId="2864" xr:uid="{3684FDA6-B45E-4045-8199-C17E0A33174A}"/>
    <cellStyle name="Normal 5 4 6" xfId="302" xr:uid="{6B0D5DB2-4474-4EFF-9349-45CE2FB3597C}"/>
    <cellStyle name="Normal 5 4 6 2" xfId="560" xr:uid="{BFC54394-B4BE-466A-9B9C-C6F72E692BFC}"/>
    <cellStyle name="Normal 5 4 6 2 2" xfId="1309" xr:uid="{1A0BFB5D-79AC-4FDD-9709-A3EF4F267130}"/>
    <cellStyle name="Normal 5 4 6 2 2 2" xfId="1310" xr:uid="{DEBFCA02-7450-42C3-B6FE-00A9610054A6}"/>
    <cellStyle name="Normal 5 4 6 2 3" xfId="1311" xr:uid="{9F5CBAD0-7675-4D21-90CA-47593F31550D}"/>
    <cellStyle name="Normal 5 4 6 2 4" xfId="2865" xr:uid="{D545DBDD-5F43-42A6-93B3-607201F93775}"/>
    <cellStyle name="Normal 5 4 6 3" xfId="1312" xr:uid="{602677CC-013E-4482-B325-DE39A914D37A}"/>
    <cellStyle name="Normal 5 4 6 3 2" xfId="1313" xr:uid="{2632E890-8D51-4261-84DB-E3F961BA3072}"/>
    <cellStyle name="Normal 5 4 6 4" xfId="1314" xr:uid="{1CDB0D19-5783-48A8-AC9D-15ED01E3F950}"/>
    <cellStyle name="Normal 5 4 6 5" xfId="2866" xr:uid="{EFFEF90D-89C9-4E43-A0E7-6BA6BF90E090}"/>
    <cellStyle name="Normal 5 4 7" xfId="561" xr:uid="{5B4CD89F-00A9-4326-BDF3-2E3712B6D77F}"/>
    <cellStyle name="Normal 5 4 7 2" xfId="1315" xr:uid="{9D716DE9-B0E4-4DD2-9FAF-ABB41E78F01A}"/>
    <cellStyle name="Normal 5 4 7 2 2" xfId="1316" xr:uid="{33D60439-FABD-40EC-8ABF-DCE0309A1D42}"/>
    <cellStyle name="Normal 5 4 7 2 3" xfId="4418" xr:uid="{914459CE-1610-469C-B5F5-AD1D3B557EEF}"/>
    <cellStyle name="Normal 5 4 7 3" xfId="1317" xr:uid="{0DC11CA9-F9FB-427F-9FC7-713FE7559839}"/>
    <cellStyle name="Normal 5 4 7 4" xfId="2867" xr:uid="{B863D7DA-9A47-49BE-BDA4-A11AEA155510}"/>
    <cellStyle name="Normal 5 4 7 4 2" xfId="4583" xr:uid="{9D79FD50-6D60-4DC3-9EEB-B621B1256D1F}"/>
    <cellStyle name="Normal 5 4 7 4 3" xfId="4684" xr:uid="{53F7B82C-E255-46C3-8E4D-04D95AC3870F}"/>
    <cellStyle name="Normal 5 4 7 4 4" xfId="4610" xr:uid="{8F6FBECD-414C-48E7-9804-FF32B3094E72}"/>
    <cellStyle name="Normal 5 4 8" xfId="1318" xr:uid="{783742E6-29FD-4257-A92E-6D74D6283BED}"/>
    <cellStyle name="Normal 5 4 8 2" xfId="1319" xr:uid="{AF1E6A0C-ED6C-49BC-A70A-D8B9D3E5BC70}"/>
    <cellStyle name="Normal 5 4 8 3" xfId="2868" xr:uid="{03F87E6C-1437-4D4E-99DF-6335E872737E}"/>
    <cellStyle name="Normal 5 4 8 4" xfId="2869" xr:uid="{17D4D590-CB6D-456A-A618-C4A35F18342A}"/>
    <cellStyle name="Normal 5 4 9" xfId="1320" xr:uid="{A28F5065-43FA-46D6-9585-A12DA818822A}"/>
    <cellStyle name="Normal 5 5" xfId="98" xr:uid="{F40F1F3F-6666-4584-8BA5-9B9488537364}"/>
    <cellStyle name="Normal 5 5 10" xfId="2870" xr:uid="{F3D0048D-96BE-4A81-A7F9-08782A4529BE}"/>
    <cellStyle name="Normal 5 5 11" xfId="2871" xr:uid="{A74A395D-54FF-4091-B5DD-BB5E27C32A6A}"/>
    <cellStyle name="Normal 5 5 2" xfId="99" xr:uid="{03081BF6-1B35-45E0-B36C-3361E6349654}"/>
    <cellStyle name="Normal 5 5 2 2" xfId="100" xr:uid="{63C9EB84-D89F-4E30-AD45-66AA4FC0B83F}"/>
    <cellStyle name="Normal 5 5 2 2 2" xfId="303" xr:uid="{92543B9F-AAC2-4C71-8656-F0D89BAD24B6}"/>
    <cellStyle name="Normal 5 5 2 2 2 2" xfId="562" xr:uid="{5C541316-A816-4213-BC2C-3ECB51EFB871}"/>
    <cellStyle name="Normal 5 5 2 2 2 2 2" xfId="1321" xr:uid="{2D93F09E-AD8A-4BED-ADA1-1E5759921FEE}"/>
    <cellStyle name="Normal 5 5 2 2 2 2 2 2" xfId="1322" xr:uid="{B7BA8053-0794-436C-9958-1236B506E6D4}"/>
    <cellStyle name="Normal 5 5 2 2 2 2 3" xfId="1323" xr:uid="{7D489F5C-7EEF-4930-80C2-D7C3EC46F2D6}"/>
    <cellStyle name="Normal 5 5 2 2 2 2 4" xfId="2872" xr:uid="{408CF165-BF31-4124-9FF8-9CD002FF9779}"/>
    <cellStyle name="Normal 5 5 2 2 2 3" xfId="1324" xr:uid="{079C26AA-64B5-468E-A077-61EA0A4BD6F2}"/>
    <cellStyle name="Normal 5 5 2 2 2 3 2" xfId="1325" xr:uid="{997D9C69-F0D5-42CE-BFCC-3EF3C5AC2184}"/>
    <cellStyle name="Normal 5 5 2 2 2 3 3" xfId="2873" xr:uid="{9195886E-4CAF-484A-96F1-D16DA274B4C2}"/>
    <cellStyle name="Normal 5 5 2 2 2 3 4" xfId="2874" xr:uid="{011229F5-E7DC-4228-8719-217A7BFE82DC}"/>
    <cellStyle name="Normal 5 5 2 2 2 4" xfId="1326" xr:uid="{7E7DBD32-A956-440B-B2F5-2A16F0570111}"/>
    <cellStyle name="Normal 5 5 2 2 2 5" xfId="2875" xr:uid="{68C308A2-23C8-465C-B66D-07B0D39AE802}"/>
    <cellStyle name="Normal 5 5 2 2 2 6" xfId="2876" xr:uid="{18E0B957-1F64-48A1-AC4A-B29C02F227ED}"/>
    <cellStyle name="Normal 5 5 2 2 3" xfId="563" xr:uid="{BDE09024-A940-43AC-A6B1-7FAABEA33130}"/>
    <cellStyle name="Normal 5 5 2 2 3 2" xfId="1327" xr:uid="{E56E8824-1FF4-49A1-A4F8-C3A6E34D3A37}"/>
    <cellStyle name="Normal 5 5 2 2 3 2 2" xfId="1328" xr:uid="{8C00956D-48F2-4B34-A637-0290BDFE8C07}"/>
    <cellStyle name="Normal 5 5 2 2 3 2 3" xfId="2877" xr:uid="{A746FD63-5C13-4C5D-A15A-F073C1178A99}"/>
    <cellStyle name="Normal 5 5 2 2 3 2 4" xfId="2878" xr:uid="{FDEA9F06-2526-4413-935B-73F5C66E31DD}"/>
    <cellStyle name="Normal 5 5 2 2 3 3" xfId="1329" xr:uid="{9B5B6D4D-34D0-457E-9DA0-39535B1EB5EF}"/>
    <cellStyle name="Normal 5 5 2 2 3 4" xfId="2879" xr:uid="{6F432612-A114-443A-A11E-5CFB27B2E7AB}"/>
    <cellStyle name="Normal 5 5 2 2 3 5" xfId="2880" xr:uid="{49D615DB-FB7D-4DC2-99C0-2E1A6814919D}"/>
    <cellStyle name="Normal 5 5 2 2 4" xfId="1330" xr:uid="{6C918809-9769-4767-B7A5-F0DC94C59117}"/>
    <cellStyle name="Normal 5 5 2 2 4 2" xfId="1331" xr:uid="{55EFD91B-9E6B-4A00-9A83-B5CA7B48BB30}"/>
    <cellStyle name="Normal 5 5 2 2 4 3" xfId="2881" xr:uid="{516183F5-9276-4B27-AC67-BC412EDECCEC}"/>
    <cellStyle name="Normal 5 5 2 2 4 4" xfId="2882" xr:uid="{0CB96AFE-869C-4310-8ADD-5302C028BB78}"/>
    <cellStyle name="Normal 5 5 2 2 5" xfId="1332" xr:uid="{C772D3FD-51F1-4D9D-8201-222CBF3BEBF5}"/>
    <cellStyle name="Normal 5 5 2 2 5 2" xfId="2883" xr:uid="{54CA7D89-F53A-4133-9FBE-1D3F85C07092}"/>
    <cellStyle name="Normal 5 5 2 2 5 3" xfId="2884" xr:uid="{CF795401-84C8-4336-A822-A7D9139427D5}"/>
    <cellStyle name="Normal 5 5 2 2 5 4" xfId="2885" xr:uid="{A220E60C-11E1-404A-AC73-E91184F3F432}"/>
    <cellStyle name="Normal 5 5 2 2 6" xfId="2886" xr:uid="{CF422CAA-D442-4901-9393-0A01AB29D5EF}"/>
    <cellStyle name="Normal 5 5 2 2 7" xfId="2887" xr:uid="{6C52866C-CC7E-426F-B6B5-5A6214397AA7}"/>
    <cellStyle name="Normal 5 5 2 2 8" xfId="2888" xr:uid="{03CB7FFC-98E5-4066-8E37-A16881871A63}"/>
    <cellStyle name="Normal 5 5 2 3" xfId="304" xr:uid="{6594A4A3-25B4-4D83-8C59-C0D55F6B1859}"/>
    <cellStyle name="Normal 5 5 2 3 2" xfId="564" xr:uid="{CB19D508-4DAE-4DC8-A5C8-F59F2AE4F25D}"/>
    <cellStyle name="Normal 5 5 2 3 2 2" xfId="565" xr:uid="{12CABAE0-D920-4E2C-A3E7-1139DEF98EC0}"/>
    <cellStyle name="Normal 5 5 2 3 2 2 2" xfId="1333" xr:uid="{B48CBD62-BAAF-4294-A953-6E326551ECA4}"/>
    <cellStyle name="Normal 5 5 2 3 2 2 2 2" xfId="1334" xr:uid="{A5C91C1F-B0C7-48E6-B397-FC2B1DEBCB20}"/>
    <cellStyle name="Normal 5 5 2 3 2 2 3" xfId="1335" xr:uid="{4784D375-77E6-4CC4-8406-06A9329F18E3}"/>
    <cellStyle name="Normal 5 5 2 3 2 3" xfId="1336" xr:uid="{7C074D76-D8E4-47CE-9024-15DDAA3F5E95}"/>
    <cellStyle name="Normal 5 5 2 3 2 3 2" xfId="1337" xr:uid="{D0B98D14-F54F-4172-BF3D-0F48764C300F}"/>
    <cellStyle name="Normal 5 5 2 3 2 4" xfId="1338" xr:uid="{06CFBD49-08DC-4198-B655-4FB2A50125C2}"/>
    <cellStyle name="Normal 5 5 2 3 3" xfId="566" xr:uid="{C882366A-6F5C-44D1-92EA-9D29DB7842CD}"/>
    <cellStyle name="Normal 5 5 2 3 3 2" xfId="1339" xr:uid="{329CA6D1-AB2A-4C4E-8D5B-9B3391474C5B}"/>
    <cellStyle name="Normal 5 5 2 3 3 2 2" xfId="1340" xr:uid="{78133423-E6FA-46CE-8A6C-556CE40B6ADF}"/>
    <cellStyle name="Normal 5 5 2 3 3 3" xfId="1341" xr:uid="{CBBEB167-BB55-4C4E-A75D-309DEEF83D19}"/>
    <cellStyle name="Normal 5 5 2 3 3 4" xfId="2889" xr:uid="{4DBB7DC2-1200-4F0D-AD79-22ADCB8C4129}"/>
    <cellStyle name="Normal 5 5 2 3 4" xfId="1342" xr:uid="{9D2F2DDA-E53E-4D3B-8D71-893DBAAEC320}"/>
    <cellStyle name="Normal 5 5 2 3 4 2" xfId="1343" xr:uid="{2521F9D2-73C5-45C9-96A1-59C8B6778314}"/>
    <cellStyle name="Normal 5 5 2 3 5" xfId="1344" xr:uid="{2F47038E-9866-4259-9141-259E844BF5A8}"/>
    <cellStyle name="Normal 5 5 2 3 6" xfId="2890" xr:uid="{212E49A8-724C-4624-8A3B-B8202AACACA6}"/>
    <cellStyle name="Normal 5 5 2 4" xfId="305" xr:uid="{0A02A8E5-0AD1-4C40-805C-148267894B28}"/>
    <cellStyle name="Normal 5 5 2 4 2" xfId="567" xr:uid="{429B17F5-B06E-4D80-8F4A-47FDCBEEEACF}"/>
    <cellStyle name="Normal 5 5 2 4 2 2" xfId="1345" xr:uid="{5CEE004F-B4E7-4A7B-B3D9-F1380412CDDF}"/>
    <cellStyle name="Normal 5 5 2 4 2 2 2" xfId="1346" xr:uid="{4120A2E7-D577-4C2B-96B8-7348FDDF7D62}"/>
    <cellStyle name="Normal 5 5 2 4 2 3" xfId="1347" xr:uid="{E7668C10-6D0A-41DA-A226-65F1558B6759}"/>
    <cellStyle name="Normal 5 5 2 4 2 4" xfId="2891" xr:uid="{0E081D36-0A6C-4FC0-B026-0F00775752F9}"/>
    <cellStyle name="Normal 5 5 2 4 3" xfId="1348" xr:uid="{77EF3D09-28A4-454F-87EA-E46D91C288FD}"/>
    <cellStyle name="Normal 5 5 2 4 3 2" xfId="1349" xr:uid="{80A2E1A9-E33F-4AEC-A0B5-31BC95ED7C8F}"/>
    <cellStyle name="Normal 5 5 2 4 4" xfId="1350" xr:uid="{44E9F339-1CFD-4605-B9E0-A7CEA09FAAD2}"/>
    <cellStyle name="Normal 5 5 2 4 5" xfId="2892" xr:uid="{516742C5-8F54-4BFA-A1E4-2EC79D33F745}"/>
    <cellStyle name="Normal 5 5 2 5" xfId="306" xr:uid="{8AE37EDB-916F-4B12-9EE4-E702C8C37F5C}"/>
    <cellStyle name="Normal 5 5 2 5 2" xfId="1351" xr:uid="{00A0E13C-CEAB-49E2-8ECE-8153F8D7B1C4}"/>
    <cellStyle name="Normal 5 5 2 5 2 2" xfId="1352" xr:uid="{A60DC1C2-735C-4D18-88CC-8CE0C8B34DE4}"/>
    <cellStyle name="Normal 5 5 2 5 3" xfId="1353" xr:uid="{B1F8ADFC-5A27-43F4-9A48-BDAE3C25E064}"/>
    <cellStyle name="Normal 5 5 2 5 4" xfId="2893" xr:uid="{29D85DDA-54D5-4C0A-981F-3FDE894BE36B}"/>
    <cellStyle name="Normal 5 5 2 6" xfId="1354" xr:uid="{5406B18A-061C-4C89-90BA-EDCB54DC162D}"/>
    <cellStyle name="Normal 5 5 2 6 2" xfId="1355" xr:uid="{B95660F2-49C7-429B-983B-DB103E394F1E}"/>
    <cellStyle name="Normal 5 5 2 6 3" xfId="2894" xr:uid="{821BDDBA-A1A5-45AF-8D26-D62CC46CCE1A}"/>
    <cellStyle name="Normal 5 5 2 6 4" xfId="2895" xr:uid="{3E040CBD-1B57-487B-9723-D826854C08AB}"/>
    <cellStyle name="Normal 5 5 2 7" xfId="1356" xr:uid="{17AC3A27-6F48-47BE-939D-2A2163764D1C}"/>
    <cellStyle name="Normal 5 5 2 8" xfId="2896" xr:uid="{079ED713-007D-4D62-9D83-BE585682210E}"/>
    <cellStyle name="Normal 5 5 2 9" xfId="2897" xr:uid="{0E6961A9-335C-4148-AC71-EBA4E0AD8BF0}"/>
    <cellStyle name="Normal 5 5 3" xfId="101" xr:uid="{0E7D67F6-5E69-4532-B864-843A0A1A1986}"/>
    <cellStyle name="Normal 5 5 3 2" xfId="102" xr:uid="{4626B4CA-6E8E-404E-BE7C-F9700E494BFC}"/>
    <cellStyle name="Normal 5 5 3 2 2" xfId="568" xr:uid="{4BE6780F-C99D-41E7-9D0A-92F9B3FD3B51}"/>
    <cellStyle name="Normal 5 5 3 2 2 2" xfId="1357" xr:uid="{BF4846D1-4152-41D0-8573-2DB83E2AC710}"/>
    <cellStyle name="Normal 5 5 3 2 2 2 2" xfId="1358" xr:uid="{7049BEF5-9180-4AB7-B370-F62797289BD0}"/>
    <cellStyle name="Normal 5 5 3 2 2 2 2 2" xfId="4468" xr:uid="{0EB6BA7F-42FA-4954-A160-E8E32CE4E2AE}"/>
    <cellStyle name="Normal 5 5 3 2 2 2 3" xfId="4469" xr:uid="{203FC9BF-B51D-4BC2-994A-A428DAF314F7}"/>
    <cellStyle name="Normal 5 5 3 2 2 3" xfId="1359" xr:uid="{3E35D522-C873-4F88-9214-C99447E21326}"/>
    <cellStyle name="Normal 5 5 3 2 2 3 2" xfId="4470" xr:uid="{9F0EC8AE-398D-4D5D-BC0A-6F66B203712F}"/>
    <cellStyle name="Normal 5 5 3 2 2 4" xfId="2898" xr:uid="{7B207932-745F-43B5-9B22-DCF2584BE4B1}"/>
    <cellStyle name="Normal 5 5 3 2 3" xfId="1360" xr:uid="{5A22CC83-8FCF-46A4-811C-ECC41215A07E}"/>
    <cellStyle name="Normal 5 5 3 2 3 2" xfId="1361" xr:uid="{D64FFB14-5994-4A18-AE04-B0969A8AF433}"/>
    <cellStyle name="Normal 5 5 3 2 3 2 2" xfId="4471" xr:uid="{32E70C87-376B-4D26-AC86-FBEB0F415E05}"/>
    <cellStyle name="Normal 5 5 3 2 3 3" xfId="2899" xr:uid="{49B6F97C-5022-4A0B-AE76-0F8F3BB6FE92}"/>
    <cellStyle name="Normal 5 5 3 2 3 4" xfId="2900" xr:uid="{4D92D56D-7C67-407A-8822-A7F3E5307608}"/>
    <cellStyle name="Normal 5 5 3 2 4" xfId="1362" xr:uid="{D1936394-1E0E-42F7-ADE0-D6EC90E5C499}"/>
    <cellStyle name="Normal 5 5 3 2 4 2" xfId="4472" xr:uid="{BE930D89-FC3D-4A47-B1DD-6455130510BA}"/>
    <cellStyle name="Normal 5 5 3 2 5" xfId="2901" xr:uid="{9557E25E-71D7-463E-BB13-68AB9F9B33AE}"/>
    <cellStyle name="Normal 5 5 3 2 6" xfId="2902" xr:uid="{46FA5B45-82F0-4688-83F0-B376CA8E3173}"/>
    <cellStyle name="Normal 5 5 3 3" xfId="307" xr:uid="{3E80DA49-701D-4116-A9EA-594CBD4F56B1}"/>
    <cellStyle name="Normal 5 5 3 3 2" xfId="1363" xr:uid="{25382152-94F2-498D-9655-2524AE7FAC65}"/>
    <cellStyle name="Normal 5 5 3 3 2 2" xfId="1364" xr:uid="{87627B53-3459-4C78-A303-E6356C838E33}"/>
    <cellStyle name="Normal 5 5 3 3 2 2 2" xfId="4473" xr:uid="{551C9305-BED8-4867-BCAF-F47839D6B57C}"/>
    <cellStyle name="Normal 5 5 3 3 2 3" xfId="2903" xr:uid="{2F792D06-DD35-4766-9CFC-CD6989142A38}"/>
    <cellStyle name="Normal 5 5 3 3 2 4" xfId="2904" xr:uid="{63FDB1DA-BB2A-4535-A20B-07446FFB9FE4}"/>
    <cellStyle name="Normal 5 5 3 3 3" xfId="1365" xr:uid="{82A7AD2C-AE87-49EC-8C28-DBCB310AEA77}"/>
    <cellStyle name="Normal 5 5 3 3 3 2" xfId="4474" xr:uid="{9B458BE7-1C66-4AFA-B5F3-AE727380514B}"/>
    <cellStyle name="Normal 5 5 3 3 4" xfId="2905" xr:uid="{69478433-825D-4CA8-B9C2-FBD953988AF9}"/>
    <cellStyle name="Normal 5 5 3 3 5" xfId="2906" xr:uid="{F7B9BBCB-64F3-4472-8CD5-2F7C353981C4}"/>
    <cellStyle name="Normal 5 5 3 4" xfId="1366" xr:uid="{1A028DC2-A098-404A-824E-93D2F95FAA95}"/>
    <cellStyle name="Normal 5 5 3 4 2" xfId="1367" xr:uid="{1E381B92-C74C-4EC7-B4F3-4D9CBDE5DCA3}"/>
    <cellStyle name="Normal 5 5 3 4 2 2" xfId="4475" xr:uid="{225F59EF-71AA-4780-8C3B-ADB55386B0F3}"/>
    <cellStyle name="Normal 5 5 3 4 3" xfId="2907" xr:uid="{77A7E002-0DCE-429C-80FF-EF25A2436494}"/>
    <cellStyle name="Normal 5 5 3 4 4" xfId="2908" xr:uid="{2A402045-8D40-47CC-885D-E87178FB586F}"/>
    <cellStyle name="Normal 5 5 3 5" xfId="1368" xr:uid="{039A3DB0-DAFE-460D-A330-B8F0586EAA05}"/>
    <cellStyle name="Normal 5 5 3 5 2" xfId="2909" xr:uid="{F56FAAC7-C6EB-446C-987B-56DA9346DF9A}"/>
    <cellStyle name="Normal 5 5 3 5 3" xfId="2910" xr:uid="{5807FB09-D0B7-43EF-AC3C-05F1E68BCD51}"/>
    <cellStyle name="Normal 5 5 3 5 4" xfId="2911" xr:uid="{C854D8C8-0516-4EE3-AAF2-6693ED2D39D9}"/>
    <cellStyle name="Normal 5 5 3 6" xfId="2912" xr:uid="{1E2C9B56-8725-4863-A384-161ED5644968}"/>
    <cellStyle name="Normal 5 5 3 7" xfId="2913" xr:uid="{008C6ADE-E90C-4FE7-9C23-CBD4B1C7A10F}"/>
    <cellStyle name="Normal 5 5 3 8" xfId="2914" xr:uid="{8F8B302C-023E-411A-B682-D13E9127D5DF}"/>
    <cellStyle name="Normal 5 5 4" xfId="103" xr:uid="{1C293CE5-FFC3-4E61-A3AA-1B8B487BD2F8}"/>
    <cellStyle name="Normal 5 5 4 2" xfId="569" xr:uid="{B9A054EE-C72E-4DBD-ABC3-820A94C8BEDB}"/>
    <cellStyle name="Normal 5 5 4 2 2" xfId="570" xr:uid="{00AF59D8-C1F8-413F-BA4F-1FB38B8C89C5}"/>
    <cellStyle name="Normal 5 5 4 2 2 2" xfId="1369" xr:uid="{078734A1-F0BE-4A01-A68A-2CC56E8E3039}"/>
    <cellStyle name="Normal 5 5 4 2 2 2 2" xfId="1370" xr:uid="{B822228B-93EE-46FC-80FC-3F597F615C44}"/>
    <cellStyle name="Normal 5 5 4 2 2 3" xfId="1371" xr:uid="{D021CF6E-E994-436E-82F4-E176784EDF10}"/>
    <cellStyle name="Normal 5 5 4 2 2 4" xfId="2915" xr:uid="{CB87BD29-4753-4F05-BDB5-28AF16865368}"/>
    <cellStyle name="Normal 5 5 4 2 3" xfId="1372" xr:uid="{3A0CE35A-EA82-4288-A900-B2F705DE4553}"/>
    <cellStyle name="Normal 5 5 4 2 3 2" xfId="1373" xr:uid="{7DD3D03F-14C7-4A7A-93A6-FD82B1374582}"/>
    <cellStyle name="Normal 5 5 4 2 4" xfId="1374" xr:uid="{326986B3-C6D9-4D2D-8860-BFA85A9FFD57}"/>
    <cellStyle name="Normal 5 5 4 2 5" xfId="2916" xr:uid="{0D1EA37B-1891-4060-B9E0-2155A4295035}"/>
    <cellStyle name="Normal 5 5 4 3" xfId="571" xr:uid="{91322C34-CF57-4263-8F6D-411C1181EA9C}"/>
    <cellStyle name="Normal 5 5 4 3 2" xfId="1375" xr:uid="{2CB58490-67BD-4A60-841C-690C2C31930C}"/>
    <cellStyle name="Normal 5 5 4 3 2 2" xfId="1376" xr:uid="{3CD3FFCE-D634-4FCF-B2B5-5EA9E5E87589}"/>
    <cellStyle name="Normal 5 5 4 3 3" xfId="1377" xr:uid="{9114B85C-4B6D-4DE1-9AE6-3F08C40AFE7E}"/>
    <cellStyle name="Normal 5 5 4 3 4" xfId="2917" xr:uid="{1975CA1B-83DD-4818-9201-AFE009D0895A}"/>
    <cellStyle name="Normal 5 5 4 4" xfId="1378" xr:uid="{751ADA97-8FB5-477C-B993-D2F92F7E29CA}"/>
    <cellStyle name="Normal 5 5 4 4 2" xfId="1379" xr:uid="{0404BBED-7AF7-4BE1-82E1-43CDD231903C}"/>
    <cellStyle name="Normal 5 5 4 4 3" xfId="2918" xr:uid="{6FC2A0AB-7637-407E-87B8-530B6A80F7DF}"/>
    <cellStyle name="Normal 5 5 4 4 4" xfId="2919" xr:uid="{8FE23E7C-D0FF-421E-ABE9-ECD873BEC452}"/>
    <cellStyle name="Normal 5 5 4 5" xfId="1380" xr:uid="{73ADE63C-113A-42A7-B594-2937C3E8AE2F}"/>
    <cellStyle name="Normal 5 5 4 6" xfId="2920" xr:uid="{43FDE447-FDC2-4D65-9BD4-F135B7617571}"/>
    <cellStyle name="Normal 5 5 4 7" xfId="2921" xr:uid="{C11639E7-74C8-4248-ABDE-4D4E0F9E68F4}"/>
    <cellStyle name="Normal 5 5 5" xfId="308" xr:uid="{DC8EC68D-626C-4AB5-B55C-026DBD09B95E}"/>
    <cellStyle name="Normal 5 5 5 2" xfId="572" xr:uid="{07C7817F-5DFE-41EF-B3F3-1DC9F74D23E3}"/>
    <cellStyle name="Normal 5 5 5 2 2" xfId="1381" xr:uid="{94AFC19C-F861-4277-AF2D-BB7B5EF057C6}"/>
    <cellStyle name="Normal 5 5 5 2 2 2" xfId="1382" xr:uid="{6050FDB1-B908-44BF-B624-DE7ACD271E37}"/>
    <cellStyle name="Normal 5 5 5 2 3" xfId="1383" xr:uid="{A18A2B46-9BC0-428B-86FB-D3D04061C2CD}"/>
    <cellStyle name="Normal 5 5 5 2 4" xfId="2922" xr:uid="{8913F5D9-5244-4499-ACEB-25DFD1466112}"/>
    <cellStyle name="Normal 5 5 5 3" xfId="1384" xr:uid="{7D00A8D5-E0CD-4849-AEDE-615B307BF6EF}"/>
    <cellStyle name="Normal 5 5 5 3 2" xfId="1385" xr:uid="{6D02A22E-BDAB-4306-9487-48FDD4D92AA7}"/>
    <cellStyle name="Normal 5 5 5 3 3" xfId="2923" xr:uid="{1978D136-EF58-47A9-A0EA-40D91EB076D1}"/>
    <cellStyle name="Normal 5 5 5 3 4" xfId="2924" xr:uid="{4AE9FF5D-8CD1-4DC7-8530-2C3500F8A5FD}"/>
    <cellStyle name="Normal 5 5 5 4" xfId="1386" xr:uid="{C182C9DA-CDB0-4EFB-AD0F-659A4A20FC53}"/>
    <cellStyle name="Normal 5 5 5 5" xfId="2925" xr:uid="{8457CEBD-2198-4B66-B18F-9B4042F5F47E}"/>
    <cellStyle name="Normal 5 5 5 6" xfId="2926" xr:uid="{69ECA3A3-9338-4F8A-8E95-86E96A01DE1B}"/>
    <cellStyle name="Normal 5 5 6" xfId="309" xr:uid="{3FD273A0-C3A3-494B-8965-67D019FCDF8C}"/>
    <cellStyle name="Normal 5 5 6 2" xfId="1387" xr:uid="{FA907F69-8A8F-4179-8891-8A1C07A6BDB1}"/>
    <cellStyle name="Normal 5 5 6 2 2" xfId="1388" xr:uid="{1FEC532B-2919-423D-A310-B5FF57F3128B}"/>
    <cellStyle name="Normal 5 5 6 2 3" xfId="2927" xr:uid="{611CD841-BA5B-407F-BAFC-722AFDD6FB48}"/>
    <cellStyle name="Normal 5 5 6 2 4" xfId="2928" xr:uid="{79E7140B-D571-483F-B25E-A13FC88E545C}"/>
    <cellStyle name="Normal 5 5 6 3" xfId="1389" xr:uid="{6CBB45C6-0C66-4B66-8AC4-53D83438708B}"/>
    <cellStyle name="Normal 5 5 6 4" xfId="2929" xr:uid="{394C754A-A805-4975-88D5-A73E9FE7DF13}"/>
    <cellStyle name="Normal 5 5 6 5" xfId="2930" xr:uid="{8EE06C20-4DC5-44FD-8E26-B2AF445595BA}"/>
    <cellStyle name="Normal 5 5 7" xfId="1390" xr:uid="{A2DDF01E-8FC5-47F5-A0BE-DC1FE7FF0BEF}"/>
    <cellStyle name="Normal 5 5 7 2" xfId="1391" xr:uid="{514E1D98-CFB0-47B4-95FD-5C7101212C80}"/>
    <cellStyle name="Normal 5 5 7 3" xfId="2931" xr:uid="{5A4602DF-B9F7-4ABD-BE98-9F9E2C15C693}"/>
    <cellStyle name="Normal 5 5 7 4" xfId="2932" xr:uid="{66070146-40B9-499E-876E-BFAFE07923AD}"/>
    <cellStyle name="Normal 5 5 8" xfId="1392" xr:uid="{0B8D1DB5-DA9C-4F47-8164-306FFE8F715B}"/>
    <cellStyle name="Normal 5 5 8 2" xfId="2933" xr:uid="{C742E19A-C77D-4BCD-A2A8-2DE75A8D2E06}"/>
    <cellStyle name="Normal 5 5 8 3" xfId="2934" xr:uid="{675F8A6A-2542-4B21-8FFD-C103CA260FD8}"/>
    <cellStyle name="Normal 5 5 8 4" xfId="2935" xr:uid="{E7BE4824-ADA7-4295-9D8B-65733023F8BC}"/>
    <cellStyle name="Normal 5 5 9" xfId="2936" xr:uid="{5202BD71-89BA-411C-B626-55FD47EE99D3}"/>
    <cellStyle name="Normal 5 6" xfId="104" xr:uid="{07F80072-DFE6-4BB3-A3E7-73B6A0B72D83}"/>
    <cellStyle name="Normal 5 6 10" xfId="2937" xr:uid="{0A6A13DB-A273-4371-B68D-210486DE84C0}"/>
    <cellStyle name="Normal 5 6 11" xfId="2938" xr:uid="{479DB8FC-1B43-4750-A5A0-A34365AE0CE5}"/>
    <cellStyle name="Normal 5 6 2" xfId="105" xr:uid="{0989CDFA-BA1C-4D0C-9874-874CDEA3B87D}"/>
    <cellStyle name="Normal 5 6 2 2" xfId="310" xr:uid="{CD501E4F-4787-4FFA-A63F-E22AEDE2DA32}"/>
    <cellStyle name="Normal 5 6 2 2 2" xfId="573" xr:uid="{263B2FFE-4790-4896-8781-C8B2E466F52D}"/>
    <cellStyle name="Normal 5 6 2 2 2 2" xfId="574" xr:uid="{8F3797B3-AC14-4F19-A7C0-1926A251DABE}"/>
    <cellStyle name="Normal 5 6 2 2 2 2 2" xfId="1393" xr:uid="{D9F0DC0E-9769-42E9-BDFD-0894CC59C457}"/>
    <cellStyle name="Normal 5 6 2 2 2 2 3" xfId="2939" xr:uid="{97249F48-E217-456F-9146-2AA9CD954485}"/>
    <cellStyle name="Normal 5 6 2 2 2 2 4" xfId="2940" xr:uid="{1627A4B6-967C-46F2-9ABD-D8B9E52CFD92}"/>
    <cellStyle name="Normal 5 6 2 2 2 3" xfId="1394" xr:uid="{FD0A5D8D-6866-4E62-B3F7-2448B9F7A433}"/>
    <cellStyle name="Normal 5 6 2 2 2 3 2" xfId="2941" xr:uid="{006F3EBD-A8F0-4D76-BE37-70BAC21BFAF6}"/>
    <cellStyle name="Normal 5 6 2 2 2 3 3" xfId="2942" xr:uid="{05208C5D-60BF-448D-9377-0B0C989835D9}"/>
    <cellStyle name="Normal 5 6 2 2 2 3 4" xfId="2943" xr:uid="{1E0A9062-27D5-45A2-B572-BB457D3AE109}"/>
    <cellStyle name="Normal 5 6 2 2 2 4" xfId="2944" xr:uid="{8B9E811A-1423-4281-859A-6D78AD14E717}"/>
    <cellStyle name="Normal 5 6 2 2 2 5" xfId="2945" xr:uid="{0A15C267-8DDD-4645-BA63-9F1DF7D7E847}"/>
    <cellStyle name="Normal 5 6 2 2 2 6" xfId="2946" xr:uid="{4082D534-B251-4D29-815F-5068AF74F878}"/>
    <cellStyle name="Normal 5 6 2 2 3" xfId="575" xr:uid="{F4ED96CB-A623-4934-9E07-023B11FF0CAD}"/>
    <cellStyle name="Normal 5 6 2 2 3 2" xfId="1395" xr:uid="{E10C57E5-6B71-4ED4-9091-074436DA1062}"/>
    <cellStyle name="Normal 5 6 2 2 3 2 2" xfId="2947" xr:uid="{8147B148-E2B1-469C-BF35-4FD66798AAB0}"/>
    <cellStyle name="Normal 5 6 2 2 3 2 3" xfId="2948" xr:uid="{2BE0BAD2-9A66-4FB6-A169-C47FF92932BA}"/>
    <cellStyle name="Normal 5 6 2 2 3 2 4" xfId="2949" xr:uid="{8F2F02BC-DE0C-4BA7-86D3-777261C9CFB8}"/>
    <cellStyle name="Normal 5 6 2 2 3 3" xfId="2950" xr:uid="{7F6381D4-17D3-4BC5-B71E-07CEB6530D5B}"/>
    <cellStyle name="Normal 5 6 2 2 3 4" xfId="2951" xr:uid="{A869E0E9-B47E-4075-B104-F1F2740CF866}"/>
    <cellStyle name="Normal 5 6 2 2 3 5" xfId="2952" xr:uid="{216244FC-33FB-4494-B070-C53B3EB46CD4}"/>
    <cellStyle name="Normal 5 6 2 2 4" xfId="1396" xr:uid="{22814162-019D-4529-B44E-9AAC6E846EB1}"/>
    <cellStyle name="Normal 5 6 2 2 4 2" xfId="2953" xr:uid="{009F77D1-AC16-48B2-A41E-96A5F9E32CCF}"/>
    <cellStyle name="Normal 5 6 2 2 4 3" xfId="2954" xr:uid="{4C8C412A-9532-4270-952E-9321F5B6A09E}"/>
    <cellStyle name="Normal 5 6 2 2 4 4" xfId="2955" xr:uid="{78502F40-D373-48E8-9BBB-27A311366B9F}"/>
    <cellStyle name="Normal 5 6 2 2 5" xfId="2956" xr:uid="{B27AC249-9D58-4B58-B28C-0647E7235B37}"/>
    <cellStyle name="Normal 5 6 2 2 5 2" xfId="2957" xr:uid="{9B8A06BF-5C46-4F8D-A535-46E4ECC53A81}"/>
    <cellStyle name="Normal 5 6 2 2 5 3" xfId="2958" xr:uid="{50A29767-2A8A-428D-89D2-FEEEB82EB1B9}"/>
    <cellStyle name="Normal 5 6 2 2 5 4" xfId="2959" xr:uid="{73ED4B81-0901-470F-8871-84BC8DBC57C7}"/>
    <cellStyle name="Normal 5 6 2 2 6" xfId="2960" xr:uid="{4C728CB2-4BAF-4423-9275-19889A251033}"/>
    <cellStyle name="Normal 5 6 2 2 7" xfId="2961" xr:uid="{AA10622B-FEBF-40C7-8AEA-BB1EEC616F5E}"/>
    <cellStyle name="Normal 5 6 2 2 8" xfId="2962" xr:uid="{7C9EBB35-EEAB-4C6C-82B5-827AC75E2006}"/>
    <cellStyle name="Normal 5 6 2 3" xfId="576" xr:uid="{C2BB49F5-E4E0-4C45-87D5-5EAF0CD843C4}"/>
    <cellStyle name="Normal 5 6 2 3 2" xfId="577" xr:uid="{F9CB183C-25BC-49B3-8D7B-D294919518C7}"/>
    <cellStyle name="Normal 5 6 2 3 2 2" xfId="578" xr:uid="{3CC793DD-099D-4D18-8D38-2ADD3497D498}"/>
    <cellStyle name="Normal 5 6 2 3 2 3" xfId="2963" xr:uid="{82457C48-5A33-44C3-BC35-910161AA65D8}"/>
    <cellStyle name="Normal 5 6 2 3 2 4" xfId="2964" xr:uid="{FB3DAAC4-3434-4729-B98E-DACD10CEFC81}"/>
    <cellStyle name="Normal 5 6 2 3 3" xfId="579" xr:uid="{2EF6140A-17B1-45EE-A858-E709CC1F7A25}"/>
    <cellStyle name="Normal 5 6 2 3 3 2" xfId="2965" xr:uid="{BB10763D-57DB-4921-89DA-B5B227AC2382}"/>
    <cellStyle name="Normal 5 6 2 3 3 3" xfId="2966" xr:uid="{86F64AFE-9C88-498A-A16E-3DFA4D4CFD5E}"/>
    <cellStyle name="Normal 5 6 2 3 3 4" xfId="2967" xr:uid="{4FDB3078-158E-499A-A602-D629B7175AAB}"/>
    <cellStyle name="Normal 5 6 2 3 4" xfId="2968" xr:uid="{3852C1DC-4484-4531-ABC6-BA11F4C27E83}"/>
    <cellStyle name="Normal 5 6 2 3 5" xfId="2969" xr:uid="{386B0DA9-5A9C-49A3-B803-8DE926C47932}"/>
    <cellStyle name="Normal 5 6 2 3 6" xfId="2970" xr:uid="{908ECD9D-132C-4AB1-B8A3-D53F4A50ACCC}"/>
    <cellStyle name="Normal 5 6 2 4" xfId="580" xr:uid="{6427554E-1408-48BA-84B2-93C9D6C2195C}"/>
    <cellStyle name="Normal 5 6 2 4 2" xfId="581" xr:uid="{2978E38D-709D-4D3E-B78E-78EF20C24C61}"/>
    <cellStyle name="Normal 5 6 2 4 2 2" xfId="2971" xr:uid="{EF189B44-8A8E-40FF-AB4B-257CED4D193E}"/>
    <cellStyle name="Normal 5 6 2 4 2 3" xfId="2972" xr:uid="{FB02A13E-52B9-4FFB-9920-DB46528D8F4C}"/>
    <cellStyle name="Normal 5 6 2 4 2 4" xfId="2973" xr:uid="{D862E973-3F74-42DC-AF6B-115F6F9E72DA}"/>
    <cellStyle name="Normal 5 6 2 4 3" xfId="2974" xr:uid="{80332037-C4DC-45AD-B7A2-2FB7B2FF9A7C}"/>
    <cellStyle name="Normal 5 6 2 4 4" xfId="2975" xr:uid="{C6F3852C-926F-4EF6-A81D-6237B53E519D}"/>
    <cellStyle name="Normal 5 6 2 4 5" xfId="2976" xr:uid="{7098AE6B-617F-44F1-9759-AC65067B1E78}"/>
    <cellStyle name="Normal 5 6 2 5" xfId="582" xr:uid="{14692A53-1D31-4DB1-A6B7-FA0A40951265}"/>
    <cellStyle name="Normal 5 6 2 5 2" xfId="2977" xr:uid="{73FFD53F-D422-497D-B3D2-A22AC1D9BABB}"/>
    <cellStyle name="Normal 5 6 2 5 3" xfId="2978" xr:uid="{3C53BA3D-B4B0-4173-9264-884CD35F37E5}"/>
    <cellStyle name="Normal 5 6 2 5 4" xfId="2979" xr:uid="{D58828A4-E97A-48B9-8CD8-21048A3A457E}"/>
    <cellStyle name="Normal 5 6 2 6" xfId="2980" xr:uid="{56CEC685-DF82-4446-99F7-6BD278E9AC14}"/>
    <cellStyle name="Normal 5 6 2 6 2" xfId="2981" xr:uid="{A3BCF311-86FE-4C73-AAE2-C446CD4B9C87}"/>
    <cellStyle name="Normal 5 6 2 6 3" xfId="2982" xr:uid="{7DB6EEE6-D753-4E62-92F5-C8F32A7D4BC7}"/>
    <cellStyle name="Normal 5 6 2 6 4" xfId="2983" xr:uid="{E066BFDA-531B-4C6B-A2CE-C16305C19DC3}"/>
    <cellStyle name="Normal 5 6 2 7" xfId="2984" xr:uid="{C9BF66A4-6AD3-445F-A2FD-2F9B66C0B011}"/>
    <cellStyle name="Normal 5 6 2 8" xfId="2985" xr:uid="{BF088C62-17E6-48D9-A0B4-4E495CDD380B}"/>
    <cellStyle name="Normal 5 6 2 9" xfId="2986" xr:uid="{C1CCAEC7-B05E-4004-8783-5F54428D4CB3}"/>
    <cellStyle name="Normal 5 6 3" xfId="311" xr:uid="{804E092A-FCF1-4512-8BC5-0EE13A3F80B8}"/>
    <cellStyle name="Normal 5 6 3 2" xfId="583" xr:uid="{2118C5F1-6EB0-440C-8E9D-0DB79E077802}"/>
    <cellStyle name="Normal 5 6 3 2 2" xfId="584" xr:uid="{54BD2E10-515E-42D8-A03A-1960EFBE7D78}"/>
    <cellStyle name="Normal 5 6 3 2 2 2" xfId="1397" xr:uid="{42C48580-02AC-44B0-B6E3-CB572DB0AB89}"/>
    <cellStyle name="Normal 5 6 3 2 2 2 2" xfId="1398" xr:uid="{0368E36E-A0FD-42D0-A427-4800093C638B}"/>
    <cellStyle name="Normal 5 6 3 2 2 3" xfId="1399" xr:uid="{2F9A5305-DA9A-453A-B8BD-A4E436855E8C}"/>
    <cellStyle name="Normal 5 6 3 2 2 4" xfId="2987" xr:uid="{24141ED3-7FF1-415B-B253-EC3C41271B61}"/>
    <cellStyle name="Normal 5 6 3 2 3" xfId="1400" xr:uid="{C2BF7DB3-DBAF-4C60-A2D1-DE582D67A128}"/>
    <cellStyle name="Normal 5 6 3 2 3 2" xfId="1401" xr:uid="{EF6BDE56-4D1F-4B1D-A3A3-C4EC4830D353}"/>
    <cellStyle name="Normal 5 6 3 2 3 3" xfId="2988" xr:uid="{24D05360-2992-4473-A580-079F964E9B1F}"/>
    <cellStyle name="Normal 5 6 3 2 3 4" xfId="2989" xr:uid="{2248FE1D-86FC-4C93-AA91-45A2874912C4}"/>
    <cellStyle name="Normal 5 6 3 2 4" xfId="1402" xr:uid="{0772794B-6A0D-4E20-82DD-751B5B3DBF6C}"/>
    <cellStyle name="Normal 5 6 3 2 5" xfId="2990" xr:uid="{0138ECA4-24FC-4832-8130-083D8A56E7B6}"/>
    <cellStyle name="Normal 5 6 3 2 6" xfId="2991" xr:uid="{0A262BD9-55B7-4781-B25E-A5AEAAACEEFE}"/>
    <cellStyle name="Normal 5 6 3 3" xfId="585" xr:uid="{5D72A428-3396-40A4-A7C7-9EEC2B766947}"/>
    <cellStyle name="Normal 5 6 3 3 2" xfId="1403" xr:uid="{9FBAB98D-6CB2-4986-90F4-9EDE0D935636}"/>
    <cellStyle name="Normal 5 6 3 3 2 2" xfId="1404" xr:uid="{5E188ED9-6CE6-4128-AE88-A30B744E259E}"/>
    <cellStyle name="Normal 5 6 3 3 2 3" xfId="2992" xr:uid="{8E3EF7E5-C6C2-47E7-A83F-11203B0F1BBA}"/>
    <cellStyle name="Normal 5 6 3 3 2 4" xfId="2993" xr:uid="{1F6A5381-DDB4-4439-B383-5639F91E4E23}"/>
    <cellStyle name="Normal 5 6 3 3 3" xfId="1405" xr:uid="{20EBC52B-E9FF-4E4B-A2FE-43523792B882}"/>
    <cellStyle name="Normal 5 6 3 3 4" xfId="2994" xr:uid="{3E4C17AE-FC3A-43E2-84E3-0BA4BBFEE630}"/>
    <cellStyle name="Normal 5 6 3 3 5" xfId="2995" xr:uid="{161A51D3-4009-4066-8200-322EE25244E7}"/>
    <cellStyle name="Normal 5 6 3 4" xfId="1406" xr:uid="{C6392555-546C-4FFB-B4C7-8A3F7A126120}"/>
    <cellStyle name="Normal 5 6 3 4 2" xfId="1407" xr:uid="{741807EE-C599-4543-9C2F-05E07CA93E08}"/>
    <cellStyle name="Normal 5 6 3 4 3" xfId="2996" xr:uid="{FF938082-E754-428D-9B98-DDDB0A9621A7}"/>
    <cellStyle name="Normal 5 6 3 4 4" xfId="2997" xr:uid="{E03C42B2-17B0-4B75-AC46-C66075943DE4}"/>
    <cellStyle name="Normal 5 6 3 5" xfId="1408" xr:uid="{1ACD45C5-A988-4685-B277-90F0ADB81C77}"/>
    <cellStyle name="Normal 5 6 3 5 2" xfId="2998" xr:uid="{8328A44F-1E99-4DC5-8CDB-FF1F05852C91}"/>
    <cellStyle name="Normal 5 6 3 5 3" xfId="2999" xr:uid="{DA516272-10B5-4611-8C8E-FE82FE104DDD}"/>
    <cellStyle name="Normal 5 6 3 5 4" xfId="3000" xr:uid="{2D3798A3-BF60-4629-9526-794FF344E51F}"/>
    <cellStyle name="Normal 5 6 3 6" xfId="3001" xr:uid="{22A13C66-DB7E-41D6-B8EE-EB2E765B8A87}"/>
    <cellStyle name="Normal 5 6 3 7" xfId="3002" xr:uid="{C49A82E6-503E-4834-8FB7-36FF6AC9E88E}"/>
    <cellStyle name="Normal 5 6 3 8" xfId="3003" xr:uid="{2EE89F28-4FAC-472B-B2A9-CB35B6E6CE22}"/>
    <cellStyle name="Normal 5 6 4" xfId="312" xr:uid="{FE7B8248-C596-420D-8AEE-0B53A3FFA5DE}"/>
    <cellStyle name="Normal 5 6 4 2" xfId="586" xr:uid="{B1284CC9-35E4-4ACF-B58F-96793A616545}"/>
    <cellStyle name="Normal 5 6 4 2 2" xfId="587" xr:uid="{E81DC190-9E28-42F5-A797-207125308A26}"/>
    <cellStyle name="Normal 5 6 4 2 2 2" xfId="1409" xr:uid="{7197A0B3-B058-4FD5-8DF9-D06EC9634A79}"/>
    <cellStyle name="Normal 5 6 4 2 2 3" xfId="3004" xr:uid="{A1F72DC4-477E-4BB9-B049-07FC10DB4231}"/>
    <cellStyle name="Normal 5 6 4 2 2 4" xfId="3005" xr:uid="{54619F9C-93D1-4BE0-8F7E-A8310F087D05}"/>
    <cellStyle name="Normal 5 6 4 2 3" xfId="1410" xr:uid="{C51DA749-9425-4F3F-9AAD-F09CDF3E7C07}"/>
    <cellStyle name="Normal 5 6 4 2 4" xfId="3006" xr:uid="{0B774AA1-BB78-488F-A2C4-7EE9AE321B70}"/>
    <cellStyle name="Normal 5 6 4 2 5" xfId="3007" xr:uid="{DFD1213C-11C7-4657-BBA5-0DE5AE023FA6}"/>
    <cellStyle name="Normal 5 6 4 3" xfId="588" xr:uid="{D0CD5063-CF95-4379-9BAC-F347C00A0A72}"/>
    <cellStyle name="Normal 5 6 4 3 2" xfId="1411" xr:uid="{A32384DA-4685-439E-A3B7-0D9270E506E9}"/>
    <cellStyle name="Normal 5 6 4 3 3" xfId="3008" xr:uid="{F5B16B33-153E-494E-A6F7-C1132E50A914}"/>
    <cellStyle name="Normal 5 6 4 3 4" xfId="3009" xr:uid="{77BDF346-34D9-442C-B7C1-C45E33C21EF0}"/>
    <cellStyle name="Normal 5 6 4 4" xfId="1412" xr:uid="{9F9C650F-9451-42FD-810D-CD83B2AD4361}"/>
    <cellStyle name="Normal 5 6 4 4 2" xfId="3010" xr:uid="{61400523-4C44-423B-B667-EF1A36428D27}"/>
    <cellStyle name="Normal 5 6 4 4 3" xfId="3011" xr:uid="{83FA9580-9318-4CB2-9B1C-756CA90D04EF}"/>
    <cellStyle name="Normal 5 6 4 4 4" xfId="3012" xr:uid="{8664D0CE-6615-4DAF-A33C-F6C3B2C95E56}"/>
    <cellStyle name="Normal 5 6 4 5" xfId="3013" xr:uid="{3E31EAF5-DF24-424C-B76A-CBDE38D435C2}"/>
    <cellStyle name="Normal 5 6 4 6" xfId="3014" xr:uid="{33B673C3-146D-4D46-95E8-1CCEB5145A3A}"/>
    <cellStyle name="Normal 5 6 4 7" xfId="3015" xr:uid="{9523F938-8F8C-4AE4-8FF1-D9FA9A75104B}"/>
    <cellStyle name="Normal 5 6 5" xfId="313" xr:uid="{3C8CD6E5-1CB1-4345-88E4-BD99F350EAE1}"/>
    <cellStyle name="Normal 5 6 5 2" xfId="589" xr:uid="{F10A495B-232A-4D3D-A1CB-D440568794E2}"/>
    <cellStyle name="Normal 5 6 5 2 2" xfId="1413" xr:uid="{67198F00-9FFB-4062-8E36-02B436F17894}"/>
    <cellStyle name="Normal 5 6 5 2 3" xfId="3016" xr:uid="{9CB2ED1A-BCEA-40D6-B86C-932AB6313D28}"/>
    <cellStyle name="Normal 5 6 5 2 4" xfId="3017" xr:uid="{2E8ED91E-6A14-4E86-B721-648E90CC4057}"/>
    <cellStyle name="Normal 5 6 5 3" xfId="1414" xr:uid="{171B3C5D-6F98-4D93-B2A2-A4446A5D0192}"/>
    <cellStyle name="Normal 5 6 5 3 2" xfId="3018" xr:uid="{1690DD25-CF56-4191-BAFF-851B3F4932AD}"/>
    <cellStyle name="Normal 5 6 5 3 3" xfId="3019" xr:uid="{E1102916-20D1-4EBC-BFC7-E1AC1F9552C4}"/>
    <cellStyle name="Normal 5 6 5 3 4" xfId="3020" xr:uid="{A8520286-5CDB-4304-AE17-DAE40F9D9AE4}"/>
    <cellStyle name="Normal 5 6 5 4" xfId="3021" xr:uid="{E3980310-A4A7-4FA4-A7BB-8D5C799AC959}"/>
    <cellStyle name="Normal 5 6 5 5" xfId="3022" xr:uid="{F248044E-93D1-4372-A737-F64EBAAF2AF3}"/>
    <cellStyle name="Normal 5 6 5 6" xfId="3023" xr:uid="{C0D8B65D-F6D4-4FAA-AF65-1E74D49C6054}"/>
    <cellStyle name="Normal 5 6 6" xfId="590" xr:uid="{A122554B-9879-4A67-BBF2-624A49A910A8}"/>
    <cellStyle name="Normal 5 6 6 2" xfId="1415" xr:uid="{B79326E9-3913-4F62-9708-E01F033CAA29}"/>
    <cellStyle name="Normal 5 6 6 2 2" xfId="3024" xr:uid="{F67D57FA-A374-41E0-AAAD-33D47CA7621B}"/>
    <cellStyle name="Normal 5 6 6 2 3" xfId="3025" xr:uid="{8766E969-3B9F-40D4-B303-C368BA600EA5}"/>
    <cellStyle name="Normal 5 6 6 2 4" xfId="3026" xr:uid="{E6785DAD-82BF-4C06-BA4C-BEBB6F9BB3E2}"/>
    <cellStyle name="Normal 5 6 6 3" xfId="3027" xr:uid="{0C03A32F-B55B-4561-810A-B57DD4CBAC7D}"/>
    <cellStyle name="Normal 5 6 6 4" xfId="3028" xr:uid="{B385E6F0-5506-4760-95AB-BF5F1E8B24C9}"/>
    <cellStyle name="Normal 5 6 6 5" xfId="3029" xr:uid="{2A7B74FA-7CF9-4229-A05C-CE40A63942D0}"/>
    <cellStyle name="Normal 5 6 7" xfId="1416" xr:uid="{81DA042D-8112-4A00-A0D9-9E9E05FA9EE3}"/>
    <cellStyle name="Normal 5 6 7 2" xfId="3030" xr:uid="{9359C335-BF2A-4348-9E77-4DAD4A1C70D3}"/>
    <cellStyle name="Normal 5 6 7 3" xfId="3031" xr:uid="{1EF27F5D-F413-4703-94C2-22BB1E698004}"/>
    <cellStyle name="Normal 5 6 7 4" xfId="3032" xr:uid="{17F1F709-F745-4B1C-B49C-49196FB3508D}"/>
    <cellStyle name="Normal 5 6 8" xfId="3033" xr:uid="{A2C74B10-CF73-424B-86D7-33E27B3568B3}"/>
    <cellStyle name="Normal 5 6 8 2" xfId="3034" xr:uid="{6DCF1EBC-43E7-428D-8F0C-9F398952C174}"/>
    <cellStyle name="Normal 5 6 8 3" xfId="3035" xr:uid="{F2E44B34-1674-49FF-B518-DF3FC7544628}"/>
    <cellStyle name="Normal 5 6 8 4" xfId="3036" xr:uid="{8F0E813E-D6C1-4441-9736-E7FFAE36D23C}"/>
    <cellStyle name="Normal 5 6 9" xfId="3037" xr:uid="{08BBDBC8-1EA7-4D39-9AD2-B7E5D49F2FA1}"/>
    <cellStyle name="Normal 5 7" xfId="106" xr:uid="{7A68FCB1-CD8A-4DDD-A8CC-BCF8FDA6FB81}"/>
    <cellStyle name="Normal 5 7 2" xfId="107" xr:uid="{813BFD07-9518-43F3-9FA6-C92FE65D97B7}"/>
    <cellStyle name="Normal 5 7 2 2" xfId="314" xr:uid="{B78DC1AE-59D9-46AE-BEAD-BAAF85F6751F}"/>
    <cellStyle name="Normal 5 7 2 2 2" xfId="591" xr:uid="{61E23A34-F6F4-49EB-A334-1E10A3B4B2F5}"/>
    <cellStyle name="Normal 5 7 2 2 2 2" xfId="1417" xr:uid="{F3D54CBB-22C6-4EE6-8087-12B1486C4E17}"/>
    <cellStyle name="Normal 5 7 2 2 2 3" xfId="3038" xr:uid="{D506BE16-241E-4021-ADC2-8A755C5B65D0}"/>
    <cellStyle name="Normal 5 7 2 2 2 4" xfId="3039" xr:uid="{55397F8B-4CF8-4124-8702-1205CC7576F2}"/>
    <cellStyle name="Normal 5 7 2 2 3" xfId="1418" xr:uid="{CB104D1D-B7BF-4CE5-84BF-306472522093}"/>
    <cellStyle name="Normal 5 7 2 2 3 2" xfId="3040" xr:uid="{F9ED9BB2-7857-4D8D-818B-4F7B802DE3BE}"/>
    <cellStyle name="Normal 5 7 2 2 3 3" xfId="3041" xr:uid="{A6280F58-1A96-400D-9679-2A7D9418F799}"/>
    <cellStyle name="Normal 5 7 2 2 3 4" xfId="3042" xr:uid="{24244A9D-D03F-4D6D-96EC-9DF34E86B7EB}"/>
    <cellStyle name="Normal 5 7 2 2 4" xfId="3043" xr:uid="{75093079-E3C5-43A6-85A3-AF4A6FD95280}"/>
    <cellStyle name="Normal 5 7 2 2 5" xfId="3044" xr:uid="{1983B07F-C776-46A3-8DB4-A5A404EC747D}"/>
    <cellStyle name="Normal 5 7 2 2 6" xfId="3045" xr:uid="{1FB68293-B6D2-4BB5-BAD0-B07B07FC0223}"/>
    <cellStyle name="Normal 5 7 2 3" xfId="592" xr:uid="{EF21C9AE-75B3-4C36-83E6-8E41B12D84B5}"/>
    <cellStyle name="Normal 5 7 2 3 2" xfId="1419" xr:uid="{559118EA-F14D-4C2D-BCC9-E90E21268882}"/>
    <cellStyle name="Normal 5 7 2 3 2 2" xfId="3046" xr:uid="{CA817031-3F89-45D0-A0A4-872882184592}"/>
    <cellStyle name="Normal 5 7 2 3 2 3" xfId="3047" xr:uid="{CE20B6E7-B7A1-43C2-BC7A-1179E3E170ED}"/>
    <cellStyle name="Normal 5 7 2 3 2 4" xfId="3048" xr:uid="{8C446715-9077-417D-A485-E22EAADBE4AD}"/>
    <cellStyle name="Normal 5 7 2 3 3" xfId="3049" xr:uid="{05950FA1-FAE9-4267-A1F4-4DDADE550F3A}"/>
    <cellStyle name="Normal 5 7 2 3 4" xfId="3050" xr:uid="{625E219A-E6DB-40EB-B1B7-BF2383B3FC05}"/>
    <cellStyle name="Normal 5 7 2 3 5" xfId="3051" xr:uid="{2FE40C08-33A4-44C5-9914-B4421F7C89D6}"/>
    <cellStyle name="Normal 5 7 2 4" xfId="1420" xr:uid="{652CC005-9B14-44C5-A0A1-BEFF3238F6A8}"/>
    <cellStyle name="Normal 5 7 2 4 2" xfId="3052" xr:uid="{A75B1FFE-96B5-4AC2-9B65-31AAACAB308A}"/>
    <cellStyle name="Normal 5 7 2 4 3" xfId="3053" xr:uid="{ACE7CF4C-CB70-46E6-BC32-149813D93234}"/>
    <cellStyle name="Normal 5 7 2 4 4" xfId="3054" xr:uid="{A9FECFAA-4D55-4E2F-A020-C241C27D21D5}"/>
    <cellStyle name="Normal 5 7 2 5" xfId="3055" xr:uid="{4B096733-8433-451C-B268-0630C081DD13}"/>
    <cellStyle name="Normal 5 7 2 5 2" xfId="3056" xr:uid="{64FFDD55-CE72-4612-9EA7-8719B0401B90}"/>
    <cellStyle name="Normal 5 7 2 5 3" xfId="3057" xr:uid="{B9758627-0D9D-48B5-80A7-0AA1B68BB1F2}"/>
    <cellStyle name="Normal 5 7 2 5 4" xfId="3058" xr:uid="{BD757793-0A94-4568-84D5-F24E2F22210D}"/>
    <cellStyle name="Normal 5 7 2 6" xfId="3059" xr:uid="{BD940B7E-42D3-408D-971A-4E227EE62442}"/>
    <cellStyle name="Normal 5 7 2 7" xfId="3060" xr:uid="{C6A33A57-FB6C-4777-A036-2C957E11C4B9}"/>
    <cellStyle name="Normal 5 7 2 8" xfId="3061" xr:uid="{EC194D6A-95FE-4AF2-A0CD-08EFBC397D18}"/>
    <cellStyle name="Normal 5 7 3" xfId="315" xr:uid="{5B84B2DF-36EE-456C-B189-599BA6C19C80}"/>
    <cellStyle name="Normal 5 7 3 2" xfId="593" xr:uid="{D586C112-EDC5-4828-A39F-E491BEA3FB65}"/>
    <cellStyle name="Normal 5 7 3 2 2" xfId="594" xr:uid="{C80ECB82-341B-4AFC-B85E-2DFC2F9D9144}"/>
    <cellStyle name="Normal 5 7 3 2 3" xfId="3062" xr:uid="{F034EFCC-1E02-4A63-B338-9B2111280722}"/>
    <cellStyle name="Normal 5 7 3 2 4" xfId="3063" xr:uid="{6AFDE574-CE6C-4C62-9AC6-176C66012417}"/>
    <cellStyle name="Normal 5 7 3 3" xfId="595" xr:uid="{10EBE50A-1E97-4522-A88A-BD96F97727D8}"/>
    <cellStyle name="Normal 5 7 3 3 2" xfId="3064" xr:uid="{C27B3704-E457-4F87-92AB-A416FE361B32}"/>
    <cellStyle name="Normal 5 7 3 3 3" xfId="3065" xr:uid="{4A5DC2AA-722A-4767-B115-4E0414FFBC1A}"/>
    <cellStyle name="Normal 5 7 3 3 4" xfId="3066" xr:uid="{AFD19CCD-7A68-4CBA-9B0A-336A219F68CB}"/>
    <cellStyle name="Normal 5 7 3 4" xfId="3067" xr:uid="{9786A7D4-33C8-4D22-BFC1-2B01A5A2FA0A}"/>
    <cellStyle name="Normal 5 7 3 5" xfId="3068" xr:uid="{106B027F-ACF2-423D-966F-5F5455026F2D}"/>
    <cellStyle name="Normal 5 7 3 6" xfId="3069" xr:uid="{1EACB725-B531-4642-B2DA-E8B8D356BD40}"/>
    <cellStyle name="Normal 5 7 4" xfId="316" xr:uid="{961B0965-C43D-49D9-8067-65B352B33E8F}"/>
    <cellStyle name="Normal 5 7 4 2" xfId="596" xr:uid="{6541A95E-1079-4DF2-A81A-17411D998EE2}"/>
    <cellStyle name="Normal 5 7 4 2 2" xfId="3070" xr:uid="{73B99392-A353-4922-B037-E0F57EB597E4}"/>
    <cellStyle name="Normal 5 7 4 2 3" xfId="3071" xr:uid="{D0B8BBC9-DF56-484B-9B3B-9331D600FDFF}"/>
    <cellStyle name="Normal 5 7 4 2 4" xfId="3072" xr:uid="{100D827D-C064-4E8C-9219-AFAAA0AA858F}"/>
    <cellStyle name="Normal 5 7 4 3" xfId="3073" xr:uid="{FA955850-9740-430E-BE63-A4DCD7B76411}"/>
    <cellStyle name="Normal 5 7 4 4" xfId="3074" xr:uid="{71E5B1B7-268C-4B3A-9ADD-13375C1FFADA}"/>
    <cellStyle name="Normal 5 7 4 5" xfId="3075" xr:uid="{0B928D1A-4F57-4C8D-8338-BF86CE3A8F73}"/>
    <cellStyle name="Normal 5 7 5" xfId="597" xr:uid="{908FD0BD-6109-4116-95AD-88CEC2469FE4}"/>
    <cellStyle name="Normal 5 7 5 2" xfId="3076" xr:uid="{4A44DC51-0A15-46F8-805D-2ED1B20C5348}"/>
    <cellStyle name="Normal 5 7 5 3" xfId="3077" xr:uid="{BB02CCAC-A3EB-4B84-9339-74C61A315849}"/>
    <cellStyle name="Normal 5 7 5 4" xfId="3078" xr:uid="{2D8F5771-AE2C-44C1-AF61-6998D27379F3}"/>
    <cellStyle name="Normal 5 7 6" xfId="3079" xr:uid="{C1E22CA1-1712-49BE-9FC9-E2D0927B179F}"/>
    <cellStyle name="Normal 5 7 6 2" xfId="3080" xr:uid="{4C189854-8811-432F-834D-C651902D65D6}"/>
    <cellStyle name="Normal 5 7 6 3" xfId="3081" xr:uid="{0B63B4B9-8846-4225-B2A3-849DC5C06854}"/>
    <cellStyle name="Normal 5 7 6 4" xfId="3082" xr:uid="{3D3732D3-AB11-457B-ACDB-6FEAEFDB84A4}"/>
    <cellStyle name="Normal 5 7 7" xfId="3083" xr:uid="{78E2CFC4-1EC5-437A-89AE-96461EFB49BD}"/>
    <cellStyle name="Normal 5 7 8" xfId="3084" xr:uid="{55D59DD6-359E-4016-AFBE-70BDE65D2204}"/>
    <cellStyle name="Normal 5 7 9" xfId="3085" xr:uid="{5F94B7FE-4B6B-46A8-BDFB-0E557471668C}"/>
    <cellStyle name="Normal 5 8" xfId="108" xr:uid="{F4F25F5D-7CB5-4E5A-BB2F-6ED297EA3929}"/>
    <cellStyle name="Normal 5 8 2" xfId="317" xr:uid="{6EC740E5-5D4C-4B9F-972C-46484C196CE3}"/>
    <cellStyle name="Normal 5 8 2 2" xfId="598" xr:uid="{60EA0C10-D392-4E8D-840D-A504C70FB2C7}"/>
    <cellStyle name="Normal 5 8 2 2 2" xfId="1421" xr:uid="{C4BE6AAD-348D-4747-8820-8C376C9B75B9}"/>
    <cellStyle name="Normal 5 8 2 2 2 2" xfId="1422" xr:uid="{1349FEB2-B133-4E5E-B29B-13BDA14D7ACE}"/>
    <cellStyle name="Normal 5 8 2 2 3" xfId="1423" xr:uid="{3C08C386-0D1A-4CEB-9C55-320220333D09}"/>
    <cellStyle name="Normal 5 8 2 2 4" xfId="3086" xr:uid="{5DA2E7D9-8F7D-4AD5-94AA-F1236AAD8937}"/>
    <cellStyle name="Normal 5 8 2 3" xfId="1424" xr:uid="{90DC9293-2A45-4419-81D1-CDFAB80D72B7}"/>
    <cellStyle name="Normal 5 8 2 3 2" xfId="1425" xr:uid="{46173BB6-3220-4A09-AC20-205670041A90}"/>
    <cellStyle name="Normal 5 8 2 3 3" xfId="3087" xr:uid="{C39B3FED-0690-4C16-8252-1840BCEA2A85}"/>
    <cellStyle name="Normal 5 8 2 3 4" xfId="3088" xr:uid="{5DF0BB2C-4C7B-4C52-B0A6-44875B12FF1B}"/>
    <cellStyle name="Normal 5 8 2 4" xfId="1426" xr:uid="{83F0F3F3-610A-4D07-BF22-844CB1D29EAD}"/>
    <cellStyle name="Normal 5 8 2 5" xfId="3089" xr:uid="{5392D76A-0248-4DC0-8CA6-F05AAAB2F764}"/>
    <cellStyle name="Normal 5 8 2 6" xfId="3090" xr:uid="{02785F50-74F1-48BE-AF86-CD22806A9D95}"/>
    <cellStyle name="Normal 5 8 3" xfId="599" xr:uid="{9DBA2083-E52A-40C7-B642-45FB11EB7369}"/>
    <cellStyle name="Normal 5 8 3 2" xfId="1427" xr:uid="{3C14E8E1-443D-4834-BB25-5C53B8AFEB6C}"/>
    <cellStyle name="Normal 5 8 3 2 2" xfId="1428" xr:uid="{F2C04BD0-B20C-4B82-956D-D8672018B574}"/>
    <cellStyle name="Normal 5 8 3 2 3" xfId="3091" xr:uid="{A4A369CD-ED08-45AC-8563-3C633D90018B}"/>
    <cellStyle name="Normal 5 8 3 2 4" xfId="3092" xr:uid="{50BBB869-3535-4F8D-AE9C-9A9DEA1D8482}"/>
    <cellStyle name="Normal 5 8 3 3" xfId="1429" xr:uid="{323BA079-B0CB-4CA9-A6DC-B890D5356041}"/>
    <cellStyle name="Normal 5 8 3 4" xfId="3093" xr:uid="{D77ABE6D-32ED-4549-AC22-4731683FC697}"/>
    <cellStyle name="Normal 5 8 3 5" xfId="3094" xr:uid="{89CA5241-5FCB-4581-97E3-58CE4D445072}"/>
    <cellStyle name="Normal 5 8 4" xfId="1430" xr:uid="{4EC352E7-B1F6-43E1-83E2-386FD4F53944}"/>
    <cellStyle name="Normal 5 8 4 2" xfId="1431" xr:uid="{4ED45EE6-392A-420C-B6AF-E1D4B6084FBB}"/>
    <cellStyle name="Normal 5 8 4 3" xfId="3095" xr:uid="{7E973BDE-FEA2-4122-86B4-B618A111B510}"/>
    <cellStyle name="Normal 5 8 4 4" xfId="3096" xr:uid="{7587256C-EDFF-4645-86FA-1DFBB270273C}"/>
    <cellStyle name="Normal 5 8 5" xfId="1432" xr:uid="{3DD0BA45-9975-47F1-8BA9-4723556D323D}"/>
    <cellStyle name="Normal 5 8 5 2" xfId="3097" xr:uid="{F09B6850-6C7D-46BB-86C7-EC92B3EE7889}"/>
    <cellStyle name="Normal 5 8 5 3" xfId="3098" xr:uid="{2E56A3A9-2A79-462E-9BAA-6E075ED45E26}"/>
    <cellStyle name="Normal 5 8 5 4" xfId="3099" xr:uid="{89FB01D9-D4C5-4066-9897-2B4D0806807E}"/>
    <cellStyle name="Normal 5 8 6" xfId="3100" xr:uid="{D867DD51-B7F1-448D-AFC7-555998797397}"/>
    <cellStyle name="Normal 5 8 7" xfId="3101" xr:uid="{791B5705-E0CA-4920-803A-2860C8DE797E}"/>
    <cellStyle name="Normal 5 8 8" xfId="3102" xr:uid="{EDD0CC2E-4025-45DF-B835-58BE1551D349}"/>
    <cellStyle name="Normal 5 9" xfId="318" xr:uid="{07C072C5-AC82-45F2-BB0A-E7CA98A0FE6F}"/>
    <cellStyle name="Normal 5 9 2" xfId="600" xr:uid="{BC0A3370-64CA-49CB-9F55-0EAC1EAAE0C3}"/>
    <cellStyle name="Normal 5 9 2 2" xfId="601" xr:uid="{6666BC22-8027-4126-B9AF-E23B26861A7E}"/>
    <cellStyle name="Normal 5 9 2 2 2" xfId="1433" xr:uid="{803075DF-0FF9-4111-B2E8-E8A44F21DCBB}"/>
    <cellStyle name="Normal 5 9 2 2 3" xfId="3103" xr:uid="{C4DB1533-7BF8-439D-BBC3-C7D9838312AF}"/>
    <cellStyle name="Normal 5 9 2 2 4" xfId="3104" xr:uid="{E94FE0BF-F8C9-4ABB-AB18-EA7CF44F535E}"/>
    <cellStyle name="Normal 5 9 2 3" xfId="1434" xr:uid="{689994F5-0C57-4C67-A02B-678264C61050}"/>
    <cellStyle name="Normal 5 9 2 4" xfId="3105" xr:uid="{0503ABEC-4934-4C19-9551-BE39902B8EEE}"/>
    <cellStyle name="Normal 5 9 2 5" xfId="3106" xr:uid="{A5B4C601-8596-44D1-B33C-AC4285C3CE7D}"/>
    <cellStyle name="Normal 5 9 3" xfId="602" xr:uid="{AD78D757-79F8-4A44-8A43-4F212EC0AB7F}"/>
    <cellStyle name="Normal 5 9 3 2" xfId="1435" xr:uid="{A5A5A557-7EE4-4751-AA56-5895E1AD84A0}"/>
    <cellStyle name="Normal 5 9 3 3" xfId="3107" xr:uid="{00063A91-D01B-4353-9EFB-B0C6378390DC}"/>
    <cellStyle name="Normal 5 9 3 4" xfId="3108" xr:uid="{2407E272-D370-4387-B98E-3D14AB09B900}"/>
    <cellStyle name="Normal 5 9 4" xfId="1436" xr:uid="{90BD4698-2040-4F4B-8C19-D89BFE2A0FBB}"/>
    <cellStyle name="Normal 5 9 4 2" xfId="3109" xr:uid="{18E3C554-F4BC-4671-BC50-2D8F9B8812DC}"/>
    <cellStyle name="Normal 5 9 4 3" xfId="3110" xr:uid="{D58ABBAB-C284-46CB-851F-6F82E6505A08}"/>
    <cellStyle name="Normal 5 9 4 4" xfId="3111" xr:uid="{515E6542-8F97-4D2A-BE4C-6CADA27FD906}"/>
    <cellStyle name="Normal 5 9 5" xfId="3112" xr:uid="{F412A8A3-1278-451E-9868-F844D29F94DA}"/>
    <cellStyle name="Normal 5 9 6" xfId="3113" xr:uid="{D71E8A43-BDD4-4AEE-9720-8722EA8049BD}"/>
    <cellStyle name="Normal 5 9 7" xfId="3114" xr:uid="{44917F8E-4763-4C1F-A3F1-2F5F76938DCA}"/>
    <cellStyle name="Normal 6" xfId="109" xr:uid="{8BC4FC8D-9FA0-49B7-AB15-8F929BB4CFD9}"/>
    <cellStyle name="Normal 6 10" xfId="319" xr:uid="{6BDDC097-4870-417B-BDDC-724DE6B91879}"/>
    <cellStyle name="Normal 6 10 2" xfId="1437" xr:uid="{1B33834C-C8F0-4463-81F3-FC17C2EB4F46}"/>
    <cellStyle name="Normal 6 10 2 2" xfId="3115" xr:uid="{94218F50-9C91-4DA8-B321-95B6F1041254}"/>
    <cellStyle name="Normal 6 10 2 2 2" xfId="4588" xr:uid="{DEC213F2-EB0E-46DA-9090-DFA05E3D5170}"/>
    <cellStyle name="Normal 6 10 2 3" xfId="3116" xr:uid="{D21F147F-5581-4A38-8586-3070A6BCB811}"/>
    <cellStyle name="Normal 6 10 2 4" xfId="3117" xr:uid="{47326726-524D-4166-9534-08838E8AE962}"/>
    <cellStyle name="Normal 6 10 2 5" xfId="5349" xr:uid="{4716B0ED-DD75-4B19-BC2A-19B8736EE00C}"/>
    <cellStyle name="Normal 6 10 3" xfId="3118" xr:uid="{9F96225D-E8B4-4AFA-BB57-31532DD3EC3A}"/>
    <cellStyle name="Normal 6 10 4" xfId="3119" xr:uid="{F23ABA6F-0D10-4B0F-A2BD-A2DE2CFA0DCE}"/>
    <cellStyle name="Normal 6 10 5" xfId="3120" xr:uid="{1F16C268-4DA6-41E2-BA54-C98E555057C2}"/>
    <cellStyle name="Normal 6 11" xfId="1438" xr:uid="{F5D1E36D-41D7-4962-97AA-93F84E88EDA3}"/>
    <cellStyle name="Normal 6 11 2" xfId="3121" xr:uid="{2FE22296-06E0-4377-8333-501D624D5B69}"/>
    <cellStyle name="Normal 6 11 3" xfId="3122" xr:uid="{5C1588B9-17C3-447B-92EE-3C9A3DD3FBA7}"/>
    <cellStyle name="Normal 6 11 4" xfId="3123" xr:uid="{CC643A62-0E46-4755-8105-B126F8FF5F19}"/>
    <cellStyle name="Normal 6 12" xfId="902" xr:uid="{FCE62D9A-54B2-476E-854D-6A861B677CD3}"/>
    <cellStyle name="Normal 6 12 2" xfId="3124" xr:uid="{DA6D112A-0CD4-4A74-8672-D775F5817842}"/>
    <cellStyle name="Normal 6 12 3" xfId="3125" xr:uid="{0F24778F-4390-4E36-944E-B78F5867536C}"/>
    <cellStyle name="Normal 6 12 4" xfId="3126" xr:uid="{903E4675-DC38-4EB3-A0C9-7988A4AD2016}"/>
    <cellStyle name="Normal 6 13" xfId="899" xr:uid="{B9C347D4-C521-4490-8BFB-983FBF65FC30}"/>
    <cellStyle name="Normal 6 13 2" xfId="3128" xr:uid="{F44DF7DB-734C-42D5-92BF-B6CD2592A41D}"/>
    <cellStyle name="Normal 6 13 3" xfId="4315" xr:uid="{67AB23BD-E9B9-4F78-B3C2-4382F1E14E2A}"/>
    <cellStyle name="Normal 6 13 4" xfId="3127" xr:uid="{B4738068-F01A-4678-82CC-3DBB0416A151}"/>
    <cellStyle name="Normal 6 13 5" xfId="5319" xr:uid="{29E954A8-9C2B-4B81-AB68-EC4AD7B3FFFB}"/>
    <cellStyle name="Normal 6 14" xfId="3129" xr:uid="{0628C87E-BF82-4D96-900A-B8D1D00DD492}"/>
    <cellStyle name="Normal 6 15" xfId="3130" xr:uid="{F12C28A5-FE6C-426D-A5AB-EE5DFD1AA3BA}"/>
    <cellStyle name="Normal 6 16" xfId="3131" xr:uid="{BF7A6242-A15B-47C1-954F-F1E28F873014}"/>
    <cellStyle name="Normal 6 2" xfId="110" xr:uid="{62492CA8-C247-4F99-BF33-43F6E543B86F}"/>
    <cellStyle name="Normal 6 2 2" xfId="320" xr:uid="{001F61CC-F4FA-4BCB-9D22-FC044D521637}"/>
    <cellStyle name="Normal 6 2 2 2" xfId="4671" xr:uid="{4C89D016-FE77-4638-82B2-36E7B9D284DB}"/>
    <cellStyle name="Normal 6 2 3" xfId="4560" xr:uid="{0203849D-E9C0-41C4-825B-EA39A2AE77B2}"/>
    <cellStyle name="Normal 6 3" xfId="111" xr:uid="{2FEE0CEB-0502-4D86-A9AD-27A4898C2518}"/>
    <cellStyle name="Normal 6 3 10" xfId="3132" xr:uid="{780CDB7F-E70B-436F-ABFD-2E8DE25D43F0}"/>
    <cellStyle name="Normal 6 3 11" xfId="3133" xr:uid="{8BE9A6DC-710E-4415-B777-01C9E977F6DF}"/>
    <cellStyle name="Normal 6 3 2" xfId="112" xr:uid="{8F873601-FC09-456B-9196-12953D685D50}"/>
    <cellStyle name="Normal 6 3 2 2" xfId="113" xr:uid="{01BD00BC-676C-4608-9BF9-16990AB8DF0C}"/>
    <cellStyle name="Normal 6 3 2 2 2" xfId="321" xr:uid="{913FBE27-D7F6-45A6-A1AB-3385C58BB193}"/>
    <cellStyle name="Normal 6 3 2 2 2 2" xfId="603" xr:uid="{26EE60AF-0AD6-42EA-A11E-E855A61600C4}"/>
    <cellStyle name="Normal 6 3 2 2 2 2 2" xfId="604" xr:uid="{D59C1450-1DFD-44C2-ADF3-EE81DB21323F}"/>
    <cellStyle name="Normal 6 3 2 2 2 2 2 2" xfId="1439" xr:uid="{6EF9B188-BEF6-426D-BC74-6234D23054FA}"/>
    <cellStyle name="Normal 6 3 2 2 2 2 2 2 2" xfId="1440" xr:uid="{CD3DCD89-09D2-4C33-A7E1-4739FC83AB32}"/>
    <cellStyle name="Normal 6 3 2 2 2 2 2 3" xfId="1441" xr:uid="{F5061CA2-CEAF-4DCB-BC77-A6C460DB1BCA}"/>
    <cellStyle name="Normal 6 3 2 2 2 2 3" xfId="1442" xr:uid="{5A2E782C-57E1-4125-9099-DB49EE939E62}"/>
    <cellStyle name="Normal 6 3 2 2 2 2 3 2" xfId="1443" xr:uid="{086482F4-94C8-4F7D-8533-ABB6B25710C5}"/>
    <cellStyle name="Normal 6 3 2 2 2 2 4" xfId="1444" xr:uid="{643AD262-3586-4789-BFF3-C5AC35998BDE}"/>
    <cellStyle name="Normal 6 3 2 2 2 3" xfId="605" xr:uid="{2985FABE-BCD8-40FD-98BE-95D8D65011FA}"/>
    <cellStyle name="Normal 6 3 2 2 2 3 2" xfId="1445" xr:uid="{1E426165-BD0D-48D2-B5C2-4D9A8EB258A6}"/>
    <cellStyle name="Normal 6 3 2 2 2 3 2 2" xfId="1446" xr:uid="{04000721-EF0C-43B1-A351-013424FBDF1E}"/>
    <cellStyle name="Normal 6 3 2 2 2 3 3" xfId="1447" xr:uid="{04DD5AEB-3DEB-400D-9D4D-443B35A147C1}"/>
    <cellStyle name="Normal 6 3 2 2 2 3 4" xfId="3134" xr:uid="{B4DBDD37-CDC8-4648-BD51-79C430347727}"/>
    <cellStyle name="Normal 6 3 2 2 2 4" xfId="1448" xr:uid="{8CB0994C-B52C-44DD-ABDE-8F05AF215935}"/>
    <cellStyle name="Normal 6 3 2 2 2 4 2" xfId="1449" xr:uid="{5903BAA4-13BC-4534-B784-4FBFD2092589}"/>
    <cellStyle name="Normal 6 3 2 2 2 5" xfId="1450" xr:uid="{ACB544F7-8EE3-460E-9703-CA846775B9E8}"/>
    <cellStyle name="Normal 6 3 2 2 2 6" xfId="3135" xr:uid="{ECF5CDE2-AE7A-44E6-B63E-F783465BDDF7}"/>
    <cellStyle name="Normal 6 3 2 2 3" xfId="322" xr:uid="{AA40992C-E4E8-4264-93A8-4AE1E46D5C56}"/>
    <cellStyle name="Normal 6 3 2 2 3 2" xfId="606" xr:uid="{E71A8062-C041-425F-A423-E04F14BF105A}"/>
    <cellStyle name="Normal 6 3 2 2 3 2 2" xfId="607" xr:uid="{6A7064CD-B46A-4EE0-B8A5-BA7B416798B8}"/>
    <cellStyle name="Normal 6 3 2 2 3 2 2 2" xfId="1451" xr:uid="{5715E78F-5306-48C3-A439-FECC678B2B13}"/>
    <cellStyle name="Normal 6 3 2 2 3 2 2 2 2" xfId="1452" xr:uid="{D5065F3D-DFE4-4CD5-B8E9-E14EA9342500}"/>
    <cellStyle name="Normal 6 3 2 2 3 2 2 3" xfId="1453" xr:uid="{427C308C-0579-4617-B8A6-35A9F5E37F35}"/>
    <cellStyle name="Normal 6 3 2 2 3 2 3" xfId="1454" xr:uid="{B1FB832C-72D1-4DCB-870B-73ACF1C2B31F}"/>
    <cellStyle name="Normal 6 3 2 2 3 2 3 2" xfId="1455" xr:uid="{FBA72D76-E225-4319-AFCD-66A3F7FD18E4}"/>
    <cellStyle name="Normal 6 3 2 2 3 2 4" xfId="1456" xr:uid="{3DC97BA2-56B6-4071-949E-1C43DCFD2C0C}"/>
    <cellStyle name="Normal 6 3 2 2 3 3" xfId="608" xr:uid="{3B034AEA-50C1-4AD5-B9E8-7B8135A6DAD1}"/>
    <cellStyle name="Normal 6 3 2 2 3 3 2" xfId="1457" xr:uid="{A257A9BE-7955-4E55-8CAE-7EE749ACBBF3}"/>
    <cellStyle name="Normal 6 3 2 2 3 3 2 2" xfId="1458" xr:uid="{6C5995F2-3437-448B-BC4D-9F7450ED1093}"/>
    <cellStyle name="Normal 6 3 2 2 3 3 3" xfId="1459" xr:uid="{68AB4DAA-8F0A-491D-95CD-7576EC441581}"/>
    <cellStyle name="Normal 6 3 2 2 3 4" xfId="1460" xr:uid="{88D9BFEC-040F-4477-ADB6-BB14E569840F}"/>
    <cellStyle name="Normal 6 3 2 2 3 4 2" xfId="1461" xr:uid="{A19D1826-DDCB-4BE8-A38B-8B5E8B4702FD}"/>
    <cellStyle name="Normal 6 3 2 2 3 5" xfId="1462" xr:uid="{E24624E3-DF95-462B-8F09-D31EE9C6C4BA}"/>
    <cellStyle name="Normal 6 3 2 2 4" xfId="609" xr:uid="{4630A4D3-890C-4D94-A2DD-EEF1100D0FE3}"/>
    <cellStyle name="Normal 6 3 2 2 4 2" xfId="610" xr:uid="{CC0F6DFD-DBD4-43C6-9BB7-D4BC3FFF2748}"/>
    <cellStyle name="Normal 6 3 2 2 4 2 2" xfId="1463" xr:uid="{106BB954-4465-435D-BB60-EAFEE88C8C34}"/>
    <cellStyle name="Normal 6 3 2 2 4 2 2 2" xfId="1464" xr:uid="{4695B06E-2D89-44B2-8D9D-F6330AF3859C}"/>
    <cellStyle name="Normal 6 3 2 2 4 2 3" xfId="1465" xr:uid="{E1F4CA25-3277-4594-8B6A-E5F1289B1017}"/>
    <cellStyle name="Normal 6 3 2 2 4 3" xfId="1466" xr:uid="{C84EDE9B-2BEE-4659-8735-57C3E6D37213}"/>
    <cellStyle name="Normal 6 3 2 2 4 3 2" xfId="1467" xr:uid="{8A622197-95C8-410A-A1A8-E7273E00E533}"/>
    <cellStyle name="Normal 6 3 2 2 4 4" xfId="1468" xr:uid="{833013A3-24BE-4118-8700-FFA531D26567}"/>
    <cellStyle name="Normal 6 3 2 2 5" xfId="611" xr:uid="{8B7B4441-1655-4F00-B582-E44DA091B93C}"/>
    <cellStyle name="Normal 6 3 2 2 5 2" xfId="1469" xr:uid="{03FA9AAE-A02C-4F6E-AF7E-1D411C3A15BC}"/>
    <cellStyle name="Normal 6 3 2 2 5 2 2" xfId="1470" xr:uid="{96DA1262-3ECE-49A2-A022-BA68969553A6}"/>
    <cellStyle name="Normal 6 3 2 2 5 3" xfId="1471" xr:uid="{32B52CD5-BF39-4ADD-B02B-3A07C38ADCF9}"/>
    <cellStyle name="Normal 6 3 2 2 5 4" xfId="3136" xr:uid="{35E9A1B5-ADBE-4E8E-ACDA-AE9D5E5EC125}"/>
    <cellStyle name="Normal 6 3 2 2 6" xfId="1472" xr:uid="{7A50D605-B21F-445E-AB81-7D756FB9716A}"/>
    <cellStyle name="Normal 6 3 2 2 6 2" xfId="1473" xr:uid="{64583802-7DAF-4122-9044-97B2CA05B363}"/>
    <cellStyle name="Normal 6 3 2 2 7" xfId="1474" xr:uid="{A8CDBE51-E00E-4DA0-BA60-B1A56A14C409}"/>
    <cellStyle name="Normal 6 3 2 2 8" xfId="3137" xr:uid="{5EDA79F7-9579-4ADB-BC09-D0DC18E67EA3}"/>
    <cellStyle name="Normal 6 3 2 3" xfId="323" xr:uid="{1E53D5D4-2FE7-4C1B-A38C-3424FA4E4DD3}"/>
    <cellStyle name="Normal 6 3 2 3 2" xfId="612" xr:uid="{32BDA0DC-BB82-4742-A1C7-E2BF1B2160CD}"/>
    <cellStyle name="Normal 6 3 2 3 2 2" xfId="613" xr:uid="{CDDFAB87-7C29-46C6-A630-89366B5C93BB}"/>
    <cellStyle name="Normal 6 3 2 3 2 2 2" xfId="1475" xr:uid="{58AC2124-7797-40B2-8107-621AEBF192C6}"/>
    <cellStyle name="Normal 6 3 2 3 2 2 2 2" xfId="1476" xr:uid="{085CD314-C329-4AB0-9A14-FC8A63840F2E}"/>
    <cellStyle name="Normal 6 3 2 3 2 2 3" xfId="1477" xr:uid="{EDF10DCE-8629-412B-9BD6-A812C0B2A362}"/>
    <cellStyle name="Normal 6 3 2 3 2 3" xfId="1478" xr:uid="{EC2AF8C4-3F10-406B-B63D-FAA9433A5087}"/>
    <cellStyle name="Normal 6 3 2 3 2 3 2" xfId="1479" xr:uid="{CACA7780-5DD7-4E1D-B065-4C6BF5FC259E}"/>
    <cellStyle name="Normal 6 3 2 3 2 4" xfId="1480" xr:uid="{C3671B39-4421-4F98-8987-DBB01971D1B0}"/>
    <cellStyle name="Normal 6 3 2 3 3" xfId="614" xr:uid="{CA80D4B5-F650-45FE-BF73-4EE79B76F67A}"/>
    <cellStyle name="Normal 6 3 2 3 3 2" xfId="1481" xr:uid="{4BA5A95E-E5B8-4346-A0F1-0D0C3BFA6E2F}"/>
    <cellStyle name="Normal 6 3 2 3 3 2 2" xfId="1482" xr:uid="{C3325EC2-226D-4A81-B587-E65EDACF5173}"/>
    <cellStyle name="Normal 6 3 2 3 3 3" xfId="1483" xr:uid="{7AEF6F76-2671-42C1-9D70-BBC50C1C0045}"/>
    <cellStyle name="Normal 6 3 2 3 3 4" xfId="3138" xr:uid="{8B6EBB03-F99C-4A92-B9FE-B1D75A5AFE13}"/>
    <cellStyle name="Normal 6 3 2 3 4" xfId="1484" xr:uid="{B8907799-E973-49DD-846E-C6023229F1C0}"/>
    <cellStyle name="Normal 6 3 2 3 4 2" xfId="1485" xr:uid="{1985ACD7-AC75-4D0E-92BA-EFACBBEB82A6}"/>
    <cellStyle name="Normal 6 3 2 3 5" xfId="1486" xr:uid="{6E81B98D-2F92-4C7F-A221-E15AEEF7B2C1}"/>
    <cellStyle name="Normal 6 3 2 3 6" xfId="3139" xr:uid="{5C08C04B-EDAB-4B02-8113-C113E49CBBD1}"/>
    <cellStyle name="Normal 6 3 2 4" xfId="324" xr:uid="{111E4E72-9EF5-49F6-B55E-6E91CBC93ACB}"/>
    <cellStyle name="Normal 6 3 2 4 2" xfId="615" xr:uid="{2A7B4A7C-7B60-4D99-A2A5-532F9EA1BF8D}"/>
    <cellStyle name="Normal 6 3 2 4 2 2" xfId="616" xr:uid="{C7E0850C-5E82-4BAA-865E-4005B9B3013D}"/>
    <cellStyle name="Normal 6 3 2 4 2 2 2" xfId="1487" xr:uid="{9DDCCBFB-F962-4E56-8583-7AC9E2CA1930}"/>
    <cellStyle name="Normal 6 3 2 4 2 2 2 2" xfId="1488" xr:uid="{0530D7EA-DCD9-4EA5-B985-45A5F8063394}"/>
    <cellStyle name="Normal 6 3 2 4 2 2 3" xfId="1489" xr:uid="{2B9EA874-0212-4D65-83D6-BB0203848190}"/>
    <cellStyle name="Normal 6 3 2 4 2 3" xfId="1490" xr:uid="{1A856633-9A94-47F7-86AF-05BF70197673}"/>
    <cellStyle name="Normal 6 3 2 4 2 3 2" xfId="1491" xr:uid="{7EF7F576-6668-467A-8EDB-C16D02F2F191}"/>
    <cellStyle name="Normal 6 3 2 4 2 4" xfId="1492" xr:uid="{7266D02D-1F47-4D3A-8D5A-B8D257DCFACD}"/>
    <cellStyle name="Normal 6 3 2 4 3" xfId="617" xr:uid="{B40D7A73-DA46-480B-8F50-DEE517816E7F}"/>
    <cellStyle name="Normal 6 3 2 4 3 2" xfId="1493" xr:uid="{D38E480C-EF56-46FA-819C-5BD959BBC4D7}"/>
    <cellStyle name="Normal 6 3 2 4 3 2 2" xfId="1494" xr:uid="{A1272172-D22B-4804-A14B-2876266CF156}"/>
    <cellStyle name="Normal 6 3 2 4 3 3" xfId="1495" xr:uid="{8C6C2B7B-B97A-43BE-B739-A7DA45E926E2}"/>
    <cellStyle name="Normal 6 3 2 4 4" xfId="1496" xr:uid="{7F804D5C-BC6E-4326-A06D-846C8AC5D9E5}"/>
    <cellStyle name="Normal 6 3 2 4 4 2" xfId="1497" xr:uid="{9D179056-C8D9-4195-974F-529467A9C283}"/>
    <cellStyle name="Normal 6 3 2 4 5" xfId="1498" xr:uid="{B66550BD-46EB-4734-B0D2-C07111091C54}"/>
    <cellStyle name="Normal 6 3 2 5" xfId="325" xr:uid="{D4C8A667-778E-4E5E-BAC8-2D5EB53BEA0B}"/>
    <cellStyle name="Normal 6 3 2 5 2" xfId="618" xr:uid="{6C75AFDC-6093-4E2A-8FAC-2C19213082CF}"/>
    <cellStyle name="Normal 6 3 2 5 2 2" xfId="1499" xr:uid="{61F81C48-4831-47DB-8FBD-723DC10BD39E}"/>
    <cellStyle name="Normal 6 3 2 5 2 2 2" xfId="1500" xr:uid="{D1D10375-D626-4577-941F-2321CF9BF0EB}"/>
    <cellStyle name="Normal 6 3 2 5 2 3" xfId="1501" xr:uid="{15B2261B-A056-4A52-A287-EC95DC168F78}"/>
    <cellStyle name="Normal 6 3 2 5 3" xfId="1502" xr:uid="{85029D73-DAAE-48A5-A5E9-F3E15CEB66DF}"/>
    <cellStyle name="Normal 6 3 2 5 3 2" xfId="1503" xr:uid="{F541E915-27BE-4C40-8798-63D287D49952}"/>
    <cellStyle name="Normal 6 3 2 5 4" xfId="1504" xr:uid="{ECB6E312-86E9-45AE-844E-BED678397DED}"/>
    <cellStyle name="Normal 6 3 2 6" xfId="619" xr:uid="{38E311EE-2B0B-45DF-9DB0-CCA3E1004720}"/>
    <cellStyle name="Normal 6 3 2 6 2" xfId="1505" xr:uid="{2D2BB546-14B6-4A45-950D-B2DBAF835973}"/>
    <cellStyle name="Normal 6 3 2 6 2 2" xfId="1506" xr:uid="{FC8F0479-44D6-494A-9106-04F4730A9047}"/>
    <cellStyle name="Normal 6 3 2 6 3" xfId="1507" xr:uid="{42EF1FEC-3081-4CF6-8306-17B8A8CD44D6}"/>
    <cellStyle name="Normal 6 3 2 6 4" xfId="3140" xr:uid="{6B3DC9D4-D91C-40B8-B94B-FF860ABEF2B2}"/>
    <cellStyle name="Normal 6 3 2 7" xfId="1508" xr:uid="{62A26386-4EFA-4316-8875-FCDBBFF26F9B}"/>
    <cellStyle name="Normal 6 3 2 7 2" xfId="1509" xr:uid="{572ABA9C-C6D6-4AFB-874A-2D8358867AF6}"/>
    <cellStyle name="Normal 6 3 2 8" xfId="1510" xr:uid="{A8B95B47-E187-493B-B936-99815A883953}"/>
    <cellStyle name="Normal 6 3 2 9" xfId="3141" xr:uid="{1849CD94-B89B-43BA-85A1-96560CFE28F2}"/>
    <cellStyle name="Normal 6 3 3" xfId="114" xr:uid="{690AC37C-C1B0-4855-AB62-4AB22B8B84C8}"/>
    <cellStyle name="Normal 6 3 3 2" xfId="115" xr:uid="{6EE1EB7D-10DF-4C4C-8E16-F17CA2CBA2F6}"/>
    <cellStyle name="Normal 6 3 3 2 2" xfId="620" xr:uid="{2B36DA68-113B-4127-B915-512AC410A449}"/>
    <cellStyle name="Normal 6 3 3 2 2 2" xfId="621" xr:uid="{D9E1BAF2-4567-4E0E-9883-38224F48560C}"/>
    <cellStyle name="Normal 6 3 3 2 2 2 2" xfId="1511" xr:uid="{9DBB7623-2A51-48B9-9DB7-28324C3A28A3}"/>
    <cellStyle name="Normal 6 3 3 2 2 2 2 2" xfId="1512" xr:uid="{58A9277A-F596-4199-BF1D-AA28172C77E2}"/>
    <cellStyle name="Normal 6 3 3 2 2 2 3" xfId="1513" xr:uid="{E77B8AD2-97EF-4CB7-9E19-DC05CE6E6F80}"/>
    <cellStyle name="Normal 6 3 3 2 2 3" xfId="1514" xr:uid="{99B3D17A-90A0-447E-8B8D-F8CCEE105D0F}"/>
    <cellStyle name="Normal 6 3 3 2 2 3 2" xfId="1515" xr:uid="{CFAA0186-577F-48BC-8511-3B7376E2BEA6}"/>
    <cellStyle name="Normal 6 3 3 2 2 4" xfId="1516" xr:uid="{B1461D3D-A636-4B38-95EF-99C95FE2427C}"/>
    <cellStyle name="Normal 6 3 3 2 3" xfId="622" xr:uid="{23AEDB6F-EF4A-4728-BB4B-E55F2F102117}"/>
    <cellStyle name="Normal 6 3 3 2 3 2" xfId="1517" xr:uid="{2163BA42-E3E4-4118-ABE5-37F7D21E0D49}"/>
    <cellStyle name="Normal 6 3 3 2 3 2 2" xfId="1518" xr:uid="{03C4B560-20E4-4C2B-8A4B-FB39F617973C}"/>
    <cellStyle name="Normal 6 3 3 2 3 3" xfId="1519" xr:uid="{990A227E-257F-4D98-A9CF-D3D7228D1055}"/>
    <cellStyle name="Normal 6 3 3 2 3 4" xfId="3142" xr:uid="{0728B4D4-7397-434A-9B3C-2F8E24AEDB6B}"/>
    <cellStyle name="Normal 6 3 3 2 4" xfId="1520" xr:uid="{1213C456-1122-4A41-9621-93FABCEEF388}"/>
    <cellStyle name="Normal 6 3 3 2 4 2" xfId="1521" xr:uid="{7ADB3D8B-45C9-410C-8071-1CE36AD82460}"/>
    <cellStyle name="Normal 6 3 3 2 5" xfId="1522" xr:uid="{C976FC6E-D808-4A78-82E9-E0BEDE5B27B3}"/>
    <cellStyle name="Normal 6 3 3 2 6" xfId="3143" xr:uid="{AB092B6E-E3D5-45C0-ABBD-F3A28F34826F}"/>
    <cellStyle name="Normal 6 3 3 3" xfId="326" xr:uid="{32DF4A74-E4B6-4CAE-A6ED-DCF478A90ED6}"/>
    <cellStyle name="Normal 6 3 3 3 2" xfId="623" xr:uid="{58FB9F0E-AC70-4868-ACE4-7D6C3C75C419}"/>
    <cellStyle name="Normal 6 3 3 3 2 2" xfId="624" xr:uid="{3E60F058-053D-43AA-B797-31D951CDB8F8}"/>
    <cellStyle name="Normal 6 3 3 3 2 2 2" xfId="1523" xr:uid="{93F91CC9-33C5-469F-87D4-7162CBF20F5A}"/>
    <cellStyle name="Normal 6 3 3 3 2 2 2 2" xfId="1524" xr:uid="{C215F0BB-6029-46ED-9277-758199A97102}"/>
    <cellStyle name="Normal 6 3 3 3 2 2 3" xfId="1525" xr:uid="{EEC36D1C-D699-4FD8-9493-19C11125AA90}"/>
    <cellStyle name="Normal 6 3 3 3 2 3" xfId="1526" xr:uid="{F88BA4F5-663E-4C94-8167-1846BF69A5BD}"/>
    <cellStyle name="Normal 6 3 3 3 2 3 2" xfId="1527" xr:uid="{7EDB63FC-6334-4BBD-B00C-F0BBFD141084}"/>
    <cellStyle name="Normal 6 3 3 3 2 4" xfId="1528" xr:uid="{54351C58-4F93-4DA2-AB87-AACEC3F761A6}"/>
    <cellStyle name="Normal 6 3 3 3 3" xfId="625" xr:uid="{E999CD7D-5A68-4778-A31C-61064B8EE95F}"/>
    <cellStyle name="Normal 6 3 3 3 3 2" xfId="1529" xr:uid="{CE4BC9B4-C29F-48DF-A50F-9DEC45D99C8D}"/>
    <cellStyle name="Normal 6 3 3 3 3 2 2" xfId="1530" xr:uid="{A4AD2D97-8E1B-4B8A-89BF-37E90DEB1F93}"/>
    <cellStyle name="Normal 6 3 3 3 3 3" xfId="1531" xr:uid="{73331982-B880-48AB-951F-116FCF60F655}"/>
    <cellStyle name="Normal 6 3 3 3 4" xfId="1532" xr:uid="{A863653A-6266-4146-AD39-12AEC34B0AE8}"/>
    <cellStyle name="Normal 6 3 3 3 4 2" xfId="1533" xr:uid="{D771C383-6D55-4C2A-AA47-393148A50E41}"/>
    <cellStyle name="Normal 6 3 3 3 5" xfId="1534" xr:uid="{400820C9-C8A1-40FE-83E9-02D9BC83FEBD}"/>
    <cellStyle name="Normal 6 3 3 4" xfId="327" xr:uid="{9540A770-6279-4ED0-B276-4E6EA4B56498}"/>
    <cellStyle name="Normal 6 3 3 4 2" xfId="626" xr:uid="{716C7835-179B-4651-8F2E-DB198E43239C}"/>
    <cellStyle name="Normal 6 3 3 4 2 2" xfId="1535" xr:uid="{1BA8BE90-A855-4F3D-AA51-1592426A60D6}"/>
    <cellStyle name="Normal 6 3 3 4 2 2 2" xfId="1536" xr:uid="{8E2D54D5-FABB-4446-A029-CA4E29C921E0}"/>
    <cellStyle name="Normal 6 3 3 4 2 3" xfId="1537" xr:uid="{F0736848-813E-4B98-B80A-100AFF137223}"/>
    <cellStyle name="Normal 6 3 3 4 3" xfId="1538" xr:uid="{D179154E-4232-4710-8DE1-5F41A53BB3A9}"/>
    <cellStyle name="Normal 6 3 3 4 3 2" xfId="1539" xr:uid="{F41BC709-1637-4C02-A4EB-9831AF81A910}"/>
    <cellStyle name="Normal 6 3 3 4 4" xfId="1540" xr:uid="{412A2763-8E49-4933-BE06-8A2390140352}"/>
    <cellStyle name="Normal 6 3 3 5" xfId="627" xr:uid="{33B03C17-E606-4033-A200-6EB74D154513}"/>
    <cellStyle name="Normal 6 3 3 5 2" xfId="1541" xr:uid="{48552CAF-73F4-4E62-A187-F0EABFAF3997}"/>
    <cellStyle name="Normal 6 3 3 5 2 2" xfId="1542" xr:uid="{735A5B79-FD10-49A5-8BDB-9AABD4D51E86}"/>
    <cellStyle name="Normal 6 3 3 5 3" xfId="1543" xr:uid="{9FB187B0-3054-4C39-92A6-2A4A4072E5D4}"/>
    <cellStyle name="Normal 6 3 3 5 4" xfId="3144" xr:uid="{86CA20BD-1C5F-4C6F-9310-D10A8393884B}"/>
    <cellStyle name="Normal 6 3 3 6" xfId="1544" xr:uid="{A464165F-FBA7-4E14-9ED7-C2362375D478}"/>
    <cellStyle name="Normal 6 3 3 6 2" xfId="1545" xr:uid="{612A1F5C-4592-476B-BD9C-F8D204D8B77B}"/>
    <cellStyle name="Normal 6 3 3 7" xfId="1546" xr:uid="{4DE877F8-95E9-4EFE-AD72-AF442951FA7A}"/>
    <cellStyle name="Normal 6 3 3 8" xfId="3145" xr:uid="{0A256703-4544-4C8D-9323-D62AB57DE940}"/>
    <cellStyle name="Normal 6 3 4" xfId="116" xr:uid="{8D68A3C7-2C28-409D-B7AA-25F3C0DD1D98}"/>
    <cellStyle name="Normal 6 3 4 2" xfId="447" xr:uid="{8F1B29D6-9A31-4BCE-9A38-4B98EA4CB075}"/>
    <cellStyle name="Normal 6 3 4 2 2" xfId="628" xr:uid="{6E235901-1265-4332-9544-54F3663B524D}"/>
    <cellStyle name="Normal 6 3 4 2 2 2" xfId="1547" xr:uid="{1F07C1B2-44B4-4EAB-8BFF-01F30746F5A2}"/>
    <cellStyle name="Normal 6 3 4 2 2 2 2" xfId="1548" xr:uid="{F3B6EB38-CC31-4364-8B37-9F6A23529BCE}"/>
    <cellStyle name="Normal 6 3 4 2 2 3" xfId="1549" xr:uid="{039B00F1-E977-4038-90B9-06D3C5FFB4F0}"/>
    <cellStyle name="Normal 6 3 4 2 2 4" xfId="3146" xr:uid="{7F530596-7A8B-484C-B6E8-3A9CCE4E50D2}"/>
    <cellStyle name="Normal 6 3 4 2 3" xfId="1550" xr:uid="{B7F6AE01-1C54-44D8-866D-8A31405A0C5B}"/>
    <cellStyle name="Normal 6 3 4 2 3 2" xfId="1551" xr:uid="{C8FC973B-40CA-40A5-9CF4-C2436CBAD12E}"/>
    <cellStyle name="Normal 6 3 4 2 4" xfId="1552" xr:uid="{473B74C6-218D-4800-B21E-BD0925F8F471}"/>
    <cellStyle name="Normal 6 3 4 2 5" xfId="3147" xr:uid="{A11DF6A7-E61E-4CF8-925F-2F5EBF0FE836}"/>
    <cellStyle name="Normal 6 3 4 3" xfId="629" xr:uid="{B6FDA5DC-D036-4D43-A83A-9D3701F67DA3}"/>
    <cellStyle name="Normal 6 3 4 3 2" xfId="1553" xr:uid="{B9AEB3C3-D0AE-4E1F-AEFB-331BCC93D47F}"/>
    <cellStyle name="Normal 6 3 4 3 2 2" xfId="1554" xr:uid="{EED777D8-5504-41C6-B014-729ACEC3C618}"/>
    <cellStyle name="Normal 6 3 4 3 3" xfId="1555" xr:uid="{CD80EFB9-E7C8-46D0-B2D7-9E8DE3A25EA0}"/>
    <cellStyle name="Normal 6 3 4 3 4" xfId="3148" xr:uid="{4F7C3610-A335-4568-B5C4-2EFBA99C064A}"/>
    <cellStyle name="Normal 6 3 4 4" xfId="1556" xr:uid="{E5B285F5-972E-4BFB-8A4B-12C7072741FE}"/>
    <cellStyle name="Normal 6 3 4 4 2" xfId="1557" xr:uid="{496454B9-C68B-47FA-9D97-CA14609928C2}"/>
    <cellStyle name="Normal 6 3 4 4 3" xfId="3149" xr:uid="{E6052D34-D775-4926-A15D-1E378E5419D2}"/>
    <cellStyle name="Normal 6 3 4 4 4" xfId="3150" xr:uid="{EDCB42B7-1B41-44B8-9DD0-1978E30926B8}"/>
    <cellStyle name="Normal 6 3 4 5" xfId="1558" xr:uid="{35FAD54E-8362-441F-81B8-59FD26DB9458}"/>
    <cellStyle name="Normal 6 3 4 6" xfId="3151" xr:uid="{A72D04AC-1AD8-41ED-8381-C8FA2B81082B}"/>
    <cellStyle name="Normal 6 3 4 7" xfId="3152" xr:uid="{064C5FF7-DC06-44A5-B964-6043C5123B35}"/>
    <cellStyle name="Normal 6 3 5" xfId="328" xr:uid="{E286744A-7FFF-47D1-A256-A831BB58FF55}"/>
    <cellStyle name="Normal 6 3 5 2" xfId="630" xr:uid="{4AAA3FD4-096D-486F-9B98-B6292392F3B5}"/>
    <cellStyle name="Normal 6 3 5 2 2" xfId="631" xr:uid="{DCAC83D6-65CE-4087-9596-AA9E32CDD9F7}"/>
    <cellStyle name="Normal 6 3 5 2 2 2" xfId="1559" xr:uid="{820CA093-A0C3-4119-A45B-D2592FD2DF5E}"/>
    <cellStyle name="Normal 6 3 5 2 2 2 2" xfId="1560" xr:uid="{FF165A4A-4CC9-48A8-8474-3D59D7CA057A}"/>
    <cellStyle name="Normal 6 3 5 2 2 3" xfId="1561" xr:uid="{5F78F0F9-FC77-4ADE-B822-08DA2846A4BE}"/>
    <cellStyle name="Normal 6 3 5 2 3" xfId="1562" xr:uid="{522C1A3B-5177-41E3-8542-CAEBBBF08CD5}"/>
    <cellStyle name="Normal 6 3 5 2 3 2" xfId="1563" xr:uid="{CC8AAA10-FF6B-4EEF-92C5-94DB8D469A58}"/>
    <cellStyle name="Normal 6 3 5 2 4" xfId="1564" xr:uid="{F8F19D94-C53F-4563-991C-17B76C07EB2B}"/>
    <cellStyle name="Normal 6 3 5 3" xfId="632" xr:uid="{677B53DA-660C-4079-B917-671DBB8EAB40}"/>
    <cellStyle name="Normal 6 3 5 3 2" xfId="1565" xr:uid="{71EF0597-4640-46DF-B0EB-1F272F844AEE}"/>
    <cellStyle name="Normal 6 3 5 3 2 2" xfId="1566" xr:uid="{E18D5011-FAD2-41EE-8072-58582B25EBAE}"/>
    <cellStyle name="Normal 6 3 5 3 3" xfId="1567" xr:uid="{79046C9B-AEF7-4DA5-B6F4-BFB327BD6C12}"/>
    <cellStyle name="Normal 6 3 5 3 4" xfId="3153" xr:uid="{35E27B38-B404-4854-A8F9-96AF3C7A7AE3}"/>
    <cellStyle name="Normal 6 3 5 4" xfId="1568" xr:uid="{1CC89EBC-4143-4182-A928-9073AD7BB25D}"/>
    <cellStyle name="Normal 6 3 5 4 2" xfId="1569" xr:uid="{BD3D72D9-F88B-4CCA-9FFD-7BFC058F91BC}"/>
    <cellStyle name="Normal 6 3 5 5" xfId="1570" xr:uid="{E31DC0E7-EACB-4A93-8F8E-4D80AC843597}"/>
    <cellStyle name="Normal 6 3 5 6" xfId="3154" xr:uid="{BB8116F9-2016-4860-9C44-1AABFB128646}"/>
    <cellStyle name="Normal 6 3 6" xfId="329" xr:uid="{366F5B3A-E464-4A06-8D86-063B7D64E696}"/>
    <cellStyle name="Normal 6 3 6 2" xfId="633" xr:uid="{E4FE5A14-0B25-4F0F-A0FB-31AB5DE12FAD}"/>
    <cellStyle name="Normal 6 3 6 2 2" xfId="1571" xr:uid="{05DEAFF8-E94C-4556-BECF-6FC06733D5CC}"/>
    <cellStyle name="Normal 6 3 6 2 2 2" xfId="1572" xr:uid="{97635E8B-E39E-4208-A31D-65F66DD4783B}"/>
    <cellStyle name="Normal 6 3 6 2 3" xfId="1573" xr:uid="{CB5B564F-507B-46E4-8A06-099C328B18ED}"/>
    <cellStyle name="Normal 6 3 6 2 4" xfId="3155" xr:uid="{0B2B0454-26D4-45BE-94D6-B8E441D62C1C}"/>
    <cellStyle name="Normal 6 3 6 3" xfId="1574" xr:uid="{BDA45559-BDEC-4DB7-A483-01CAB68745E5}"/>
    <cellStyle name="Normal 6 3 6 3 2" xfId="1575" xr:uid="{25A2E9E3-9F81-4079-9A19-6921EEFA579F}"/>
    <cellStyle name="Normal 6 3 6 4" xfId="1576" xr:uid="{D763FAD9-C12B-4882-A6A8-03625DC4A035}"/>
    <cellStyle name="Normal 6 3 6 5" xfId="3156" xr:uid="{ECAA1F32-926B-4728-A5C2-4B6C72E334DA}"/>
    <cellStyle name="Normal 6 3 7" xfId="634" xr:uid="{82A925A9-C818-4396-B9D5-1BC2F14DCBD1}"/>
    <cellStyle name="Normal 6 3 7 2" xfId="1577" xr:uid="{48468471-CC61-4984-87B4-CFDB5CBDB997}"/>
    <cellStyle name="Normal 6 3 7 2 2" xfId="1578" xr:uid="{E520167E-BA7D-47B5-B9D3-9591F47D81A7}"/>
    <cellStyle name="Normal 6 3 7 3" xfId="1579" xr:uid="{29A9E36B-58E4-41DE-8003-C94346BB0B41}"/>
    <cellStyle name="Normal 6 3 7 4" xfId="3157" xr:uid="{21A6C675-A369-4397-899F-CA6E07FFBA34}"/>
    <cellStyle name="Normal 6 3 8" xfId="1580" xr:uid="{9FBAD696-CB41-44FC-BF5F-D19DD481DDC9}"/>
    <cellStyle name="Normal 6 3 8 2" xfId="1581" xr:uid="{B430C46B-61BB-4487-A2C6-1A4DD1642F61}"/>
    <cellStyle name="Normal 6 3 8 3" xfId="3158" xr:uid="{A8E03B7A-7919-4127-A2A3-F6B72275747E}"/>
    <cellStyle name="Normal 6 3 8 4" xfId="3159" xr:uid="{F71DCE61-612C-4F94-8B84-17E6DB9A184A}"/>
    <cellStyle name="Normal 6 3 9" xfId="1582" xr:uid="{536012C3-8834-4053-9E22-7DFBD96BA0EC}"/>
    <cellStyle name="Normal 6 3 9 2" xfId="4718" xr:uid="{89AB9A9A-9D05-4E23-BB89-A19BEAF25521}"/>
    <cellStyle name="Normal 6 4" xfId="117" xr:uid="{EF29DF4D-7F4D-4D4A-BDD2-F96F1D00CFE5}"/>
    <cellStyle name="Normal 6 4 10" xfId="3160" xr:uid="{279A1847-82DB-4B5C-80F4-5853CA5BD2A0}"/>
    <cellStyle name="Normal 6 4 11" xfId="3161" xr:uid="{4EDEEB7B-487D-4D23-8BEE-B405D13CA8C6}"/>
    <cellStyle name="Normal 6 4 2" xfId="118" xr:uid="{2641D4A5-584E-4A14-A1FD-F63B9719CE56}"/>
    <cellStyle name="Normal 6 4 2 2" xfId="119" xr:uid="{DA453B14-2794-494D-BC13-202DD382F94A}"/>
    <cellStyle name="Normal 6 4 2 2 2" xfId="330" xr:uid="{8EDADFDE-7D6D-41D9-BA1F-5BFB5B0513A9}"/>
    <cellStyle name="Normal 6 4 2 2 2 2" xfId="635" xr:uid="{7F6322E1-E785-4D09-AAC8-656DBD08FD7E}"/>
    <cellStyle name="Normal 6 4 2 2 2 2 2" xfId="1583" xr:uid="{5F26653F-EF69-4001-A43B-0589D6732FD4}"/>
    <cellStyle name="Normal 6 4 2 2 2 2 2 2" xfId="1584" xr:uid="{D8CCB3C4-55D2-4CB2-A5A7-86FAC1ACA770}"/>
    <cellStyle name="Normal 6 4 2 2 2 2 3" xfId="1585" xr:uid="{04E3485A-D0EC-493C-898E-07DDA5C61766}"/>
    <cellStyle name="Normal 6 4 2 2 2 2 4" xfId="3162" xr:uid="{2048086E-9DF6-416E-A3B8-34D38B26C66E}"/>
    <cellStyle name="Normal 6 4 2 2 2 3" xfId="1586" xr:uid="{B6693C17-04C0-4414-83A5-F056492DFED9}"/>
    <cellStyle name="Normal 6 4 2 2 2 3 2" xfId="1587" xr:uid="{8BF535E5-919A-4E8F-9BD5-5B665B5FD7B6}"/>
    <cellStyle name="Normal 6 4 2 2 2 3 3" xfId="3163" xr:uid="{F9C31439-8B09-424D-B223-1BD1D653001B}"/>
    <cellStyle name="Normal 6 4 2 2 2 3 4" xfId="3164" xr:uid="{345E25D2-ABD9-4297-A07D-49BEC0D5798B}"/>
    <cellStyle name="Normal 6 4 2 2 2 4" xfId="1588" xr:uid="{4CE8EC65-4486-45FB-BD0C-FC7DCFBA9309}"/>
    <cellStyle name="Normal 6 4 2 2 2 5" xfId="3165" xr:uid="{6A274BC6-9D8F-4589-A379-69CC4CE6AD7A}"/>
    <cellStyle name="Normal 6 4 2 2 2 6" xfId="3166" xr:uid="{C6411602-9B6C-4343-87BE-8928EBA58DA3}"/>
    <cellStyle name="Normal 6 4 2 2 3" xfId="636" xr:uid="{448F8755-B463-4F3A-8631-394FD561ADAD}"/>
    <cellStyle name="Normal 6 4 2 2 3 2" xfId="1589" xr:uid="{BBD8963D-FE40-4236-86CA-40620963074A}"/>
    <cellStyle name="Normal 6 4 2 2 3 2 2" xfId="1590" xr:uid="{8B424FFF-42B7-4DD1-81F9-DE18270C8301}"/>
    <cellStyle name="Normal 6 4 2 2 3 2 3" xfId="3167" xr:uid="{09B53F7F-67EA-49D2-8618-7578EDCF59DE}"/>
    <cellStyle name="Normal 6 4 2 2 3 2 4" xfId="3168" xr:uid="{661DF66A-C387-427C-AB1B-4BD4CC8894D2}"/>
    <cellStyle name="Normal 6 4 2 2 3 3" xfId="1591" xr:uid="{395BC6E1-98DB-4F37-827F-C187D746B2C1}"/>
    <cellStyle name="Normal 6 4 2 2 3 4" xfId="3169" xr:uid="{149091BE-75AA-43D1-A09A-4607C224A720}"/>
    <cellStyle name="Normal 6 4 2 2 3 5" xfId="3170" xr:uid="{B16C6844-86F6-4EF9-9D47-665E50965ED6}"/>
    <cellStyle name="Normal 6 4 2 2 4" xfId="1592" xr:uid="{E18DECBC-EB4D-4369-8159-55E4CA072EEC}"/>
    <cellStyle name="Normal 6 4 2 2 4 2" xfId="1593" xr:uid="{BB2EF857-8BA1-48E1-88C1-5BF74FC35E0A}"/>
    <cellStyle name="Normal 6 4 2 2 4 3" xfId="3171" xr:uid="{0833E20D-3798-44F0-BE47-FACCAA1BAA04}"/>
    <cellStyle name="Normal 6 4 2 2 4 4" xfId="3172" xr:uid="{BE03A4F5-AF0F-4C30-89C5-83B207F83C1F}"/>
    <cellStyle name="Normal 6 4 2 2 5" xfId="1594" xr:uid="{3D4FF325-7BB0-4928-AA96-BD34D28D402F}"/>
    <cellStyle name="Normal 6 4 2 2 5 2" xfId="3173" xr:uid="{0061D4E4-A997-4917-95DB-4EE194A18DB7}"/>
    <cellStyle name="Normal 6 4 2 2 5 3" xfId="3174" xr:uid="{A76F6D76-D487-43B8-A1FE-82781AC0CBF2}"/>
    <cellStyle name="Normal 6 4 2 2 5 4" xfId="3175" xr:uid="{85487E81-56DF-45C3-AF14-20D1FC008FB4}"/>
    <cellStyle name="Normal 6 4 2 2 6" xfId="3176" xr:uid="{ED4A60CC-07F7-43C5-9143-DD85B7F70A76}"/>
    <cellStyle name="Normal 6 4 2 2 7" xfId="3177" xr:uid="{1BA717D0-8297-4074-9E2D-8752BAC5B2E9}"/>
    <cellStyle name="Normal 6 4 2 2 8" xfId="3178" xr:uid="{A0C327A5-98A3-430A-A43D-1C6BD81AADD9}"/>
    <cellStyle name="Normal 6 4 2 3" xfId="331" xr:uid="{081CBB3B-7BE3-4247-9B33-585C6373374C}"/>
    <cellStyle name="Normal 6 4 2 3 2" xfId="637" xr:uid="{BA64D60A-440C-4284-BB9F-56BA9DD03BC3}"/>
    <cellStyle name="Normal 6 4 2 3 2 2" xfId="638" xr:uid="{3709686A-ECCC-4FA8-885F-71F45C358F58}"/>
    <cellStyle name="Normal 6 4 2 3 2 2 2" xfId="1595" xr:uid="{6909A630-6B70-4B29-91B0-0CB3A9972BA6}"/>
    <cellStyle name="Normal 6 4 2 3 2 2 2 2" xfId="1596" xr:uid="{5B3E5A85-FB48-4251-B285-A33C43154393}"/>
    <cellStyle name="Normal 6 4 2 3 2 2 3" xfId="1597" xr:uid="{E4215D04-114A-4460-B332-CBF4F61B6B41}"/>
    <cellStyle name="Normal 6 4 2 3 2 3" xfId="1598" xr:uid="{8F4316E7-BFAA-40C6-B882-208A91CA18B3}"/>
    <cellStyle name="Normal 6 4 2 3 2 3 2" xfId="1599" xr:uid="{C80A732E-78F4-44F6-9F9F-2DA2F454976D}"/>
    <cellStyle name="Normal 6 4 2 3 2 4" xfId="1600" xr:uid="{6B46B2DE-39B1-48F1-B186-2A9C6232C95B}"/>
    <cellStyle name="Normal 6 4 2 3 3" xfId="639" xr:uid="{998412D0-3482-4078-A2D6-FDFE81516F21}"/>
    <cellStyle name="Normal 6 4 2 3 3 2" xfId="1601" xr:uid="{EBEE9D7D-CB0A-48AF-8064-5D78C3845AB0}"/>
    <cellStyle name="Normal 6 4 2 3 3 2 2" xfId="1602" xr:uid="{D563938E-3A83-475B-BFD8-F87B62969F77}"/>
    <cellStyle name="Normal 6 4 2 3 3 3" xfId="1603" xr:uid="{A5EEC855-2014-4206-9ACC-C43BE37AF4EC}"/>
    <cellStyle name="Normal 6 4 2 3 3 4" xfId="3179" xr:uid="{2C83E2A4-EA26-4A5F-8594-38A1B5D784A3}"/>
    <cellStyle name="Normal 6 4 2 3 4" xfId="1604" xr:uid="{3C9D5916-4365-4293-B4DB-BFC5A4237A22}"/>
    <cellStyle name="Normal 6 4 2 3 4 2" xfId="1605" xr:uid="{F7038EDB-FB4C-477F-BA87-261EF9045C8F}"/>
    <cellStyle name="Normal 6 4 2 3 5" xfId="1606" xr:uid="{828F07F5-E306-4B0D-81BF-2F3C71915185}"/>
    <cellStyle name="Normal 6 4 2 3 6" xfId="3180" xr:uid="{389B1F3E-8C4F-45D3-A661-EA7075D2A091}"/>
    <cellStyle name="Normal 6 4 2 4" xfId="332" xr:uid="{3C7E757E-CE5E-4B43-B652-2B7428E27EF3}"/>
    <cellStyle name="Normal 6 4 2 4 2" xfId="640" xr:uid="{1A808F56-6664-4DEC-B1AB-D1CD54156AFB}"/>
    <cellStyle name="Normal 6 4 2 4 2 2" xfId="1607" xr:uid="{6085B7DC-2BF3-46CE-9989-ECBFADE5510F}"/>
    <cellStyle name="Normal 6 4 2 4 2 2 2" xfId="1608" xr:uid="{7E6FCA6F-9DA3-4280-8998-48FB6DCF164B}"/>
    <cellStyle name="Normal 6 4 2 4 2 3" xfId="1609" xr:uid="{1A3865C7-5695-4C3E-AE46-8034E8ECF7E3}"/>
    <cellStyle name="Normal 6 4 2 4 2 4" xfId="3181" xr:uid="{C207A277-DC73-41C4-9696-D9DA3A454D86}"/>
    <cellStyle name="Normal 6 4 2 4 3" xfId="1610" xr:uid="{79503639-DC35-4037-8D67-95A942E58B98}"/>
    <cellStyle name="Normal 6 4 2 4 3 2" xfId="1611" xr:uid="{57949FC2-B505-474C-9D7A-8D29067DAC06}"/>
    <cellStyle name="Normal 6 4 2 4 4" xfId="1612" xr:uid="{F041F568-55CE-44C3-BE30-84AD72DCB1D4}"/>
    <cellStyle name="Normal 6 4 2 4 5" xfId="3182" xr:uid="{9084A3FA-53D9-440B-A14E-EBB5A59BBA67}"/>
    <cellStyle name="Normal 6 4 2 5" xfId="333" xr:uid="{EC7567AA-13D9-4A97-A052-1D2410252F88}"/>
    <cellStyle name="Normal 6 4 2 5 2" xfId="1613" xr:uid="{1611A7DD-6B59-4FCF-8871-592F764734A6}"/>
    <cellStyle name="Normal 6 4 2 5 2 2" xfId="1614" xr:uid="{A6F39C3E-3956-4650-BBAB-C40381A9B13A}"/>
    <cellStyle name="Normal 6 4 2 5 3" xfId="1615" xr:uid="{DD001F51-161C-496E-B22C-CF112C9E4C33}"/>
    <cellStyle name="Normal 6 4 2 5 4" xfId="3183" xr:uid="{46BB7A02-9C5D-44B0-94AE-D5313CA90375}"/>
    <cellStyle name="Normal 6 4 2 6" xfId="1616" xr:uid="{6DD08813-4275-4170-9DFA-E94F174BE3D7}"/>
    <cellStyle name="Normal 6 4 2 6 2" xfId="1617" xr:uid="{0E8E3075-7699-42C7-AB66-12E6B45077E4}"/>
    <cellStyle name="Normal 6 4 2 6 3" xfId="3184" xr:uid="{39DC9BB3-4DC4-44DD-81D6-680967BBFC3E}"/>
    <cellStyle name="Normal 6 4 2 6 4" xfId="3185" xr:uid="{BEA60805-2405-44F2-A480-6280DA7D9508}"/>
    <cellStyle name="Normal 6 4 2 7" xfId="1618" xr:uid="{243A6021-C359-48E6-B78D-0441B09F1366}"/>
    <cellStyle name="Normal 6 4 2 8" xfId="3186" xr:uid="{CA84C182-F56B-4664-8385-473CB7F86B43}"/>
    <cellStyle name="Normal 6 4 2 9" xfId="3187" xr:uid="{0E412518-7DB5-4591-AAF5-5A6B8C905305}"/>
    <cellStyle name="Normal 6 4 3" xfId="120" xr:uid="{51494647-8193-41F6-A84D-EE456F77F647}"/>
    <cellStyle name="Normal 6 4 3 2" xfId="121" xr:uid="{E3E58906-0637-445E-8563-65ED686D78BE}"/>
    <cellStyle name="Normal 6 4 3 2 2" xfId="641" xr:uid="{F9AECB03-45E9-4810-B481-5B872942387A}"/>
    <cellStyle name="Normal 6 4 3 2 2 2" xfId="1619" xr:uid="{D8F3119E-584E-46B0-B866-65797AC9C3CC}"/>
    <cellStyle name="Normal 6 4 3 2 2 2 2" xfId="1620" xr:uid="{F273AA16-3215-442E-8879-9B7A318BCB6E}"/>
    <cellStyle name="Normal 6 4 3 2 2 2 2 2" xfId="4476" xr:uid="{726CB8E3-7762-46A4-8871-8E64247D1E70}"/>
    <cellStyle name="Normal 6 4 3 2 2 2 3" xfId="4477" xr:uid="{462E6D78-F420-4968-A911-5AAB350B2922}"/>
    <cellStyle name="Normal 6 4 3 2 2 3" xfId="1621" xr:uid="{76DECD10-4BF4-4137-8614-EA2C1675C60A}"/>
    <cellStyle name="Normal 6 4 3 2 2 3 2" xfId="4478" xr:uid="{6AA8B7AC-B141-4BCA-A11E-63793622BF5D}"/>
    <cellStyle name="Normal 6 4 3 2 2 4" xfId="3188" xr:uid="{248A82FE-9BDC-4E39-99EA-2A02696A2965}"/>
    <cellStyle name="Normal 6 4 3 2 3" xfId="1622" xr:uid="{CA69ECEB-52FD-4720-9A19-FE70A4341365}"/>
    <cellStyle name="Normal 6 4 3 2 3 2" xfId="1623" xr:uid="{48109BFC-BAC9-437E-8393-05446A9EEE56}"/>
    <cellStyle name="Normal 6 4 3 2 3 2 2" xfId="4479" xr:uid="{6853CFB0-7736-4D11-9FD3-5739A6E33C7D}"/>
    <cellStyle name="Normal 6 4 3 2 3 3" xfId="3189" xr:uid="{4B935103-4D91-4A14-9A41-C4637BB21F45}"/>
    <cellStyle name="Normal 6 4 3 2 3 4" xfId="3190" xr:uid="{CA7CE996-80A3-4599-BDCF-497AC2A17135}"/>
    <cellStyle name="Normal 6 4 3 2 4" xfId="1624" xr:uid="{FA8F69D6-1B76-45D4-8E0D-171BFFFD1989}"/>
    <cellStyle name="Normal 6 4 3 2 4 2" xfId="4480" xr:uid="{7EF37573-2C65-42F7-A9DE-3A357CA5A3B1}"/>
    <cellStyle name="Normal 6 4 3 2 5" xfId="3191" xr:uid="{9837F765-C916-4D05-B19F-12F074FD7B54}"/>
    <cellStyle name="Normal 6 4 3 2 6" xfId="3192" xr:uid="{43C5E11D-4BEF-4E31-90C3-8036AD1EFD44}"/>
    <cellStyle name="Normal 6 4 3 3" xfId="334" xr:uid="{7C1DC4EC-2C96-446E-BA0C-A3097A62E988}"/>
    <cellStyle name="Normal 6 4 3 3 2" xfId="1625" xr:uid="{7535FA0A-7D54-47A1-8A5D-D25ADB17C4BB}"/>
    <cellStyle name="Normal 6 4 3 3 2 2" xfId="1626" xr:uid="{17537E28-07B6-4C1A-95A7-7EDE68B6EE55}"/>
    <cellStyle name="Normal 6 4 3 3 2 2 2" xfId="4481" xr:uid="{365DF52A-7EA7-4D8D-91D1-B2C78C802BB5}"/>
    <cellStyle name="Normal 6 4 3 3 2 3" xfId="3193" xr:uid="{3F41AEBB-6D02-412C-B9B8-74B108829DF8}"/>
    <cellStyle name="Normal 6 4 3 3 2 4" xfId="3194" xr:uid="{B6C01449-65AC-42AD-8C8A-C5B1781614BB}"/>
    <cellStyle name="Normal 6 4 3 3 3" xfId="1627" xr:uid="{52CE1639-A46D-4236-8FDC-A43DCC707FEC}"/>
    <cellStyle name="Normal 6 4 3 3 3 2" xfId="4482" xr:uid="{7498B5DB-92AB-4C99-9154-642607CBD82D}"/>
    <cellStyle name="Normal 6 4 3 3 4" xfId="3195" xr:uid="{BCD9D3FA-27DA-409C-86B1-0249BE58075E}"/>
    <cellStyle name="Normal 6 4 3 3 5" xfId="3196" xr:uid="{FE6E7217-15DB-4B3A-ABD6-6B5D02E9DC0F}"/>
    <cellStyle name="Normal 6 4 3 4" xfId="1628" xr:uid="{72B40C46-0A5F-4134-A34E-48162EC6A68B}"/>
    <cellStyle name="Normal 6 4 3 4 2" xfId="1629" xr:uid="{8E6708FC-B7A5-4A04-9A6A-9BF6CD9E090F}"/>
    <cellStyle name="Normal 6 4 3 4 2 2" xfId="4483" xr:uid="{CF6BA89E-74AE-4A3C-8B8F-8D4C75FE5A08}"/>
    <cellStyle name="Normal 6 4 3 4 3" xfId="3197" xr:uid="{CE1313F5-BA85-4B42-9AFA-DC6C702B7923}"/>
    <cellStyle name="Normal 6 4 3 4 4" xfId="3198" xr:uid="{B74B212F-4458-49E7-8C76-EB3F4C66FCAC}"/>
    <cellStyle name="Normal 6 4 3 5" xfId="1630" xr:uid="{75CC9DFF-20BA-4C18-A75E-FB2FFD0AF7E0}"/>
    <cellStyle name="Normal 6 4 3 5 2" xfId="3199" xr:uid="{EFE576FD-D0BC-401A-9A21-29D54752FA51}"/>
    <cellStyle name="Normal 6 4 3 5 3" xfId="3200" xr:uid="{5FED055D-9D28-47E8-82C6-79FA09664DCF}"/>
    <cellStyle name="Normal 6 4 3 5 4" xfId="3201" xr:uid="{CB8295E9-97BD-49B6-9C27-FA2AC99251C4}"/>
    <cellStyle name="Normal 6 4 3 6" xfId="3202" xr:uid="{C4D67680-A441-4736-ACC7-EB37675859B9}"/>
    <cellStyle name="Normal 6 4 3 7" xfId="3203" xr:uid="{4AF3C1B3-295E-433E-A9FC-BA4F0521429F}"/>
    <cellStyle name="Normal 6 4 3 8" xfId="3204" xr:uid="{8177DDE3-3301-4316-8BCD-6030F68A4563}"/>
    <cellStyle name="Normal 6 4 4" xfId="122" xr:uid="{78954FC6-CD85-4DCD-80C0-DBC80B525DEB}"/>
    <cellStyle name="Normal 6 4 4 2" xfId="642" xr:uid="{7C538D23-DD81-48B2-B4DF-D699E7AFEB71}"/>
    <cellStyle name="Normal 6 4 4 2 2" xfId="643" xr:uid="{ACC38010-A443-4633-A936-9E3690E3DFDA}"/>
    <cellStyle name="Normal 6 4 4 2 2 2" xfId="1631" xr:uid="{A5C7AC80-340E-4F33-A9BB-48A61A62346E}"/>
    <cellStyle name="Normal 6 4 4 2 2 2 2" xfId="1632" xr:uid="{1E9FDBC2-FED5-4705-BB21-6933ADA1EC9D}"/>
    <cellStyle name="Normal 6 4 4 2 2 3" xfId="1633" xr:uid="{26C27B71-2D7C-4DF0-8DFF-0FA8448DA55E}"/>
    <cellStyle name="Normal 6 4 4 2 2 4" xfId="3205" xr:uid="{D03ACFEB-9953-41A7-A95B-9E97F9AD4924}"/>
    <cellStyle name="Normal 6 4 4 2 3" xfId="1634" xr:uid="{85A85D53-ADFE-4BA7-93E2-BC69A571B79C}"/>
    <cellStyle name="Normal 6 4 4 2 3 2" xfId="1635" xr:uid="{B285AEF0-B85A-45C2-98BA-74D1C79454F4}"/>
    <cellStyle name="Normal 6 4 4 2 4" xfId="1636" xr:uid="{7BF3CC5D-0C17-42E7-B8F3-0C3621F37D46}"/>
    <cellStyle name="Normal 6 4 4 2 5" xfId="3206" xr:uid="{68838D44-15CD-467A-94B9-E4303ADDC18B}"/>
    <cellStyle name="Normal 6 4 4 3" xfId="644" xr:uid="{3E79023A-7311-4186-9BD2-ECA3A32DC05A}"/>
    <cellStyle name="Normal 6 4 4 3 2" xfId="1637" xr:uid="{3662082F-6B8A-44E8-8710-BEA8A7133006}"/>
    <cellStyle name="Normal 6 4 4 3 2 2" xfId="1638" xr:uid="{3BB9AF5C-6E97-46E0-952C-8565534444EC}"/>
    <cellStyle name="Normal 6 4 4 3 3" xfId="1639" xr:uid="{07613C57-D4A1-4D0A-92F7-3A4D18EE3430}"/>
    <cellStyle name="Normal 6 4 4 3 4" xfId="3207" xr:uid="{A7F0366F-728C-4C5E-863B-7C4BA1DF0BD2}"/>
    <cellStyle name="Normal 6 4 4 4" xfId="1640" xr:uid="{F7684F06-64E2-41E9-9B43-E5A1D9999410}"/>
    <cellStyle name="Normal 6 4 4 4 2" xfId="1641" xr:uid="{040B9E81-8817-44F5-9B78-4B692EAEF700}"/>
    <cellStyle name="Normal 6 4 4 4 3" xfId="3208" xr:uid="{E311CC5D-B8CA-4D03-808E-D52541DBE8B3}"/>
    <cellStyle name="Normal 6 4 4 4 4" xfId="3209" xr:uid="{43F9B4A3-6301-451A-88F7-CC9095EAF51C}"/>
    <cellStyle name="Normal 6 4 4 5" xfId="1642" xr:uid="{62A5D437-531D-4578-81D8-671777EF992C}"/>
    <cellStyle name="Normal 6 4 4 6" xfId="3210" xr:uid="{3020E212-0694-482D-A492-55C1D5E7F1CB}"/>
    <cellStyle name="Normal 6 4 4 7" xfId="3211" xr:uid="{C9F92A76-2780-4EB1-9A39-1ACF8E790BAA}"/>
    <cellStyle name="Normal 6 4 5" xfId="335" xr:uid="{550AE4CD-B3CE-4E90-953F-A3372A9C2632}"/>
    <cellStyle name="Normal 6 4 5 2" xfId="645" xr:uid="{C8062859-B01A-46D5-88DC-1CD50A9C9113}"/>
    <cellStyle name="Normal 6 4 5 2 2" xfId="1643" xr:uid="{B7681025-5093-4A2F-849F-85E18957E4AF}"/>
    <cellStyle name="Normal 6 4 5 2 2 2" xfId="1644" xr:uid="{A6C4A1FB-72B3-47BE-80F4-F382A4D3751F}"/>
    <cellStyle name="Normal 6 4 5 2 3" xfId="1645" xr:uid="{784FA494-EA06-4F7E-9B14-729F6B61C03E}"/>
    <cellStyle name="Normal 6 4 5 2 4" xfId="3212" xr:uid="{43F51DB1-20DA-4843-BB6D-CEC3F5C6098A}"/>
    <cellStyle name="Normal 6 4 5 3" xfId="1646" xr:uid="{0543AE04-A2ED-444B-A3C1-BE083F5D402B}"/>
    <cellStyle name="Normal 6 4 5 3 2" xfId="1647" xr:uid="{33DEE28B-5374-451C-95D3-D7C359E0D277}"/>
    <cellStyle name="Normal 6 4 5 3 3" xfId="3213" xr:uid="{353A6BE0-7EF0-4D66-A333-4D6960F4D038}"/>
    <cellStyle name="Normal 6 4 5 3 4" xfId="3214" xr:uid="{8033AE6E-EBE9-413A-91C4-95024E513A39}"/>
    <cellStyle name="Normal 6 4 5 4" xfId="1648" xr:uid="{B59C692A-FD3D-43DA-8C85-69B757C524F8}"/>
    <cellStyle name="Normal 6 4 5 5" xfId="3215" xr:uid="{348FB6B3-ABD7-49A8-BADE-2DFCB08F866B}"/>
    <cellStyle name="Normal 6 4 5 6" xfId="3216" xr:uid="{91E3A535-E414-40B8-8A7A-3CC6BA738F87}"/>
    <cellStyle name="Normal 6 4 6" xfId="336" xr:uid="{FDD378B7-FEF7-45BB-856E-F34BD8311CAF}"/>
    <cellStyle name="Normal 6 4 6 2" xfId="1649" xr:uid="{96B6E44A-08B6-433C-BD0F-013C1FDC4F36}"/>
    <cellStyle name="Normal 6 4 6 2 2" xfId="1650" xr:uid="{4C3093B0-94B4-44B0-ADC0-45266EF6093D}"/>
    <cellStyle name="Normal 6 4 6 2 3" xfId="3217" xr:uid="{E640560D-AB29-4EF7-9AC2-446AAC54A979}"/>
    <cellStyle name="Normal 6 4 6 2 4" xfId="3218" xr:uid="{2A4A1F63-E03D-41FA-91B1-38B9235049B8}"/>
    <cellStyle name="Normal 6 4 6 3" xfId="1651" xr:uid="{E002C875-F6D7-440C-8787-2CAB3110B5B2}"/>
    <cellStyle name="Normal 6 4 6 4" xfId="3219" xr:uid="{7E18FC0E-4EC8-4D57-8A3C-DA684E96AA16}"/>
    <cellStyle name="Normal 6 4 6 5" xfId="3220" xr:uid="{A8492359-160E-4354-92E2-28EDB2B48DFC}"/>
    <cellStyle name="Normal 6 4 7" xfId="1652" xr:uid="{94727C50-A432-4158-A276-F48855A77E22}"/>
    <cellStyle name="Normal 6 4 7 2" xfId="1653" xr:uid="{28265E15-BCBD-44A9-BFAC-E309B9262783}"/>
    <cellStyle name="Normal 6 4 7 3" xfId="3221" xr:uid="{B1602288-1972-471D-8C2E-599B518BD957}"/>
    <cellStyle name="Normal 6 4 7 3 2" xfId="4407" xr:uid="{0D38ECDE-F78B-4A57-A759-2CA2D179D5D6}"/>
    <cellStyle name="Normal 6 4 7 3 3" xfId="4685" xr:uid="{1058EFF0-45D8-4B25-85C4-7758EA8EE7D1}"/>
    <cellStyle name="Normal 6 4 7 4" xfId="3222" xr:uid="{6CC953FE-7E8B-4B96-A9E5-2B69BF968B27}"/>
    <cellStyle name="Normal 6 4 8" xfId="1654" xr:uid="{E0584255-CB3D-48B2-9563-CE463710D3A2}"/>
    <cellStyle name="Normal 6 4 8 2" xfId="3223" xr:uid="{05308506-E4C4-4C25-8A66-C92610528F72}"/>
    <cellStyle name="Normal 6 4 8 3" xfId="3224" xr:uid="{C6CE87DA-23B8-4B59-BF26-D400B92167BE}"/>
    <cellStyle name="Normal 6 4 8 4" xfId="3225" xr:uid="{73158DE5-3166-4316-B3CC-8A03F2835F62}"/>
    <cellStyle name="Normal 6 4 9" xfId="3226" xr:uid="{BBD9F981-4C53-4879-A7A4-77E1CFE04F8C}"/>
    <cellStyle name="Normal 6 5" xfId="123" xr:uid="{4B89B66D-86D5-4C53-B180-82805C4ED125}"/>
    <cellStyle name="Normal 6 5 10" xfId="3227" xr:uid="{FF7CB569-CA3E-4BCD-B482-91F25591BE79}"/>
    <cellStyle name="Normal 6 5 11" xfId="3228" xr:uid="{81AE8890-07BA-4CE3-9FAA-EB01762F4EF3}"/>
    <cellStyle name="Normal 6 5 2" xfId="124" xr:uid="{4C3FF6B7-ECE3-4744-AC77-2BAE7A7E703E}"/>
    <cellStyle name="Normal 6 5 2 2" xfId="337" xr:uid="{1058466F-030D-4379-9362-B84D8C4BF921}"/>
    <cellStyle name="Normal 6 5 2 2 2" xfId="646" xr:uid="{E6676A53-96CE-48E3-8EAF-C64630D944BC}"/>
    <cellStyle name="Normal 6 5 2 2 2 2" xfId="647" xr:uid="{9C7FEAB8-7351-4B72-BF8B-012ABD91CAFB}"/>
    <cellStyle name="Normal 6 5 2 2 2 2 2" xfId="1655" xr:uid="{DC7C249B-D841-4B93-831F-791F2C3BB0D7}"/>
    <cellStyle name="Normal 6 5 2 2 2 2 3" xfId="3229" xr:uid="{7614646A-36D9-413C-BC36-8F6E58F7769F}"/>
    <cellStyle name="Normal 6 5 2 2 2 2 4" xfId="3230" xr:uid="{EDA3BD2E-3A19-4D06-BA89-2CBB3A789EBF}"/>
    <cellStyle name="Normal 6 5 2 2 2 3" xfId="1656" xr:uid="{97361894-1A7F-490C-A51B-02390644889D}"/>
    <cellStyle name="Normal 6 5 2 2 2 3 2" xfId="3231" xr:uid="{A4C3E170-5B8C-4B38-B9C4-6041EC3EBB1A}"/>
    <cellStyle name="Normal 6 5 2 2 2 3 3" xfId="3232" xr:uid="{AD2456A7-6283-4694-827F-888DFF0252F1}"/>
    <cellStyle name="Normal 6 5 2 2 2 3 4" xfId="3233" xr:uid="{1B4FDD55-7489-4416-B78D-C22860F1428D}"/>
    <cellStyle name="Normal 6 5 2 2 2 4" xfId="3234" xr:uid="{A237B116-169E-49A7-B7BF-20D1CD6DCE9D}"/>
    <cellStyle name="Normal 6 5 2 2 2 5" xfId="3235" xr:uid="{0CC21EB3-DD18-44B6-B051-9C16A02D6484}"/>
    <cellStyle name="Normal 6 5 2 2 2 6" xfId="3236" xr:uid="{1DEB6DB4-F509-4680-9501-35F0AB91EE84}"/>
    <cellStyle name="Normal 6 5 2 2 3" xfId="648" xr:uid="{62F404AF-64AC-46D5-A246-373900D1ABA2}"/>
    <cellStyle name="Normal 6 5 2 2 3 2" xfId="1657" xr:uid="{4277E142-F770-43FF-971A-434E21AFA51B}"/>
    <cellStyle name="Normal 6 5 2 2 3 2 2" xfId="3237" xr:uid="{AF6216C8-EB9F-44B9-B1B5-67D6C467A4C7}"/>
    <cellStyle name="Normal 6 5 2 2 3 2 3" xfId="3238" xr:uid="{96A51BF3-B37F-4F84-B10D-1BC51E9843E0}"/>
    <cellStyle name="Normal 6 5 2 2 3 2 4" xfId="3239" xr:uid="{96DF5823-5EC7-489D-888B-71DA17EB0706}"/>
    <cellStyle name="Normal 6 5 2 2 3 3" xfId="3240" xr:uid="{BF578C06-AAD9-43CB-8292-9AA85F50C741}"/>
    <cellStyle name="Normal 6 5 2 2 3 4" xfId="3241" xr:uid="{77F03CF5-22C7-4182-B3F1-1CF04C1A4928}"/>
    <cellStyle name="Normal 6 5 2 2 3 5" xfId="3242" xr:uid="{3AB3D091-C014-4BA9-84CC-562675111A45}"/>
    <cellStyle name="Normal 6 5 2 2 4" xfId="1658" xr:uid="{BCBC5CF2-E5BF-4B69-8B2B-8BEBCB818A26}"/>
    <cellStyle name="Normal 6 5 2 2 4 2" xfId="3243" xr:uid="{F294AC74-74D1-4E9D-8092-A506DFF2C314}"/>
    <cellStyle name="Normal 6 5 2 2 4 3" xfId="3244" xr:uid="{4CB728E0-24FB-4129-B400-84AFF387625E}"/>
    <cellStyle name="Normal 6 5 2 2 4 4" xfId="3245" xr:uid="{11C2E465-186C-4DBD-A3D2-B20909971568}"/>
    <cellStyle name="Normal 6 5 2 2 5" xfId="3246" xr:uid="{5307F138-1CBD-40C9-85CE-1A0B634832FC}"/>
    <cellStyle name="Normal 6 5 2 2 5 2" xfId="3247" xr:uid="{08428E1E-6A60-4D9A-89F8-334077DCF648}"/>
    <cellStyle name="Normal 6 5 2 2 5 3" xfId="3248" xr:uid="{F33CF02D-3149-4E15-9705-FE58B5CB369A}"/>
    <cellStyle name="Normal 6 5 2 2 5 4" xfId="3249" xr:uid="{FFA940BA-801D-449E-AA08-07BFF6C904CF}"/>
    <cellStyle name="Normal 6 5 2 2 6" xfId="3250" xr:uid="{67EF2403-7DCE-481D-8B8C-85AFD57DA071}"/>
    <cellStyle name="Normal 6 5 2 2 7" xfId="3251" xr:uid="{18F97E5C-D1D9-4086-9C9B-FAC252E35696}"/>
    <cellStyle name="Normal 6 5 2 2 8" xfId="3252" xr:uid="{192372D7-4687-4390-809C-597164255B71}"/>
    <cellStyle name="Normal 6 5 2 3" xfId="649" xr:uid="{601F5C61-3901-42F2-8123-8790218B3AB9}"/>
    <cellStyle name="Normal 6 5 2 3 2" xfId="650" xr:uid="{05FC0B73-477E-4331-B70F-6DBE9570871B}"/>
    <cellStyle name="Normal 6 5 2 3 2 2" xfId="651" xr:uid="{1DC66935-328E-4980-A656-9C11C292F3E2}"/>
    <cellStyle name="Normal 6 5 2 3 2 3" xfId="3253" xr:uid="{F082BDDF-C985-4F0F-B292-8424F93874B1}"/>
    <cellStyle name="Normal 6 5 2 3 2 4" xfId="3254" xr:uid="{1C1A9662-7415-4B98-8CA9-7F44E9638191}"/>
    <cellStyle name="Normal 6 5 2 3 3" xfId="652" xr:uid="{5C9FDB08-01E0-4970-90C8-79E60BBF41D9}"/>
    <cellStyle name="Normal 6 5 2 3 3 2" xfId="3255" xr:uid="{728A0ABC-28A6-4939-9AD2-44DF6F0FA1A9}"/>
    <cellStyle name="Normal 6 5 2 3 3 3" xfId="3256" xr:uid="{B7C84890-C093-4B9F-B6FA-1C1A75DEDE6D}"/>
    <cellStyle name="Normal 6 5 2 3 3 4" xfId="3257" xr:uid="{ECA68A4C-F8CD-44DA-85B7-F631B56F313E}"/>
    <cellStyle name="Normal 6 5 2 3 4" xfId="3258" xr:uid="{13435521-A5D0-499B-9BAC-27D801C0F5A6}"/>
    <cellStyle name="Normal 6 5 2 3 5" xfId="3259" xr:uid="{A2BF6C5B-5BCF-4902-BA4E-740784310598}"/>
    <cellStyle name="Normal 6 5 2 3 6" xfId="3260" xr:uid="{6C55FF59-6276-48EC-A3B1-FCEB4EB6AAF6}"/>
    <cellStyle name="Normal 6 5 2 4" xfId="653" xr:uid="{38D99702-A075-421A-AB01-2F9EF8EF35F3}"/>
    <cellStyle name="Normal 6 5 2 4 2" xfId="654" xr:uid="{F37CCAF5-C2D9-472C-BDF8-591CB2020FFF}"/>
    <cellStyle name="Normal 6 5 2 4 2 2" xfId="3261" xr:uid="{D48E6186-1227-4BE5-9FAD-7F106D88DB79}"/>
    <cellStyle name="Normal 6 5 2 4 2 3" xfId="3262" xr:uid="{F5C1B186-1737-49A9-993C-3C59C2E21F77}"/>
    <cellStyle name="Normal 6 5 2 4 2 4" xfId="3263" xr:uid="{B726C0D9-E022-438C-9B65-03613FB130CF}"/>
    <cellStyle name="Normal 6 5 2 4 3" xfId="3264" xr:uid="{1C22B903-13EB-441B-BC79-BCB767A93921}"/>
    <cellStyle name="Normal 6 5 2 4 4" xfId="3265" xr:uid="{183B6ACB-BF18-4B40-82E5-C70F16BAF8BA}"/>
    <cellStyle name="Normal 6 5 2 4 5" xfId="3266" xr:uid="{A20AFF3B-E2BC-4365-858F-E087AF7F5DF3}"/>
    <cellStyle name="Normal 6 5 2 5" xfId="655" xr:uid="{C03576DC-0B72-4640-9DB3-ED927D1483E5}"/>
    <cellStyle name="Normal 6 5 2 5 2" xfId="3267" xr:uid="{3FFE8F20-9C8B-4481-8281-EF7CF9AFC18C}"/>
    <cellStyle name="Normal 6 5 2 5 3" xfId="3268" xr:uid="{35AA790B-0769-4308-A2BB-E42BEC10B9F4}"/>
    <cellStyle name="Normal 6 5 2 5 4" xfId="3269" xr:uid="{B8306729-020A-47C0-805F-07AAEE98DA51}"/>
    <cellStyle name="Normal 6 5 2 6" xfId="3270" xr:uid="{737796CB-C2DB-46AE-AAF3-3ED69EEF7CC3}"/>
    <cellStyle name="Normal 6 5 2 6 2" xfId="3271" xr:uid="{4C3B7B38-DFFC-49F4-9EAE-345393F7BDCC}"/>
    <cellStyle name="Normal 6 5 2 6 3" xfId="3272" xr:uid="{5717007B-64D5-400F-8F46-99FE4CA08670}"/>
    <cellStyle name="Normal 6 5 2 6 4" xfId="3273" xr:uid="{461A02B8-113B-4F3D-ABEA-952F1AE8FF25}"/>
    <cellStyle name="Normal 6 5 2 7" xfId="3274" xr:uid="{3E1A0204-2A58-4DA2-8B1B-140C3D569404}"/>
    <cellStyle name="Normal 6 5 2 8" xfId="3275" xr:uid="{1325EC57-0A21-40ED-9652-1B3573EA540B}"/>
    <cellStyle name="Normal 6 5 2 9" xfId="3276" xr:uid="{389CDF3C-78D2-4C53-B34D-11D9082E5BD4}"/>
    <cellStyle name="Normal 6 5 3" xfId="338" xr:uid="{08297FC7-1AEC-4EE9-BAF0-78CF3F408D59}"/>
    <cellStyle name="Normal 6 5 3 2" xfId="656" xr:uid="{0C5E0C1B-C70F-40D2-B850-7D6A02C86898}"/>
    <cellStyle name="Normal 6 5 3 2 2" xfId="657" xr:uid="{8497899B-861A-48FD-B6E2-210DDFA225D6}"/>
    <cellStyle name="Normal 6 5 3 2 2 2" xfId="1659" xr:uid="{3B16559B-069C-414E-AD46-CFF3EAEB76D7}"/>
    <cellStyle name="Normal 6 5 3 2 2 2 2" xfId="1660" xr:uid="{9FE3C2ED-0C2A-49E7-A07A-9B0F669E6581}"/>
    <cellStyle name="Normal 6 5 3 2 2 3" xfId="1661" xr:uid="{80F833CD-437B-462B-8863-DC1C0DE600C1}"/>
    <cellStyle name="Normal 6 5 3 2 2 4" xfId="3277" xr:uid="{51A7D0E7-F989-422C-A189-371B69AAAA5D}"/>
    <cellStyle name="Normal 6 5 3 2 3" xfId="1662" xr:uid="{87C741F5-40F5-4E66-BB04-DD3DA9931AE0}"/>
    <cellStyle name="Normal 6 5 3 2 3 2" xfId="1663" xr:uid="{75BF2D80-7F7E-4EA6-AE1F-BA4BFD58B5B8}"/>
    <cellStyle name="Normal 6 5 3 2 3 3" xfId="3278" xr:uid="{00E3AF96-89E7-43A7-A0F5-7E28DA85F8F9}"/>
    <cellStyle name="Normal 6 5 3 2 3 4" xfId="3279" xr:uid="{6941797F-735A-4199-B7C2-0A9B59B9AA9C}"/>
    <cellStyle name="Normal 6 5 3 2 4" xfId="1664" xr:uid="{6C5EDE9E-695C-468B-9552-A697E0FEDA29}"/>
    <cellStyle name="Normal 6 5 3 2 5" xfId="3280" xr:uid="{0025DFC2-53DE-421A-8582-42DC9EDEDF09}"/>
    <cellStyle name="Normal 6 5 3 2 6" xfId="3281" xr:uid="{E4A8BFE1-2E16-430F-93E9-B58B61795969}"/>
    <cellStyle name="Normal 6 5 3 3" xfId="658" xr:uid="{659FDFAE-381E-4506-9D57-E6AED1ABD7E5}"/>
    <cellStyle name="Normal 6 5 3 3 2" xfId="1665" xr:uid="{5F506594-C37C-45C5-B675-7DCBC4EA9BCE}"/>
    <cellStyle name="Normal 6 5 3 3 2 2" xfId="1666" xr:uid="{EF598788-39F8-412F-92AD-6591EDBF5E68}"/>
    <cellStyle name="Normal 6 5 3 3 2 3" xfId="3282" xr:uid="{24DDD6A9-397D-4214-BFCD-DEEADFCACAE4}"/>
    <cellStyle name="Normal 6 5 3 3 2 4" xfId="3283" xr:uid="{DD31DD05-B3E2-435D-8767-C3E0F859B88F}"/>
    <cellStyle name="Normal 6 5 3 3 3" xfId="1667" xr:uid="{92264308-1C60-4A8E-BB25-68E8667C1D9C}"/>
    <cellStyle name="Normal 6 5 3 3 4" xfId="3284" xr:uid="{A2ACD981-171E-4449-A9DC-8EF37BAC4D27}"/>
    <cellStyle name="Normal 6 5 3 3 5" xfId="3285" xr:uid="{5A327AEF-BA13-4C6A-8AE6-CEB7A23A2C60}"/>
    <cellStyle name="Normal 6 5 3 4" xfId="1668" xr:uid="{F5AF6173-2BDF-423B-8A4B-1DC84D47952D}"/>
    <cellStyle name="Normal 6 5 3 4 2" xfId="1669" xr:uid="{0D625C99-8BF2-4E57-90AE-596F42885DC9}"/>
    <cellStyle name="Normal 6 5 3 4 3" xfId="3286" xr:uid="{DA093A35-4526-4B8A-86AD-0C272FDD5903}"/>
    <cellStyle name="Normal 6 5 3 4 4" xfId="3287" xr:uid="{941C798B-A462-4775-A306-9730BA8A2918}"/>
    <cellStyle name="Normal 6 5 3 5" xfId="1670" xr:uid="{06AB6287-E3A4-48B9-BC0E-C907BD899610}"/>
    <cellStyle name="Normal 6 5 3 5 2" xfId="3288" xr:uid="{779F6F04-4E3D-49EE-9A32-6E60E2970424}"/>
    <cellStyle name="Normal 6 5 3 5 3" xfId="3289" xr:uid="{99CC0B17-310C-4425-A9F6-0A36F998E3C1}"/>
    <cellStyle name="Normal 6 5 3 5 4" xfId="3290" xr:uid="{2C70B692-9165-4288-8DEC-6B8ED20523CB}"/>
    <cellStyle name="Normal 6 5 3 6" xfId="3291" xr:uid="{666C23C1-734C-4337-B062-6D746526B378}"/>
    <cellStyle name="Normal 6 5 3 7" xfId="3292" xr:uid="{91D41559-1193-432D-8D11-92672B343255}"/>
    <cellStyle name="Normal 6 5 3 8" xfId="3293" xr:uid="{DE1C6EAD-359C-4EF3-9335-6522E16691D4}"/>
    <cellStyle name="Normal 6 5 4" xfId="339" xr:uid="{DD36E7B1-4EBD-4614-8C28-63109E6989F0}"/>
    <cellStyle name="Normal 6 5 4 2" xfId="659" xr:uid="{53F39180-A4CE-4437-8258-F3E115569C6D}"/>
    <cellStyle name="Normal 6 5 4 2 2" xfId="660" xr:uid="{3ABC2B94-D4D7-41AF-A812-9873296A32BA}"/>
    <cellStyle name="Normal 6 5 4 2 2 2" xfId="1671" xr:uid="{E160B05E-5E11-4F90-8883-245D8D588FA2}"/>
    <cellStyle name="Normal 6 5 4 2 2 3" xfId="3294" xr:uid="{8DE86B9B-264C-48A4-9640-C9784F06E73F}"/>
    <cellStyle name="Normal 6 5 4 2 2 4" xfId="3295" xr:uid="{899090E0-E7EC-4F1A-9D06-0B415028F21F}"/>
    <cellStyle name="Normal 6 5 4 2 3" xfId="1672" xr:uid="{A391D3F4-2DEB-40C7-B815-CF68E4EE43E1}"/>
    <cellStyle name="Normal 6 5 4 2 4" xfId="3296" xr:uid="{BBAFB080-6303-4241-B8D0-4FD3CBCD10BD}"/>
    <cellStyle name="Normal 6 5 4 2 5" xfId="3297" xr:uid="{30DB017F-0594-4A46-9417-790A7BBE0BE3}"/>
    <cellStyle name="Normal 6 5 4 3" xfId="661" xr:uid="{30F93AEE-F570-4284-8A28-5B5D3DDFF0A5}"/>
    <cellStyle name="Normal 6 5 4 3 2" xfId="1673" xr:uid="{2D9427CE-24A1-4FB8-8FF1-10CF40210FD6}"/>
    <cellStyle name="Normal 6 5 4 3 3" xfId="3298" xr:uid="{DBEB0402-92C0-4E1C-9559-829E41542B42}"/>
    <cellStyle name="Normal 6 5 4 3 4" xfId="3299" xr:uid="{41B2A980-B6CA-4AD4-A3A3-4B0BAFE36D51}"/>
    <cellStyle name="Normal 6 5 4 4" xfId="1674" xr:uid="{FF2B942A-22BA-4995-8081-CC83BF45A2CB}"/>
    <cellStyle name="Normal 6 5 4 4 2" xfId="3300" xr:uid="{D87DCFB6-E21F-48C8-B170-1ABAFF005FAD}"/>
    <cellStyle name="Normal 6 5 4 4 3" xfId="3301" xr:uid="{32FBCF78-564F-400B-9A68-3462B7E3B32C}"/>
    <cellStyle name="Normal 6 5 4 4 4" xfId="3302" xr:uid="{5B3232F8-0FFE-4245-B692-ABE314B5FCB8}"/>
    <cellStyle name="Normal 6 5 4 5" xfId="3303" xr:uid="{7BA967C2-81CB-485D-9E7A-02A8F740CA0B}"/>
    <cellStyle name="Normal 6 5 4 6" xfId="3304" xr:uid="{687AC70C-EF3F-421E-BBD9-1D8A066AC59C}"/>
    <cellStyle name="Normal 6 5 4 7" xfId="3305" xr:uid="{CC35432E-D977-4479-9CC8-266AE6DD3AB2}"/>
    <cellStyle name="Normal 6 5 5" xfId="340" xr:uid="{B1CE04F0-7E04-4F25-81C2-63689F594AF3}"/>
    <cellStyle name="Normal 6 5 5 2" xfId="662" xr:uid="{E73C9446-6903-4597-9731-7BB7914140A9}"/>
    <cellStyle name="Normal 6 5 5 2 2" xfId="1675" xr:uid="{0938ABD0-3772-464E-A739-560A7D853A6F}"/>
    <cellStyle name="Normal 6 5 5 2 3" xfId="3306" xr:uid="{5E9DF094-12F6-4D96-879E-46BD39B69388}"/>
    <cellStyle name="Normal 6 5 5 2 4" xfId="3307" xr:uid="{0821F85E-23A2-4074-8225-5364973E106A}"/>
    <cellStyle name="Normal 6 5 5 3" xfId="1676" xr:uid="{E1628CF5-DF03-4D8A-92DA-690A7737321E}"/>
    <cellStyle name="Normal 6 5 5 3 2" xfId="3308" xr:uid="{1C1A0983-BF6B-430A-BAE1-AF15D6A0A2EC}"/>
    <cellStyle name="Normal 6 5 5 3 3" xfId="3309" xr:uid="{B954E432-AE8A-4C1D-B4C2-9A055BE5E3C8}"/>
    <cellStyle name="Normal 6 5 5 3 4" xfId="3310" xr:uid="{08A3ABE6-77CA-4A5D-BECA-FBDA9A806806}"/>
    <cellStyle name="Normal 6 5 5 4" xfId="3311" xr:uid="{FB9B85E3-AE16-44C0-9F6B-6D8E8EEFCB0C}"/>
    <cellStyle name="Normal 6 5 5 5" xfId="3312" xr:uid="{BBA7F4FA-DA08-48B9-95AD-6B654B28B983}"/>
    <cellStyle name="Normal 6 5 5 6" xfId="3313" xr:uid="{197E66F9-9540-47FC-8F5D-3BEE2FFCC732}"/>
    <cellStyle name="Normal 6 5 6" xfId="663" xr:uid="{EC78A67F-4F13-4A02-B14D-73199911B429}"/>
    <cellStyle name="Normal 6 5 6 2" xfId="1677" xr:uid="{5882DF46-05CE-4DA7-8F0A-A1D37CBBFB33}"/>
    <cellStyle name="Normal 6 5 6 2 2" xfId="3314" xr:uid="{B0E2FEE9-CDBB-42AC-97DA-A90295B18C7F}"/>
    <cellStyle name="Normal 6 5 6 2 3" xfId="3315" xr:uid="{C6C74C29-06F5-4E80-B75B-B4F7B0E523CC}"/>
    <cellStyle name="Normal 6 5 6 2 4" xfId="3316" xr:uid="{55B7D260-74F0-4386-BA42-36304E990916}"/>
    <cellStyle name="Normal 6 5 6 3" xfId="3317" xr:uid="{459900F3-B4FC-4772-805D-CE925A8559CC}"/>
    <cellStyle name="Normal 6 5 6 4" xfId="3318" xr:uid="{E6F80BD9-CDC5-4D2B-B056-BE6210AECDF4}"/>
    <cellStyle name="Normal 6 5 6 5" xfId="3319" xr:uid="{55C34885-794E-4E68-AF96-1C86D5693033}"/>
    <cellStyle name="Normal 6 5 7" xfId="1678" xr:uid="{F76B7AE3-F311-4E6D-8A13-C25D70230F69}"/>
    <cellStyle name="Normal 6 5 7 2" xfId="3320" xr:uid="{7FB4CF6F-199E-462C-8179-00DDC3ADE8C0}"/>
    <cellStyle name="Normal 6 5 7 3" xfId="3321" xr:uid="{E86EB1AF-3DB7-4229-9628-B9A3263FBB9B}"/>
    <cellStyle name="Normal 6 5 7 4" xfId="3322" xr:uid="{452344E6-D0D3-4CBF-B8E8-C4AB2293B17A}"/>
    <cellStyle name="Normal 6 5 8" xfId="3323" xr:uid="{E9CA8764-30FD-41D3-B77A-75747E9960A3}"/>
    <cellStyle name="Normal 6 5 8 2" xfId="3324" xr:uid="{33F854F3-2109-4588-BDBC-F065ADE26B38}"/>
    <cellStyle name="Normal 6 5 8 3" xfId="3325" xr:uid="{D76E1698-DC01-4877-B8D3-0E22454CCD37}"/>
    <cellStyle name="Normal 6 5 8 4" xfId="3326" xr:uid="{393CE045-B704-40E4-815D-B8EE2BA5CB50}"/>
    <cellStyle name="Normal 6 5 9" xfId="3327" xr:uid="{ADCCCCE7-055B-4085-B43F-ABAB31A4B98A}"/>
    <cellStyle name="Normal 6 6" xfId="125" xr:uid="{00B9443A-C1A9-4204-8BBE-1214B0B80F6B}"/>
    <cellStyle name="Normal 6 6 2" xfId="126" xr:uid="{17A0BB74-9FAD-451A-9ADE-89278970E03D}"/>
    <cellStyle name="Normal 6 6 2 2" xfId="341" xr:uid="{B8E34304-E2F5-4BF6-99CB-3376B5AE9111}"/>
    <cellStyle name="Normal 6 6 2 2 2" xfId="664" xr:uid="{75B6DFE3-8EA7-43EE-83E9-2A6145EB558A}"/>
    <cellStyle name="Normal 6 6 2 2 2 2" xfId="1679" xr:uid="{922470B8-0132-4DD2-8828-31548EACB599}"/>
    <cellStyle name="Normal 6 6 2 2 2 3" xfId="3328" xr:uid="{C7F97E0A-BDB2-4964-AA0D-BAFB70281933}"/>
    <cellStyle name="Normal 6 6 2 2 2 4" xfId="3329" xr:uid="{83DE56F1-C558-4190-8C42-E899D04B1283}"/>
    <cellStyle name="Normal 6 6 2 2 3" xfId="1680" xr:uid="{22624038-4D0D-40E2-B4E2-9801A3E829A1}"/>
    <cellStyle name="Normal 6 6 2 2 3 2" xfId="3330" xr:uid="{6EE4E335-66A2-42B8-922E-2265199D69FB}"/>
    <cellStyle name="Normal 6 6 2 2 3 3" xfId="3331" xr:uid="{B385B97A-31AE-4ADB-80BD-BD17B28897CC}"/>
    <cellStyle name="Normal 6 6 2 2 3 4" xfId="3332" xr:uid="{CD236D2F-58E1-4C58-99AE-271564F15C74}"/>
    <cellStyle name="Normal 6 6 2 2 4" xfId="3333" xr:uid="{D1D63767-8513-4806-B4DA-AC1D86004E24}"/>
    <cellStyle name="Normal 6 6 2 2 5" xfId="3334" xr:uid="{58E72996-3765-448B-811E-F3B7528133BF}"/>
    <cellStyle name="Normal 6 6 2 2 6" xfId="3335" xr:uid="{6761E9C6-4DF4-4373-9366-9F48F02117D8}"/>
    <cellStyle name="Normal 6 6 2 3" xfId="665" xr:uid="{A00ABF81-C906-4B88-B718-FCD5F4E28AFF}"/>
    <cellStyle name="Normal 6 6 2 3 2" xfId="1681" xr:uid="{ACC7A66B-6B1F-4E17-BB6F-AA2A8ACE02BC}"/>
    <cellStyle name="Normal 6 6 2 3 2 2" xfId="3336" xr:uid="{56AF9527-1FF4-4A95-933D-04181719162D}"/>
    <cellStyle name="Normal 6 6 2 3 2 3" xfId="3337" xr:uid="{A5C9B5FE-D4E4-4A02-A35C-D4A1EA48EAC4}"/>
    <cellStyle name="Normal 6 6 2 3 2 4" xfId="3338" xr:uid="{5B301AE1-8F19-4BFA-A32F-0209A8C62843}"/>
    <cellStyle name="Normal 6 6 2 3 3" xfId="3339" xr:uid="{95633FB9-925B-4FD4-9681-8EC7F88BB6A5}"/>
    <cellStyle name="Normal 6 6 2 3 4" xfId="3340" xr:uid="{C0165019-FF41-4100-A9A6-042F62FDB338}"/>
    <cellStyle name="Normal 6 6 2 3 5" xfId="3341" xr:uid="{61591D89-80CC-4A97-ABB2-C568F71E6076}"/>
    <cellStyle name="Normal 6 6 2 4" xfId="1682" xr:uid="{4878815B-AB5E-4BB2-B0E3-3663DCDCE588}"/>
    <cellStyle name="Normal 6 6 2 4 2" xfId="3342" xr:uid="{84E53630-6665-4262-8299-4EF29D432C90}"/>
    <cellStyle name="Normal 6 6 2 4 3" xfId="3343" xr:uid="{27C8C3E3-C1D7-4E37-8646-889E363D21E9}"/>
    <cellStyle name="Normal 6 6 2 4 4" xfId="3344" xr:uid="{FAE76478-08DE-454B-A845-D75CF4BABECE}"/>
    <cellStyle name="Normal 6 6 2 5" xfId="3345" xr:uid="{60CC2F90-C5DF-4E7A-99CD-3D85A071B8E9}"/>
    <cellStyle name="Normal 6 6 2 5 2" xfId="3346" xr:uid="{49AAA0A1-AC84-46E6-A248-FCC4560EA33A}"/>
    <cellStyle name="Normal 6 6 2 5 3" xfId="3347" xr:uid="{8B046BCA-C0E7-486C-B063-7E94ADC989BE}"/>
    <cellStyle name="Normal 6 6 2 5 4" xfId="3348" xr:uid="{222DBB3E-F9B9-48F0-948A-6AAEE6D7BFF7}"/>
    <cellStyle name="Normal 6 6 2 6" xfId="3349" xr:uid="{EF2E3AD7-F9C2-4FF6-9A35-94DE500D2E87}"/>
    <cellStyle name="Normal 6 6 2 7" xfId="3350" xr:uid="{0F41835C-56A3-49F3-94EE-12FF0B1D46CF}"/>
    <cellStyle name="Normal 6 6 2 8" xfId="3351" xr:uid="{06810163-3FD8-4994-8887-E4B176A53B6D}"/>
    <cellStyle name="Normal 6 6 3" xfId="342" xr:uid="{FA8F3025-F8B2-4475-B22A-D6AB1C46FFD3}"/>
    <cellStyle name="Normal 6 6 3 2" xfId="666" xr:uid="{980E93D8-0110-4387-80CD-6E23814C9CC4}"/>
    <cellStyle name="Normal 6 6 3 2 2" xfId="667" xr:uid="{7F160BCB-97D0-4B12-9497-46B28B3E9AEE}"/>
    <cellStyle name="Normal 6 6 3 2 3" xfId="3352" xr:uid="{76192FFE-A748-4EC0-BB09-4559057171B8}"/>
    <cellStyle name="Normal 6 6 3 2 4" xfId="3353" xr:uid="{3F97E418-6FF5-44AC-8F9B-D33743D4F038}"/>
    <cellStyle name="Normal 6 6 3 3" xfId="668" xr:uid="{F64A0682-D580-4705-A6C0-1FF28C63D87A}"/>
    <cellStyle name="Normal 6 6 3 3 2" xfId="3354" xr:uid="{341B3500-11D2-4A86-8A96-D36321644B96}"/>
    <cellStyle name="Normal 6 6 3 3 3" xfId="3355" xr:uid="{268D6DE7-2166-4D04-9A32-2B139F33FBB4}"/>
    <cellStyle name="Normal 6 6 3 3 4" xfId="3356" xr:uid="{A56A530B-114D-46B3-BD79-BABB6FCCFB99}"/>
    <cellStyle name="Normal 6 6 3 4" xfId="3357" xr:uid="{2110585B-D9C5-432F-B313-49EB40B1157C}"/>
    <cellStyle name="Normal 6 6 3 5" xfId="3358" xr:uid="{C76AB4BD-D774-4554-9995-452F6486ACA9}"/>
    <cellStyle name="Normal 6 6 3 6" xfId="3359" xr:uid="{E8CA2826-4BD9-4D0B-9D7A-6778808B0173}"/>
    <cellStyle name="Normal 6 6 4" xfId="343" xr:uid="{3CEC9317-C802-4AF6-917C-04CD3F7E7D97}"/>
    <cellStyle name="Normal 6 6 4 2" xfId="669" xr:uid="{901A924D-D742-40A6-834B-6C5656105963}"/>
    <cellStyle name="Normal 6 6 4 2 2" xfId="3360" xr:uid="{EED944DC-E6A3-42CF-B992-4F33BCCA9C9B}"/>
    <cellStyle name="Normal 6 6 4 2 3" xfId="3361" xr:uid="{AAC31372-C97B-4576-8C7B-00E621B4E2B5}"/>
    <cellStyle name="Normal 6 6 4 2 4" xfId="3362" xr:uid="{D21CCAEA-EE99-4C14-92DB-415511A54856}"/>
    <cellStyle name="Normal 6 6 4 3" xfId="3363" xr:uid="{FCA33385-E360-44C1-B783-7FB517241188}"/>
    <cellStyle name="Normal 6 6 4 4" xfId="3364" xr:uid="{CCD8234F-B0C9-47D6-8F3F-17DCCB6993DF}"/>
    <cellStyle name="Normal 6 6 4 5" xfId="3365" xr:uid="{24088FF3-BA07-4450-804C-C5FF163FE848}"/>
    <cellStyle name="Normal 6 6 5" xfId="670" xr:uid="{2CF1E35B-AA16-46C6-A723-9DE9081AF61F}"/>
    <cellStyle name="Normal 6 6 5 2" xfId="3366" xr:uid="{B93C9449-C2F6-4759-8888-9DEA703DE16E}"/>
    <cellStyle name="Normal 6 6 5 3" xfId="3367" xr:uid="{8DC284EF-5E18-443F-95FB-D24153D97EF2}"/>
    <cellStyle name="Normal 6 6 5 4" xfId="3368" xr:uid="{D4EC7179-F83A-409D-BE48-90CCADE5716E}"/>
    <cellStyle name="Normal 6 6 6" xfId="3369" xr:uid="{FF783960-29F8-475B-87F5-E07DDAC4EDC1}"/>
    <cellStyle name="Normal 6 6 6 2" xfId="3370" xr:uid="{57E7E99C-E8AC-4753-B3B8-59BAA65B0706}"/>
    <cellStyle name="Normal 6 6 6 3" xfId="3371" xr:uid="{F0073E0E-0EE8-4EBC-B35B-28E530D635FD}"/>
    <cellStyle name="Normal 6 6 6 4" xfId="3372" xr:uid="{70E588F1-B9AF-4A37-8CB4-6B916AFDDD8D}"/>
    <cellStyle name="Normal 6 6 7" xfId="3373" xr:uid="{98FC571F-7185-4D77-920D-4E6F27546160}"/>
    <cellStyle name="Normal 6 6 8" xfId="3374" xr:uid="{D271BFFC-2AFF-4BF0-BA31-5B9978E709BF}"/>
    <cellStyle name="Normal 6 6 9" xfId="3375" xr:uid="{6EC603D1-A494-497A-A9F9-201E9692F64F}"/>
    <cellStyle name="Normal 6 7" xfId="127" xr:uid="{F5995317-616F-4E99-A58D-DF15A3BA61A1}"/>
    <cellStyle name="Normal 6 7 2" xfId="344" xr:uid="{72B62B69-8BF1-414F-9187-3878CF16B971}"/>
    <cellStyle name="Normal 6 7 2 2" xfId="671" xr:uid="{066496A1-FEA5-428C-87FF-C98A697C5182}"/>
    <cellStyle name="Normal 6 7 2 2 2" xfId="1683" xr:uid="{34337E6E-CE81-4549-8F72-C29885EF82CD}"/>
    <cellStyle name="Normal 6 7 2 2 2 2" xfId="1684" xr:uid="{2F2AF9E6-1D92-49FB-A23E-4CB77CD9FD6B}"/>
    <cellStyle name="Normal 6 7 2 2 3" xfId="1685" xr:uid="{E1EFBCB3-DFE7-49E7-91DE-81BC6B444551}"/>
    <cellStyle name="Normal 6 7 2 2 4" xfId="3376" xr:uid="{7DC805A9-91E5-42F7-B944-C971364836E0}"/>
    <cellStyle name="Normal 6 7 2 3" xfId="1686" xr:uid="{63C07021-909E-4E54-AB1F-3081874BA7A9}"/>
    <cellStyle name="Normal 6 7 2 3 2" xfId="1687" xr:uid="{FB4AA2DB-BD45-4B01-B7F7-742892ECD30F}"/>
    <cellStyle name="Normal 6 7 2 3 3" xfId="3377" xr:uid="{545DEC4D-B190-4282-9AE2-88C190ED4919}"/>
    <cellStyle name="Normal 6 7 2 3 4" xfId="3378" xr:uid="{67558660-75CD-49D4-881F-EA40D7B7D0EE}"/>
    <cellStyle name="Normal 6 7 2 4" xfId="1688" xr:uid="{6D635546-62F6-49A5-9F09-3B79E209F34D}"/>
    <cellStyle name="Normal 6 7 2 5" xfId="3379" xr:uid="{A93DA801-45BD-490C-9862-9981E2D241A4}"/>
    <cellStyle name="Normal 6 7 2 6" xfId="3380" xr:uid="{81940A9B-F761-4B35-8FC1-F0D4606EBC14}"/>
    <cellStyle name="Normal 6 7 3" xfId="672" xr:uid="{61298A8F-55A2-4BA6-8651-20E941BA0C88}"/>
    <cellStyle name="Normal 6 7 3 2" xfId="1689" xr:uid="{FB26F2C1-5CDD-42A1-91F3-2C0C31F2007C}"/>
    <cellStyle name="Normal 6 7 3 2 2" xfId="1690" xr:uid="{97E2331A-E1CA-4903-901B-D1A0E1CF7CF3}"/>
    <cellStyle name="Normal 6 7 3 2 3" xfId="3381" xr:uid="{F167580C-7003-487D-BA8C-201B4B4CE6B4}"/>
    <cellStyle name="Normal 6 7 3 2 4" xfId="3382" xr:uid="{1C53A17A-A7D7-4689-9E1F-462FBC23EFDA}"/>
    <cellStyle name="Normal 6 7 3 3" xfId="1691" xr:uid="{140EAEA1-B837-409D-99BA-7FE9875D3976}"/>
    <cellStyle name="Normal 6 7 3 4" xfId="3383" xr:uid="{B703DF06-4260-4EE6-9666-C02FB9387CA7}"/>
    <cellStyle name="Normal 6 7 3 5" xfId="3384" xr:uid="{3C3D1298-45B0-4150-9D54-65DEA4A3E0B6}"/>
    <cellStyle name="Normal 6 7 4" xfId="1692" xr:uid="{C7D5E98B-EDCD-4270-B4DE-94568C7D437D}"/>
    <cellStyle name="Normal 6 7 4 2" xfId="1693" xr:uid="{11F46B4A-EC54-469A-975A-2203D0DADB61}"/>
    <cellStyle name="Normal 6 7 4 3" xfId="3385" xr:uid="{E2F7C18D-AEEA-4BAE-9CDB-008E1B4DDE9F}"/>
    <cellStyle name="Normal 6 7 4 4" xfId="3386" xr:uid="{06368B08-206F-4B49-BFBF-28F8A5E70E9E}"/>
    <cellStyle name="Normal 6 7 5" xfId="1694" xr:uid="{51C46751-3328-4538-8EEC-2954C237181D}"/>
    <cellStyle name="Normal 6 7 5 2" xfId="3387" xr:uid="{1F71B7EE-3C36-4057-969D-2E204AC7D189}"/>
    <cellStyle name="Normal 6 7 5 3" xfId="3388" xr:uid="{BD509B05-D27D-4AF9-B4AF-E82DAACAF0E9}"/>
    <cellStyle name="Normal 6 7 5 4" xfId="3389" xr:uid="{2B2D43D2-EBF5-4B08-AE69-68249FFF3D5D}"/>
    <cellStyle name="Normal 6 7 6" xfId="3390" xr:uid="{CED56609-FEE8-46E6-8E9C-8332AE852C2A}"/>
    <cellStyle name="Normal 6 7 7" xfId="3391" xr:uid="{89D150C3-734A-4DC9-9643-6EA66D2F8852}"/>
    <cellStyle name="Normal 6 7 8" xfId="3392" xr:uid="{7DA415B8-72DF-4BA9-B575-89BE6A7B62C7}"/>
    <cellStyle name="Normal 6 8" xfId="345" xr:uid="{8D2AD60D-CCAC-4825-A395-70541394B07A}"/>
    <cellStyle name="Normal 6 8 2" xfId="673" xr:uid="{7D89FC24-796A-43EC-A035-EF07D1CF0B7F}"/>
    <cellStyle name="Normal 6 8 2 2" xfId="674" xr:uid="{F96FB85C-0B84-4C96-9814-C3AB7D96A446}"/>
    <cellStyle name="Normal 6 8 2 2 2" xfId="1695" xr:uid="{1C508F34-928B-4D57-B8B7-C1534B66E419}"/>
    <cellStyle name="Normal 6 8 2 2 3" xfId="3393" xr:uid="{A758CB25-58EC-4E33-841E-9A11280FC5A1}"/>
    <cellStyle name="Normal 6 8 2 2 4" xfId="3394" xr:uid="{83D15A99-BD79-412A-BC2C-5FB97857EE24}"/>
    <cellStyle name="Normal 6 8 2 3" xfId="1696" xr:uid="{6C49F83C-8906-461A-80AB-1ED0F801AFA4}"/>
    <cellStyle name="Normal 6 8 2 4" xfId="3395" xr:uid="{170050D6-5F9A-48B7-A07C-26A226560357}"/>
    <cellStyle name="Normal 6 8 2 5" xfId="3396" xr:uid="{98096391-6CAB-4D79-9FF8-8DB280AD3241}"/>
    <cellStyle name="Normal 6 8 3" xfId="675" xr:uid="{2320933C-C7EA-4A65-AEDB-7E5C7470FC0B}"/>
    <cellStyle name="Normal 6 8 3 2" xfId="1697" xr:uid="{BD178011-30E5-4C45-B66B-2E67ADF8D713}"/>
    <cellStyle name="Normal 6 8 3 3" xfId="3397" xr:uid="{68334F02-3748-4CA6-8322-B21949751B84}"/>
    <cellStyle name="Normal 6 8 3 4" xfId="3398" xr:uid="{9A597C4B-8AF2-4B9B-8733-2267AD6A2F99}"/>
    <cellStyle name="Normal 6 8 4" xfId="1698" xr:uid="{1B3B369C-0F9C-4298-8ECF-4FD0534A8844}"/>
    <cellStyle name="Normal 6 8 4 2" xfId="3399" xr:uid="{A826CFE0-357D-42F2-931B-6B6189B42026}"/>
    <cellStyle name="Normal 6 8 4 3" xfId="3400" xr:uid="{2D4315A7-B604-44DB-8CDA-280B200ECBCD}"/>
    <cellStyle name="Normal 6 8 4 4" xfId="3401" xr:uid="{8C69AEF0-40CC-4060-926E-3477673D37DF}"/>
    <cellStyle name="Normal 6 8 5" xfId="3402" xr:uid="{89CB69C7-8A97-4DCB-9D7B-30741AD50F21}"/>
    <cellStyle name="Normal 6 8 6" xfId="3403" xr:uid="{DF97F25E-D70B-4775-B97A-2C222F334E60}"/>
    <cellStyle name="Normal 6 8 7" xfId="3404" xr:uid="{A07FACA2-9B50-47D8-87D8-772EAF94CEFB}"/>
    <cellStyle name="Normal 6 9" xfId="346" xr:uid="{BA39909B-BF36-483E-BF17-DD482918255C}"/>
    <cellStyle name="Normal 6 9 2" xfId="676" xr:uid="{F67BAB1D-4373-4270-8FC6-3E8759D4987F}"/>
    <cellStyle name="Normal 6 9 2 2" xfId="1699" xr:uid="{C62732AD-6143-4A98-8C28-E1C6891BD7BE}"/>
    <cellStyle name="Normal 6 9 2 3" xfId="3405" xr:uid="{1133610B-A658-449A-9815-61D09CE41996}"/>
    <cellStyle name="Normal 6 9 2 4" xfId="3406" xr:uid="{BE1B164F-DDD6-4270-B71A-39D8771D3E6D}"/>
    <cellStyle name="Normal 6 9 3" xfId="1700" xr:uid="{4230D8A8-0796-42F8-AE5B-FCC55CE5A8B3}"/>
    <cellStyle name="Normal 6 9 3 2" xfId="3407" xr:uid="{6B184BBA-514E-43FF-9E84-0637FE82CA34}"/>
    <cellStyle name="Normal 6 9 3 3" xfId="3408" xr:uid="{684784C8-34E6-4F7E-B20C-EE5E45B8B12D}"/>
    <cellStyle name="Normal 6 9 3 4" xfId="3409" xr:uid="{871A5E40-C860-4943-B091-34D2BE7DC799}"/>
    <cellStyle name="Normal 6 9 4" xfId="3410" xr:uid="{B7B5E811-ED78-4EF2-AE73-94602571E520}"/>
    <cellStyle name="Normal 6 9 5" xfId="3411" xr:uid="{D1619F11-C9E2-46BA-B16E-DD7EC2E7F918}"/>
    <cellStyle name="Normal 6 9 6" xfId="3412" xr:uid="{978F98E5-9CD9-4B7D-9C0C-AA005B2D3F08}"/>
    <cellStyle name="Normal 7" xfId="128" xr:uid="{93B1D342-EBD4-4D65-ADD5-90C189026744}"/>
    <cellStyle name="Normal 7 10" xfId="1701" xr:uid="{9E48BA1C-A444-4B8A-8C93-3AA30C7C7E84}"/>
    <cellStyle name="Normal 7 10 2" xfId="3413" xr:uid="{800181E0-67F4-4ABC-AC35-1FB8556D298C}"/>
    <cellStyle name="Normal 7 10 3" xfId="3414" xr:uid="{55ABDCC3-19F2-4061-B687-4F9212B5ED03}"/>
    <cellStyle name="Normal 7 10 4" xfId="3415" xr:uid="{FCD88555-53C9-4CF3-852A-539407E93D80}"/>
    <cellStyle name="Normal 7 11" xfId="3416" xr:uid="{E977BD78-F393-46F8-A8AD-9E8D3CDCEA7D}"/>
    <cellStyle name="Normal 7 11 2" xfId="3417" xr:uid="{C0A3EA53-B4A6-4C55-8BFB-05998CB6C477}"/>
    <cellStyle name="Normal 7 11 3" xfId="3418" xr:uid="{4AEE2D5D-0817-452F-8EBD-6CA7C7BD3283}"/>
    <cellStyle name="Normal 7 11 4" xfId="3419" xr:uid="{907F0891-6D34-4CCC-934B-8576EE7CD929}"/>
    <cellStyle name="Normal 7 12" xfId="3420" xr:uid="{4EFDB05A-DB5E-4503-96DD-3809B05B6B54}"/>
    <cellStyle name="Normal 7 12 2" xfId="3421" xr:uid="{B6A73561-4EA5-4C30-834D-330AB0F76CE6}"/>
    <cellStyle name="Normal 7 13" xfId="3422" xr:uid="{C6F7EC90-E1F6-45D4-8520-42D1DF02E8CD}"/>
    <cellStyle name="Normal 7 14" xfId="3423" xr:uid="{EBD2313F-A2A6-4BB7-8AFA-1FF7B0F013AF}"/>
    <cellStyle name="Normal 7 15" xfId="3424" xr:uid="{3BACA879-E658-4EAB-B506-28F618D2A707}"/>
    <cellStyle name="Normal 7 2" xfId="129" xr:uid="{249C01D3-D5B7-42D8-B2EE-CCD8A3FC8CD4}"/>
    <cellStyle name="Normal 7 2 10" xfId="3425" xr:uid="{9E3DB0E8-0107-46D9-85B0-7AD41BC4D7E1}"/>
    <cellStyle name="Normal 7 2 11" xfId="3426" xr:uid="{628E91CF-8529-4C73-B1EC-B82374E4DB74}"/>
    <cellStyle name="Normal 7 2 2" xfId="130" xr:uid="{4D8D6474-01F9-46A0-A772-31E31AD42FF7}"/>
    <cellStyle name="Normal 7 2 2 2" xfId="131" xr:uid="{F65F4591-C85C-4CBA-83EC-42BEACF63E51}"/>
    <cellStyle name="Normal 7 2 2 2 2" xfId="347" xr:uid="{D1023FBD-FEAF-4CCE-84AD-CB966239E976}"/>
    <cellStyle name="Normal 7 2 2 2 2 2" xfId="677" xr:uid="{BA040C47-8218-43BE-ACD8-A6A117E4A4B0}"/>
    <cellStyle name="Normal 7 2 2 2 2 2 2" xfId="678" xr:uid="{619FC032-8CAD-49AB-A241-D69692C1712D}"/>
    <cellStyle name="Normal 7 2 2 2 2 2 2 2" xfId="1702" xr:uid="{5CC9B1FC-A4C7-4188-8BF4-D146E8D9ACD9}"/>
    <cellStyle name="Normal 7 2 2 2 2 2 2 2 2" xfId="1703" xr:uid="{D5EBA1D8-B24A-4923-99B4-B4222939A3D2}"/>
    <cellStyle name="Normal 7 2 2 2 2 2 2 3" xfId="1704" xr:uid="{3DA69337-8716-4BDF-A911-EEA9F2B0373B}"/>
    <cellStyle name="Normal 7 2 2 2 2 2 3" xfId="1705" xr:uid="{7A1DA5C0-8240-47FE-8E0B-163D85C4022E}"/>
    <cellStyle name="Normal 7 2 2 2 2 2 3 2" xfId="1706" xr:uid="{F90DB128-B665-4690-A7CD-A8FDAF25F430}"/>
    <cellStyle name="Normal 7 2 2 2 2 2 4" xfId="1707" xr:uid="{A4052D08-1079-4592-980D-2A8B5A5EE031}"/>
    <cellStyle name="Normal 7 2 2 2 2 3" xfId="679" xr:uid="{523BAB87-6D80-4BD6-AF15-935F0F2C4CA8}"/>
    <cellStyle name="Normal 7 2 2 2 2 3 2" xfId="1708" xr:uid="{13F0D39C-31D6-404E-9289-EA91665941CD}"/>
    <cellStyle name="Normal 7 2 2 2 2 3 2 2" xfId="1709" xr:uid="{E443150E-8102-4C43-AC1C-370EEF37DE52}"/>
    <cellStyle name="Normal 7 2 2 2 2 3 3" xfId="1710" xr:uid="{2FE79D9C-C9F1-42F8-BA8C-92F2A658BFFE}"/>
    <cellStyle name="Normal 7 2 2 2 2 3 4" xfId="3427" xr:uid="{E4257290-229D-4C42-8506-3EA8AE0410FF}"/>
    <cellStyle name="Normal 7 2 2 2 2 4" xfId="1711" xr:uid="{4509A66D-528A-4C39-9DB7-7E9C370B014C}"/>
    <cellStyle name="Normal 7 2 2 2 2 4 2" xfId="1712" xr:uid="{08CC4D02-0227-483D-93F4-4651113A20D5}"/>
    <cellStyle name="Normal 7 2 2 2 2 5" xfId="1713" xr:uid="{6296518D-A353-4E75-80BE-74B0F2D28FA1}"/>
    <cellStyle name="Normal 7 2 2 2 2 6" xfId="3428" xr:uid="{47D1DFA2-20FE-479C-9F37-58FEE2598144}"/>
    <cellStyle name="Normal 7 2 2 2 3" xfId="348" xr:uid="{0F72361E-B9E1-4859-8649-A277ADB6A9A6}"/>
    <cellStyle name="Normal 7 2 2 2 3 2" xfId="680" xr:uid="{ECC6664F-F4C0-4EF4-A3AB-D19CCB1D9545}"/>
    <cellStyle name="Normal 7 2 2 2 3 2 2" xfId="681" xr:uid="{AA20803C-54B0-432A-8A97-2F9EAB2E6AB1}"/>
    <cellStyle name="Normal 7 2 2 2 3 2 2 2" xfId="1714" xr:uid="{43D42AB1-C073-48A1-A860-053CA45D17F7}"/>
    <cellStyle name="Normal 7 2 2 2 3 2 2 2 2" xfId="1715" xr:uid="{5E11925F-0886-44B6-BD82-BDA3608D352E}"/>
    <cellStyle name="Normal 7 2 2 2 3 2 2 3" xfId="1716" xr:uid="{CAF9558D-EDBF-475A-B7F8-7B458905BED9}"/>
    <cellStyle name="Normal 7 2 2 2 3 2 3" xfId="1717" xr:uid="{7899E707-753A-4172-9F21-813E01200D94}"/>
    <cellStyle name="Normal 7 2 2 2 3 2 3 2" xfId="1718" xr:uid="{82A9F58C-3672-4C9C-B50B-E954C1C97540}"/>
    <cellStyle name="Normal 7 2 2 2 3 2 4" xfId="1719" xr:uid="{57ED859A-1404-4FFB-944B-DA9D8D5FCB0A}"/>
    <cellStyle name="Normal 7 2 2 2 3 3" xfId="682" xr:uid="{3FEA4BC8-670B-4CFC-B80C-73714E5F19F6}"/>
    <cellStyle name="Normal 7 2 2 2 3 3 2" xfId="1720" xr:uid="{C58D0B96-3F20-48AB-B4BE-B8BCE72603CB}"/>
    <cellStyle name="Normal 7 2 2 2 3 3 2 2" xfId="1721" xr:uid="{D8F8E122-9428-4355-944C-4A3F22F11F49}"/>
    <cellStyle name="Normal 7 2 2 2 3 3 3" xfId="1722" xr:uid="{F2262523-FA04-43DF-9155-CA21E063FA5F}"/>
    <cellStyle name="Normal 7 2 2 2 3 4" xfId="1723" xr:uid="{B3217E6F-CC0E-4BFA-93B9-7372BD6D64E2}"/>
    <cellStyle name="Normal 7 2 2 2 3 4 2" xfId="1724" xr:uid="{7F18F329-FF7A-47D5-A86E-E526B46497B8}"/>
    <cellStyle name="Normal 7 2 2 2 3 5" xfId="1725" xr:uid="{052F18BC-EB9F-4AEF-9746-19C1420FA192}"/>
    <cellStyle name="Normal 7 2 2 2 4" xfId="683" xr:uid="{54F8AD71-70BD-4F9A-9260-F2C2C29D7300}"/>
    <cellStyle name="Normal 7 2 2 2 4 2" xfId="684" xr:uid="{826E12DA-C3ED-482B-B8E0-A4B603051939}"/>
    <cellStyle name="Normal 7 2 2 2 4 2 2" xfId="1726" xr:uid="{D4E54D9A-6C58-4658-BA8C-6AB71417912B}"/>
    <cellStyle name="Normal 7 2 2 2 4 2 2 2" xfId="1727" xr:uid="{F713F95B-0296-4E24-A8B8-8026AE197FE1}"/>
    <cellStyle name="Normal 7 2 2 2 4 2 3" xfId="1728" xr:uid="{8BDA4D2B-B24D-4C28-86FF-E886D5F651A6}"/>
    <cellStyle name="Normal 7 2 2 2 4 3" xfId="1729" xr:uid="{C9AC4EFA-FA7B-4E94-8E6E-FE3B2AF34ED8}"/>
    <cellStyle name="Normal 7 2 2 2 4 3 2" xfId="1730" xr:uid="{BF7069AB-A3D6-42A8-8E3D-4D90EFF60385}"/>
    <cellStyle name="Normal 7 2 2 2 4 4" xfId="1731" xr:uid="{096D7850-D43A-453B-9440-DAE379F04ECC}"/>
    <cellStyle name="Normal 7 2 2 2 5" xfId="685" xr:uid="{3FC13BD5-8380-47D1-9F24-72C38D0C6B22}"/>
    <cellStyle name="Normal 7 2 2 2 5 2" xfId="1732" xr:uid="{72B36BFF-B070-4048-BC76-7CB93058A557}"/>
    <cellStyle name="Normal 7 2 2 2 5 2 2" xfId="1733" xr:uid="{39C10017-7024-4913-819E-2F83D7EB9E40}"/>
    <cellStyle name="Normal 7 2 2 2 5 3" xfId="1734" xr:uid="{91684582-7270-4CDB-BAC3-0B03E484E47C}"/>
    <cellStyle name="Normal 7 2 2 2 5 4" xfId="3429" xr:uid="{5F178E26-7461-46D2-A1F2-B7767AF08857}"/>
    <cellStyle name="Normal 7 2 2 2 6" xfId="1735" xr:uid="{68F9CE4C-DA11-440D-8B48-453844651CA6}"/>
    <cellStyle name="Normal 7 2 2 2 6 2" xfId="1736" xr:uid="{42F2E903-3290-4EB4-A4B7-A80C5DF5C852}"/>
    <cellStyle name="Normal 7 2 2 2 7" xfId="1737" xr:uid="{9A8FD4CD-3E6E-4183-8F3E-388C7A8941EA}"/>
    <cellStyle name="Normal 7 2 2 2 8" xfId="3430" xr:uid="{D5366266-C3B1-4B85-BCF7-4907951BAAF1}"/>
    <cellStyle name="Normal 7 2 2 3" xfId="349" xr:uid="{798245A3-77B0-4251-921C-C888708DF7CF}"/>
    <cellStyle name="Normal 7 2 2 3 2" xfId="686" xr:uid="{E856D309-2575-453B-863B-6F69FD23166B}"/>
    <cellStyle name="Normal 7 2 2 3 2 2" xfId="687" xr:uid="{61F88570-F959-4430-9186-5B0C12E2B1F0}"/>
    <cellStyle name="Normal 7 2 2 3 2 2 2" xfId="1738" xr:uid="{4EBD67C3-C318-41DC-8B11-4DA99521881F}"/>
    <cellStyle name="Normal 7 2 2 3 2 2 2 2" xfId="1739" xr:uid="{F8492C6A-FED4-46A8-A8CC-B303F6C747D0}"/>
    <cellStyle name="Normal 7 2 2 3 2 2 3" xfId="1740" xr:uid="{4C43C5F8-7899-4A34-8925-A45E2B966E57}"/>
    <cellStyle name="Normal 7 2 2 3 2 3" xfId="1741" xr:uid="{E0CFB908-326E-4788-A825-9BFCD9076BD2}"/>
    <cellStyle name="Normal 7 2 2 3 2 3 2" xfId="1742" xr:uid="{4C7DC6C0-850F-43EA-B34C-0F5F0C2AF738}"/>
    <cellStyle name="Normal 7 2 2 3 2 4" xfId="1743" xr:uid="{A1A94695-95EB-4441-8E03-62E775127AB0}"/>
    <cellStyle name="Normal 7 2 2 3 3" xfId="688" xr:uid="{5172AB34-FD67-4774-BC61-AD9C663B6340}"/>
    <cellStyle name="Normal 7 2 2 3 3 2" xfId="1744" xr:uid="{B8D86B15-2F2C-41B9-A8BD-335D26064EF1}"/>
    <cellStyle name="Normal 7 2 2 3 3 2 2" xfId="1745" xr:uid="{B0AEFFE0-A616-4FB4-B1B2-9E1DDFF95DE9}"/>
    <cellStyle name="Normal 7 2 2 3 3 3" xfId="1746" xr:uid="{C9FC4EFD-BFFF-4A5B-8EE4-57C366BBB571}"/>
    <cellStyle name="Normal 7 2 2 3 3 4" xfId="3431" xr:uid="{A7C538BD-94B1-44F5-BECA-6F6FEB72C814}"/>
    <cellStyle name="Normal 7 2 2 3 4" xfId="1747" xr:uid="{7F73F047-45AB-4290-A4A8-31F3A48B84EF}"/>
    <cellStyle name="Normal 7 2 2 3 4 2" xfId="1748" xr:uid="{4BD7FC1B-3165-4743-A35B-0BE35327CE4F}"/>
    <cellStyle name="Normal 7 2 2 3 5" xfId="1749" xr:uid="{D2194E74-1C6C-47F1-8E89-5284DD5B6542}"/>
    <cellStyle name="Normal 7 2 2 3 6" xfId="3432" xr:uid="{5AD40874-BFF2-408D-8A20-47DC32544814}"/>
    <cellStyle name="Normal 7 2 2 4" xfId="350" xr:uid="{6CA5B18C-53A5-4F61-B7C2-CA6C2B1B2780}"/>
    <cellStyle name="Normal 7 2 2 4 2" xfId="689" xr:uid="{551A9D45-BAE1-482D-AFFB-13080613165F}"/>
    <cellStyle name="Normal 7 2 2 4 2 2" xfId="690" xr:uid="{79AF3520-961D-4F9D-93B7-39905CAFB6C7}"/>
    <cellStyle name="Normal 7 2 2 4 2 2 2" xfId="1750" xr:uid="{832A6824-5067-434E-93A2-0F894E46C80C}"/>
    <cellStyle name="Normal 7 2 2 4 2 2 2 2" xfId="1751" xr:uid="{C36B8447-A045-46B0-B83B-8974AF14F949}"/>
    <cellStyle name="Normal 7 2 2 4 2 2 3" xfId="1752" xr:uid="{ED9D2FCB-CCFA-4A95-BA07-F5583CDCDBEB}"/>
    <cellStyle name="Normal 7 2 2 4 2 3" xfId="1753" xr:uid="{3688D0A1-64C6-49BF-A465-956CD4CC94AD}"/>
    <cellStyle name="Normal 7 2 2 4 2 3 2" xfId="1754" xr:uid="{BF9C3C6D-1F13-40EC-9BB4-1D18E528AD82}"/>
    <cellStyle name="Normal 7 2 2 4 2 4" xfId="1755" xr:uid="{586BBE96-1059-43D4-A92F-FA50D097A45D}"/>
    <cellStyle name="Normal 7 2 2 4 3" xfId="691" xr:uid="{C8A6FA84-FC6D-4395-88AA-ADE97320868F}"/>
    <cellStyle name="Normal 7 2 2 4 3 2" xfId="1756" xr:uid="{D257BE90-6CB1-4F9F-B39C-00A41FD563D8}"/>
    <cellStyle name="Normal 7 2 2 4 3 2 2" xfId="1757" xr:uid="{21EBD78D-2834-4CBB-B785-58C0F7A2827D}"/>
    <cellStyle name="Normal 7 2 2 4 3 3" xfId="1758" xr:uid="{AA70D1B6-7777-43EE-B4C8-D0B56357AFA6}"/>
    <cellStyle name="Normal 7 2 2 4 4" xfId="1759" xr:uid="{BA5F03F1-694B-4B27-BD12-EF0F63171677}"/>
    <cellStyle name="Normal 7 2 2 4 4 2" xfId="1760" xr:uid="{CF1AED6B-45F0-4928-B78A-7116D71EC6D7}"/>
    <cellStyle name="Normal 7 2 2 4 5" xfId="1761" xr:uid="{16C57C70-975D-481F-BA4C-937FA3D4CE1E}"/>
    <cellStyle name="Normal 7 2 2 5" xfId="351" xr:uid="{FB0F52E3-5F30-40B0-84F2-5E58567CBA5A}"/>
    <cellStyle name="Normal 7 2 2 5 2" xfId="692" xr:uid="{279B58FA-0E35-46EE-A93D-B070403CA68A}"/>
    <cellStyle name="Normal 7 2 2 5 2 2" xfId="1762" xr:uid="{CE727C58-6EBA-476F-9974-1872A28B1B05}"/>
    <cellStyle name="Normal 7 2 2 5 2 2 2" xfId="1763" xr:uid="{995F1ED0-671C-4F0F-9505-CA9AA45F62FD}"/>
    <cellStyle name="Normal 7 2 2 5 2 3" xfId="1764" xr:uid="{45A3F69A-1CE3-4505-9E6A-5798C92776A4}"/>
    <cellStyle name="Normal 7 2 2 5 3" xfId="1765" xr:uid="{D31587A2-AE92-4DE7-AA0F-85AC92E81797}"/>
    <cellStyle name="Normal 7 2 2 5 3 2" xfId="1766" xr:uid="{294B741F-84F4-454C-AA4C-A79B0D263415}"/>
    <cellStyle name="Normal 7 2 2 5 4" xfId="1767" xr:uid="{C844806E-0D23-49AA-9EB0-B27E2B47603D}"/>
    <cellStyle name="Normal 7 2 2 6" xfId="693" xr:uid="{8AA9B428-4943-41DB-8302-E810B8B26373}"/>
    <cellStyle name="Normal 7 2 2 6 2" xfId="1768" xr:uid="{D371E713-3115-4AE1-86E1-C2320B649E7E}"/>
    <cellStyle name="Normal 7 2 2 6 2 2" xfId="1769" xr:uid="{D0371D89-9A2E-41CD-8311-6F63624BBC59}"/>
    <cellStyle name="Normal 7 2 2 6 3" xfId="1770" xr:uid="{5795CF81-F877-4C6F-A986-FF247920656A}"/>
    <cellStyle name="Normal 7 2 2 6 4" xfId="3433" xr:uid="{237BEA32-1D5B-4653-B33A-245780CDA528}"/>
    <cellStyle name="Normal 7 2 2 7" xfId="1771" xr:uid="{464BE5C4-2E15-460E-9350-55E745BB7E8C}"/>
    <cellStyle name="Normal 7 2 2 7 2" xfId="1772" xr:uid="{5E815A52-A898-45F0-BBA8-46A37C41DA06}"/>
    <cellStyle name="Normal 7 2 2 8" xfId="1773" xr:uid="{71FDE039-3419-4BA2-B8F4-53B1AF1A3208}"/>
    <cellStyle name="Normal 7 2 2 9" xfId="3434" xr:uid="{5C5DAF65-BBBF-4981-A793-5E4F3197CE52}"/>
    <cellStyle name="Normal 7 2 3" xfId="132" xr:uid="{5A5F912C-8EFC-4580-BA3D-BE58026931B1}"/>
    <cellStyle name="Normal 7 2 3 2" xfId="133" xr:uid="{36BD6549-2871-472B-A39F-D2040577E555}"/>
    <cellStyle name="Normal 7 2 3 2 2" xfId="694" xr:uid="{9E404D3C-2B1B-4B4D-AD21-C81694BD8C48}"/>
    <cellStyle name="Normal 7 2 3 2 2 2" xfId="695" xr:uid="{9D83E255-6C29-4EBA-A93B-24AE55DCE8AF}"/>
    <cellStyle name="Normal 7 2 3 2 2 2 2" xfId="1774" xr:uid="{E7F0AB84-4B33-49B3-8849-9DD246583544}"/>
    <cellStyle name="Normal 7 2 3 2 2 2 2 2" xfId="1775" xr:uid="{B723ECD5-094D-4E8C-A2AA-C077481D0614}"/>
    <cellStyle name="Normal 7 2 3 2 2 2 3" xfId="1776" xr:uid="{1F2D2BF1-0F37-4CD8-893E-08DA869857DB}"/>
    <cellStyle name="Normal 7 2 3 2 2 3" xfId="1777" xr:uid="{10868622-96DD-4BD7-A43F-C1760B481E52}"/>
    <cellStyle name="Normal 7 2 3 2 2 3 2" xfId="1778" xr:uid="{EBCD4A7B-3091-462F-9906-4BE161D8A293}"/>
    <cellStyle name="Normal 7 2 3 2 2 4" xfId="1779" xr:uid="{7E50B785-EBE6-42B4-A3C9-8C8671A1DC60}"/>
    <cellStyle name="Normal 7 2 3 2 3" xfId="696" xr:uid="{53E8E531-A2B6-4E33-9C6E-BA3B6ACB2DBA}"/>
    <cellStyle name="Normal 7 2 3 2 3 2" xfId="1780" xr:uid="{FE7CC86B-9247-419C-8CDC-F89A673F1085}"/>
    <cellStyle name="Normal 7 2 3 2 3 2 2" xfId="1781" xr:uid="{1B52D6C9-019A-4CB3-977C-52B59631022C}"/>
    <cellStyle name="Normal 7 2 3 2 3 3" xfId="1782" xr:uid="{1FBB8BED-7BCB-4F68-8817-7B3C4450369F}"/>
    <cellStyle name="Normal 7 2 3 2 3 4" xfId="3435" xr:uid="{F9BB2AA2-8558-4968-81E5-6F6EAB971919}"/>
    <cellStyle name="Normal 7 2 3 2 4" xfId="1783" xr:uid="{7A16C1E2-E20F-4778-BA4B-513C48D9E55B}"/>
    <cellStyle name="Normal 7 2 3 2 4 2" xfId="1784" xr:uid="{28EE95BF-A5EC-46FC-A164-35BF097DE1B4}"/>
    <cellStyle name="Normal 7 2 3 2 5" xfId="1785" xr:uid="{4B373A7D-BA01-4195-B671-ABB153790E29}"/>
    <cellStyle name="Normal 7 2 3 2 6" xfId="3436" xr:uid="{8B7352CC-E471-4EDE-B2A6-3E444032FB58}"/>
    <cellStyle name="Normal 7 2 3 3" xfId="352" xr:uid="{CD72CF14-0555-44D7-B889-E30D55BFE4F3}"/>
    <cellStyle name="Normal 7 2 3 3 2" xfId="697" xr:uid="{CE2C5C1A-6CA9-4E3A-8BE9-966B49FACDFB}"/>
    <cellStyle name="Normal 7 2 3 3 2 2" xfId="698" xr:uid="{338E991E-6954-4DFC-A3A3-6E760F43C8F5}"/>
    <cellStyle name="Normal 7 2 3 3 2 2 2" xfId="1786" xr:uid="{6913030F-685B-4A2E-833C-C7A15AE2412F}"/>
    <cellStyle name="Normal 7 2 3 3 2 2 2 2" xfId="1787" xr:uid="{CA5FCED7-A3DF-44CA-A457-F99D6BDA3770}"/>
    <cellStyle name="Normal 7 2 3 3 2 2 3" xfId="1788" xr:uid="{7BDAEE70-A395-4DB7-9523-E2E543DB4F60}"/>
    <cellStyle name="Normal 7 2 3 3 2 3" xfId="1789" xr:uid="{57F7FCFE-0984-41D0-9422-5B3A389A606C}"/>
    <cellStyle name="Normal 7 2 3 3 2 3 2" xfId="1790" xr:uid="{37289027-C445-4F10-981A-588F1CA97541}"/>
    <cellStyle name="Normal 7 2 3 3 2 4" xfId="1791" xr:uid="{85AA04A7-B4B9-4192-999C-ECF22F5BD9B7}"/>
    <cellStyle name="Normal 7 2 3 3 3" xfId="699" xr:uid="{7F52C35E-19F4-4253-8F15-A6B3C2B39626}"/>
    <cellStyle name="Normal 7 2 3 3 3 2" xfId="1792" xr:uid="{D462DBB1-E163-4A2C-90C4-BA557710B6F0}"/>
    <cellStyle name="Normal 7 2 3 3 3 2 2" xfId="1793" xr:uid="{35B10DA1-36F2-4EDA-86CA-A98E65FF4B65}"/>
    <cellStyle name="Normal 7 2 3 3 3 3" xfId="1794" xr:uid="{5AC3E040-5361-4BBA-889B-B053592F4BA6}"/>
    <cellStyle name="Normal 7 2 3 3 4" xfId="1795" xr:uid="{6045CE79-BE0A-45BE-A3D5-06B7A85E4C4F}"/>
    <cellStyle name="Normal 7 2 3 3 4 2" xfId="1796" xr:uid="{3055D777-A9D6-4706-BFFF-C6179DE3F6F3}"/>
    <cellStyle name="Normal 7 2 3 3 5" xfId="1797" xr:uid="{C4422E20-B3C0-4687-AB94-6F425345CC89}"/>
    <cellStyle name="Normal 7 2 3 4" xfId="353" xr:uid="{CD0C98BE-3968-4FAE-ABD1-B4FAAC1A8C32}"/>
    <cellStyle name="Normal 7 2 3 4 2" xfId="700" xr:uid="{47B8BB94-07BD-497C-9A9D-FEF6F2E462DB}"/>
    <cellStyle name="Normal 7 2 3 4 2 2" xfId="1798" xr:uid="{BAD8C3F6-6C9E-43F0-A3D9-068485772F20}"/>
    <cellStyle name="Normal 7 2 3 4 2 2 2" xfId="1799" xr:uid="{2DA03B71-82EF-46FB-8800-04C3A811B97A}"/>
    <cellStyle name="Normal 7 2 3 4 2 3" xfId="1800" xr:uid="{790EB60B-A15E-45FA-9E8E-8D6794646F4F}"/>
    <cellStyle name="Normal 7 2 3 4 3" xfId="1801" xr:uid="{9DE6FD0E-09D6-4A11-B53D-9ECF875665F9}"/>
    <cellStyle name="Normal 7 2 3 4 3 2" xfId="1802" xr:uid="{B76A1588-6F47-4B58-B9A7-1AF14A639101}"/>
    <cellStyle name="Normal 7 2 3 4 4" xfId="1803" xr:uid="{1675B630-F58B-44C0-816D-1E4C9A28B2A0}"/>
    <cellStyle name="Normal 7 2 3 5" xfId="701" xr:uid="{7F880E8F-BE02-4C07-AAFE-F1324712F006}"/>
    <cellStyle name="Normal 7 2 3 5 2" xfId="1804" xr:uid="{181C4A63-A580-47BC-9D85-DF2A71329C38}"/>
    <cellStyle name="Normal 7 2 3 5 2 2" xfId="1805" xr:uid="{7425EEBE-6219-44CD-A8D8-74A20B7483DF}"/>
    <cellStyle name="Normal 7 2 3 5 3" xfId="1806" xr:uid="{816C81AB-1DC5-4EFD-A3F5-182FD6E76986}"/>
    <cellStyle name="Normal 7 2 3 5 4" xfId="3437" xr:uid="{7D3CF749-C034-4D93-AA58-B1A8618532DB}"/>
    <cellStyle name="Normal 7 2 3 6" xfId="1807" xr:uid="{1A12658E-8FED-4163-A6E9-40B46E2E56DE}"/>
    <cellStyle name="Normal 7 2 3 6 2" xfId="1808" xr:uid="{F0331E59-B743-4072-8950-4AE759BCD296}"/>
    <cellStyle name="Normal 7 2 3 7" xfId="1809" xr:uid="{7A578707-560E-432C-9EF5-DFCD9CAE53B4}"/>
    <cellStyle name="Normal 7 2 3 8" xfId="3438" xr:uid="{B3611767-E517-4ED3-958A-90694720E59F}"/>
    <cellStyle name="Normal 7 2 4" xfId="134" xr:uid="{1396F9D7-1A53-453E-8170-893AB63FBBCD}"/>
    <cellStyle name="Normal 7 2 4 2" xfId="448" xr:uid="{B07CE013-8CC3-4A0B-B84D-68E3EF2CB820}"/>
    <cellStyle name="Normal 7 2 4 2 2" xfId="702" xr:uid="{FF427CBE-E5B4-4ABB-8B25-5E3F790ED8E0}"/>
    <cellStyle name="Normal 7 2 4 2 2 2" xfId="1810" xr:uid="{ECE43B71-0FBE-47B2-A508-E1E51E4F6143}"/>
    <cellStyle name="Normal 7 2 4 2 2 2 2" xfId="1811" xr:uid="{4946E25E-4597-4B1D-B545-DC0097CFFCF6}"/>
    <cellStyle name="Normal 7 2 4 2 2 3" xfId="1812" xr:uid="{4A66E1A3-52CE-4D18-B056-5DBD075E9FCC}"/>
    <cellStyle name="Normal 7 2 4 2 2 4" xfId="3439" xr:uid="{54AD1F01-2944-43D9-B187-5963E8F2CCB7}"/>
    <cellStyle name="Normal 7 2 4 2 3" xfId="1813" xr:uid="{36D614F0-5376-4D8D-AAF8-1FF5700EBCE4}"/>
    <cellStyle name="Normal 7 2 4 2 3 2" xfId="1814" xr:uid="{08A82B40-5D7D-4E00-A638-D3E47FD2534D}"/>
    <cellStyle name="Normal 7 2 4 2 4" xfId="1815" xr:uid="{C873BAA3-5B67-49E5-812F-F1771AC9E136}"/>
    <cellStyle name="Normal 7 2 4 2 5" xfId="3440" xr:uid="{9D25FEF9-0C37-428F-8F4D-C6138F278E2C}"/>
    <cellStyle name="Normal 7 2 4 3" xfId="703" xr:uid="{45D29479-07C6-484C-B45E-CB11C3224BA0}"/>
    <cellStyle name="Normal 7 2 4 3 2" xfId="1816" xr:uid="{CF886E6B-16D4-4BD6-BCB1-AC679FD438FE}"/>
    <cellStyle name="Normal 7 2 4 3 2 2" xfId="1817" xr:uid="{3DEA6C91-B80F-4F20-8236-DBBC351CCCD7}"/>
    <cellStyle name="Normal 7 2 4 3 3" xfId="1818" xr:uid="{C82D134B-5364-491D-851F-6CAAEC4435AF}"/>
    <cellStyle name="Normal 7 2 4 3 4" xfId="3441" xr:uid="{0609CFE6-0CAA-49A1-AF1B-3917BEDC9B05}"/>
    <cellStyle name="Normal 7 2 4 4" xfId="1819" xr:uid="{D9B58C10-27F3-49F6-91A7-1D0659D024D3}"/>
    <cellStyle name="Normal 7 2 4 4 2" xfId="1820" xr:uid="{867BA0BB-9810-4577-9484-48FBED7A08EF}"/>
    <cellStyle name="Normal 7 2 4 4 3" xfId="3442" xr:uid="{05265A0B-E749-4F59-960D-5EBC5310AD7D}"/>
    <cellStyle name="Normal 7 2 4 4 4" xfId="3443" xr:uid="{6335A582-9EA4-4011-9A36-F7BAB8DA4571}"/>
    <cellStyle name="Normal 7 2 4 5" xfId="1821" xr:uid="{B5FF57D5-75CC-4476-9C63-70D532414B3C}"/>
    <cellStyle name="Normal 7 2 4 6" xfId="3444" xr:uid="{8A20D772-527D-41B8-A9F2-FC8DE6D0C51A}"/>
    <cellStyle name="Normal 7 2 4 7" xfId="3445" xr:uid="{14B648C7-7E47-42F4-B816-EB1D427B1010}"/>
    <cellStyle name="Normal 7 2 5" xfId="354" xr:uid="{CD992FD8-07A4-4462-BFCE-7F4858A8D3EF}"/>
    <cellStyle name="Normal 7 2 5 2" xfId="704" xr:uid="{B1C4393A-00B1-4337-9FD1-A9F0E708A373}"/>
    <cellStyle name="Normal 7 2 5 2 2" xfId="705" xr:uid="{D2C6EE2D-C747-4E92-A09B-9BE7F58919B2}"/>
    <cellStyle name="Normal 7 2 5 2 2 2" xfId="1822" xr:uid="{F9F66700-183D-4854-B9B9-2E4E009EAEDD}"/>
    <cellStyle name="Normal 7 2 5 2 2 2 2" xfId="1823" xr:uid="{6D4F9794-2CF1-4C1E-80E1-436115750E43}"/>
    <cellStyle name="Normal 7 2 5 2 2 3" xfId="1824" xr:uid="{135B1AA2-7B08-4D2D-AB4D-9240ED3B0AAF}"/>
    <cellStyle name="Normal 7 2 5 2 3" xfId="1825" xr:uid="{1ECC6E1F-67CF-44D1-99A6-EF8936C17172}"/>
    <cellStyle name="Normal 7 2 5 2 3 2" xfId="1826" xr:uid="{5615EC47-B3D3-4D72-BCC3-B6A811AE301A}"/>
    <cellStyle name="Normal 7 2 5 2 4" xfId="1827" xr:uid="{202ED68C-A042-4D89-9495-5FC38B717C46}"/>
    <cellStyle name="Normal 7 2 5 3" xfId="706" xr:uid="{E2F61A33-A30D-4DBC-AEE8-0B135D49C384}"/>
    <cellStyle name="Normal 7 2 5 3 2" xfId="1828" xr:uid="{8922FE8E-6D65-42CB-800E-6AAAC83C9C74}"/>
    <cellStyle name="Normal 7 2 5 3 2 2" xfId="1829" xr:uid="{8625AE96-E2D4-4521-8243-EF5509ECFFCA}"/>
    <cellStyle name="Normal 7 2 5 3 3" xfId="1830" xr:uid="{FEA4F677-F0AE-4D38-866A-951A0A5F4948}"/>
    <cellStyle name="Normal 7 2 5 3 4" xfId="3446" xr:uid="{5C1F37D8-B5B8-4FE1-829E-E8DBCFE7BB72}"/>
    <cellStyle name="Normal 7 2 5 4" xfId="1831" xr:uid="{CFE7D2FE-F409-4070-8572-228917A4987E}"/>
    <cellStyle name="Normal 7 2 5 4 2" xfId="1832" xr:uid="{725B0AF2-7B59-4780-8EE9-16B43A12792D}"/>
    <cellStyle name="Normal 7 2 5 5" xfId="1833" xr:uid="{F62D9BE8-2317-4BCA-859F-F0D50F9CA3E4}"/>
    <cellStyle name="Normal 7 2 5 6" xfId="3447" xr:uid="{92BA6AC7-71B5-4A8E-88AA-CDE24479C842}"/>
    <cellStyle name="Normal 7 2 6" xfId="355" xr:uid="{E8E282F3-D5D3-4461-B1DB-7F955B8B8FD8}"/>
    <cellStyle name="Normal 7 2 6 2" xfId="707" xr:uid="{FDD2BBB5-2ABE-4A41-8DEA-9F549C8CD483}"/>
    <cellStyle name="Normal 7 2 6 2 2" xfId="1834" xr:uid="{A12BBD69-2D3E-4DEA-BBD3-4F573FA989E0}"/>
    <cellStyle name="Normal 7 2 6 2 2 2" xfId="1835" xr:uid="{0A078BAC-0AEE-4EF6-9385-227D78D3CBE1}"/>
    <cellStyle name="Normal 7 2 6 2 3" xfId="1836" xr:uid="{CCC60E17-89E5-4DC7-9D1C-4A7CB0AA3183}"/>
    <cellStyle name="Normal 7 2 6 2 4" xfId="3448" xr:uid="{7191D254-C9B3-417D-B3B4-D81A1C7EC4AB}"/>
    <cellStyle name="Normal 7 2 6 3" xfId="1837" xr:uid="{4FA66B4F-AEC2-419C-997F-60332BD66DEE}"/>
    <cellStyle name="Normal 7 2 6 3 2" xfId="1838" xr:uid="{3C25D8A0-628F-4181-9508-FEF5CDE35E37}"/>
    <cellStyle name="Normal 7 2 6 4" xfId="1839" xr:uid="{25BDCCEA-C7D6-4013-9B51-6B88D8A3C650}"/>
    <cellStyle name="Normal 7 2 6 5" xfId="3449" xr:uid="{248DCA74-18CF-4F15-A2EA-3A163F6206F5}"/>
    <cellStyle name="Normal 7 2 7" xfId="708" xr:uid="{B6E95637-483E-43A8-A73C-D4BC9FD5C229}"/>
    <cellStyle name="Normal 7 2 7 2" xfId="1840" xr:uid="{F4FA655E-A177-4235-A8BD-A69F7541BEF8}"/>
    <cellStyle name="Normal 7 2 7 2 2" xfId="1841" xr:uid="{575A2527-323E-4789-B376-10AE5CAF284F}"/>
    <cellStyle name="Normal 7 2 7 2 3" xfId="4409" xr:uid="{4D4CF036-3222-43F9-8AB3-2B9DC19837E5}"/>
    <cellStyle name="Normal 7 2 7 3" xfId="1842" xr:uid="{209DE20D-1A1E-4D79-94B4-27037068E298}"/>
    <cellStyle name="Normal 7 2 7 4" xfId="3450" xr:uid="{2C371EDE-7D26-41BD-9943-B283ED4B3F37}"/>
    <cellStyle name="Normal 7 2 7 4 2" xfId="4579" xr:uid="{795208B8-4C40-4C48-815A-783DE13D5A52}"/>
    <cellStyle name="Normal 7 2 7 4 3" xfId="4686" xr:uid="{EF548311-1490-4996-B350-23853786D944}"/>
    <cellStyle name="Normal 7 2 7 4 4" xfId="4608" xr:uid="{B131CF87-C702-4E92-B805-13730D853BE5}"/>
    <cellStyle name="Normal 7 2 8" xfId="1843" xr:uid="{8EB61E84-3FFA-45A5-8021-3EB3DE49209C}"/>
    <cellStyle name="Normal 7 2 8 2" xfId="1844" xr:uid="{D2712B96-09BD-4351-8CC3-B4B12C152B0A}"/>
    <cellStyle name="Normal 7 2 8 3" xfId="3451" xr:uid="{280E3348-D011-4954-9C32-075B63645306}"/>
    <cellStyle name="Normal 7 2 8 4" xfId="3452" xr:uid="{E2E952D5-82DF-479F-9E79-A7B0048E80F8}"/>
    <cellStyle name="Normal 7 2 9" xfId="1845" xr:uid="{1472DBFD-C2DE-482D-B6E0-B3B9002CA949}"/>
    <cellStyle name="Normal 7 3" xfId="135" xr:uid="{6B5BE943-FF77-4839-944B-F08C845B55B3}"/>
    <cellStyle name="Normal 7 3 10" xfId="3453" xr:uid="{0CA7A220-DBA6-455C-8986-B1990B875356}"/>
    <cellStyle name="Normal 7 3 11" xfId="3454" xr:uid="{1A901ADC-340D-4B5B-A3CE-CD0D3D168D3A}"/>
    <cellStyle name="Normal 7 3 2" xfId="136" xr:uid="{59FB79BD-17EC-4C95-914A-E9FD50E5C19E}"/>
    <cellStyle name="Normal 7 3 2 2" xfId="137" xr:uid="{ADB63D9B-44C8-402A-A28E-3EEB289383D7}"/>
    <cellStyle name="Normal 7 3 2 2 2" xfId="356" xr:uid="{52ECD06A-26D3-4E4A-A4A9-D32E0A9EBFD0}"/>
    <cellStyle name="Normal 7 3 2 2 2 2" xfId="709" xr:uid="{D3E32950-CA1B-4B88-9FA0-27B0E5FE6E9E}"/>
    <cellStyle name="Normal 7 3 2 2 2 2 2" xfId="1846" xr:uid="{3C6987A3-C24A-4F70-846A-0F701154C553}"/>
    <cellStyle name="Normal 7 3 2 2 2 2 2 2" xfId="1847" xr:uid="{19D0B8C3-6D69-4423-B4A7-265418663F19}"/>
    <cellStyle name="Normal 7 3 2 2 2 2 3" xfId="1848" xr:uid="{A4CE0EC8-3D9B-45D3-9A0F-29456B7F1A91}"/>
    <cellStyle name="Normal 7 3 2 2 2 2 4" xfId="3455" xr:uid="{39F9348D-C5B3-471B-850B-78765D123C6B}"/>
    <cellStyle name="Normal 7 3 2 2 2 3" xfId="1849" xr:uid="{464439FA-605A-4468-8196-2D47F3895D37}"/>
    <cellStyle name="Normal 7 3 2 2 2 3 2" xfId="1850" xr:uid="{934CE679-D6AA-4F7B-8648-3A2A0B03C7DA}"/>
    <cellStyle name="Normal 7 3 2 2 2 3 3" xfId="3456" xr:uid="{529151B6-08FA-41CE-AFAB-C0FA392F9883}"/>
    <cellStyle name="Normal 7 3 2 2 2 3 4" xfId="3457" xr:uid="{B34891D7-8B66-4FE1-A29C-B3BFADC9BC9C}"/>
    <cellStyle name="Normal 7 3 2 2 2 4" xfId="1851" xr:uid="{C2410F9D-4252-480D-8B55-09EF60A66D3F}"/>
    <cellStyle name="Normal 7 3 2 2 2 5" xfId="3458" xr:uid="{EC5734BC-B60E-4C95-83DE-B84035ACFCB4}"/>
    <cellStyle name="Normal 7 3 2 2 2 6" xfId="3459" xr:uid="{79F8DFD1-609D-458F-8446-E9F896832B6C}"/>
    <cellStyle name="Normal 7 3 2 2 3" xfId="710" xr:uid="{363BDD8E-B022-4D57-8D16-8C3EB2B76366}"/>
    <cellStyle name="Normal 7 3 2 2 3 2" xfId="1852" xr:uid="{20F8CAC3-676A-4124-B3DD-795704BC6070}"/>
    <cellStyle name="Normal 7 3 2 2 3 2 2" xfId="1853" xr:uid="{F06F236E-D62D-4F2A-8EB2-67B29A616049}"/>
    <cellStyle name="Normal 7 3 2 2 3 2 3" xfId="3460" xr:uid="{FC1F39A6-47E8-44AF-9CBC-4F94BC7B9330}"/>
    <cellStyle name="Normal 7 3 2 2 3 2 4" xfId="3461" xr:uid="{0A8DAF23-53A6-40DF-80E6-2E41B280F888}"/>
    <cellStyle name="Normal 7 3 2 2 3 3" xfId="1854" xr:uid="{4E0C0303-9344-4F53-9EDF-0B45415E9294}"/>
    <cellStyle name="Normal 7 3 2 2 3 4" xfId="3462" xr:uid="{35215BED-9D2B-4291-B719-0BA073BB2DD9}"/>
    <cellStyle name="Normal 7 3 2 2 3 5" xfId="3463" xr:uid="{845DE220-7029-4786-959C-757D1180A2C4}"/>
    <cellStyle name="Normal 7 3 2 2 4" xfId="1855" xr:uid="{34D05BF4-82F8-49B0-B0DA-E1E3835EEDE3}"/>
    <cellStyle name="Normal 7 3 2 2 4 2" xfId="1856" xr:uid="{6FAD6B46-EBE7-48A0-AC5D-4734CAC31DBC}"/>
    <cellStyle name="Normal 7 3 2 2 4 3" xfId="3464" xr:uid="{714E86DB-3C30-43B9-91F7-ECE1C088EFC7}"/>
    <cellStyle name="Normal 7 3 2 2 4 4" xfId="3465" xr:uid="{4BDAA102-4BCB-40BD-BEE0-7D005BDD69C3}"/>
    <cellStyle name="Normal 7 3 2 2 5" xfId="1857" xr:uid="{3AFB76DD-6B28-4479-8A20-E5A982E70BCE}"/>
    <cellStyle name="Normal 7 3 2 2 5 2" xfId="3466" xr:uid="{4E530479-61E5-42B0-AF7C-E650BE747846}"/>
    <cellStyle name="Normal 7 3 2 2 5 3" xfId="3467" xr:uid="{46DAACC5-3ED3-4F6D-BC75-F2BF719128A6}"/>
    <cellStyle name="Normal 7 3 2 2 5 4" xfId="3468" xr:uid="{245E6572-8048-4A35-8F3B-52892C6BB7E1}"/>
    <cellStyle name="Normal 7 3 2 2 6" xfId="3469" xr:uid="{28CC8E78-9566-42B3-BCDE-0CEDA8A43E50}"/>
    <cellStyle name="Normal 7 3 2 2 7" xfId="3470" xr:uid="{1E50857A-2611-459F-8042-CEDBD146252E}"/>
    <cellStyle name="Normal 7 3 2 2 8" xfId="3471" xr:uid="{FB85A977-AC3A-4873-AC42-CE46938B3B31}"/>
    <cellStyle name="Normal 7 3 2 3" xfId="357" xr:uid="{76D0ACC8-5D2D-4356-9787-8DD6336FAFE2}"/>
    <cellStyle name="Normal 7 3 2 3 2" xfId="711" xr:uid="{983AB779-C47D-4DEA-9F65-4961604A2DEA}"/>
    <cellStyle name="Normal 7 3 2 3 2 2" xfId="712" xr:uid="{27F47CA2-B53B-4351-8806-C0ACBEFF47B3}"/>
    <cellStyle name="Normal 7 3 2 3 2 2 2" xfId="1858" xr:uid="{213C44FF-0A93-4FAE-AEF8-BE984438A765}"/>
    <cellStyle name="Normal 7 3 2 3 2 2 2 2" xfId="1859" xr:uid="{4406DAA7-EA61-4072-B7BB-EABD57434958}"/>
    <cellStyle name="Normal 7 3 2 3 2 2 3" xfId="1860" xr:uid="{6D652957-A996-4344-A8EE-75BAA9B08441}"/>
    <cellStyle name="Normal 7 3 2 3 2 3" xfId="1861" xr:uid="{68FA087C-3686-4C19-8604-90B1689FF296}"/>
    <cellStyle name="Normal 7 3 2 3 2 3 2" xfId="1862" xr:uid="{40C13170-C184-42D4-8D21-FC9B2E5F1F6A}"/>
    <cellStyle name="Normal 7 3 2 3 2 4" xfId="1863" xr:uid="{FA6391C8-3F5A-410E-95DC-0ED3FF014CC1}"/>
    <cellStyle name="Normal 7 3 2 3 3" xfId="713" xr:uid="{544DA774-7545-4135-9D7A-9D15B923E343}"/>
    <cellStyle name="Normal 7 3 2 3 3 2" xfId="1864" xr:uid="{C5758713-D435-4A77-94F3-A1E6017FABE4}"/>
    <cellStyle name="Normal 7 3 2 3 3 2 2" xfId="1865" xr:uid="{54A42FEA-B04A-4B0C-820C-F52FB990B10E}"/>
    <cellStyle name="Normal 7 3 2 3 3 3" xfId="1866" xr:uid="{70E846B3-8AD8-4B38-90C8-746B37A49DC9}"/>
    <cellStyle name="Normal 7 3 2 3 3 4" xfId="3472" xr:uid="{ABD419FD-AD2A-4D2D-96DF-E0FF816CD315}"/>
    <cellStyle name="Normal 7 3 2 3 4" xfId="1867" xr:uid="{3AE22164-981F-4E9B-8A35-2C285F0FD949}"/>
    <cellStyle name="Normal 7 3 2 3 4 2" xfId="1868" xr:uid="{723902C6-1E02-48A0-8603-572FA5F279BD}"/>
    <cellStyle name="Normal 7 3 2 3 5" xfId="1869" xr:uid="{3AE50EB5-70BD-423D-8B62-59BC38839785}"/>
    <cellStyle name="Normal 7 3 2 3 6" xfId="3473" xr:uid="{A6C0651C-4769-4441-9D81-749B7A4DB3EE}"/>
    <cellStyle name="Normal 7 3 2 4" xfId="358" xr:uid="{533267C9-5428-4C89-AEC0-7436EE81A60A}"/>
    <cellStyle name="Normal 7 3 2 4 2" xfId="714" xr:uid="{4E6B6BE7-CBAD-4EA3-958D-5433E5B9C83E}"/>
    <cellStyle name="Normal 7 3 2 4 2 2" xfId="1870" xr:uid="{53615EC8-F59F-475E-B975-36FD359A6B1F}"/>
    <cellStyle name="Normal 7 3 2 4 2 2 2" xfId="1871" xr:uid="{6DD40BCD-946C-4B5A-9248-8FA9734C3A9C}"/>
    <cellStyle name="Normal 7 3 2 4 2 3" xfId="1872" xr:uid="{CC9A9B46-B838-4458-BA1C-D1DD36CF4032}"/>
    <cellStyle name="Normal 7 3 2 4 2 4" xfId="3474" xr:uid="{4DC05EC4-E951-4DA5-8BBB-716C31A3B9BE}"/>
    <cellStyle name="Normal 7 3 2 4 3" xfId="1873" xr:uid="{A9F2EE43-0486-4941-9C86-46BAE7DD9F0E}"/>
    <cellStyle name="Normal 7 3 2 4 3 2" xfId="1874" xr:uid="{A12FEFCA-EDD8-4480-A944-B487858C42FD}"/>
    <cellStyle name="Normal 7 3 2 4 4" xfId="1875" xr:uid="{911D08C9-0861-4200-9393-CE1B381098D5}"/>
    <cellStyle name="Normal 7 3 2 4 5" xfId="3475" xr:uid="{DA32A6BD-2FBC-40C5-B821-B53563AD4E80}"/>
    <cellStyle name="Normal 7 3 2 5" xfId="359" xr:uid="{6C7ECA9F-2238-48E8-948A-7686F13A414A}"/>
    <cellStyle name="Normal 7 3 2 5 2" xfId="1876" xr:uid="{CFE3037F-94D5-4FE8-A210-CD316EDF859E}"/>
    <cellStyle name="Normal 7 3 2 5 2 2" xfId="1877" xr:uid="{B61F8E00-9BEF-47CF-93FD-BD260F984B91}"/>
    <cellStyle name="Normal 7 3 2 5 3" xfId="1878" xr:uid="{D27928C9-D1B6-468E-828F-601C8CBF7E50}"/>
    <cellStyle name="Normal 7 3 2 5 4" xfId="3476" xr:uid="{7D072304-7C9C-4F59-9C15-F52FD4A14866}"/>
    <cellStyle name="Normal 7 3 2 6" xfId="1879" xr:uid="{BA2990CE-6503-48A8-B8EA-17EC5FCECF8F}"/>
    <cellStyle name="Normal 7 3 2 6 2" xfId="1880" xr:uid="{66D445C8-9C52-4F9F-B3F8-E27F9B80306F}"/>
    <cellStyle name="Normal 7 3 2 6 3" xfId="3477" xr:uid="{AC5B6163-A372-45B3-8926-932EB6ACB6C2}"/>
    <cellStyle name="Normal 7 3 2 6 4" xfId="3478" xr:uid="{8E6A5D99-A89A-4F0C-97D9-4191F9493AA3}"/>
    <cellStyle name="Normal 7 3 2 7" xfId="1881" xr:uid="{0B376AC2-D1AF-4F89-939F-1885617D759E}"/>
    <cellStyle name="Normal 7 3 2 8" xfId="3479" xr:uid="{B9AC7F63-3D90-43AC-96AE-A226221CC2F5}"/>
    <cellStyle name="Normal 7 3 2 9" xfId="3480" xr:uid="{436EA297-5D64-4C44-B06D-EA775C2A371C}"/>
    <cellStyle name="Normal 7 3 3" xfId="138" xr:uid="{956DFD22-EBE0-44D4-9D20-57138B8E6079}"/>
    <cellStyle name="Normal 7 3 3 2" xfId="139" xr:uid="{33D69C6C-2F0C-4D6F-BAD9-F5632A9010FE}"/>
    <cellStyle name="Normal 7 3 3 2 2" xfId="715" xr:uid="{03E4EA25-F5F4-4F84-A2E3-DC7E13E28DF2}"/>
    <cellStyle name="Normal 7 3 3 2 2 2" xfId="1882" xr:uid="{B5266A08-71CF-490D-A757-77E5734A8F8F}"/>
    <cellStyle name="Normal 7 3 3 2 2 2 2" xfId="1883" xr:uid="{954D7792-9D0B-428D-9B74-940DC9CD848F}"/>
    <cellStyle name="Normal 7 3 3 2 2 2 2 2" xfId="4484" xr:uid="{A673F7AC-68CF-4257-B512-07750475BE0A}"/>
    <cellStyle name="Normal 7 3 3 2 2 2 3" xfId="4485" xr:uid="{61079E51-F216-40A8-99C5-8633627C64D8}"/>
    <cellStyle name="Normal 7 3 3 2 2 3" xfId="1884" xr:uid="{261294CA-82AE-4703-9F6A-AB905CBCE186}"/>
    <cellStyle name="Normal 7 3 3 2 2 3 2" xfId="4486" xr:uid="{E050C901-7B4B-493E-B58B-67034C5785BE}"/>
    <cellStyle name="Normal 7 3 3 2 2 4" xfId="3481" xr:uid="{3D1DDF0D-D46B-47AF-9610-A8696A85BB69}"/>
    <cellStyle name="Normal 7 3 3 2 3" xfId="1885" xr:uid="{FE7B2C04-507E-4B13-BBB1-776F4B7DD80B}"/>
    <cellStyle name="Normal 7 3 3 2 3 2" xfId="1886" xr:uid="{6AE38CF0-E19A-4E5C-8925-F1AD7F6AA2C7}"/>
    <cellStyle name="Normal 7 3 3 2 3 2 2" xfId="4487" xr:uid="{0C227323-F39D-4D13-8753-F02974690219}"/>
    <cellStyle name="Normal 7 3 3 2 3 3" xfId="3482" xr:uid="{DEDF286B-67C1-400A-BFB3-EBC8476DAB83}"/>
    <cellStyle name="Normal 7 3 3 2 3 4" xfId="3483" xr:uid="{8F76ACB0-6854-4ED6-B321-18E353D475FD}"/>
    <cellStyle name="Normal 7 3 3 2 4" xfId="1887" xr:uid="{30E35456-71D4-49B5-8AAD-765E08316FE1}"/>
    <cellStyle name="Normal 7 3 3 2 4 2" xfId="4488" xr:uid="{A11EF070-0C96-4E38-AF8E-528D0CA37EA7}"/>
    <cellStyle name="Normal 7 3 3 2 5" xfId="3484" xr:uid="{22ECBB62-74CD-4007-9F28-170D7B7AD2EB}"/>
    <cellStyle name="Normal 7 3 3 2 6" xfId="3485" xr:uid="{16B6CEE5-2045-4A7A-85EC-2BEE06EB1F26}"/>
    <cellStyle name="Normal 7 3 3 3" xfId="360" xr:uid="{6D9EE7C9-C9CA-414C-9119-048C6A8BB2DB}"/>
    <cellStyle name="Normal 7 3 3 3 2" xfId="1888" xr:uid="{CBA30787-7749-48E7-AD6D-7C25D32CB5E9}"/>
    <cellStyle name="Normal 7 3 3 3 2 2" xfId="1889" xr:uid="{7402B8B2-3BF8-466D-83A9-6D0A1B9A607F}"/>
    <cellStyle name="Normal 7 3 3 3 2 2 2" xfId="4489" xr:uid="{E79B9F8B-7FEE-4BBF-AF83-D0986800DA66}"/>
    <cellStyle name="Normal 7 3 3 3 2 3" xfId="3486" xr:uid="{7FCDE75C-88C0-49D9-B286-11452B4BEB1E}"/>
    <cellStyle name="Normal 7 3 3 3 2 4" xfId="3487" xr:uid="{B38D399D-C5A9-478E-91BA-225997DCFF8B}"/>
    <cellStyle name="Normal 7 3 3 3 3" xfId="1890" xr:uid="{1858B794-A034-45E2-A1F3-99050F07E61F}"/>
    <cellStyle name="Normal 7 3 3 3 3 2" xfId="4490" xr:uid="{24723398-057A-4DE3-8743-F9FB9AC7F50E}"/>
    <cellStyle name="Normal 7 3 3 3 4" xfId="3488" xr:uid="{BBB109DD-3499-444B-AF4D-B57B70F22CFB}"/>
    <cellStyle name="Normal 7 3 3 3 5" xfId="3489" xr:uid="{AAF5AC06-0074-4E87-80A2-938E2D5B8D57}"/>
    <cellStyle name="Normal 7 3 3 4" xfId="1891" xr:uid="{3032C6EC-0D42-44AC-B151-85483FAA2A24}"/>
    <cellStyle name="Normal 7 3 3 4 2" xfId="1892" xr:uid="{C3D9AB93-05AD-4D30-93D4-E46254E25C1C}"/>
    <cellStyle name="Normal 7 3 3 4 2 2" xfId="4491" xr:uid="{CB636865-EF9D-4A72-8224-87DE13309013}"/>
    <cellStyle name="Normal 7 3 3 4 3" xfId="3490" xr:uid="{937CE87B-A7D7-414E-9F01-AC36E0ED64D9}"/>
    <cellStyle name="Normal 7 3 3 4 4" xfId="3491" xr:uid="{5C4482F9-CC71-4441-BFDF-0D40759532D5}"/>
    <cellStyle name="Normal 7 3 3 5" xfId="1893" xr:uid="{94FA1F6F-716A-4478-9481-30E4AEE985D3}"/>
    <cellStyle name="Normal 7 3 3 5 2" xfId="3492" xr:uid="{D2416A0F-B410-49E6-8EC1-69473EE2EC39}"/>
    <cellStyle name="Normal 7 3 3 5 3" xfId="3493" xr:uid="{9184178A-0CA8-4158-BA0A-6D40BC5A7E3F}"/>
    <cellStyle name="Normal 7 3 3 5 4" xfId="3494" xr:uid="{F650FCE3-E562-42B7-9A49-87F16FD6F72A}"/>
    <cellStyle name="Normal 7 3 3 6" xfId="3495" xr:uid="{9811C965-6DA7-40FF-B793-325EFD8FD0A0}"/>
    <cellStyle name="Normal 7 3 3 7" xfId="3496" xr:uid="{BB58B543-D613-45F7-B6E5-DF921FBEA7C8}"/>
    <cellStyle name="Normal 7 3 3 8" xfId="3497" xr:uid="{EE1332C5-9AA1-4B9E-9C07-20984EF1FA26}"/>
    <cellStyle name="Normal 7 3 4" xfId="140" xr:uid="{C58FBE36-3E3E-41B2-A092-4870D44E9289}"/>
    <cellStyle name="Normal 7 3 4 2" xfId="716" xr:uid="{CE659073-5F63-4851-8772-56235A9FD34D}"/>
    <cellStyle name="Normal 7 3 4 2 2" xfId="717" xr:uid="{10F8C2F7-807E-4865-984A-DB0C7185A6D6}"/>
    <cellStyle name="Normal 7 3 4 2 2 2" xfId="1894" xr:uid="{5790104F-3079-4850-BB52-40CB9738FAD4}"/>
    <cellStyle name="Normal 7 3 4 2 2 2 2" xfId="1895" xr:uid="{7F3124F1-5DB5-4A3C-9AD6-38360745DEE8}"/>
    <cellStyle name="Normal 7 3 4 2 2 3" xfId="1896" xr:uid="{4CF4774C-281F-4FE2-8161-20C460F59906}"/>
    <cellStyle name="Normal 7 3 4 2 2 4" xfId="3498" xr:uid="{E8C3DA90-ECC7-4632-A230-9A35AFD8C106}"/>
    <cellStyle name="Normal 7 3 4 2 3" xfId="1897" xr:uid="{7BD6AD5D-C68A-4904-9672-4401522B6B80}"/>
    <cellStyle name="Normal 7 3 4 2 3 2" xfId="1898" xr:uid="{35AC0D91-D9CF-43A5-84F1-4F7081B7F9E9}"/>
    <cellStyle name="Normal 7 3 4 2 4" xfId="1899" xr:uid="{801AFBCE-D5F2-409C-9E49-19DAB94D1EC3}"/>
    <cellStyle name="Normal 7 3 4 2 5" xfId="3499" xr:uid="{C5D526A0-19F6-4CA3-AF89-A15BA050DCCD}"/>
    <cellStyle name="Normal 7 3 4 3" xfId="718" xr:uid="{BD0603B8-52CC-4692-9028-9E322C42BC13}"/>
    <cellStyle name="Normal 7 3 4 3 2" xfId="1900" xr:uid="{30D6DBC2-D592-45B3-BB28-91ABAA03128C}"/>
    <cellStyle name="Normal 7 3 4 3 2 2" xfId="1901" xr:uid="{F68C2041-C98B-42D1-9025-AB23E318CFDA}"/>
    <cellStyle name="Normal 7 3 4 3 3" xfId="1902" xr:uid="{ABF5D834-831B-44AF-8B04-77FBD62FC017}"/>
    <cellStyle name="Normal 7 3 4 3 4" xfId="3500" xr:uid="{570B22FB-BFAD-43A6-AD4E-540EE2F8BACD}"/>
    <cellStyle name="Normal 7 3 4 4" xfId="1903" xr:uid="{15907CEF-DB7D-45BD-B7B9-A57DD2304512}"/>
    <cellStyle name="Normal 7 3 4 4 2" xfId="1904" xr:uid="{54B52189-0EBB-4745-B9B8-7C5C55282554}"/>
    <cellStyle name="Normal 7 3 4 4 3" xfId="3501" xr:uid="{B4E1D41C-DFB0-488F-B476-C10F767E2EF6}"/>
    <cellStyle name="Normal 7 3 4 4 4" xfId="3502" xr:uid="{F38F9103-F5CC-4F0B-8EA9-DFEF1EC5A7E4}"/>
    <cellStyle name="Normal 7 3 4 5" xfId="1905" xr:uid="{035C911B-07C4-48A8-94E8-4EA927D68A98}"/>
    <cellStyle name="Normal 7 3 4 6" xfId="3503" xr:uid="{885EABA5-C922-41DD-89D6-86B341B34EE4}"/>
    <cellStyle name="Normal 7 3 4 7" xfId="3504" xr:uid="{DFD2B304-2C23-4251-9BC1-748FD4AD9648}"/>
    <cellStyle name="Normal 7 3 5" xfId="361" xr:uid="{608A190B-C519-4F4C-B35C-8357582FD705}"/>
    <cellStyle name="Normal 7 3 5 2" xfId="719" xr:uid="{7BB58045-0B34-4DD4-A965-8548ACD0B6C5}"/>
    <cellStyle name="Normal 7 3 5 2 2" xfId="1906" xr:uid="{5F75D856-D9F2-4C0F-8695-BE09A6669A24}"/>
    <cellStyle name="Normal 7 3 5 2 2 2" xfId="1907" xr:uid="{E98D4322-B515-4ACB-B113-72FEF76D2C5C}"/>
    <cellStyle name="Normal 7 3 5 2 3" xfId="1908" xr:uid="{7DACF985-3869-4929-A01F-FA56B75A7778}"/>
    <cellStyle name="Normal 7 3 5 2 4" xfId="3505" xr:uid="{2AB19049-2532-40DA-B71C-B09C65A17EBC}"/>
    <cellStyle name="Normal 7 3 5 3" xfId="1909" xr:uid="{9B3A675A-D652-4D55-BA62-735644C4D51B}"/>
    <cellStyle name="Normal 7 3 5 3 2" xfId="1910" xr:uid="{257F257C-476F-4FD4-9103-D7AD5903E232}"/>
    <cellStyle name="Normal 7 3 5 3 3" xfId="3506" xr:uid="{8F1C5BBA-521A-46A2-8FB0-14DE0DF6737E}"/>
    <cellStyle name="Normal 7 3 5 3 4" xfId="3507" xr:uid="{F4032565-A276-444B-B31B-806C4B5E2090}"/>
    <cellStyle name="Normal 7 3 5 4" xfId="1911" xr:uid="{D3F6F247-D080-4311-B1A6-4818EE5055A1}"/>
    <cellStyle name="Normal 7 3 5 5" xfId="3508" xr:uid="{4F34C0AF-E43D-4AC7-8F02-6F1897F3FE9D}"/>
    <cellStyle name="Normal 7 3 5 6" xfId="3509" xr:uid="{E0BDE70F-C5FA-4FDF-9EFA-87FD27AAC78C}"/>
    <cellStyle name="Normal 7 3 6" xfId="362" xr:uid="{ED6AAFC3-A94C-441E-9C62-1D3B7A8CB056}"/>
    <cellStyle name="Normal 7 3 6 2" xfId="1912" xr:uid="{107F9609-E59A-430C-BE14-8FA5054B0952}"/>
    <cellStyle name="Normal 7 3 6 2 2" xfId="1913" xr:uid="{B4618DC8-E021-4273-BBF6-380645B415EB}"/>
    <cellStyle name="Normal 7 3 6 2 3" xfId="3510" xr:uid="{ADEBD797-E107-442F-B378-DCAA2D6336DC}"/>
    <cellStyle name="Normal 7 3 6 2 4" xfId="3511" xr:uid="{51D51DBE-CC6C-4081-9E9D-75AB2E31810C}"/>
    <cellStyle name="Normal 7 3 6 3" xfId="1914" xr:uid="{E4F612BE-B0B5-4A88-B54B-F58E24CA9951}"/>
    <cellStyle name="Normal 7 3 6 4" xfId="3512" xr:uid="{BB080AB6-8033-46E6-AF9C-6CD0D5517163}"/>
    <cellStyle name="Normal 7 3 6 5" xfId="3513" xr:uid="{9E74A6C0-5240-4550-971A-1DEA9109F56C}"/>
    <cellStyle name="Normal 7 3 7" xfId="1915" xr:uid="{0DCDA09F-21B2-46B0-8414-4491BFD6EB7E}"/>
    <cellStyle name="Normal 7 3 7 2" xfId="1916" xr:uid="{CD9DB608-136E-4538-8D47-D6174EEE3D3D}"/>
    <cellStyle name="Normal 7 3 7 3" xfId="3514" xr:uid="{20588203-7AC9-44E1-90DD-FB3C0C7D833B}"/>
    <cellStyle name="Normal 7 3 7 4" xfId="3515" xr:uid="{35289740-774C-42B4-82A3-DC6090225777}"/>
    <cellStyle name="Normal 7 3 8" xfId="1917" xr:uid="{6051F33C-B0B4-4D47-BB71-6A85C4B001DC}"/>
    <cellStyle name="Normal 7 3 8 2" xfId="3516" xr:uid="{5A691BA2-ABE2-44D3-88AB-EAA1E326ADBE}"/>
    <cellStyle name="Normal 7 3 8 3" xfId="3517" xr:uid="{1EF1AD6D-91B0-4753-8ED7-107ECF7AE18B}"/>
    <cellStyle name="Normal 7 3 8 4" xfId="3518" xr:uid="{CA2F9224-7289-4ED4-AADB-302D3A754B47}"/>
    <cellStyle name="Normal 7 3 9" xfId="3519" xr:uid="{94BEF17A-AF78-45BF-8271-D471D7B5A5BE}"/>
    <cellStyle name="Normal 7 4" xfId="141" xr:uid="{54C457CD-D488-4DE5-BB3B-7E2CF831986A}"/>
    <cellStyle name="Normal 7 4 10" xfId="3520" xr:uid="{E43EE60E-EDC0-4839-B534-930E14D985B3}"/>
    <cellStyle name="Normal 7 4 11" xfId="3521" xr:uid="{0313DECD-67B2-4A7F-987E-A80BF92D85A3}"/>
    <cellStyle name="Normal 7 4 2" xfId="142" xr:uid="{DC74264B-F4E7-42D1-9F9E-535ECBE2EE9D}"/>
    <cellStyle name="Normal 7 4 2 2" xfId="363" xr:uid="{BC868381-F0DB-4D57-9923-6205BBEDFFB4}"/>
    <cellStyle name="Normal 7 4 2 2 2" xfId="720" xr:uid="{D9458AD5-FD48-4DDC-87C7-450E015D12C2}"/>
    <cellStyle name="Normal 7 4 2 2 2 2" xfId="721" xr:uid="{74AB0F44-29BC-4756-9AB5-BC9F015D787C}"/>
    <cellStyle name="Normal 7 4 2 2 2 2 2" xfId="1918" xr:uid="{F152F35C-5A46-4DB3-BF17-6E5E4DC4A190}"/>
    <cellStyle name="Normal 7 4 2 2 2 2 3" xfId="3522" xr:uid="{729B77CA-D857-49E2-BBE7-A179BDE541B0}"/>
    <cellStyle name="Normal 7 4 2 2 2 2 4" xfId="3523" xr:uid="{B4AFAD1A-490F-4838-8E65-FE2BB952B61A}"/>
    <cellStyle name="Normal 7 4 2 2 2 3" xfId="1919" xr:uid="{76E0E6BD-137D-460D-84A4-FBAFE55C8EA4}"/>
    <cellStyle name="Normal 7 4 2 2 2 3 2" xfId="3524" xr:uid="{F1BFCC39-0673-42F3-89E1-C6DF54458D13}"/>
    <cellStyle name="Normal 7 4 2 2 2 3 3" xfId="3525" xr:uid="{52D7383B-1D96-4739-A84A-588F9F5CCD82}"/>
    <cellStyle name="Normal 7 4 2 2 2 3 4" xfId="3526" xr:uid="{D2A1EC41-E6CE-4B7B-94B9-EEE41782B294}"/>
    <cellStyle name="Normal 7 4 2 2 2 4" xfId="3527" xr:uid="{F163ED0C-2A93-4BA1-BD00-F82D18508248}"/>
    <cellStyle name="Normal 7 4 2 2 2 5" xfId="3528" xr:uid="{C6603100-A5E0-4D77-BC5E-703994F97DAC}"/>
    <cellStyle name="Normal 7 4 2 2 2 6" xfId="3529" xr:uid="{6CEAA876-5C14-4405-BE31-6DBCD375B86F}"/>
    <cellStyle name="Normal 7 4 2 2 3" xfId="722" xr:uid="{EAFFD092-C38E-4CA1-9A4C-1008019FF2B5}"/>
    <cellStyle name="Normal 7 4 2 2 3 2" xfId="1920" xr:uid="{F1F2DFF4-88D6-45B4-AB51-3C63A86C09BD}"/>
    <cellStyle name="Normal 7 4 2 2 3 2 2" xfId="3530" xr:uid="{19D84E13-4AFC-41C2-9621-7AD644AE1CC8}"/>
    <cellStyle name="Normal 7 4 2 2 3 2 3" xfId="3531" xr:uid="{3251D636-8D5A-4802-8954-70F3CABE2F66}"/>
    <cellStyle name="Normal 7 4 2 2 3 2 4" xfId="3532" xr:uid="{8F6C7402-B1F3-4B57-85AC-1222CE8423F2}"/>
    <cellStyle name="Normal 7 4 2 2 3 3" xfId="3533" xr:uid="{D19CAAA9-0C5C-4992-BE92-D9497086AEBE}"/>
    <cellStyle name="Normal 7 4 2 2 3 4" xfId="3534" xr:uid="{E4C7ACDD-6F98-4C69-9C09-F3946B4A9388}"/>
    <cellStyle name="Normal 7 4 2 2 3 5" xfId="3535" xr:uid="{C14D0822-E75A-43FC-B77E-32E318FD15F4}"/>
    <cellStyle name="Normal 7 4 2 2 4" xfId="1921" xr:uid="{C89C43CB-9CAC-4D61-B823-72E10B18AF83}"/>
    <cellStyle name="Normal 7 4 2 2 4 2" xfId="3536" xr:uid="{B3FEFD6F-388C-4FB3-9B04-A399D1CE8CB8}"/>
    <cellStyle name="Normal 7 4 2 2 4 3" xfId="3537" xr:uid="{A966076A-146F-46CB-B9B4-9D27E4C6AFEE}"/>
    <cellStyle name="Normal 7 4 2 2 4 4" xfId="3538" xr:uid="{6580718C-57AE-4E4D-894D-764F75E14437}"/>
    <cellStyle name="Normal 7 4 2 2 5" xfId="3539" xr:uid="{085319D1-5BA8-419D-9310-8FE6A87128FD}"/>
    <cellStyle name="Normal 7 4 2 2 5 2" xfId="3540" xr:uid="{6994C3C0-9222-4AC5-BEF8-BD3ABB78A2C5}"/>
    <cellStyle name="Normal 7 4 2 2 5 3" xfId="3541" xr:uid="{AC0F74B5-C123-4AA1-935C-44D1DEC9D5C7}"/>
    <cellStyle name="Normal 7 4 2 2 5 4" xfId="3542" xr:uid="{4B93CDE9-94B8-4B14-9F94-0317E5A7107B}"/>
    <cellStyle name="Normal 7 4 2 2 6" xfId="3543" xr:uid="{035FFAC8-5055-4A25-B1D6-183E2391E778}"/>
    <cellStyle name="Normal 7 4 2 2 7" xfId="3544" xr:uid="{075A388E-0E74-401E-BD42-5426F084D1A0}"/>
    <cellStyle name="Normal 7 4 2 2 8" xfId="3545" xr:uid="{48EF7F8D-DB46-4253-A0FD-E8B54785DDFC}"/>
    <cellStyle name="Normal 7 4 2 3" xfId="723" xr:uid="{A4A56742-1A1E-48EB-87E1-DCD09EDD9C3B}"/>
    <cellStyle name="Normal 7 4 2 3 2" xfId="724" xr:uid="{C8D3A667-5F41-49BF-950E-5EE580BD184A}"/>
    <cellStyle name="Normal 7 4 2 3 2 2" xfId="725" xr:uid="{DCCF664A-A8A3-4AFC-9451-392BBC1984EB}"/>
    <cellStyle name="Normal 7 4 2 3 2 3" xfId="3546" xr:uid="{85CF44F5-56C5-4C4D-A5B0-85F7716D2E0A}"/>
    <cellStyle name="Normal 7 4 2 3 2 4" xfId="3547" xr:uid="{726CBC53-6648-4447-8078-3D51E449CA50}"/>
    <cellStyle name="Normal 7 4 2 3 3" xfId="726" xr:uid="{FC8A77F9-EB93-46BB-B43A-26D0250AFDC3}"/>
    <cellStyle name="Normal 7 4 2 3 3 2" xfId="3548" xr:uid="{E98983C3-A25B-4FDF-A33C-6E6BBF7E27EA}"/>
    <cellStyle name="Normal 7 4 2 3 3 3" xfId="3549" xr:uid="{65A4A38B-AEA7-4B18-9AE2-06B343B03952}"/>
    <cellStyle name="Normal 7 4 2 3 3 4" xfId="3550" xr:uid="{079A42BE-0873-4859-BBB5-D5611FF9C7EC}"/>
    <cellStyle name="Normal 7 4 2 3 4" xfId="3551" xr:uid="{DE637C43-2D39-4822-8FF1-2FA715184304}"/>
    <cellStyle name="Normal 7 4 2 3 5" xfId="3552" xr:uid="{C1C72DEA-C9A2-4605-9BD9-1F0972A0F0B0}"/>
    <cellStyle name="Normal 7 4 2 3 6" xfId="3553" xr:uid="{1A3226FC-8CCA-46BF-9BF5-E116E765203C}"/>
    <cellStyle name="Normal 7 4 2 4" xfId="727" xr:uid="{445028C0-E585-4D6A-8FB8-FCC6765529FE}"/>
    <cellStyle name="Normal 7 4 2 4 2" xfId="728" xr:uid="{9C62FB38-E6EB-4CEE-A11D-DFBD9044D153}"/>
    <cellStyle name="Normal 7 4 2 4 2 2" xfId="3554" xr:uid="{88FD4DC7-8329-4EF2-9A02-F959D45C4AE4}"/>
    <cellStyle name="Normal 7 4 2 4 2 3" xfId="3555" xr:uid="{4F1C669A-B0DA-41C4-924C-60F4EF0A22D7}"/>
    <cellStyle name="Normal 7 4 2 4 2 4" xfId="3556" xr:uid="{F613BA85-9A5B-4699-BEE7-DFA8E95B2FC4}"/>
    <cellStyle name="Normal 7 4 2 4 3" xfId="3557" xr:uid="{F13787DE-BA63-4693-9920-165755A4DD8E}"/>
    <cellStyle name="Normal 7 4 2 4 4" xfId="3558" xr:uid="{00642995-1476-41E9-9AA1-58B8117C9B72}"/>
    <cellStyle name="Normal 7 4 2 4 5" xfId="3559" xr:uid="{A2E73124-0121-4C23-8468-BA0126D6991D}"/>
    <cellStyle name="Normal 7 4 2 5" xfId="729" xr:uid="{B745CA7C-F378-410D-BD25-592831CEE00C}"/>
    <cellStyle name="Normal 7 4 2 5 2" xfId="3560" xr:uid="{850E64E1-79E9-45FE-AFA1-4D5DDC283366}"/>
    <cellStyle name="Normal 7 4 2 5 3" xfId="3561" xr:uid="{57642D94-EC59-439B-B55A-158B1FF9ACA0}"/>
    <cellStyle name="Normal 7 4 2 5 4" xfId="3562" xr:uid="{ACBA68EE-43B4-4AC4-AA74-20BFC0B85F40}"/>
    <cellStyle name="Normal 7 4 2 6" xfId="3563" xr:uid="{7803D4B5-0AC0-4A19-8E90-A37E6FD9F7B2}"/>
    <cellStyle name="Normal 7 4 2 6 2" xfId="3564" xr:uid="{CF1E5A9C-86B6-4C7F-94DE-9B5A446C8F79}"/>
    <cellStyle name="Normal 7 4 2 6 3" xfId="3565" xr:uid="{949A6FAE-19A1-482A-BA00-BEB82C57D608}"/>
    <cellStyle name="Normal 7 4 2 6 4" xfId="3566" xr:uid="{6A443ED5-0A12-4319-A95C-ABFE6A7C4019}"/>
    <cellStyle name="Normal 7 4 2 7" xfId="3567" xr:uid="{2560CC34-817C-480F-AEA6-E89105FBA6B0}"/>
    <cellStyle name="Normal 7 4 2 8" xfId="3568" xr:uid="{5AD4BB09-DB5C-4C21-ABD1-8620256F58B1}"/>
    <cellStyle name="Normal 7 4 2 9" xfId="3569" xr:uid="{F1CCF80B-7F74-49A8-849C-70F4F8866357}"/>
    <cellStyle name="Normal 7 4 3" xfId="364" xr:uid="{67A3E9E3-FF54-4EA5-ACA6-497B7EB282E3}"/>
    <cellStyle name="Normal 7 4 3 2" xfId="730" xr:uid="{3296FD92-6498-44B7-87F6-5D3F4F4C8569}"/>
    <cellStyle name="Normal 7 4 3 2 2" xfId="731" xr:uid="{F0658891-7B4F-4AD0-BCA4-30889A557211}"/>
    <cellStyle name="Normal 7 4 3 2 2 2" xfId="1922" xr:uid="{189F2C43-5D6E-4117-ADA0-7FA2A9D25643}"/>
    <cellStyle name="Normal 7 4 3 2 2 2 2" xfId="1923" xr:uid="{C01EDA14-9E1E-4F08-B0C3-DF3757E5D7AA}"/>
    <cellStyle name="Normal 7 4 3 2 2 3" xfId="1924" xr:uid="{904E104A-CCC0-41FA-B175-EECBBB4C7F95}"/>
    <cellStyle name="Normal 7 4 3 2 2 4" xfId="3570" xr:uid="{87FFE626-ACBB-47F7-B18E-2B681A86D3BE}"/>
    <cellStyle name="Normal 7 4 3 2 3" xfId="1925" xr:uid="{4CD5E29C-3733-4866-BDEB-8C2F16A79C35}"/>
    <cellStyle name="Normal 7 4 3 2 3 2" xfId="1926" xr:uid="{90DD1563-6D40-4D39-9DBB-7503235E34D4}"/>
    <cellStyle name="Normal 7 4 3 2 3 3" xfId="3571" xr:uid="{1BA35355-5C93-4F76-9C0C-F5FFF7F00F3A}"/>
    <cellStyle name="Normal 7 4 3 2 3 4" xfId="3572" xr:uid="{D7EDF84F-0F7B-4A74-AEF2-04C4C79F6344}"/>
    <cellStyle name="Normal 7 4 3 2 4" xfId="1927" xr:uid="{658F234B-1B24-419C-A7E5-6051405EB286}"/>
    <cellStyle name="Normal 7 4 3 2 5" xfId="3573" xr:uid="{9D504FFA-4824-45BB-A157-D928FD67BAC2}"/>
    <cellStyle name="Normal 7 4 3 2 6" xfId="3574" xr:uid="{D3555984-0EC0-41B9-B511-47185F39CE1D}"/>
    <cellStyle name="Normal 7 4 3 3" xfId="732" xr:uid="{EC85F640-390F-42F3-94FE-889229B7B4F0}"/>
    <cellStyle name="Normal 7 4 3 3 2" xfId="1928" xr:uid="{2ED7577C-77E7-4A42-815E-9BC34C45662E}"/>
    <cellStyle name="Normal 7 4 3 3 2 2" xfId="1929" xr:uid="{261007A9-55C7-45CD-8274-BC6DEC158109}"/>
    <cellStyle name="Normal 7 4 3 3 2 3" xfId="3575" xr:uid="{B22B6C34-E923-428F-B5DB-044F13D4A6F2}"/>
    <cellStyle name="Normal 7 4 3 3 2 4" xfId="3576" xr:uid="{F501CF45-B4A8-4249-8E2E-40BFDA265A7B}"/>
    <cellStyle name="Normal 7 4 3 3 3" xfId="1930" xr:uid="{402C6E54-0D7B-47F7-9723-B91EAA419C65}"/>
    <cellStyle name="Normal 7 4 3 3 4" xfId="3577" xr:uid="{F7307092-18D9-4272-B5A3-3EB4AC017840}"/>
    <cellStyle name="Normal 7 4 3 3 5" xfId="3578" xr:uid="{4869CBCB-391D-444F-8796-EFDEE90EE8B7}"/>
    <cellStyle name="Normal 7 4 3 4" xfId="1931" xr:uid="{616FB13C-3831-442E-A8C1-C76BFC1FB5AD}"/>
    <cellStyle name="Normal 7 4 3 4 2" xfId="1932" xr:uid="{175B6A0D-78A8-4ABE-9E9F-67547EBA6166}"/>
    <cellStyle name="Normal 7 4 3 4 3" xfId="3579" xr:uid="{1F31244E-B166-40EC-9416-DF59678471AE}"/>
    <cellStyle name="Normal 7 4 3 4 4" xfId="3580" xr:uid="{23927AD2-95F3-47D4-BB04-448C872CA5FF}"/>
    <cellStyle name="Normal 7 4 3 5" xfId="1933" xr:uid="{73367FF0-2B2D-481D-99AA-378F2C2FF975}"/>
    <cellStyle name="Normal 7 4 3 5 2" xfId="3581" xr:uid="{59514543-18BE-4BE9-8175-B1943C579203}"/>
    <cellStyle name="Normal 7 4 3 5 3" xfId="3582" xr:uid="{6EBB8E12-C5DF-4CB5-BA40-0B2B386B2D8C}"/>
    <cellStyle name="Normal 7 4 3 5 4" xfId="3583" xr:uid="{192D0DA3-186E-4E8A-8DC3-C5DECF09425B}"/>
    <cellStyle name="Normal 7 4 3 6" xfId="3584" xr:uid="{118B796D-5708-4136-A8D6-10EE3BF240F6}"/>
    <cellStyle name="Normal 7 4 3 7" xfId="3585" xr:uid="{9C4FDF4D-6DE3-412C-9FDC-93574352548E}"/>
    <cellStyle name="Normal 7 4 3 8" xfId="3586" xr:uid="{3554C8C1-A2C6-4A90-81DD-C23E4968A22E}"/>
    <cellStyle name="Normal 7 4 4" xfId="365" xr:uid="{6A14C5A4-956A-43ED-91B1-09CB850C9AE2}"/>
    <cellStyle name="Normal 7 4 4 2" xfId="733" xr:uid="{8B790EB7-5EDE-433E-9CF9-B22EDD3A7C0B}"/>
    <cellStyle name="Normal 7 4 4 2 2" xfId="734" xr:uid="{184FE65F-AC0D-4129-93DA-7747C1749651}"/>
    <cellStyle name="Normal 7 4 4 2 2 2" xfId="1934" xr:uid="{E3C730A5-5096-4BF9-ABC6-CCAB98349448}"/>
    <cellStyle name="Normal 7 4 4 2 2 3" xfId="3587" xr:uid="{3A561403-02BD-4AF7-BC4C-C0FC867568AC}"/>
    <cellStyle name="Normal 7 4 4 2 2 4" xfId="3588" xr:uid="{31D9291E-695F-4AC1-9529-95593403F079}"/>
    <cellStyle name="Normal 7 4 4 2 3" xfId="1935" xr:uid="{082D2702-EDE0-46B8-B893-0EF9023873F6}"/>
    <cellStyle name="Normal 7 4 4 2 4" xfId="3589" xr:uid="{7EA0E660-4799-46CC-A5EF-0C29E9D2316A}"/>
    <cellStyle name="Normal 7 4 4 2 5" xfId="3590" xr:uid="{9A0A4202-2FE9-4F31-8E7F-F0578926A943}"/>
    <cellStyle name="Normal 7 4 4 3" xfId="735" xr:uid="{930770D8-D67E-4ADC-85B2-AC471DDB7E66}"/>
    <cellStyle name="Normal 7 4 4 3 2" xfId="1936" xr:uid="{3E9FB87E-50F6-400A-823C-2CEF1246ED7F}"/>
    <cellStyle name="Normal 7 4 4 3 3" xfId="3591" xr:uid="{DD29865D-AB81-4398-A448-2DAD5C49D2C3}"/>
    <cellStyle name="Normal 7 4 4 3 4" xfId="3592" xr:uid="{10216377-9012-44CA-A207-C19EB71CB3B0}"/>
    <cellStyle name="Normal 7 4 4 4" xfId="1937" xr:uid="{37707410-93BF-4A58-AB7C-DF37600F60A1}"/>
    <cellStyle name="Normal 7 4 4 4 2" xfId="3593" xr:uid="{F4A44149-A1E1-49F0-B33B-50D98E9F48CC}"/>
    <cellStyle name="Normal 7 4 4 4 3" xfId="3594" xr:uid="{694C30AF-5CF2-444F-8DFE-3C4B6F50113B}"/>
    <cellStyle name="Normal 7 4 4 4 4" xfId="3595" xr:uid="{CE6DF58F-195A-46C7-8884-ABAF0C5CA2E0}"/>
    <cellStyle name="Normal 7 4 4 5" xfId="3596" xr:uid="{6949C28E-C58C-40C2-9283-B84BBCFA36E0}"/>
    <cellStyle name="Normal 7 4 4 6" xfId="3597" xr:uid="{7595E7CB-DE89-405B-B4DB-66AB43ECEFF5}"/>
    <cellStyle name="Normal 7 4 4 7" xfId="3598" xr:uid="{06872159-7368-46E0-960D-14C07DF08C49}"/>
    <cellStyle name="Normal 7 4 5" xfId="366" xr:uid="{05177879-8E76-41C1-B785-E2A37E6F6E32}"/>
    <cellStyle name="Normal 7 4 5 2" xfId="736" xr:uid="{69E5505C-A3F0-4435-8F0A-8A82FD748099}"/>
    <cellStyle name="Normal 7 4 5 2 2" xfId="1938" xr:uid="{533D39E3-6E87-433F-8DCD-E0B0248D8246}"/>
    <cellStyle name="Normal 7 4 5 2 3" xfId="3599" xr:uid="{351C0E2A-E66A-4D0E-8257-1A542ECC3629}"/>
    <cellStyle name="Normal 7 4 5 2 4" xfId="3600" xr:uid="{94A386EE-917A-4845-9ACC-38D2DD2190DC}"/>
    <cellStyle name="Normal 7 4 5 3" xfId="1939" xr:uid="{F669020B-4EC8-4C81-BE93-BEBA0FDD6220}"/>
    <cellStyle name="Normal 7 4 5 3 2" xfId="3601" xr:uid="{E6953BBB-0B50-4528-8567-15EC5609F54F}"/>
    <cellStyle name="Normal 7 4 5 3 3" xfId="3602" xr:uid="{90D98FF5-A008-48E9-B4B6-2D6F95EE3305}"/>
    <cellStyle name="Normal 7 4 5 3 4" xfId="3603" xr:uid="{DD2E39D5-7829-4C5A-8C6F-5454CB2B619B}"/>
    <cellStyle name="Normal 7 4 5 4" xfId="3604" xr:uid="{2883F02B-829C-43A4-9111-8C5648EB2E25}"/>
    <cellStyle name="Normal 7 4 5 5" xfId="3605" xr:uid="{8F731781-69E6-4134-9A88-C6A8E1B8DAC6}"/>
    <cellStyle name="Normal 7 4 5 6" xfId="3606" xr:uid="{4966FF4D-3628-48CC-8358-AB801739B08A}"/>
    <cellStyle name="Normal 7 4 6" xfId="737" xr:uid="{95D159DA-124B-4024-98B5-C5DFE5FBE186}"/>
    <cellStyle name="Normal 7 4 6 2" xfId="1940" xr:uid="{77CFEF66-7AD3-4C6B-BF33-4318B29D0307}"/>
    <cellStyle name="Normal 7 4 6 2 2" xfId="3607" xr:uid="{4FA89AC6-F419-4993-BBCE-60325C058003}"/>
    <cellStyle name="Normal 7 4 6 2 3" xfId="3608" xr:uid="{3E2107BE-5E39-4890-B1D3-4469277C79FF}"/>
    <cellStyle name="Normal 7 4 6 2 4" xfId="3609" xr:uid="{87DC6EBF-616C-487B-9082-B20E79D82E4F}"/>
    <cellStyle name="Normal 7 4 6 3" xfId="3610" xr:uid="{E2FBD7CD-1B9C-4B2E-8B51-48A42BAE6690}"/>
    <cellStyle name="Normal 7 4 6 4" xfId="3611" xr:uid="{14C12551-B960-41EC-86FF-2422C41C59B4}"/>
    <cellStyle name="Normal 7 4 6 5" xfId="3612" xr:uid="{6332EA7E-0B73-4BB6-AA46-7C4A8C38D3DE}"/>
    <cellStyle name="Normal 7 4 7" xfId="1941" xr:uid="{2F32A674-5AB5-4636-9DA5-B1A3B94588F0}"/>
    <cellStyle name="Normal 7 4 7 2" xfId="3613" xr:uid="{58214882-0E87-4B40-A758-7BD6FB0689F0}"/>
    <cellStyle name="Normal 7 4 7 3" xfId="3614" xr:uid="{1A9F8386-C00A-425C-910A-055AEC89B28A}"/>
    <cellStyle name="Normal 7 4 7 4" xfId="3615" xr:uid="{325D52A0-5E32-449C-939F-968F2CE3A4F1}"/>
    <cellStyle name="Normal 7 4 8" xfId="3616" xr:uid="{5073B395-FCEB-4CDF-B565-ECE95CB77516}"/>
    <cellStyle name="Normal 7 4 8 2" xfId="3617" xr:uid="{7CE7BF6C-1F88-4A3F-A23E-DA4ABDAE563F}"/>
    <cellStyle name="Normal 7 4 8 3" xfId="3618" xr:uid="{3F675E5D-681F-4205-A66E-6339BE7EF15F}"/>
    <cellStyle name="Normal 7 4 8 4" xfId="3619" xr:uid="{B8E3AC08-372C-42E7-AE93-D293493654B3}"/>
    <cellStyle name="Normal 7 4 9" xfId="3620" xr:uid="{1C374EB8-0F19-4D72-BF44-D424B5792677}"/>
    <cellStyle name="Normal 7 5" xfId="143" xr:uid="{563ACC16-BB90-49EF-9E41-5A7CB84C653C}"/>
    <cellStyle name="Normal 7 5 2" xfId="144" xr:uid="{4451DED7-DE32-4CD8-84D0-DB8341E255AA}"/>
    <cellStyle name="Normal 7 5 2 2" xfId="367" xr:uid="{01DC99D2-B872-4887-9625-A155517F600B}"/>
    <cellStyle name="Normal 7 5 2 2 2" xfId="738" xr:uid="{7696FBD1-1F95-4095-A163-BF936A83C2B9}"/>
    <cellStyle name="Normal 7 5 2 2 2 2" xfId="1942" xr:uid="{196FF9DA-BAEB-462E-8790-05B09B0666ED}"/>
    <cellStyle name="Normal 7 5 2 2 2 3" xfId="3621" xr:uid="{B0B9CF09-0357-49F1-95EA-426CB7DD1204}"/>
    <cellStyle name="Normal 7 5 2 2 2 4" xfId="3622" xr:uid="{C208F272-02D8-4F61-BE0C-EB5B0FD6693F}"/>
    <cellStyle name="Normal 7 5 2 2 3" xfId="1943" xr:uid="{66856BDC-9ED9-4BF1-A23D-D67C31AEFDBB}"/>
    <cellStyle name="Normal 7 5 2 2 3 2" xfId="3623" xr:uid="{AECEA3A4-0525-4FCB-AAD0-9D49AE7766CC}"/>
    <cellStyle name="Normal 7 5 2 2 3 3" xfId="3624" xr:uid="{3644E8CB-42DD-40C6-8230-55D40FDC7E3E}"/>
    <cellStyle name="Normal 7 5 2 2 3 4" xfId="3625" xr:uid="{E61F9544-7406-430D-8F66-7D6D91FE94CF}"/>
    <cellStyle name="Normal 7 5 2 2 4" xfId="3626" xr:uid="{D9BD50B0-29E0-4A9B-A655-C76D9E6720F4}"/>
    <cellStyle name="Normal 7 5 2 2 5" xfId="3627" xr:uid="{42A4C67F-A691-4923-A6E3-99B9A9C02110}"/>
    <cellStyle name="Normal 7 5 2 2 6" xfId="3628" xr:uid="{5CFEB751-E1A5-4139-84A2-558CDD2C4C9C}"/>
    <cellStyle name="Normal 7 5 2 3" xfId="739" xr:uid="{54C1F900-A604-4D4E-9A9C-0E753E9DF579}"/>
    <cellStyle name="Normal 7 5 2 3 2" xfId="1944" xr:uid="{D88A36AB-D5C3-41D6-B8DC-13312438F897}"/>
    <cellStyle name="Normal 7 5 2 3 2 2" xfId="3629" xr:uid="{452E7E5E-327A-426D-BA60-E6EDF91255B8}"/>
    <cellStyle name="Normal 7 5 2 3 2 3" xfId="3630" xr:uid="{64962338-37CD-44BE-881C-0EAB130F8C64}"/>
    <cellStyle name="Normal 7 5 2 3 2 4" xfId="3631" xr:uid="{48DC5452-73D6-462C-A556-6776E22CE8E5}"/>
    <cellStyle name="Normal 7 5 2 3 3" xfId="3632" xr:uid="{F8A1D4BB-8DB1-4FF7-A04A-5E1CFCF2A12F}"/>
    <cellStyle name="Normal 7 5 2 3 4" xfId="3633" xr:uid="{38D1A19F-7D91-42D1-BF22-D39AD2655189}"/>
    <cellStyle name="Normal 7 5 2 3 5" xfId="3634" xr:uid="{7AD8A6FF-F703-471F-AC1C-545C27EAC11F}"/>
    <cellStyle name="Normal 7 5 2 4" xfId="1945" xr:uid="{D3C04CC9-9708-44FC-9DD1-D51B65BBD364}"/>
    <cellStyle name="Normal 7 5 2 4 2" xfId="3635" xr:uid="{9134F11F-A8BF-4DC2-A1B5-D09B10F777EA}"/>
    <cellStyle name="Normal 7 5 2 4 3" xfId="3636" xr:uid="{ED22FE81-7D23-4C7A-AC3D-636573BD0874}"/>
    <cellStyle name="Normal 7 5 2 4 4" xfId="3637" xr:uid="{33737D10-7E20-41FE-9F5C-ABF539505060}"/>
    <cellStyle name="Normal 7 5 2 5" xfId="3638" xr:uid="{BDBA08CA-11B8-4B95-A288-D145255D51BA}"/>
    <cellStyle name="Normal 7 5 2 5 2" xfId="3639" xr:uid="{29411737-D9B2-4FF2-879E-9B5A1C0E833A}"/>
    <cellStyle name="Normal 7 5 2 5 3" xfId="3640" xr:uid="{AD91639E-ABD0-4AD1-9CB3-57B0D421BC44}"/>
    <cellStyle name="Normal 7 5 2 5 4" xfId="3641" xr:uid="{2F334665-1FBA-4582-91BF-4C93057D1EF3}"/>
    <cellStyle name="Normal 7 5 2 6" xfId="3642" xr:uid="{E389E681-CB91-4858-AAC4-F380F2A810C7}"/>
    <cellStyle name="Normal 7 5 2 7" xfId="3643" xr:uid="{8DB561FB-3655-454E-BE9A-3B6E320A9BCF}"/>
    <cellStyle name="Normal 7 5 2 8" xfId="3644" xr:uid="{948933E2-903F-401C-BF00-099F03B3BBE1}"/>
    <cellStyle name="Normal 7 5 3" xfId="368" xr:uid="{452DE24C-3BE6-4849-BD51-5186F5BA628E}"/>
    <cellStyle name="Normal 7 5 3 2" xfId="740" xr:uid="{722B92D6-3571-48C3-B1A0-99170BDD59D2}"/>
    <cellStyle name="Normal 7 5 3 2 2" xfId="741" xr:uid="{8FE1030A-CCFA-469B-A71F-AD87C1CA911A}"/>
    <cellStyle name="Normal 7 5 3 2 3" xfId="3645" xr:uid="{9B9FC4DE-AE27-4B93-8EB1-7CD193A02750}"/>
    <cellStyle name="Normal 7 5 3 2 4" xfId="3646" xr:uid="{0247F0DC-84FA-47D7-9E17-652B4F201C46}"/>
    <cellStyle name="Normal 7 5 3 3" xfId="742" xr:uid="{C3476FCA-A0E5-4DE0-BEE7-54FACD799B68}"/>
    <cellStyle name="Normal 7 5 3 3 2" xfId="3647" xr:uid="{B05EB046-EF48-48FD-905F-590A2E56C510}"/>
    <cellStyle name="Normal 7 5 3 3 3" xfId="3648" xr:uid="{723EA506-8175-4F4B-AB2F-A8B78A91AA14}"/>
    <cellStyle name="Normal 7 5 3 3 4" xfId="3649" xr:uid="{1BDA584A-E15E-4D1F-98DF-82862AF5162D}"/>
    <cellStyle name="Normal 7 5 3 4" xfId="3650" xr:uid="{2EC26A4A-11ED-4ECC-BAD3-575F56AE9EE3}"/>
    <cellStyle name="Normal 7 5 3 5" xfId="3651" xr:uid="{158BDF0A-3242-4858-A21E-06BBE5F0EC6E}"/>
    <cellStyle name="Normal 7 5 3 6" xfId="3652" xr:uid="{E80802B2-DDE7-446F-B807-E162787C312E}"/>
    <cellStyle name="Normal 7 5 4" xfId="369" xr:uid="{BE5E3A22-C71F-4645-99FA-E2FD5407F6E4}"/>
    <cellStyle name="Normal 7 5 4 2" xfId="743" xr:uid="{7E2660E2-1E10-45B3-A763-46DB411259DA}"/>
    <cellStyle name="Normal 7 5 4 2 2" xfId="3653" xr:uid="{E1711BA7-8F65-4EC5-8184-F034E9128FA9}"/>
    <cellStyle name="Normal 7 5 4 2 3" xfId="3654" xr:uid="{7253E297-FBAF-467F-9501-F77DADE1C42A}"/>
    <cellStyle name="Normal 7 5 4 2 4" xfId="3655" xr:uid="{6068936D-1960-4B31-B667-5D5ED5E6063A}"/>
    <cellStyle name="Normal 7 5 4 3" xfId="3656" xr:uid="{EA60C9C7-B536-4A2F-9264-20552CB61570}"/>
    <cellStyle name="Normal 7 5 4 4" xfId="3657" xr:uid="{521557D9-660C-419D-8F28-09E5BB69FF71}"/>
    <cellStyle name="Normal 7 5 4 5" xfId="3658" xr:uid="{33A0DC61-FD31-4749-9560-ECFB09FF641E}"/>
    <cellStyle name="Normal 7 5 5" xfId="744" xr:uid="{D5F06877-BB86-4522-A559-4508718E83AE}"/>
    <cellStyle name="Normal 7 5 5 2" xfId="3659" xr:uid="{604E7CCB-8A0F-4DF7-B19C-94457E64D435}"/>
    <cellStyle name="Normal 7 5 5 3" xfId="3660" xr:uid="{CBFE30EF-46F7-492D-BA44-DF58B6340D85}"/>
    <cellStyle name="Normal 7 5 5 4" xfId="3661" xr:uid="{5F7A6ACA-694F-4090-92E4-FC6DA525936C}"/>
    <cellStyle name="Normal 7 5 6" xfId="3662" xr:uid="{6DC9DE3B-36F1-4C37-B836-5C63783E37F0}"/>
    <cellStyle name="Normal 7 5 6 2" xfId="3663" xr:uid="{495D8304-F18E-4059-8F6F-3075F2037FD1}"/>
    <cellStyle name="Normal 7 5 6 3" xfId="3664" xr:uid="{568D5154-A42C-454F-8368-542247CC4F99}"/>
    <cellStyle name="Normal 7 5 6 4" xfId="3665" xr:uid="{731E1789-48CA-490F-A8FF-79CDC6B12AAE}"/>
    <cellStyle name="Normal 7 5 7" xfId="3666" xr:uid="{751EBD7C-D855-4141-9F94-A89F142F67FF}"/>
    <cellStyle name="Normal 7 5 8" xfId="3667" xr:uid="{D50DC4BD-D53E-4D6B-99B5-554509ADFD25}"/>
    <cellStyle name="Normal 7 5 9" xfId="3668" xr:uid="{A0F3A492-1125-47C1-AEE0-C42BB70D548F}"/>
    <cellStyle name="Normal 7 6" xfId="145" xr:uid="{8A8DC72B-ACFC-4BCB-98C2-1386B81115D1}"/>
    <cellStyle name="Normal 7 6 2" xfId="370" xr:uid="{F5E5B0D1-A49A-441D-A768-4A1AFBDA82E1}"/>
    <cellStyle name="Normal 7 6 2 2" xfId="745" xr:uid="{7D5C508A-CC7F-4A39-B14E-FC0D601FBE3B}"/>
    <cellStyle name="Normal 7 6 2 2 2" xfId="1946" xr:uid="{9806E11F-23A0-49F4-B92D-1DFEC111D458}"/>
    <cellStyle name="Normal 7 6 2 2 2 2" xfId="1947" xr:uid="{551188DE-D632-42C8-AD33-C88663141A87}"/>
    <cellStyle name="Normal 7 6 2 2 3" xfId="1948" xr:uid="{A19A48B9-678E-44D4-8B7D-840325DF6B79}"/>
    <cellStyle name="Normal 7 6 2 2 4" xfId="3669" xr:uid="{7ACC83B7-E302-46B6-8510-9378D49C2CB9}"/>
    <cellStyle name="Normal 7 6 2 3" xfId="1949" xr:uid="{046934CF-FCBC-496B-8AF8-C77FF56EA0F9}"/>
    <cellStyle name="Normal 7 6 2 3 2" xfId="1950" xr:uid="{57113725-AA3D-4893-8374-275247FE1E4A}"/>
    <cellStyle name="Normal 7 6 2 3 3" xfId="3670" xr:uid="{85D26D5F-5AE2-4E95-B956-839A8EE9F324}"/>
    <cellStyle name="Normal 7 6 2 3 4" xfId="3671" xr:uid="{F9398241-A648-4CD8-B73D-D65F84318E1D}"/>
    <cellStyle name="Normal 7 6 2 4" xfId="1951" xr:uid="{A14103B4-2AB6-4FC0-A4A3-2B82CF9F74E2}"/>
    <cellStyle name="Normal 7 6 2 5" xfId="3672" xr:uid="{299C56FF-8AC2-4422-B22A-C9E53CA552CA}"/>
    <cellStyle name="Normal 7 6 2 6" xfId="3673" xr:uid="{DE675182-4F00-4978-8BFA-A30033832928}"/>
    <cellStyle name="Normal 7 6 3" xfId="746" xr:uid="{1AEEB072-4440-4FB7-AE96-7AF1E6393195}"/>
    <cellStyle name="Normal 7 6 3 2" xfId="1952" xr:uid="{C0E734DE-B9EE-4253-AA85-A7551C0EBFC5}"/>
    <cellStyle name="Normal 7 6 3 2 2" xfId="1953" xr:uid="{7BB49F1F-7775-4C6B-8ADD-C27D45DEC981}"/>
    <cellStyle name="Normal 7 6 3 2 3" xfId="3674" xr:uid="{9B9F4369-8A69-414F-B335-F816B130375A}"/>
    <cellStyle name="Normal 7 6 3 2 4" xfId="3675" xr:uid="{70DDF3BF-2082-4F40-85E3-99840E992962}"/>
    <cellStyle name="Normal 7 6 3 3" xfId="1954" xr:uid="{19C179D1-7BDA-4500-98F5-7953433EEB70}"/>
    <cellStyle name="Normal 7 6 3 4" xfId="3676" xr:uid="{210F0900-FD1D-465A-9499-51860B543425}"/>
    <cellStyle name="Normal 7 6 3 5" xfId="3677" xr:uid="{B69C447D-FE18-4030-830B-D2776B31227C}"/>
    <cellStyle name="Normal 7 6 4" xfId="1955" xr:uid="{61A6F754-D98A-495A-BAAD-17AFFF43D0DE}"/>
    <cellStyle name="Normal 7 6 4 2" xfId="1956" xr:uid="{9342EAFE-9F78-4A89-AE5B-798B220CE9BC}"/>
    <cellStyle name="Normal 7 6 4 3" xfId="3678" xr:uid="{C3BD7F4C-9CCC-4871-A379-42A33FAFC56E}"/>
    <cellStyle name="Normal 7 6 4 4" xfId="3679" xr:uid="{1586EEF6-23CE-40E8-982F-1FD02096819C}"/>
    <cellStyle name="Normal 7 6 5" xfId="1957" xr:uid="{23E2C8B5-BFC4-47C8-BEE6-EFC03C945FFE}"/>
    <cellStyle name="Normal 7 6 5 2" xfId="3680" xr:uid="{DC583140-4B8C-4FED-96A3-098424569AB5}"/>
    <cellStyle name="Normal 7 6 5 3" xfId="3681" xr:uid="{E1AD5EC3-EE77-4695-92BE-A65A0DA0B343}"/>
    <cellStyle name="Normal 7 6 5 4" xfId="3682" xr:uid="{E40F54D1-5C3E-4538-AFF9-9620DFFA7D2C}"/>
    <cellStyle name="Normal 7 6 6" xfId="3683" xr:uid="{16E899D4-E5CF-4128-A887-FD4CE45BF01E}"/>
    <cellStyle name="Normal 7 6 7" xfId="3684" xr:uid="{4AD21529-F639-483A-A55B-341D0CF95964}"/>
    <cellStyle name="Normal 7 6 8" xfId="3685" xr:uid="{A65CB07F-1A5B-46B0-9A06-85CA4958C51E}"/>
    <cellStyle name="Normal 7 7" xfId="371" xr:uid="{CF3B0985-1A93-427C-9479-BFBEC4D21BE0}"/>
    <cellStyle name="Normal 7 7 2" xfId="747" xr:uid="{9688AE80-1C4D-4A51-8C0D-58CCF1B7D046}"/>
    <cellStyle name="Normal 7 7 2 2" xfId="748" xr:uid="{039169BD-9A7A-4F64-AFA1-33D2211C5D85}"/>
    <cellStyle name="Normal 7 7 2 2 2" xfId="1958" xr:uid="{05E48057-F32A-4B20-B916-29002892F9D2}"/>
    <cellStyle name="Normal 7 7 2 2 3" xfId="3686" xr:uid="{AB35C709-D4CD-4383-A20A-3589881185F7}"/>
    <cellStyle name="Normal 7 7 2 2 4" xfId="3687" xr:uid="{71DA3102-FD43-4160-9625-CEB7E5EBE6BA}"/>
    <cellStyle name="Normal 7 7 2 3" xfId="1959" xr:uid="{D48D351A-534B-4355-B88C-6E32C2B25F93}"/>
    <cellStyle name="Normal 7 7 2 4" xfId="3688" xr:uid="{B99AE177-A9F6-4A03-A6B9-8EBEE88E2F01}"/>
    <cellStyle name="Normal 7 7 2 5" xfId="3689" xr:uid="{1AAF053F-E3F5-49F2-9EF7-BAE28DC82380}"/>
    <cellStyle name="Normal 7 7 3" xfId="749" xr:uid="{A21F5AD2-C2D5-41BC-AC69-473566BD823F}"/>
    <cellStyle name="Normal 7 7 3 2" xfId="1960" xr:uid="{3B1F000E-0F50-48C6-B688-0A723925F98B}"/>
    <cellStyle name="Normal 7 7 3 3" xfId="3690" xr:uid="{6B9D3865-E75C-49E9-8B25-3D1958E50275}"/>
    <cellStyle name="Normal 7 7 3 4" xfId="3691" xr:uid="{958C425A-32B2-4045-B15D-8DB1678FDE5D}"/>
    <cellStyle name="Normal 7 7 4" xfId="1961" xr:uid="{327D98A7-05E6-4B6E-83A5-C7E919F96F5B}"/>
    <cellStyle name="Normal 7 7 4 2" xfId="3692" xr:uid="{6442A308-4F04-4FB6-BB65-7553ABFA4E00}"/>
    <cellStyle name="Normal 7 7 4 3" xfId="3693" xr:uid="{B4D9FA66-A141-4586-9894-8D16B271F8A9}"/>
    <cellStyle name="Normal 7 7 4 4" xfId="3694" xr:uid="{393066FB-D3BB-4590-9DF3-2B44CC9B1DAD}"/>
    <cellStyle name="Normal 7 7 5" xfId="3695" xr:uid="{7E517D70-A8B0-4746-AC80-D7088D658DF8}"/>
    <cellStyle name="Normal 7 7 6" xfId="3696" xr:uid="{8C612857-600D-496F-9099-E9D1BC6D59E5}"/>
    <cellStyle name="Normal 7 7 7" xfId="3697" xr:uid="{BB9D0E27-7B6A-4005-900C-6454127C765B}"/>
    <cellStyle name="Normal 7 8" xfId="372" xr:uid="{8362E479-46B5-41D3-80C5-44A112EB7BA4}"/>
    <cellStyle name="Normal 7 8 2" xfId="750" xr:uid="{F961D638-468B-449C-9C96-8C9708683DA7}"/>
    <cellStyle name="Normal 7 8 2 2" xfId="1962" xr:uid="{6260CF82-4673-4BF9-BE61-DBA6A35AC88C}"/>
    <cellStyle name="Normal 7 8 2 3" xfId="3698" xr:uid="{85E9E444-5F92-461C-9517-9D3C3F7FBEC2}"/>
    <cellStyle name="Normal 7 8 2 4" xfId="3699" xr:uid="{7F774599-6B27-429F-8CFD-90016834E7F3}"/>
    <cellStyle name="Normal 7 8 3" xfId="1963" xr:uid="{67475AE2-054D-412C-B23B-2E5263D5CDF0}"/>
    <cellStyle name="Normal 7 8 3 2" xfId="3700" xr:uid="{AA1A7303-9953-4598-BBF0-B1AFBBEFD8FA}"/>
    <cellStyle name="Normal 7 8 3 3" xfId="3701" xr:uid="{3F5A3CB2-413B-44B4-A6C3-D149AEAA6E5F}"/>
    <cellStyle name="Normal 7 8 3 4" xfId="3702" xr:uid="{997A08A3-A695-4FC5-BBD9-A645FD790272}"/>
    <cellStyle name="Normal 7 8 4" xfId="3703" xr:uid="{17F68EA1-DA54-41A8-AE13-E8E49EE09B34}"/>
    <cellStyle name="Normal 7 8 5" xfId="3704" xr:uid="{20096C93-752C-49C0-97B1-7EE3B50C8B24}"/>
    <cellStyle name="Normal 7 8 6" xfId="3705" xr:uid="{DDE0E459-B113-4D8E-A536-6248CCFC75E5}"/>
    <cellStyle name="Normal 7 9" xfId="373" xr:uid="{688822CC-186A-4F07-B16C-723513D17EF7}"/>
    <cellStyle name="Normal 7 9 2" xfId="1964" xr:uid="{77C2EC5A-6FA9-46DE-8646-16220126F8CF}"/>
    <cellStyle name="Normal 7 9 2 2" xfId="3706" xr:uid="{4924AFB9-956D-4220-8CBB-6B725E3A86EE}"/>
    <cellStyle name="Normal 7 9 2 2 2" xfId="4408" xr:uid="{C7CCB295-0F99-4DCF-A9AD-49857B9260D0}"/>
    <cellStyle name="Normal 7 9 2 2 3" xfId="4687" xr:uid="{528E1BA2-1F1D-43C5-8410-D8BA6B0040C8}"/>
    <cellStyle name="Normal 7 9 2 3" xfId="3707" xr:uid="{8CB8900B-08C7-42C4-A4FC-81579E689110}"/>
    <cellStyle name="Normal 7 9 2 4" xfId="3708" xr:uid="{48B98686-AC32-4889-B3CF-D50488564C7E}"/>
    <cellStyle name="Normal 7 9 3" xfId="3709" xr:uid="{36E5F5D4-5F82-4C24-B6D1-758A5351E404}"/>
    <cellStyle name="Normal 7 9 3 2" xfId="5342" xr:uid="{68BE4991-9D8E-49C2-A9B0-F776A3FBF4B0}"/>
    <cellStyle name="Normal 7 9 4" xfId="3710" xr:uid="{D8D9D77E-F8B1-4E8B-B337-521FCA51F325}"/>
    <cellStyle name="Normal 7 9 4 2" xfId="4578" xr:uid="{69E6B910-0D49-4AAE-A923-6C6CD1481340}"/>
    <cellStyle name="Normal 7 9 4 3" xfId="4688" xr:uid="{A99688E6-DDEF-40C0-B7AA-7EB5D7DA4281}"/>
    <cellStyle name="Normal 7 9 4 4" xfId="4607" xr:uid="{DB4F911E-ADDE-4ED4-8EAE-A22A2164AC0A}"/>
    <cellStyle name="Normal 7 9 5" xfId="3711" xr:uid="{3341784F-EA58-4354-8854-FBA11AFCC929}"/>
    <cellStyle name="Normal 8" xfId="146" xr:uid="{7468B626-DA92-4B28-8FD6-92465F4B935C}"/>
    <cellStyle name="Normal 8 10" xfId="1965" xr:uid="{DD17FCBB-BDFF-42A7-8197-EB8CDF3236C5}"/>
    <cellStyle name="Normal 8 10 2" xfId="3712" xr:uid="{DA3A04AA-6CBD-4682-82B5-9864807D50D9}"/>
    <cellStyle name="Normal 8 10 3" xfId="3713" xr:uid="{935F616B-0CE3-492C-85F2-7DEF81E2CD74}"/>
    <cellStyle name="Normal 8 10 4" xfId="3714" xr:uid="{1246C0E8-4B2A-4E7F-9539-5A5163261BC7}"/>
    <cellStyle name="Normal 8 11" xfId="3715" xr:uid="{0D63D912-E671-4EB2-B946-11E8E1E72B3F}"/>
    <cellStyle name="Normal 8 11 2" xfId="3716" xr:uid="{8B4E8DF5-E902-4457-A0BC-884DD4DFFF6C}"/>
    <cellStyle name="Normal 8 11 3" xfId="3717" xr:uid="{FB08BD14-F39A-4871-88FF-57ACF9EC3500}"/>
    <cellStyle name="Normal 8 11 4" xfId="3718" xr:uid="{8DA9775D-0367-4D4D-9C3D-500510983A3A}"/>
    <cellStyle name="Normal 8 12" xfId="3719" xr:uid="{51881A9C-78C5-42EA-B8B6-0A693C1C17ED}"/>
    <cellStyle name="Normal 8 12 2" xfId="3720" xr:uid="{37AAE8FB-CED6-411B-9330-B2DC4C1EEE08}"/>
    <cellStyle name="Normal 8 13" xfId="3721" xr:uid="{8D483A69-ABCD-4A38-82A2-3C26017C9FF2}"/>
    <cellStyle name="Normal 8 14" xfId="3722" xr:uid="{2881CF22-EF84-47B4-89F2-421EF0A6BF54}"/>
    <cellStyle name="Normal 8 15" xfId="3723" xr:uid="{7170A152-9B8E-4C5C-A7D8-6519715E1E0B}"/>
    <cellStyle name="Normal 8 2" xfId="147" xr:uid="{B0FE2DD3-9203-4FB4-B087-89CC5DB7A464}"/>
    <cellStyle name="Normal 8 2 10" xfId="3724" xr:uid="{54ABDC82-E30F-45BF-AAE6-CF93523715C8}"/>
    <cellStyle name="Normal 8 2 11" xfId="3725" xr:uid="{59808FCE-E746-4017-8ABA-DFE770E79987}"/>
    <cellStyle name="Normal 8 2 2" xfId="148" xr:uid="{F8531916-8200-4F9C-80CE-406AA5C6ED8A}"/>
    <cellStyle name="Normal 8 2 2 2" xfId="149" xr:uid="{9B105E10-E3DB-4913-AE88-D33EF1D89A0D}"/>
    <cellStyle name="Normal 8 2 2 2 2" xfId="374" xr:uid="{1978AD47-7870-48BF-A4F1-EF39943B2A33}"/>
    <cellStyle name="Normal 8 2 2 2 2 2" xfId="751" xr:uid="{319AC74A-A00E-40A8-902A-D0BB683DC72B}"/>
    <cellStyle name="Normal 8 2 2 2 2 2 2" xfId="752" xr:uid="{D92F9489-A0A0-4A57-B8B5-6D0E17384C71}"/>
    <cellStyle name="Normal 8 2 2 2 2 2 2 2" xfId="1966" xr:uid="{84CA8B5A-E7CB-45DC-829E-A541DA21AEE2}"/>
    <cellStyle name="Normal 8 2 2 2 2 2 2 2 2" xfId="1967" xr:uid="{06E06269-5716-4C73-A18B-BE8348EAF9A4}"/>
    <cellStyle name="Normal 8 2 2 2 2 2 2 3" xfId="1968" xr:uid="{A49C0BFD-6F24-474B-8AC9-AA72BE559F9F}"/>
    <cellStyle name="Normal 8 2 2 2 2 2 3" xfId="1969" xr:uid="{73D68AFE-3BC9-4DD5-A4EB-C5E72D00E9BD}"/>
    <cellStyle name="Normal 8 2 2 2 2 2 3 2" xfId="1970" xr:uid="{E1A128D3-476B-419A-99F3-F001E6F90305}"/>
    <cellStyle name="Normal 8 2 2 2 2 2 4" xfId="1971" xr:uid="{7274C03D-1206-45C5-9B48-F920F5B4E948}"/>
    <cellStyle name="Normal 8 2 2 2 2 3" xfId="753" xr:uid="{138293C2-0B75-4B14-9AE4-D33E94C07156}"/>
    <cellStyle name="Normal 8 2 2 2 2 3 2" xfId="1972" xr:uid="{AF88ADF1-65EC-42F7-96A4-FEC5775C2882}"/>
    <cellStyle name="Normal 8 2 2 2 2 3 2 2" xfId="1973" xr:uid="{5E6B70F5-3AD7-48F6-8EFA-9BE421DE7D06}"/>
    <cellStyle name="Normal 8 2 2 2 2 3 3" xfId="1974" xr:uid="{D9ABA8CA-5460-4C21-94E5-92C3A2E99854}"/>
    <cellStyle name="Normal 8 2 2 2 2 3 4" xfId="3726" xr:uid="{8557FB30-2621-4ABB-9F47-C08E716EBE95}"/>
    <cellStyle name="Normal 8 2 2 2 2 4" xfId="1975" xr:uid="{9C344309-C02C-4848-BB07-A2FBE50F0996}"/>
    <cellStyle name="Normal 8 2 2 2 2 4 2" xfId="1976" xr:uid="{261EAD78-8F8E-4EB6-8914-D77071D5F091}"/>
    <cellStyle name="Normal 8 2 2 2 2 5" xfId="1977" xr:uid="{E215DDBA-20B4-4289-A153-F7C7A99E2E0A}"/>
    <cellStyle name="Normal 8 2 2 2 2 6" xfId="3727" xr:uid="{4B456DAC-338A-435D-B493-7831A6ED7BAC}"/>
    <cellStyle name="Normal 8 2 2 2 3" xfId="375" xr:uid="{08DC5219-7D94-4721-8832-F1B78B9EDDFA}"/>
    <cellStyle name="Normal 8 2 2 2 3 2" xfId="754" xr:uid="{89D5D833-E17F-4D2B-930F-D116E7ECF283}"/>
    <cellStyle name="Normal 8 2 2 2 3 2 2" xfId="755" xr:uid="{FDD2E51E-BA9B-43AE-AA5E-02A719303E3C}"/>
    <cellStyle name="Normal 8 2 2 2 3 2 2 2" xfId="1978" xr:uid="{C2331D82-B075-49F5-914D-16BC2C074F1D}"/>
    <cellStyle name="Normal 8 2 2 2 3 2 2 2 2" xfId="1979" xr:uid="{AE4726FF-2C0E-49A4-A95D-E4C570CD9A28}"/>
    <cellStyle name="Normal 8 2 2 2 3 2 2 3" xfId="1980" xr:uid="{43B064D7-B62A-41B1-AB5F-D7DD4903A2FE}"/>
    <cellStyle name="Normal 8 2 2 2 3 2 3" xfId="1981" xr:uid="{19FD5F5B-4D72-4946-B4C7-AD067CA11907}"/>
    <cellStyle name="Normal 8 2 2 2 3 2 3 2" xfId="1982" xr:uid="{8056A8D2-BEBB-4DD9-8F96-DCB607DCFAE5}"/>
    <cellStyle name="Normal 8 2 2 2 3 2 4" xfId="1983" xr:uid="{410828B8-3B14-4876-839C-92D63DE73C82}"/>
    <cellStyle name="Normal 8 2 2 2 3 3" xfId="756" xr:uid="{0D309F0C-76F8-40B1-A73B-6B24D0FC1D28}"/>
    <cellStyle name="Normal 8 2 2 2 3 3 2" xfId="1984" xr:uid="{E303468F-7758-42DC-816A-C61CAD33A74D}"/>
    <cellStyle name="Normal 8 2 2 2 3 3 2 2" xfId="1985" xr:uid="{50AFB40E-2A8F-45A1-B4B0-9DDCDA3B62A5}"/>
    <cellStyle name="Normal 8 2 2 2 3 3 3" xfId="1986" xr:uid="{DF81B122-F370-4C8B-8519-902B835F7530}"/>
    <cellStyle name="Normal 8 2 2 2 3 4" xfId="1987" xr:uid="{5CFF1240-32EA-41E0-AB0B-99C48A9DBE59}"/>
    <cellStyle name="Normal 8 2 2 2 3 4 2" xfId="1988" xr:uid="{421CD9CA-F70E-4F6A-ABFE-5510E58C9DAB}"/>
    <cellStyle name="Normal 8 2 2 2 3 5" xfId="1989" xr:uid="{42A24D28-9F78-42CC-9F8E-816279170F61}"/>
    <cellStyle name="Normal 8 2 2 2 4" xfId="757" xr:uid="{7F0F1961-E2BB-45F6-A6C9-F3CA02D0B595}"/>
    <cellStyle name="Normal 8 2 2 2 4 2" xfId="758" xr:uid="{6FDC4D92-71F0-4081-A5C7-8F8E6CB4A6D6}"/>
    <cellStyle name="Normal 8 2 2 2 4 2 2" xfId="1990" xr:uid="{2E92C3F0-0561-495D-9EEA-163770DBE188}"/>
    <cellStyle name="Normal 8 2 2 2 4 2 2 2" xfId="1991" xr:uid="{7623BCDB-ADB7-4FA7-9D91-299738BBFFCD}"/>
    <cellStyle name="Normal 8 2 2 2 4 2 3" xfId="1992" xr:uid="{A89B0C7C-9C43-4C3B-A2F4-61C3C5F9C102}"/>
    <cellStyle name="Normal 8 2 2 2 4 3" xfId="1993" xr:uid="{55AFCFDF-26D9-4442-8BA5-3647F9D11016}"/>
    <cellStyle name="Normal 8 2 2 2 4 3 2" xfId="1994" xr:uid="{5CE450DC-ECA0-4D87-B4C1-A67FD1A73573}"/>
    <cellStyle name="Normal 8 2 2 2 4 4" xfId="1995" xr:uid="{831DAE56-2F93-457F-8EC9-7280D7938D56}"/>
    <cellStyle name="Normal 8 2 2 2 5" xfId="759" xr:uid="{1E4E3BB9-1DA3-45C8-864C-AFD6F0D0DE26}"/>
    <cellStyle name="Normal 8 2 2 2 5 2" xfId="1996" xr:uid="{6828CCAD-0840-45AF-9B83-0232C44A816B}"/>
    <cellStyle name="Normal 8 2 2 2 5 2 2" xfId="1997" xr:uid="{0B2F6C30-9874-47CC-99E7-920DFCABFD1F}"/>
    <cellStyle name="Normal 8 2 2 2 5 3" xfId="1998" xr:uid="{4EAB4639-5D32-41D8-8C00-CAFACB2199E9}"/>
    <cellStyle name="Normal 8 2 2 2 5 4" xfId="3728" xr:uid="{9B530138-B287-48F9-909A-F083E2C950AF}"/>
    <cellStyle name="Normal 8 2 2 2 6" xfId="1999" xr:uid="{12B16898-73A0-4CF9-BDE4-35FF9E4F4FBB}"/>
    <cellStyle name="Normal 8 2 2 2 6 2" xfId="2000" xr:uid="{4641DE54-83A7-4F35-97BB-F1D5AE32E829}"/>
    <cellStyle name="Normal 8 2 2 2 7" xfId="2001" xr:uid="{64BAC661-9571-46A8-BF37-82F9C983FCA6}"/>
    <cellStyle name="Normal 8 2 2 2 8" xfId="3729" xr:uid="{3E134942-C5B8-442D-9F0A-7812B43E9DBF}"/>
    <cellStyle name="Normal 8 2 2 3" xfId="376" xr:uid="{71B9F2C2-138C-4867-BE84-4F12933F00B0}"/>
    <cellStyle name="Normal 8 2 2 3 2" xfId="760" xr:uid="{9A5EDEA9-8AF5-4B82-91D7-60A6D1F7FF3D}"/>
    <cellStyle name="Normal 8 2 2 3 2 2" xfId="761" xr:uid="{CB98EFAB-C542-43BF-956A-7CCEBBE14BC3}"/>
    <cellStyle name="Normal 8 2 2 3 2 2 2" xfId="2002" xr:uid="{7C501178-DF6D-4019-85EF-872ACB533A5D}"/>
    <cellStyle name="Normal 8 2 2 3 2 2 2 2" xfId="2003" xr:uid="{8297C083-BC49-46CC-BB16-F977E8EA3951}"/>
    <cellStyle name="Normal 8 2 2 3 2 2 3" xfId="2004" xr:uid="{E277AF35-1B2E-4E7D-884E-F880A37A4CAD}"/>
    <cellStyle name="Normal 8 2 2 3 2 3" xfId="2005" xr:uid="{202A6A85-43BA-4DE2-B01D-DC7F7A17F329}"/>
    <cellStyle name="Normal 8 2 2 3 2 3 2" xfId="2006" xr:uid="{69742D3E-BED8-49F4-8FF7-267446E76B15}"/>
    <cellStyle name="Normal 8 2 2 3 2 4" xfId="2007" xr:uid="{E9FB6316-5013-48CF-A2D5-84960DB5808D}"/>
    <cellStyle name="Normal 8 2 2 3 3" xfId="762" xr:uid="{C25DE828-1FF3-48A6-A327-594E538634A7}"/>
    <cellStyle name="Normal 8 2 2 3 3 2" xfId="2008" xr:uid="{9A3F256C-3F20-4BB5-B86B-3435D9FA1B99}"/>
    <cellStyle name="Normal 8 2 2 3 3 2 2" xfId="2009" xr:uid="{FFB918A4-0248-410F-8C55-153DEE4AA268}"/>
    <cellStyle name="Normal 8 2 2 3 3 3" xfId="2010" xr:uid="{E2C236D9-73E7-47EF-A569-D5727B6FD759}"/>
    <cellStyle name="Normal 8 2 2 3 3 4" xfId="3730" xr:uid="{2770BF7F-B8B0-4893-8295-3D1EBBF7D23F}"/>
    <cellStyle name="Normal 8 2 2 3 4" xfId="2011" xr:uid="{D9F21B1F-01DA-4C77-BF9D-92426905A1B4}"/>
    <cellStyle name="Normal 8 2 2 3 4 2" xfId="2012" xr:uid="{9B81CDE6-2864-4250-9C94-FA8ED5B17DF9}"/>
    <cellStyle name="Normal 8 2 2 3 5" xfId="2013" xr:uid="{E942CD9F-30E1-4550-B763-3138F684702F}"/>
    <cellStyle name="Normal 8 2 2 3 6" xfId="3731" xr:uid="{28E67F0B-8B02-4CA0-B0C6-424120C089AF}"/>
    <cellStyle name="Normal 8 2 2 4" xfId="377" xr:uid="{E1BCAF02-DF8C-4C4A-8E7B-13C6B0080BA9}"/>
    <cellStyle name="Normal 8 2 2 4 2" xfId="763" xr:uid="{2945CA0B-5C41-45EA-B065-C76E86CCB1B4}"/>
    <cellStyle name="Normal 8 2 2 4 2 2" xfId="764" xr:uid="{49B25535-EDBF-4CBE-A767-BA33A73494E5}"/>
    <cellStyle name="Normal 8 2 2 4 2 2 2" xfId="2014" xr:uid="{86C64782-E6ED-4DB1-9F2B-11C6C4CB4733}"/>
    <cellStyle name="Normal 8 2 2 4 2 2 2 2" xfId="2015" xr:uid="{1FE100C4-8C52-4805-8DCD-8EE0147F4DD2}"/>
    <cellStyle name="Normal 8 2 2 4 2 2 3" xfId="2016" xr:uid="{FB74923A-C601-419D-AC86-BAA7470C63D0}"/>
    <cellStyle name="Normal 8 2 2 4 2 3" xfId="2017" xr:uid="{D7946F7D-2611-4209-B210-8E999DFC089C}"/>
    <cellStyle name="Normal 8 2 2 4 2 3 2" xfId="2018" xr:uid="{2ADF03CA-660C-4A90-9AFF-F82AE4F5A93A}"/>
    <cellStyle name="Normal 8 2 2 4 2 4" xfId="2019" xr:uid="{CD7D7666-DD79-489C-B733-4C55C25213E8}"/>
    <cellStyle name="Normal 8 2 2 4 3" xfId="765" xr:uid="{87AFE5A3-0757-4E8D-BB71-434B2A672A0E}"/>
    <cellStyle name="Normal 8 2 2 4 3 2" xfId="2020" xr:uid="{8769ECB7-0867-479E-BBFA-9CACC59380A4}"/>
    <cellStyle name="Normal 8 2 2 4 3 2 2" xfId="2021" xr:uid="{09F4571C-57A4-4E85-AC7C-B0140699CE2D}"/>
    <cellStyle name="Normal 8 2 2 4 3 3" xfId="2022" xr:uid="{3CD610ED-652D-4298-AB48-190C508989F3}"/>
    <cellStyle name="Normal 8 2 2 4 4" xfId="2023" xr:uid="{D903F746-9E8C-4A9E-9374-B227CD3E9F5E}"/>
    <cellStyle name="Normal 8 2 2 4 4 2" xfId="2024" xr:uid="{5036E150-2630-4CF8-A2EC-FB2819655156}"/>
    <cellStyle name="Normal 8 2 2 4 5" xfId="2025" xr:uid="{7EF3D8E4-1839-49E2-A885-A1A6D37E9326}"/>
    <cellStyle name="Normal 8 2 2 5" xfId="378" xr:uid="{28888C72-4EBE-4A19-B8E7-DF0C6478D247}"/>
    <cellStyle name="Normal 8 2 2 5 2" xfId="766" xr:uid="{56562FC0-82AE-44F9-B526-8442A771E7DC}"/>
    <cellStyle name="Normal 8 2 2 5 2 2" xfId="2026" xr:uid="{F551A3EF-20A4-4E55-822F-9EA5A85E0FBB}"/>
    <cellStyle name="Normal 8 2 2 5 2 2 2" xfId="2027" xr:uid="{3DEB73FF-C35E-432E-94BE-FE740C26B95C}"/>
    <cellStyle name="Normal 8 2 2 5 2 3" xfId="2028" xr:uid="{B8AC8635-8290-4D88-B1D9-1DEE92899B44}"/>
    <cellStyle name="Normal 8 2 2 5 3" xfId="2029" xr:uid="{D1799A16-E656-41F4-92C2-0A1BE4EFC595}"/>
    <cellStyle name="Normal 8 2 2 5 3 2" xfId="2030" xr:uid="{CB6D5B68-26E1-40DE-BF1F-A240C284CEDB}"/>
    <cellStyle name="Normal 8 2 2 5 4" xfId="2031" xr:uid="{21980A1F-E07D-45AF-A046-367A2719A9C7}"/>
    <cellStyle name="Normal 8 2 2 6" xfId="767" xr:uid="{76D97698-AF46-4423-94B0-A69A47C581EF}"/>
    <cellStyle name="Normal 8 2 2 6 2" xfId="2032" xr:uid="{D5943A3E-2FD3-467B-A575-6A20E75FDB12}"/>
    <cellStyle name="Normal 8 2 2 6 2 2" xfId="2033" xr:uid="{969D50A3-7B69-4D5D-908D-42642C0AF42C}"/>
    <cellStyle name="Normal 8 2 2 6 3" xfId="2034" xr:uid="{2731681A-6A4E-4AD2-86D7-46EE638D2C58}"/>
    <cellStyle name="Normal 8 2 2 6 4" xfId="3732" xr:uid="{55090B7A-6DC7-49E4-AFFA-527986C4EC9E}"/>
    <cellStyle name="Normal 8 2 2 7" xfId="2035" xr:uid="{9BDDA1CB-978C-4807-8A5F-05547F77EE01}"/>
    <cellStyle name="Normal 8 2 2 7 2" xfId="2036" xr:uid="{4FEADC49-EBF4-4989-8DF7-E302AFD58645}"/>
    <cellStyle name="Normal 8 2 2 8" xfId="2037" xr:uid="{B8039FB8-81EB-4918-9E6B-93A4081DDF44}"/>
    <cellStyle name="Normal 8 2 2 9" xfId="3733" xr:uid="{24093CCA-C3BD-4907-9567-6D7868472CE2}"/>
    <cellStyle name="Normal 8 2 3" xfId="150" xr:uid="{D7813B35-A9E2-4171-9EA1-30E0BFF5BC1C}"/>
    <cellStyle name="Normal 8 2 3 2" xfId="151" xr:uid="{83E0AFC5-D188-4105-AC6D-7934DF5DB2BB}"/>
    <cellStyle name="Normal 8 2 3 2 2" xfId="768" xr:uid="{0EFA2899-5816-420F-AFFE-57C314FE3EC3}"/>
    <cellStyle name="Normal 8 2 3 2 2 2" xfId="769" xr:uid="{B0F27355-0235-4BC2-A88A-6610A4381A71}"/>
    <cellStyle name="Normal 8 2 3 2 2 2 2" xfId="2038" xr:uid="{8FC3F432-04B7-445C-B897-199B2DA81089}"/>
    <cellStyle name="Normal 8 2 3 2 2 2 2 2" xfId="2039" xr:uid="{3E87FFB0-1588-4F57-8EBA-BAB22CD3B6EE}"/>
    <cellStyle name="Normal 8 2 3 2 2 2 3" xfId="2040" xr:uid="{92559E4A-C46A-47BD-AFF8-BD7DAEC4E0C6}"/>
    <cellStyle name="Normal 8 2 3 2 2 3" xfId="2041" xr:uid="{47332A4B-C56F-4FA1-8D3D-D498451E2123}"/>
    <cellStyle name="Normal 8 2 3 2 2 3 2" xfId="2042" xr:uid="{C6CDCFBF-CC6A-4816-9D87-AFAF4EE05886}"/>
    <cellStyle name="Normal 8 2 3 2 2 4" xfId="2043" xr:uid="{07426EDD-1D8F-40D8-BD04-D37EC03DE451}"/>
    <cellStyle name="Normal 8 2 3 2 3" xfId="770" xr:uid="{C482FD40-9827-43AA-AFC2-E5F10C84B2C7}"/>
    <cellStyle name="Normal 8 2 3 2 3 2" xfId="2044" xr:uid="{D38AE3FC-26BF-4268-9348-438C87C6446A}"/>
    <cellStyle name="Normal 8 2 3 2 3 2 2" xfId="2045" xr:uid="{62B26E32-4282-413D-8264-1C63811DFCD0}"/>
    <cellStyle name="Normal 8 2 3 2 3 3" xfId="2046" xr:uid="{3DB18466-06B4-4CFE-8ADD-6F545E763BD2}"/>
    <cellStyle name="Normal 8 2 3 2 3 4" xfId="3734" xr:uid="{0A76D325-E4CD-487B-AEB6-03FF170C97DE}"/>
    <cellStyle name="Normal 8 2 3 2 4" xfId="2047" xr:uid="{93E589BD-5023-41FC-9E52-F91DDAF0D870}"/>
    <cellStyle name="Normal 8 2 3 2 4 2" xfId="2048" xr:uid="{5889B9A5-0A8B-4D7D-BD12-6EF459C78ED5}"/>
    <cellStyle name="Normal 8 2 3 2 5" xfId="2049" xr:uid="{B9529311-A1E1-43B4-8108-1954666AFA23}"/>
    <cellStyle name="Normal 8 2 3 2 6" xfId="3735" xr:uid="{96EBB007-0BD2-428B-855D-8611CB2E8677}"/>
    <cellStyle name="Normal 8 2 3 3" xfId="379" xr:uid="{34CAC578-DC12-45CB-AB06-6108F1A6E365}"/>
    <cellStyle name="Normal 8 2 3 3 2" xfId="771" xr:uid="{2F7746EC-BDE6-4C6B-A693-AF48248F148E}"/>
    <cellStyle name="Normal 8 2 3 3 2 2" xfId="772" xr:uid="{0E0BE2AE-DE6D-4287-9ABA-A423300366CD}"/>
    <cellStyle name="Normal 8 2 3 3 2 2 2" xfId="2050" xr:uid="{49A4A438-CCDA-4199-9C73-16DC4D9A04F6}"/>
    <cellStyle name="Normal 8 2 3 3 2 2 2 2" xfId="2051" xr:uid="{30F89EF2-1071-4916-826D-4E5EBA177496}"/>
    <cellStyle name="Normal 8 2 3 3 2 2 3" xfId="2052" xr:uid="{893C7D3F-2985-4D18-A269-A194EBC3EC1C}"/>
    <cellStyle name="Normal 8 2 3 3 2 3" xfId="2053" xr:uid="{188F9CD1-0D98-4C05-BE8E-C595FBFC7CC5}"/>
    <cellStyle name="Normal 8 2 3 3 2 3 2" xfId="2054" xr:uid="{8CC111F4-FC81-4B20-9FF9-1BC5E4EBBB36}"/>
    <cellStyle name="Normal 8 2 3 3 2 4" xfId="2055" xr:uid="{7E1F5747-9A75-4AC7-9F57-79B61CAA7A53}"/>
    <cellStyle name="Normal 8 2 3 3 3" xfId="773" xr:uid="{AC091792-E727-44C5-B05E-621E4A82168A}"/>
    <cellStyle name="Normal 8 2 3 3 3 2" xfId="2056" xr:uid="{DBA1FAA8-0079-4AE6-B4DD-AAF9D7D029F1}"/>
    <cellStyle name="Normal 8 2 3 3 3 2 2" xfId="2057" xr:uid="{EC27A945-9039-437D-86BA-49C3280933A4}"/>
    <cellStyle name="Normal 8 2 3 3 3 3" xfId="2058" xr:uid="{26F34DDE-B529-452B-BBA6-5B93014A32A3}"/>
    <cellStyle name="Normal 8 2 3 3 4" xfId="2059" xr:uid="{4D31F97B-A2E1-4179-B8E6-93221A57EF61}"/>
    <cellStyle name="Normal 8 2 3 3 4 2" xfId="2060" xr:uid="{7FB59548-4AB2-4456-8935-039E6FA74A80}"/>
    <cellStyle name="Normal 8 2 3 3 5" xfId="2061" xr:uid="{32E59207-1EE1-4993-9B65-347A6DD6071D}"/>
    <cellStyle name="Normal 8 2 3 4" xfId="380" xr:uid="{368DF52B-078D-4CCC-B848-24F2D50BB570}"/>
    <cellStyle name="Normal 8 2 3 4 2" xfId="774" xr:uid="{3CB76DDA-C754-4D77-9775-3E9D9F54B4A7}"/>
    <cellStyle name="Normal 8 2 3 4 2 2" xfId="2062" xr:uid="{D932738D-71C0-4AA9-B5FA-605A35E73A18}"/>
    <cellStyle name="Normal 8 2 3 4 2 2 2" xfId="2063" xr:uid="{310C825E-991A-4ACE-9940-B99D66B329F7}"/>
    <cellStyle name="Normal 8 2 3 4 2 3" xfId="2064" xr:uid="{B1AF24F4-92FE-47AC-851D-6A1417225EAD}"/>
    <cellStyle name="Normal 8 2 3 4 3" xfId="2065" xr:uid="{2BD935E2-D5A8-4628-82D6-DF7992193481}"/>
    <cellStyle name="Normal 8 2 3 4 3 2" xfId="2066" xr:uid="{9338543E-A1F5-4097-884F-EB143F0B7C00}"/>
    <cellStyle name="Normal 8 2 3 4 4" xfId="2067" xr:uid="{609F5CB8-EA8B-459A-A97D-3F3663D31FC5}"/>
    <cellStyle name="Normal 8 2 3 5" xfId="775" xr:uid="{FE06D6DB-E91A-4F4B-92F7-B5BE19E0C18B}"/>
    <cellStyle name="Normal 8 2 3 5 2" xfId="2068" xr:uid="{50E57FD9-541A-4A69-85D4-155F3C05E011}"/>
    <cellStyle name="Normal 8 2 3 5 2 2" xfId="2069" xr:uid="{64E6AE2E-4C0B-405A-B593-1C9B3B666D1B}"/>
    <cellStyle name="Normal 8 2 3 5 3" xfId="2070" xr:uid="{E83785D0-45D8-4AEB-AAA7-5A9BFD55CB20}"/>
    <cellStyle name="Normal 8 2 3 5 4" xfId="3736" xr:uid="{2FCA3D13-712D-4821-A1F3-18B7F46F4265}"/>
    <cellStyle name="Normal 8 2 3 6" xfId="2071" xr:uid="{B78EFF5F-9199-44B7-A1E0-109446DFB938}"/>
    <cellStyle name="Normal 8 2 3 6 2" xfId="2072" xr:uid="{6EAE6633-0AE8-42C2-9773-57EB38C2BFBF}"/>
    <cellStyle name="Normal 8 2 3 7" xfId="2073" xr:uid="{39BF695C-3CC0-4ED4-8203-9FD1E7575022}"/>
    <cellStyle name="Normal 8 2 3 8" xfId="3737" xr:uid="{8CCC1B1A-DCC5-4B30-8121-36EDF8D8474A}"/>
    <cellStyle name="Normal 8 2 4" xfId="152" xr:uid="{4047A84E-348C-4E37-AC4F-5A0C479124AC}"/>
    <cellStyle name="Normal 8 2 4 2" xfId="449" xr:uid="{5EB99CE3-532E-4112-ADDF-F7C4AFD5EC62}"/>
    <cellStyle name="Normal 8 2 4 2 2" xfId="776" xr:uid="{AC587BBB-EBA9-4B00-80F7-F1A0B775844B}"/>
    <cellStyle name="Normal 8 2 4 2 2 2" xfId="2074" xr:uid="{04B7ED75-3677-48CA-8BEA-3CD8D0FD3D28}"/>
    <cellStyle name="Normal 8 2 4 2 2 2 2" xfId="2075" xr:uid="{EE5800AF-CAD3-420A-AA68-5236667FBA1B}"/>
    <cellStyle name="Normal 8 2 4 2 2 3" xfId="2076" xr:uid="{9C603884-FEE9-446E-9003-B076222E8AC7}"/>
    <cellStyle name="Normal 8 2 4 2 2 4" xfId="3738" xr:uid="{B9379422-C811-4127-ACE9-78F5FBE47641}"/>
    <cellStyle name="Normal 8 2 4 2 3" xfId="2077" xr:uid="{51CB916F-AF8D-44AF-A4B0-0F1B727AA224}"/>
    <cellStyle name="Normal 8 2 4 2 3 2" xfId="2078" xr:uid="{AECE1D1A-88E0-4BAD-83A0-5D0FABA8C5E6}"/>
    <cellStyle name="Normal 8 2 4 2 4" xfId="2079" xr:uid="{1235C0DD-FDA6-49CC-A813-5AF422BA9232}"/>
    <cellStyle name="Normal 8 2 4 2 5" xfId="3739" xr:uid="{CDB33A36-9F1A-4124-B4FD-6D6C3A12C68C}"/>
    <cellStyle name="Normal 8 2 4 3" xfId="777" xr:uid="{E86480AD-4ED8-428D-A821-2C95B07AFB71}"/>
    <cellStyle name="Normal 8 2 4 3 2" xfId="2080" xr:uid="{0C95480A-3912-43C1-AE7B-BD17FC13D454}"/>
    <cellStyle name="Normal 8 2 4 3 2 2" xfId="2081" xr:uid="{872210AB-75DF-48C9-9A35-87475DBC5633}"/>
    <cellStyle name="Normal 8 2 4 3 3" xfId="2082" xr:uid="{89A212CD-1971-4CA9-9075-0783E9C8E7B5}"/>
    <cellStyle name="Normal 8 2 4 3 4" xfId="3740" xr:uid="{B05B317E-A516-4D1F-9E9E-B9276E20E54D}"/>
    <cellStyle name="Normal 8 2 4 4" xfId="2083" xr:uid="{A46D54C4-FA29-498B-91AF-6E6978FEBF3A}"/>
    <cellStyle name="Normal 8 2 4 4 2" xfId="2084" xr:uid="{062E0067-DE8A-4284-999C-2E7891112C9D}"/>
    <cellStyle name="Normal 8 2 4 4 3" xfId="3741" xr:uid="{6CC3D7B4-7B3C-4C6D-A91A-0F765B5C61A6}"/>
    <cellStyle name="Normal 8 2 4 4 4" xfId="3742" xr:uid="{2E87657A-13E1-4E90-B99A-6878892BB6CF}"/>
    <cellStyle name="Normal 8 2 4 5" xfId="2085" xr:uid="{EBEC15A3-81F9-436B-AB1E-9A5922EEF544}"/>
    <cellStyle name="Normal 8 2 4 6" xfId="3743" xr:uid="{6B04A036-FAEB-4A83-B8B6-DB76808FDAD8}"/>
    <cellStyle name="Normal 8 2 4 7" xfId="3744" xr:uid="{B043BCB7-FF02-4DA1-88B8-F95A79AD9567}"/>
    <cellStyle name="Normal 8 2 5" xfId="381" xr:uid="{0CC16111-CA89-4007-868A-699268C8CC25}"/>
    <cellStyle name="Normal 8 2 5 2" xfId="778" xr:uid="{6C492B7D-7A6C-4FD4-8B3E-BE0B42E322BC}"/>
    <cellStyle name="Normal 8 2 5 2 2" xfId="779" xr:uid="{14C0F0F3-2BFB-4CF6-B0E3-830250397CAC}"/>
    <cellStyle name="Normal 8 2 5 2 2 2" xfId="2086" xr:uid="{3565C441-D662-4405-8E41-2CC12C916CCE}"/>
    <cellStyle name="Normal 8 2 5 2 2 2 2" xfId="2087" xr:uid="{9198234B-B30C-47F5-8421-458860E3B9C3}"/>
    <cellStyle name="Normal 8 2 5 2 2 3" xfId="2088" xr:uid="{FD215374-A2EB-484C-9864-0F39ACF450D7}"/>
    <cellStyle name="Normal 8 2 5 2 3" xfId="2089" xr:uid="{E5E74154-81DC-4A3F-8BD3-98BE44D9D484}"/>
    <cellStyle name="Normal 8 2 5 2 3 2" xfId="2090" xr:uid="{1175B163-64B8-468D-BA78-6B53093C028F}"/>
    <cellStyle name="Normal 8 2 5 2 4" xfId="2091" xr:uid="{9A4CED36-5E2D-4547-A15F-75988597FD1C}"/>
    <cellStyle name="Normal 8 2 5 3" xfId="780" xr:uid="{8F4A6A12-CB19-47AA-B2D3-984B4C6AF677}"/>
    <cellStyle name="Normal 8 2 5 3 2" xfId="2092" xr:uid="{35799487-0A2F-4296-8B81-B2E98AF567E9}"/>
    <cellStyle name="Normal 8 2 5 3 2 2" xfId="2093" xr:uid="{F405B6CE-885B-4855-B6D4-068F5B4F2E12}"/>
    <cellStyle name="Normal 8 2 5 3 3" xfId="2094" xr:uid="{8D58E155-B703-4962-B3B9-6D08AEE66F85}"/>
    <cellStyle name="Normal 8 2 5 3 4" xfId="3745" xr:uid="{ABEB3A78-EC47-43A3-83F3-6E5FC0FF8AA6}"/>
    <cellStyle name="Normal 8 2 5 4" xfId="2095" xr:uid="{A30AFB78-1CE1-4C4F-9350-CC524C694A84}"/>
    <cellStyle name="Normal 8 2 5 4 2" xfId="2096" xr:uid="{9D38A258-B58E-4C44-A8BB-58EE3C7E5D8A}"/>
    <cellStyle name="Normal 8 2 5 5" xfId="2097" xr:uid="{64335AB2-6F94-4B75-8661-8DF5645974B1}"/>
    <cellStyle name="Normal 8 2 5 6" xfId="3746" xr:uid="{6432A2DF-CD99-489E-932E-B5CC39F956E4}"/>
    <cellStyle name="Normal 8 2 6" xfId="382" xr:uid="{57F76DFE-F778-465F-8C9B-12109BC70DAD}"/>
    <cellStyle name="Normal 8 2 6 2" xfId="781" xr:uid="{C96AE15D-960E-4B25-8EE3-FA6D6B12E68D}"/>
    <cellStyle name="Normal 8 2 6 2 2" xfId="2098" xr:uid="{39BADB51-4392-445C-BA2F-85F61C20E04B}"/>
    <cellStyle name="Normal 8 2 6 2 2 2" xfId="2099" xr:uid="{D7BEBE6E-59E8-454F-99B6-633033E07FEE}"/>
    <cellStyle name="Normal 8 2 6 2 3" xfId="2100" xr:uid="{6D09457C-E468-4C82-BC49-C22ABF16686D}"/>
    <cellStyle name="Normal 8 2 6 2 4" xfId="3747" xr:uid="{A1FAB913-30A8-4E1E-BA0D-8DDBDBC1C5FD}"/>
    <cellStyle name="Normal 8 2 6 3" xfId="2101" xr:uid="{F6D6B354-8583-4541-BD19-537B5EA28E4D}"/>
    <cellStyle name="Normal 8 2 6 3 2" xfId="2102" xr:uid="{B3890450-DB5C-4CD6-B531-661987206C36}"/>
    <cellStyle name="Normal 8 2 6 4" xfId="2103" xr:uid="{8AA8BB00-35CB-4793-B324-653B8EF7D5F0}"/>
    <cellStyle name="Normal 8 2 6 5" xfId="3748" xr:uid="{D3FD3D24-BC38-439F-92DA-DCC68555DF07}"/>
    <cellStyle name="Normal 8 2 7" xfId="782" xr:uid="{26F933F8-65D9-485D-BCAB-2647BD5DB831}"/>
    <cellStyle name="Normal 8 2 7 2" xfId="2104" xr:uid="{EAF405C4-699D-4265-A60C-7D1C9333BCA2}"/>
    <cellStyle name="Normal 8 2 7 2 2" xfId="2105" xr:uid="{EE8C96AF-3FB7-4F4B-85AF-0847284F216F}"/>
    <cellStyle name="Normal 8 2 7 3" xfId="2106" xr:uid="{EBC4229E-FFB5-4241-8E0B-327BB80E992A}"/>
    <cellStyle name="Normal 8 2 7 4" xfId="3749" xr:uid="{9955CC9E-C9EE-47F5-BAE5-4FED5D1E02EC}"/>
    <cellStyle name="Normal 8 2 8" xfId="2107" xr:uid="{2379A1EA-BBC4-4CAE-A6FC-F11839763150}"/>
    <cellStyle name="Normal 8 2 8 2" xfId="2108" xr:uid="{AE64E59D-4208-4421-83AD-6B9225CB2C4F}"/>
    <cellStyle name="Normal 8 2 8 3" xfId="3750" xr:uid="{74DABA65-44A8-48A6-B186-2843275BCA31}"/>
    <cellStyle name="Normal 8 2 8 4" xfId="3751" xr:uid="{7FFB2AF9-11F9-40D6-BF8E-928067E98579}"/>
    <cellStyle name="Normal 8 2 9" xfId="2109" xr:uid="{AB74EF43-A503-4526-B72F-5C2AEFE713D3}"/>
    <cellStyle name="Normal 8 3" xfId="153" xr:uid="{CDD1F8C6-841D-4F43-A33D-3E790280D216}"/>
    <cellStyle name="Normal 8 3 10" xfId="3752" xr:uid="{5DC0E041-3F2F-40FD-9540-9DC952A4B99E}"/>
    <cellStyle name="Normal 8 3 11" xfId="3753" xr:uid="{1A94FEE6-268D-436C-9B55-18D5E9930750}"/>
    <cellStyle name="Normal 8 3 2" xfId="154" xr:uid="{AAA5140B-C232-4E2A-9A10-88A0EF098F91}"/>
    <cellStyle name="Normal 8 3 2 2" xfId="155" xr:uid="{0A1DD978-B7EB-4B45-8BD5-E45BA4AFB8C2}"/>
    <cellStyle name="Normal 8 3 2 2 2" xfId="383" xr:uid="{A3FB4C6B-F7D1-4842-871C-D31DC78533D4}"/>
    <cellStyle name="Normal 8 3 2 2 2 2" xfId="783" xr:uid="{1F677A43-BC34-421F-BA00-C3A6C522F906}"/>
    <cellStyle name="Normal 8 3 2 2 2 2 2" xfId="2110" xr:uid="{5F358B50-7751-4CA6-9AEF-EB5F6C06803C}"/>
    <cellStyle name="Normal 8 3 2 2 2 2 2 2" xfId="2111" xr:uid="{252D1F3C-6EEC-4091-A539-032BAA3E3218}"/>
    <cellStyle name="Normal 8 3 2 2 2 2 3" xfId="2112" xr:uid="{CD338582-F8B3-46AE-B104-8D41B1FAE1AF}"/>
    <cellStyle name="Normal 8 3 2 2 2 2 4" xfId="3754" xr:uid="{C753DA54-B0C5-48BB-85F5-98DB79470C37}"/>
    <cellStyle name="Normal 8 3 2 2 2 3" xfId="2113" xr:uid="{1CB369F6-DE95-4F55-8224-55737B591B0A}"/>
    <cellStyle name="Normal 8 3 2 2 2 3 2" xfId="2114" xr:uid="{ABE26DA6-E759-4363-BADA-FD9FEB50ACE9}"/>
    <cellStyle name="Normal 8 3 2 2 2 3 3" xfId="3755" xr:uid="{AAB2C9D3-5E9E-4B2B-A28E-6DFF7DD5AE32}"/>
    <cellStyle name="Normal 8 3 2 2 2 3 4" xfId="3756" xr:uid="{686775C5-7218-42E1-82E5-794BCF89E57C}"/>
    <cellStyle name="Normal 8 3 2 2 2 4" xfId="2115" xr:uid="{684D4B8B-CEFA-4DF2-BD78-753B25949EF7}"/>
    <cellStyle name="Normal 8 3 2 2 2 5" xfId="3757" xr:uid="{04859FEF-EBCF-4484-9ADF-4D5DF46128E2}"/>
    <cellStyle name="Normal 8 3 2 2 2 6" xfId="3758" xr:uid="{BA292C6A-D4C3-4B45-A189-0FC5277536BA}"/>
    <cellStyle name="Normal 8 3 2 2 3" xfId="784" xr:uid="{ECA2C90E-6A59-4DE6-87A1-922C8E2D89D2}"/>
    <cellStyle name="Normal 8 3 2 2 3 2" xfId="2116" xr:uid="{44AF5635-8D28-4211-8A3F-BBF27BCF979D}"/>
    <cellStyle name="Normal 8 3 2 2 3 2 2" xfId="2117" xr:uid="{2A207BE3-9933-42C2-8B66-7CF7147A8D60}"/>
    <cellStyle name="Normal 8 3 2 2 3 2 3" xfId="3759" xr:uid="{0A29426D-4B63-4737-B289-2ABF6253DDDB}"/>
    <cellStyle name="Normal 8 3 2 2 3 2 4" xfId="3760" xr:uid="{54B8EB57-50C2-46D0-9CAF-988BA3902844}"/>
    <cellStyle name="Normal 8 3 2 2 3 3" xfId="2118" xr:uid="{D3D4E2AC-EDC3-4132-9291-127B36895953}"/>
    <cellStyle name="Normal 8 3 2 2 3 4" xfId="3761" xr:uid="{70701818-0138-4529-B1CF-EA6A45E43EE8}"/>
    <cellStyle name="Normal 8 3 2 2 3 5" xfId="3762" xr:uid="{A4DF2722-F850-4A2D-A111-960C17AE4214}"/>
    <cellStyle name="Normal 8 3 2 2 4" xfId="2119" xr:uid="{1A5F5928-CC71-4506-B266-5594A9C4C32B}"/>
    <cellStyle name="Normal 8 3 2 2 4 2" xfId="2120" xr:uid="{CB9527CA-288C-40E4-A9C3-DF130213A32F}"/>
    <cellStyle name="Normal 8 3 2 2 4 3" xfId="3763" xr:uid="{5792E89F-740F-42F4-974F-979F13D29DD3}"/>
    <cellStyle name="Normal 8 3 2 2 4 4" xfId="3764" xr:uid="{583778A1-DA63-4F90-BB93-13324109D4AD}"/>
    <cellStyle name="Normal 8 3 2 2 5" xfId="2121" xr:uid="{1543F5E2-F71F-456C-9EAF-B38B9572E3C0}"/>
    <cellStyle name="Normal 8 3 2 2 5 2" xfId="3765" xr:uid="{919FD629-6F00-4695-899D-C44124E0DDA9}"/>
    <cellStyle name="Normal 8 3 2 2 5 3" xfId="3766" xr:uid="{A2A242B6-2A6C-48F6-B8C5-816F06BA50BF}"/>
    <cellStyle name="Normal 8 3 2 2 5 4" xfId="3767" xr:uid="{875C0DAF-16EB-4256-A76F-454EBA5C5015}"/>
    <cellStyle name="Normal 8 3 2 2 6" xfId="3768" xr:uid="{E194F0B2-5403-4B4B-94D3-8C5E5874CA74}"/>
    <cellStyle name="Normal 8 3 2 2 7" xfId="3769" xr:uid="{66D390D4-76FA-4291-A2D5-05176CB13D96}"/>
    <cellStyle name="Normal 8 3 2 2 8" xfId="3770" xr:uid="{E51CCE32-393C-499E-8B01-46B25C13EA0D}"/>
    <cellStyle name="Normal 8 3 2 3" xfId="384" xr:uid="{87866932-DD3C-493D-80DB-CA6CD09C00D0}"/>
    <cellStyle name="Normal 8 3 2 3 2" xfId="785" xr:uid="{68C32D0C-7A76-4E72-B165-B55FBB10B3CA}"/>
    <cellStyle name="Normal 8 3 2 3 2 2" xfId="786" xr:uid="{D0B31245-FB38-42C9-97B2-8C78972366F9}"/>
    <cellStyle name="Normal 8 3 2 3 2 2 2" xfId="2122" xr:uid="{AFB431BC-80D7-4BDB-9B85-71E3809CA4F0}"/>
    <cellStyle name="Normal 8 3 2 3 2 2 2 2" xfId="2123" xr:uid="{52F32449-D096-49E9-BB29-9A4AFA4E7E90}"/>
    <cellStyle name="Normal 8 3 2 3 2 2 3" xfId="2124" xr:uid="{43A3AA76-7185-4E63-8CB6-78D68D62041A}"/>
    <cellStyle name="Normal 8 3 2 3 2 3" xfId="2125" xr:uid="{6D2DE0CF-417F-4D43-BB73-B53274C4B499}"/>
    <cellStyle name="Normal 8 3 2 3 2 3 2" xfId="2126" xr:uid="{87FC288E-4D7D-447D-B0A3-66CDB89EF233}"/>
    <cellStyle name="Normal 8 3 2 3 2 4" xfId="2127" xr:uid="{63D4B460-27C2-494B-B7C3-1994EF9BDAA9}"/>
    <cellStyle name="Normal 8 3 2 3 3" xfId="787" xr:uid="{9E1C491D-CFCD-4D7D-B633-F4C7F2FDDD6E}"/>
    <cellStyle name="Normal 8 3 2 3 3 2" xfId="2128" xr:uid="{848076C3-EA21-4261-B4E2-D85BF0AB5A5F}"/>
    <cellStyle name="Normal 8 3 2 3 3 2 2" xfId="2129" xr:uid="{5ED52A38-68CD-46F1-A883-70291353A24B}"/>
    <cellStyle name="Normal 8 3 2 3 3 3" xfId="2130" xr:uid="{B019ED18-BCA3-43F3-A51D-CCD4F5A8E3D7}"/>
    <cellStyle name="Normal 8 3 2 3 3 4" xfId="3771" xr:uid="{7F3DE3D2-37CB-4684-9BBB-61E48F4AA581}"/>
    <cellStyle name="Normal 8 3 2 3 4" xfId="2131" xr:uid="{EADA5F3C-C58A-48FF-BCB0-52E21467396F}"/>
    <cellStyle name="Normal 8 3 2 3 4 2" xfId="2132" xr:uid="{68A0F493-A5E2-4B1A-81EF-E1D4EA1F3823}"/>
    <cellStyle name="Normal 8 3 2 3 5" xfId="2133" xr:uid="{40B71B52-3246-433C-884C-FC1E3ABED7A5}"/>
    <cellStyle name="Normal 8 3 2 3 6" xfId="3772" xr:uid="{E690C3A0-F747-4D4F-8417-B59EB075327C}"/>
    <cellStyle name="Normal 8 3 2 4" xfId="385" xr:uid="{B781582B-D925-4B7D-AADB-6147CDBE537B}"/>
    <cellStyle name="Normal 8 3 2 4 2" xfId="788" xr:uid="{F0982A22-8395-41C6-88E5-CFAB204E997B}"/>
    <cellStyle name="Normal 8 3 2 4 2 2" xfId="2134" xr:uid="{180B288B-CE93-40A5-BA30-039B77F17833}"/>
    <cellStyle name="Normal 8 3 2 4 2 2 2" xfId="2135" xr:uid="{BA68519F-0476-4C5D-97E5-0C7CD8362208}"/>
    <cellStyle name="Normal 8 3 2 4 2 3" xfId="2136" xr:uid="{0FD97402-365D-4258-B072-8A40B0354818}"/>
    <cellStyle name="Normal 8 3 2 4 2 4" xfId="3773" xr:uid="{0DCDE63F-2002-44AD-8C1B-44ACE747E9B8}"/>
    <cellStyle name="Normal 8 3 2 4 3" xfId="2137" xr:uid="{DBFB148B-F863-44CD-9E4A-017E6398A3EB}"/>
    <cellStyle name="Normal 8 3 2 4 3 2" xfId="2138" xr:uid="{833DC7FE-FBBD-403A-8CD2-AF2C41EF36FA}"/>
    <cellStyle name="Normal 8 3 2 4 4" xfId="2139" xr:uid="{365A8C6A-4832-48FB-9102-F4248969D3B1}"/>
    <cellStyle name="Normal 8 3 2 4 5" xfId="3774" xr:uid="{2EE6C941-53CA-41AB-BCBD-6C063E3201D8}"/>
    <cellStyle name="Normal 8 3 2 5" xfId="386" xr:uid="{F5C6A8E8-47AA-43C1-BDFD-3FB70A79DDA3}"/>
    <cellStyle name="Normal 8 3 2 5 2" xfId="2140" xr:uid="{8594555A-3EB6-484D-9D87-B37EB89B9B4E}"/>
    <cellStyle name="Normal 8 3 2 5 2 2" xfId="2141" xr:uid="{6ACB566B-B3B1-4B65-90FE-E2B9346E35CE}"/>
    <cellStyle name="Normal 8 3 2 5 3" xfId="2142" xr:uid="{383B8143-D331-43F6-89A8-218742079472}"/>
    <cellStyle name="Normal 8 3 2 5 4" xfId="3775" xr:uid="{1495AC06-E6F5-404D-9CC9-517984D7C1A1}"/>
    <cellStyle name="Normal 8 3 2 6" xfId="2143" xr:uid="{9B9083A2-B23A-48E4-9E54-2B6D9B0FD422}"/>
    <cellStyle name="Normal 8 3 2 6 2" xfId="2144" xr:uid="{4918553D-A8A8-43A8-8181-5623D8B2CA24}"/>
    <cellStyle name="Normal 8 3 2 6 3" xfId="3776" xr:uid="{F3F7DDA4-4C02-41C7-A4A4-707287146EF2}"/>
    <cellStyle name="Normal 8 3 2 6 4" xfId="3777" xr:uid="{B8D3C4FC-E04F-4307-B8F8-FB650C29E2CD}"/>
    <cellStyle name="Normal 8 3 2 7" xfId="2145" xr:uid="{88669CC2-20C9-4FE9-9B27-A378F9773F3B}"/>
    <cellStyle name="Normal 8 3 2 8" xfId="3778" xr:uid="{20BC786B-67CC-4ECC-A3C8-FB556A2A7A14}"/>
    <cellStyle name="Normal 8 3 2 9" xfId="3779" xr:uid="{53D477E2-5844-4C03-AB75-BFEC3082A6C6}"/>
    <cellStyle name="Normal 8 3 3" xfId="156" xr:uid="{B638377B-0E10-43A1-AF01-E102E79DF64E}"/>
    <cellStyle name="Normal 8 3 3 2" xfId="157" xr:uid="{54371033-402F-4404-BBF1-2AE684D834E7}"/>
    <cellStyle name="Normal 8 3 3 2 2" xfId="789" xr:uid="{473A08E2-EB4C-4E85-A36E-C3EBC2BE5CE7}"/>
    <cellStyle name="Normal 8 3 3 2 2 2" xfId="2146" xr:uid="{F4231ABD-91A8-468A-9192-02C761E5683C}"/>
    <cellStyle name="Normal 8 3 3 2 2 2 2" xfId="2147" xr:uid="{9FF6F9EA-9FAA-400C-83C6-85E46109BA79}"/>
    <cellStyle name="Normal 8 3 3 2 2 2 2 2" xfId="4492" xr:uid="{AAF18515-E4DE-43E2-8ADB-30D677AE2BA1}"/>
    <cellStyle name="Normal 8 3 3 2 2 2 3" xfId="4493" xr:uid="{BF9DFAFD-01BE-4021-A709-E04E9F5D79EA}"/>
    <cellStyle name="Normal 8 3 3 2 2 3" xfId="2148" xr:uid="{479965D5-E49E-43D1-9C18-325AEC6DBDD0}"/>
    <cellStyle name="Normal 8 3 3 2 2 3 2" xfId="4494" xr:uid="{A38E134B-ADE4-4759-A554-D88A27616A8D}"/>
    <cellStyle name="Normal 8 3 3 2 2 4" xfId="3780" xr:uid="{4AD6119E-1CC0-4DBC-8BC9-62ED80152E85}"/>
    <cellStyle name="Normal 8 3 3 2 3" xfId="2149" xr:uid="{D2EC315C-E5BF-4016-9A49-B4B55281EA51}"/>
    <cellStyle name="Normal 8 3 3 2 3 2" xfId="2150" xr:uid="{E3993DA9-8060-48E9-BCC0-019C15E2B889}"/>
    <cellStyle name="Normal 8 3 3 2 3 2 2" xfId="4495" xr:uid="{F34AC12A-33C6-4229-BF8E-CA74E1918230}"/>
    <cellStyle name="Normal 8 3 3 2 3 3" xfId="3781" xr:uid="{3211B162-1677-47F0-8547-8B5496302F91}"/>
    <cellStyle name="Normal 8 3 3 2 3 4" xfId="3782" xr:uid="{D5A1D5D5-CF5D-4923-9A23-606B29894296}"/>
    <cellStyle name="Normal 8 3 3 2 4" xfId="2151" xr:uid="{7E8CB426-7774-4178-A55A-CF52E0FA91A3}"/>
    <cellStyle name="Normal 8 3 3 2 4 2" xfId="4496" xr:uid="{70F7039A-91D0-41C9-814F-BB07B349E553}"/>
    <cellStyle name="Normal 8 3 3 2 5" xfId="3783" xr:uid="{587E155B-416B-41BD-A601-749033824A8C}"/>
    <cellStyle name="Normal 8 3 3 2 6" xfId="3784" xr:uid="{6A03F2C2-7C85-44A3-97A6-044B18532AD7}"/>
    <cellStyle name="Normal 8 3 3 3" xfId="387" xr:uid="{9E8A855C-C8FD-439B-8A3F-D610BB496AE8}"/>
    <cellStyle name="Normal 8 3 3 3 2" xfId="2152" xr:uid="{FB060FBF-809C-4BD1-BD60-374A28501B98}"/>
    <cellStyle name="Normal 8 3 3 3 2 2" xfId="2153" xr:uid="{5091B399-6FE8-4B96-BA47-8EEF521191E2}"/>
    <cellStyle name="Normal 8 3 3 3 2 2 2" xfId="4497" xr:uid="{9A30142E-C04C-43DB-A6B9-D98871B69F5D}"/>
    <cellStyle name="Normal 8 3 3 3 2 3" xfId="3785" xr:uid="{40643D5A-B3E3-4033-B5C8-17F7895BFF6D}"/>
    <cellStyle name="Normal 8 3 3 3 2 4" xfId="3786" xr:uid="{4984FAAD-FEA4-40FE-BD7B-E1FCAFA02557}"/>
    <cellStyle name="Normal 8 3 3 3 3" xfId="2154" xr:uid="{A81C18B9-8635-479A-9370-4A1C52A5F9D9}"/>
    <cellStyle name="Normal 8 3 3 3 3 2" xfId="4498" xr:uid="{88CF44C1-E211-4997-98D5-6EAF15A84A7B}"/>
    <cellStyle name="Normal 8 3 3 3 4" xfId="3787" xr:uid="{EFCB2AB3-7A37-4B3E-B0F6-FC5B28076150}"/>
    <cellStyle name="Normal 8 3 3 3 5" xfId="3788" xr:uid="{8E3FB2F2-3976-4BA9-B071-506D4246AC61}"/>
    <cellStyle name="Normal 8 3 3 4" xfId="2155" xr:uid="{A39436B2-8E1E-4334-969B-4DEBF456E8FF}"/>
    <cellStyle name="Normal 8 3 3 4 2" xfId="2156" xr:uid="{6ADE81E6-B718-4D0D-B1AD-664443899FDC}"/>
    <cellStyle name="Normal 8 3 3 4 2 2" xfId="4499" xr:uid="{ADD391D1-08BF-4D8A-8A84-FD510A505742}"/>
    <cellStyle name="Normal 8 3 3 4 3" xfId="3789" xr:uid="{7A791976-6827-4137-8365-35AF94DB70EA}"/>
    <cellStyle name="Normal 8 3 3 4 4" xfId="3790" xr:uid="{BD946A2E-77EE-42FF-B404-04303236D8DF}"/>
    <cellStyle name="Normal 8 3 3 5" xfId="2157" xr:uid="{600011E5-11E5-4C14-B249-CC6C74F7C3CA}"/>
    <cellStyle name="Normal 8 3 3 5 2" xfId="3791" xr:uid="{6D08E888-7B78-4BB1-8C42-5D35F088A0D3}"/>
    <cellStyle name="Normal 8 3 3 5 3" xfId="3792" xr:uid="{92C82D70-2C43-4431-BF26-59864091B382}"/>
    <cellStyle name="Normal 8 3 3 5 4" xfId="3793" xr:uid="{5D8E1EF9-50A4-430F-8707-6C03CCD7A8F0}"/>
    <cellStyle name="Normal 8 3 3 6" xfId="3794" xr:uid="{F3113F01-210A-4FE0-8593-CB06CF4462DE}"/>
    <cellStyle name="Normal 8 3 3 7" xfId="3795" xr:uid="{0AA15FE2-39D2-4767-9466-C7E69248BAAA}"/>
    <cellStyle name="Normal 8 3 3 8" xfId="3796" xr:uid="{8C027140-FDC6-4772-B79B-0AF9AF873D74}"/>
    <cellStyle name="Normal 8 3 4" xfId="158" xr:uid="{710FA490-CB42-4E47-97F5-21C42924E9B6}"/>
    <cellStyle name="Normal 8 3 4 2" xfId="790" xr:uid="{7B23140B-4447-4DEC-8C75-168AEEA8E40A}"/>
    <cellStyle name="Normal 8 3 4 2 2" xfId="791" xr:uid="{6E7FCCB4-5BA2-4C6F-896B-E204CB6B9E32}"/>
    <cellStyle name="Normal 8 3 4 2 2 2" xfId="2158" xr:uid="{75D666F5-86B4-4BB5-9B05-DF161AF58AD3}"/>
    <cellStyle name="Normal 8 3 4 2 2 2 2" xfId="2159" xr:uid="{F2712835-61C2-4C92-AFEB-7980FDC55D03}"/>
    <cellStyle name="Normal 8 3 4 2 2 3" xfId="2160" xr:uid="{59D284A3-09CE-4D55-88D5-347A1C5D3EE8}"/>
    <cellStyle name="Normal 8 3 4 2 2 4" xfId="3797" xr:uid="{4E557B5C-E75D-4913-AA99-6DE5D6091C9E}"/>
    <cellStyle name="Normal 8 3 4 2 3" xfId="2161" xr:uid="{AC7A8D2D-7DE1-4A58-B50C-7D83AE78BCAD}"/>
    <cellStyle name="Normal 8 3 4 2 3 2" xfId="2162" xr:uid="{848215AB-70CE-4A93-A511-284B24BC6FB5}"/>
    <cellStyle name="Normal 8 3 4 2 4" xfId="2163" xr:uid="{80E5B906-A173-4F74-8645-5BBF6A91991F}"/>
    <cellStyle name="Normal 8 3 4 2 5" xfId="3798" xr:uid="{EC98BB35-FBD4-40EF-93E9-0DDB6A05AE2B}"/>
    <cellStyle name="Normal 8 3 4 3" xfId="792" xr:uid="{9C6BB808-6D36-4C18-8025-29A213A49E93}"/>
    <cellStyle name="Normal 8 3 4 3 2" xfId="2164" xr:uid="{72EBA0B3-E552-498E-A4E5-910CE74E1D10}"/>
    <cellStyle name="Normal 8 3 4 3 2 2" xfId="2165" xr:uid="{A5BBBB59-94B0-4BD1-BED5-D8F2076ACE3B}"/>
    <cellStyle name="Normal 8 3 4 3 3" xfId="2166" xr:uid="{21393ABA-12EC-4979-880B-85E499428B5B}"/>
    <cellStyle name="Normal 8 3 4 3 4" xfId="3799" xr:uid="{1F8F22C0-C15C-49EC-9AD7-5D11415F8CDA}"/>
    <cellStyle name="Normal 8 3 4 4" xfId="2167" xr:uid="{A4A22383-3051-4F51-8898-B1FFE0D10A94}"/>
    <cellStyle name="Normal 8 3 4 4 2" xfId="2168" xr:uid="{677A0C66-7B10-4F73-8979-7745A55CDCC2}"/>
    <cellStyle name="Normal 8 3 4 4 3" xfId="3800" xr:uid="{12EE89B6-0DCD-4AF1-A031-E89F41AC8B5A}"/>
    <cellStyle name="Normal 8 3 4 4 4" xfId="3801" xr:uid="{668542F7-C61A-4E50-AE91-7B6BFB161F89}"/>
    <cellStyle name="Normal 8 3 4 5" xfId="2169" xr:uid="{DBB23EA8-9512-4CDA-B4B2-5A49FB92AC3A}"/>
    <cellStyle name="Normal 8 3 4 6" xfId="3802" xr:uid="{BBDD6BE0-4A25-44A0-A9B7-8E08B76484AB}"/>
    <cellStyle name="Normal 8 3 4 7" xfId="3803" xr:uid="{EA1F30A6-6697-4C98-A5EC-02E85F250679}"/>
    <cellStyle name="Normal 8 3 5" xfId="388" xr:uid="{AA209334-D956-40D0-AB94-43113CE8C35A}"/>
    <cellStyle name="Normal 8 3 5 2" xfId="793" xr:uid="{DA602A68-34C9-4819-AE40-3EA3D9C51CC7}"/>
    <cellStyle name="Normal 8 3 5 2 2" xfId="2170" xr:uid="{C6E06F18-5D0B-40FF-B662-B84A508B39C2}"/>
    <cellStyle name="Normal 8 3 5 2 2 2" xfId="2171" xr:uid="{0536B4F3-2FF0-47EE-AF3E-2DB161852EE8}"/>
    <cellStyle name="Normal 8 3 5 2 3" xfId="2172" xr:uid="{162DA6C0-75C9-4C0B-9419-5492521C5A55}"/>
    <cellStyle name="Normal 8 3 5 2 4" xfId="3804" xr:uid="{E68966D6-1DFF-4763-90AD-A93A931E219E}"/>
    <cellStyle name="Normal 8 3 5 3" xfId="2173" xr:uid="{14981F55-F2E9-4434-80BB-F9F4D80ADC8E}"/>
    <cellStyle name="Normal 8 3 5 3 2" xfId="2174" xr:uid="{AE690138-AC92-4D00-B551-F7EB8D279C51}"/>
    <cellStyle name="Normal 8 3 5 3 3" xfId="3805" xr:uid="{B05F98A2-898D-478B-B9E4-04DBD2E0F71F}"/>
    <cellStyle name="Normal 8 3 5 3 4" xfId="3806" xr:uid="{DB41AE7A-2FCF-4F8A-A632-420A15394569}"/>
    <cellStyle name="Normal 8 3 5 4" xfId="2175" xr:uid="{FFE54F09-CDD9-40A4-A06B-14A37DD5AF0E}"/>
    <cellStyle name="Normal 8 3 5 5" xfId="3807" xr:uid="{DDDF9CC6-8330-4B57-BDF6-6C63B192C186}"/>
    <cellStyle name="Normal 8 3 5 6" xfId="3808" xr:uid="{B68D3277-27E5-4F20-9E7A-9996E0A1D272}"/>
    <cellStyle name="Normal 8 3 6" xfId="389" xr:uid="{95B12E84-E7A2-4B3A-88DB-DEB342E784D0}"/>
    <cellStyle name="Normal 8 3 6 2" xfId="2176" xr:uid="{CBBDA825-F0DE-4A71-9232-B702968DABCA}"/>
    <cellStyle name="Normal 8 3 6 2 2" xfId="2177" xr:uid="{28697045-CF5B-4A2E-897C-1E1A80E25F42}"/>
    <cellStyle name="Normal 8 3 6 2 3" xfId="3809" xr:uid="{5AC965A8-42F3-4E43-BB83-834F843844D3}"/>
    <cellStyle name="Normal 8 3 6 2 4" xfId="3810" xr:uid="{182F2C0D-08E1-46A5-AE3C-FF26C11AEB2C}"/>
    <cellStyle name="Normal 8 3 6 3" xfId="2178" xr:uid="{0D79B19B-BE91-44BC-8547-3BD6C437699D}"/>
    <cellStyle name="Normal 8 3 6 4" xfId="3811" xr:uid="{1954A6F0-53F6-4C58-9412-DE59356F902B}"/>
    <cellStyle name="Normal 8 3 6 5" xfId="3812" xr:uid="{D372240B-0CAB-46E3-8BA0-F9D60F961CF1}"/>
    <cellStyle name="Normal 8 3 7" xfId="2179" xr:uid="{F2207C24-EF41-46D8-AFE7-3FAC225D73B8}"/>
    <cellStyle name="Normal 8 3 7 2" xfId="2180" xr:uid="{BF7CAC72-7740-4127-84FF-5D9295C96FE4}"/>
    <cellStyle name="Normal 8 3 7 3" xfId="3813" xr:uid="{6FD3C3AD-040D-471E-8CE8-14EC07075A37}"/>
    <cellStyle name="Normal 8 3 7 4" xfId="3814" xr:uid="{BD9F055E-0C7E-4AF9-A0F1-56E22A39C714}"/>
    <cellStyle name="Normal 8 3 8" xfId="2181" xr:uid="{130D6C84-A471-46CD-A2C0-55218A9BCAC1}"/>
    <cellStyle name="Normal 8 3 8 2" xfId="3815" xr:uid="{AE8E49F2-53CF-4930-9E17-97FAC8CB5914}"/>
    <cellStyle name="Normal 8 3 8 3" xfId="3816" xr:uid="{EA98648B-1E82-4A24-A29C-6C8F8264FD77}"/>
    <cellStyle name="Normal 8 3 8 4" xfId="3817" xr:uid="{FE6F1B49-50B1-4098-8CB5-9FF23AAE5A50}"/>
    <cellStyle name="Normal 8 3 9" xfId="3818" xr:uid="{507F2CE1-9AF0-432D-839A-7A14D1B7A0C7}"/>
    <cellStyle name="Normal 8 4" xfId="159" xr:uid="{2BD313A4-2ED4-4585-97E3-868F99ADF439}"/>
    <cellStyle name="Normal 8 4 10" xfId="3819" xr:uid="{CC2E775F-F091-410D-A18F-FA04CFE9EC6A}"/>
    <cellStyle name="Normal 8 4 11" xfId="3820" xr:uid="{1BDC0554-0A0E-4275-82D5-7197C2516140}"/>
    <cellStyle name="Normal 8 4 2" xfId="160" xr:uid="{633B50AB-0D7F-4114-971E-E9DC46CC80B7}"/>
    <cellStyle name="Normal 8 4 2 2" xfId="390" xr:uid="{70234A94-0820-4B23-88C0-A5FE43C8811A}"/>
    <cellStyle name="Normal 8 4 2 2 2" xfId="794" xr:uid="{EC5AC3D1-A49E-485C-8F9D-C17C65D0E6DC}"/>
    <cellStyle name="Normal 8 4 2 2 2 2" xfId="795" xr:uid="{52E768FE-7AFE-463E-99FF-9F4800C83920}"/>
    <cellStyle name="Normal 8 4 2 2 2 2 2" xfId="2182" xr:uid="{A24351CF-CD07-4840-9134-206EC14CB396}"/>
    <cellStyle name="Normal 8 4 2 2 2 2 3" xfId="3821" xr:uid="{F6F25B93-05E1-49A9-B4C2-0E20FE06EDFE}"/>
    <cellStyle name="Normal 8 4 2 2 2 2 4" xfId="3822" xr:uid="{C5935CCA-9228-4E2D-9541-53AAC88B0312}"/>
    <cellStyle name="Normal 8 4 2 2 2 3" xfId="2183" xr:uid="{1B9ADAF7-CA12-4BF3-8EB6-3F5013762C24}"/>
    <cellStyle name="Normal 8 4 2 2 2 3 2" xfId="3823" xr:uid="{E6EE47F6-4199-439B-90F1-6D40D361E639}"/>
    <cellStyle name="Normal 8 4 2 2 2 3 3" xfId="3824" xr:uid="{498EA8D2-12C2-4C2D-A8C9-49B8AAA4E6FD}"/>
    <cellStyle name="Normal 8 4 2 2 2 3 4" xfId="3825" xr:uid="{E2E3F9D2-E4BB-4BE1-ABC6-82D9AA23886C}"/>
    <cellStyle name="Normal 8 4 2 2 2 4" xfId="3826" xr:uid="{96166905-00CB-4C38-BA76-E6573376C921}"/>
    <cellStyle name="Normal 8 4 2 2 2 5" xfId="3827" xr:uid="{458F0403-E308-41B9-982F-CED4C86D20C9}"/>
    <cellStyle name="Normal 8 4 2 2 2 6" xfId="3828" xr:uid="{21A1923F-F3BE-4165-BC47-548D8E8FF37C}"/>
    <cellStyle name="Normal 8 4 2 2 3" xfId="796" xr:uid="{7816D260-2632-4AD2-B8D8-6F0DCF8355BC}"/>
    <cellStyle name="Normal 8 4 2 2 3 2" xfId="2184" xr:uid="{DE505928-B8A7-4073-8DAE-730204D7EF02}"/>
    <cellStyle name="Normal 8 4 2 2 3 2 2" xfId="3829" xr:uid="{5B85A72F-64C7-41C2-AE3D-B4352100933A}"/>
    <cellStyle name="Normal 8 4 2 2 3 2 3" xfId="3830" xr:uid="{92F3FA10-E153-419D-88AD-505006DE8C5D}"/>
    <cellStyle name="Normal 8 4 2 2 3 2 4" xfId="3831" xr:uid="{B949E8A9-056E-4E2D-8296-068BA5C79C67}"/>
    <cellStyle name="Normal 8 4 2 2 3 3" xfId="3832" xr:uid="{6EC1080C-D014-4B9E-95FE-99C0D45EC641}"/>
    <cellStyle name="Normal 8 4 2 2 3 4" xfId="3833" xr:uid="{34243D29-2869-457C-8A71-FF9CD3F450A3}"/>
    <cellStyle name="Normal 8 4 2 2 3 5" xfId="3834" xr:uid="{0139364A-B281-40F4-A75F-E5C4382A7E7D}"/>
    <cellStyle name="Normal 8 4 2 2 4" xfId="2185" xr:uid="{8AB30EF1-61CB-4FF7-80AE-4730A4CCB99A}"/>
    <cellStyle name="Normal 8 4 2 2 4 2" xfId="3835" xr:uid="{E2BCC587-7242-4768-B92F-305F2E3AEFA3}"/>
    <cellStyle name="Normal 8 4 2 2 4 3" xfId="3836" xr:uid="{52E0A450-D561-4CE0-89C3-DAAD4C102B1B}"/>
    <cellStyle name="Normal 8 4 2 2 4 4" xfId="3837" xr:uid="{B5C36DA5-4D4B-45BE-9494-D2B4CBC6B817}"/>
    <cellStyle name="Normal 8 4 2 2 5" xfId="3838" xr:uid="{625F9BF4-85C1-424B-9C3D-0942A338CDF4}"/>
    <cellStyle name="Normal 8 4 2 2 5 2" xfId="3839" xr:uid="{74233831-C5BC-4E4F-A0B8-31453D023887}"/>
    <cellStyle name="Normal 8 4 2 2 5 3" xfId="3840" xr:uid="{C04490A4-959E-42EE-A9B9-6FF505C5FBA6}"/>
    <cellStyle name="Normal 8 4 2 2 5 4" xfId="3841" xr:uid="{73CC4461-B09F-4F42-B444-F77053558281}"/>
    <cellStyle name="Normal 8 4 2 2 6" xfId="3842" xr:uid="{E8BE633E-EF0B-4A82-B99C-8CFB0F7F1563}"/>
    <cellStyle name="Normal 8 4 2 2 7" xfId="3843" xr:uid="{592EA5BB-947D-475A-AB94-56E55577084B}"/>
    <cellStyle name="Normal 8 4 2 2 8" xfId="3844" xr:uid="{442B86C1-761A-4447-8070-07054C05923F}"/>
    <cellStyle name="Normal 8 4 2 3" xfId="797" xr:uid="{2D41D1F5-0D7E-446C-9861-10996AA277BB}"/>
    <cellStyle name="Normal 8 4 2 3 2" xfId="798" xr:uid="{8DAF38DF-74A8-4FB6-AB2C-83FE9BA70577}"/>
    <cellStyle name="Normal 8 4 2 3 2 2" xfId="799" xr:uid="{7EE9E5EC-78AF-48EF-BD62-F9E32190B1C1}"/>
    <cellStyle name="Normal 8 4 2 3 2 3" xfId="3845" xr:uid="{72A1E24E-5B83-44A8-978A-C4A06038E7C7}"/>
    <cellStyle name="Normal 8 4 2 3 2 4" xfId="3846" xr:uid="{E7B49398-28AD-4D6F-AB31-A4D519F1C800}"/>
    <cellStyle name="Normal 8 4 2 3 3" xfId="800" xr:uid="{95BB5322-E5F4-481A-AF67-2AFA91FB96DB}"/>
    <cellStyle name="Normal 8 4 2 3 3 2" xfId="3847" xr:uid="{0788CACC-2352-4727-A223-59F553292746}"/>
    <cellStyle name="Normal 8 4 2 3 3 3" xfId="3848" xr:uid="{86960B42-3616-408A-AC6B-4AF5811BF139}"/>
    <cellStyle name="Normal 8 4 2 3 3 4" xfId="3849" xr:uid="{7F8F8A52-F9DC-48FD-B5B0-9BFF35D38FB8}"/>
    <cellStyle name="Normal 8 4 2 3 4" xfId="3850" xr:uid="{98DA0BB3-FAF4-4FC5-8216-810A92150953}"/>
    <cellStyle name="Normal 8 4 2 3 5" xfId="3851" xr:uid="{655747E6-0E5A-4F06-94F4-505C88515B93}"/>
    <cellStyle name="Normal 8 4 2 3 6" xfId="3852" xr:uid="{22F7B505-FC00-4410-BA0E-29EC7E0F07A6}"/>
    <cellStyle name="Normal 8 4 2 4" xfId="801" xr:uid="{EEED92EE-1F15-440B-9B70-F8B43B33A933}"/>
    <cellStyle name="Normal 8 4 2 4 2" xfId="802" xr:uid="{15DA16A0-0733-44A1-8EEA-4265971A096B}"/>
    <cellStyle name="Normal 8 4 2 4 2 2" xfId="3853" xr:uid="{90C5A8C9-72BE-4DFF-ACD0-C5B772672DA3}"/>
    <cellStyle name="Normal 8 4 2 4 2 3" xfId="3854" xr:uid="{58230FF9-EFF0-4FF4-B33D-3022F456F0CD}"/>
    <cellStyle name="Normal 8 4 2 4 2 4" xfId="3855" xr:uid="{5A3DB53C-65DB-4071-880F-D9C953477821}"/>
    <cellStyle name="Normal 8 4 2 4 3" xfId="3856" xr:uid="{B94011DC-54EE-4188-AED9-8A1B419C5045}"/>
    <cellStyle name="Normal 8 4 2 4 4" xfId="3857" xr:uid="{EA70DF00-273D-444E-8D7A-1E0631895A46}"/>
    <cellStyle name="Normal 8 4 2 4 5" xfId="3858" xr:uid="{84EA3DAE-9CD3-44F4-B171-20F8B04D2C4F}"/>
    <cellStyle name="Normal 8 4 2 5" xfId="803" xr:uid="{82110627-7AD3-47E7-AF4A-C12EF9827A9F}"/>
    <cellStyle name="Normal 8 4 2 5 2" xfId="3859" xr:uid="{F0EAD7A3-D07B-4696-95AB-6B7EABD7359A}"/>
    <cellStyle name="Normal 8 4 2 5 3" xfId="3860" xr:uid="{9DE991A1-4B8B-4C41-9FA5-F1E6F08A201B}"/>
    <cellStyle name="Normal 8 4 2 5 4" xfId="3861" xr:uid="{EA8B946C-EBA0-4C35-96DA-C346FF523F81}"/>
    <cellStyle name="Normal 8 4 2 6" xfId="3862" xr:uid="{1F87B1AE-F14B-41D8-A71B-EC96F82D3B82}"/>
    <cellStyle name="Normal 8 4 2 6 2" xfId="3863" xr:uid="{627C6744-8939-4289-A9A6-45E668D1FABB}"/>
    <cellStyle name="Normal 8 4 2 6 3" xfId="3864" xr:uid="{FE75059E-F9B7-45A9-9FA2-01E8DF2F53E6}"/>
    <cellStyle name="Normal 8 4 2 6 4" xfId="3865" xr:uid="{B216D5DC-BA34-4AB5-82A8-73D43CE6C49F}"/>
    <cellStyle name="Normal 8 4 2 7" xfId="3866" xr:uid="{8EF5E0DA-755A-4EE4-AA3D-D57A633C53A3}"/>
    <cellStyle name="Normal 8 4 2 8" xfId="3867" xr:uid="{955D6986-EA93-4A88-9706-0B7A72661FAC}"/>
    <cellStyle name="Normal 8 4 2 9" xfId="3868" xr:uid="{C1FBB356-C013-4BA0-A3AC-5F003B3D4D6A}"/>
    <cellStyle name="Normal 8 4 3" xfId="391" xr:uid="{7185A66F-9944-4813-BED7-FE6B45FE3618}"/>
    <cellStyle name="Normal 8 4 3 2" xfId="804" xr:uid="{4F76F83A-BBAC-468F-A8D4-66A15B6CF978}"/>
    <cellStyle name="Normal 8 4 3 2 2" xfId="805" xr:uid="{315A1653-E08A-4993-AA5E-C613E4488789}"/>
    <cellStyle name="Normal 8 4 3 2 2 2" xfId="2186" xr:uid="{E3E255EE-0B5B-4E04-B7C8-A9C68CD7CB02}"/>
    <cellStyle name="Normal 8 4 3 2 2 2 2" xfId="2187" xr:uid="{602A816F-F77E-4BF3-9D84-962EBAE117A7}"/>
    <cellStyle name="Normal 8 4 3 2 2 3" xfId="2188" xr:uid="{944C90F5-2642-4F67-8818-621A68804048}"/>
    <cellStyle name="Normal 8 4 3 2 2 4" xfId="3869" xr:uid="{E5DF7F01-6458-4B6C-8775-85A40BC7570C}"/>
    <cellStyle name="Normal 8 4 3 2 3" xfId="2189" xr:uid="{41E8AAEF-8D45-4524-B7C3-C9C926EF8BB0}"/>
    <cellStyle name="Normal 8 4 3 2 3 2" xfId="2190" xr:uid="{160DAFE1-2EC2-4EF8-885F-6FC6E52DD06E}"/>
    <cellStyle name="Normal 8 4 3 2 3 3" xfId="3870" xr:uid="{555A628B-0224-4DB6-BB92-0894E4957679}"/>
    <cellStyle name="Normal 8 4 3 2 3 4" xfId="3871" xr:uid="{77673BC9-96FF-4F35-9B25-FB3B3E0657E4}"/>
    <cellStyle name="Normal 8 4 3 2 4" xfId="2191" xr:uid="{4354CB50-5F6A-4F99-B765-22C39700F1C2}"/>
    <cellStyle name="Normal 8 4 3 2 5" xfId="3872" xr:uid="{D4BD903B-3F3F-4C15-B998-C373EE172EB7}"/>
    <cellStyle name="Normal 8 4 3 2 6" xfId="3873" xr:uid="{A842C969-90AB-482B-B5ED-394610145AAC}"/>
    <cellStyle name="Normal 8 4 3 3" xfId="806" xr:uid="{C47CDFEA-97DF-4404-91A6-1B048C443004}"/>
    <cellStyle name="Normal 8 4 3 3 2" xfId="2192" xr:uid="{FAB6AB67-156B-47A0-AFF6-1937C549A8CF}"/>
    <cellStyle name="Normal 8 4 3 3 2 2" xfId="2193" xr:uid="{28B03CD5-00CE-4B41-9CAC-EFF2543E1C0A}"/>
    <cellStyle name="Normal 8 4 3 3 2 3" xfId="3874" xr:uid="{C50D5FEE-2FB7-4B61-B2B4-CFE7833F68D6}"/>
    <cellStyle name="Normal 8 4 3 3 2 4" xfId="3875" xr:uid="{4C416CDB-5C08-4E7E-941C-8E0A595AB227}"/>
    <cellStyle name="Normal 8 4 3 3 3" xfId="2194" xr:uid="{C7332AAC-C448-454A-881F-C7F0707ECFF7}"/>
    <cellStyle name="Normal 8 4 3 3 4" xfId="3876" xr:uid="{6FC9DBB9-BA0A-4EC5-A3B4-5D4AEAE5307E}"/>
    <cellStyle name="Normal 8 4 3 3 5" xfId="3877" xr:uid="{CC92F8B8-4457-4E43-A96F-838DE21ED777}"/>
    <cellStyle name="Normal 8 4 3 4" xfId="2195" xr:uid="{21DADB8A-891B-4E5D-95CB-66C617502162}"/>
    <cellStyle name="Normal 8 4 3 4 2" xfId="2196" xr:uid="{A8BEC520-DDD8-47E5-BED6-60EE419C2334}"/>
    <cellStyle name="Normal 8 4 3 4 3" xfId="3878" xr:uid="{8B395690-9A12-4A7F-8E8C-949CDF533F70}"/>
    <cellStyle name="Normal 8 4 3 4 4" xfId="3879" xr:uid="{3A409ED5-0EA4-4A89-A411-A1F475B0CE58}"/>
    <cellStyle name="Normal 8 4 3 5" xfId="2197" xr:uid="{C532E8F1-930F-4311-8138-D6E215DA3AE0}"/>
    <cellStyle name="Normal 8 4 3 5 2" xfId="3880" xr:uid="{C9866B3A-190F-46BC-A9D0-F78DA0C9BC28}"/>
    <cellStyle name="Normal 8 4 3 5 3" xfId="3881" xr:uid="{D0DF58C5-8CC3-4298-9059-F50CF6D3268B}"/>
    <cellStyle name="Normal 8 4 3 5 4" xfId="3882" xr:uid="{036E3EE2-49A2-4F84-AC47-D9AE3C4488E6}"/>
    <cellStyle name="Normal 8 4 3 6" xfId="3883" xr:uid="{BA8E3745-E1F4-41B2-B360-BD12E08EF8EF}"/>
    <cellStyle name="Normal 8 4 3 7" xfId="3884" xr:uid="{0010AFFD-1583-4BA5-8944-049EB3A26983}"/>
    <cellStyle name="Normal 8 4 3 8" xfId="3885" xr:uid="{E540011B-C0BE-436D-A9E2-BC7C7CD8C00A}"/>
    <cellStyle name="Normal 8 4 4" xfId="392" xr:uid="{6C8177A2-0402-4E43-8758-BA2D3F6ACDCE}"/>
    <cellStyle name="Normal 8 4 4 2" xfId="807" xr:uid="{629EE061-60F9-4EBE-99D4-38F1536D4E71}"/>
    <cellStyle name="Normal 8 4 4 2 2" xfId="808" xr:uid="{095C277E-FD49-4F53-AF2F-DB624FDCC801}"/>
    <cellStyle name="Normal 8 4 4 2 2 2" xfId="2198" xr:uid="{B4EF9938-B5AD-4B29-8A91-BBD644020C94}"/>
    <cellStyle name="Normal 8 4 4 2 2 3" xfId="3886" xr:uid="{BEFC2CA1-732B-4F89-B0BF-955257BE0012}"/>
    <cellStyle name="Normal 8 4 4 2 2 4" xfId="3887" xr:uid="{A54C1376-6239-4845-B0B9-C757C1217412}"/>
    <cellStyle name="Normal 8 4 4 2 3" xfId="2199" xr:uid="{5B60ECA6-8C72-47EC-9596-6D7CE6121CD1}"/>
    <cellStyle name="Normal 8 4 4 2 4" xfId="3888" xr:uid="{8974A5A5-FBAE-4046-B5A6-7E6951490F44}"/>
    <cellStyle name="Normal 8 4 4 2 5" xfId="3889" xr:uid="{A2C9F173-A6EC-4BBE-8E7B-0185D4DEFE72}"/>
    <cellStyle name="Normal 8 4 4 3" xfId="809" xr:uid="{C10CDE76-75AB-4F7F-9459-8367144EA4E3}"/>
    <cellStyle name="Normal 8 4 4 3 2" xfId="2200" xr:uid="{34EACE7C-48E5-40F7-B5CC-269733B690C6}"/>
    <cellStyle name="Normal 8 4 4 3 3" xfId="3890" xr:uid="{F6C6FEB9-C27E-4428-9A04-AEB181D1B5B5}"/>
    <cellStyle name="Normal 8 4 4 3 4" xfId="3891" xr:uid="{25E9D252-9522-4365-9F82-C91E5B778B58}"/>
    <cellStyle name="Normal 8 4 4 4" xfId="2201" xr:uid="{78563D73-288B-4286-B792-12B69F45A2E5}"/>
    <cellStyle name="Normal 8 4 4 4 2" xfId="3892" xr:uid="{1C5325D3-6E4A-415B-A2E4-9ECDE9F8AD27}"/>
    <cellStyle name="Normal 8 4 4 4 3" xfId="3893" xr:uid="{306C0C99-29F4-4901-9128-99860B1DE10D}"/>
    <cellStyle name="Normal 8 4 4 4 4" xfId="3894" xr:uid="{F7E79606-F43B-4740-96F9-7280EFF19386}"/>
    <cellStyle name="Normal 8 4 4 5" xfId="3895" xr:uid="{9797DF00-0BC9-42E1-BD74-C90364C969C5}"/>
    <cellStyle name="Normal 8 4 4 6" xfId="3896" xr:uid="{51918069-F300-4472-94C2-1D3CC75AD8F9}"/>
    <cellStyle name="Normal 8 4 4 7" xfId="3897" xr:uid="{FAC4DB5E-3667-4E75-BCFD-3281E6E5F0BB}"/>
    <cellStyle name="Normal 8 4 5" xfId="393" xr:uid="{EB07AB92-25B2-4B65-A1B0-59D165FC549D}"/>
    <cellStyle name="Normal 8 4 5 2" xfId="810" xr:uid="{B2D7E1B0-B121-4565-A823-0CDA15364B65}"/>
    <cellStyle name="Normal 8 4 5 2 2" xfId="2202" xr:uid="{938EE026-CCDF-4DAD-A20F-7A2AAE0EFCF9}"/>
    <cellStyle name="Normal 8 4 5 2 3" xfId="3898" xr:uid="{7B52B06F-85E6-4950-9E94-EDB4F659CD76}"/>
    <cellStyle name="Normal 8 4 5 2 4" xfId="3899" xr:uid="{93DCF824-E2B2-4C6F-A13D-293376C04A2C}"/>
    <cellStyle name="Normal 8 4 5 3" xfId="2203" xr:uid="{22A3AEB9-982F-4C7E-A32D-6ED1FA3F3A3B}"/>
    <cellStyle name="Normal 8 4 5 3 2" xfId="3900" xr:uid="{36DCF405-2A7F-440E-9561-3C7C1F665791}"/>
    <cellStyle name="Normal 8 4 5 3 3" xfId="3901" xr:uid="{BFD1A6CB-A4AC-492B-9FC1-B1B01B1565A6}"/>
    <cellStyle name="Normal 8 4 5 3 4" xfId="3902" xr:uid="{E208EDD8-88AA-485E-8D23-9E9B3FBB94FB}"/>
    <cellStyle name="Normal 8 4 5 4" xfId="3903" xr:uid="{866E987F-B8AA-4F6E-AE21-486916768B2E}"/>
    <cellStyle name="Normal 8 4 5 5" xfId="3904" xr:uid="{2F4317F2-CF38-490E-8C58-F998BD3C2A46}"/>
    <cellStyle name="Normal 8 4 5 6" xfId="3905" xr:uid="{1F57DDDF-79FC-4788-87CB-E0A455958692}"/>
    <cellStyle name="Normal 8 4 6" xfId="811" xr:uid="{CD333816-6B95-44D3-BF30-E76B40584DEC}"/>
    <cellStyle name="Normal 8 4 6 2" xfId="2204" xr:uid="{61EB2C9A-F73C-4E05-9DD5-193D93C33714}"/>
    <cellStyle name="Normal 8 4 6 2 2" xfId="3906" xr:uid="{9571C725-82C1-4E79-A1C7-852CD9BC0E14}"/>
    <cellStyle name="Normal 8 4 6 2 3" xfId="3907" xr:uid="{8660DC33-1272-47C5-B222-C5CE4B7706C9}"/>
    <cellStyle name="Normal 8 4 6 2 4" xfId="3908" xr:uid="{4E18B91E-FCF1-4744-8997-CE133AD6A373}"/>
    <cellStyle name="Normal 8 4 6 3" xfId="3909" xr:uid="{A5DD70E6-4251-442A-80F1-863921AF9475}"/>
    <cellStyle name="Normal 8 4 6 4" xfId="3910" xr:uid="{52A6AA01-0C14-4A0A-9BBF-E113B89C8383}"/>
    <cellStyle name="Normal 8 4 6 5" xfId="3911" xr:uid="{8C82A47C-2932-4243-B0C3-2D9ECBE36B9B}"/>
    <cellStyle name="Normal 8 4 7" xfId="2205" xr:uid="{0FDE0A8E-D10F-4F1D-967C-9EF3BCDB86E0}"/>
    <cellStyle name="Normal 8 4 7 2" xfId="3912" xr:uid="{DC17A0D0-5404-4A77-A957-0A7D990FB423}"/>
    <cellStyle name="Normal 8 4 7 3" xfId="3913" xr:uid="{E2C926C4-2137-4A7C-99D0-566F024F94EC}"/>
    <cellStyle name="Normal 8 4 7 4" xfId="3914" xr:uid="{FD2D2663-204D-4823-8217-37F201746754}"/>
    <cellStyle name="Normal 8 4 8" xfId="3915" xr:uid="{B811F180-9473-4D49-96D2-A711974E453D}"/>
    <cellStyle name="Normal 8 4 8 2" xfId="3916" xr:uid="{F45E6931-D13A-4A9A-90CC-A36F19AD6F0A}"/>
    <cellStyle name="Normal 8 4 8 3" xfId="3917" xr:uid="{E66EF0E2-E36E-4AB2-81DD-760733386773}"/>
    <cellStyle name="Normal 8 4 8 4" xfId="3918" xr:uid="{9CBE69D2-3760-4D03-8145-853FE08691F8}"/>
    <cellStyle name="Normal 8 4 9" xfId="3919" xr:uid="{8BB8946C-A0C4-4636-84EF-265C0C7D04C8}"/>
    <cellStyle name="Normal 8 5" xfId="161" xr:uid="{53CD1266-037D-46DF-9909-44692A992755}"/>
    <cellStyle name="Normal 8 5 2" xfId="162" xr:uid="{C49DEF0F-1ABA-4256-AC22-C04D89686A4A}"/>
    <cellStyle name="Normal 8 5 2 2" xfId="394" xr:uid="{6474B927-F6BA-43FC-AC73-2F40D7B23411}"/>
    <cellStyle name="Normal 8 5 2 2 2" xfId="812" xr:uid="{990DC566-7920-4BE3-9ED9-37459DA71015}"/>
    <cellStyle name="Normal 8 5 2 2 2 2" xfId="2206" xr:uid="{82FE6D58-D93C-44C8-BFBA-B42397BCFEC7}"/>
    <cellStyle name="Normal 8 5 2 2 2 3" xfId="3920" xr:uid="{26B878F7-A3C0-4A67-AC81-E00C6D2487D7}"/>
    <cellStyle name="Normal 8 5 2 2 2 4" xfId="3921" xr:uid="{8CB6E286-D2B0-4814-BB50-C1CAE6322B0A}"/>
    <cellStyle name="Normal 8 5 2 2 3" xfId="2207" xr:uid="{5CE448CC-46F8-491F-9822-78D43E19476B}"/>
    <cellStyle name="Normal 8 5 2 2 3 2" xfId="3922" xr:uid="{0AE0281E-B3F9-4708-816B-AAF9462E814F}"/>
    <cellStyle name="Normal 8 5 2 2 3 3" xfId="3923" xr:uid="{0C12C134-B5C7-40B0-8AAA-B4899102C3A1}"/>
    <cellStyle name="Normal 8 5 2 2 3 4" xfId="3924" xr:uid="{E02AEBC9-5743-4F33-8BA7-0268F92E92F5}"/>
    <cellStyle name="Normal 8 5 2 2 4" xfId="3925" xr:uid="{11A26F3A-F639-4850-B18B-4D5F4C52D6D7}"/>
    <cellStyle name="Normal 8 5 2 2 5" xfId="3926" xr:uid="{DBE90D8E-7BFC-44AD-BBB3-97892CCD290A}"/>
    <cellStyle name="Normal 8 5 2 2 6" xfId="3927" xr:uid="{70054C65-045F-4ACC-8595-F43A4A686CF1}"/>
    <cellStyle name="Normal 8 5 2 3" xfId="813" xr:uid="{A2C41A5A-6220-450F-9BAC-0E455EEAE4BA}"/>
    <cellStyle name="Normal 8 5 2 3 2" xfId="2208" xr:uid="{D01DDD5A-CD8A-44EB-AA66-BD9756A2245B}"/>
    <cellStyle name="Normal 8 5 2 3 2 2" xfId="3928" xr:uid="{663C2C10-2537-4A7E-B605-11CFF5F1357E}"/>
    <cellStyle name="Normal 8 5 2 3 2 3" xfId="3929" xr:uid="{16EB8809-4326-4D4B-88A4-88F3616F6D41}"/>
    <cellStyle name="Normal 8 5 2 3 2 4" xfId="3930" xr:uid="{B2F353EE-686D-4FFF-BAF0-92508FD4E4C6}"/>
    <cellStyle name="Normal 8 5 2 3 3" xfId="3931" xr:uid="{DE3572FF-092A-4FD6-B4D3-0F87CFBA683C}"/>
    <cellStyle name="Normal 8 5 2 3 4" xfId="3932" xr:uid="{91545A4B-5C4F-4D48-B127-6ADF3A440FE0}"/>
    <cellStyle name="Normal 8 5 2 3 5" xfId="3933" xr:uid="{B0407562-767E-45AF-BF69-F11D16EFD447}"/>
    <cellStyle name="Normal 8 5 2 4" xfId="2209" xr:uid="{25F3BC60-8BC1-4266-83BA-586F84F2790F}"/>
    <cellStyle name="Normal 8 5 2 4 2" xfId="3934" xr:uid="{6666E99A-C4B9-4929-B8C2-DC8789016858}"/>
    <cellStyle name="Normal 8 5 2 4 3" xfId="3935" xr:uid="{6A449300-B48F-430F-8AFC-1F41EDD23EF2}"/>
    <cellStyle name="Normal 8 5 2 4 4" xfId="3936" xr:uid="{08CE4F6B-3470-4377-90FC-D8C76D805046}"/>
    <cellStyle name="Normal 8 5 2 5" xfId="3937" xr:uid="{956A586C-DD04-4936-A00A-AA03BA2598B9}"/>
    <cellStyle name="Normal 8 5 2 5 2" xfId="3938" xr:uid="{6D81FB4C-DB1E-4779-8B58-5CE0909EFBF5}"/>
    <cellStyle name="Normal 8 5 2 5 3" xfId="3939" xr:uid="{A87BE400-9C0A-4A48-B9A4-9B31430472AB}"/>
    <cellStyle name="Normal 8 5 2 5 4" xfId="3940" xr:uid="{7CF2ABD0-187D-4E4B-864A-316FBE9677BC}"/>
    <cellStyle name="Normal 8 5 2 6" xfId="3941" xr:uid="{AF83E642-DED5-430F-8202-ADEDB5114BB6}"/>
    <cellStyle name="Normal 8 5 2 7" xfId="3942" xr:uid="{874043BC-1E77-4EDE-AFB1-5AB4CCC04995}"/>
    <cellStyle name="Normal 8 5 2 8" xfId="3943" xr:uid="{846B9CAD-E3F7-44E5-8080-B00352AF84C8}"/>
    <cellStyle name="Normal 8 5 3" xfId="395" xr:uid="{868BBBC3-72B4-48A7-A211-497C15881FEB}"/>
    <cellStyle name="Normal 8 5 3 2" xfId="814" xr:uid="{F90F8C00-5391-42C2-829B-03790751ED1A}"/>
    <cellStyle name="Normal 8 5 3 2 2" xfId="815" xr:uid="{B1833E0E-3B4C-4263-85B1-88837B1AE50D}"/>
    <cellStyle name="Normal 8 5 3 2 3" xfId="3944" xr:uid="{800A369B-1CB9-4D3B-89F0-69C399F62A86}"/>
    <cellStyle name="Normal 8 5 3 2 4" xfId="3945" xr:uid="{C898200F-C09B-48BC-A88A-D819FFD89C5C}"/>
    <cellStyle name="Normal 8 5 3 3" xfId="816" xr:uid="{8CF6F445-9200-4DC2-AC9C-F4FC24918018}"/>
    <cellStyle name="Normal 8 5 3 3 2" xfId="3946" xr:uid="{583A0DEF-691E-4EAB-BBE5-EB5CBBFB5CF1}"/>
    <cellStyle name="Normal 8 5 3 3 3" xfId="3947" xr:uid="{E9200CAD-E9B0-4BD7-8187-953DDFF15106}"/>
    <cellStyle name="Normal 8 5 3 3 4" xfId="3948" xr:uid="{6EA5C0C8-7AFE-4754-9EBB-5B4C52690CED}"/>
    <cellStyle name="Normal 8 5 3 4" xfId="3949" xr:uid="{A4DF21FA-2D1C-485F-AEB6-3673E1934EFF}"/>
    <cellStyle name="Normal 8 5 3 5" xfId="3950" xr:uid="{A73C277D-DAE0-4555-9C32-52860A77752F}"/>
    <cellStyle name="Normal 8 5 3 6" xfId="3951" xr:uid="{BCA3F0A2-5049-4E8E-BA1D-A72D9D4B1263}"/>
    <cellStyle name="Normal 8 5 4" xfId="396" xr:uid="{F6627149-D69B-4F1B-92DA-F9292FF66283}"/>
    <cellStyle name="Normal 8 5 4 2" xfId="817" xr:uid="{114EB5F7-CDA8-422F-B332-64F305866D36}"/>
    <cellStyle name="Normal 8 5 4 2 2" xfId="3952" xr:uid="{9102E514-3CB0-454C-B3D9-AD0880DA7444}"/>
    <cellStyle name="Normal 8 5 4 2 3" xfId="3953" xr:uid="{458D9A91-39EE-4939-844C-8EFFEBE82EF0}"/>
    <cellStyle name="Normal 8 5 4 2 4" xfId="3954" xr:uid="{8C7F4E76-BDC7-4943-8176-4C2687E61147}"/>
    <cellStyle name="Normal 8 5 4 3" xfId="3955" xr:uid="{C2EBDF1E-46A0-4A51-B7BF-3213F11C6413}"/>
    <cellStyle name="Normal 8 5 4 4" xfId="3956" xr:uid="{647FC51A-105D-4006-B6C1-F015B24C3820}"/>
    <cellStyle name="Normal 8 5 4 5" xfId="3957" xr:uid="{B4825D21-98AE-4C20-8DE2-0AFBA006A711}"/>
    <cellStyle name="Normal 8 5 5" xfId="818" xr:uid="{88D7AC4A-42AD-480F-9711-D067A29D9A60}"/>
    <cellStyle name="Normal 8 5 5 2" xfId="3958" xr:uid="{8B04163E-F029-4778-8E15-E6D88BD58CE0}"/>
    <cellStyle name="Normal 8 5 5 3" xfId="3959" xr:uid="{5ECA6683-52BE-462C-B62E-7F8FF3368BE7}"/>
    <cellStyle name="Normal 8 5 5 4" xfId="3960" xr:uid="{B7F5489C-D87B-4217-AEE4-8625C378959C}"/>
    <cellStyle name="Normal 8 5 6" xfId="3961" xr:uid="{92F64215-6814-4397-859B-2979E49FBF9B}"/>
    <cellStyle name="Normal 8 5 6 2" xfId="3962" xr:uid="{FEC42737-C30A-478B-B33E-A90A7A3E90D1}"/>
    <cellStyle name="Normal 8 5 6 3" xfId="3963" xr:uid="{9E26F37E-A0AB-44ED-9754-5B492F296088}"/>
    <cellStyle name="Normal 8 5 6 4" xfId="3964" xr:uid="{EB48923C-A69F-4E33-A686-96A2A950C434}"/>
    <cellStyle name="Normal 8 5 7" xfId="3965" xr:uid="{385223A9-F7FB-4925-955C-51A41A0F30B4}"/>
    <cellStyle name="Normal 8 5 8" xfId="3966" xr:uid="{F481F264-252C-46F3-AFDA-B3B3D22CDB4D}"/>
    <cellStyle name="Normal 8 5 9" xfId="3967" xr:uid="{C1B19574-7321-4CED-AC0F-07B4EF6C234C}"/>
    <cellStyle name="Normal 8 6" xfId="163" xr:uid="{8CCECC1B-4BF4-4978-A30C-0895095217CB}"/>
    <cellStyle name="Normal 8 6 2" xfId="397" xr:uid="{38DD2956-13A4-4AAB-A05B-6D52D8A24AA0}"/>
    <cellStyle name="Normal 8 6 2 2" xfId="819" xr:uid="{98CCF677-A4D7-4C03-8C5F-D5B0ABC161C7}"/>
    <cellStyle name="Normal 8 6 2 2 2" xfId="2210" xr:uid="{12ADE9BF-3367-46D2-B5A1-020AC45A4A1B}"/>
    <cellStyle name="Normal 8 6 2 2 2 2" xfId="2211" xr:uid="{FCE490D8-F556-46E1-94C7-D61978143DEA}"/>
    <cellStyle name="Normal 8 6 2 2 3" xfId="2212" xr:uid="{C40FDC7B-02BC-43B3-84D1-A93A4CF991E3}"/>
    <cellStyle name="Normal 8 6 2 2 4" xfId="3968" xr:uid="{621480D3-41AE-46C6-A249-95EB1E679929}"/>
    <cellStyle name="Normal 8 6 2 3" xfId="2213" xr:uid="{D534F935-8400-4460-B60F-1D67D41CD7F2}"/>
    <cellStyle name="Normal 8 6 2 3 2" xfId="2214" xr:uid="{0A725F6A-9804-4C70-9467-94AF9A66D335}"/>
    <cellStyle name="Normal 8 6 2 3 3" xfId="3969" xr:uid="{C348E5E7-A5A8-4217-BA74-CFA1EADC1A2D}"/>
    <cellStyle name="Normal 8 6 2 3 4" xfId="3970" xr:uid="{D5E1FD28-91CA-49AF-9C98-006BBEDE2B0E}"/>
    <cellStyle name="Normal 8 6 2 4" xfId="2215" xr:uid="{C4B68E5D-8086-4DA5-927B-DAEB06BA3AE9}"/>
    <cellStyle name="Normal 8 6 2 5" xfId="3971" xr:uid="{0AB9C60E-3B96-4F91-BA95-7949BA0E4950}"/>
    <cellStyle name="Normal 8 6 2 6" xfId="3972" xr:uid="{06B1C63A-5E23-4858-87EE-A9F14299312E}"/>
    <cellStyle name="Normal 8 6 3" xfId="820" xr:uid="{AE20ED39-89F3-4754-A6A8-B1693FD044C8}"/>
    <cellStyle name="Normal 8 6 3 2" xfId="2216" xr:uid="{B35ED3A6-DF9E-4CDE-96E4-D7C7E1858C95}"/>
    <cellStyle name="Normal 8 6 3 2 2" xfId="2217" xr:uid="{5ECA7089-91DE-4198-BE7B-70B287046251}"/>
    <cellStyle name="Normal 8 6 3 2 3" xfId="3973" xr:uid="{0CD385DE-8502-48DB-BFB4-6A9AB006B866}"/>
    <cellStyle name="Normal 8 6 3 2 4" xfId="3974" xr:uid="{19106BD4-7457-4DC4-A79C-B476868955D5}"/>
    <cellStyle name="Normal 8 6 3 3" xfId="2218" xr:uid="{A4DF6DF4-1DA0-4765-8F72-9177050E9BC1}"/>
    <cellStyle name="Normal 8 6 3 4" xfId="3975" xr:uid="{F02689B4-2D5D-4671-827A-8018BC66CEF1}"/>
    <cellStyle name="Normal 8 6 3 5" xfId="3976" xr:uid="{86F87B7A-5EE2-4C69-819F-809692E225B0}"/>
    <cellStyle name="Normal 8 6 4" xfId="2219" xr:uid="{131E1676-19AE-4E0B-B103-34599CB49C0F}"/>
    <cellStyle name="Normal 8 6 4 2" xfId="2220" xr:uid="{915A652F-93F5-44B8-9FE5-9BB3851C8893}"/>
    <cellStyle name="Normal 8 6 4 3" xfId="3977" xr:uid="{0B0A8B7D-974C-42C0-8703-51E0A57EC3F9}"/>
    <cellStyle name="Normal 8 6 4 4" xfId="3978" xr:uid="{323EAB20-FE44-4E76-B022-128D670D7703}"/>
    <cellStyle name="Normal 8 6 5" xfId="2221" xr:uid="{C1F27158-7AC9-451A-A63D-86E5728C5E35}"/>
    <cellStyle name="Normal 8 6 5 2" xfId="3979" xr:uid="{AD4402B6-D180-4874-AA4F-17B44EEC8CFA}"/>
    <cellStyle name="Normal 8 6 5 3" xfId="3980" xr:uid="{DE1DCFFF-5D70-4878-B439-AEA2A5EFFE98}"/>
    <cellStyle name="Normal 8 6 5 4" xfId="3981" xr:uid="{5855FD9A-B577-4DB8-BB45-8ECB931BDEBC}"/>
    <cellStyle name="Normal 8 6 6" xfId="3982" xr:uid="{E162B70F-366D-4D0F-8A42-B6CCEA458173}"/>
    <cellStyle name="Normal 8 6 7" xfId="3983" xr:uid="{32430C18-70FF-4537-99C5-8348DA5C9350}"/>
    <cellStyle name="Normal 8 6 8" xfId="3984" xr:uid="{AF9CC5B5-B957-4AE8-AD9A-8AD79DA13DEB}"/>
    <cellStyle name="Normal 8 7" xfId="398" xr:uid="{9FDD1CEC-4CA8-48B7-9DD4-534CEDC0AA55}"/>
    <cellStyle name="Normal 8 7 2" xfId="821" xr:uid="{2E6B7EE9-3928-4F5D-9AD6-E31039664302}"/>
    <cellStyle name="Normal 8 7 2 2" xfId="822" xr:uid="{128CE602-79A1-43AF-9D59-0205B58BE25F}"/>
    <cellStyle name="Normal 8 7 2 2 2" xfId="2222" xr:uid="{6F190561-0A8E-4815-8904-212372CEEDA1}"/>
    <cellStyle name="Normal 8 7 2 2 3" xfId="3985" xr:uid="{AB7E45A1-ADA5-401F-887A-31447812F281}"/>
    <cellStyle name="Normal 8 7 2 2 4" xfId="3986" xr:uid="{538B69F7-95F2-4AB4-A451-00B5A3990EAE}"/>
    <cellStyle name="Normal 8 7 2 3" xfId="2223" xr:uid="{C684C4D5-BBF3-4C90-A5DC-A89FDF5398C0}"/>
    <cellStyle name="Normal 8 7 2 4" xfId="3987" xr:uid="{4D29110B-19F9-4CAF-A552-4478E02AB40B}"/>
    <cellStyle name="Normal 8 7 2 5" xfId="3988" xr:uid="{8860DEC5-4F0B-46FA-BA4C-4B4F72FDE5E2}"/>
    <cellStyle name="Normal 8 7 3" xfId="823" xr:uid="{10DF1435-83C9-4590-88DF-C6E915004068}"/>
    <cellStyle name="Normal 8 7 3 2" xfId="2224" xr:uid="{6409D277-7E80-4E78-85D3-FDCDA991A6DC}"/>
    <cellStyle name="Normal 8 7 3 3" xfId="3989" xr:uid="{6BF72579-51A6-42D5-9BB9-23E0BCEF4401}"/>
    <cellStyle name="Normal 8 7 3 4" xfId="3990" xr:uid="{F0C8CFEF-8852-4CA0-8FC9-B49FF12B7089}"/>
    <cellStyle name="Normal 8 7 4" xfId="2225" xr:uid="{A1337BF3-1308-4691-ABDD-2335E1C7E05D}"/>
    <cellStyle name="Normal 8 7 4 2" xfId="3991" xr:uid="{E83D11D3-B156-4AE5-B8CA-5EE25AA9D509}"/>
    <cellStyle name="Normal 8 7 4 3" xfId="3992" xr:uid="{BBCCF260-7EEC-4CC8-9795-CA9F162775B9}"/>
    <cellStyle name="Normal 8 7 4 4" xfId="3993" xr:uid="{A8053BC7-95E3-44BD-B4C5-B6324B80383D}"/>
    <cellStyle name="Normal 8 7 5" xfId="3994" xr:uid="{20686DAB-D720-45D6-9E2B-570071AD09A8}"/>
    <cellStyle name="Normal 8 7 6" xfId="3995" xr:uid="{2FB95116-7D3F-4ED4-8CAB-EF39505B0DA8}"/>
    <cellStyle name="Normal 8 7 7" xfId="3996" xr:uid="{07579873-7D76-49D9-A39F-4D34B4C790F9}"/>
    <cellStyle name="Normal 8 8" xfId="399" xr:uid="{6C6BB0B8-E48F-4380-A748-A43BAA5F0451}"/>
    <cellStyle name="Normal 8 8 2" xfId="824" xr:uid="{F2D26387-11EA-415E-9FE9-80ABBE4DD163}"/>
    <cellStyle name="Normal 8 8 2 2" xfId="2226" xr:uid="{7CE98C93-A99D-4AA9-AF84-00F8734C871F}"/>
    <cellStyle name="Normal 8 8 2 3" xfId="3997" xr:uid="{B423740C-F618-45A9-A991-F5B3AD74286B}"/>
    <cellStyle name="Normal 8 8 2 4" xfId="3998" xr:uid="{28E8FF94-F83E-4EC5-AE77-1E39C4795129}"/>
    <cellStyle name="Normal 8 8 3" xfId="2227" xr:uid="{DC5E75F9-5754-47A7-AB1F-F209A5CC879C}"/>
    <cellStyle name="Normal 8 8 3 2" xfId="3999" xr:uid="{7F0189CB-9B20-42BD-BA8C-FF478600AE42}"/>
    <cellStyle name="Normal 8 8 3 3" xfId="4000" xr:uid="{1D3E6A24-AAAC-46A1-8F86-B68332E9021E}"/>
    <cellStyle name="Normal 8 8 3 4" xfId="4001" xr:uid="{ED91EF69-5E12-4511-9FDE-237A484A5EE1}"/>
    <cellStyle name="Normal 8 8 4" xfId="4002" xr:uid="{8441C324-A4B9-4CB4-AF49-D005A7852DBB}"/>
    <cellStyle name="Normal 8 8 5" xfId="4003" xr:uid="{FAAF255F-9C90-452A-9154-002E632B03C5}"/>
    <cellStyle name="Normal 8 8 6" xfId="4004" xr:uid="{932A48AB-796C-496B-B34A-A1610B005A4D}"/>
    <cellStyle name="Normal 8 9" xfId="400" xr:uid="{D2712931-55C8-4521-B0C9-A5DFB515F4F8}"/>
    <cellStyle name="Normal 8 9 2" xfId="2228" xr:uid="{773AF6F8-5E76-44C4-89DB-471FF47C0026}"/>
    <cellStyle name="Normal 8 9 2 2" xfId="4005" xr:uid="{0DD5DD56-25DC-486A-A118-E9ACF3D3A9F4}"/>
    <cellStyle name="Normal 8 9 2 2 2" xfId="4410" xr:uid="{5EFDF2A2-DDA7-408F-89D5-8603CE73C2B9}"/>
    <cellStyle name="Normal 8 9 2 2 3" xfId="4689" xr:uid="{90C39C7E-0A59-4E66-A883-F12363636512}"/>
    <cellStyle name="Normal 8 9 2 3" xfId="4006" xr:uid="{5892A175-1D08-42B4-95FE-BBA50FB3791D}"/>
    <cellStyle name="Normal 8 9 2 4" xfId="4007" xr:uid="{40A221CA-E1E8-4070-A695-560F9F6324B1}"/>
    <cellStyle name="Normal 8 9 3" xfId="4008" xr:uid="{7DD1A2F7-0EDF-4FD1-876B-52A75AD504E2}"/>
    <cellStyle name="Normal 8 9 3 2" xfId="5343" xr:uid="{3AC7BB00-5389-497B-A8BB-945CB41314EC}"/>
    <cellStyle name="Normal 8 9 4" xfId="4009" xr:uid="{04FA6D31-2BED-4924-B4B8-58A6CCD510C5}"/>
    <cellStyle name="Normal 8 9 4 2" xfId="4580" xr:uid="{2FCB318B-689F-47FC-A1BC-E5BBBBE29E02}"/>
    <cellStyle name="Normal 8 9 4 3" xfId="4690" xr:uid="{EBD17DC8-2099-4F36-A5CC-D88FE438A93C}"/>
    <cellStyle name="Normal 8 9 4 4" xfId="4609" xr:uid="{24C98972-3BCF-412E-834B-92EE75337F94}"/>
    <cellStyle name="Normal 8 9 5" xfId="4010" xr:uid="{A7C7419C-4985-4DFC-9B5D-FF718434E3AA}"/>
    <cellStyle name="Normal 9" xfId="164" xr:uid="{10D721DE-F1DC-4D29-8218-FECC512C466A}"/>
    <cellStyle name="Normal 9 10" xfId="401" xr:uid="{D024AAF3-DB9B-46C9-81EB-968AD80C61DA}"/>
    <cellStyle name="Normal 9 10 2" xfId="2229" xr:uid="{BCFD69E5-CA55-4989-92CA-E242C67F97D2}"/>
    <cellStyle name="Normal 9 10 2 2" xfId="4011" xr:uid="{2AFDC27B-B264-4357-AE37-534BA675A97D}"/>
    <cellStyle name="Normal 9 10 2 3" xfId="4012" xr:uid="{68D015BB-8764-48D5-A49C-40EF5CD51527}"/>
    <cellStyle name="Normal 9 10 2 4" xfId="4013" xr:uid="{8B661963-24C2-46EC-900A-079965F10762}"/>
    <cellStyle name="Normal 9 10 3" xfId="4014" xr:uid="{1F23968F-392C-4083-8FD0-4A1DF5954CCF}"/>
    <cellStyle name="Normal 9 10 4" xfId="4015" xr:uid="{79F62E61-179D-4BBD-971B-6029D07CF91D}"/>
    <cellStyle name="Normal 9 10 5" xfId="4016" xr:uid="{5600CE83-A409-4F80-841F-30777C4B2308}"/>
    <cellStyle name="Normal 9 11" xfId="2230" xr:uid="{73874218-2E7C-4EE7-B9B2-ACD5E9589EA1}"/>
    <cellStyle name="Normal 9 11 2" xfId="4017" xr:uid="{8E98A09B-864E-4253-8F1C-318BED91A12C}"/>
    <cellStyle name="Normal 9 11 3" xfId="4018" xr:uid="{4DC63124-63F9-4196-9779-24D1EE319426}"/>
    <cellStyle name="Normal 9 11 4" xfId="4019" xr:uid="{56AA12B0-0E17-4D27-9E28-2F2C03175AAA}"/>
    <cellStyle name="Normal 9 12" xfId="4020" xr:uid="{83A5819E-2AB9-4D13-9E8D-8575FC3485B5}"/>
    <cellStyle name="Normal 9 12 2" xfId="4021" xr:uid="{8B3ECED6-9C94-4CD3-9956-C3553ED3CE79}"/>
    <cellStyle name="Normal 9 12 3" xfId="4022" xr:uid="{6917F9EE-27C0-4BAB-ADCA-5CAB6EB8E9F2}"/>
    <cellStyle name="Normal 9 12 4" xfId="4023" xr:uid="{008A98EA-E449-4E4C-9E20-959ED66B5C19}"/>
    <cellStyle name="Normal 9 13" xfId="4024" xr:uid="{733BEC7F-41C2-4C48-A520-CDFA49F257E2}"/>
    <cellStyle name="Normal 9 13 2" xfId="4025" xr:uid="{0C72768F-4807-467B-8FC6-6D8B1B1AD2E6}"/>
    <cellStyle name="Normal 9 14" xfId="4026" xr:uid="{0DA07AAE-AD51-4A7C-852A-05E98D003FA7}"/>
    <cellStyle name="Normal 9 15" xfId="4027" xr:uid="{FD67C8E3-0B41-4D24-A8BA-0A76D240A141}"/>
    <cellStyle name="Normal 9 16" xfId="4028" xr:uid="{8D7D4D6C-EEC8-4818-A108-4E585DDC457A}"/>
    <cellStyle name="Normal 9 2" xfId="165" xr:uid="{081B0B8D-F176-4D66-BCE7-A10B66182218}"/>
    <cellStyle name="Normal 9 2 2" xfId="402" xr:uid="{BB36ECB2-0458-41B9-A2F3-68785986A6D9}"/>
    <cellStyle name="Normal 9 2 2 2" xfId="4672" xr:uid="{5B38880E-AF66-4F4C-BA88-E5F2946F9AB6}"/>
    <cellStyle name="Normal 9 2 3" xfId="4561" xr:uid="{51A3F7C2-4459-4EC0-AA1B-70242AB221F0}"/>
    <cellStyle name="Normal 9 3" xfId="166" xr:uid="{251CABB1-A680-4DC3-AA22-781A4F7250FE}"/>
    <cellStyle name="Normal 9 3 10" xfId="4029" xr:uid="{E79662FF-9E98-49A8-BF74-DDD6735CAF5B}"/>
    <cellStyle name="Normal 9 3 11" xfId="4030" xr:uid="{3BA96A33-4560-46E5-9125-4B2C76F2D3CB}"/>
    <cellStyle name="Normal 9 3 2" xfId="167" xr:uid="{19014E76-101B-47C1-9FB4-F472A02FBCE3}"/>
    <cellStyle name="Normal 9 3 2 2" xfId="168" xr:uid="{35A5A3F1-299B-45E6-B90E-577274882B04}"/>
    <cellStyle name="Normal 9 3 2 2 2" xfId="403" xr:uid="{D54A0D12-D873-4732-8494-78D20DBC5D33}"/>
    <cellStyle name="Normal 9 3 2 2 2 2" xfId="825" xr:uid="{85D2F09D-FAAA-4004-848D-1C362AE5D25C}"/>
    <cellStyle name="Normal 9 3 2 2 2 2 2" xfId="826" xr:uid="{FF57778E-9125-4362-A98B-48D232708976}"/>
    <cellStyle name="Normal 9 3 2 2 2 2 2 2" xfId="2231" xr:uid="{3B10D839-260B-4676-9D48-DFB24BD470B3}"/>
    <cellStyle name="Normal 9 3 2 2 2 2 2 2 2" xfId="2232" xr:uid="{70A9F58A-8CB0-4110-9789-8CFDDAD417D0}"/>
    <cellStyle name="Normal 9 3 2 2 2 2 2 3" xfId="2233" xr:uid="{4D70ABCA-B3DA-4165-8834-B0C63A2982CE}"/>
    <cellStyle name="Normal 9 3 2 2 2 2 3" xfId="2234" xr:uid="{F805098F-E1DF-4500-840C-8CE58FE6EFBD}"/>
    <cellStyle name="Normal 9 3 2 2 2 2 3 2" xfId="2235" xr:uid="{F39E1D86-A9C8-44D5-A17E-18B57FF9F514}"/>
    <cellStyle name="Normal 9 3 2 2 2 2 4" xfId="2236" xr:uid="{0FE33325-AEC3-4AFD-A3BD-243139F45406}"/>
    <cellStyle name="Normal 9 3 2 2 2 3" xfId="827" xr:uid="{E275D813-B5A1-4246-A20C-4D153C655F0B}"/>
    <cellStyle name="Normal 9 3 2 2 2 3 2" xfId="2237" xr:uid="{6017AEF5-A01F-4470-86BD-376DE1F18A81}"/>
    <cellStyle name="Normal 9 3 2 2 2 3 2 2" xfId="2238" xr:uid="{8F9F33C8-20A9-4C1A-B132-2351E3DB0AA3}"/>
    <cellStyle name="Normal 9 3 2 2 2 3 3" xfId="2239" xr:uid="{789DACBB-F2A1-45D3-8A9F-C4ADCD87A1A6}"/>
    <cellStyle name="Normal 9 3 2 2 2 3 4" xfId="4031" xr:uid="{E970AA22-CB23-4DEA-81A8-700C1E1CA874}"/>
    <cellStyle name="Normal 9 3 2 2 2 4" xfId="2240" xr:uid="{D299B10F-C2D3-4A0F-A950-38B436FDAFD1}"/>
    <cellStyle name="Normal 9 3 2 2 2 4 2" xfId="2241" xr:uid="{0E1D9543-A159-46F5-B6C4-262701454F78}"/>
    <cellStyle name="Normal 9 3 2 2 2 5" xfId="2242" xr:uid="{4643F96C-E2C7-40FE-B964-75E66874A2BF}"/>
    <cellStyle name="Normal 9 3 2 2 2 6" xfId="4032" xr:uid="{4DF15ECC-2310-4AEA-892F-1F8CFA23B370}"/>
    <cellStyle name="Normal 9 3 2 2 3" xfId="404" xr:uid="{A307AEAF-2495-4D8E-A0B9-5872B1A5F26C}"/>
    <cellStyle name="Normal 9 3 2 2 3 2" xfId="828" xr:uid="{81C09D1C-E5C0-4E33-9587-423B05B4F6A8}"/>
    <cellStyle name="Normal 9 3 2 2 3 2 2" xfId="829" xr:uid="{A55D5513-FB4F-4534-AD0A-0A30FEFF5657}"/>
    <cellStyle name="Normal 9 3 2 2 3 2 2 2" xfId="2243" xr:uid="{2F6CB2D4-221B-4E76-8089-455EF853C492}"/>
    <cellStyle name="Normal 9 3 2 2 3 2 2 2 2" xfId="2244" xr:uid="{7C1468A8-92E4-480A-8D03-A4F916035D0F}"/>
    <cellStyle name="Normal 9 3 2 2 3 2 2 3" xfId="2245" xr:uid="{62DEF01D-9B3D-4E8A-BDE2-D1DE5DCFBDDB}"/>
    <cellStyle name="Normal 9 3 2 2 3 2 3" xfId="2246" xr:uid="{0C2C618C-B8A7-4F76-B1AA-B2B6A0DAED88}"/>
    <cellStyle name="Normal 9 3 2 2 3 2 3 2" xfId="2247" xr:uid="{88F56FAF-E2C2-40CE-ABFB-A9F802B90EE5}"/>
    <cellStyle name="Normal 9 3 2 2 3 2 4" xfId="2248" xr:uid="{2435CCDB-371F-40EF-9AB9-CEACBE021092}"/>
    <cellStyle name="Normal 9 3 2 2 3 3" xfId="830" xr:uid="{8623331D-92C3-4487-B2DF-9FC1D1B19417}"/>
    <cellStyle name="Normal 9 3 2 2 3 3 2" xfId="2249" xr:uid="{0E6C3A0E-894C-4675-8BD9-1984ABA39294}"/>
    <cellStyle name="Normal 9 3 2 2 3 3 2 2" xfId="2250" xr:uid="{F12BE64E-F551-4F88-B143-77332D85A678}"/>
    <cellStyle name="Normal 9 3 2 2 3 3 3" xfId="2251" xr:uid="{426A9E84-CDAC-4C25-8BC1-3F861C0D115A}"/>
    <cellStyle name="Normal 9 3 2 2 3 4" xfId="2252" xr:uid="{53AB79E2-EB95-4A77-9CB0-321A097468CE}"/>
    <cellStyle name="Normal 9 3 2 2 3 4 2" xfId="2253" xr:uid="{52785769-3DC5-4C3D-A877-BA96BEAD37CB}"/>
    <cellStyle name="Normal 9 3 2 2 3 5" xfId="2254" xr:uid="{3B5872F3-9414-4E74-B6BC-54DF935741EB}"/>
    <cellStyle name="Normal 9 3 2 2 4" xfId="831" xr:uid="{24E8BA1F-0B58-4BCF-A448-F7425CA73522}"/>
    <cellStyle name="Normal 9 3 2 2 4 2" xfId="832" xr:uid="{20860D91-2295-4202-8D84-6ED10BE4B5D2}"/>
    <cellStyle name="Normal 9 3 2 2 4 2 2" xfId="2255" xr:uid="{1FD87F42-5FF1-4EF2-9A38-F5D3060799D4}"/>
    <cellStyle name="Normal 9 3 2 2 4 2 2 2" xfId="2256" xr:uid="{7280BAAF-B52F-47C8-B8B8-E06ADD08F78C}"/>
    <cellStyle name="Normal 9 3 2 2 4 2 3" xfId="2257" xr:uid="{456AE6F0-22C7-45E3-BFBF-969A9F7CC1C6}"/>
    <cellStyle name="Normal 9 3 2 2 4 3" xfId="2258" xr:uid="{DCE0718E-ED67-433B-AEA0-F9A54DBB3348}"/>
    <cellStyle name="Normal 9 3 2 2 4 3 2" xfId="2259" xr:uid="{3BEDB2AF-201E-4DCA-B10A-1F1AEE254CB5}"/>
    <cellStyle name="Normal 9 3 2 2 4 4" xfId="2260" xr:uid="{9832778D-C27D-45FF-AE1F-9BD0552C402A}"/>
    <cellStyle name="Normal 9 3 2 2 5" xfId="833" xr:uid="{FDA6A77F-25EA-447C-A35D-66582843A01B}"/>
    <cellStyle name="Normal 9 3 2 2 5 2" xfId="2261" xr:uid="{3546AE1C-2700-42C5-8AF5-467AD495F753}"/>
    <cellStyle name="Normal 9 3 2 2 5 2 2" xfId="2262" xr:uid="{E4FBB3B3-42FC-4BC1-82E5-D8779FA7C4A2}"/>
    <cellStyle name="Normal 9 3 2 2 5 3" xfId="2263" xr:uid="{F096D67F-A8D7-4C62-81C9-1B01E75A52D9}"/>
    <cellStyle name="Normal 9 3 2 2 5 4" xfId="4033" xr:uid="{748E93B6-B64E-4202-9030-891A00AB852D}"/>
    <cellStyle name="Normal 9 3 2 2 6" xfId="2264" xr:uid="{38F7D9CC-5A37-47FC-8862-16C61B144FC4}"/>
    <cellStyle name="Normal 9 3 2 2 6 2" xfId="2265" xr:uid="{EBE74E73-A68B-4BBF-B377-B9D8285334AD}"/>
    <cellStyle name="Normal 9 3 2 2 7" xfId="2266" xr:uid="{FB61F634-CF5B-4034-9D62-34999CC6690E}"/>
    <cellStyle name="Normal 9 3 2 2 8" xfId="4034" xr:uid="{B55B8CCB-17D8-4080-8554-DD8C2B4B9BC4}"/>
    <cellStyle name="Normal 9 3 2 3" xfId="405" xr:uid="{7B89F7D7-4372-4CC7-A0AC-E5B0941729ED}"/>
    <cellStyle name="Normal 9 3 2 3 2" xfId="834" xr:uid="{EE776CFE-5A44-4EE6-BEEF-03B7248121F8}"/>
    <cellStyle name="Normal 9 3 2 3 2 2" xfId="835" xr:uid="{24FAFCE2-58BA-4068-A8BE-7CF5671CBC58}"/>
    <cellStyle name="Normal 9 3 2 3 2 2 2" xfId="2267" xr:uid="{52727C31-F5BA-42A2-9ACA-3DE51FBC42CC}"/>
    <cellStyle name="Normal 9 3 2 3 2 2 2 2" xfId="2268" xr:uid="{E4C1BBBD-9BFA-4F3B-92AD-66F48F215003}"/>
    <cellStyle name="Normal 9 3 2 3 2 2 3" xfId="2269" xr:uid="{9B642AB1-5C25-42BB-A096-1A0450329E44}"/>
    <cellStyle name="Normal 9 3 2 3 2 3" xfId="2270" xr:uid="{D2AE6ACB-998C-48D6-9A5A-70E280E4D011}"/>
    <cellStyle name="Normal 9 3 2 3 2 3 2" xfId="2271" xr:uid="{74581463-4494-4204-B838-EEC16EF29571}"/>
    <cellStyle name="Normal 9 3 2 3 2 4" xfId="2272" xr:uid="{567A5627-0BA1-48AB-B133-C41B6163A289}"/>
    <cellStyle name="Normal 9 3 2 3 3" xfId="836" xr:uid="{87719FDA-8481-4204-A714-E904158CF05F}"/>
    <cellStyle name="Normal 9 3 2 3 3 2" xfId="2273" xr:uid="{0EDD2195-EBFA-458B-BA25-9A0F579BEA93}"/>
    <cellStyle name="Normal 9 3 2 3 3 2 2" xfId="2274" xr:uid="{37A6DD70-9175-459A-AA47-4CA36FB6337F}"/>
    <cellStyle name="Normal 9 3 2 3 3 3" xfId="2275" xr:uid="{A423AD05-F6E5-41C7-ADD7-51423550FD95}"/>
    <cellStyle name="Normal 9 3 2 3 3 4" xfId="4035" xr:uid="{445706BF-4D64-439C-BA3C-5338F7A1993F}"/>
    <cellStyle name="Normal 9 3 2 3 4" xfId="2276" xr:uid="{BBA0151E-7669-4B3F-8623-D45D59C54658}"/>
    <cellStyle name="Normal 9 3 2 3 4 2" xfId="2277" xr:uid="{C5C3FEFD-AF41-4886-AAA2-44172588CD63}"/>
    <cellStyle name="Normal 9 3 2 3 5" xfId="2278" xr:uid="{F27DE3C5-D81B-415D-87F6-205003E5855D}"/>
    <cellStyle name="Normal 9 3 2 3 6" xfId="4036" xr:uid="{9634D17F-2114-4F2C-8A73-CB768E2759EF}"/>
    <cellStyle name="Normal 9 3 2 4" xfId="406" xr:uid="{F6E46917-56FC-4698-B0B1-A83C8FA1DD67}"/>
    <cellStyle name="Normal 9 3 2 4 2" xfId="837" xr:uid="{5A22EBB1-2665-4090-AC29-2F3B41B327BF}"/>
    <cellStyle name="Normal 9 3 2 4 2 2" xfId="838" xr:uid="{C4397BEA-D904-4012-8FCA-4F24EC3BDFC1}"/>
    <cellStyle name="Normal 9 3 2 4 2 2 2" xfId="2279" xr:uid="{341EC447-7B13-4AEC-90FD-35D9E3942A63}"/>
    <cellStyle name="Normal 9 3 2 4 2 2 2 2" xfId="2280" xr:uid="{EB0B87E2-0323-4F9E-85BB-9F7747582889}"/>
    <cellStyle name="Normal 9 3 2 4 2 2 3" xfId="2281" xr:uid="{5AFE4EE9-4C94-44D4-9D9D-8A6614E1173C}"/>
    <cellStyle name="Normal 9 3 2 4 2 3" xfId="2282" xr:uid="{3B672F5D-8E1E-42B7-862B-932C1A61A582}"/>
    <cellStyle name="Normal 9 3 2 4 2 3 2" xfId="2283" xr:uid="{6F304F7B-E828-4A5C-BE15-E2B1D1269AA5}"/>
    <cellStyle name="Normal 9 3 2 4 2 4" xfId="2284" xr:uid="{D2D2E020-24A9-4818-9094-2B38F843A833}"/>
    <cellStyle name="Normal 9 3 2 4 3" xfId="839" xr:uid="{6544FE54-8080-4FB9-9C80-E560446122C0}"/>
    <cellStyle name="Normal 9 3 2 4 3 2" xfId="2285" xr:uid="{984F5971-31B6-4E64-AE81-A97C93A0ED19}"/>
    <cellStyle name="Normal 9 3 2 4 3 2 2" xfId="2286" xr:uid="{6406EF78-D78C-4BFA-B823-F79E1F891EDA}"/>
    <cellStyle name="Normal 9 3 2 4 3 3" xfId="2287" xr:uid="{392AAB18-13F5-48D6-8F50-C081393A0E2D}"/>
    <cellStyle name="Normal 9 3 2 4 4" xfId="2288" xr:uid="{305F54A2-1F8D-4C72-A77C-6E9C91B5AE57}"/>
    <cellStyle name="Normal 9 3 2 4 4 2" xfId="2289" xr:uid="{FF1E2CB4-3D4A-46DF-B1A0-93DBD4E955FA}"/>
    <cellStyle name="Normal 9 3 2 4 5" xfId="2290" xr:uid="{1E89C13A-CD3B-42B4-A3B1-2454CD0B0E7B}"/>
    <cellStyle name="Normal 9 3 2 5" xfId="407" xr:uid="{959EE1AD-B005-4862-B223-7CE76AC58691}"/>
    <cellStyle name="Normal 9 3 2 5 2" xfId="840" xr:uid="{F659AE26-AC16-456A-BCE1-C6CC6C79C929}"/>
    <cellStyle name="Normal 9 3 2 5 2 2" xfId="2291" xr:uid="{E6093F0C-C756-40C5-B31C-AFA26F6A3D18}"/>
    <cellStyle name="Normal 9 3 2 5 2 2 2" xfId="2292" xr:uid="{62194898-4B60-49C4-AE43-7D4D45240F3B}"/>
    <cellStyle name="Normal 9 3 2 5 2 3" xfId="2293" xr:uid="{328B2D59-3427-4EFD-90CD-20AEA6F35890}"/>
    <cellStyle name="Normal 9 3 2 5 3" xfId="2294" xr:uid="{351DBF22-9C96-4250-9AC1-315F507F4F62}"/>
    <cellStyle name="Normal 9 3 2 5 3 2" xfId="2295" xr:uid="{2B2D0CEA-C768-454B-8126-BA00883C0E7D}"/>
    <cellStyle name="Normal 9 3 2 5 4" xfId="2296" xr:uid="{65D08CA1-1BF7-4101-BBBF-1FDA8E179564}"/>
    <cellStyle name="Normal 9 3 2 6" xfId="841" xr:uid="{549C5E91-BA7C-4830-B06F-7B317D7D0AB3}"/>
    <cellStyle name="Normal 9 3 2 6 2" xfId="2297" xr:uid="{19A614E2-6FC7-4695-9BA1-79AAA3B6C0CF}"/>
    <cellStyle name="Normal 9 3 2 6 2 2" xfId="2298" xr:uid="{6A18F5E4-2B57-43BB-864F-6D2CA72E90B2}"/>
    <cellStyle name="Normal 9 3 2 6 3" xfId="2299" xr:uid="{9F2FE46E-1836-43D6-BA89-35DC3B5F882B}"/>
    <cellStyle name="Normal 9 3 2 6 4" xfId="4037" xr:uid="{99FB05DE-0669-4F8B-AA81-08C7E2657CB4}"/>
    <cellStyle name="Normal 9 3 2 7" xfId="2300" xr:uid="{2676425C-00C2-4D1E-AA50-60DFBE464491}"/>
    <cellStyle name="Normal 9 3 2 7 2" xfId="2301" xr:uid="{A974F910-834A-469C-B290-125C91B592A4}"/>
    <cellStyle name="Normal 9 3 2 8" xfId="2302" xr:uid="{9592522C-DD2E-46B9-8A05-44BC72AB73A9}"/>
    <cellStyle name="Normal 9 3 2 9" xfId="4038" xr:uid="{C3A39947-794A-4A47-ACC5-DB56161751C6}"/>
    <cellStyle name="Normal 9 3 3" xfId="169" xr:uid="{03B9F95C-DE63-46DB-8809-1DE02996E57C}"/>
    <cellStyle name="Normal 9 3 3 2" xfId="170" xr:uid="{ED3C9669-2FA9-4B39-BC84-E73B8FC0F7D4}"/>
    <cellStyle name="Normal 9 3 3 2 2" xfId="842" xr:uid="{3407896C-9D32-49D0-98D0-E2598F544CA5}"/>
    <cellStyle name="Normal 9 3 3 2 2 2" xfId="843" xr:uid="{4980B7B3-EE20-44E1-A0D5-3117C30115F5}"/>
    <cellStyle name="Normal 9 3 3 2 2 2 2" xfId="2303" xr:uid="{D48163A8-DF88-4F5E-A2A7-EC41B4703D29}"/>
    <cellStyle name="Normal 9 3 3 2 2 2 2 2" xfId="2304" xr:uid="{5DC67FEF-5E33-46BF-90FD-6F9D6ADE27C1}"/>
    <cellStyle name="Normal 9 3 3 2 2 2 3" xfId="2305" xr:uid="{DF52E96E-1B01-448D-990E-E2395C186B20}"/>
    <cellStyle name="Normal 9 3 3 2 2 3" xfId="2306" xr:uid="{F1A629FE-237D-4EC3-A7BB-A6F07A17C961}"/>
    <cellStyle name="Normal 9 3 3 2 2 3 2" xfId="2307" xr:uid="{B393B0CD-C8D8-4228-8196-509FDE87CAC4}"/>
    <cellStyle name="Normal 9 3 3 2 2 4" xfId="2308" xr:uid="{2CBCE79B-7181-4282-B73A-BCC5562F0849}"/>
    <cellStyle name="Normal 9 3 3 2 3" xfId="844" xr:uid="{C66EF37E-7888-435B-BDB9-74B053D0F27E}"/>
    <cellStyle name="Normal 9 3 3 2 3 2" xfId="2309" xr:uid="{4F13A15C-F695-4427-9405-A09D49A276F9}"/>
    <cellStyle name="Normal 9 3 3 2 3 2 2" xfId="2310" xr:uid="{88EFF7DD-96E7-40D6-977C-06AA9E53A230}"/>
    <cellStyle name="Normal 9 3 3 2 3 3" xfId="2311" xr:uid="{B72DEA2D-C704-4048-A4A9-D59CB077F559}"/>
    <cellStyle name="Normal 9 3 3 2 3 4" xfId="4039" xr:uid="{4F2091E6-5F2B-4D2D-A10F-C216DEFE7667}"/>
    <cellStyle name="Normal 9 3 3 2 4" xfId="2312" xr:uid="{95D09082-35A2-478C-A324-F6735BF14FA0}"/>
    <cellStyle name="Normal 9 3 3 2 4 2" xfId="2313" xr:uid="{A34EFC3C-A205-4CA6-B1FA-0C58F2481B8D}"/>
    <cellStyle name="Normal 9 3 3 2 5" xfId="2314" xr:uid="{14089DCE-DBF0-4E4E-A885-3EC2C57005FB}"/>
    <cellStyle name="Normal 9 3 3 2 6" xfId="4040" xr:uid="{4703C68F-1294-4252-9AD3-7BBC617F5036}"/>
    <cellStyle name="Normal 9 3 3 3" xfId="408" xr:uid="{03B81711-1551-4099-8F65-063C987F9797}"/>
    <cellStyle name="Normal 9 3 3 3 2" xfId="845" xr:uid="{758D1AF7-9B54-4203-B270-9D4AF92792E9}"/>
    <cellStyle name="Normal 9 3 3 3 2 2" xfId="846" xr:uid="{10388B0D-800D-4C93-8895-AF2C66ABE133}"/>
    <cellStyle name="Normal 9 3 3 3 2 2 2" xfId="2315" xr:uid="{A61E657D-9F88-4A80-A1A2-7991D0E8364D}"/>
    <cellStyle name="Normal 9 3 3 3 2 2 2 2" xfId="2316" xr:uid="{306778F3-7379-4310-B4EA-999D81C48A02}"/>
    <cellStyle name="Normal 9 3 3 3 2 2 2 2 2" xfId="4765" xr:uid="{0DC29E15-2609-4D9B-B121-A4C02A5338CE}"/>
    <cellStyle name="Normal 9 3 3 3 2 2 3" xfId="2317" xr:uid="{32F0EA32-1054-44B3-A978-D3BC5F4D39E8}"/>
    <cellStyle name="Normal 9 3 3 3 2 2 3 2" xfId="4766" xr:uid="{12423341-3994-439E-BE37-6348DFDF42B3}"/>
    <cellStyle name="Normal 9 3 3 3 2 3" xfId="2318" xr:uid="{CF50207A-657E-42CE-BCD7-A9513FBB2023}"/>
    <cellStyle name="Normal 9 3 3 3 2 3 2" xfId="2319" xr:uid="{F08A5FCE-283A-4A87-A94F-9DBAC69123E6}"/>
    <cellStyle name="Normal 9 3 3 3 2 3 2 2" xfId="4768" xr:uid="{2FBAB829-D94F-475C-A54A-C5486FEF6B95}"/>
    <cellStyle name="Normal 9 3 3 3 2 3 3" xfId="4767" xr:uid="{8DBCB0E5-F118-4A4C-9A4C-0AC01DC5BE25}"/>
    <cellStyle name="Normal 9 3 3 3 2 4" xfId="2320" xr:uid="{CB55322F-3C08-40DF-9915-1637FD3E403C}"/>
    <cellStyle name="Normal 9 3 3 3 2 4 2" xfId="4769" xr:uid="{2F5F9011-2283-4D7E-A78B-BB168D717BB1}"/>
    <cellStyle name="Normal 9 3 3 3 3" xfId="847" xr:uid="{FC24FAEB-AA35-4187-9271-388BDDF906A9}"/>
    <cellStyle name="Normal 9 3 3 3 3 2" xfId="2321" xr:uid="{68AB0FE6-6EE6-47D9-ADF4-4B8ADBCD1F38}"/>
    <cellStyle name="Normal 9 3 3 3 3 2 2" xfId="2322" xr:uid="{9C0AA940-9074-419A-A206-6ED38117B754}"/>
    <cellStyle name="Normal 9 3 3 3 3 2 2 2" xfId="4772" xr:uid="{B2FDE9C5-D691-47CD-A44A-664CF649324D}"/>
    <cellStyle name="Normal 9 3 3 3 3 2 3" xfId="4771" xr:uid="{8E806127-D27C-47FF-8E0E-128283B740B7}"/>
    <cellStyle name="Normal 9 3 3 3 3 3" xfId="2323" xr:uid="{B854FA16-A3A2-4873-B461-5315A8EDFBAB}"/>
    <cellStyle name="Normal 9 3 3 3 3 3 2" xfId="4773" xr:uid="{28BBD9CD-63E0-4AED-9888-EF6532BB39F2}"/>
    <cellStyle name="Normal 9 3 3 3 3 4" xfId="4770" xr:uid="{0AD01C65-5F0F-4ED1-B0D0-BBBBB7223A6A}"/>
    <cellStyle name="Normal 9 3 3 3 4" xfId="2324" xr:uid="{B475D14F-EED0-403D-9234-720F16E8B312}"/>
    <cellStyle name="Normal 9 3 3 3 4 2" xfId="2325" xr:uid="{F4240861-8151-4CFB-BAB3-071AE930E83D}"/>
    <cellStyle name="Normal 9 3 3 3 4 2 2" xfId="4775" xr:uid="{A3FC9FCE-77B7-4E3C-9641-CAB2BE0A42D5}"/>
    <cellStyle name="Normal 9 3 3 3 4 3" xfId="4774" xr:uid="{BBC36F3E-AD3E-4C3D-9B35-0023157B68E4}"/>
    <cellStyle name="Normal 9 3 3 3 5" xfId="2326" xr:uid="{BEEBFDAD-0817-4CA3-AA52-1787D1C71C26}"/>
    <cellStyle name="Normal 9 3 3 3 5 2" xfId="4776" xr:uid="{B5AF5638-07D7-4666-803A-9183FF7B133C}"/>
    <cellStyle name="Normal 9 3 3 4" xfId="409" xr:uid="{777C69E8-D203-4726-B123-E0A1C9EFF327}"/>
    <cellStyle name="Normal 9 3 3 4 2" xfId="848" xr:uid="{D61D0EDF-4712-4AB1-BF66-BD2BC7D1797B}"/>
    <cellStyle name="Normal 9 3 3 4 2 2" xfId="2327" xr:uid="{A67DA545-2C43-43FA-AE76-8181A568E643}"/>
    <cellStyle name="Normal 9 3 3 4 2 2 2" xfId="2328" xr:uid="{7BFCBE17-08BB-4097-836D-F0083997BF88}"/>
    <cellStyle name="Normal 9 3 3 4 2 2 2 2" xfId="4780" xr:uid="{C1D105C2-9729-4C63-B4B6-605F212334D7}"/>
    <cellStyle name="Normal 9 3 3 4 2 2 3" xfId="4779" xr:uid="{B4AC4686-D856-4C8F-B9B3-86FE086EC2EA}"/>
    <cellStyle name="Normal 9 3 3 4 2 3" xfId="2329" xr:uid="{0C6C20DE-F93A-421D-95B6-AEEDCEE4905C}"/>
    <cellStyle name="Normal 9 3 3 4 2 3 2" xfId="4781" xr:uid="{DE867FE7-BACF-49FD-B500-C04A0DB7FA6F}"/>
    <cellStyle name="Normal 9 3 3 4 2 4" xfId="4778" xr:uid="{A0397986-827F-46FA-A756-3BE35F43DD64}"/>
    <cellStyle name="Normal 9 3 3 4 3" xfId="2330" xr:uid="{B1DE2DA3-3902-41D2-90CF-3CA276A3FF16}"/>
    <cellStyle name="Normal 9 3 3 4 3 2" xfId="2331" xr:uid="{84A954B0-A085-4760-9828-641751B38A32}"/>
    <cellStyle name="Normal 9 3 3 4 3 2 2" xfId="4783" xr:uid="{04C50006-F524-4FA0-B7B4-39C71E8EC747}"/>
    <cellStyle name="Normal 9 3 3 4 3 3" xfId="4782" xr:uid="{5B3D6882-B3CE-482E-8F9A-64E8EFC39E8C}"/>
    <cellStyle name="Normal 9 3 3 4 4" xfId="2332" xr:uid="{37F77F61-C677-4DA2-BA18-CF9DC328C4FE}"/>
    <cellStyle name="Normal 9 3 3 4 4 2" xfId="4784" xr:uid="{F9393030-0DAD-4CD3-AD1F-55E904AE0A58}"/>
    <cellStyle name="Normal 9 3 3 4 5" xfId="4777" xr:uid="{3EA488A6-09C4-4DE5-863A-7CC2C5B0EDB4}"/>
    <cellStyle name="Normal 9 3 3 5" xfId="849" xr:uid="{2957294D-4771-49CF-B21E-847C58BA9767}"/>
    <cellStyle name="Normal 9 3 3 5 2" xfId="2333" xr:uid="{E6B448FE-51B2-4E85-90EF-990AF075D808}"/>
    <cellStyle name="Normal 9 3 3 5 2 2" xfId="2334" xr:uid="{8D6EF2CC-7284-401F-96C0-3AD59B140391}"/>
    <cellStyle name="Normal 9 3 3 5 2 2 2" xfId="4787" xr:uid="{DFDB0FBD-B5BF-4825-85FE-C2715FF61062}"/>
    <cellStyle name="Normal 9 3 3 5 2 3" xfId="4786" xr:uid="{C826E1B4-7050-4BFE-903E-7629BDAC273D}"/>
    <cellStyle name="Normal 9 3 3 5 3" xfId="2335" xr:uid="{8E54ED17-BA10-4808-99E1-C996F4272F08}"/>
    <cellStyle name="Normal 9 3 3 5 3 2" xfId="4788" xr:uid="{3DF67CBD-F970-42C9-8F4C-E18239026060}"/>
    <cellStyle name="Normal 9 3 3 5 4" xfId="4041" xr:uid="{5FB58235-D26E-4ECD-BFA7-58338DB7059C}"/>
    <cellStyle name="Normal 9 3 3 5 4 2" xfId="4789" xr:uid="{993850F4-5DCD-46BE-8114-365D28B55A9F}"/>
    <cellStyle name="Normal 9 3 3 5 5" xfId="4785" xr:uid="{262B8CCB-3978-4A5E-B356-FD2D84CA8756}"/>
    <cellStyle name="Normal 9 3 3 6" xfId="2336" xr:uid="{C367F400-ED82-44E4-B49D-14B76492F971}"/>
    <cellStyle name="Normal 9 3 3 6 2" xfId="2337" xr:uid="{A31EFE81-9031-4111-A523-CADE0289177E}"/>
    <cellStyle name="Normal 9 3 3 6 2 2" xfId="4791" xr:uid="{3E332DAF-8008-4582-BCCE-8057417B5970}"/>
    <cellStyle name="Normal 9 3 3 6 3" xfId="4790" xr:uid="{B32A6198-51A6-4185-BBBF-CF09B3689DFB}"/>
    <cellStyle name="Normal 9 3 3 7" xfId="2338" xr:uid="{F074D599-7FA5-407B-AF2C-711450303A31}"/>
    <cellStyle name="Normal 9 3 3 7 2" xfId="4792" xr:uid="{6D5B132F-16E9-4D7B-9706-B8E14483FB01}"/>
    <cellStyle name="Normal 9 3 3 8" xfId="4042" xr:uid="{35AE2F54-AF6B-4A46-932A-159633EAC977}"/>
    <cellStyle name="Normal 9 3 3 8 2" xfId="4793" xr:uid="{9DB50B96-3FF7-45B5-A607-1E46A39B1F58}"/>
    <cellStyle name="Normal 9 3 4" xfId="171" xr:uid="{3921731B-0E52-415A-88BC-90CDCAEA6A04}"/>
    <cellStyle name="Normal 9 3 4 2" xfId="450" xr:uid="{A939295A-DFB3-4361-AA8F-B87AF36A94C8}"/>
    <cellStyle name="Normal 9 3 4 2 2" xfId="850" xr:uid="{C097DF17-F014-46F9-B277-A55BAD4C4F26}"/>
    <cellStyle name="Normal 9 3 4 2 2 2" xfId="2339" xr:uid="{B42AFF86-0CA2-4AC4-B6C7-4A7EC1434E40}"/>
    <cellStyle name="Normal 9 3 4 2 2 2 2" xfId="2340" xr:uid="{6DE757EE-906E-4956-A338-BC24A8B3B7AF}"/>
    <cellStyle name="Normal 9 3 4 2 2 2 2 2" xfId="4798" xr:uid="{5884C091-83E3-4324-B6C9-A60EE2315A2C}"/>
    <cellStyle name="Normal 9 3 4 2 2 2 3" xfId="4797" xr:uid="{EA3A2D41-2F99-4E2B-9A1A-C53B0C5B9CE8}"/>
    <cellStyle name="Normal 9 3 4 2 2 3" xfId="2341" xr:uid="{1A9B6471-9380-4735-AAE7-9D8A59129257}"/>
    <cellStyle name="Normal 9 3 4 2 2 3 2" xfId="4799" xr:uid="{DA254B35-B81E-48CE-A19C-6A6A3DD5CB4C}"/>
    <cellStyle name="Normal 9 3 4 2 2 4" xfId="4043" xr:uid="{E90A3282-0478-48DD-AAF8-D24E75F256C0}"/>
    <cellStyle name="Normal 9 3 4 2 2 4 2" xfId="4800" xr:uid="{3BC7C377-9488-44D7-A4E0-90BBB468A6CB}"/>
    <cellStyle name="Normal 9 3 4 2 2 5" xfId="4796" xr:uid="{EF6DF938-4EEE-43F4-9A46-CEA4F00A9655}"/>
    <cellStyle name="Normal 9 3 4 2 3" xfId="2342" xr:uid="{88CB1C22-48F6-4710-87F3-625738CF6A48}"/>
    <cellStyle name="Normal 9 3 4 2 3 2" xfId="2343" xr:uid="{2A280930-5796-4DEE-9926-169D63688985}"/>
    <cellStyle name="Normal 9 3 4 2 3 2 2" xfId="4802" xr:uid="{25DF267E-EF91-48BF-ABCF-B19FA8779A61}"/>
    <cellStyle name="Normal 9 3 4 2 3 3" xfId="4801" xr:uid="{95AEB791-68A5-4349-94F2-2B65ABDCD7F5}"/>
    <cellStyle name="Normal 9 3 4 2 4" xfId="2344" xr:uid="{45AD8A58-E63E-421E-9D8B-AB4431256CB1}"/>
    <cellStyle name="Normal 9 3 4 2 4 2" xfId="4803" xr:uid="{44708CEF-14EF-42B3-AEF6-EBA2939E0A19}"/>
    <cellStyle name="Normal 9 3 4 2 5" xfId="4044" xr:uid="{BEA57F33-B2B2-4693-939A-E2C85BB4A91E}"/>
    <cellStyle name="Normal 9 3 4 2 5 2" xfId="4804" xr:uid="{CFB97067-6B2E-4F75-AC51-6F0B8F0EC3C5}"/>
    <cellStyle name="Normal 9 3 4 2 6" xfId="4795" xr:uid="{BE0632D1-123D-4572-8FF4-C3DCA334E8D3}"/>
    <cellStyle name="Normal 9 3 4 3" xfId="851" xr:uid="{08034D40-595E-4419-8786-6CC0E3B3EDF7}"/>
    <cellStyle name="Normal 9 3 4 3 2" xfId="2345" xr:uid="{CB08B0B0-7C81-44D2-92F1-94CFF47410EB}"/>
    <cellStyle name="Normal 9 3 4 3 2 2" xfId="2346" xr:uid="{92FF2355-0101-447A-8601-437C5E143E6E}"/>
    <cellStyle name="Normal 9 3 4 3 2 2 2" xfId="4807" xr:uid="{D8A0396D-76CE-47D3-A852-47D9084B2FBB}"/>
    <cellStyle name="Normal 9 3 4 3 2 3" xfId="4806" xr:uid="{E91701E2-6B4D-4E76-945F-F8A696E3593D}"/>
    <cellStyle name="Normal 9 3 4 3 3" xfId="2347" xr:uid="{12833B7D-FF31-45C1-AF1A-ECE28135CA50}"/>
    <cellStyle name="Normal 9 3 4 3 3 2" xfId="4808" xr:uid="{A9EE4732-F3A0-41CC-B40E-E8AE696DEB70}"/>
    <cellStyle name="Normal 9 3 4 3 4" xfId="4045" xr:uid="{7C8DF9CC-D25B-4E92-BECD-7D54765F3BFB}"/>
    <cellStyle name="Normal 9 3 4 3 4 2" xfId="4809" xr:uid="{8A76D206-5452-4DE9-B8BE-9F107187FCD6}"/>
    <cellStyle name="Normal 9 3 4 3 5" xfId="4805" xr:uid="{C5A8CFCD-7876-40AC-AA3A-9035DEBFEC29}"/>
    <cellStyle name="Normal 9 3 4 4" xfId="2348" xr:uid="{C8D2ED17-F8BF-464A-BF50-BC7073AE4943}"/>
    <cellStyle name="Normal 9 3 4 4 2" xfId="2349" xr:uid="{BDCE5475-CC15-4AF3-83CA-63342CF8FB17}"/>
    <cellStyle name="Normal 9 3 4 4 2 2" xfId="4811" xr:uid="{E8B13D3B-C284-4286-B823-53C48F5BE522}"/>
    <cellStyle name="Normal 9 3 4 4 3" xfId="4046" xr:uid="{0556FA03-8BBB-4C12-B79B-3DAD49DDAAFD}"/>
    <cellStyle name="Normal 9 3 4 4 3 2" xfId="4812" xr:uid="{4C03BC9B-7264-4049-8B2A-9F2D0E29AFBF}"/>
    <cellStyle name="Normal 9 3 4 4 4" xfId="4047" xr:uid="{CADCCFC1-62A1-4AAB-AEF2-6AE7BDA8AEFA}"/>
    <cellStyle name="Normal 9 3 4 4 4 2" xfId="4813" xr:uid="{F5ECAF84-63EC-46E4-839A-EDCD551A43F8}"/>
    <cellStyle name="Normal 9 3 4 4 5" xfId="4810" xr:uid="{D877B55A-8357-44E0-AB79-82838816372B}"/>
    <cellStyle name="Normal 9 3 4 5" xfId="2350" xr:uid="{307A11DD-3608-45E7-B159-612E0C09919B}"/>
    <cellStyle name="Normal 9 3 4 5 2" xfId="4814" xr:uid="{09319D7E-83C5-43BB-BC1E-F3D0D6F84705}"/>
    <cellStyle name="Normal 9 3 4 6" xfId="4048" xr:uid="{F7ED2519-549D-4A6D-9142-12505ECC56C3}"/>
    <cellStyle name="Normal 9 3 4 6 2" xfId="4815" xr:uid="{90D9DEBE-346C-4533-A0B9-17DA7B289B20}"/>
    <cellStyle name="Normal 9 3 4 7" xfId="4049" xr:uid="{70B6281D-8C78-41B2-8571-24989A253568}"/>
    <cellStyle name="Normal 9 3 4 7 2" xfId="4816" xr:uid="{3CE56642-880A-4F16-A14D-C67EF20089C6}"/>
    <cellStyle name="Normal 9 3 4 8" xfId="4794" xr:uid="{8AFE0C01-09FD-484E-843C-5F01AF25718B}"/>
    <cellStyle name="Normal 9 3 5" xfId="410" xr:uid="{5C85EA09-499D-4F14-A301-FAD343861AAE}"/>
    <cellStyle name="Normal 9 3 5 2" xfId="852" xr:uid="{AEAA8F0B-0BE0-46E7-99D5-01D7AC70FB00}"/>
    <cellStyle name="Normal 9 3 5 2 2" xfId="853" xr:uid="{D64C7908-57D6-4753-9E1F-BAA9F734109A}"/>
    <cellStyle name="Normal 9 3 5 2 2 2" xfId="2351" xr:uid="{DDFBE69E-811F-406A-B86B-F3E462158AA0}"/>
    <cellStyle name="Normal 9 3 5 2 2 2 2" xfId="2352" xr:uid="{9DEB5DCD-6E68-4832-8D85-9C84CB4C5A8A}"/>
    <cellStyle name="Normal 9 3 5 2 2 2 2 2" xfId="4821" xr:uid="{EE065E4B-6C71-4AB8-ADD0-43C49540F88C}"/>
    <cellStyle name="Normal 9 3 5 2 2 2 3" xfId="4820" xr:uid="{4B5306A0-25E8-4DF2-97EC-67740C01A381}"/>
    <cellStyle name="Normal 9 3 5 2 2 3" xfId="2353" xr:uid="{2710356B-F7CE-4D99-B45C-446A0C926C25}"/>
    <cellStyle name="Normal 9 3 5 2 2 3 2" xfId="4822" xr:uid="{22CEA168-6059-4746-81D3-7F52616DD7E6}"/>
    <cellStyle name="Normal 9 3 5 2 2 4" xfId="4819" xr:uid="{1B41144E-9C44-4EED-86FF-B0251382926A}"/>
    <cellStyle name="Normal 9 3 5 2 3" xfId="2354" xr:uid="{2AA0A66C-08BF-4FD7-A8F4-A00955B7E027}"/>
    <cellStyle name="Normal 9 3 5 2 3 2" xfId="2355" xr:uid="{FC59DDFB-972A-4E50-9D39-ABD6E9DEF2FC}"/>
    <cellStyle name="Normal 9 3 5 2 3 2 2" xfId="4824" xr:uid="{706C60B9-AFF6-4CD3-9DE0-B6B4382A22D2}"/>
    <cellStyle name="Normal 9 3 5 2 3 3" xfId="4823" xr:uid="{A25CCBAA-769E-499D-80DB-609AF853316A}"/>
    <cellStyle name="Normal 9 3 5 2 4" xfId="2356" xr:uid="{5671D8E4-9F02-4AC9-960B-63EDC02141C4}"/>
    <cellStyle name="Normal 9 3 5 2 4 2" xfId="4825" xr:uid="{29BA4838-88CB-4867-A870-14A54FC0C0CA}"/>
    <cellStyle name="Normal 9 3 5 2 5" xfId="4818" xr:uid="{BFA3F86C-8E05-4A39-BE3A-4C2DC48CAE97}"/>
    <cellStyle name="Normal 9 3 5 3" xfId="854" xr:uid="{223EC257-F89C-44D4-A6C3-0BB7EA692079}"/>
    <cellStyle name="Normal 9 3 5 3 2" xfId="2357" xr:uid="{20E704C6-43C9-48A8-981D-4D8D60F9C26A}"/>
    <cellStyle name="Normal 9 3 5 3 2 2" xfId="2358" xr:uid="{9C61A882-CE4E-4264-ABD0-D54D7E150072}"/>
    <cellStyle name="Normal 9 3 5 3 2 2 2" xfId="4828" xr:uid="{07DB59EA-EA05-42A3-B230-63136226DF4E}"/>
    <cellStyle name="Normal 9 3 5 3 2 3" xfId="4827" xr:uid="{EC440F4E-2789-475A-8496-8770B72ABF7B}"/>
    <cellStyle name="Normal 9 3 5 3 3" xfId="2359" xr:uid="{7B276F28-4276-4C04-80D9-894D52F0B738}"/>
    <cellStyle name="Normal 9 3 5 3 3 2" xfId="4829" xr:uid="{D1A019A3-5243-477B-B388-04B6C2E7FA14}"/>
    <cellStyle name="Normal 9 3 5 3 4" xfId="4050" xr:uid="{DC6DAFF1-9F41-4875-9171-94D225796F1B}"/>
    <cellStyle name="Normal 9 3 5 3 4 2" xfId="4830" xr:uid="{E86ADB8A-FA91-4D33-862A-2DEC695F74E3}"/>
    <cellStyle name="Normal 9 3 5 3 5" xfId="4826" xr:uid="{04929766-614E-4256-9B67-8C0D26370FED}"/>
    <cellStyle name="Normal 9 3 5 4" xfId="2360" xr:uid="{3F918634-1E85-4345-9D3C-E7B2CBA4CA47}"/>
    <cellStyle name="Normal 9 3 5 4 2" xfId="2361" xr:uid="{C2B24005-9E36-401E-B981-7FB981FBA0EA}"/>
    <cellStyle name="Normal 9 3 5 4 2 2" xfId="4832" xr:uid="{351C0045-A90E-4572-960A-D6D093C2F9F7}"/>
    <cellStyle name="Normal 9 3 5 4 3" xfId="4831" xr:uid="{563F06C8-FB70-4FCD-8D67-4552BA96AC4C}"/>
    <cellStyle name="Normal 9 3 5 5" xfId="2362" xr:uid="{D6954570-CE1A-4FED-9686-65446B4E2955}"/>
    <cellStyle name="Normal 9 3 5 5 2" xfId="4833" xr:uid="{ACEF4A74-28D5-4C06-B8DD-525B43AED2FC}"/>
    <cellStyle name="Normal 9 3 5 6" xfId="4051" xr:uid="{765F809C-AA57-4F06-B992-5B471EE5011D}"/>
    <cellStyle name="Normal 9 3 5 6 2" xfId="4834" xr:uid="{C23A2E0B-9BF1-4DA1-BD7F-1B215410AB8F}"/>
    <cellStyle name="Normal 9 3 5 7" xfId="4817" xr:uid="{0915813F-35DC-48CA-95DA-A533118F63B4}"/>
    <cellStyle name="Normal 9 3 6" xfId="411" xr:uid="{FC6B9CE2-03AA-409E-B07D-7C9E8E239B62}"/>
    <cellStyle name="Normal 9 3 6 2" xfId="855" xr:uid="{1F88C6A1-D20C-46D9-A119-0053A3C94BF3}"/>
    <cellStyle name="Normal 9 3 6 2 2" xfId="2363" xr:uid="{2708944C-BA12-47B1-A9C9-7362AE24C9B7}"/>
    <cellStyle name="Normal 9 3 6 2 2 2" xfId="2364" xr:uid="{29522788-5266-4DC6-A432-6651927F0708}"/>
    <cellStyle name="Normal 9 3 6 2 2 2 2" xfId="4838" xr:uid="{D2760723-EFAD-4B4B-847F-11C80F72706C}"/>
    <cellStyle name="Normal 9 3 6 2 2 3" xfId="4837" xr:uid="{795A163F-4A33-41FD-8566-BC3321A124C1}"/>
    <cellStyle name="Normal 9 3 6 2 3" xfId="2365" xr:uid="{44CA6B46-D870-405A-A971-7715E0F8AC50}"/>
    <cellStyle name="Normal 9 3 6 2 3 2" xfId="4839" xr:uid="{89AD9002-F1B0-408A-97E4-BF738950F1F9}"/>
    <cellStyle name="Normal 9 3 6 2 4" xfId="4052" xr:uid="{39433B18-6AA4-4CF0-93B0-B7030085049B}"/>
    <cellStyle name="Normal 9 3 6 2 4 2" xfId="4840" xr:uid="{EF4702F7-7201-414E-994D-3D18E5583585}"/>
    <cellStyle name="Normal 9 3 6 2 5" xfId="4836" xr:uid="{15F991BB-070B-4361-9E2F-7B17261EF5C5}"/>
    <cellStyle name="Normal 9 3 6 3" xfId="2366" xr:uid="{EF871E6D-E60F-411B-87D2-516CE5422086}"/>
    <cellStyle name="Normal 9 3 6 3 2" xfId="2367" xr:uid="{1DF5B8AD-794E-4054-9745-8629C756BC16}"/>
    <cellStyle name="Normal 9 3 6 3 2 2" xfId="4842" xr:uid="{09DD1F53-F7F9-44DB-9EE0-F3CA96FACE4C}"/>
    <cellStyle name="Normal 9 3 6 3 3" xfId="4841" xr:uid="{39EA35D8-DC7E-4F33-9C36-7EF1A5B17D73}"/>
    <cellStyle name="Normal 9 3 6 4" xfId="2368" xr:uid="{BE64A898-ABD2-496C-96A3-A405B18375BB}"/>
    <cellStyle name="Normal 9 3 6 4 2" xfId="4843" xr:uid="{CF70626F-DDC8-4DED-B982-4EA9CB83E5DB}"/>
    <cellStyle name="Normal 9 3 6 5" xfId="4053" xr:uid="{C9258308-2FE1-47A9-93A8-A19F75CE9518}"/>
    <cellStyle name="Normal 9 3 6 5 2" xfId="4844" xr:uid="{57B84606-7B08-469E-9550-766E0F6FBD0C}"/>
    <cellStyle name="Normal 9 3 6 6" xfId="4835" xr:uid="{E17B1C62-76B8-4EBF-981F-26038BBCBE0B}"/>
    <cellStyle name="Normal 9 3 7" xfId="856" xr:uid="{F9B18792-36B6-4908-84B0-24FC1D1FB939}"/>
    <cellStyle name="Normal 9 3 7 2" xfId="2369" xr:uid="{FDA16D6C-BF8C-4867-9850-DF6EF7416B5C}"/>
    <cellStyle name="Normal 9 3 7 2 2" xfId="2370" xr:uid="{23348B62-B060-4D2C-9363-8D8FBA827F95}"/>
    <cellStyle name="Normal 9 3 7 2 2 2" xfId="4847" xr:uid="{5607C71E-DA14-4B13-B6AC-9BFB4B585152}"/>
    <cellStyle name="Normal 9 3 7 2 3" xfId="4846" xr:uid="{5BFDBDDC-93D4-4716-8B75-DAA11A007A3A}"/>
    <cellStyle name="Normal 9 3 7 3" xfId="2371" xr:uid="{C19B5E4F-2862-4217-B1BC-E025B025BD25}"/>
    <cellStyle name="Normal 9 3 7 3 2" xfId="4848" xr:uid="{F25A6832-5421-4A7A-96BE-1377CDF37F40}"/>
    <cellStyle name="Normal 9 3 7 4" xfId="4054" xr:uid="{6963EAD8-B703-4BC5-890E-757BCBFEB440}"/>
    <cellStyle name="Normal 9 3 7 4 2" xfId="4849" xr:uid="{F3F6D765-9F3D-47AC-833E-366F1EFEB08B}"/>
    <cellStyle name="Normal 9 3 7 5" xfId="4845" xr:uid="{B22E4762-C316-4726-9225-A85833E27BA8}"/>
    <cellStyle name="Normal 9 3 8" xfId="2372" xr:uid="{5741E273-2015-4D7A-8438-414D4F8908CF}"/>
    <cellStyle name="Normal 9 3 8 2" xfId="2373" xr:uid="{C8AE8BA8-2E43-4683-AA8C-C791998F3838}"/>
    <cellStyle name="Normal 9 3 8 2 2" xfId="4851" xr:uid="{3E9EC0E2-1D6C-4FD1-BE0F-F7EBA40C4E5A}"/>
    <cellStyle name="Normal 9 3 8 3" xfId="4055" xr:uid="{4DC0F7B1-0454-4546-B8CF-1E0FA769224B}"/>
    <cellStyle name="Normal 9 3 8 3 2" xfId="4852" xr:uid="{CCE45261-91F8-457C-9779-AC1C445DA1D8}"/>
    <cellStyle name="Normal 9 3 8 4" xfId="4056" xr:uid="{79796B6B-1757-4B46-A345-578A2FB002A3}"/>
    <cellStyle name="Normal 9 3 8 4 2" xfId="4853" xr:uid="{069B1FC8-DBD3-48FD-BFD4-67E70295E46B}"/>
    <cellStyle name="Normal 9 3 8 5" xfId="4850" xr:uid="{B076AAFE-18CB-4CB3-8EAD-C9E82416769D}"/>
    <cellStyle name="Normal 9 3 9" xfId="2374" xr:uid="{F6AC24DA-F867-4F8B-8530-FC9B91455F73}"/>
    <cellStyle name="Normal 9 3 9 2" xfId="4854" xr:uid="{F71644E5-19CD-43E2-91EB-C4E5DC645BC4}"/>
    <cellStyle name="Normal 9 4" xfId="172" xr:uid="{2BA8A5B5-7EBB-4416-BFAE-731047673BF7}"/>
    <cellStyle name="Normal 9 4 10" xfId="4057" xr:uid="{8145BE98-DB43-409F-B547-A6EF85444616}"/>
    <cellStyle name="Normal 9 4 10 2" xfId="4856" xr:uid="{AC8F6C48-4E57-481C-B39F-73287EC2F788}"/>
    <cellStyle name="Normal 9 4 11" xfId="4058" xr:uid="{B44A503C-F78A-48CA-B705-5E46D90319CF}"/>
    <cellStyle name="Normal 9 4 11 2" xfId="4857" xr:uid="{CE6CB8EA-1375-4414-B1E8-C2489712BFC0}"/>
    <cellStyle name="Normal 9 4 12" xfId="4855" xr:uid="{DF8C3C23-FB5F-4D9F-BD45-090B8D81697B}"/>
    <cellStyle name="Normal 9 4 2" xfId="173" xr:uid="{C418363D-78C9-4EBD-AC98-634AB2CF87E2}"/>
    <cellStyle name="Normal 9 4 2 10" xfId="4858" xr:uid="{8D9A4E55-B2AC-47EA-84BD-5FD0377A764B}"/>
    <cellStyle name="Normal 9 4 2 2" xfId="174" xr:uid="{054A3216-805A-4E8A-ACD3-FB9ABE39A7AF}"/>
    <cellStyle name="Normal 9 4 2 2 2" xfId="412" xr:uid="{98195950-A302-4B5F-B67D-2D6F2DEA0A61}"/>
    <cellStyle name="Normal 9 4 2 2 2 2" xfId="857" xr:uid="{9F5EB607-A07C-480B-8192-0F493D3492A5}"/>
    <cellStyle name="Normal 9 4 2 2 2 2 2" xfId="2375" xr:uid="{FCFC9720-7CBC-464E-819C-8A545FC54A8E}"/>
    <cellStyle name="Normal 9 4 2 2 2 2 2 2" xfId="2376" xr:uid="{37DEFA89-A89F-49A3-96EF-8C17E74E80CD}"/>
    <cellStyle name="Normal 9 4 2 2 2 2 2 2 2" xfId="4863" xr:uid="{391B193A-EFA5-4C9A-8B1C-F6E476E97FDB}"/>
    <cellStyle name="Normal 9 4 2 2 2 2 2 3" xfId="4862" xr:uid="{208767E9-F65A-4087-9A42-CCB4EF38C7D9}"/>
    <cellStyle name="Normal 9 4 2 2 2 2 3" xfId="2377" xr:uid="{23D72C8A-682B-40A5-B9D7-EA32B8FA58D9}"/>
    <cellStyle name="Normal 9 4 2 2 2 2 3 2" xfId="4864" xr:uid="{20900DEF-21BE-49ED-A24F-A27A0A0EF276}"/>
    <cellStyle name="Normal 9 4 2 2 2 2 4" xfId="4059" xr:uid="{B2B3B77A-C90F-4476-99B9-596C4CD2B35F}"/>
    <cellStyle name="Normal 9 4 2 2 2 2 4 2" xfId="4865" xr:uid="{7FA43476-70EE-45FF-A243-62C82501B34A}"/>
    <cellStyle name="Normal 9 4 2 2 2 2 5" xfId="4861" xr:uid="{612E3348-318D-4EEB-89F9-832AA93B84E1}"/>
    <cellStyle name="Normal 9 4 2 2 2 3" xfId="2378" xr:uid="{FD3537E7-4A24-4B9B-A933-42F995E41285}"/>
    <cellStyle name="Normal 9 4 2 2 2 3 2" xfId="2379" xr:uid="{0FE4183E-38FD-4FC3-8721-F0F7B7D9110D}"/>
    <cellStyle name="Normal 9 4 2 2 2 3 2 2" xfId="4867" xr:uid="{9C15E877-32DF-4E07-9CEB-B959567AE90F}"/>
    <cellStyle name="Normal 9 4 2 2 2 3 3" xfId="4060" xr:uid="{35027477-EAE3-4828-BF52-088B80059731}"/>
    <cellStyle name="Normal 9 4 2 2 2 3 3 2" xfId="4868" xr:uid="{4052CDF5-1820-4DD6-9260-5333648B438A}"/>
    <cellStyle name="Normal 9 4 2 2 2 3 4" xfId="4061" xr:uid="{38C53FA8-CE02-4FCB-B217-85D2BB7F8905}"/>
    <cellStyle name="Normal 9 4 2 2 2 3 4 2" xfId="4869" xr:uid="{1B79D8DB-C34B-488C-A302-5C18F02C81BA}"/>
    <cellStyle name="Normal 9 4 2 2 2 3 5" xfId="4866" xr:uid="{D1F2A075-E233-4E52-B1B0-B9B8CDAC21BE}"/>
    <cellStyle name="Normal 9 4 2 2 2 4" xfId="2380" xr:uid="{F12B4788-BE1F-4694-B683-6738A2F69745}"/>
    <cellStyle name="Normal 9 4 2 2 2 4 2" xfId="4870" xr:uid="{3A8B2AC4-DF2F-429E-902E-F6A197729C95}"/>
    <cellStyle name="Normal 9 4 2 2 2 5" xfId="4062" xr:uid="{99AB72C5-D81E-423C-9BBB-5136C911C7EF}"/>
    <cellStyle name="Normal 9 4 2 2 2 5 2" xfId="4871" xr:uid="{24C51B6F-FC68-4B6F-BA61-698C96005803}"/>
    <cellStyle name="Normal 9 4 2 2 2 6" xfId="4063" xr:uid="{68F8F34C-5BD1-40FC-891F-1CD5EA82AD5A}"/>
    <cellStyle name="Normal 9 4 2 2 2 6 2" xfId="4872" xr:uid="{55364665-8D81-4EFD-8530-F92688096251}"/>
    <cellStyle name="Normal 9 4 2 2 2 7" xfId="4860" xr:uid="{04A8D7F2-6F8F-4535-8B69-F89B6B8C03A1}"/>
    <cellStyle name="Normal 9 4 2 2 3" xfId="858" xr:uid="{19598FFE-C94A-499D-B297-02F49AD4A573}"/>
    <cellStyle name="Normal 9 4 2 2 3 2" xfId="2381" xr:uid="{B67A123D-AE78-4F10-BCF4-E0F8FCD406A6}"/>
    <cellStyle name="Normal 9 4 2 2 3 2 2" xfId="2382" xr:uid="{97849C3A-A4DD-44F7-A946-D8163734B05E}"/>
    <cellStyle name="Normal 9 4 2 2 3 2 2 2" xfId="4875" xr:uid="{C6560E13-2C8C-474E-9D11-197A9D314FD3}"/>
    <cellStyle name="Normal 9 4 2 2 3 2 3" xfId="4064" xr:uid="{744BB089-D92B-43D1-9C09-4C3AD3A6341E}"/>
    <cellStyle name="Normal 9 4 2 2 3 2 3 2" xfId="4876" xr:uid="{34176F3D-21D1-499A-8AB6-EB7439DC630F}"/>
    <cellStyle name="Normal 9 4 2 2 3 2 4" xfId="4065" xr:uid="{16D46C62-53B6-4532-A66E-2B79E5861BC7}"/>
    <cellStyle name="Normal 9 4 2 2 3 2 4 2" xfId="4877" xr:uid="{9DE6A342-1FCC-4689-B48B-E1FABA960E7B}"/>
    <cellStyle name="Normal 9 4 2 2 3 2 5" xfId="4874" xr:uid="{A312E7B3-B890-4190-BB83-3BB5FEC8626E}"/>
    <cellStyle name="Normal 9 4 2 2 3 3" xfId="2383" xr:uid="{A38CF624-FDC2-499A-9874-9E96E59B1824}"/>
    <cellStyle name="Normal 9 4 2 2 3 3 2" xfId="4878" xr:uid="{CA7D6BB6-E583-4849-8D8E-C9A683D005F3}"/>
    <cellStyle name="Normal 9 4 2 2 3 4" xfId="4066" xr:uid="{4359AFED-7E8A-4C8B-BE7D-12E9CB94D376}"/>
    <cellStyle name="Normal 9 4 2 2 3 4 2" xfId="4879" xr:uid="{9370EB60-DCA2-41F9-9EE7-3B9F705454D6}"/>
    <cellStyle name="Normal 9 4 2 2 3 5" xfId="4067" xr:uid="{BE0433DE-A59A-401E-AABC-7A8398B2A104}"/>
    <cellStyle name="Normal 9 4 2 2 3 5 2" xfId="4880" xr:uid="{E1528099-9739-4903-9378-085C84618245}"/>
    <cellStyle name="Normal 9 4 2 2 3 6" xfId="4873" xr:uid="{857BFED4-C709-4AEE-AAB7-5A302A801430}"/>
    <cellStyle name="Normal 9 4 2 2 4" xfId="2384" xr:uid="{217C3121-21D6-4800-B29A-9BDF17D7B338}"/>
    <cellStyle name="Normal 9 4 2 2 4 2" xfId="2385" xr:uid="{D357F223-DDA2-4592-B5C8-73942F376D76}"/>
    <cellStyle name="Normal 9 4 2 2 4 2 2" xfId="4882" xr:uid="{36E63796-8A3D-4CE7-92C6-8FD88D1D1A0F}"/>
    <cellStyle name="Normal 9 4 2 2 4 3" xfId="4068" xr:uid="{50A0B7BD-2A3A-48B2-9DAD-3FF7A268F164}"/>
    <cellStyle name="Normal 9 4 2 2 4 3 2" xfId="4883" xr:uid="{827B25C6-3724-45BE-A971-CE77D179B130}"/>
    <cellStyle name="Normal 9 4 2 2 4 4" xfId="4069" xr:uid="{90781492-4C8A-49C6-BC57-45F1C531334E}"/>
    <cellStyle name="Normal 9 4 2 2 4 4 2" xfId="4884" xr:uid="{F77F1383-11BA-4930-B3D3-F3A322C4170B}"/>
    <cellStyle name="Normal 9 4 2 2 4 5" xfId="4881" xr:uid="{E3793BC2-F788-4C42-BB3A-DCD8FC38D211}"/>
    <cellStyle name="Normal 9 4 2 2 5" xfId="2386" xr:uid="{5304F40B-15DE-4AA2-821C-16791046BCAC}"/>
    <cellStyle name="Normal 9 4 2 2 5 2" xfId="4070" xr:uid="{DD7727FF-E0F7-4D52-BE08-394F1BBDF3C3}"/>
    <cellStyle name="Normal 9 4 2 2 5 2 2" xfId="4886" xr:uid="{78FF7A94-B7A3-496A-B2EC-517375497A33}"/>
    <cellStyle name="Normal 9 4 2 2 5 3" xfId="4071" xr:uid="{24DB4237-62AD-4927-B674-F7E29B90C67D}"/>
    <cellStyle name="Normal 9 4 2 2 5 3 2" xfId="4887" xr:uid="{005F9F51-23B4-47CC-9762-27B26DDEF46F}"/>
    <cellStyle name="Normal 9 4 2 2 5 4" xfId="4072" xr:uid="{AE9A9CDB-D20B-421F-8B20-FCF0ED79EC41}"/>
    <cellStyle name="Normal 9 4 2 2 5 4 2" xfId="4888" xr:uid="{E636E51B-A9A5-4F6C-AD78-A2793AF8FBDE}"/>
    <cellStyle name="Normal 9 4 2 2 5 5" xfId="4885" xr:uid="{F05F6BCB-E14C-4C7E-8AEC-A8A634BE5FE4}"/>
    <cellStyle name="Normal 9 4 2 2 6" xfId="4073" xr:uid="{99AEF1D1-0EA4-4AF7-AB36-D865AFA0EA5E}"/>
    <cellStyle name="Normal 9 4 2 2 6 2" xfId="4889" xr:uid="{52932AF2-162E-45A4-A252-3E2656631A63}"/>
    <cellStyle name="Normal 9 4 2 2 7" xfId="4074" xr:uid="{51897CA4-DE2C-4213-B42D-BCDE58C5A1EF}"/>
    <cellStyle name="Normal 9 4 2 2 7 2" xfId="4890" xr:uid="{34044B28-03C0-46A7-9DC7-1A14EF5BAD5C}"/>
    <cellStyle name="Normal 9 4 2 2 8" xfId="4075" xr:uid="{2A3CA2F7-B6BC-44E4-8F38-6F930B0B6AD5}"/>
    <cellStyle name="Normal 9 4 2 2 8 2" xfId="4891" xr:uid="{345424A2-2896-4568-B3AA-BC70FD4FD536}"/>
    <cellStyle name="Normal 9 4 2 2 9" xfId="4859" xr:uid="{C20C45C5-BEB7-4AC1-B35E-154D8EE15E4B}"/>
    <cellStyle name="Normal 9 4 2 3" xfId="413" xr:uid="{B500BF88-0C1D-423E-9032-59E095B3FB57}"/>
    <cellStyle name="Normal 9 4 2 3 2" xfId="859" xr:uid="{E11D47E2-7FC7-4B50-8D15-8174C5B041B2}"/>
    <cellStyle name="Normal 9 4 2 3 2 2" xfId="860" xr:uid="{09F60361-C186-4F10-933A-C98A348E7664}"/>
    <cellStyle name="Normal 9 4 2 3 2 2 2" xfId="2387" xr:uid="{40179B76-7E24-43E3-804E-3D417BC649FA}"/>
    <cellStyle name="Normal 9 4 2 3 2 2 2 2" xfId="2388" xr:uid="{B28B1AC9-D2EE-492E-BE96-2CD8F7E07E2F}"/>
    <cellStyle name="Normal 9 4 2 3 2 2 2 2 2" xfId="4896" xr:uid="{E84C28EC-C2BC-48A2-8623-4A4D01169AA5}"/>
    <cellStyle name="Normal 9 4 2 3 2 2 2 3" xfId="4895" xr:uid="{50D06271-FD37-41A8-8BC3-1B8F41E6FA7F}"/>
    <cellStyle name="Normal 9 4 2 3 2 2 3" xfId="2389" xr:uid="{A5CD39F3-C592-4E1F-BF95-FF67D1077240}"/>
    <cellStyle name="Normal 9 4 2 3 2 2 3 2" xfId="4897" xr:uid="{6A9A369A-3CCD-469A-8F8D-EDD89284D8A0}"/>
    <cellStyle name="Normal 9 4 2 3 2 2 4" xfId="4894" xr:uid="{C01C86A3-1F59-42E7-9AFF-45D1F714F293}"/>
    <cellStyle name="Normal 9 4 2 3 2 3" xfId="2390" xr:uid="{730D0B70-5B24-4A41-9122-EF80C5F5F57F}"/>
    <cellStyle name="Normal 9 4 2 3 2 3 2" xfId="2391" xr:uid="{F7702A73-A846-4CCE-AD85-DDE0BF9C91A9}"/>
    <cellStyle name="Normal 9 4 2 3 2 3 2 2" xfId="4899" xr:uid="{7C7B8DF0-F129-461C-9A90-97BAF9E0073D}"/>
    <cellStyle name="Normal 9 4 2 3 2 3 3" xfId="4898" xr:uid="{8C5E5123-575D-45E5-805E-239072D37CDB}"/>
    <cellStyle name="Normal 9 4 2 3 2 4" xfId="2392" xr:uid="{7E955B94-392F-4BB3-80FC-3A20431C9265}"/>
    <cellStyle name="Normal 9 4 2 3 2 4 2" xfId="4900" xr:uid="{31D0095A-318B-47F6-9088-50C74821CEDB}"/>
    <cellStyle name="Normal 9 4 2 3 2 5" xfId="4893" xr:uid="{6D97B6F3-E435-4B38-A4A2-3135A07829AC}"/>
    <cellStyle name="Normal 9 4 2 3 3" xfId="861" xr:uid="{1BF9E6CD-8274-4CBC-9B7A-7868015F23E6}"/>
    <cellStyle name="Normal 9 4 2 3 3 2" xfId="2393" xr:uid="{5A3AB712-85ED-4B83-BDB1-5BC6433646BD}"/>
    <cellStyle name="Normal 9 4 2 3 3 2 2" xfId="2394" xr:uid="{A10B6C32-55B7-41EF-8955-8272D61C20D9}"/>
    <cellStyle name="Normal 9 4 2 3 3 2 2 2" xfId="4903" xr:uid="{D8DD756D-1A34-4591-812E-2764AE27AE23}"/>
    <cellStyle name="Normal 9 4 2 3 3 2 3" xfId="4902" xr:uid="{DFABF3C6-CD9F-4DB4-9001-7FC1393F6D24}"/>
    <cellStyle name="Normal 9 4 2 3 3 3" xfId="2395" xr:uid="{C566B435-431E-45D9-90E0-B2DDB3132AE1}"/>
    <cellStyle name="Normal 9 4 2 3 3 3 2" xfId="4904" xr:uid="{BD56A932-C7FE-4959-9BB3-07B65205D9FD}"/>
    <cellStyle name="Normal 9 4 2 3 3 4" xfId="4076" xr:uid="{C95BF0E7-5ECE-44BE-9625-1ED1B6063082}"/>
    <cellStyle name="Normal 9 4 2 3 3 4 2" xfId="4905" xr:uid="{8557C1A0-896E-448A-87AE-701D998E462C}"/>
    <cellStyle name="Normal 9 4 2 3 3 5" xfId="4901" xr:uid="{F8B5A9E1-78C1-4D84-A2C1-7892F3316186}"/>
    <cellStyle name="Normal 9 4 2 3 4" xfId="2396" xr:uid="{B1DCFC93-5703-4A7C-948B-E8287ABFD4A7}"/>
    <cellStyle name="Normal 9 4 2 3 4 2" xfId="2397" xr:uid="{D731146E-3839-4FAF-B4A4-C3DCA2EC2EC2}"/>
    <cellStyle name="Normal 9 4 2 3 4 2 2" xfId="4907" xr:uid="{030202AF-3473-40EB-836B-8DFFA89D444D}"/>
    <cellStyle name="Normal 9 4 2 3 4 3" xfId="4906" xr:uid="{73AF7B95-9DEC-4B6D-BCD9-8DC35D44592E}"/>
    <cellStyle name="Normal 9 4 2 3 5" xfId="2398" xr:uid="{ABBC777E-A696-4592-9120-788755FF78DA}"/>
    <cellStyle name="Normal 9 4 2 3 5 2" xfId="4908" xr:uid="{CC9040F2-710A-4AE1-B40E-6414E8228E7F}"/>
    <cellStyle name="Normal 9 4 2 3 6" xfId="4077" xr:uid="{46C6EE1A-D983-4949-A644-260DCDEDD93A}"/>
    <cellStyle name="Normal 9 4 2 3 6 2" xfId="4909" xr:uid="{C276C9AA-7653-4269-81E5-182D4DC445EF}"/>
    <cellStyle name="Normal 9 4 2 3 7" xfId="4892" xr:uid="{55B87371-C9E4-4F09-9126-94E07645BFE2}"/>
    <cellStyle name="Normal 9 4 2 4" xfId="414" xr:uid="{A304E0B3-117D-4AE9-91A9-0F1C3243DEF7}"/>
    <cellStyle name="Normal 9 4 2 4 2" xfId="862" xr:uid="{2EF61C16-DF44-4E02-A846-76465EF502A4}"/>
    <cellStyle name="Normal 9 4 2 4 2 2" xfId="2399" xr:uid="{E25BB686-6D19-4CD8-A4EF-FB7D1920F30A}"/>
    <cellStyle name="Normal 9 4 2 4 2 2 2" xfId="2400" xr:uid="{28D49637-8731-4E38-BA2F-19786E23028D}"/>
    <cellStyle name="Normal 9 4 2 4 2 2 2 2" xfId="4913" xr:uid="{61F94370-6F2D-4599-B711-97F22468051B}"/>
    <cellStyle name="Normal 9 4 2 4 2 2 3" xfId="4912" xr:uid="{14B05172-FE1F-48A0-8E4C-F365E050CAD6}"/>
    <cellStyle name="Normal 9 4 2 4 2 3" xfId="2401" xr:uid="{014954B6-7F9D-4242-9701-2195C7E2650B}"/>
    <cellStyle name="Normal 9 4 2 4 2 3 2" xfId="4914" xr:uid="{E1E32675-5CEE-48D8-B4F7-D22DC282D5AB}"/>
    <cellStyle name="Normal 9 4 2 4 2 4" xfId="4078" xr:uid="{A11D7929-D326-45F3-94E0-E6C0B36B1CB9}"/>
    <cellStyle name="Normal 9 4 2 4 2 4 2" xfId="4915" xr:uid="{3D622153-BBC2-445D-A011-50A3587A934F}"/>
    <cellStyle name="Normal 9 4 2 4 2 5" xfId="4911" xr:uid="{8CB1AF9B-63FB-4C5D-A211-43FB74B89567}"/>
    <cellStyle name="Normal 9 4 2 4 3" xfId="2402" xr:uid="{B903A02C-745D-413C-8A2E-4BB2055A6B08}"/>
    <cellStyle name="Normal 9 4 2 4 3 2" xfId="2403" xr:uid="{20D10644-8FE6-47C9-8C75-77481234873F}"/>
    <cellStyle name="Normal 9 4 2 4 3 2 2" xfId="4917" xr:uid="{B62E8E6E-9452-40F8-A061-6D2EE92968EA}"/>
    <cellStyle name="Normal 9 4 2 4 3 3" xfId="4916" xr:uid="{7D59E50D-B062-4172-81E1-AC9046AA5CC6}"/>
    <cellStyle name="Normal 9 4 2 4 4" xfId="2404" xr:uid="{AFAC8BB4-13D3-4653-BC1D-90DFD1F61048}"/>
    <cellStyle name="Normal 9 4 2 4 4 2" xfId="4918" xr:uid="{BA26F2DE-BE27-4ED0-8B2D-B94A4B1DDC11}"/>
    <cellStyle name="Normal 9 4 2 4 5" xfId="4079" xr:uid="{2F0BF68E-7523-43B1-8C35-9E5720B5248A}"/>
    <cellStyle name="Normal 9 4 2 4 5 2" xfId="4919" xr:uid="{10B1B4DC-0A36-4CD2-8E54-B53A217E8A03}"/>
    <cellStyle name="Normal 9 4 2 4 6" xfId="4910" xr:uid="{AFEA5986-8AAC-4F7F-B281-7B96EB039C72}"/>
    <cellStyle name="Normal 9 4 2 5" xfId="415" xr:uid="{12C50AA7-AF27-426A-AC02-1F0A06436266}"/>
    <cellStyle name="Normal 9 4 2 5 2" xfId="2405" xr:uid="{F0BD513C-5005-4045-B8FB-A8E7326F0496}"/>
    <cellStyle name="Normal 9 4 2 5 2 2" xfId="2406" xr:uid="{2751CEB1-844A-40DB-94BF-9D16C517A930}"/>
    <cellStyle name="Normal 9 4 2 5 2 2 2" xfId="4922" xr:uid="{5AFCB7DF-B31D-45BD-A282-D693425EED4A}"/>
    <cellStyle name="Normal 9 4 2 5 2 3" xfId="4921" xr:uid="{CAA85687-C4C8-4DA7-A285-947A0C4E6882}"/>
    <cellStyle name="Normal 9 4 2 5 3" xfId="2407" xr:uid="{FA800A38-2B6E-4AD6-973B-C6FE7AF3A790}"/>
    <cellStyle name="Normal 9 4 2 5 3 2" xfId="4923" xr:uid="{B54EE73B-2A56-4E0C-A7E3-E78BDD694E5C}"/>
    <cellStyle name="Normal 9 4 2 5 4" xfId="4080" xr:uid="{9DA0DE3D-D008-4A5C-ABB0-262AB830F7DD}"/>
    <cellStyle name="Normal 9 4 2 5 4 2" xfId="4924" xr:uid="{144CFDC8-F41D-4AA8-AB19-BDE30E2E48FC}"/>
    <cellStyle name="Normal 9 4 2 5 5" xfId="4920" xr:uid="{77E2B234-1B2F-4207-823B-1E37304627E4}"/>
    <cellStyle name="Normal 9 4 2 6" xfId="2408" xr:uid="{7F906D82-6A5B-43EC-8CF4-9E73B44853CE}"/>
    <cellStyle name="Normal 9 4 2 6 2" xfId="2409" xr:uid="{86FBDA59-F7E6-4A8A-9967-3344B94FFB34}"/>
    <cellStyle name="Normal 9 4 2 6 2 2" xfId="4926" xr:uid="{89A8F37E-43F3-4FE4-8D94-6E88D69131B0}"/>
    <cellStyle name="Normal 9 4 2 6 3" xfId="4081" xr:uid="{B5665188-B375-4B0E-8C4F-1BFCE7CA83F5}"/>
    <cellStyle name="Normal 9 4 2 6 3 2" xfId="4927" xr:uid="{A51A52C4-DE09-46BF-B2CB-E03709283F2F}"/>
    <cellStyle name="Normal 9 4 2 6 4" xfId="4082" xr:uid="{6932EDE2-B323-4A26-8661-65CC6F4C5F4D}"/>
    <cellStyle name="Normal 9 4 2 6 4 2" xfId="4928" xr:uid="{96619B0C-3DF6-4A3A-B437-78CB77B188E4}"/>
    <cellStyle name="Normal 9 4 2 6 5" xfId="4925" xr:uid="{47111606-4088-4F7F-B825-BB7486DC1B2B}"/>
    <cellStyle name="Normal 9 4 2 7" xfId="2410" xr:uid="{4BFEE8B3-E757-4569-A08A-783D8C075A7B}"/>
    <cellStyle name="Normal 9 4 2 7 2" xfId="4929" xr:uid="{9711B31B-0722-49D7-A7D9-66BB6FFF565C}"/>
    <cellStyle name="Normal 9 4 2 8" xfId="4083" xr:uid="{12584C7F-C8DD-4A78-965A-433767E1514E}"/>
    <cellStyle name="Normal 9 4 2 8 2" xfId="4930" xr:uid="{3CFFF78E-63D4-4F46-834F-52EB8BD55B07}"/>
    <cellStyle name="Normal 9 4 2 9" xfId="4084" xr:uid="{A01ADF88-C371-4E20-9414-7C9BD8556493}"/>
    <cellStyle name="Normal 9 4 2 9 2" xfId="4931" xr:uid="{0C3E23C1-D362-40FF-8EF6-CDC4F8CB0C73}"/>
    <cellStyle name="Normal 9 4 3" xfId="175" xr:uid="{CA3E4939-A70E-4ECA-9C91-EAC0C77EE72E}"/>
    <cellStyle name="Normal 9 4 3 2" xfId="176" xr:uid="{F55F5FAD-24D9-40BA-8D1F-1983DFB83A64}"/>
    <cellStyle name="Normal 9 4 3 2 2" xfId="863" xr:uid="{42ECDF61-80EE-46DA-8067-CCF1C8EAD731}"/>
    <cellStyle name="Normal 9 4 3 2 2 2" xfId="2411" xr:uid="{D16A4B00-AED9-423D-A0FB-CCCF9F076B64}"/>
    <cellStyle name="Normal 9 4 3 2 2 2 2" xfId="2412" xr:uid="{23F0B582-D4FE-4963-A610-A38AA22BA3B8}"/>
    <cellStyle name="Normal 9 4 3 2 2 2 2 2" xfId="4500" xr:uid="{67A190A0-B8B8-4301-B98D-C541D8A65496}"/>
    <cellStyle name="Normal 9 4 3 2 2 2 2 2 2" xfId="5307" xr:uid="{F7B77800-F28E-4BB0-905E-DC37DC2E67D2}"/>
    <cellStyle name="Normal 9 4 3 2 2 2 2 2 3" xfId="4936" xr:uid="{81072AB6-4BF1-4306-9D73-E24AA97BC18E}"/>
    <cellStyle name="Normal 9 4 3 2 2 2 3" xfId="4501" xr:uid="{F6A1CFE2-E316-48BC-998A-EA1F44886A56}"/>
    <cellStyle name="Normal 9 4 3 2 2 2 3 2" xfId="5308" xr:uid="{FBA32CE3-59D5-4201-9F88-22552C307726}"/>
    <cellStyle name="Normal 9 4 3 2 2 2 3 3" xfId="4935" xr:uid="{8F684BD0-1E68-4D3B-8ACB-7935E39313D8}"/>
    <cellStyle name="Normal 9 4 3 2 2 3" xfId="2413" xr:uid="{B2CB65FA-49D5-487B-B9A6-ECBA0D585124}"/>
    <cellStyle name="Normal 9 4 3 2 2 3 2" xfId="4502" xr:uid="{2CA913A9-3EF3-4CFE-AEEF-3BD5DFF187BC}"/>
    <cellStyle name="Normal 9 4 3 2 2 3 2 2" xfId="5309" xr:uid="{7FABBCF6-87EE-4D0C-8C7D-35D6C3279F89}"/>
    <cellStyle name="Normal 9 4 3 2 2 3 2 3" xfId="4937" xr:uid="{0BBDE84D-4DB1-4C2C-BF7A-90C9D372F872}"/>
    <cellStyle name="Normal 9 4 3 2 2 4" xfId="4085" xr:uid="{B19E296B-CBDE-49C3-9FD7-91BE1731EE83}"/>
    <cellStyle name="Normal 9 4 3 2 2 4 2" xfId="4938" xr:uid="{00C295D9-1291-462A-AAA7-F638826BCFD0}"/>
    <cellStyle name="Normal 9 4 3 2 2 5" xfId="4934" xr:uid="{3D3686C4-3610-48A9-B531-1CC255AF6FA7}"/>
    <cellStyle name="Normal 9 4 3 2 3" xfId="2414" xr:uid="{E6E78BA7-379A-488B-B7E7-104A1EA2DBC2}"/>
    <cellStyle name="Normal 9 4 3 2 3 2" xfId="2415" xr:uid="{A642D64E-A2AB-4745-A166-1637C7B6BBFB}"/>
    <cellStyle name="Normal 9 4 3 2 3 2 2" xfId="4503" xr:uid="{6CE1CCC1-D82B-42D8-9983-4B883217987C}"/>
    <cellStyle name="Normal 9 4 3 2 3 2 2 2" xfId="5310" xr:uid="{2212CDA9-FB22-449D-838F-365C50C0390E}"/>
    <cellStyle name="Normal 9 4 3 2 3 2 2 3" xfId="4940" xr:uid="{B2558719-DAB5-4CD7-98E5-40CACF9639A7}"/>
    <cellStyle name="Normal 9 4 3 2 3 3" xfId="4086" xr:uid="{18E3B5A1-B3A3-4D2C-B592-A36BA95A44EE}"/>
    <cellStyle name="Normal 9 4 3 2 3 3 2" xfId="4941" xr:uid="{2950400C-51D1-4412-BF2A-CF5FBDB6AC69}"/>
    <cellStyle name="Normal 9 4 3 2 3 4" xfId="4087" xr:uid="{D304AFDC-0481-4F15-9B7F-783CFE4698CA}"/>
    <cellStyle name="Normal 9 4 3 2 3 4 2" xfId="4942" xr:uid="{67430AA2-C5A4-478F-95D5-31B133EFFE4F}"/>
    <cellStyle name="Normal 9 4 3 2 3 5" xfId="4939" xr:uid="{936E67CE-9436-4908-9E98-3D8DA10796DA}"/>
    <cellStyle name="Normal 9 4 3 2 4" xfId="2416" xr:uid="{ED60D72E-9CC2-4030-AE8C-78E30F8378B1}"/>
    <cellStyle name="Normal 9 4 3 2 4 2" xfId="4504" xr:uid="{738FE4ED-130C-4E46-B1C7-BC28B0B6C827}"/>
    <cellStyle name="Normal 9 4 3 2 4 2 2" xfId="5311" xr:uid="{7A62DCC9-B258-4B10-B650-FFF9A1120388}"/>
    <cellStyle name="Normal 9 4 3 2 4 2 3" xfId="4943" xr:uid="{F35F1CEF-EF7D-427A-B599-FE00074007C0}"/>
    <cellStyle name="Normal 9 4 3 2 5" xfId="4088" xr:uid="{649EB5B4-83AB-4AD5-9ED7-EA27F2E78410}"/>
    <cellStyle name="Normal 9 4 3 2 5 2" xfId="4944" xr:uid="{D7346261-465B-4133-B4BC-FC6A4AA0BC04}"/>
    <cellStyle name="Normal 9 4 3 2 6" xfId="4089" xr:uid="{D3B9C9EF-2A78-4CF6-9259-705CA7456525}"/>
    <cellStyle name="Normal 9 4 3 2 6 2" xfId="4945" xr:uid="{7B015E78-693E-4B4F-B17A-AE9F63AF66B4}"/>
    <cellStyle name="Normal 9 4 3 2 7" xfId="4933" xr:uid="{17C177DC-66BF-4A93-BE7F-D3858D31512E}"/>
    <cellStyle name="Normal 9 4 3 3" xfId="416" xr:uid="{50A45275-5295-48A6-B97D-E7787C480ED1}"/>
    <cellStyle name="Normal 9 4 3 3 2" xfId="2417" xr:uid="{5CA5D4EE-DED1-4094-B5F5-CAFFF854DD6C}"/>
    <cellStyle name="Normal 9 4 3 3 2 2" xfId="2418" xr:uid="{CEE3BEE0-0CE7-4D2D-90C1-FC186985F96E}"/>
    <cellStyle name="Normal 9 4 3 3 2 2 2" xfId="4505" xr:uid="{6A9EC99E-516B-40C8-BBF4-2E9010BC903B}"/>
    <cellStyle name="Normal 9 4 3 3 2 2 2 2" xfId="5312" xr:uid="{BA92E018-0AA2-4007-96CE-DCB76F06901B}"/>
    <cellStyle name="Normal 9 4 3 3 2 2 2 3" xfId="4948" xr:uid="{BBDE4CD1-E679-47A6-A6CA-A5D4D183CB53}"/>
    <cellStyle name="Normal 9 4 3 3 2 3" xfId="4090" xr:uid="{7859C469-8B4A-4A74-BD26-0DA4A65C46DA}"/>
    <cellStyle name="Normal 9 4 3 3 2 3 2" xfId="4949" xr:uid="{7E2EB048-DEE6-41BE-B220-EF1A29312569}"/>
    <cellStyle name="Normal 9 4 3 3 2 4" xfId="4091" xr:uid="{3C3B2209-4DE2-4748-974D-6CC08DDB9FD0}"/>
    <cellStyle name="Normal 9 4 3 3 2 4 2" xfId="4950" xr:uid="{BCA6FB68-8DBD-4ADC-A13B-296DBE191603}"/>
    <cellStyle name="Normal 9 4 3 3 2 5" xfId="4947" xr:uid="{617E962C-AFA1-48C7-80CB-C1D308772FDF}"/>
    <cellStyle name="Normal 9 4 3 3 3" xfId="2419" xr:uid="{4BC62578-C896-42C9-8E81-0A3130C6F182}"/>
    <cellStyle name="Normal 9 4 3 3 3 2" xfId="4506" xr:uid="{4F3C7197-99CE-467E-A51B-01799200E7DB}"/>
    <cellStyle name="Normal 9 4 3 3 3 2 2" xfId="5313" xr:uid="{FD1BB66E-7660-4993-9145-5B501697361A}"/>
    <cellStyle name="Normal 9 4 3 3 3 2 3" xfId="4951" xr:uid="{7B530074-47D8-4950-9813-F7DCA23781DA}"/>
    <cellStyle name="Normal 9 4 3 3 4" xfId="4092" xr:uid="{E06BFFA8-2F7B-4566-8453-8061EEBF52E1}"/>
    <cellStyle name="Normal 9 4 3 3 4 2" xfId="4952" xr:uid="{F72DAB76-73A4-4B9F-B9C7-32733F997850}"/>
    <cellStyle name="Normal 9 4 3 3 5" xfId="4093" xr:uid="{36014090-F955-44FC-969A-D539642F911A}"/>
    <cellStyle name="Normal 9 4 3 3 5 2" xfId="4953" xr:uid="{754C375B-E9A3-4DBF-B940-A217EE37F09F}"/>
    <cellStyle name="Normal 9 4 3 3 6" xfId="4946" xr:uid="{87340FA0-BFCD-494D-9FFE-1467D86ADA66}"/>
    <cellStyle name="Normal 9 4 3 4" xfId="2420" xr:uid="{791A67C0-99D9-4EA8-B821-D041ACDD1855}"/>
    <cellStyle name="Normal 9 4 3 4 2" xfId="2421" xr:uid="{9467EBBE-4183-4BA8-9EEB-1F050E225DEF}"/>
    <cellStyle name="Normal 9 4 3 4 2 2" xfId="4507" xr:uid="{FD1C3044-168E-4BCB-B9C6-F2E6D4A53540}"/>
    <cellStyle name="Normal 9 4 3 4 2 2 2" xfId="5314" xr:uid="{B29FDD10-5478-4AB5-A4E8-39AAD17578E7}"/>
    <cellStyle name="Normal 9 4 3 4 2 2 3" xfId="4955" xr:uid="{AC68AB01-8E15-4B6D-B2E7-B20129CA34C6}"/>
    <cellStyle name="Normal 9 4 3 4 3" xfId="4094" xr:uid="{E9667546-BD3E-46A0-95F0-813F55183E40}"/>
    <cellStyle name="Normal 9 4 3 4 3 2" xfId="4956" xr:uid="{3CB633D9-DABA-4FBA-9484-789E278FF9F7}"/>
    <cellStyle name="Normal 9 4 3 4 4" xfId="4095" xr:uid="{96A19D0D-556B-4DBB-9F1A-134AEE4D17FD}"/>
    <cellStyle name="Normal 9 4 3 4 4 2" xfId="4957" xr:uid="{976937DC-C222-448F-8935-9FFFA23B248E}"/>
    <cellStyle name="Normal 9 4 3 4 5" xfId="4954" xr:uid="{426C2E52-CD27-48E0-A173-BD0C7ACB99C9}"/>
    <cellStyle name="Normal 9 4 3 5" xfId="2422" xr:uid="{5118C278-99A8-4D20-A41F-D3C6B1A889A4}"/>
    <cellStyle name="Normal 9 4 3 5 2" xfId="4096" xr:uid="{C404A267-AC79-498B-858A-A38DB9875E54}"/>
    <cellStyle name="Normal 9 4 3 5 2 2" xfId="4959" xr:uid="{2DA3CDA9-5532-48FD-9422-F49BB50BE850}"/>
    <cellStyle name="Normal 9 4 3 5 3" xfId="4097" xr:uid="{29809E10-65FD-4129-BF65-E506249298E9}"/>
    <cellStyle name="Normal 9 4 3 5 3 2" xfId="4960" xr:uid="{E073B0D7-1FFB-4F86-B2BC-2B3B692F2785}"/>
    <cellStyle name="Normal 9 4 3 5 4" xfId="4098" xr:uid="{25FC134E-7860-4552-AA76-3AEC672DD1D7}"/>
    <cellStyle name="Normal 9 4 3 5 4 2" xfId="4961" xr:uid="{AB27ED9D-E993-4A39-929A-57DC3B8F225A}"/>
    <cellStyle name="Normal 9 4 3 5 5" xfId="4958" xr:uid="{65235AFF-418D-4F90-A3BC-4DD92B6BED85}"/>
    <cellStyle name="Normal 9 4 3 6" xfId="4099" xr:uid="{3BE1767E-6B16-44A1-9796-B4AA53C7DC78}"/>
    <cellStyle name="Normal 9 4 3 6 2" xfId="4962" xr:uid="{505E8BE5-3D3F-43E7-AD3E-1674B4A043F8}"/>
    <cellStyle name="Normal 9 4 3 7" xfId="4100" xr:uid="{4F42B2FA-1066-46A8-831F-117E397AD490}"/>
    <cellStyle name="Normal 9 4 3 7 2" xfId="4963" xr:uid="{0625A9B9-BCC7-4891-8018-29774C8743B2}"/>
    <cellStyle name="Normal 9 4 3 8" xfId="4101" xr:uid="{1D664A61-133E-466F-BA6F-5294F9192CD6}"/>
    <cellStyle name="Normal 9 4 3 8 2" xfId="4964" xr:uid="{EE034C29-FD0B-4F73-B198-2391797ABFA4}"/>
    <cellStyle name="Normal 9 4 3 9" xfId="4932" xr:uid="{83114151-F448-4038-B9BE-1BF53D01D48A}"/>
    <cellStyle name="Normal 9 4 4" xfId="177" xr:uid="{889AFB79-3A21-4E08-A823-DD6A85B8F1B1}"/>
    <cellStyle name="Normal 9 4 4 2" xfId="864" xr:uid="{592677A7-FE0D-4DC3-9AC5-AC75B110F7D4}"/>
    <cellStyle name="Normal 9 4 4 2 2" xfId="865" xr:uid="{4F447FD8-4015-458A-B9A1-365E708BF05B}"/>
    <cellStyle name="Normal 9 4 4 2 2 2" xfId="2423" xr:uid="{77F96FAB-2BC8-4C51-896A-C7EF9D358017}"/>
    <cellStyle name="Normal 9 4 4 2 2 2 2" xfId="2424" xr:uid="{EDBC7FDE-2767-4511-8DEF-D73ED2B70825}"/>
    <cellStyle name="Normal 9 4 4 2 2 2 2 2" xfId="4969" xr:uid="{D1DDA9CC-3AC6-499F-864C-1F751524A9EC}"/>
    <cellStyle name="Normal 9 4 4 2 2 2 3" xfId="4968" xr:uid="{3B958102-D79E-411C-A079-E23D35D8C3D3}"/>
    <cellStyle name="Normal 9 4 4 2 2 3" xfId="2425" xr:uid="{5706F6EB-D3D1-458D-8248-3606C07ED556}"/>
    <cellStyle name="Normal 9 4 4 2 2 3 2" xfId="4970" xr:uid="{42E75C72-8F6B-4973-A774-1957058396C2}"/>
    <cellStyle name="Normal 9 4 4 2 2 4" xfId="4102" xr:uid="{F647E347-3D57-4954-A42C-5B2F28031EFB}"/>
    <cellStyle name="Normal 9 4 4 2 2 4 2" xfId="4971" xr:uid="{AD3E9116-6030-4A2D-ACF3-23CF8D319BAD}"/>
    <cellStyle name="Normal 9 4 4 2 2 5" xfId="4967" xr:uid="{9295DEDB-975B-477A-8FF9-DDBD6D1F8C0C}"/>
    <cellStyle name="Normal 9 4 4 2 3" xfId="2426" xr:uid="{EBDF2206-BE67-425A-A561-BA3C0BEE3F3F}"/>
    <cellStyle name="Normal 9 4 4 2 3 2" xfId="2427" xr:uid="{88E74AEC-8824-43C6-AF3D-FC7AC5A4C90F}"/>
    <cellStyle name="Normal 9 4 4 2 3 2 2" xfId="4973" xr:uid="{3031C796-E69D-4D01-A684-EC848D4C7306}"/>
    <cellStyle name="Normal 9 4 4 2 3 3" xfId="4972" xr:uid="{B99DC13C-1A6D-4E51-8AEB-C003D250571E}"/>
    <cellStyle name="Normal 9 4 4 2 4" xfId="2428" xr:uid="{AFA5C03A-2E4F-408C-A6E4-11ABBFEB7C69}"/>
    <cellStyle name="Normal 9 4 4 2 4 2" xfId="4974" xr:uid="{2FDE396F-4236-46EF-AF7C-A7E96C7B8F1B}"/>
    <cellStyle name="Normal 9 4 4 2 5" xfId="4103" xr:uid="{4407A270-B100-4DC6-A497-8024F4AF81AB}"/>
    <cellStyle name="Normal 9 4 4 2 5 2" xfId="4975" xr:uid="{32439DE4-14EC-4F9B-A45A-53AA4C7FEA16}"/>
    <cellStyle name="Normal 9 4 4 2 6" xfId="4966" xr:uid="{D31716EA-001B-46DC-83D7-30775557630F}"/>
    <cellStyle name="Normal 9 4 4 3" xfId="866" xr:uid="{86B2E9FC-73E6-43C4-94B2-86502AB9258D}"/>
    <cellStyle name="Normal 9 4 4 3 2" xfId="2429" xr:uid="{1EEA111E-DF47-45CB-BB42-F110121BF4EF}"/>
    <cellStyle name="Normal 9 4 4 3 2 2" xfId="2430" xr:uid="{2933A290-175B-4839-B46B-345FB155894F}"/>
    <cellStyle name="Normal 9 4 4 3 2 2 2" xfId="4978" xr:uid="{8F7686CD-E4B4-41EC-AC8E-40F972B386D6}"/>
    <cellStyle name="Normal 9 4 4 3 2 3" xfId="4977" xr:uid="{39C4A31B-E466-4F46-904E-C73DCDBBCF72}"/>
    <cellStyle name="Normal 9 4 4 3 3" xfId="2431" xr:uid="{8170EC35-E07C-4341-8A6A-5A47B2DAA7CE}"/>
    <cellStyle name="Normal 9 4 4 3 3 2" xfId="4979" xr:uid="{5DAE95E6-5DA3-48FA-8FB9-CC7EDA6E5D87}"/>
    <cellStyle name="Normal 9 4 4 3 4" xfId="4104" xr:uid="{4F80E85F-C9CE-43F3-9EB0-375B9EFC5004}"/>
    <cellStyle name="Normal 9 4 4 3 4 2" xfId="4980" xr:uid="{240B9DAB-BD70-4D3C-A994-4413819D1049}"/>
    <cellStyle name="Normal 9 4 4 3 5" xfId="4976" xr:uid="{2A841D22-9E5D-4803-8B64-EA8E4524C357}"/>
    <cellStyle name="Normal 9 4 4 4" xfId="2432" xr:uid="{0BD00BE6-1865-418E-91DE-E583EA6B0B92}"/>
    <cellStyle name="Normal 9 4 4 4 2" xfId="2433" xr:uid="{067057CF-CF59-469A-8972-DC593717FF5D}"/>
    <cellStyle name="Normal 9 4 4 4 2 2" xfId="4982" xr:uid="{6691AAA6-FB6A-40EC-A9C3-80F8EF1B1946}"/>
    <cellStyle name="Normal 9 4 4 4 3" xfId="4105" xr:uid="{F4C0DBD2-BA39-4ABD-9F30-C0BA9667708E}"/>
    <cellStyle name="Normal 9 4 4 4 3 2" xfId="4983" xr:uid="{ABBC04F9-23E1-4BB2-AF19-9324417E8D9F}"/>
    <cellStyle name="Normal 9 4 4 4 4" xfId="4106" xr:uid="{3CB2B6B9-870F-4EFF-95BB-7F7D0B545ACD}"/>
    <cellStyle name="Normal 9 4 4 4 4 2" xfId="4984" xr:uid="{FE7E66D7-C41F-42E3-AD44-BBFE558C1B67}"/>
    <cellStyle name="Normal 9 4 4 4 5" xfId="4981" xr:uid="{DD29EACC-55EB-4552-AB35-BF465E771E1C}"/>
    <cellStyle name="Normal 9 4 4 5" xfId="2434" xr:uid="{27911CE8-F38A-43D8-B0DC-4C9D412C725F}"/>
    <cellStyle name="Normal 9 4 4 5 2" xfId="4985" xr:uid="{46ADB618-E59B-47EB-90CE-89A9E49B213F}"/>
    <cellStyle name="Normal 9 4 4 6" xfId="4107" xr:uid="{BA6864EA-7C4F-4504-8EE0-32A761FBA822}"/>
    <cellStyle name="Normal 9 4 4 6 2" xfId="4986" xr:uid="{B0768A3B-D070-4E0D-9B48-18B35517B53D}"/>
    <cellStyle name="Normal 9 4 4 7" xfId="4108" xr:uid="{A85E1C34-E2BC-4E52-B2E6-1AC6236762DC}"/>
    <cellStyle name="Normal 9 4 4 7 2" xfId="4987" xr:uid="{37A576E6-E264-4BDE-9271-2DBE7A18D579}"/>
    <cellStyle name="Normal 9 4 4 8" xfId="4965" xr:uid="{5E8C3E86-5979-4633-A3CD-0E1616AB439D}"/>
    <cellStyle name="Normal 9 4 5" xfId="417" xr:uid="{4E483748-5F81-4FDD-A33F-ADA3031972CC}"/>
    <cellStyle name="Normal 9 4 5 2" xfId="867" xr:uid="{87CEDCA1-180C-4D01-9A2D-D09A3A2991D4}"/>
    <cellStyle name="Normal 9 4 5 2 2" xfId="2435" xr:uid="{EAC46C02-A173-443B-8A88-888C23536D24}"/>
    <cellStyle name="Normal 9 4 5 2 2 2" xfId="2436" xr:uid="{319AD23F-E33C-4B83-B4B1-EC1306DAC70A}"/>
    <cellStyle name="Normal 9 4 5 2 2 2 2" xfId="4991" xr:uid="{165BAB4D-57EE-4789-AD05-0B04375DE851}"/>
    <cellStyle name="Normal 9 4 5 2 2 3" xfId="4990" xr:uid="{D931F706-1042-4084-B0CB-2814D17631FB}"/>
    <cellStyle name="Normal 9 4 5 2 3" xfId="2437" xr:uid="{EC2548ED-AA51-4621-8C0D-D32FF21C7FDC}"/>
    <cellStyle name="Normal 9 4 5 2 3 2" xfId="4992" xr:uid="{7C16E67C-5507-41B2-BE53-7E083D885FA5}"/>
    <cellStyle name="Normal 9 4 5 2 4" xfId="4109" xr:uid="{598EBEB8-11E8-4638-8C40-C764A1A852C1}"/>
    <cellStyle name="Normal 9 4 5 2 4 2" xfId="4993" xr:uid="{D3F2536C-B251-47DB-A464-B3AF08053EE4}"/>
    <cellStyle name="Normal 9 4 5 2 5" xfId="4989" xr:uid="{3E196AA4-5068-4A24-8A5D-F543105A64F9}"/>
    <cellStyle name="Normal 9 4 5 3" xfId="2438" xr:uid="{F514D663-2DB6-48C4-9E10-4CDED99D0E6D}"/>
    <cellStyle name="Normal 9 4 5 3 2" xfId="2439" xr:uid="{B1D61068-B245-4BCD-A1AA-B10B61E689C0}"/>
    <cellStyle name="Normal 9 4 5 3 2 2" xfId="4995" xr:uid="{E49A11C5-BC29-43AC-A7FD-F71C282DDF65}"/>
    <cellStyle name="Normal 9 4 5 3 3" xfId="4110" xr:uid="{BD810855-7B53-4685-984E-0CC3EDF09715}"/>
    <cellStyle name="Normal 9 4 5 3 3 2" xfId="4996" xr:uid="{678E85D9-E205-4013-BBF9-48FB43F2D7BC}"/>
    <cellStyle name="Normal 9 4 5 3 4" xfId="4111" xr:uid="{BDB99314-06EE-4AD4-9F81-48325D192ED1}"/>
    <cellStyle name="Normal 9 4 5 3 4 2" xfId="4997" xr:uid="{2A550EA1-7BB1-4CE5-974B-86213A8F65E3}"/>
    <cellStyle name="Normal 9 4 5 3 5" xfId="4994" xr:uid="{8DE512B0-7AD6-47B3-9725-910466C67FE0}"/>
    <cellStyle name="Normal 9 4 5 4" xfId="2440" xr:uid="{42909221-D4CD-44D9-9B77-7ABB9B57CECE}"/>
    <cellStyle name="Normal 9 4 5 4 2" xfId="4998" xr:uid="{161A5923-D583-4DD9-A5B8-9AD7E2484425}"/>
    <cellStyle name="Normal 9 4 5 5" xfId="4112" xr:uid="{78D53893-F496-4B3B-87A5-F30A362FF275}"/>
    <cellStyle name="Normal 9 4 5 5 2" xfId="4999" xr:uid="{E5A2D6F7-3C40-4D7D-B8B8-A529E0395909}"/>
    <cellStyle name="Normal 9 4 5 6" xfId="4113" xr:uid="{8B24939F-BE5D-4D06-BED2-0C7048C4E057}"/>
    <cellStyle name="Normal 9 4 5 6 2" xfId="5000" xr:uid="{6F74BCD0-B9A6-47DA-B21A-08E34B6FEE9A}"/>
    <cellStyle name="Normal 9 4 5 7" xfId="4988" xr:uid="{E9394E47-2D72-48FD-8C9B-F0B28C18750C}"/>
    <cellStyle name="Normal 9 4 6" xfId="418" xr:uid="{05BAECA4-818B-49D6-BB82-0AAB65E02B31}"/>
    <cellStyle name="Normal 9 4 6 2" xfId="2441" xr:uid="{889E4666-9389-45EA-BD3C-B1CC70DBEB21}"/>
    <cellStyle name="Normal 9 4 6 2 2" xfId="2442" xr:uid="{81934B7C-7433-49A6-AC21-20C5B7334402}"/>
    <cellStyle name="Normal 9 4 6 2 2 2" xfId="5003" xr:uid="{E96BC8D6-89AA-440A-8936-9958442DA74F}"/>
    <cellStyle name="Normal 9 4 6 2 3" xfId="4114" xr:uid="{7A27AC1E-776A-41D7-B46C-688114FA92F1}"/>
    <cellStyle name="Normal 9 4 6 2 3 2" xfId="5004" xr:uid="{6EBF82B4-EEEB-46A6-9D3B-DD11B458FFFA}"/>
    <cellStyle name="Normal 9 4 6 2 4" xfId="4115" xr:uid="{2C3F73EA-90B2-4D76-98DF-C8C86E803B04}"/>
    <cellStyle name="Normal 9 4 6 2 4 2" xfId="5005" xr:uid="{543B42B9-4D37-4091-A350-36E969FE80A8}"/>
    <cellStyle name="Normal 9 4 6 2 5" xfId="5002" xr:uid="{186230F3-6B0D-4490-A565-67FCEC947EAE}"/>
    <cellStyle name="Normal 9 4 6 3" xfId="2443" xr:uid="{33555C68-0F39-45C7-8731-5D11423C3349}"/>
    <cellStyle name="Normal 9 4 6 3 2" xfId="5006" xr:uid="{8C75CE46-DAD4-4A23-88DD-664084F183B3}"/>
    <cellStyle name="Normal 9 4 6 4" xfId="4116" xr:uid="{BBD3E6A9-93C3-44A7-BA28-500E620D5AA3}"/>
    <cellStyle name="Normal 9 4 6 4 2" xfId="5007" xr:uid="{F3B6B92A-5CD1-4F29-AF92-F68D5DEFF376}"/>
    <cellStyle name="Normal 9 4 6 5" xfId="4117" xr:uid="{5DFA2ED8-AA93-410E-9BB3-B5D390484393}"/>
    <cellStyle name="Normal 9 4 6 5 2" xfId="5008" xr:uid="{AFB7F094-07A0-4EE5-BA9A-9CFB0D52D140}"/>
    <cellStyle name="Normal 9 4 6 6" xfId="5001" xr:uid="{1DBD7610-4B9A-455D-8F40-7D3FEC58FB9F}"/>
    <cellStyle name="Normal 9 4 7" xfId="2444" xr:uid="{A157F9B3-611A-43BF-B82F-EE7F3BFD8334}"/>
    <cellStyle name="Normal 9 4 7 2" xfId="2445" xr:uid="{AB66DB9E-4263-42AB-A31F-6062FFA040A7}"/>
    <cellStyle name="Normal 9 4 7 2 2" xfId="5010" xr:uid="{993821DC-3B05-478F-97EE-D9E182E3F450}"/>
    <cellStyle name="Normal 9 4 7 3" xfId="4118" xr:uid="{D620BDD3-D4C7-4C33-9B20-538636367CE0}"/>
    <cellStyle name="Normal 9 4 7 3 2" xfId="5011" xr:uid="{D0876443-43BE-47D9-B464-9C59FBDE7703}"/>
    <cellStyle name="Normal 9 4 7 4" xfId="4119" xr:uid="{252CD399-B7B9-4C6A-A5FF-F7702A650EB7}"/>
    <cellStyle name="Normal 9 4 7 4 2" xfId="5012" xr:uid="{DD0B249F-7563-4B33-8D8B-6FCF704DD1CB}"/>
    <cellStyle name="Normal 9 4 7 5" xfId="5009" xr:uid="{776AE02D-4A2D-4DA4-BB25-D3BCCA9B4F44}"/>
    <cellStyle name="Normal 9 4 8" xfId="2446" xr:uid="{426AAB13-D3E9-4EE8-856B-25508BB24144}"/>
    <cellStyle name="Normal 9 4 8 2" xfId="4120" xr:uid="{04D15870-8642-434A-BFFB-17AF76D7D98F}"/>
    <cellStyle name="Normal 9 4 8 2 2" xfId="5014" xr:uid="{78C21E93-D670-43CB-970A-85EDD0E3E1FC}"/>
    <cellStyle name="Normal 9 4 8 3" xfId="4121" xr:uid="{2D8071FA-A37E-415C-AE30-09EF414899EB}"/>
    <cellStyle name="Normal 9 4 8 3 2" xfId="5015" xr:uid="{2BBB6AEB-7A9F-4727-8C16-FAEAF0B1889F}"/>
    <cellStyle name="Normal 9 4 8 4" xfId="4122" xr:uid="{A44CADFF-07EB-469A-99AF-2AD8D017BFB9}"/>
    <cellStyle name="Normal 9 4 8 4 2" xfId="5016" xr:uid="{C85FF3C4-BB53-4713-A8FA-F494F7AF9753}"/>
    <cellStyle name="Normal 9 4 8 5" xfId="5013" xr:uid="{C50CE1AD-A439-49CB-AC1C-303E10FB66CE}"/>
    <cellStyle name="Normal 9 4 9" xfId="4123" xr:uid="{3C189CFF-9566-4DB9-B18E-3D55ABB55300}"/>
    <cellStyle name="Normal 9 4 9 2" xfId="5017" xr:uid="{E0F947F9-317D-42AA-BD96-8E500848920B}"/>
    <cellStyle name="Normal 9 5" xfId="178" xr:uid="{AD8EE8D4-B834-42AD-A2CC-AEA3B222F27B}"/>
    <cellStyle name="Normal 9 5 10" xfId="4124" xr:uid="{450D37DD-7BFB-4881-8A24-A6F2E5717AE0}"/>
    <cellStyle name="Normal 9 5 10 2" xfId="5019" xr:uid="{2DD5BF67-43CD-4A34-81E8-28206BFC7748}"/>
    <cellStyle name="Normal 9 5 11" xfId="4125" xr:uid="{CB494F10-B4AD-49B7-ABD7-84DF5A8584B6}"/>
    <cellStyle name="Normal 9 5 11 2" xfId="5020" xr:uid="{C6E4F055-1C09-40CB-BDC0-F846BD20494C}"/>
    <cellStyle name="Normal 9 5 12" xfId="5018" xr:uid="{52A596BE-A0A7-4195-B492-A1B33047E844}"/>
    <cellStyle name="Normal 9 5 2" xfId="179" xr:uid="{A4977D82-D373-4699-A642-4E36237DAD0C}"/>
    <cellStyle name="Normal 9 5 2 10" xfId="5021" xr:uid="{45AA7CB3-D0D3-41B1-98E2-4E14B09F07F0}"/>
    <cellStyle name="Normal 9 5 2 2" xfId="419" xr:uid="{7737C959-176A-4EDD-B156-603A20CA0CE1}"/>
    <cellStyle name="Normal 9 5 2 2 2" xfId="868" xr:uid="{E4E73973-E954-4F4E-9538-59E760726872}"/>
    <cellStyle name="Normal 9 5 2 2 2 2" xfId="869" xr:uid="{92F81070-7E08-42CA-9D23-77B36E573AB6}"/>
    <cellStyle name="Normal 9 5 2 2 2 2 2" xfId="2447" xr:uid="{19312720-3918-47E6-B550-F59E9025009C}"/>
    <cellStyle name="Normal 9 5 2 2 2 2 2 2" xfId="5025" xr:uid="{FC5963E8-58FE-4923-9880-213900F43E7B}"/>
    <cellStyle name="Normal 9 5 2 2 2 2 3" xfId="4126" xr:uid="{17C00309-A3E1-4FB5-99B1-C56BD8632B07}"/>
    <cellStyle name="Normal 9 5 2 2 2 2 3 2" xfId="5026" xr:uid="{D0E8FF1E-2B24-4F96-98F0-0C54DB27FAE2}"/>
    <cellStyle name="Normal 9 5 2 2 2 2 4" xfId="4127" xr:uid="{0C532754-9990-4862-AB65-D4D68E3FADB3}"/>
    <cellStyle name="Normal 9 5 2 2 2 2 4 2" xfId="5027" xr:uid="{63703280-A152-4666-8A2C-DAA784BF4E15}"/>
    <cellStyle name="Normal 9 5 2 2 2 2 5" xfId="5024" xr:uid="{1C5C275C-1B91-47FD-A86E-022EAFE5C662}"/>
    <cellStyle name="Normal 9 5 2 2 2 3" xfId="2448" xr:uid="{98AEB13C-D7E8-420A-9761-8FAFC655915D}"/>
    <cellStyle name="Normal 9 5 2 2 2 3 2" xfId="4128" xr:uid="{EBAFC5A4-E136-47F4-968A-C30965FFE8BB}"/>
    <cellStyle name="Normal 9 5 2 2 2 3 2 2" xfId="5029" xr:uid="{B60DF0D3-094C-4D19-8B9D-00DCD463A56E}"/>
    <cellStyle name="Normal 9 5 2 2 2 3 3" xfId="4129" xr:uid="{22948B73-9A52-4F6E-A816-1AD34A6D32F8}"/>
    <cellStyle name="Normal 9 5 2 2 2 3 3 2" xfId="5030" xr:uid="{7B80D32F-F3B2-4753-8A60-996392CEC38A}"/>
    <cellStyle name="Normal 9 5 2 2 2 3 4" xfId="4130" xr:uid="{F7480816-FFA0-4862-A716-4AC3C2E8821F}"/>
    <cellStyle name="Normal 9 5 2 2 2 3 4 2" xfId="5031" xr:uid="{FF5694FB-A1BF-4B1D-BFC3-F0FD6C90F2AA}"/>
    <cellStyle name="Normal 9 5 2 2 2 3 5" xfId="5028" xr:uid="{F401C0DF-384D-463B-99BA-098B2D50331D}"/>
    <cellStyle name="Normal 9 5 2 2 2 4" xfId="4131" xr:uid="{D3E2A1EA-51D9-4EF5-92E2-C029D5C1243E}"/>
    <cellStyle name="Normal 9 5 2 2 2 4 2" xfId="5032" xr:uid="{0D52A1B4-252B-4B5C-A945-945ED3255177}"/>
    <cellStyle name="Normal 9 5 2 2 2 5" xfId="4132" xr:uid="{16FCDD3F-A8EE-46CF-B147-5D4D112A562F}"/>
    <cellStyle name="Normal 9 5 2 2 2 5 2" xfId="5033" xr:uid="{B4AA19ED-F7D0-4AC1-8491-EB5B48A86AEC}"/>
    <cellStyle name="Normal 9 5 2 2 2 6" xfId="4133" xr:uid="{4EFD7207-9AB2-49CB-975C-C21F4A8BD0A4}"/>
    <cellStyle name="Normal 9 5 2 2 2 6 2" xfId="5034" xr:uid="{6D73CAE7-06BE-4192-AB8C-074E5437E1AD}"/>
    <cellStyle name="Normal 9 5 2 2 2 7" xfId="5023" xr:uid="{DF47ECB0-696B-4E9F-8113-E9C7F11391A9}"/>
    <cellStyle name="Normal 9 5 2 2 3" xfId="870" xr:uid="{EA1BBBFF-5F05-4529-9C1F-EFEB8C511389}"/>
    <cellStyle name="Normal 9 5 2 2 3 2" xfId="2449" xr:uid="{2E656691-BFC9-491A-936A-F8FAF3F78225}"/>
    <cellStyle name="Normal 9 5 2 2 3 2 2" xfId="4134" xr:uid="{D4643926-1F40-4A18-8ED4-71CC0567FFC6}"/>
    <cellStyle name="Normal 9 5 2 2 3 2 2 2" xfId="5037" xr:uid="{E533A335-31B2-47E7-B9CD-F3D6B8599609}"/>
    <cellStyle name="Normal 9 5 2 2 3 2 3" xfId="4135" xr:uid="{A9193485-A9A4-4537-BB7D-D3A51730AD97}"/>
    <cellStyle name="Normal 9 5 2 2 3 2 3 2" xfId="5038" xr:uid="{89516367-A851-42E2-9BA1-B9A91257CA69}"/>
    <cellStyle name="Normal 9 5 2 2 3 2 4" xfId="4136" xr:uid="{9AD5F3A3-E4F4-4122-9897-6BAB285F268E}"/>
    <cellStyle name="Normal 9 5 2 2 3 2 4 2" xfId="5039" xr:uid="{08347A1F-0472-4698-B315-DEEC42EAC779}"/>
    <cellStyle name="Normal 9 5 2 2 3 2 5" xfId="5036" xr:uid="{6CC5D596-1A38-419A-ABC4-19F60C11BF1A}"/>
    <cellStyle name="Normal 9 5 2 2 3 3" xfId="4137" xr:uid="{5B439D35-4CF2-43EF-94BE-CE33D5F9E361}"/>
    <cellStyle name="Normal 9 5 2 2 3 3 2" xfId="5040" xr:uid="{431CCB76-B4B1-4060-AF2F-5ED6ACDFB7CC}"/>
    <cellStyle name="Normal 9 5 2 2 3 4" xfId="4138" xr:uid="{DB40A1BC-4756-4C23-BE89-E190F38463DC}"/>
    <cellStyle name="Normal 9 5 2 2 3 4 2" xfId="5041" xr:uid="{D852EBF4-F611-4764-9DDA-00ED49913ACB}"/>
    <cellStyle name="Normal 9 5 2 2 3 5" xfId="4139" xr:uid="{DE8C2412-721B-48E6-A517-DCE7A76DB81D}"/>
    <cellStyle name="Normal 9 5 2 2 3 5 2" xfId="5042" xr:uid="{DED81C54-D4FF-4AB4-973F-3A8C53F5917A}"/>
    <cellStyle name="Normal 9 5 2 2 3 6" xfId="5035" xr:uid="{BD1A2924-C6D2-4C9D-87C6-D62BEDB5AD11}"/>
    <cellStyle name="Normal 9 5 2 2 4" xfId="2450" xr:uid="{06E13046-0B6F-44AD-B179-85131C307D83}"/>
    <cellStyle name="Normal 9 5 2 2 4 2" xfId="4140" xr:uid="{3DAB1B8F-5816-4A60-A6B2-3CD1F98A0CAB}"/>
    <cellStyle name="Normal 9 5 2 2 4 2 2" xfId="5044" xr:uid="{F6F6CFFA-CD49-4CEA-9F09-A397E74A8734}"/>
    <cellStyle name="Normal 9 5 2 2 4 3" xfId="4141" xr:uid="{1CDFFCF7-676A-4656-AEBD-BB6FA7E170CE}"/>
    <cellStyle name="Normal 9 5 2 2 4 3 2" xfId="5045" xr:uid="{1919328C-C3C6-4A7A-9B7D-D16238FA793C}"/>
    <cellStyle name="Normal 9 5 2 2 4 4" xfId="4142" xr:uid="{136457F5-A6C1-4C2B-A036-97D089D653E3}"/>
    <cellStyle name="Normal 9 5 2 2 4 4 2" xfId="5046" xr:uid="{B3683F02-D80E-4740-B41B-30692A928A11}"/>
    <cellStyle name="Normal 9 5 2 2 4 5" xfId="5043" xr:uid="{ACED8B80-FFF3-4952-A967-600B03AC0BCF}"/>
    <cellStyle name="Normal 9 5 2 2 5" xfId="4143" xr:uid="{021BDB91-D001-44A2-8D08-4468EEBA9700}"/>
    <cellStyle name="Normal 9 5 2 2 5 2" xfId="4144" xr:uid="{2452A130-E7E9-494A-BEFA-FC44008F0BD7}"/>
    <cellStyle name="Normal 9 5 2 2 5 2 2" xfId="5048" xr:uid="{13E0CB99-AA84-4D9E-8B40-D33713E5C0D7}"/>
    <cellStyle name="Normal 9 5 2 2 5 3" xfId="4145" xr:uid="{89BFFC62-A6D7-4F78-935B-9D4CB592C712}"/>
    <cellStyle name="Normal 9 5 2 2 5 3 2" xfId="5049" xr:uid="{32E65DC9-79F6-4A81-A5FE-F6C73D869685}"/>
    <cellStyle name="Normal 9 5 2 2 5 4" xfId="4146" xr:uid="{1677E5B0-538E-4E4D-AA6F-01B50768AED1}"/>
    <cellStyle name="Normal 9 5 2 2 5 4 2" xfId="5050" xr:uid="{DDBA7BFC-E13B-4244-BC30-C760912C6A3A}"/>
    <cellStyle name="Normal 9 5 2 2 5 5" xfId="5047" xr:uid="{1042A9B6-CB58-43B8-9B7F-789978CB1FBB}"/>
    <cellStyle name="Normal 9 5 2 2 6" xfId="4147" xr:uid="{336B9F46-F352-41C1-BFD4-3C95716609C1}"/>
    <cellStyle name="Normal 9 5 2 2 6 2" xfId="5051" xr:uid="{1AD51076-CA74-4841-8CE1-7516F874B6B1}"/>
    <cellStyle name="Normal 9 5 2 2 7" xfId="4148" xr:uid="{3D1DC44F-27FC-4891-9E7A-1D094AC61E92}"/>
    <cellStyle name="Normal 9 5 2 2 7 2" xfId="5052" xr:uid="{D3B14050-ECE4-46B2-A7A5-F5EBEA396A8B}"/>
    <cellStyle name="Normal 9 5 2 2 8" xfId="4149" xr:uid="{C4545C72-7831-4DBA-A5E8-D0BA40FABF2B}"/>
    <cellStyle name="Normal 9 5 2 2 8 2" xfId="5053" xr:uid="{1966F98B-3B7F-4D0B-BFA5-8CCD417D8D32}"/>
    <cellStyle name="Normal 9 5 2 2 9" xfId="5022" xr:uid="{AC7C53EC-8F26-4BE0-BEAD-65779C386526}"/>
    <cellStyle name="Normal 9 5 2 3" xfId="871" xr:uid="{FB6B5D46-362D-45A4-B635-DAD95E892577}"/>
    <cellStyle name="Normal 9 5 2 3 2" xfId="872" xr:uid="{E8EBA058-CE58-4602-B9A3-38C07ED8C0CB}"/>
    <cellStyle name="Normal 9 5 2 3 2 2" xfId="873" xr:uid="{E206C145-9275-4B66-A1EF-0794C62320B3}"/>
    <cellStyle name="Normal 9 5 2 3 2 2 2" xfId="5056" xr:uid="{40645388-95F5-4EBE-BC2D-3DD545E55D1C}"/>
    <cellStyle name="Normal 9 5 2 3 2 3" xfId="4150" xr:uid="{08535AD3-003B-4DCF-A3EF-57A314C15940}"/>
    <cellStyle name="Normal 9 5 2 3 2 3 2" xfId="5057" xr:uid="{BB13D0D9-B7D5-4CD9-96D7-B03720D64219}"/>
    <cellStyle name="Normal 9 5 2 3 2 4" xfId="4151" xr:uid="{E2FD0A6B-3FD2-480D-96C8-9430F7B2D43E}"/>
    <cellStyle name="Normal 9 5 2 3 2 4 2" xfId="5058" xr:uid="{522E9D30-38C3-4C81-BC6D-53D0A841A63A}"/>
    <cellStyle name="Normal 9 5 2 3 2 5" xfId="5055" xr:uid="{3E922E19-C262-4233-A7E3-2A1E556DCB9D}"/>
    <cellStyle name="Normal 9 5 2 3 3" xfId="874" xr:uid="{E69C90CA-932D-4706-BDCF-2A9205D3B3D2}"/>
    <cellStyle name="Normal 9 5 2 3 3 2" xfId="4152" xr:uid="{8E4F9D0A-F24A-4B64-80A9-B02271F85747}"/>
    <cellStyle name="Normal 9 5 2 3 3 2 2" xfId="5060" xr:uid="{F52A68D9-D28F-44F4-A8F5-EB58A87BD5DF}"/>
    <cellStyle name="Normal 9 5 2 3 3 3" xfId="4153" xr:uid="{A604552D-83D9-4AB9-A1DA-13C9B5CA9A45}"/>
    <cellStyle name="Normal 9 5 2 3 3 3 2" xfId="5061" xr:uid="{4CE4DB3D-5032-4CE5-8055-8E3654E405D7}"/>
    <cellStyle name="Normal 9 5 2 3 3 4" xfId="4154" xr:uid="{F5CD1BCE-36B3-42EE-9F98-A28193C6AEE7}"/>
    <cellStyle name="Normal 9 5 2 3 3 4 2" xfId="5062" xr:uid="{BD01DDA4-40AB-46DA-84BC-1853C2CDD1B7}"/>
    <cellStyle name="Normal 9 5 2 3 3 5" xfId="5059" xr:uid="{3B41001C-0767-4607-8D11-F41B39F2BF92}"/>
    <cellStyle name="Normal 9 5 2 3 4" xfId="4155" xr:uid="{ED078769-A612-49B9-B5B4-6F6F81652B42}"/>
    <cellStyle name="Normal 9 5 2 3 4 2" xfId="5063" xr:uid="{2DC93B17-BD4E-4C7E-B7BC-875D0DBF5DD8}"/>
    <cellStyle name="Normal 9 5 2 3 5" xfId="4156" xr:uid="{27BD77C6-7494-4E05-BAF0-697FFA643C90}"/>
    <cellStyle name="Normal 9 5 2 3 5 2" xfId="5064" xr:uid="{1591BE8F-60B3-44ED-BBC2-A4F2DFE6DDF0}"/>
    <cellStyle name="Normal 9 5 2 3 6" xfId="4157" xr:uid="{7EF5BCDB-DB38-49FD-AAD4-25660D164098}"/>
    <cellStyle name="Normal 9 5 2 3 6 2" xfId="5065" xr:uid="{2967A061-4C3E-4BBB-AA7A-A1E937E911BD}"/>
    <cellStyle name="Normal 9 5 2 3 7" xfId="5054" xr:uid="{FA57245E-85AF-4081-BC32-DEFE719055B7}"/>
    <cellStyle name="Normal 9 5 2 4" xfId="875" xr:uid="{46BD76E2-F363-45AF-BD40-F3196238E4A8}"/>
    <cellStyle name="Normal 9 5 2 4 2" xfId="876" xr:uid="{7B93584E-8875-4007-8BE8-E4629AD522B4}"/>
    <cellStyle name="Normal 9 5 2 4 2 2" xfId="4158" xr:uid="{C90B7053-C27D-4A8C-BBEB-0B29C5A3BECA}"/>
    <cellStyle name="Normal 9 5 2 4 2 2 2" xfId="5068" xr:uid="{80EE87FA-4873-42D5-BDAC-1A7D5FEA2685}"/>
    <cellStyle name="Normal 9 5 2 4 2 3" xfId="4159" xr:uid="{8C78E074-B51F-4537-A01C-F6E1E55EC766}"/>
    <cellStyle name="Normal 9 5 2 4 2 3 2" xfId="5069" xr:uid="{C0A0E5EE-01E4-4120-ABA3-97174BBC33EF}"/>
    <cellStyle name="Normal 9 5 2 4 2 4" xfId="4160" xr:uid="{D6ABA4D3-DF22-40B9-808F-D25EAA95DB93}"/>
    <cellStyle name="Normal 9 5 2 4 2 4 2" xfId="5070" xr:uid="{6043C375-0C37-48A1-8BFB-0208BB5A2B34}"/>
    <cellStyle name="Normal 9 5 2 4 2 5" xfId="5067" xr:uid="{7418D5FA-76C4-42CC-BE51-FC6D846258E6}"/>
    <cellStyle name="Normal 9 5 2 4 3" xfId="4161" xr:uid="{F7CA2505-59B3-4466-A42E-668508E1AA16}"/>
    <cellStyle name="Normal 9 5 2 4 3 2" xfId="5071" xr:uid="{62506478-9B76-4E2A-BF0B-975BAFE4B3A0}"/>
    <cellStyle name="Normal 9 5 2 4 4" xfId="4162" xr:uid="{6192628C-9490-4332-AAC8-C3803251ADE0}"/>
    <cellStyle name="Normal 9 5 2 4 4 2" xfId="5072" xr:uid="{9811FE76-92D5-4834-B91B-EE31A1713D71}"/>
    <cellStyle name="Normal 9 5 2 4 5" xfId="4163" xr:uid="{9206DE1C-4ADF-4024-BE4C-E3DC7FA1978D}"/>
    <cellStyle name="Normal 9 5 2 4 5 2" xfId="5073" xr:uid="{2E420E58-ECEC-4AEF-A79F-4E911F27E0EA}"/>
    <cellStyle name="Normal 9 5 2 4 6" xfId="5066" xr:uid="{70E8132C-86A2-4815-993E-04CE3CAF73C5}"/>
    <cellStyle name="Normal 9 5 2 5" xfId="877" xr:uid="{52CA25B2-CF01-4357-8ADB-44F9D485724F}"/>
    <cellStyle name="Normal 9 5 2 5 2" xfId="4164" xr:uid="{BB9B1D56-1B30-4224-BD5A-E6724CD9089E}"/>
    <cellStyle name="Normal 9 5 2 5 2 2" xfId="5075" xr:uid="{4CA40528-36D8-4D97-93EA-C81F764FE899}"/>
    <cellStyle name="Normal 9 5 2 5 3" xfId="4165" xr:uid="{310B024B-9DE2-4CEC-A91A-444E415CC5B9}"/>
    <cellStyle name="Normal 9 5 2 5 3 2" xfId="5076" xr:uid="{422E3C8D-0397-47F7-8428-2A95D8DF060A}"/>
    <cellStyle name="Normal 9 5 2 5 4" xfId="4166" xr:uid="{4C5C4C56-7F31-4EBC-8989-3D5DF9DFD549}"/>
    <cellStyle name="Normal 9 5 2 5 4 2" xfId="5077" xr:uid="{2391344C-0141-4EB8-AAED-7EC804644A6C}"/>
    <cellStyle name="Normal 9 5 2 5 5" xfId="5074" xr:uid="{F88E9873-66F8-4FDE-AA5D-05321ABC7C54}"/>
    <cellStyle name="Normal 9 5 2 6" xfId="4167" xr:uid="{6195E8BA-8025-4A30-94FE-D2C5A28418BE}"/>
    <cellStyle name="Normal 9 5 2 6 2" xfId="4168" xr:uid="{E1695D6C-BE1B-4FA9-9C04-5E4662B95D8C}"/>
    <cellStyle name="Normal 9 5 2 6 2 2" xfId="5079" xr:uid="{1C7D5C9A-B82A-4A87-9E68-E64D51A2CB12}"/>
    <cellStyle name="Normal 9 5 2 6 3" xfId="4169" xr:uid="{6161A4CB-86E0-4CC7-87D6-C42A0DCC372E}"/>
    <cellStyle name="Normal 9 5 2 6 3 2" xfId="5080" xr:uid="{AC7C32A9-2928-4691-91A8-0B432DC74F3D}"/>
    <cellStyle name="Normal 9 5 2 6 4" xfId="4170" xr:uid="{8A009EF0-7E89-4C2C-8EE1-742491DBED0F}"/>
    <cellStyle name="Normal 9 5 2 6 4 2" xfId="5081" xr:uid="{761E243E-936F-4099-A63E-85156980BECC}"/>
    <cellStyle name="Normal 9 5 2 6 5" xfId="5078" xr:uid="{82940000-D223-42BD-AA19-225F4612A3A1}"/>
    <cellStyle name="Normal 9 5 2 7" xfId="4171" xr:uid="{055BD387-4AE9-4CC7-9B4A-A6729A0397AD}"/>
    <cellStyle name="Normal 9 5 2 7 2" xfId="5082" xr:uid="{15E073C3-C1CF-4202-B780-10D5B538D0D7}"/>
    <cellStyle name="Normal 9 5 2 8" xfId="4172" xr:uid="{4976DE19-39A9-4D94-8A14-867490822ECC}"/>
    <cellStyle name="Normal 9 5 2 8 2" xfId="5083" xr:uid="{0DE7E6E7-6020-430F-89FB-83989E28EC6D}"/>
    <cellStyle name="Normal 9 5 2 9" xfId="4173" xr:uid="{9C12D7DC-8F49-4624-B0D9-EA2CC47BB1A6}"/>
    <cellStyle name="Normal 9 5 2 9 2" xfId="5084" xr:uid="{34DB36D0-A15B-4198-B668-53C937A1FE77}"/>
    <cellStyle name="Normal 9 5 3" xfId="420" xr:uid="{DF6D6874-0A88-4FCB-B2AC-932180457309}"/>
    <cellStyle name="Normal 9 5 3 2" xfId="878" xr:uid="{151EF20A-07BB-4635-8A64-D1897DA436DC}"/>
    <cellStyle name="Normal 9 5 3 2 2" xfId="879" xr:uid="{5F80A9CB-2F84-4218-ADC5-6F67A8D4B2DE}"/>
    <cellStyle name="Normal 9 5 3 2 2 2" xfId="2451" xr:uid="{BC8BC9D3-C92D-45AD-99D3-6DBDEC675403}"/>
    <cellStyle name="Normal 9 5 3 2 2 2 2" xfId="2452" xr:uid="{8A386382-84F3-4F3C-8AB0-55F303AD1106}"/>
    <cellStyle name="Normal 9 5 3 2 2 2 2 2" xfId="5089" xr:uid="{153D03CB-9E2D-48DC-A318-50DB5FC723FC}"/>
    <cellStyle name="Normal 9 5 3 2 2 2 3" xfId="5088" xr:uid="{BAA0835A-1FEA-4E6B-A57E-2C49FF3388C1}"/>
    <cellStyle name="Normal 9 5 3 2 2 3" xfId="2453" xr:uid="{B2840848-3B45-4DCA-B761-4DB82863834B}"/>
    <cellStyle name="Normal 9 5 3 2 2 3 2" xfId="5090" xr:uid="{671F2395-D5A3-49D8-BF9C-7FA00D172D10}"/>
    <cellStyle name="Normal 9 5 3 2 2 4" xfId="4174" xr:uid="{257F8EE6-A259-4DEC-AA74-27079435B924}"/>
    <cellStyle name="Normal 9 5 3 2 2 4 2" xfId="5091" xr:uid="{16FFE3A6-DE7A-45CD-982E-4A702B9B0DEB}"/>
    <cellStyle name="Normal 9 5 3 2 2 5" xfId="5087" xr:uid="{1F8130F2-9D02-4E1D-8620-86BEDE86BB01}"/>
    <cellStyle name="Normal 9 5 3 2 3" xfId="2454" xr:uid="{02F89775-D4A9-45F4-AB72-327104DF364B}"/>
    <cellStyle name="Normal 9 5 3 2 3 2" xfId="2455" xr:uid="{7E505448-A9EB-424B-BD7A-8C849AA8A4A1}"/>
    <cellStyle name="Normal 9 5 3 2 3 2 2" xfId="5093" xr:uid="{02570B95-D29A-4832-99CC-BAB623DA7ECB}"/>
    <cellStyle name="Normal 9 5 3 2 3 3" xfId="4175" xr:uid="{999193EB-A554-4C23-906C-DCB0B2F66160}"/>
    <cellStyle name="Normal 9 5 3 2 3 3 2" xfId="5094" xr:uid="{9EE19C0C-1929-4C1B-B82A-709C5A44EB3D}"/>
    <cellStyle name="Normal 9 5 3 2 3 4" xfId="4176" xr:uid="{C9B18BA4-2473-4694-9D7C-53A161C78CCA}"/>
    <cellStyle name="Normal 9 5 3 2 3 4 2" xfId="5095" xr:uid="{38FBB860-AD6B-49DC-8AA6-327C62731EB8}"/>
    <cellStyle name="Normal 9 5 3 2 3 5" xfId="5092" xr:uid="{DDA99B82-A4D4-489A-BBC1-E34B6681F651}"/>
    <cellStyle name="Normal 9 5 3 2 4" xfId="2456" xr:uid="{7BE31EE2-D4EA-455D-9242-5C81E069769F}"/>
    <cellStyle name="Normal 9 5 3 2 4 2" xfId="5096" xr:uid="{CE843380-B3A9-488F-ABEA-F8F6A65318A1}"/>
    <cellStyle name="Normal 9 5 3 2 5" xfId="4177" xr:uid="{9FFBC51F-F02F-4AF4-AED3-92BD5B014CA1}"/>
    <cellStyle name="Normal 9 5 3 2 5 2" xfId="5097" xr:uid="{94DA3542-43D7-4233-A74B-B2EF0C98227A}"/>
    <cellStyle name="Normal 9 5 3 2 6" xfId="4178" xr:uid="{ADE8514B-7599-4827-A71B-AA0405E10DE4}"/>
    <cellStyle name="Normal 9 5 3 2 6 2" xfId="5098" xr:uid="{27F5BAD9-29D2-47CB-8870-2656FD5CB192}"/>
    <cellStyle name="Normal 9 5 3 2 7" xfId="5086" xr:uid="{7A449AFF-3CFD-4363-8FE7-9BCD01F2B498}"/>
    <cellStyle name="Normal 9 5 3 3" xfId="880" xr:uid="{F5001CF4-6333-4D54-B9CD-453A57138D34}"/>
    <cellStyle name="Normal 9 5 3 3 2" xfId="2457" xr:uid="{EC639B52-C501-4460-8B70-8F37F604017D}"/>
    <cellStyle name="Normal 9 5 3 3 2 2" xfId="2458" xr:uid="{BAD50248-9200-4715-A123-4029380D02A0}"/>
    <cellStyle name="Normal 9 5 3 3 2 2 2" xfId="5101" xr:uid="{4BE815A0-844E-439B-A08A-F28DF3D5D8C3}"/>
    <cellStyle name="Normal 9 5 3 3 2 3" xfId="4179" xr:uid="{BEC21BA5-2572-4054-81DE-E89751F4FCDA}"/>
    <cellStyle name="Normal 9 5 3 3 2 3 2" xfId="5102" xr:uid="{1887644D-9A5E-4778-8D9C-112D613ACF69}"/>
    <cellStyle name="Normal 9 5 3 3 2 4" xfId="4180" xr:uid="{DF36276A-DBC1-471F-BD9A-8DE84CFE4B6A}"/>
    <cellStyle name="Normal 9 5 3 3 2 4 2" xfId="5103" xr:uid="{AA8AABC1-DCF1-4CBC-88F1-A5260280F431}"/>
    <cellStyle name="Normal 9 5 3 3 2 5" xfId="5100" xr:uid="{C2B14238-359B-4EF9-9606-AC718DAB4512}"/>
    <cellStyle name="Normal 9 5 3 3 3" xfId="2459" xr:uid="{766A1BC6-9CB3-4421-BE91-D67F59FD7BE2}"/>
    <cellStyle name="Normal 9 5 3 3 3 2" xfId="5104" xr:uid="{B61C2ACC-1D72-4076-9A8D-629C19997EC0}"/>
    <cellStyle name="Normal 9 5 3 3 4" xfId="4181" xr:uid="{0A3C7E04-D110-413B-B588-F2B6E178A350}"/>
    <cellStyle name="Normal 9 5 3 3 4 2" xfId="5105" xr:uid="{FE779848-B1AE-4522-AF6A-2CFEF85DBDEC}"/>
    <cellStyle name="Normal 9 5 3 3 5" xfId="4182" xr:uid="{D8EA5975-2220-44CB-B427-4C442FA5CFB7}"/>
    <cellStyle name="Normal 9 5 3 3 5 2" xfId="5106" xr:uid="{FC27EE8A-0339-4168-A5A0-FAA1712B983F}"/>
    <cellStyle name="Normal 9 5 3 3 6" xfId="5099" xr:uid="{7EC49A7E-B4C4-4B17-B00A-6052A95A0D8D}"/>
    <cellStyle name="Normal 9 5 3 4" xfId="2460" xr:uid="{DCA144F4-4D8B-4687-AF88-B5CBBBDCB3EE}"/>
    <cellStyle name="Normal 9 5 3 4 2" xfId="2461" xr:uid="{4A71F75B-57F9-43F8-B1C8-47FE05414315}"/>
    <cellStyle name="Normal 9 5 3 4 2 2" xfId="5108" xr:uid="{BD5F9C17-42B8-43D5-AC5F-3D901C002EC7}"/>
    <cellStyle name="Normal 9 5 3 4 3" xfId="4183" xr:uid="{5BE2F685-3AF1-4FEA-9511-FAF0D84EA0BA}"/>
    <cellStyle name="Normal 9 5 3 4 3 2" xfId="5109" xr:uid="{1DBCF545-1E4F-4FF6-B669-1019F71421A4}"/>
    <cellStyle name="Normal 9 5 3 4 4" xfId="4184" xr:uid="{BE015FF5-6C27-43CA-9E6E-291A7E193768}"/>
    <cellStyle name="Normal 9 5 3 4 4 2" xfId="5110" xr:uid="{97E73F96-C40D-4CD8-9571-C6064B5FF434}"/>
    <cellStyle name="Normal 9 5 3 4 5" xfId="5107" xr:uid="{08855D0B-6587-4285-BF83-1EDB1C265C5F}"/>
    <cellStyle name="Normal 9 5 3 5" xfId="2462" xr:uid="{8D5DDCA9-AE5F-43E0-B2A1-59967B10DE16}"/>
    <cellStyle name="Normal 9 5 3 5 2" xfId="4185" xr:uid="{5A6E6EB2-AE64-40EF-9BAC-9C6AC92619FA}"/>
    <cellStyle name="Normal 9 5 3 5 2 2" xfId="5112" xr:uid="{81CD7000-FD6D-4425-8D0D-033F7889EB7C}"/>
    <cellStyle name="Normal 9 5 3 5 3" xfId="4186" xr:uid="{F1D871EB-F293-4EBB-BFB6-7019B7698544}"/>
    <cellStyle name="Normal 9 5 3 5 3 2" xfId="5113" xr:uid="{6FCDB5D6-8904-49FB-86FC-38D100E7372C}"/>
    <cellStyle name="Normal 9 5 3 5 4" xfId="4187" xr:uid="{0EF795CD-FBBE-4066-B444-2EC0C8FE666F}"/>
    <cellStyle name="Normal 9 5 3 5 4 2" xfId="5114" xr:uid="{E84E0A05-3ED2-44D3-87D1-438B8352AB51}"/>
    <cellStyle name="Normal 9 5 3 5 5" xfId="5111" xr:uid="{6D2B8452-F5C8-42BD-A318-6E3E17AF2EC9}"/>
    <cellStyle name="Normal 9 5 3 6" xfId="4188" xr:uid="{248FF461-595C-4803-9FC3-4E58F3D46433}"/>
    <cellStyle name="Normal 9 5 3 6 2" xfId="5115" xr:uid="{8C1D6F67-B64F-4DF3-96F2-D9C4A8CE7C7C}"/>
    <cellStyle name="Normal 9 5 3 7" xfId="4189" xr:uid="{AC374355-948F-4A6B-91F4-8A0E18421ABC}"/>
    <cellStyle name="Normal 9 5 3 7 2" xfId="5116" xr:uid="{544F36DE-3CF5-4676-A707-70A93F829A1B}"/>
    <cellStyle name="Normal 9 5 3 8" xfId="4190" xr:uid="{1BCE8EF1-3ED8-4E38-8C31-3502E482128D}"/>
    <cellStyle name="Normal 9 5 3 8 2" xfId="5117" xr:uid="{49B1C547-F52F-43D9-BA4E-34355CD55157}"/>
    <cellStyle name="Normal 9 5 3 9" xfId="5085" xr:uid="{3A229903-6574-46D3-905A-4E29A90F9603}"/>
    <cellStyle name="Normal 9 5 4" xfId="421" xr:uid="{FE8F7459-5A1A-4D8A-A074-303503DA9C45}"/>
    <cellStyle name="Normal 9 5 4 2" xfId="881" xr:uid="{B78E8E46-21D5-47CD-960B-1DBAAD132614}"/>
    <cellStyle name="Normal 9 5 4 2 2" xfId="882" xr:uid="{982B6257-60CD-44F8-8C9D-9A0E638F9955}"/>
    <cellStyle name="Normal 9 5 4 2 2 2" xfId="2463" xr:uid="{C42215C9-7216-4552-B7A4-3021C45483A2}"/>
    <cellStyle name="Normal 9 5 4 2 2 2 2" xfId="5121" xr:uid="{D2DD032F-3BC2-4EF1-AEB3-C83576731BFB}"/>
    <cellStyle name="Normal 9 5 4 2 2 3" xfId="4191" xr:uid="{D356C211-3255-4097-A471-2B15043FAA39}"/>
    <cellStyle name="Normal 9 5 4 2 2 3 2" xfId="5122" xr:uid="{3550AFCA-6030-4C2C-82B8-0CF578FA3E05}"/>
    <cellStyle name="Normal 9 5 4 2 2 4" xfId="4192" xr:uid="{6B634A90-48A5-4639-95C7-D7A2B933D69D}"/>
    <cellStyle name="Normal 9 5 4 2 2 4 2" xfId="5123" xr:uid="{AF6EFD14-9D5D-44B2-BC21-FC57F1A8D0FB}"/>
    <cellStyle name="Normal 9 5 4 2 2 5" xfId="5120" xr:uid="{C799406A-A951-4DCF-B266-918A4C28A37F}"/>
    <cellStyle name="Normal 9 5 4 2 3" xfId="2464" xr:uid="{3A76E6C8-EDA8-4436-A997-2CE5A25D7629}"/>
    <cellStyle name="Normal 9 5 4 2 3 2" xfId="5124" xr:uid="{0BFD9C33-5249-4A0B-9654-4FABBEBF1074}"/>
    <cellStyle name="Normal 9 5 4 2 4" xfId="4193" xr:uid="{93D7CC6E-F117-4C98-9B71-C234C0251E11}"/>
    <cellStyle name="Normal 9 5 4 2 4 2" xfId="5125" xr:uid="{27D4578D-D71D-44F0-8CE6-6AAFEF15374E}"/>
    <cellStyle name="Normal 9 5 4 2 5" xfId="4194" xr:uid="{1FD4B478-159C-42F6-97D1-DF1EBE659DEF}"/>
    <cellStyle name="Normal 9 5 4 2 5 2" xfId="5126" xr:uid="{995ABF7B-6788-4571-9B8D-ABF62ED7D685}"/>
    <cellStyle name="Normal 9 5 4 2 6" xfId="5119" xr:uid="{4AD98543-F484-4C8A-825D-524C8CB31CAF}"/>
    <cellStyle name="Normal 9 5 4 3" xfId="883" xr:uid="{FBF79253-F590-41CF-B30E-7E6CDE4B3811}"/>
    <cellStyle name="Normal 9 5 4 3 2" xfId="2465" xr:uid="{B77754CD-BA3C-4B41-B4F5-35028A263C07}"/>
    <cellStyle name="Normal 9 5 4 3 2 2" xfId="5128" xr:uid="{7A7D3165-F8BD-4235-B782-811B01D51DA9}"/>
    <cellStyle name="Normal 9 5 4 3 3" xfId="4195" xr:uid="{E3E48C98-C5D7-4D0E-A54D-9180B2977971}"/>
    <cellStyle name="Normal 9 5 4 3 3 2" xfId="5129" xr:uid="{5097655E-0803-498B-8284-5B2D077EAE02}"/>
    <cellStyle name="Normal 9 5 4 3 4" xfId="4196" xr:uid="{8929FE0E-480C-468F-B6CC-B114628140C4}"/>
    <cellStyle name="Normal 9 5 4 3 4 2" xfId="5130" xr:uid="{6A192963-1758-429A-9050-3CBE893DB9E5}"/>
    <cellStyle name="Normal 9 5 4 3 5" xfId="5127" xr:uid="{E2A20CBA-5B35-4F79-8E4F-B09141B65A6D}"/>
    <cellStyle name="Normal 9 5 4 4" xfId="2466" xr:uid="{AD609318-F36C-4752-BAD5-4DCB955598A2}"/>
    <cellStyle name="Normal 9 5 4 4 2" xfId="4197" xr:uid="{B4A440DC-252C-408B-A4C1-B2EF821B5EC4}"/>
    <cellStyle name="Normal 9 5 4 4 2 2" xfId="5132" xr:uid="{3312E59B-FCA8-412B-8D67-F59D6C27F13D}"/>
    <cellStyle name="Normal 9 5 4 4 3" xfId="4198" xr:uid="{69C4C762-2097-4032-AEEF-FAA6020C1904}"/>
    <cellStyle name="Normal 9 5 4 4 3 2" xfId="5133" xr:uid="{3E901E54-B4FC-4C42-A545-20949C78021A}"/>
    <cellStyle name="Normal 9 5 4 4 4" xfId="4199" xr:uid="{45DF1AE5-EE7B-45AE-94CC-B7CD98F77F7C}"/>
    <cellStyle name="Normal 9 5 4 4 4 2" xfId="5134" xr:uid="{59904D95-B653-4F00-994D-10088BDAF9AE}"/>
    <cellStyle name="Normal 9 5 4 4 5" xfId="5131" xr:uid="{779E325A-9FB0-4E76-B49C-456BA02FC423}"/>
    <cellStyle name="Normal 9 5 4 5" xfId="4200" xr:uid="{8726E63B-DF49-467D-AC5D-6CA140C55849}"/>
    <cellStyle name="Normal 9 5 4 5 2" xfId="5135" xr:uid="{64EFFC2D-3749-4E23-BC46-1C1153F6ADB6}"/>
    <cellStyle name="Normal 9 5 4 6" xfId="4201" xr:uid="{58141C8E-9ED4-4411-A2F1-916E923451C5}"/>
    <cellStyle name="Normal 9 5 4 6 2" xfId="5136" xr:uid="{750597D5-1881-4E8F-BF14-15BC8145D89D}"/>
    <cellStyle name="Normal 9 5 4 7" xfId="4202" xr:uid="{005F3A5A-4C0E-4312-A08A-9E0E4697984A}"/>
    <cellStyle name="Normal 9 5 4 7 2" xfId="5137" xr:uid="{BC04611F-B19B-4CE1-A946-75ED2DCEB504}"/>
    <cellStyle name="Normal 9 5 4 8" xfId="5118" xr:uid="{80C033C3-988A-490C-B82A-6B4BDC279A94}"/>
    <cellStyle name="Normal 9 5 5" xfId="422" xr:uid="{E09DDECA-8F9C-4E38-9B72-3DAA2989C658}"/>
    <cellStyle name="Normal 9 5 5 2" xfId="884" xr:uid="{3E79126F-8144-402A-808C-8E2EEFEE860C}"/>
    <cellStyle name="Normal 9 5 5 2 2" xfId="2467" xr:uid="{1D599AC6-0B75-42F1-AD8F-F0AB475C6EBB}"/>
    <cellStyle name="Normal 9 5 5 2 2 2" xfId="5140" xr:uid="{DD32C629-695B-444B-9C21-9DE5AD76E33E}"/>
    <cellStyle name="Normal 9 5 5 2 3" xfId="4203" xr:uid="{4113AF4C-1429-4642-B8C0-701AA4DE0CAB}"/>
    <cellStyle name="Normal 9 5 5 2 3 2" xfId="5141" xr:uid="{193597D4-32DF-4FCD-84BB-F0227F208C81}"/>
    <cellStyle name="Normal 9 5 5 2 4" xfId="4204" xr:uid="{A7AA47E8-4267-41B9-91F7-0132406B88C7}"/>
    <cellStyle name="Normal 9 5 5 2 4 2" xfId="5142" xr:uid="{ED9B5AC5-3ABD-44E4-A79D-B755787AB752}"/>
    <cellStyle name="Normal 9 5 5 2 5" xfId="5139" xr:uid="{9EC693DE-B151-49C6-88EC-035809339CB7}"/>
    <cellStyle name="Normal 9 5 5 3" xfId="2468" xr:uid="{BBAAFDE9-E505-42C3-A148-516128A5CCBA}"/>
    <cellStyle name="Normal 9 5 5 3 2" xfId="4205" xr:uid="{404D9BB4-2882-4D07-B016-C45FF54C2771}"/>
    <cellStyle name="Normal 9 5 5 3 2 2" xfId="5144" xr:uid="{898EC0BA-772D-4307-986D-1521D41424CF}"/>
    <cellStyle name="Normal 9 5 5 3 3" xfId="4206" xr:uid="{464B57DE-700C-4121-9A61-15F7863D9E30}"/>
    <cellStyle name="Normal 9 5 5 3 3 2" xfId="5145" xr:uid="{4158959C-E753-489B-8F59-14445445DB65}"/>
    <cellStyle name="Normal 9 5 5 3 4" xfId="4207" xr:uid="{65B6C095-70EC-45BB-A4FE-5399456DE4D7}"/>
    <cellStyle name="Normal 9 5 5 3 4 2" xfId="5146" xr:uid="{0D8B4942-C062-49A4-9860-B8ABA6BEDAE4}"/>
    <cellStyle name="Normal 9 5 5 3 5" xfId="5143" xr:uid="{864874E0-E8F8-4650-A888-EF74FAA9854E}"/>
    <cellStyle name="Normal 9 5 5 4" xfId="4208" xr:uid="{18494E55-C030-4A8C-A90A-A438D6F9BFB0}"/>
    <cellStyle name="Normal 9 5 5 4 2" xfId="5147" xr:uid="{43407F16-D18F-4C55-814A-DE5419C18D67}"/>
    <cellStyle name="Normal 9 5 5 5" xfId="4209" xr:uid="{8126A1FA-8FDA-405A-A95C-009481D4DEE0}"/>
    <cellStyle name="Normal 9 5 5 5 2" xfId="5148" xr:uid="{253F6E23-2F61-4275-91B4-B363DBF9A7B5}"/>
    <cellStyle name="Normal 9 5 5 6" xfId="4210" xr:uid="{ADB45D48-3DA5-45A4-8560-A8D2EDB0B219}"/>
    <cellStyle name="Normal 9 5 5 6 2" xfId="5149" xr:uid="{02E78BFE-20BF-43E2-BCCB-5125888DAB42}"/>
    <cellStyle name="Normal 9 5 5 7" xfId="5138" xr:uid="{9E5C78DF-C57A-426A-8F4A-ACD8786BBDC8}"/>
    <cellStyle name="Normal 9 5 6" xfId="885" xr:uid="{CC9FD8A5-8CDE-4D78-BC23-F76BD31E138B}"/>
    <cellStyle name="Normal 9 5 6 2" xfId="2469" xr:uid="{8AFFBEFA-5742-4673-B6FC-279283AB26B0}"/>
    <cellStyle name="Normal 9 5 6 2 2" xfId="4211" xr:uid="{E52CBF9B-AEB3-4559-A42F-BAA157B65B15}"/>
    <cellStyle name="Normal 9 5 6 2 2 2" xfId="5152" xr:uid="{5EB34D1A-985A-47DD-85FE-06D68875CFA7}"/>
    <cellStyle name="Normal 9 5 6 2 3" xfId="4212" xr:uid="{B273B843-E69A-4CDE-B015-6E807C7D2AAC}"/>
    <cellStyle name="Normal 9 5 6 2 3 2" xfId="5153" xr:uid="{DE74F92E-494F-4777-BD1D-ABD1B6ED42C3}"/>
    <cellStyle name="Normal 9 5 6 2 4" xfId="4213" xr:uid="{F86B8FBD-8B6C-46C6-821C-97772BC186EF}"/>
    <cellStyle name="Normal 9 5 6 2 4 2" xfId="5154" xr:uid="{5DA03E4D-7C59-4584-B5F8-EAC9371B0CB0}"/>
    <cellStyle name="Normal 9 5 6 2 5" xfId="5151" xr:uid="{43E7213A-47AB-47AD-9391-6D4BB36B4500}"/>
    <cellStyle name="Normal 9 5 6 3" xfId="4214" xr:uid="{FD52D86B-9384-4A52-B568-3FAD5CC07123}"/>
    <cellStyle name="Normal 9 5 6 3 2" xfId="5155" xr:uid="{95F84727-EC15-4488-8755-DB8D91E05C1C}"/>
    <cellStyle name="Normal 9 5 6 4" xfId="4215" xr:uid="{00B6C1B5-60FB-4B65-A070-B423BFCF711E}"/>
    <cellStyle name="Normal 9 5 6 4 2" xfId="5156" xr:uid="{9CB7FB40-3124-4304-9FE2-6DC4F629CF04}"/>
    <cellStyle name="Normal 9 5 6 5" xfId="4216" xr:uid="{ECE88AFA-8D00-4CA6-814F-7C7204B18792}"/>
    <cellStyle name="Normal 9 5 6 5 2" xfId="5157" xr:uid="{38ED74EF-3927-4C21-B62B-D6F78DAE9467}"/>
    <cellStyle name="Normal 9 5 6 6" xfId="5150" xr:uid="{AD22DB7B-8D2A-4E7F-902D-6599ACBB38A6}"/>
    <cellStyle name="Normal 9 5 7" xfId="2470" xr:uid="{B6E411FD-EDE7-4C74-9E18-1CC950866A54}"/>
    <cellStyle name="Normal 9 5 7 2" xfId="4217" xr:uid="{64EEB1E1-5612-4325-BF39-DCBCB885C645}"/>
    <cellStyle name="Normal 9 5 7 2 2" xfId="5159" xr:uid="{434F8989-B8C4-4605-951D-5A5EEA4E483B}"/>
    <cellStyle name="Normal 9 5 7 3" xfId="4218" xr:uid="{88D8FE7D-805C-40BF-968B-845A366DF192}"/>
    <cellStyle name="Normal 9 5 7 3 2" xfId="5160" xr:uid="{7C1EF46C-3E63-4B39-85CB-5C7A6806C0DB}"/>
    <cellStyle name="Normal 9 5 7 4" xfId="4219" xr:uid="{D782215F-3EBD-4C9D-A50E-9C14220985A5}"/>
    <cellStyle name="Normal 9 5 7 4 2" xfId="5161" xr:uid="{6F6BEF5A-1789-445C-B4B5-9B0EB56C7223}"/>
    <cellStyle name="Normal 9 5 7 5" xfId="5158" xr:uid="{13472FED-19D8-4FB6-8273-95A9DBE05185}"/>
    <cellStyle name="Normal 9 5 8" xfId="4220" xr:uid="{6C0333B7-FDBF-4BD5-9B07-E5A7AD9ECC7C}"/>
    <cellStyle name="Normal 9 5 8 2" xfId="4221" xr:uid="{6346F872-5AB9-474D-A95B-42BF9AF15CC2}"/>
    <cellStyle name="Normal 9 5 8 2 2" xfId="5163" xr:uid="{079F5D4C-D01D-4B94-AF6C-0E929DF66BF5}"/>
    <cellStyle name="Normal 9 5 8 3" xfId="4222" xr:uid="{525771F7-C278-465F-BA0A-B1CFFF64C2B0}"/>
    <cellStyle name="Normal 9 5 8 3 2" xfId="5164" xr:uid="{F3778300-16A6-426F-8A5D-8C0C49A6FD17}"/>
    <cellStyle name="Normal 9 5 8 4" xfId="4223" xr:uid="{FA252AA9-CB77-4908-97F4-D87D70A5C922}"/>
    <cellStyle name="Normal 9 5 8 4 2" xfId="5165" xr:uid="{199BE88B-43D8-4CF7-8F46-30A9BF6804E7}"/>
    <cellStyle name="Normal 9 5 8 5" xfId="5162" xr:uid="{A050CFCF-A530-457E-8BF2-F125E6584E63}"/>
    <cellStyle name="Normal 9 5 9" xfId="4224" xr:uid="{0B399372-A4D3-437D-8FD9-669F7FB4A58D}"/>
    <cellStyle name="Normal 9 5 9 2" xfId="5166" xr:uid="{2FA99774-C74D-4FCA-BC69-E2507A252B2F}"/>
    <cellStyle name="Normal 9 6" xfId="180" xr:uid="{0D352B67-E6DC-4236-BECF-AF9E174A6C0D}"/>
    <cellStyle name="Normal 9 6 10" xfId="5167" xr:uid="{6830CA0E-18F4-4A93-9172-99E42DD0164C}"/>
    <cellStyle name="Normal 9 6 2" xfId="181" xr:uid="{A36DAA20-E68D-4EA8-A093-B3EFD5FCC2D3}"/>
    <cellStyle name="Normal 9 6 2 2" xfId="423" xr:uid="{AE71E560-6628-4A3D-B56F-EBD8829E4370}"/>
    <cellStyle name="Normal 9 6 2 2 2" xfId="886" xr:uid="{04665895-5705-4409-84AF-C7506A25EE5C}"/>
    <cellStyle name="Normal 9 6 2 2 2 2" xfId="2471" xr:uid="{3ED03442-4AEE-45EF-B763-052239AC579B}"/>
    <cellStyle name="Normal 9 6 2 2 2 2 2" xfId="5171" xr:uid="{6D76187A-DEBC-41D3-8BAA-B70F6C91DDFC}"/>
    <cellStyle name="Normal 9 6 2 2 2 3" xfId="4225" xr:uid="{EE7267C1-5848-4460-B0CB-89747D5380BB}"/>
    <cellStyle name="Normal 9 6 2 2 2 3 2" xfId="5172" xr:uid="{C4A81D19-7BFA-4674-B8DF-03C13964312C}"/>
    <cellStyle name="Normal 9 6 2 2 2 4" xfId="4226" xr:uid="{A7A68A78-BDD8-4893-9CD3-B15842163AB8}"/>
    <cellStyle name="Normal 9 6 2 2 2 4 2" xfId="5173" xr:uid="{8AE03EC5-FE00-49EE-8FB5-1C9D890A4525}"/>
    <cellStyle name="Normal 9 6 2 2 2 5" xfId="5170" xr:uid="{D80D0BEC-33DA-4527-A365-BCA4B633F9C7}"/>
    <cellStyle name="Normal 9 6 2 2 3" xfId="2472" xr:uid="{1621E97F-9E8F-455A-A6BE-B5429C26E4EB}"/>
    <cellStyle name="Normal 9 6 2 2 3 2" xfId="4227" xr:uid="{8CCF4765-FB08-4D69-8481-F7BD2B38CA19}"/>
    <cellStyle name="Normal 9 6 2 2 3 2 2" xfId="5175" xr:uid="{3261A118-D645-437E-82DA-3F558E06682C}"/>
    <cellStyle name="Normal 9 6 2 2 3 3" xfId="4228" xr:uid="{4E5E9B01-16E7-4078-A047-94F0AEE8D615}"/>
    <cellStyle name="Normal 9 6 2 2 3 3 2" xfId="5176" xr:uid="{DBA71FD0-DB83-41B1-8A16-CDA3DF5784B5}"/>
    <cellStyle name="Normal 9 6 2 2 3 4" xfId="4229" xr:uid="{33325D72-AF2B-49C2-A03F-4A29479D57BA}"/>
    <cellStyle name="Normal 9 6 2 2 3 4 2" xfId="5177" xr:uid="{9A99D5C7-5FBB-4298-8F2D-1D0F097EB41B}"/>
    <cellStyle name="Normal 9 6 2 2 3 5" xfId="5174" xr:uid="{48B82F11-F855-477E-9CB4-3EA0F72255D4}"/>
    <cellStyle name="Normal 9 6 2 2 4" xfId="4230" xr:uid="{F446C13C-F6D3-4F27-B6C5-22D3E980A15E}"/>
    <cellStyle name="Normal 9 6 2 2 4 2" xfId="5178" xr:uid="{AB24ABB1-12EA-4164-89CC-4A7D7E64C545}"/>
    <cellStyle name="Normal 9 6 2 2 5" xfId="4231" xr:uid="{4B90777F-928A-4C36-9389-387C5B333413}"/>
    <cellStyle name="Normal 9 6 2 2 5 2" xfId="5179" xr:uid="{D07CAC94-A7A2-4DB4-81F1-2D2649AD36F5}"/>
    <cellStyle name="Normal 9 6 2 2 6" xfId="4232" xr:uid="{C3483177-12F6-40B7-AF01-ADB5CA264917}"/>
    <cellStyle name="Normal 9 6 2 2 6 2" xfId="5180" xr:uid="{9DD030E9-A1F5-4CE3-822C-D6199DCBEB22}"/>
    <cellStyle name="Normal 9 6 2 2 7" xfId="5169" xr:uid="{6A77B0FF-9A0E-466C-9A2F-3B09493C16E6}"/>
    <cellStyle name="Normal 9 6 2 3" xfId="887" xr:uid="{9766D0C5-64EB-4AF0-ADAD-CB659C8B3A58}"/>
    <cellStyle name="Normal 9 6 2 3 2" xfId="2473" xr:uid="{DB6C4C5D-1C5D-4550-98F0-952E0FF680BA}"/>
    <cellStyle name="Normal 9 6 2 3 2 2" xfId="4233" xr:uid="{8941915E-15CB-48AE-A61A-B79D3C7DBCEE}"/>
    <cellStyle name="Normal 9 6 2 3 2 2 2" xfId="5183" xr:uid="{B99BE88D-6CAB-41F6-8636-042228E211CC}"/>
    <cellStyle name="Normal 9 6 2 3 2 3" xfId="4234" xr:uid="{2F567255-7E09-4C62-8D91-65B80AB885DC}"/>
    <cellStyle name="Normal 9 6 2 3 2 3 2" xfId="5184" xr:uid="{EF2C0619-FA98-4868-AD9A-8287B25AE490}"/>
    <cellStyle name="Normal 9 6 2 3 2 4" xfId="4235" xr:uid="{B9CC6ECA-53ED-47C0-B535-3A95A011F5C1}"/>
    <cellStyle name="Normal 9 6 2 3 2 4 2" xfId="5185" xr:uid="{F54923F7-B712-4489-8E49-86A00E8A7EA9}"/>
    <cellStyle name="Normal 9 6 2 3 2 5" xfId="5182" xr:uid="{26D1ECA4-86FD-446F-9FB5-60130BE5FCFB}"/>
    <cellStyle name="Normal 9 6 2 3 3" xfId="4236" xr:uid="{48E4D637-0E3B-49F1-A726-A0D5C59503B0}"/>
    <cellStyle name="Normal 9 6 2 3 3 2" xfId="5186" xr:uid="{D5522CA9-24A8-426F-BB62-5A545E3EEB37}"/>
    <cellStyle name="Normal 9 6 2 3 4" xfId="4237" xr:uid="{EBAA1207-DBE5-420B-8F91-927F1747A5B3}"/>
    <cellStyle name="Normal 9 6 2 3 4 2" xfId="5187" xr:uid="{F23A7ED2-FFC4-4A37-8125-8FB9CFA19E2B}"/>
    <cellStyle name="Normal 9 6 2 3 5" xfId="4238" xr:uid="{F9928B2D-B45B-4424-97BC-A37DB1FF8805}"/>
    <cellStyle name="Normal 9 6 2 3 5 2" xfId="5188" xr:uid="{1530AD8A-8D03-4792-94BC-73027F8F5342}"/>
    <cellStyle name="Normal 9 6 2 3 6" xfId="5181" xr:uid="{9752CAF1-4B2F-4C13-8E1D-CEE558746E79}"/>
    <cellStyle name="Normal 9 6 2 4" xfId="2474" xr:uid="{F77BF445-102F-4173-A2CE-399063A551B0}"/>
    <cellStyle name="Normal 9 6 2 4 2" xfId="4239" xr:uid="{32EEE162-35D4-4BF0-8130-0D7CFB309552}"/>
    <cellStyle name="Normal 9 6 2 4 2 2" xfId="5190" xr:uid="{60283340-6415-401D-BD1A-48971C109299}"/>
    <cellStyle name="Normal 9 6 2 4 3" xfId="4240" xr:uid="{7E59F7B5-A0A2-446C-B131-532D4BE2C166}"/>
    <cellStyle name="Normal 9 6 2 4 3 2" xfId="5191" xr:uid="{AEAF76CE-4AD8-4E6D-8B1F-F64059916192}"/>
    <cellStyle name="Normal 9 6 2 4 4" xfId="4241" xr:uid="{D1AB894A-CC1F-4ACE-8636-851FA7CD929C}"/>
    <cellStyle name="Normal 9 6 2 4 4 2" xfId="5192" xr:uid="{BDC8760C-0430-4437-8610-E879972058D2}"/>
    <cellStyle name="Normal 9 6 2 4 5" xfId="5189" xr:uid="{86B037A0-7278-4FCB-B56A-CD8987343FA8}"/>
    <cellStyle name="Normal 9 6 2 5" xfId="4242" xr:uid="{528B21CC-1662-48C5-91EA-1A3EC8C87E79}"/>
    <cellStyle name="Normal 9 6 2 5 2" xfId="4243" xr:uid="{974FFDED-014D-4157-A4AA-DF112925B89E}"/>
    <cellStyle name="Normal 9 6 2 5 2 2" xfId="5194" xr:uid="{6E39A280-5EBE-40AE-A383-66F30950C128}"/>
    <cellStyle name="Normal 9 6 2 5 3" xfId="4244" xr:uid="{2E385F43-E711-4F2F-9D71-5B0AE618A81B}"/>
    <cellStyle name="Normal 9 6 2 5 3 2" xfId="5195" xr:uid="{AD465B1A-6678-4CA8-BAEF-F2D8417B08A1}"/>
    <cellStyle name="Normal 9 6 2 5 4" xfId="4245" xr:uid="{D3CEB817-83C3-4937-9F1E-FE14B5D69B9F}"/>
    <cellStyle name="Normal 9 6 2 5 4 2" xfId="5196" xr:uid="{C7404D73-28DE-46D9-8E5C-84EB09F7E46A}"/>
    <cellStyle name="Normal 9 6 2 5 5" xfId="5193" xr:uid="{411FB5DB-28B0-4EC3-957B-418466BC17B7}"/>
    <cellStyle name="Normal 9 6 2 6" xfId="4246" xr:uid="{C35A4056-00CB-4C2A-8925-6D74E334CF57}"/>
    <cellStyle name="Normal 9 6 2 6 2" xfId="5197" xr:uid="{1164E850-165E-470E-890A-1B3C7BDE6554}"/>
    <cellStyle name="Normal 9 6 2 7" xfId="4247" xr:uid="{B15E0ED4-9EED-4057-B8BF-16DA2561F0DD}"/>
    <cellStyle name="Normal 9 6 2 7 2" xfId="5198" xr:uid="{533FC7A7-983C-4EE1-905E-1DA9D3F23BCE}"/>
    <cellStyle name="Normal 9 6 2 8" xfId="4248" xr:uid="{A4B00DA8-974B-4461-BB91-5EC6E69EEB4A}"/>
    <cellStyle name="Normal 9 6 2 8 2" xfId="5199" xr:uid="{C2C25735-2250-4AC4-BA46-E0C7EA0B6A6F}"/>
    <cellStyle name="Normal 9 6 2 9" xfId="5168" xr:uid="{427912B4-5CC6-4441-BA4E-237B86FCCB0B}"/>
    <cellStyle name="Normal 9 6 3" xfId="424" xr:uid="{0029B3D8-B110-43DA-A657-0EB6CE4E5BDF}"/>
    <cellStyle name="Normal 9 6 3 2" xfId="888" xr:uid="{96BB170A-7862-45B0-8D1F-183E3243E47A}"/>
    <cellStyle name="Normal 9 6 3 2 2" xfId="889" xr:uid="{AB0EF8A2-9180-474E-8C40-E6A6744CB866}"/>
    <cellStyle name="Normal 9 6 3 2 2 2" xfId="5202" xr:uid="{C9C8F57D-8946-445D-84C7-8D766ADB3B22}"/>
    <cellStyle name="Normal 9 6 3 2 3" xfId="4249" xr:uid="{9EBB9952-45C6-4CC9-A15B-49B75965E935}"/>
    <cellStyle name="Normal 9 6 3 2 3 2" xfId="5203" xr:uid="{9E0AF7CD-CF64-4660-A7F4-F39F53FBFA08}"/>
    <cellStyle name="Normal 9 6 3 2 4" xfId="4250" xr:uid="{26BEBEF4-B1C7-4580-BF89-D9E4F738FB8F}"/>
    <cellStyle name="Normal 9 6 3 2 4 2" xfId="5204" xr:uid="{5B4E3667-57B6-4A5E-8C83-FB187FBB34B6}"/>
    <cellStyle name="Normal 9 6 3 2 5" xfId="5201" xr:uid="{2D735DA6-3DA3-4CA2-BD8B-1AB7E545C31E}"/>
    <cellStyle name="Normal 9 6 3 3" xfId="890" xr:uid="{2CB690E5-0526-4E27-B865-6DFEBA8B3EEF}"/>
    <cellStyle name="Normal 9 6 3 3 2" xfId="4251" xr:uid="{943EC725-5562-4826-B28B-034F1C705F8B}"/>
    <cellStyle name="Normal 9 6 3 3 2 2" xfId="5206" xr:uid="{FB0DDB55-E451-48B0-8C41-8DAC157933EF}"/>
    <cellStyle name="Normal 9 6 3 3 3" xfId="4252" xr:uid="{1266EF8F-DF52-4915-9271-4E6501C62AFF}"/>
    <cellStyle name="Normal 9 6 3 3 3 2" xfId="5207" xr:uid="{979324E5-E86E-472F-B5B8-8761B1C34279}"/>
    <cellStyle name="Normal 9 6 3 3 4" xfId="4253" xr:uid="{711A7930-8372-4DE2-A8DE-2BC4A6BB46D8}"/>
    <cellStyle name="Normal 9 6 3 3 4 2" xfId="5208" xr:uid="{D813216E-485E-40B9-B30C-1909321A3D58}"/>
    <cellStyle name="Normal 9 6 3 3 5" xfId="5205" xr:uid="{6D3A0572-04D5-4446-8266-EF51B8222E5C}"/>
    <cellStyle name="Normal 9 6 3 4" xfId="4254" xr:uid="{5172EFEF-51B7-45FC-96DD-69E211FE0881}"/>
    <cellStyle name="Normal 9 6 3 4 2" xfId="5209" xr:uid="{961BA165-6487-4D06-9A18-4E12CA862458}"/>
    <cellStyle name="Normal 9 6 3 5" xfId="4255" xr:uid="{AB6CC4D5-9337-4A1B-B512-F482DE9B23BE}"/>
    <cellStyle name="Normal 9 6 3 5 2" xfId="5210" xr:uid="{850D2C13-2524-45D2-AB75-05C9BBDF1F7F}"/>
    <cellStyle name="Normal 9 6 3 6" xfId="4256" xr:uid="{A08B074F-38F6-4728-9643-8561DD9695C2}"/>
    <cellStyle name="Normal 9 6 3 6 2" xfId="5211" xr:uid="{56D21776-C521-4658-BED4-161667BD4F17}"/>
    <cellStyle name="Normal 9 6 3 7" xfId="5200" xr:uid="{815D924F-341D-4BD5-AE8A-6BCB0A149274}"/>
    <cellStyle name="Normal 9 6 4" xfId="425" xr:uid="{C30B984D-57B2-42CE-9F07-E3B5F29A6F2E}"/>
    <cellStyle name="Normal 9 6 4 2" xfId="891" xr:uid="{08E2151E-C5CD-46D0-8374-26AA1FAA8CA4}"/>
    <cellStyle name="Normal 9 6 4 2 2" xfId="4257" xr:uid="{9CAA513D-E912-4889-90C4-0579771C1AEA}"/>
    <cellStyle name="Normal 9 6 4 2 2 2" xfId="5214" xr:uid="{4370D028-C042-4DA5-887B-0B2442FC833D}"/>
    <cellStyle name="Normal 9 6 4 2 3" xfId="4258" xr:uid="{9F979E2E-6E9D-48A7-8D5F-469257749869}"/>
    <cellStyle name="Normal 9 6 4 2 3 2" xfId="5215" xr:uid="{169382CD-B8B1-4699-8CCA-B8499CB7562E}"/>
    <cellStyle name="Normal 9 6 4 2 4" xfId="4259" xr:uid="{B6983F1C-F1BE-4087-8DE9-B9F65BF65259}"/>
    <cellStyle name="Normal 9 6 4 2 4 2" xfId="5216" xr:uid="{F3EA1317-8D9E-4BB6-BDB9-F00BD43355DE}"/>
    <cellStyle name="Normal 9 6 4 2 5" xfId="5213" xr:uid="{E9359961-304B-4290-9F08-2E899A5B4E6F}"/>
    <cellStyle name="Normal 9 6 4 3" xfId="4260" xr:uid="{0E165CDB-CF3E-462D-9F06-2DA26A3E766B}"/>
    <cellStyle name="Normal 9 6 4 3 2" xfId="5217" xr:uid="{1376430E-3085-431C-9847-6E7839657565}"/>
    <cellStyle name="Normal 9 6 4 4" xfId="4261" xr:uid="{E773F036-BAE3-4B08-A137-2F8716BB7C28}"/>
    <cellStyle name="Normal 9 6 4 4 2" xfId="5218" xr:uid="{A90CB0F4-D7E9-4F78-A6F6-06E5E47EB321}"/>
    <cellStyle name="Normal 9 6 4 5" xfId="4262" xr:uid="{603853F3-DA33-4AB5-920C-1E463A214E38}"/>
    <cellStyle name="Normal 9 6 4 5 2" xfId="5219" xr:uid="{FB7F1EE3-9909-4744-A2E2-FF9A8D659B60}"/>
    <cellStyle name="Normal 9 6 4 6" xfId="5212" xr:uid="{5B196F6C-1A1D-4187-BB53-8ADC018D4E12}"/>
    <cellStyle name="Normal 9 6 5" xfId="892" xr:uid="{19CC1281-13EB-4999-987D-AC2DC239097E}"/>
    <cellStyle name="Normal 9 6 5 2" xfId="4263" xr:uid="{759287EE-84E7-4FFA-ACAF-C02214515D99}"/>
    <cellStyle name="Normal 9 6 5 2 2" xfId="5221" xr:uid="{4D34D3C3-F458-4E5E-A379-0DEF88F5C88E}"/>
    <cellStyle name="Normal 9 6 5 3" xfId="4264" xr:uid="{94D0C568-0E8A-4305-924E-4B097E96A932}"/>
    <cellStyle name="Normal 9 6 5 3 2" xfId="5222" xr:uid="{23A873F3-5132-4291-8233-0AE3D38925E0}"/>
    <cellStyle name="Normal 9 6 5 4" xfId="4265" xr:uid="{DF96A456-2356-4A96-AF32-524BCFB6D967}"/>
    <cellStyle name="Normal 9 6 5 4 2" xfId="5223" xr:uid="{9E3229A5-BCEA-4C7C-99A8-38E8D48CEF04}"/>
    <cellStyle name="Normal 9 6 5 5" xfId="5220" xr:uid="{313B18CE-A3C0-49D8-B815-5CADE8D7186D}"/>
    <cellStyle name="Normal 9 6 6" xfId="4266" xr:uid="{1133B75F-0E3E-4D49-8C62-E8D379AB7D18}"/>
    <cellStyle name="Normal 9 6 6 2" xfId="4267" xr:uid="{622F17FD-1E1D-4852-8EF1-050C29A03946}"/>
    <cellStyle name="Normal 9 6 6 2 2" xfId="5225" xr:uid="{82950EBE-8DD2-4211-8E89-D1699662EC41}"/>
    <cellStyle name="Normal 9 6 6 3" xfId="4268" xr:uid="{9DC7F97A-5F49-4A70-93B5-42E04CC1CA59}"/>
    <cellStyle name="Normal 9 6 6 3 2" xfId="5226" xr:uid="{503C291A-C19F-4935-B42F-961E4FC20B8B}"/>
    <cellStyle name="Normal 9 6 6 4" xfId="4269" xr:uid="{5D8A2F1D-301B-48BF-8C61-F478BB7752AE}"/>
    <cellStyle name="Normal 9 6 6 4 2" xfId="5227" xr:uid="{DEA6D616-B7F7-4AC6-84C4-FB2BEC0239F6}"/>
    <cellStyle name="Normal 9 6 6 5" xfId="5224" xr:uid="{33CD5628-A11B-4A77-B8E8-65F4F4EE9E9D}"/>
    <cellStyle name="Normal 9 6 7" xfId="4270" xr:uid="{769ECFA7-9ACF-4EBE-ACDC-1FDEEE992C06}"/>
    <cellStyle name="Normal 9 6 7 2" xfId="5228" xr:uid="{586ED3E6-BF97-4929-9E47-3C0AA099BBA3}"/>
    <cellStyle name="Normal 9 6 8" xfId="4271" xr:uid="{ECBAB124-D3FE-4410-9D3D-E30D00E386CA}"/>
    <cellStyle name="Normal 9 6 8 2" xfId="5229" xr:uid="{9E983785-4236-4520-B8A4-2D5D109CB634}"/>
    <cellStyle name="Normal 9 6 9" xfId="4272" xr:uid="{21C2EAF8-4751-4039-90D8-59A2B9635E33}"/>
    <cellStyle name="Normal 9 6 9 2" xfId="5230" xr:uid="{84947700-D8EA-4F5C-B9D9-3D8889B64E02}"/>
    <cellStyle name="Normal 9 7" xfId="182" xr:uid="{3F4B9570-1318-45B8-A89E-611228A47F56}"/>
    <cellStyle name="Normal 9 7 2" xfId="426" xr:uid="{6DD4FADC-C418-4042-B601-629DDF10FF65}"/>
    <cellStyle name="Normal 9 7 2 2" xfId="893" xr:uid="{9044132D-2CD6-4E72-BFA5-5B5F50A29C34}"/>
    <cellStyle name="Normal 9 7 2 2 2" xfId="2475" xr:uid="{4425C9A8-567B-4206-8E03-6706B4481E76}"/>
    <cellStyle name="Normal 9 7 2 2 2 2" xfId="2476" xr:uid="{DC2E9F16-4BF7-48A1-805B-4E44ECF4BF19}"/>
    <cellStyle name="Normal 9 7 2 2 2 2 2" xfId="5235" xr:uid="{FF2E0FBA-14E9-454D-A74F-F92BBDF0CEC3}"/>
    <cellStyle name="Normal 9 7 2 2 2 3" xfId="5234" xr:uid="{BA4F3D53-326D-43AC-A4BC-7174C646602E}"/>
    <cellStyle name="Normal 9 7 2 2 3" xfId="2477" xr:uid="{31FE49B5-0232-4217-81E6-5184E870B589}"/>
    <cellStyle name="Normal 9 7 2 2 3 2" xfId="5236" xr:uid="{6E82A4D2-F5D0-4D04-9B31-603BF14EE82B}"/>
    <cellStyle name="Normal 9 7 2 2 4" xfId="4273" xr:uid="{5E31C781-2E2B-4181-AE1E-C0951D9C6152}"/>
    <cellStyle name="Normal 9 7 2 2 4 2" xfId="5237" xr:uid="{36AF23F0-92E6-4D75-85CC-2FADBB586E3A}"/>
    <cellStyle name="Normal 9 7 2 2 5" xfId="5233" xr:uid="{AE742752-3192-4BE9-958C-F4AAABC95973}"/>
    <cellStyle name="Normal 9 7 2 3" xfId="2478" xr:uid="{6E67D7B2-86E0-4870-BF04-C5A525785450}"/>
    <cellStyle name="Normal 9 7 2 3 2" xfId="2479" xr:uid="{03F9F02B-4460-4349-BD05-17BA855A07DE}"/>
    <cellStyle name="Normal 9 7 2 3 2 2" xfId="5239" xr:uid="{B795092A-0576-40FC-9BEC-C18C45B73DC1}"/>
    <cellStyle name="Normal 9 7 2 3 3" xfId="4274" xr:uid="{EFA7ABBB-E7D4-4899-89FC-EEACB2E18DF5}"/>
    <cellStyle name="Normal 9 7 2 3 3 2" xfId="5240" xr:uid="{5A9A433A-4E77-4DFC-B0AA-B5CCAB0DDD69}"/>
    <cellStyle name="Normal 9 7 2 3 4" xfId="4275" xr:uid="{9681708D-B817-4734-B509-70F4E0B0FECA}"/>
    <cellStyle name="Normal 9 7 2 3 4 2" xfId="5241" xr:uid="{4CDF1840-2EAC-4AE8-8AB5-FD66F63B21F5}"/>
    <cellStyle name="Normal 9 7 2 3 5" xfId="5238" xr:uid="{88054A30-DE6D-463D-A7B5-515426A9C3F7}"/>
    <cellStyle name="Normal 9 7 2 4" xfId="2480" xr:uid="{4E859B24-3C9D-4ACE-BD7A-244790AA2CB0}"/>
    <cellStyle name="Normal 9 7 2 4 2" xfId="5242" xr:uid="{1A387910-5921-43BE-8CED-E07995AC450E}"/>
    <cellStyle name="Normal 9 7 2 5" xfId="4276" xr:uid="{38EE0461-F222-4C2C-BD4D-E6634ABBE033}"/>
    <cellStyle name="Normal 9 7 2 5 2" xfId="5243" xr:uid="{B8EB8691-2FF4-4FEF-9CEC-74B8FD73E6B3}"/>
    <cellStyle name="Normal 9 7 2 6" xfId="4277" xr:uid="{B2EBE254-1325-4792-A388-BEF0BF170135}"/>
    <cellStyle name="Normal 9 7 2 6 2" xfId="5244" xr:uid="{FA9172CA-66AB-4834-9BAA-CA50F94D15EE}"/>
    <cellStyle name="Normal 9 7 2 7" xfId="5232" xr:uid="{F0BC8251-D0FD-4A7A-B9F4-FBAE154DF9B5}"/>
    <cellStyle name="Normal 9 7 3" xfId="894" xr:uid="{949DB470-5939-4C4E-9954-64E372C16A4B}"/>
    <cellStyle name="Normal 9 7 3 2" xfId="2481" xr:uid="{4823CA38-164A-4F75-A25F-A38D2A725BFF}"/>
    <cellStyle name="Normal 9 7 3 2 2" xfId="2482" xr:uid="{5775D287-901E-4625-B18D-7581CD63DE76}"/>
    <cellStyle name="Normal 9 7 3 2 2 2" xfId="5247" xr:uid="{410EEB78-9404-415F-8C71-29A2782B3F40}"/>
    <cellStyle name="Normal 9 7 3 2 3" xfId="4278" xr:uid="{036EF7C6-B191-4F1B-8CE8-FAE72E8E5BEB}"/>
    <cellStyle name="Normal 9 7 3 2 3 2" xfId="5248" xr:uid="{34507E04-0B84-46D7-91A5-64CD82E6E3C4}"/>
    <cellStyle name="Normal 9 7 3 2 4" xfId="4279" xr:uid="{AE4FDBC3-91B8-414A-B5BE-25883DDB9762}"/>
    <cellStyle name="Normal 9 7 3 2 4 2" xfId="5249" xr:uid="{AE46C2B5-6D4B-46D4-B926-6CBB2D264C91}"/>
    <cellStyle name="Normal 9 7 3 2 5" xfId="5246" xr:uid="{E7F9A1C3-62CA-4113-B5E0-B2A4A82E6F9E}"/>
    <cellStyle name="Normal 9 7 3 3" xfId="2483" xr:uid="{E5CEDE96-330B-40AD-B81D-332FD824B97C}"/>
    <cellStyle name="Normal 9 7 3 3 2" xfId="5250" xr:uid="{BC819E60-60E2-4B4A-948D-869A97C8348A}"/>
    <cellStyle name="Normal 9 7 3 4" xfId="4280" xr:uid="{DF09E6EA-5AAE-4AFB-92F3-1A28829AD6C2}"/>
    <cellStyle name="Normal 9 7 3 4 2" xfId="5251" xr:uid="{1A9287E0-BABD-450C-A950-C09D75FDFF1C}"/>
    <cellStyle name="Normal 9 7 3 5" xfId="4281" xr:uid="{4FF382AB-0141-4C2D-8804-7ACCD2FA92C2}"/>
    <cellStyle name="Normal 9 7 3 5 2" xfId="5252" xr:uid="{EFE7D5E4-5746-460C-942E-4D6DD734ED89}"/>
    <cellStyle name="Normal 9 7 3 6" xfId="5245" xr:uid="{F8C70352-F3F9-4035-845F-F747A329901B}"/>
    <cellStyle name="Normal 9 7 4" xfId="2484" xr:uid="{937732E9-C12A-4091-8216-3C3847940B30}"/>
    <cellStyle name="Normal 9 7 4 2" xfId="2485" xr:uid="{3B99BA95-81BA-42DC-B0B4-7B3698386A7A}"/>
    <cellStyle name="Normal 9 7 4 2 2" xfId="5254" xr:uid="{B50F22A0-9623-47AB-A27F-174BFAB30A3E}"/>
    <cellStyle name="Normal 9 7 4 3" xfId="4282" xr:uid="{3CEDE08F-DBDE-4C37-8A7C-9FC649B56BA2}"/>
    <cellStyle name="Normal 9 7 4 3 2" xfId="5255" xr:uid="{54EAC206-7700-4845-B4FE-CE2E3B7B2C69}"/>
    <cellStyle name="Normal 9 7 4 4" xfId="4283" xr:uid="{753B646E-5523-4ABF-8413-113AD429ED98}"/>
    <cellStyle name="Normal 9 7 4 4 2" xfId="5256" xr:uid="{8F7762B0-C3CF-4CE1-8AE2-A0B05872A732}"/>
    <cellStyle name="Normal 9 7 4 5" xfId="5253" xr:uid="{FCC08A05-743F-404E-A313-D664DC9D96AC}"/>
    <cellStyle name="Normal 9 7 5" xfId="2486" xr:uid="{FCA5ABF0-8050-4E42-8F1C-FEAA9948C859}"/>
    <cellStyle name="Normal 9 7 5 2" xfId="4284" xr:uid="{DFA62956-DEE4-4CCA-A06C-1BF36044B37B}"/>
    <cellStyle name="Normal 9 7 5 2 2" xfId="5258" xr:uid="{69939217-2F92-4332-B74D-C4A228606FF9}"/>
    <cellStyle name="Normal 9 7 5 3" xfId="4285" xr:uid="{C2F50073-4739-474B-85B4-9B5CD46FF8F5}"/>
    <cellStyle name="Normal 9 7 5 3 2" xfId="5259" xr:uid="{F3069208-CCEF-45C9-9FE8-889170D273A5}"/>
    <cellStyle name="Normal 9 7 5 4" xfId="4286" xr:uid="{CD8ADF8A-7854-4F15-AE05-BE4C3E59E46A}"/>
    <cellStyle name="Normal 9 7 5 4 2" xfId="5260" xr:uid="{32A12187-85B7-4C92-9E5B-B44DC79BDA7F}"/>
    <cellStyle name="Normal 9 7 5 5" xfId="5257" xr:uid="{50FEF029-ED2B-4183-A9EB-AA7F94DF1F39}"/>
    <cellStyle name="Normal 9 7 6" xfId="4287" xr:uid="{C1F61C1E-D2E1-407B-BB84-93EDCE4E0C25}"/>
    <cellStyle name="Normal 9 7 6 2" xfId="5261" xr:uid="{B05B55F8-4B4E-46CF-8728-91CF6D0ED8FE}"/>
    <cellStyle name="Normal 9 7 7" xfId="4288" xr:uid="{5C376587-DB8C-4DC7-BF9C-B8D4D4A262EF}"/>
    <cellStyle name="Normal 9 7 7 2" xfId="5262" xr:uid="{2BA02DCD-0E55-4320-831C-9D1C232D5426}"/>
    <cellStyle name="Normal 9 7 8" xfId="4289" xr:uid="{C8475911-9173-426E-A4F0-07188B3414B6}"/>
    <cellStyle name="Normal 9 7 8 2" xfId="5263" xr:uid="{10C0B294-935D-4FB8-96DA-36C8BEE949B2}"/>
    <cellStyle name="Normal 9 7 9" xfId="5231" xr:uid="{A939CEC5-A24C-4E3C-B6F8-2D915BFE8499}"/>
    <cellStyle name="Normal 9 8" xfId="427" xr:uid="{39721AE7-0569-4E07-937B-0A79CF53CCE1}"/>
    <cellStyle name="Normal 9 8 2" xfId="895" xr:uid="{F0E60E57-49C3-4D58-990D-35CF8DC838E5}"/>
    <cellStyle name="Normal 9 8 2 2" xfId="896" xr:uid="{835343DE-68CB-4510-B1F6-535B82B0C362}"/>
    <cellStyle name="Normal 9 8 2 2 2" xfId="2487" xr:uid="{1B44C7BB-5961-44C0-B99D-F6B812BAF035}"/>
    <cellStyle name="Normal 9 8 2 2 2 2" xfId="5267" xr:uid="{8EE8DEFD-A5C2-4040-A8D7-8E40D901CBA7}"/>
    <cellStyle name="Normal 9 8 2 2 3" xfId="4290" xr:uid="{08D4123F-DA8F-46AA-B714-7A369311F410}"/>
    <cellStyle name="Normal 9 8 2 2 3 2" xfId="5268" xr:uid="{C8A93233-4C55-4148-B7BD-E410D5B1210E}"/>
    <cellStyle name="Normal 9 8 2 2 4" xfId="4291" xr:uid="{A61B0FC2-4D70-4183-86B2-9CBD5ACC1C10}"/>
    <cellStyle name="Normal 9 8 2 2 4 2" xfId="5269" xr:uid="{A6B47523-4834-49A3-B180-447634BC57AE}"/>
    <cellStyle name="Normal 9 8 2 2 5" xfId="5266" xr:uid="{88EC2A2D-4947-4460-9CDC-956CD131B455}"/>
    <cellStyle name="Normal 9 8 2 3" xfId="2488" xr:uid="{CF9CEB81-38A6-48AE-9B2D-E6F1531CDF9C}"/>
    <cellStyle name="Normal 9 8 2 3 2" xfId="5270" xr:uid="{230C5368-2580-4FF9-B511-B72F0D00B662}"/>
    <cellStyle name="Normal 9 8 2 4" xfId="4292" xr:uid="{DFA0B0AE-6237-45AC-842F-7E1D436A7A16}"/>
    <cellStyle name="Normal 9 8 2 4 2" xfId="5271" xr:uid="{0CB276E5-DE7E-4CE3-8342-89665EA97422}"/>
    <cellStyle name="Normal 9 8 2 5" xfId="4293" xr:uid="{96809ECA-5F4E-4ED4-88C3-BE66A569B30F}"/>
    <cellStyle name="Normal 9 8 2 5 2" xfId="5272" xr:uid="{8E7C1472-606F-4A78-B565-DDFC5D780DA1}"/>
    <cellStyle name="Normal 9 8 2 6" xfId="5265" xr:uid="{97551A32-3721-46AB-97B7-EF1B41E9BB65}"/>
    <cellStyle name="Normal 9 8 3" xfId="897" xr:uid="{C88F6670-921F-4EF0-BDEE-07C20D67A470}"/>
    <cellStyle name="Normal 9 8 3 2" xfId="2489" xr:uid="{5E927080-7315-43D1-B791-ADE4BCAE46A0}"/>
    <cellStyle name="Normal 9 8 3 2 2" xfId="5274" xr:uid="{81527D21-1025-4607-A10D-3F621A85431D}"/>
    <cellStyle name="Normal 9 8 3 3" xfId="4294" xr:uid="{317F3829-BB28-4610-A9EF-1F91781DD5F2}"/>
    <cellStyle name="Normal 9 8 3 3 2" xfId="5275" xr:uid="{7AC72D51-A5FE-443B-9AEF-7C8AD9EA96CB}"/>
    <cellStyle name="Normal 9 8 3 4" xfId="4295" xr:uid="{2D8B1B50-272F-4F35-AD0D-9BBC1086B47F}"/>
    <cellStyle name="Normal 9 8 3 4 2" xfId="5276" xr:uid="{CFFFE604-22AD-4A95-816C-258CBE553F50}"/>
    <cellStyle name="Normal 9 8 3 5" xfId="5273" xr:uid="{C7A59FAA-080D-4310-BF9C-462D025B6C9D}"/>
    <cellStyle name="Normal 9 8 4" xfId="2490" xr:uid="{B8E1DE87-BCE4-4270-BEC1-DC3F455E1912}"/>
    <cellStyle name="Normal 9 8 4 2" xfId="4296" xr:uid="{A5F435BD-A38A-40C6-8442-D3A9B0AED9C5}"/>
    <cellStyle name="Normal 9 8 4 2 2" xfId="5278" xr:uid="{016BE0C6-5065-4375-A422-F09AD0436A3B}"/>
    <cellStyle name="Normal 9 8 4 3" xfId="4297" xr:uid="{269A152F-02CE-4294-936B-EAFA5FC21FA0}"/>
    <cellStyle name="Normal 9 8 4 3 2" xfId="5279" xr:uid="{BB0B3443-1D77-4927-A467-EA6B21549546}"/>
    <cellStyle name="Normal 9 8 4 4" xfId="4298" xr:uid="{BE039480-75DD-4F68-9CCE-A77AC1113C11}"/>
    <cellStyle name="Normal 9 8 4 4 2" xfId="5280" xr:uid="{1EE8EE91-615B-4D65-BD83-9978213DF4E5}"/>
    <cellStyle name="Normal 9 8 4 5" xfId="5277" xr:uid="{A5B58ECD-E49B-412F-A781-CCE7D426CE99}"/>
    <cellStyle name="Normal 9 8 5" xfId="4299" xr:uid="{B64058CB-7967-4B25-B40B-1A25002FE4C0}"/>
    <cellStyle name="Normal 9 8 5 2" xfId="5281" xr:uid="{319A8F12-0905-439F-83E5-257C813011C5}"/>
    <cellStyle name="Normal 9 8 6" xfId="4300" xr:uid="{89004B6C-0215-4E1D-A5DD-7E365BE73FE9}"/>
    <cellStyle name="Normal 9 8 6 2" xfId="5282" xr:uid="{B9095F62-8060-4CEE-8B75-AF19820DE85A}"/>
    <cellStyle name="Normal 9 8 7" xfId="4301" xr:uid="{C59638AA-A1C3-48D2-AD85-F6E11E05CCAC}"/>
    <cellStyle name="Normal 9 8 7 2" xfId="5283" xr:uid="{DDD09794-B9D1-4E9F-9620-F80772C7EF93}"/>
    <cellStyle name="Normal 9 8 8" xfId="5264" xr:uid="{B41CD3DB-9FFA-445E-87DE-9722826F1D20}"/>
    <cellStyle name="Normal 9 9" xfId="428" xr:uid="{1E39B174-77E2-49CB-9440-F3084A962A9F}"/>
    <cellStyle name="Normal 9 9 2" xfId="898" xr:uid="{A1570879-D0CC-4A49-B536-34E4AE37630E}"/>
    <cellStyle name="Normal 9 9 2 2" xfId="2491" xr:uid="{5F148ADE-AE8C-47A2-8703-571225A84892}"/>
    <cellStyle name="Normal 9 9 2 2 2" xfId="5286" xr:uid="{5698D075-7EA9-425C-8716-2F0130D3626D}"/>
    <cellStyle name="Normal 9 9 2 3" xfId="4302" xr:uid="{6F9C9686-FBA6-4F78-80CD-5C73E6A2BC36}"/>
    <cellStyle name="Normal 9 9 2 3 2" xfId="5287" xr:uid="{3741EC42-188A-43D0-AE78-AA056D03434C}"/>
    <cellStyle name="Normal 9 9 2 4" xfId="4303" xr:uid="{E3130016-421B-401D-AB59-1A48F357DCC1}"/>
    <cellStyle name="Normal 9 9 2 4 2" xfId="5288" xr:uid="{F927A308-05B7-406C-B2C8-E4CB5AD3DBEE}"/>
    <cellStyle name="Normal 9 9 2 5" xfId="5285" xr:uid="{A8C9FB84-AC2A-4D46-9D19-A57BF459AC93}"/>
    <cellStyle name="Normal 9 9 3" xfId="2492" xr:uid="{A5D9B2D7-CBEA-4579-A74A-98D100459F5D}"/>
    <cellStyle name="Normal 9 9 3 2" xfId="4304" xr:uid="{0B0B3B1A-FADC-48B7-B3AE-883DCED4E71E}"/>
    <cellStyle name="Normal 9 9 3 2 2" xfId="5290" xr:uid="{7A21E398-9B79-44E7-8629-0CA9CC7AF254}"/>
    <cellStyle name="Normal 9 9 3 3" xfId="4305" xr:uid="{2827AC69-42ED-4467-B6FC-ECE92721B1A0}"/>
    <cellStyle name="Normal 9 9 3 3 2" xfId="5291" xr:uid="{29B756E9-4679-4BA6-82D9-33505CBC6F83}"/>
    <cellStyle name="Normal 9 9 3 4" xfId="4306" xr:uid="{55C08D8C-D0BB-46DB-80A7-7803525F5075}"/>
    <cellStyle name="Normal 9 9 3 4 2" xfId="5292" xr:uid="{53B3942B-2BCB-4BBA-AA1B-1FAF681A27BD}"/>
    <cellStyle name="Normal 9 9 3 5" xfId="5289" xr:uid="{C138C489-F78B-4EA2-9C00-FB59C9C172FD}"/>
    <cellStyle name="Normal 9 9 4" xfId="4307" xr:uid="{EC689674-069C-4FAE-AB2E-A5B374300573}"/>
    <cellStyle name="Normal 9 9 4 2" xfId="5293" xr:uid="{CA9ADBEF-8A1D-4258-B7F2-B1E38D57075B}"/>
    <cellStyle name="Normal 9 9 5" xfId="4308" xr:uid="{87CCC299-9B45-4D0E-B22D-844F972D6485}"/>
    <cellStyle name="Normal 9 9 5 2" xfId="5294" xr:uid="{40E7BD7E-9DB4-43EC-9634-2DBAF4EFC2AD}"/>
    <cellStyle name="Normal 9 9 6" xfId="4309" xr:uid="{30A44389-2582-4E1C-82EF-6DFC40ECB9B6}"/>
    <cellStyle name="Normal 9 9 6 2" xfId="5295" xr:uid="{6627D61D-7EF9-48A2-AC6B-24E5F7B82D25}"/>
    <cellStyle name="Normal 9 9 7" xfId="5284" xr:uid="{8CB99699-9B40-42CC-8E8D-084E44EB88CF}"/>
    <cellStyle name="Percent 2" xfId="183" xr:uid="{E8CBE946-15E1-42CE-ABE3-91809E790BA7}"/>
    <cellStyle name="Percent 2 2" xfId="5296" xr:uid="{538A838E-285C-4F17-99FB-1E7A7B4C2690}"/>
    <cellStyle name="Гиперссылка 2" xfId="4" xr:uid="{49BAA0F8-B3D3-41B5-87DD-435502328B29}"/>
    <cellStyle name="Гиперссылка 2 2" xfId="5297" xr:uid="{E22D3684-6F41-4812-8651-8BD50279B4AD}"/>
    <cellStyle name="Обычный 2" xfId="1" xr:uid="{A3CD5D5E-4502-4158-8112-08CDD679ACF5}"/>
    <cellStyle name="Обычный 2 2" xfId="5" xr:uid="{D19F253E-EE9B-4476-9D91-2EE3A6D7A3DC}"/>
    <cellStyle name="Обычный 2 2 2" xfId="5299" xr:uid="{53DC92EA-6CC3-4556-8048-1270BDF4DC3D}"/>
    <cellStyle name="Обычный 2 3" xfId="5298" xr:uid="{169E193B-2CB0-4FD4-A01B-D9AE9513D3F6}"/>
    <cellStyle name="常规_Sheet1_1" xfId="4411" xr:uid="{2F80DD88-5D92-4DC4-BA9B-97D1CEF96CEF}"/>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50" t="s">
        <v>2</v>
      </c>
      <c r="C8" s="94"/>
      <c r="D8" s="94"/>
      <c r="E8" s="94"/>
      <c r="F8" s="94"/>
      <c r="G8" s="95"/>
    </row>
    <row r="9" spans="2:7" ht="14.25">
      <c r="B9" s="150"/>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241"/>
  <sheetViews>
    <sheetView tabSelected="1" topLeftCell="A221" zoomScale="90" zoomScaleNormal="90" workbookViewId="0">
      <selection activeCell="Y243" sqref="Y243"/>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919</v>
      </c>
      <c r="C10" s="132"/>
      <c r="D10" s="132"/>
      <c r="E10" s="132"/>
      <c r="F10" s="127"/>
      <c r="G10" s="128"/>
      <c r="H10" s="128" t="s">
        <v>919</v>
      </c>
      <c r="I10" s="132"/>
      <c r="J10" s="151">
        <v>51767</v>
      </c>
      <c r="K10" s="127"/>
    </row>
    <row r="11" spans="1:11">
      <c r="A11" s="126"/>
      <c r="B11" s="126" t="s">
        <v>920</v>
      </c>
      <c r="C11" s="132"/>
      <c r="D11" s="132"/>
      <c r="E11" s="132"/>
      <c r="F11" s="127"/>
      <c r="G11" s="128"/>
      <c r="H11" s="128" t="s">
        <v>920</v>
      </c>
      <c r="I11" s="132"/>
      <c r="J11" s="152"/>
      <c r="K11" s="127"/>
    </row>
    <row r="12" spans="1:11">
      <c r="A12" s="126"/>
      <c r="B12" s="126" t="s">
        <v>921</v>
      </c>
      <c r="C12" s="132"/>
      <c r="D12" s="132"/>
      <c r="E12" s="132"/>
      <c r="F12" s="127"/>
      <c r="G12" s="128"/>
      <c r="H12" s="128" t="s">
        <v>922</v>
      </c>
      <c r="I12" s="132"/>
      <c r="J12" s="132"/>
      <c r="K12" s="127"/>
    </row>
    <row r="13" spans="1:11">
      <c r="A13" s="126"/>
      <c r="B13" s="126" t="s">
        <v>923</v>
      </c>
      <c r="C13" s="132"/>
      <c r="D13" s="132"/>
      <c r="E13" s="132"/>
      <c r="F13" s="127"/>
      <c r="G13" s="128"/>
      <c r="H13" s="128" t="s">
        <v>923</v>
      </c>
      <c r="I13" s="132"/>
      <c r="J13" s="111" t="s">
        <v>16</v>
      </c>
      <c r="K13" s="127"/>
    </row>
    <row r="14" spans="1:11" ht="15" customHeight="1">
      <c r="A14" s="126"/>
      <c r="B14" s="126" t="s">
        <v>719</v>
      </c>
      <c r="C14" s="132"/>
      <c r="D14" s="132"/>
      <c r="E14" s="132"/>
      <c r="F14" s="127"/>
      <c r="G14" s="128"/>
      <c r="H14" s="128" t="s">
        <v>719</v>
      </c>
      <c r="I14" s="132"/>
      <c r="J14" s="153">
        <v>45210</v>
      </c>
      <c r="K14" s="127"/>
    </row>
    <row r="15" spans="1:11" ht="15" customHeight="1">
      <c r="A15" s="126"/>
      <c r="B15" s="6" t="s">
        <v>157</v>
      </c>
      <c r="C15" s="7"/>
      <c r="D15" s="7"/>
      <c r="E15" s="7"/>
      <c r="F15" s="8"/>
      <c r="G15" s="128"/>
      <c r="H15" s="9" t="s">
        <v>157</v>
      </c>
      <c r="I15" s="132"/>
      <c r="J15" s="154"/>
      <c r="K15" s="127"/>
    </row>
    <row r="16" spans="1:11" ht="15" customHeight="1">
      <c r="A16" s="126"/>
      <c r="B16" s="132"/>
      <c r="C16" s="132"/>
      <c r="D16" s="132"/>
      <c r="E16" s="132"/>
      <c r="F16" s="132"/>
      <c r="G16" s="132"/>
      <c r="H16" s="132"/>
      <c r="I16" s="135" t="s">
        <v>147</v>
      </c>
      <c r="J16" s="141">
        <v>40337</v>
      </c>
      <c r="K16" s="127"/>
    </row>
    <row r="17" spans="1:11">
      <c r="A17" s="126"/>
      <c r="B17" s="132" t="s">
        <v>720</v>
      </c>
      <c r="C17" s="132"/>
      <c r="D17" s="132"/>
      <c r="E17" s="132"/>
      <c r="F17" s="132"/>
      <c r="G17" s="132"/>
      <c r="H17" s="132"/>
      <c r="I17" s="135" t="s">
        <v>148</v>
      </c>
      <c r="J17" s="141" t="s">
        <v>916</v>
      </c>
      <c r="K17" s="127"/>
    </row>
    <row r="18" spans="1:11" ht="18">
      <c r="A18" s="126"/>
      <c r="B18" s="132" t="s">
        <v>721</v>
      </c>
      <c r="C18" s="132"/>
      <c r="D18" s="132"/>
      <c r="E18" s="132"/>
      <c r="F18" s="132"/>
      <c r="G18" s="132"/>
      <c r="H18" s="132"/>
      <c r="I18" s="134" t="s">
        <v>264</v>
      </c>
      <c r="J18" s="116" t="s">
        <v>282</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55" t="s">
        <v>207</v>
      </c>
      <c r="G20" s="156"/>
      <c r="H20" s="112" t="s">
        <v>174</v>
      </c>
      <c r="I20" s="112" t="s">
        <v>208</v>
      </c>
      <c r="J20" s="112" t="s">
        <v>26</v>
      </c>
      <c r="K20" s="127"/>
    </row>
    <row r="21" spans="1:11">
      <c r="A21" s="126"/>
      <c r="B21" s="117"/>
      <c r="C21" s="117"/>
      <c r="D21" s="118"/>
      <c r="E21" s="118"/>
      <c r="F21" s="157"/>
      <c r="G21" s="158"/>
      <c r="H21" s="117" t="s">
        <v>146</v>
      </c>
      <c r="I21" s="117"/>
      <c r="J21" s="117"/>
      <c r="K21" s="127"/>
    </row>
    <row r="22" spans="1:11">
      <c r="A22" s="126"/>
      <c r="B22" s="119">
        <v>4</v>
      </c>
      <c r="C22" s="10" t="s">
        <v>722</v>
      </c>
      <c r="D22" s="130" t="s">
        <v>722</v>
      </c>
      <c r="E22" s="130" t="s">
        <v>28</v>
      </c>
      <c r="F22" s="159" t="s">
        <v>279</v>
      </c>
      <c r="G22" s="160"/>
      <c r="H22" s="11" t="s">
        <v>723</v>
      </c>
      <c r="I22" s="14">
        <v>5.12</v>
      </c>
      <c r="J22" s="121">
        <f t="shared" ref="J22:J85" si="0">I22*B22</f>
        <v>20.48</v>
      </c>
      <c r="K22" s="127"/>
    </row>
    <row r="23" spans="1:11">
      <c r="A23" s="126"/>
      <c r="B23" s="119">
        <v>4</v>
      </c>
      <c r="C23" s="10" t="s">
        <v>722</v>
      </c>
      <c r="D23" s="130" t="s">
        <v>722</v>
      </c>
      <c r="E23" s="130" t="s">
        <v>30</v>
      </c>
      <c r="F23" s="159" t="s">
        <v>279</v>
      </c>
      <c r="G23" s="160"/>
      <c r="H23" s="11" t="s">
        <v>723</v>
      </c>
      <c r="I23" s="14">
        <v>5.12</v>
      </c>
      <c r="J23" s="121">
        <f t="shared" si="0"/>
        <v>20.48</v>
      </c>
      <c r="K23" s="127"/>
    </row>
    <row r="24" spans="1:11" ht="24">
      <c r="A24" s="126"/>
      <c r="B24" s="119">
        <v>3</v>
      </c>
      <c r="C24" s="10" t="s">
        <v>724</v>
      </c>
      <c r="D24" s="130" t="s">
        <v>724</v>
      </c>
      <c r="E24" s="130" t="s">
        <v>725</v>
      </c>
      <c r="F24" s="159" t="s">
        <v>28</v>
      </c>
      <c r="G24" s="160"/>
      <c r="H24" s="11" t="s">
        <v>726</v>
      </c>
      <c r="I24" s="14">
        <v>6.95</v>
      </c>
      <c r="J24" s="121">
        <f t="shared" si="0"/>
        <v>20.85</v>
      </c>
      <c r="K24" s="127"/>
    </row>
    <row r="25" spans="1:11" ht="24">
      <c r="A25" s="126"/>
      <c r="B25" s="119">
        <v>14</v>
      </c>
      <c r="C25" s="10" t="s">
        <v>724</v>
      </c>
      <c r="D25" s="130" t="s">
        <v>724</v>
      </c>
      <c r="E25" s="130" t="s">
        <v>725</v>
      </c>
      <c r="F25" s="159" t="s">
        <v>30</v>
      </c>
      <c r="G25" s="160"/>
      <c r="H25" s="11" t="s">
        <v>726</v>
      </c>
      <c r="I25" s="14">
        <v>6.95</v>
      </c>
      <c r="J25" s="121">
        <f t="shared" si="0"/>
        <v>97.3</v>
      </c>
      <c r="K25" s="127"/>
    </row>
    <row r="26" spans="1:11" ht="24">
      <c r="A26" s="126"/>
      <c r="B26" s="119">
        <v>10</v>
      </c>
      <c r="C26" s="10" t="s">
        <v>724</v>
      </c>
      <c r="D26" s="130" t="s">
        <v>724</v>
      </c>
      <c r="E26" s="130" t="s">
        <v>725</v>
      </c>
      <c r="F26" s="159" t="s">
        <v>31</v>
      </c>
      <c r="G26" s="160"/>
      <c r="H26" s="11" t="s">
        <v>726</v>
      </c>
      <c r="I26" s="14">
        <v>6.95</v>
      </c>
      <c r="J26" s="121">
        <f t="shared" si="0"/>
        <v>69.5</v>
      </c>
      <c r="K26" s="127"/>
    </row>
    <row r="27" spans="1:11">
      <c r="A27" s="126"/>
      <c r="B27" s="119">
        <v>9</v>
      </c>
      <c r="C27" s="10" t="s">
        <v>727</v>
      </c>
      <c r="D27" s="130" t="s">
        <v>727</v>
      </c>
      <c r="E27" s="130" t="s">
        <v>28</v>
      </c>
      <c r="F27" s="159"/>
      <c r="G27" s="160"/>
      <c r="H27" s="11" t="s">
        <v>728</v>
      </c>
      <c r="I27" s="14">
        <v>14.28</v>
      </c>
      <c r="J27" s="121">
        <f t="shared" si="0"/>
        <v>128.51999999999998</v>
      </c>
      <c r="K27" s="127"/>
    </row>
    <row r="28" spans="1:11">
      <c r="A28" s="126"/>
      <c r="B28" s="119">
        <v>3</v>
      </c>
      <c r="C28" s="10" t="s">
        <v>727</v>
      </c>
      <c r="D28" s="130" t="s">
        <v>727</v>
      </c>
      <c r="E28" s="130" t="s">
        <v>30</v>
      </c>
      <c r="F28" s="159"/>
      <c r="G28" s="160"/>
      <c r="H28" s="11" t="s">
        <v>728</v>
      </c>
      <c r="I28" s="14">
        <v>14.28</v>
      </c>
      <c r="J28" s="121">
        <f t="shared" si="0"/>
        <v>42.839999999999996</v>
      </c>
      <c r="K28" s="127"/>
    </row>
    <row r="29" spans="1:11">
      <c r="A29" s="126"/>
      <c r="B29" s="119">
        <v>8</v>
      </c>
      <c r="C29" s="10" t="s">
        <v>727</v>
      </c>
      <c r="D29" s="130" t="s">
        <v>727</v>
      </c>
      <c r="E29" s="130" t="s">
        <v>32</v>
      </c>
      <c r="F29" s="159"/>
      <c r="G29" s="160"/>
      <c r="H29" s="11" t="s">
        <v>728</v>
      </c>
      <c r="I29" s="14">
        <v>14.28</v>
      </c>
      <c r="J29" s="121">
        <f t="shared" si="0"/>
        <v>114.24</v>
      </c>
      <c r="K29" s="127"/>
    </row>
    <row r="30" spans="1:11">
      <c r="A30" s="126"/>
      <c r="B30" s="119">
        <v>40</v>
      </c>
      <c r="C30" s="10" t="s">
        <v>109</v>
      </c>
      <c r="D30" s="130" t="s">
        <v>109</v>
      </c>
      <c r="E30" s="130" t="s">
        <v>28</v>
      </c>
      <c r="F30" s="159"/>
      <c r="G30" s="160"/>
      <c r="H30" s="11" t="s">
        <v>729</v>
      </c>
      <c r="I30" s="14">
        <v>5.86</v>
      </c>
      <c r="J30" s="121">
        <f t="shared" si="0"/>
        <v>234.4</v>
      </c>
      <c r="K30" s="127"/>
    </row>
    <row r="31" spans="1:11">
      <c r="A31" s="126"/>
      <c r="B31" s="119">
        <v>8</v>
      </c>
      <c r="C31" s="10" t="s">
        <v>109</v>
      </c>
      <c r="D31" s="130" t="s">
        <v>109</v>
      </c>
      <c r="E31" s="130" t="s">
        <v>30</v>
      </c>
      <c r="F31" s="159"/>
      <c r="G31" s="160"/>
      <c r="H31" s="11" t="s">
        <v>729</v>
      </c>
      <c r="I31" s="14">
        <v>5.86</v>
      </c>
      <c r="J31" s="121">
        <f t="shared" si="0"/>
        <v>46.88</v>
      </c>
      <c r="K31" s="127"/>
    </row>
    <row r="32" spans="1:11">
      <c r="A32" s="126"/>
      <c r="B32" s="119">
        <v>8</v>
      </c>
      <c r="C32" s="10" t="s">
        <v>109</v>
      </c>
      <c r="D32" s="130" t="s">
        <v>109</v>
      </c>
      <c r="E32" s="130" t="s">
        <v>31</v>
      </c>
      <c r="F32" s="159"/>
      <c r="G32" s="160"/>
      <c r="H32" s="11" t="s">
        <v>729</v>
      </c>
      <c r="I32" s="14">
        <v>5.86</v>
      </c>
      <c r="J32" s="121">
        <f t="shared" si="0"/>
        <v>46.88</v>
      </c>
      <c r="K32" s="127"/>
    </row>
    <row r="33" spans="1:11">
      <c r="A33" s="126"/>
      <c r="B33" s="119">
        <v>9</v>
      </c>
      <c r="C33" s="10" t="s">
        <v>109</v>
      </c>
      <c r="D33" s="130" t="s">
        <v>902</v>
      </c>
      <c r="E33" s="130" t="s">
        <v>33</v>
      </c>
      <c r="F33" s="159"/>
      <c r="G33" s="160"/>
      <c r="H33" s="11" t="s">
        <v>729</v>
      </c>
      <c r="I33" s="14">
        <v>6.22</v>
      </c>
      <c r="J33" s="121">
        <f t="shared" si="0"/>
        <v>55.98</v>
      </c>
      <c r="K33" s="127"/>
    </row>
    <row r="34" spans="1:11">
      <c r="A34" s="126"/>
      <c r="B34" s="119">
        <v>5</v>
      </c>
      <c r="C34" s="10" t="s">
        <v>730</v>
      </c>
      <c r="D34" s="130" t="s">
        <v>730</v>
      </c>
      <c r="E34" s="130" t="s">
        <v>28</v>
      </c>
      <c r="F34" s="159"/>
      <c r="G34" s="160"/>
      <c r="H34" s="11" t="s">
        <v>731</v>
      </c>
      <c r="I34" s="14">
        <v>5.86</v>
      </c>
      <c r="J34" s="121">
        <f t="shared" si="0"/>
        <v>29.3</v>
      </c>
      <c r="K34" s="127"/>
    </row>
    <row r="35" spans="1:11">
      <c r="A35" s="126"/>
      <c r="B35" s="119">
        <v>5</v>
      </c>
      <c r="C35" s="10" t="s">
        <v>730</v>
      </c>
      <c r="D35" s="130" t="s">
        <v>730</v>
      </c>
      <c r="E35" s="130" t="s">
        <v>30</v>
      </c>
      <c r="F35" s="159"/>
      <c r="G35" s="160"/>
      <c r="H35" s="11" t="s">
        <v>731</v>
      </c>
      <c r="I35" s="14">
        <v>5.86</v>
      </c>
      <c r="J35" s="121">
        <f t="shared" si="0"/>
        <v>29.3</v>
      </c>
      <c r="K35" s="127"/>
    </row>
    <row r="36" spans="1:11">
      <c r="A36" s="126"/>
      <c r="B36" s="119">
        <v>5</v>
      </c>
      <c r="C36" s="10" t="s">
        <v>730</v>
      </c>
      <c r="D36" s="130" t="s">
        <v>730</v>
      </c>
      <c r="E36" s="130" t="s">
        <v>31</v>
      </c>
      <c r="F36" s="159"/>
      <c r="G36" s="160"/>
      <c r="H36" s="11" t="s">
        <v>731</v>
      </c>
      <c r="I36" s="14">
        <v>5.86</v>
      </c>
      <c r="J36" s="121">
        <f t="shared" si="0"/>
        <v>29.3</v>
      </c>
      <c r="K36" s="127"/>
    </row>
    <row r="37" spans="1:11">
      <c r="A37" s="126"/>
      <c r="B37" s="119">
        <v>4</v>
      </c>
      <c r="C37" s="10" t="s">
        <v>730</v>
      </c>
      <c r="D37" s="130" t="s">
        <v>730</v>
      </c>
      <c r="E37" s="130" t="s">
        <v>32</v>
      </c>
      <c r="F37" s="159"/>
      <c r="G37" s="160"/>
      <c r="H37" s="11" t="s">
        <v>731</v>
      </c>
      <c r="I37" s="14">
        <v>5.86</v>
      </c>
      <c r="J37" s="121">
        <f t="shared" si="0"/>
        <v>23.44</v>
      </c>
      <c r="K37" s="127"/>
    </row>
    <row r="38" spans="1:11" ht="24">
      <c r="A38" s="126"/>
      <c r="B38" s="119">
        <v>26</v>
      </c>
      <c r="C38" s="10" t="s">
        <v>732</v>
      </c>
      <c r="D38" s="130" t="s">
        <v>732</v>
      </c>
      <c r="E38" s="130" t="s">
        <v>42</v>
      </c>
      <c r="F38" s="159" t="s">
        <v>279</v>
      </c>
      <c r="G38" s="160"/>
      <c r="H38" s="11" t="s">
        <v>733</v>
      </c>
      <c r="I38" s="14">
        <v>27.09</v>
      </c>
      <c r="J38" s="121">
        <f t="shared" si="0"/>
        <v>704.34</v>
      </c>
      <c r="K38" s="127"/>
    </row>
    <row r="39" spans="1:11">
      <c r="A39" s="126"/>
      <c r="B39" s="119">
        <v>3</v>
      </c>
      <c r="C39" s="10" t="s">
        <v>734</v>
      </c>
      <c r="D39" s="130" t="s">
        <v>734</v>
      </c>
      <c r="E39" s="130" t="s">
        <v>28</v>
      </c>
      <c r="F39" s="159"/>
      <c r="G39" s="160"/>
      <c r="H39" s="11" t="s">
        <v>735</v>
      </c>
      <c r="I39" s="14">
        <v>7.32</v>
      </c>
      <c r="J39" s="121">
        <f t="shared" si="0"/>
        <v>21.96</v>
      </c>
      <c r="K39" s="127"/>
    </row>
    <row r="40" spans="1:11">
      <c r="A40" s="126"/>
      <c r="B40" s="119">
        <v>3</v>
      </c>
      <c r="C40" s="10" t="s">
        <v>734</v>
      </c>
      <c r="D40" s="130" t="s">
        <v>734</v>
      </c>
      <c r="E40" s="130" t="s">
        <v>30</v>
      </c>
      <c r="F40" s="159"/>
      <c r="G40" s="160"/>
      <c r="H40" s="11" t="s">
        <v>735</v>
      </c>
      <c r="I40" s="14">
        <v>7.32</v>
      </c>
      <c r="J40" s="121">
        <f t="shared" si="0"/>
        <v>21.96</v>
      </c>
      <c r="K40" s="127"/>
    </row>
    <row r="41" spans="1:11">
      <c r="A41" s="126"/>
      <c r="B41" s="119">
        <v>3</v>
      </c>
      <c r="C41" s="10" t="s">
        <v>734</v>
      </c>
      <c r="D41" s="130" t="s">
        <v>734</v>
      </c>
      <c r="E41" s="130" t="s">
        <v>31</v>
      </c>
      <c r="F41" s="159"/>
      <c r="G41" s="160"/>
      <c r="H41" s="11" t="s">
        <v>735</v>
      </c>
      <c r="I41" s="14">
        <v>7.32</v>
      </c>
      <c r="J41" s="121">
        <f t="shared" si="0"/>
        <v>21.96</v>
      </c>
      <c r="K41" s="127"/>
    </row>
    <row r="42" spans="1:11">
      <c r="A42" s="126"/>
      <c r="B42" s="119">
        <v>3</v>
      </c>
      <c r="C42" s="10" t="s">
        <v>736</v>
      </c>
      <c r="D42" s="130" t="s">
        <v>736</v>
      </c>
      <c r="E42" s="130" t="s">
        <v>28</v>
      </c>
      <c r="F42" s="159"/>
      <c r="G42" s="160"/>
      <c r="H42" s="11" t="s">
        <v>737</v>
      </c>
      <c r="I42" s="14">
        <v>6.59</v>
      </c>
      <c r="J42" s="121">
        <f t="shared" si="0"/>
        <v>19.77</v>
      </c>
      <c r="K42" s="127"/>
    </row>
    <row r="43" spans="1:11">
      <c r="A43" s="126"/>
      <c r="B43" s="119">
        <v>3</v>
      </c>
      <c r="C43" s="10" t="s">
        <v>736</v>
      </c>
      <c r="D43" s="130" t="s">
        <v>736</v>
      </c>
      <c r="E43" s="130" t="s">
        <v>30</v>
      </c>
      <c r="F43" s="159"/>
      <c r="G43" s="160"/>
      <c r="H43" s="11" t="s">
        <v>737</v>
      </c>
      <c r="I43" s="14">
        <v>6.59</v>
      </c>
      <c r="J43" s="121">
        <f t="shared" si="0"/>
        <v>19.77</v>
      </c>
      <c r="K43" s="127"/>
    </row>
    <row r="44" spans="1:11">
      <c r="A44" s="126"/>
      <c r="B44" s="119">
        <v>3</v>
      </c>
      <c r="C44" s="10" t="s">
        <v>736</v>
      </c>
      <c r="D44" s="130" t="s">
        <v>736</v>
      </c>
      <c r="E44" s="130" t="s">
        <v>31</v>
      </c>
      <c r="F44" s="159"/>
      <c r="G44" s="160"/>
      <c r="H44" s="11" t="s">
        <v>737</v>
      </c>
      <c r="I44" s="14">
        <v>6.59</v>
      </c>
      <c r="J44" s="121">
        <f t="shared" si="0"/>
        <v>19.77</v>
      </c>
      <c r="K44" s="127"/>
    </row>
    <row r="45" spans="1:11">
      <c r="A45" s="126"/>
      <c r="B45" s="119">
        <v>8</v>
      </c>
      <c r="C45" s="10" t="s">
        <v>35</v>
      </c>
      <c r="D45" s="130" t="s">
        <v>903</v>
      </c>
      <c r="E45" s="130" t="s">
        <v>40</v>
      </c>
      <c r="F45" s="159"/>
      <c r="G45" s="160"/>
      <c r="H45" s="11" t="s">
        <v>738</v>
      </c>
      <c r="I45" s="14">
        <v>9.15</v>
      </c>
      <c r="J45" s="121">
        <f t="shared" si="0"/>
        <v>73.2</v>
      </c>
      <c r="K45" s="127"/>
    </row>
    <row r="46" spans="1:11">
      <c r="A46" s="126"/>
      <c r="B46" s="119">
        <v>6</v>
      </c>
      <c r="C46" s="10" t="s">
        <v>35</v>
      </c>
      <c r="D46" s="130" t="s">
        <v>903</v>
      </c>
      <c r="E46" s="130" t="s">
        <v>41</v>
      </c>
      <c r="F46" s="159"/>
      <c r="G46" s="160"/>
      <c r="H46" s="11" t="s">
        <v>738</v>
      </c>
      <c r="I46" s="14">
        <v>9.15</v>
      </c>
      <c r="J46" s="121">
        <f t="shared" si="0"/>
        <v>54.900000000000006</v>
      </c>
      <c r="K46" s="127"/>
    </row>
    <row r="47" spans="1:11" ht="24">
      <c r="A47" s="126"/>
      <c r="B47" s="119">
        <v>2</v>
      </c>
      <c r="C47" s="10" t="s">
        <v>739</v>
      </c>
      <c r="D47" s="130" t="s">
        <v>739</v>
      </c>
      <c r="E47" s="130" t="s">
        <v>45</v>
      </c>
      <c r="F47" s="159" t="s">
        <v>279</v>
      </c>
      <c r="G47" s="160"/>
      <c r="H47" s="11" t="s">
        <v>740</v>
      </c>
      <c r="I47" s="14">
        <v>27.09</v>
      </c>
      <c r="J47" s="121">
        <f t="shared" si="0"/>
        <v>54.18</v>
      </c>
      <c r="K47" s="127"/>
    </row>
    <row r="48" spans="1:11" ht="24">
      <c r="A48" s="126"/>
      <c r="B48" s="119">
        <v>4</v>
      </c>
      <c r="C48" s="10" t="s">
        <v>741</v>
      </c>
      <c r="D48" s="130" t="s">
        <v>741</v>
      </c>
      <c r="E48" s="130" t="s">
        <v>40</v>
      </c>
      <c r="F48" s="159" t="s">
        <v>742</v>
      </c>
      <c r="G48" s="160"/>
      <c r="H48" s="11" t="s">
        <v>743</v>
      </c>
      <c r="I48" s="14">
        <v>13.54</v>
      </c>
      <c r="J48" s="121">
        <f t="shared" si="0"/>
        <v>54.16</v>
      </c>
      <c r="K48" s="127"/>
    </row>
    <row r="49" spans="1:11" ht="24">
      <c r="A49" s="126"/>
      <c r="B49" s="119">
        <v>1</v>
      </c>
      <c r="C49" s="10" t="s">
        <v>622</v>
      </c>
      <c r="D49" s="130" t="s">
        <v>622</v>
      </c>
      <c r="E49" s="130" t="s">
        <v>30</v>
      </c>
      <c r="F49" s="159" t="s">
        <v>679</v>
      </c>
      <c r="G49" s="160"/>
      <c r="H49" s="11" t="s">
        <v>624</v>
      </c>
      <c r="I49" s="14">
        <v>21.6</v>
      </c>
      <c r="J49" s="121">
        <f t="shared" si="0"/>
        <v>21.6</v>
      </c>
      <c r="K49" s="127"/>
    </row>
    <row r="50" spans="1:11" ht="24">
      <c r="A50" s="126"/>
      <c r="B50" s="119">
        <v>1</v>
      </c>
      <c r="C50" s="10" t="s">
        <v>622</v>
      </c>
      <c r="D50" s="130" t="s">
        <v>622</v>
      </c>
      <c r="E50" s="130" t="s">
        <v>31</v>
      </c>
      <c r="F50" s="159" t="s">
        <v>679</v>
      </c>
      <c r="G50" s="160"/>
      <c r="H50" s="11" t="s">
        <v>624</v>
      </c>
      <c r="I50" s="14">
        <v>21.6</v>
      </c>
      <c r="J50" s="121">
        <f t="shared" si="0"/>
        <v>21.6</v>
      </c>
      <c r="K50" s="127"/>
    </row>
    <row r="51" spans="1:11" ht="24">
      <c r="A51" s="126"/>
      <c r="B51" s="119">
        <v>1</v>
      </c>
      <c r="C51" s="10" t="s">
        <v>622</v>
      </c>
      <c r="D51" s="130" t="s">
        <v>622</v>
      </c>
      <c r="E51" s="130" t="s">
        <v>32</v>
      </c>
      <c r="F51" s="159" t="s">
        <v>679</v>
      </c>
      <c r="G51" s="160"/>
      <c r="H51" s="11" t="s">
        <v>624</v>
      </c>
      <c r="I51" s="14">
        <v>21.6</v>
      </c>
      <c r="J51" s="121">
        <f t="shared" si="0"/>
        <v>21.6</v>
      </c>
      <c r="K51" s="127"/>
    </row>
    <row r="52" spans="1:11" ht="24">
      <c r="A52" s="126"/>
      <c r="B52" s="119">
        <v>1</v>
      </c>
      <c r="C52" s="10" t="s">
        <v>622</v>
      </c>
      <c r="D52" s="130" t="s">
        <v>622</v>
      </c>
      <c r="E52" s="130" t="s">
        <v>33</v>
      </c>
      <c r="F52" s="159" t="s">
        <v>679</v>
      </c>
      <c r="G52" s="160"/>
      <c r="H52" s="11" t="s">
        <v>624</v>
      </c>
      <c r="I52" s="14">
        <v>21.6</v>
      </c>
      <c r="J52" s="121">
        <f t="shared" si="0"/>
        <v>21.6</v>
      </c>
      <c r="K52" s="127"/>
    </row>
    <row r="53" spans="1:11" ht="24">
      <c r="A53" s="126"/>
      <c r="B53" s="119">
        <v>2</v>
      </c>
      <c r="C53" s="10" t="s">
        <v>744</v>
      </c>
      <c r="D53" s="130" t="s">
        <v>744</v>
      </c>
      <c r="E53" s="130" t="s">
        <v>28</v>
      </c>
      <c r="F53" s="159" t="s">
        <v>279</v>
      </c>
      <c r="G53" s="160"/>
      <c r="H53" s="11" t="s">
        <v>745</v>
      </c>
      <c r="I53" s="14">
        <v>21.6</v>
      </c>
      <c r="J53" s="121">
        <f t="shared" si="0"/>
        <v>43.2</v>
      </c>
      <c r="K53" s="127"/>
    </row>
    <row r="54" spans="1:11" ht="24">
      <c r="A54" s="126"/>
      <c r="B54" s="119">
        <v>2</v>
      </c>
      <c r="C54" s="10" t="s">
        <v>744</v>
      </c>
      <c r="D54" s="130" t="s">
        <v>744</v>
      </c>
      <c r="E54" s="130" t="s">
        <v>30</v>
      </c>
      <c r="F54" s="159" t="s">
        <v>279</v>
      </c>
      <c r="G54" s="160"/>
      <c r="H54" s="11" t="s">
        <v>745</v>
      </c>
      <c r="I54" s="14">
        <v>21.6</v>
      </c>
      <c r="J54" s="121">
        <f t="shared" si="0"/>
        <v>43.2</v>
      </c>
      <c r="K54" s="127"/>
    </row>
    <row r="55" spans="1:11" ht="24">
      <c r="A55" s="126"/>
      <c r="B55" s="119">
        <v>2</v>
      </c>
      <c r="C55" s="10" t="s">
        <v>744</v>
      </c>
      <c r="D55" s="130" t="s">
        <v>744</v>
      </c>
      <c r="E55" s="130" t="s">
        <v>31</v>
      </c>
      <c r="F55" s="159" t="s">
        <v>279</v>
      </c>
      <c r="G55" s="160"/>
      <c r="H55" s="11" t="s">
        <v>745</v>
      </c>
      <c r="I55" s="14">
        <v>21.6</v>
      </c>
      <c r="J55" s="121">
        <f t="shared" si="0"/>
        <v>43.2</v>
      </c>
      <c r="K55" s="127"/>
    </row>
    <row r="56" spans="1:11" ht="24">
      <c r="A56" s="126"/>
      <c r="B56" s="119">
        <v>4</v>
      </c>
      <c r="C56" s="10" t="s">
        <v>746</v>
      </c>
      <c r="D56" s="130" t="s">
        <v>746</v>
      </c>
      <c r="E56" s="130" t="s">
        <v>28</v>
      </c>
      <c r="F56" s="159" t="s">
        <v>679</v>
      </c>
      <c r="G56" s="160"/>
      <c r="H56" s="11" t="s">
        <v>747</v>
      </c>
      <c r="I56" s="14">
        <v>21.6</v>
      </c>
      <c r="J56" s="121">
        <f t="shared" si="0"/>
        <v>86.4</v>
      </c>
      <c r="K56" s="127"/>
    </row>
    <row r="57" spans="1:11" ht="24">
      <c r="A57" s="126"/>
      <c r="B57" s="119">
        <v>4</v>
      </c>
      <c r="C57" s="10" t="s">
        <v>746</v>
      </c>
      <c r="D57" s="130" t="s">
        <v>746</v>
      </c>
      <c r="E57" s="130" t="s">
        <v>30</v>
      </c>
      <c r="F57" s="159" t="s">
        <v>679</v>
      </c>
      <c r="G57" s="160"/>
      <c r="H57" s="11" t="s">
        <v>747</v>
      </c>
      <c r="I57" s="14">
        <v>21.6</v>
      </c>
      <c r="J57" s="121">
        <f t="shared" si="0"/>
        <v>86.4</v>
      </c>
      <c r="K57" s="127"/>
    </row>
    <row r="58" spans="1:11" ht="24">
      <c r="A58" s="126"/>
      <c r="B58" s="119">
        <v>4</v>
      </c>
      <c r="C58" s="10" t="s">
        <v>746</v>
      </c>
      <c r="D58" s="130" t="s">
        <v>746</v>
      </c>
      <c r="E58" s="130" t="s">
        <v>31</v>
      </c>
      <c r="F58" s="159" t="s">
        <v>679</v>
      </c>
      <c r="G58" s="160"/>
      <c r="H58" s="11" t="s">
        <v>747</v>
      </c>
      <c r="I58" s="14">
        <v>21.6</v>
      </c>
      <c r="J58" s="121">
        <f t="shared" si="0"/>
        <v>86.4</v>
      </c>
      <c r="K58" s="127"/>
    </row>
    <row r="59" spans="1:11" ht="24">
      <c r="A59" s="126"/>
      <c r="B59" s="119">
        <v>16</v>
      </c>
      <c r="C59" s="10" t="s">
        <v>748</v>
      </c>
      <c r="D59" s="130" t="s">
        <v>748</v>
      </c>
      <c r="E59" s="130" t="s">
        <v>725</v>
      </c>
      <c r="F59" s="159" t="s">
        <v>28</v>
      </c>
      <c r="G59" s="160"/>
      <c r="H59" s="11" t="s">
        <v>749</v>
      </c>
      <c r="I59" s="14">
        <v>6.95</v>
      </c>
      <c r="J59" s="121">
        <f t="shared" si="0"/>
        <v>111.2</v>
      </c>
      <c r="K59" s="127"/>
    </row>
    <row r="60" spans="1:11" ht="24">
      <c r="A60" s="126"/>
      <c r="B60" s="119">
        <v>28</v>
      </c>
      <c r="C60" s="10" t="s">
        <v>748</v>
      </c>
      <c r="D60" s="130" t="s">
        <v>748</v>
      </c>
      <c r="E60" s="130" t="s">
        <v>725</v>
      </c>
      <c r="F60" s="159" t="s">
        <v>31</v>
      </c>
      <c r="G60" s="160"/>
      <c r="H60" s="11" t="s">
        <v>749</v>
      </c>
      <c r="I60" s="14">
        <v>6.95</v>
      </c>
      <c r="J60" s="121">
        <f t="shared" si="0"/>
        <v>194.6</v>
      </c>
      <c r="K60" s="127"/>
    </row>
    <row r="61" spans="1:11" ht="13.5" customHeight="1">
      <c r="A61" s="126"/>
      <c r="B61" s="119">
        <v>4</v>
      </c>
      <c r="C61" s="10" t="s">
        <v>750</v>
      </c>
      <c r="D61" s="130" t="s">
        <v>750</v>
      </c>
      <c r="E61" s="130" t="s">
        <v>30</v>
      </c>
      <c r="F61" s="159"/>
      <c r="G61" s="160"/>
      <c r="H61" s="11" t="s">
        <v>751</v>
      </c>
      <c r="I61" s="14">
        <v>8.42</v>
      </c>
      <c r="J61" s="121">
        <f t="shared" si="0"/>
        <v>33.68</v>
      </c>
      <c r="K61" s="127"/>
    </row>
    <row r="62" spans="1:11" ht="13.5" customHeight="1">
      <c r="A62" s="126"/>
      <c r="B62" s="119">
        <v>4</v>
      </c>
      <c r="C62" s="10" t="s">
        <v>750</v>
      </c>
      <c r="D62" s="130" t="s">
        <v>750</v>
      </c>
      <c r="E62" s="130" t="s">
        <v>31</v>
      </c>
      <c r="F62" s="159"/>
      <c r="G62" s="160"/>
      <c r="H62" s="11" t="s">
        <v>751</v>
      </c>
      <c r="I62" s="14">
        <v>8.42</v>
      </c>
      <c r="J62" s="121">
        <f t="shared" si="0"/>
        <v>33.68</v>
      </c>
      <c r="K62" s="127"/>
    </row>
    <row r="63" spans="1:11" ht="24">
      <c r="A63" s="126"/>
      <c r="B63" s="119">
        <v>2</v>
      </c>
      <c r="C63" s="10" t="s">
        <v>504</v>
      </c>
      <c r="D63" s="130" t="s">
        <v>504</v>
      </c>
      <c r="E63" s="130" t="s">
        <v>304</v>
      </c>
      <c r="F63" s="159" t="s">
        <v>275</v>
      </c>
      <c r="G63" s="160"/>
      <c r="H63" s="11" t="s">
        <v>506</v>
      </c>
      <c r="I63" s="14">
        <v>21.6</v>
      </c>
      <c r="J63" s="121">
        <f t="shared" si="0"/>
        <v>43.2</v>
      </c>
      <c r="K63" s="127"/>
    </row>
    <row r="64" spans="1:11" ht="24">
      <c r="A64" s="126"/>
      <c r="B64" s="119">
        <v>2</v>
      </c>
      <c r="C64" s="10" t="s">
        <v>504</v>
      </c>
      <c r="D64" s="130" t="s">
        <v>504</v>
      </c>
      <c r="E64" s="130" t="s">
        <v>304</v>
      </c>
      <c r="F64" s="159" t="s">
        <v>354</v>
      </c>
      <c r="G64" s="160"/>
      <c r="H64" s="11" t="s">
        <v>506</v>
      </c>
      <c r="I64" s="14">
        <v>21.6</v>
      </c>
      <c r="J64" s="121">
        <f t="shared" si="0"/>
        <v>43.2</v>
      </c>
      <c r="K64" s="127"/>
    </row>
    <row r="65" spans="1:11" ht="24">
      <c r="A65" s="126"/>
      <c r="B65" s="119">
        <v>2</v>
      </c>
      <c r="C65" s="10" t="s">
        <v>668</v>
      </c>
      <c r="D65" s="130" t="s">
        <v>668</v>
      </c>
      <c r="E65" s="130" t="s">
        <v>30</v>
      </c>
      <c r="F65" s="159" t="s">
        <v>112</v>
      </c>
      <c r="G65" s="160"/>
      <c r="H65" s="11" t="s">
        <v>752</v>
      </c>
      <c r="I65" s="14">
        <v>31.48</v>
      </c>
      <c r="J65" s="121">
        <f t="shared" si="0"/>
        <v>62.96</v>
      </c>
      <c r="K65" s="127"/>
    </row>
    <row r="66" spans="1:11" ht="24">
      <c r="A66" s="126"/>
      <c r="B66" s="119">
        <v>2</v>
      </c>
      <c r="C66" s="10" t="s">
        <v>668</v>
      </c>
      <c r="D66" s="130" t="s">
        <v>668</v>
      </c>
      <c r="E66" s="130" t="s">
        <v>30</v>
      </c>
      <c r="F66" s="159" t="s">
        <v>216</v>
      </c>
      <c r="G66" s="160"/>
      <c r="H66" s="11" t="s">
        <v>752</v>
      </c>
      <c r="I66" s="14">
        <v>31.48</v>
      </c>
      <c r="J66" s="121">
        <f t="shared" si="0"/>
        <v>62.96</v>
      </c>
      <c r="K66" s="127"/>
    </row>
    <row r="67" spans="1:11" ht="24">
      <c r="A67" s="126"/>
      <c r="B67" s="119">
        <v>2</v>
      </c>
      <c r="C67" s="10" t="s">
        <v>668</v>
      </c>
      <c r="D67" s="130" t="s">
        <v>668</v>
      </c>
      <c r="E67" s="130" t="s">
        <v>30</v>
      </c>
      <c r="F67" s="159" t="s">
        <v>218</v>
      </c>
      <c r="G67" s="160"/>
      <c r="H67" s="11" t="s">
        <v>752</v>
      </c>
      <c r="I67" s="14">
        <v>31.48</v>
      </c>
      <c r="J67" s="121">
        <f t="shared" si="0"/>
        <v>62.96</v>
      </c>
      <c r="K67" s="127"/>
    </row>
    <row r="68" spans="1:11" ht="24">
      <c r="A68" s="126"/>
      <c r="B68" s="119">
        <v>2</v>
      </c>
      <c r="C68" s="10" t="s">
        <v>668</v>
      </c>
      <c r="D68" s="130" t="s">
        <v>668</v>
      </c>
      <c r="E68" s="130" t="s">
        <v>30</v>
      </c>
      <c r="F68" s="159" t="s">
        <v>269</v>
      </c>
      <c r="G68" s="160"/>
      <c r="H68" s="11" t="s">
        <v>752</v>
      </c>
      <c r="I68" s="14">
        <v>31.48</v>
      </c>
      <c r="J68" s="121">
        <f t="shared" si="0"/>
        <v>62.96</v>
      </c>
      <c r="K68" s="127"/>
    </row>
    <row r="69" spans="1:11" ht="24">
      <c r="A69" s="126"/>
      <c r="B69" s="119">
        <v>2</v>
      </c>
      <c r="C69" s="10" t="s">
        <v>668</v>
      </c>
      <c r="D69" s="130" t="s">
        <v>668</v>
      </c>
      <c r="E69" s="130" t="s">
        <v>30</v>
      </c>
      <c r="F69" s="159" t="s">
        <v>220</v>
      </c>
      <c r="G69" s="160"/>
      <c r="H69" s="11" t="s">
        <v>752</v>
      </c>
      <c r="I69" s="14">
        <v>31.48</v>
      </c>
      <c r="J69" s="121">
        <f t="shared" si="0"/>
        <v>62.96</v>
      </c>
      <c r="K69" s="127"/>
    </row>
    <row r="70" spans="1:11" ht="24">
      <c r="A70" s="126"/>
      <c r="B70" s="119">
        <v>1</v>
      </c>
      <c r="C70" s="10" t="s">
        <v>625</v>
      </c>
      <c r="D70" s="130" t="s">
        <v>625</v>
      </c>
      <c r="E70" s="130" t="s">
        <v>31</v>
      </c>
      <c r="F70" s="159" t="s">
        <v>112</v>
      </c>
      <c r="G70" s="160"/>
      <c r="H70" s="11" t="s">
        <v>627</v>
      </c>
      <c r="I70" s="14">
        <v>28.92</v>
      </c>
      <c r="J70" s="121">
        <f t="shared" si="0"/>
        <v>28.92</v>
      </c>
      <c r="K70" s="127"/>
    </row>
    <row r="71" spans="1:11" ht="24">
      <c r="A71" s="126"/>
      <c r="B71" s="119">
        <v>1</v>
      </c>
      <c r="C71" s="10" t="s">
        <v>625</v>
      </c>
      <c r="D71" s="130" t="s">
        <v>625</v>
      </c>
      <c r="E71" s="130" t="s">
        <v>31</v>
      </c>
      <c r="F71" s="159" t="s">
        <v>218</v>
      </c>
      <c r="G71" s="160"/>
      <c r="H71" s="11" t="s">
        <v>627</v>
      </c>
      <c r="I71" s="14">
        <v>28.92</v>
      </c>
      <c r="J71" s="121">
        <f t="shared" si="0"/>
        <v>28.92</v>
      </c>
      <c r="K71" s="127"/>
    </row>
    <row r="72" spans="1:11" ht="24">
      <c r="A72" s="126"/>
      <c r="B72" s="119">
        <v>1</v>
      </c>
      <c r="C72" s="10" t="s">
        <v>625</v>
      </c>
      <c r="D72" s="130" t="s">
        <v>625</v>
      </c>
      <c r="E72" s="130" t="s">
        <v>31</v>
      </c>
      <c r="F72" s="159" t="s">
        <v>269</v>
      </c>
      <c r="G72" s="160"/>
      <c r="H72" s="11" t="s">
        <v>627</v>
      </c>
      <c r="I72" s="14">
        <v>28.92</v>
      </c>
      <c r="J72" s="121">
        <f t="shared" si="0"/>
        <v>28.92</v>
      </c>
      <c r="K72" s="127"/>
    </row>
    <row r="73" spans="1:11" ht="24">
      <c r="A73" s="126"/>
      <c r="B73" s="119">
        <v>1</v>
      </c>
      <c r="C73" s="10" t="s">
        <v>625</v>
      </c>
      <c r="D73" s="130" t="s">
        <v>625</v>
      </c>
      <c r="E73" s="130" t="s">
        <v>31</v>
      </c>
      <c r="F73" s="159" t="s">
        <v>220</v>
      </c>
      <c r="G73" s="160"/>
      <c r="H73" s="11" t="s">
        <v>627</v>
      </c>
      <c r="I73" s="14">
        <v>28.92</v>
      </c>
      <c r="J73" s="121">
        <f t="shared" si="0"/>
        <v>28.92</v>
      </c>
      <c r="K73" s="127"/>
    </row>
    <row r="74" spans="1:11" ht="24">
      <c r="A74" s="126"/>
      <c r="B74" s="119">
        <v>1</v>
      </c>
      <c r="C74" s="10" t="s">
        <v>625</v>
      </c>
      <c r="D74" s="130" t="s">
        <v>625</v>
      </c>
      <c r="E74" s="130" t="s">
        <v>31</v>
      </c>
      <c r="F74" s="159" t="s">
        <v>273</v>
      </c>
      <c r="G74" s="160"/>
      <c r="H74" s="11" t="s">
        <v>627</v>
      </c>
      <c r="I74" s="14">
        <v>28.92</v>
      </c>
      <c r="J74" s="121">
        <f t="shared" si="0"/>
        <v>28.92</v>
      </c>
      <c r="K74" s="127"/>
    </row>
    <row r="75" spans="1:11" ht="14.25" customHeight="1">
      <c r="A75" s="126"/>
      <c r="B75" s="119">
        <v>2</v>
      </c>
      <c r="C75" s="10" t="s">
        <v>753</v>
      </c>
      <c r="D75" s="130" t="s">
        <v>753</v>
      </c>
      <c r="E75" s="130" t="s">
        <v>28</v>
      </c>
      <c r="F75" s="159"/>
      <c r="G75" s="160"/>
      <c r="H75" s="11" t="s">
        <v>754</v>
      </c>
      <c r="I75" s="14">
        <v>14.28</v>
      </c>
      <c r="J75" s="121">
        <f t="shared" si="0"/>
        <v>28.56</v>
      </c>
      <c r="K75" s="127"/>
    </row>
    <row r="76" spans="1:11" ht="14.25" customHeight="1">
      <c r="A76" s="126"/>
      <c r="B76" s="119">
        <v>6</v>
      </c>
      <c r="C76" s="10" t="s">
        <v>755</v>
      </c>
      <c r="D76" s="130" t="s">
        <v>755</v>
      </c>
      <c r="E76" s="130" t="s">
        <v>31</v>
      </c>
      <c r="F76" s="159"/>
      <c r="G76" s="160"/>
      <c r="H76" s="11" t="s">
        <v>756</v>
      </c>
      <c r="I76" s="14">
        <v>5.86</v>
      </c>
      <c r="J76" s="121">
        <f t="shared" si="0"/>
        <v>35.160000000000004</v>
      </c>
      <c r="K76" s="127"/>
    </row>
    <row r="77" spans="1:11">
      <c r="A77" s="126"/>
      <c r="B77" s="119">
        <v>8</v>
      </c>
      <c r="C77" s="10" t="s">
        <v>757</v>
      </c>
      <c r="D77" s="130" t="s">
        <v>757</v>
      </c>
      <c r="E77" s="130" t="s">
        <v>30</v>
      </c>
      <c r="F77" s="159"/>
      <c r="G77" s="160"/>
      <c r="H77" s="11" t="s">
        <v>758</v>
      </c>
      <c r="I77" s="14">
        <v>20.13</v>
      </c>
      <c r="J77" s="121">
        <f t="shared" si="0"/>
        <v>161.04</v>
      </c>
      <c r="K77" s="127"/>
    </row>
    <row r="78" spans="1:11">
      <c r="A78" s="126"/>
      <c r="B78" s="119">
        <v>8</v>
      </c>
      <c r="C78" s="10" t="s">
        <v>757</v>
      </c>
      <c r="D78" s="130" t="s">
        <v>757</v>
      </c>
      <c r="E78" s="130" t="s">
        <v>31</v>
      </c>
      <c r="F78" s="159"/>
      <c r="G78" s="160"/>
      <c r="H78" s="11" t="s">
        <v>758</v>
      </c>
      <c r="I78" s="14">
        <v>20.13</v>
      </c>
      <c r="J78" s="121">
        <f t="shared" si="0"/>
        <v>161.04</v>
      </c>
      <c r="K78" s="127"/>
    </row>
    <row r="79" spans="1:11" ht="24">
      <c r="A79" s="126"/>
      <c r="B79" s="119">
        <v>1</v>
      </c>
      <c r="C79" s="10" t="s">
        <v>759</v>
      </c>
      <c r="D79" s="130" t="s">
        <v>759</v>
      </c>
      <c r="E79" s="130" t="s">
        <v>279</v>
      </c>
      <c r="F79" s="159"/>
      <c r="G79" s="160"/>
      <c r="H79" s="11" t="s">
        <v>913</v>
      </c>
      <c r="I79" s="14">
        <v>6.22</v>
      </c>
      <c r="J79" s="121">
        <f t="shared" si="0"/>
        <v>6.22</v>
      </c>
      <c r="K79" s="127"/>
    </row>
    <row r="80" spans="1:11" ht="24">
      <c r="A80" s="126"/>
      <c r="B80" s="119">
        <v>1</v>
      </c>
      <c r="C80" s="10" t="s">
        <v>759</v>
      </c>
      <c r="D80" s="130" t="s">
        <v>759</v>
      </c>
      <c r="E80" s="130" t="s">
        <v>589</v>
      </c>
      <c r="F80" s="159"/>
      <c r="G80" s="160"/>
      <c r="H80" s="11" t="s">
        <v>913</v>
      </c>
      <c r="I80" s="14">
        <v>6.22</v>
      </c>
      <c r="J80" s="121">
        <f t="shared" si="0"/>
        <v>6.22</v>
      </c>
      <c r="K80" s="127"/>
    </row>
    <row r="81" spans="1:11" ht="24">
      <c r="A81" s="126"/>
      <c r="B81" s="119">
        <v>1</v>
      </c>
      <c r="C81" s="10" t="s">
        <v>759</v>
      </c>
      <c r="D81" s="130" t="s">
        <v>759</v>
      </c>
      <c r="E81" s="130" t="s">
        <v>679</v>
      </c>
      <c r="F81" s="159"/>
      <c r="G81" s="160"/>
      <c r="H81" s="11" t="s">
        <v>913</v>
      </c>
      <c r="I81" s="14">
        <v>6.22</v>
      </c>
      <c r="J81" s="121">
        <f t="shared" si="0"/>
        <v>6.22</v>
      </c>
      <c r="K81" s="127"/>
    </row>
    <row r="82" spans="1:11" ht="24">
      <c r="A82" s="126"/>
      <c r="B82" s="119">
        <v>1</v>
      </c>
      <c r="C82" s="10" t="s">
        <v>759</v>
      </c>
      <c r="D82" s="130" t="s">
        <v>759</v>
      </c>
      <c r="E82" s="130" t="s">
        <v>760</v>
      </c>
      <c r="F82" s="159"/>
      <c r="G82" s="160"/>
      <c r="H82" s="11" t="s">
        <v>913</v>
      </c>
      <c r="I82" s="14">
        <v>6.22</v>
      </c>
      <c r="J82" s="121">
        <f t="shared" si="0"/>
        <v>6.22</v>
      </c>
      <c r="K82" s="127"/>
    </row>
    <row r="83" spans="1:11" ht="24">
      <c r="A83" s="126"/>
      <c r="B83" s="119">
        <v>1</v>
      </c>
      <c r="C83" s="10" t="s">
        <v>759</v>
      </c>
      <c r="D83" s="130" t="s">
        <v>759</v>
      </c>
      <c r="E83" s="130" t="s">
        <v>742</v>
      </c>
      <c r="F83" s="159"/>
      <c r="G83" s="160"/>
      <c r="H83" s="11" t="s">
        <v>913</v>
      </c>
      <c r="I83" s="14">
        <v>6.22</v>
      </c>
      <c r="J83" s="121">
        <f t="shared" si="0"/>
        <v>6.22</v>
      </c>
      <c r="K83" s="127"/>
    </row>
    <row r="84" spans="1:11" ht="24">
      <c r="A84" s="126"/>
      <c r="B84" s="119">
        <v>1</v>
      </c>
      <c r="C84" s="10" t="s">
        <v>759</v>
      </c>
      <c r="D84" s="130" t="s">
        <v>759</v>
      </c>
      <c r="E84" s="130" t="s">
        <v>761</v>
      </c>
      <c r="F84" s="159"/>
      <c r="G84" s="160"/>
      <c r="H84" s="11" t="s">
        <v>913</v>
      </c>
      <c r="I84" s="14">
        <v>6.22</v>
      </c>
      <c r="J84" s="121">
        <f t="shared" si="0"/>
        <v>6.22</v>
      </c>
      <c r="K84" s="127"/>
    </row>
    <row r="85" spans="1:11" ht="24">
      <c r="A85" s="126"/>
      <c r="B85" s="119">
        <v>1</v>
      </c>
      <c r="C85" s="10" t="s">
        <v>762</v>
      </c>
      <c r="D85" s="130" t="s">
        <v>762</v>
      </c>
      <c r="E85" s="130" t="s">
        <v>30</v>
      </c>
      <c r="F85" s="159" t="s">
        <v>679</v>
      </c>
      <c r="G85" s="160"/>
      <c r="H85" s="11" t="s">
        <v>763</v>
      </c>
      <c r="I85" s="14">
        <v>21.6</v>
      </c>
      <c r="J85" s="121">
        <f t="shared" si="0"/>
        <v>21.6</v>
      </c>
      <c r="K85" s="127"/>
    </row>
    <row r="86" spans="1:11" ht="24">
      <c r="A86" s="126"/>
      <c r="B86" s="119">
        <v>1</v>
      </c>
      <c r="C86" s="10" t="s">
        <v>762</v>
      </c>
      <c r="D86" s="130" t="s">
        <v>762</v>
      </c>
      <c r="E86" s="130" t="s">
        <v>31</v>
      </c>
      <c r="F86" s="159" t="s">
        <v>679</v>
      </c>
      <c r="G86" s="160"/>
      <c r="H86" s="11" t="s">
        <v>763</v>
      </c>
      <c r="I86" s="14">
        <v>21.6</v>
      </c>
      <c r="J86" s="121">
        <f t="shared" ref="J86:J149" si="1">I86*B86</f>
        <v>21.6</v>
      </c>
      <c r="K86" s="127"/>
    </row>
    <row r="87" spans="1:11" ht="24">
      <c r="A87" s="126"/>
      <c r="B87" s="119">
        <v>1</v>
      </c>
      <c r="C87" s="10" t="s">
        <v>764</v>
      </c>
      <c r="D87" s="130" t="s">
        <v>764</v>
      </c>
      <c r="E87" s="130" t="s">
        <v>30</v>
      </c>
      <c r="F87" s="159" t="s">
        <v>679</v>
      </c>
      <c r="G87" s="160"/>
      <c r="H87" s="11" t="s">
        <v>765</v>
      </c>
      <c r="I87" s="14">
        <v>21.6</v>
      </c>
      <c r="J87" s="121">
        <f t="shared" si="1"/>
        <v>21.6</v>
      </c>
      <c r="K87" s="127"/>
    </row>
    <row r="88" spans="1:11" ht="24">
      <c r="A88" s="126"/>
      <c r="B88" s="119">
        <v>1</v>
      </c>
      <c r="C88" s="10" t="s">
        <v>764</v>
      </c>
      <c r="D88" s="130" t="s">
        <v>764</v>
      </c>
      <c r="E88" s="130" t="s">
        <v>31</v>
      </c>
      <c r="F88" s="159" t="s">
        <v>679</v>
      </c>
      <c r="G88" s="160"/>
      <c r="H88" s="11" t="s">
        <v>765</v>
      </c>
      <c r="I88" s="14">
        <v>21.6</v>
      </c>
      <c r="J88" s="121">
        <f t="shared" si="1"/>
        <v>21.6</v>
      </c>
      <c r="K88" s="127"/>
    </row>
    <row r="89" spans="1:11" ht="24">
      <c r="A89" s="126"/>
      <c r="B89" s="119">
        <v>1</v>
      </c>
      <c r="C89" s="10" t="s">
        <v>766</v>
      </c>
      <c r="D89" s="130" t="s">
        <v>766</v>
      </c>
      <c r="E89" s="130" t="s">
        <v>30</v>
      </c>
      <c r="F89" s="159" t="s">
        <v>279</v>
      </c>
      <c r="G89" s="160"/>
      <c r="H89" s="11" t="s">
        <v>767</v>
      </c>
      <c r="I89" s="14">
        <v>6.22</v>
      </c>
      <c r="J89" s="121">
        <f t="shared" si="1"/>
        <v>6.22</v>
      </c>
      <c r="K89" s="127"/>
    </row>
    <row r="90" spans="1:11" ht="24">
      <c r="A90" s="126"/>
      <c r="B90" s="119">
        <v>7</v>
      </c>
      <c r="C90" s="10" t="s">
        <v>766</v>
      </c>
      <c r="D90" s="130" t="s">
        <v>766</v>
      </c>
      <c r="E90" s="130" t="s">
        <v>30</v>
      </c>
      <c r="F90" s="159" t="s">
        <v>589</v>
      </c>
      <c r="G90" s="160"/>
      <c r="H90" s="11" t="s">
        <v>767</v>
      </c>
      <c r="I90" s="14">
        <v>6.22</v>
      </c>
      <c r="J90" s="121">
        <f t="shared" si="1"/>
        <v>43.54</v>
      </c>
      <c r="K90" s="127"/>
    </row>
    <row r="91" spans="1:11" ht="24">
      <c r="A91" s="126"/>
      <c r="B91" s="119">
        <v>1</v>
      </c>
      <c r="C91" s="10" t="s">
        <v>766</v>
      </c>
      <c r="D91" s="130" t="s">
        <v>766</v>
      </c>
      <c r="E91" s="130" t="s">
        <v>30</v>
      </c>
      <c r="F91" s="159" t="s">
        <v>679</v>
      </c>
      <c r="G91" s="160"/>
      <c r="H91" s="11" t="s">
        <v>767</v>
      </c>
      <c r="I91" s="14">
        <v>6.22</v>
      </c>
      <c r="J91" s="121">
        <f t="shared" si="1"/>
        <v>6.22</v>
      </c>
      <c r="K91" s="127"/>
    </row>
    <row r="92" spans="1:11" ht="24">
      <c r="A92" s="126"/>
      <c r="B92" s="119">
        <v>1</v>
      </c>
      <c r="C92" s="10" t="s">
        <v>766</v>
      </c>
      <c r="D92" s="130" t="s">
        <v>766</v>
      </c>
      <c r="E92" s="130" t="s">
        <v>30</v>
      </c>
      <c r="F92" s="159" t="s">
        <v>760</v>
      </c>
      <c r="G92" s="160"/>
      <c r="H92" s="11" t="s">
        <v>767</v>
      </c>
      <c r="I92" s="14">
        <v>6.22</v>
      </c>
      <c r="J92" s="121">
        <f t="shared" si="1"/>
        <v>6.22</v>
      </c>
      <c r="K92" s="127"/>
    </row>
    <row r="93" spans="1:11" ht="24">
      <c r="A93" s="126"/>
      <c r="B93" s="119">
        <v>1</v>
      </c>
      <c r="C93" s="10" t="s">
        <v>766</v>
      </c>
      <c r="D93" s="130" t="s">
        <v>766</v>
      </c>
      <c r="E93" s="130" t="s">
        <v>30</v>
      </c>
      <c r="F93" s="159" t="s">
        <v>768</v>
      </c>
      <c r="G93" s="160"/>
      <c r="H93" s="11" t="s">
        <v>767</v>
      </c>
      <c r="I93" s="14">
        <v>6.22</v>
      </c>
      <c r="J93" s="121">
        <f t="shared" si="1"/>
        <v>6.22</v>
      </c>
      <c r="K93" s="127"/>
    </row>
    <row r="94" spans="1:11" ht="24">
      <c r="A94" s="126"/>
      <c r="B94" s="119">
        <v>1</v>
      </c>
      <c r="C94" s="10" t="s">
        <v>766</v>
      </c>
      <c r="D94" s="130" t="s">
        <v>766</v>
      </c>
      <c r="E94" s="130" t="s">
        <v>30</v>
      </c>
      <c r="F94" s="159" t="s">
        <v>761</v>
      </c>
      <c r="G94" s="160"/>
      <c r="H94" s="11" t="s">
        <v>767</v>
      </c>
      <c r="I94" s="14">
        <v>6.22</v>
      </c>
      <c r="J94" s="121">
        <f t="shared" si="1"/>
        <v>6.22</v>
      </c>
      <c r="K94" s="127"/>
    </row>
    <row r="95" spans="1:11" ht="24">
      <c r="A95" s="126"/>
      <c r="B95" s="119">
        <v>6</v>
      </c>
      <c r="C95" s="10" t="s">
        <v>766</v>
      </c>
      <c r="D95" s="130" t="s">
        <v>766</v>
      </c>
      <c r="E95" s="130" t="s">
        <v>31</v>
      </c>
      <c r="F95" s="159" t="s">
        <v>589</v>
      </c>
      <c r="G95" s="160"/>
      <c r="H95" s="11" t="s">
        <v>767</v>
      </c>
      <c r="I95" s="14">
        <v>6.22</v>
      </c>
      <c r="J95" s="121">
        <f t="shared" si="1"/>
        <v>37.32</v>
      </c>
      <c r="K95" s="127"/>
    </row>
    <row r="96" spans="1:11" ht="24">
      <c r="A96" s="126"/>
      <c r="B96" s="119">
        <v>8</v>
      </c>
      <c r="C96" s="10" t="s">
        <v>769</v>
      </c>
      <c r="D96" s="130" t="s">
        <v>769</v>
      </c>
      <c r="E96" s="130" t="s">
        <v>30</v>
      </c>
      <c r="F96" s="159" t="s">
        <v>279</v>
      </c>
      <c r="G96" s="160"/>
      <c r="H96" s="11" t="s">
        <v>770</v>
      </c>
      <c r="I96" s="14">
        <v>42.83</v>
      </c>
      <c r="J96" s="121">
        <f t="shared" si="1"/>
        <v>342.64</v>
      </c>
      <c r="K96" s="127"/>
    </row>
    <row r="97" spans="1:11" ht="24">
      <c r="A97" s="126"/>
      <c r="B97" s="119">
        <v>8</v>
      </c>
      <c r="C97" s="10" t="s">
        <v>769</v>
      </c>
      <c r="D97" s="130" t="s">
        <v>769</v>
      </c>
      <c r="E97" s="130" t="s">
        <v>31</v>
      </c>
      <c r="F97" s="159" t="s">
        <v>279</v>
      </c>
      <c r="G97" s="160"/>
      <c r="H97" s="11" t="s">
        <v>770</v>
      </c>
      <c r="I97" s="14">
        <v>42.83</v>
      </c>
      <c r="J97" s="121">
        <f t="shared" si="1"/>
        <v>342.64</v>
      </c>
      <c r="K97" s="127"/>
    </row>
    <row r="98" spans="1:11">
      <c r="A98" s="126"/>
      <c r="B98" s="119">
        <v>10</v>
      </c>
      <c r="C98" s="10" t="s">
        <v>771</v>
      </c>
      <c r="D98" s="130" t="s">
        <v>771</v>
      </c>
      <c r="E98" s="130" t="s">
        <v>28</v>
      </c>
      <c r="F98" s="159"/>
      <c r="G98" s="160"/>
      <c r="H98" s="11" t="s">
        <v>772</v>
      </c>
      <c r="I98" s="14">
        <v>10.61</v>
      </c>
      <c r="J98" s="121">
        <f t="shared" si="1"/>
        <v>106.1</v>
      </c>
      <c r="K98" s="127"/>
    </row>
    <row r="99" spans="1:11">
      <c r="A99" s="126"/>
      <c r="B99" s="119">
        <v>19</v>
      </c>
      <c r="C99" s="10" t="s">
        <v>771</v>
      </c>
      <c r="D99" s="130" t="s">
        <v>771</v>
      </c>
      <c r="E99" s="130" t="s">
        <v>30</v>
      </c>
      <c r="F99" s="159"/>
      <c r="G99" s="160"/>
      <c r="H99" s="11" t="s">
        <v>772</v>
      </c>
      <c r="I99" s="14">
        <v>10.61</v>
      </c>
      <c r="J99" s="121">
        <f t="shared" si="1"/>
        <v>201.58999999999997</v>
      </c>
      <c r="K99" s="127"/>
    </row>
    <row r="100" spans="1:11">
      <c r="A100" s="126"/>
      <c r="B100" s="119">
        <v>5</v>
      </c>
      <c r="C100" s="10" t="s">
        <v>771</v>
      </c>
      <c r="D100" s="130" t="s">
        <v>771</v>
      </c>
      <c r="E100" s="130" t="s">
        <v>31</v>
      </c>
      <c r="F100" s="159"/>
      <c r="G100" s="160"/>
      <c r="H100" s="11" t="s">
        <v>772</v>
      </c>
      <c r="I100" s="14">
        <v>10.61</v>
      </c>
      <c r="J100" s="121">
        <f t="shared" si="1"/>
        <v>53.05</v>
      </c>
      <c r="K100" s="127"/>
    </row>
    <row r="101" spans="1:11">
      <c r="A101" s="126"/>
      <c r="B101" s="119">
        <v>2</v>
      </c>
      <c r="C101" s="10" t="s">
        <v>773</v>
      </c>
      <c r="D101" s="130" t="s">
        <v>773</v>
      </c>
      <c r="E101" s="130" t="s">
        <v>28</v>
      </c>
      <c r="F101" s="159"/>
      <c r="G101" s="160"/>
      <c r="H101" s="11" t="s">
        <v>774</v>
      </c>
      <c r="I101" s="14">
        <v>11.35</v>
      </c>
      <c r="J101" s="121">
        <f t="shared" si="1"/>
        <v>22.7</v>
      </c>
      <c r="K101" s="127"/>
    </row>
    <row r="102" spans="1:11">
      <c r="A102" s="126"/>
      <c r="B102" s="119">
        <v>2</v>
      </c>
      <c r="C102" s="10" t="s">
        <v>773</v>
      </c>
      <c r="D102" s="130" t="s">
        <v>773</v>
      </c>
      <c r="E102" s="130" t="s">
        <v>30</v>
      </c>
      <c r="F102" s="159"/>
      <c r="G102" s="160"/>
      <c r="H102" s="11" t="s">
        <v>774</v>
      </c>
      <c r="I102" s="14">
        <v>11.35</v>
      </c>
      <c r="J102" s="121">
        <f t="shared" si="1"/>
        <v>22.7</v>
      </c>
      <c r="K102" s="127"/>
    </row>
    <row r="103" spans="1:11" ht="13.5" customHeight="1">
      <c r="A103" s="126"/>
      <c r="B103" s="119">
        <v>2</v>
      </c>
      <c r="C103" s="10" t="s">
        <v>775</v>
      </c>
      <c r="D103" s="130" t="s">
        <v>775</v>
      </c>
      <c r="E103" s="130" t="s">
        <v>28</v>
      </c>
      <c r="F103" s="159"/>
      <c r="G103" s="160"/>
      <c r="H103" s="11" t="s">
        <v>776</v>
      </c>
      <c r="I103" s="14">
        <v>14.28</v>
      </c>
      <c r="J103" s="121">
        <f t="shared" si="1"/>
        <v>28.56</v>
      </c>
      <c r="K103" s="127"/>
    </row>
    <row r="104" spans="1:11" ht="13.5" customHeight="1">
      <c r="A104" s="126"/>
      <c r="B104" s="119">
        <v>1</v>
      </c>
      <c r="C104" s="10" t="s">
        <v>777</v>
      </c>
      <c r="D104" s="130" t="s">
        <v>777</v>
      </c>
      <c r="E104" s="130" t="s">
        <v>31</v>
      </c>
      <c r="F104" s="159"/>
      <c r="G104" s="160"/>
      <c r="H104" s="11" t="s">
        <v>778</v>
      </c>
      <c r="I104" s="14">
        <v>9.15</v>
      </c>
      <c r="J104" s="121">
        <f t="shared" si="1"/>
        <v>9.15</v>
      </c>
      <c r="K104" s="127"/>
    </row>
    <row r="105" spans="1:11" ht="13.5" customHeight="1">
      <c r="A105" s="126"/>
      <c r="B105" s="119">
        <v>2</v>
      </c>
      <c r="C105" s="10" t="s">
        <v>779</v>
      </c>
      <c r="D105" s="130" t="s">
        <v>779</v>
      </c>
      <c r="E105" s="130" t="s">
        <v>28</v>
      </c>
      <c r="F105" s="159"/>
      <c r="G105" s="160"/>
      <c r="H105" s="11" t="s">
        <v>780</v>
      </c>
      <c r="I105" s="14">
        <v>8.7799999999999994</v>
      </c>
      <c r="J105" s="121">
        <f t="shared" si="1"/>
        <v>17.559999999999999</v>
      </c>
      <c r="K105" s="127"/>
    </row>
    <row r="106" spans="1:11" ht="13.5" customHeight="1">
      <c r="A106" s="126"/>
      <c r="B106" s="119">
        <v>3</v>
      </c>
      <c r="C106" s="10" t="s">
        <v>779</v>
      </c>
      <c r="D106" s="130" t="s">
        <v>779</v>
      </c>
      <c r="E106" s="130" t="s">
        <v>657</v>
      </c>
      <c r="F106" s="159"/>
      <c r="G106" s="160"/>
      <c r="H106" s="11" t="s">
        <v>780</v>
      </c>
      <c r="I106" s="14">
        <v>8.7799999999999994</v>
      </c>
      <c r="J106" s="121">
        <f t="shared" si="1"/>
        <v>26.339999999999996</v>
      </c>
      <c r="K106" s="127"/>
    </row>
    <row r="107" spans="1:11" ht="24">
      <c r="A107" s="126"/>
      <c r="B107" s="119">
        <v>1</v>
      </c>
      <c r="C107" s="10" t="s">
        <v>781</v>
      </c>
      <c r="D107" s="130" t="s">
        <v>781</v>
      </c>
      <c r="E107" s="130" t="s">
        <v>30</v>
      </c>
      <c r="F107" s="159" t="s">
        <v>279</v>
      </c>
      <c r="G107" s="160"/>
      <c r="H107" s="11" t="s">
        <v>782</v>
      </c>
      <c r="I107" s="14">
        <v>6.22</v>
      </c>
      <c r="J107" s="121">
        <f t="shared" si="1"/>
        <v>6.22</v>
      </c>
      <c r="K107" s="127"/>
    </row>
    <row r="108" spans="1:11" ht="24">
      <c r="A108" s="126"/>
      <c r="B108" s="119">
        <v>1</v>
      </c>
      <c r="C108" s="10" t="s">
        <v>781</v>
      </c>
      <c r="D108" s="130" t="s">
        <v>781</v>
      </c>
      <c r="E108" s="130" t="s">
        <v>30</v>
      </c>
      <c r="F108" s="159" t="s">
        <v>589</v>
      </c>
      <c r="G108" s="160"/>
      <c r="H108" s="11" t="s">
        <v>782</v>
      </c>
      <c r="I108" s="14">
        <v>6.22</v>
      </c>
      <c r="J108" s="121">
        <f t="shared" si="1"/>
        <v>6.22</v>
      </c>
      <c r="K108" s="127"/>
    </row>
    <row r="109" spans="1:11" ht="24">
      <c r="A109" s="126"/>
      <c r="B109" s="119">
        <v>1</v>
      </c>
      <c r="C109" s="10" t="s">
        <v>781</v>
      </c>
      <c r="D109" s="130" t="s">
        <v>781</v>
      </c>
      <c r="E109" s="130" t="s">
        <v>30</v>
      </c>
      <c r="F109" s="159" t="s">
        <v>679</v>
      </c>
      <c r="G109" s="160"/>
      <c r="H109" s="11" t="s">
        <v>782</v>
      </c>
      <c r="I109" s="14">
        <v>6.22</v>
      </c>
      <c r="J109" s="121">
        <f t="shared" si="1"/>
        <v>6.22</v>
      </c>
      <c r="K109" s="127"/>
    </row>
    <row r="110" spans="1:11" ht="24">
      <c r="A110" s="126"/>
      <c r="B110" s="119">
        <v>1</v>
      </c>
      <c r="C110" s="10" t="s">
        <v>781</v>
      </c>
      <c r="D110" s="130" t="s">
        <v>781</v>
      </c>
      <c r="E110" s="130" t="s">
        <v>30</v>
      </c>
      <c r="F110" s="159" t="s">
        <v>760</v>
      </c>
      <c r="G110" s="160"/>
      <c r="H110" s="11" t="s">
        <v>782</v>
      </c>
      <c r="I110" s="14">
        <v>6.22</v>
      </c>
      <c r="J110" s="121">
        <f t="shared" si="1"/>
        <v>6.22</v>
      </c>
      <c r="K110" s="127"/>
    </row>
    <row r="111" spans="1:11" ht="24">
      <c r="A111" s="126"/>
      <c r="B111" s="119">
        <v>1</v>
      </c>
      <c r="C111" s="10" t="s">
        <v>781</v>
      </c>
      <c r="D111" s="130" t="s">
        <v>781</v>
      </c>
      <c r="E111" s="130" t="s">
        <v>30</v>
      </c>
      <c r="F111" s="159" t="s">
        <v>742</v>
      </c>
      <c r="G111" s="160"/>
      <c r="H111" s="11" t="s">
        <v>782</v>
      </c>
      <c r="I111" s="14">
        <v>6.22</v>
      </c>
      <c r="J111" s="121">
        <f t="shared" si="1"/>
        <v>6.22</v>
      </c>
      <c r="K111" s="127"/>
    </row>
    <row r="112" spans="1:11" ht="24">
      <c r="A112" s="126"/>
      <c r="B112" s="119">
        <v>1</v>
      </c>
      <c r="C112" s="10" t="s">
        <v>781</v>
      </c>
      <c r="D112" s="130" t="s">
        <v>781</v>
      </c>
      <c r="E112" s="130" t="s">
        <v>30</v>
      </c>
      <c r="F112" s="159" t="s">
        <v>761</v>
      </c>
      <c r="G112" s="160"/>
      <c r="H112" s="11" t="s">
        <v>782</v>
      </c>
      <c r="I112" s="14">
        <v>6.22</v>
      </c>
      <c r="J112" s="121">
        <f t="shared" si="1"/>
        <v>6.22</v>
      </c>
      <c r="K112" s="127"/>
    </row>
    <row r="113" spans="1:11" ht="15" customHeight="1">
      <c r="A113" s="126"/>
      <c r="B113" s="119">
        <v>10</v>
      </c>
      <c r="C113" s="10" t="s">
        <v>783</v>
      </c>
      <c r="D113" s="130" t="s">
        <v>783</v>
      </c>
      <c r="E113" s="130" t="s">
        <v>31</v>
      </c>
      <c r="F113" s="159"/>
      <c r="G113" s="160"/>
      <c r="H113" s="11" t="s">
        <v>784</v>
      </c>
      <c r="I113" s="14">
        <v>10.61</v>
      </c>
      <c r="J113" s="121">
        <f t="shared" si="1"/>
        <v>106.1</v>
      </c>
      <c r="K113" s="127"/>
    </row>
    <row r="114" spans="1:11">
      <c r="A114" s="126"/>
      <c r="B114" s="119">
        <v>1</v>
      </c>
      <c r="C114" s="10" t="s">
        <v>785</v>
      </c>
      <c r="D114" s="130" t="s">
        <v>785</v>
      </c>
      <c r="E114" s="130" t="s">
        <v>31</v>
      </c>
      <c r="F114" s="159"/>
      <c r="G114" s="160"/>
      <c r="H114" s="11" t="s">
        <v>786</v>
      </c>
      <c r="I114" s="14">
        <v>25.99</v>
      </c>
      <c r="J114" s="121">
        <f t="shared" si="1"/>
        <v>25.99</v>
      </c>
      <c r="K114" s="127"/>
    </row>
    <row r="115" spans="1:11">
      <c r="A115" s="126"/>
      <c r="B115" s="119">
        <v>16</v>
      </c>
      <c r="C115" s="10" t="s">
        <v>785</v>
      </c>
      <c r="D115" s="130" t="s">
        <v>785</v>
      </c>
      <c r="E115" s="130" t="s">
        <v>32</v>
      </c>
      <c r="F115" s="159"/>
      <c r="G115" s="160"/>
      <c r="H115" s="11" t="s">
        <v>786</v>
      </c>
      <c r="I115" s="14">
        <v>25.99</v>
      </c>
      <c r="J115" s="121">
        <f t="shared" si="1"/>
        <v>415.84</v>
      </c>
      <c r="K115" s="127"/>
    </row>
    <row r="116" spans="1:11" ht="24">
      <c r="A116" s="126"/>
      <c r="B116" s="119">
        <v>12</v>
      </c>
      <c r="C116" s="10" t="s">
        <v>787</v>
      </c>
      <c r="D116" s="130" t="s">
        <v>787</v>
      </c>
      <c r="E116" s="130" t="s">
        <v>30</v>
      </c>
      <c r="F116" s="159" t="s">
        <v>279</v>
      </c>
      <c r="G116" s="160"/>
      <c r="H116" s="11" t="s">
        <v>788</v>
      </c>
      <c r="I116" s="14">
        <v>24.16</v>
      </c>
      <c r="J116" s="121">
        <f t="shared" si="1"/>
        <v>289.92</v>
      </c>
      <c r="K116" s="127"/>
    </row>
    <row r="117" spans="1:11" ht="24">
      <c r="A117" s="126"/>
      <c r="B117" s="119">
        <v>8</v>
      </c>
      <c r="C117" s="10" t="s">
        <v>789</v>
      </c>
      <c r="D117" s="130" t="s">
        <v>789</v>
      </c>
      <c r="E117" s="130" t="s">
        <v>30</v>
      </c>
      <c r="F117" s="159" t="s">
        <v>279</v>
      </c>
      <c r="G117" s="160"/>
      <c r="H117" s="11" t="s">
        <v>790</v>
      </c>
      <c r="I117" s="14">
        <v>25.26</v>
      </c>
      <c r="J117" s="121">
        <f t="shared" si="1"/>
        <v>202.08</v>
      </c>
      <c r="K117" s="127"/>
    </row>
    <row r="118" spans="1:11" ht="24">
      <c r="A118" s="126"/>
      <c r="B118" s="119">
        <v>4</v>
      </c>
      <c r="C118" s="10" t="s">
        <v>791</v>
      </c>
      <c r="D118" s="130" t="s">
        <v>791</v>
      </c>
      <c r="E118" s="130" t="s">
        <v>31</v>
      </c>
      <c r="F118" s="159" t="s">
        <v>279</v>
      </c>
      <c r="G118" s="160"/>
      <c r="H118" s="11" t="s">
        <v>792</v>
      </c>
      <c r="I118" s="14">
        <v>45.75</v>
      </c>
      <c r="J118" s="121">
        <f t="shared" si="1"/>
        <v>183</v>
      </c>
      <c r="K118" s="127"/>
    </row>
    <row r="119" spans="1:11" ht="24">
      <c r="A119" s="126"/>
      <c r="B119" s="119">
        <v>2</v>
      </c>
      <c r="C119" s="10" t="s">
        <v>793</v>
      </c>
      <c r="D119" s="130" t="s">
        <v>793</v>
      </c>
      <c r="E119" s="130" t="s">
        <v>30</v>
      </c>
      <c r="F119" s="159"/>
      <c r="G119" s="160"/>
      <c r="H119" s="11" t="s">
        <v>914</v>
      </c>
      <c r="I119" s="14">
        <v>5.12</v>
      </c>
      <c r="J119" s="121">
        <f t="shared" si="1"/>
        <v>10.24</v>
      </c>
      <c r="K119" s="127"/>
    </row>
    <row r="120" spans="1:11" ht="24">
      <c r="A120" s="126"/>
      <c r="B120" s="119">
        <v>5</v>
      </c>
      <c r="C120" s="10" t="s">
        <v>794</v>
      </c>
      <c r="D120" s="130" t="s">
        <v>794</v>
      </c>
      <c r="E120" s="130" t="s">
        <v>39</v>
      </c>
      <c r="F120" s="159"/>
      <c r="G120" s="160"/>
      <c r="H120" s="11" t="s">
        <v>795</v>
      </c>
      <c r="I120" s="14">
        <v>61.49</v>
      </c>
      <c r="J120" s="121">
        <f t="shared" si="1"/>
        <v>307.45</v>
      </c>
      <c r="K120" s="127"/>
    </row>
    <row r="121" spans="1:11" ht="24">
      <c r="A121" s="126"/>
      <c r="B121" s="119">
        <v>4</v>
      </c>
      <c r="C121" s="10" t="s">
        <v>794</v>
      </c>
      <c r="D121" s="130" t="s">
        <v>794</v>
      </c>
      <c r="E121" s="130" t="s">
        <v>42</v>
      </c>
      <c r="F121" s="159"/>
      <c r="G121" s="160"/>
      <c r="H121" s="11" t="s">
        <v>795</v>
      </c>
      <c r="I121" s="14">
        <v>61.49</v>
      </c>
      <c r="J121" s="121">
        <f t="shared" si="1"/>
        <v>245.96</v>
      </c>
      <c r="K121" s="127"/>
    </row>
    <row r="122" spans="1:11">
      <c r="A122" s="126"/>
      <c r="B122" s="119">
        <v>12</v>
      </c>
      <c r="C122" s="10" t="s">
        <v>796</v>
      </c>
      <c r="D122" s="130" t="s">
        <v>796</v>
      </c>
      <c r="E122" s="130" t="s">
        <v>28</v>
      </c>
      <c r="F122" s="159"/>
      <c r="G122" s="160"/>
      <c r="H122" s="11" t="s">
        <v>797</v>
      </c>
      <c r="I122" s="14">
        <v>8.7799999999999994</v>
      </c>
      <c r="J122" s="121">
        <f t="shared" si="1"/>
        <v>105.35999999999999</v>
      </c>
      <c r="K122" s="127"/>
    </row>
    <row r="123" spans="1:11">
      <c r="A123" s="126"/>
      <c r="B123" s="119">
        <v>5</v>
      </c>
      <c r="C123" s="10" t="s">
        <v>662</v>
      </c>
      <c r="D123" s="130" t="s">
        <v>662</v>
      </c>
      <c r="E123" s="130" t="s">
        <v>32</v>
      </c>
      <c r="F123" s="159"/>
      <c r="G123" s="160"/>
      <c r="H123" s="11" t="s">
        <v>664</v>
      </c>
      <c r="I123" s="14">
        <v>6.22</v>
      </c>
      <c r="J123" s="121">
        <f t="shared" si="1"/>
        <v>31.099999999999998</v>
      </c>
      <c r="K123" s="127"/>
    </row>
    <row r="124" spans="1:11">
      <c r="A124" s="126"/>
      <c r="B124" s="119">
        <v>1</v>
      </c>
      <c r="C124" s="10" t="s">
        <v>798</v>
      </c>
      <c r="D124" s="130" t="s">
        <v>798</v>
      </c>
      <c r="E124" s="130" t="s">
        <v>95</v>
      </c>
      <c r="F124" s="159"/>
      <c r="G124" s="160"/>
      <c r="H124" s="11" t="s">
        <v>799</v>
      </c>
      <c r="I124" s="14">
        <v>5.86</v>
      </c>
      <c r="J124" s="121">
        <f t="shared" si="1"/>
        <v>5.86</v>
      </c>
      <c r="K124" s="127"/>
    </row>
    <row r="125" spans="1:11">
      <c r="A125" s="126"/>
      <c r="B125" s="119">
        <v>3</v>
      </c>
      <c r="C125" s="10" t="s">
        <v>798</v>
      </c>
      <c r="D125" s="130" t="s">
        <v>798</v>
      </c>
      <c r="E125" s="130" t="s">
        <v>32</v>
      </c>
      <c r="F125" s="159"/>
      <c r="G125" s="160"/>
      <c r="H125" s="11" t="s">
        <v>799</v>
      </c>
      <c r="I125" s="14">
        <v>5.86</v>
      </c>
      <c r="J125" s="121">
        <f t="shared" si="1"/>
        <v>17.580000000000002</v>
      </c>
      <c r="K125" s="127"/>
    </row>
    <row r="126" spans="1:11">
      <c r="A126" s="126"/>
      <c r="B126" s="119">
        <v>1</v>
      </c>
      <c r="C126" s="10" t="s">
        <v>798</v>
      </c>
      <c r="D126" s="130" t="s">
        <v>798</v>
      </c>
      <c r="E126" s="130" t="s">
        <v>33</v>
      </c>
      <c r="F126" s="159"/>
      <c r="G126" s="160"/>
      <c r="H126" s="11" t="s">
        <v>799</v>
      </c>
      <c r="I126" s="14">
        <v>5.86</v>
      </c>
      <c r="J126" s="121">
        <f t="shared" si="1"/>
        <v>5.86</v>
      </c>
      <c r="K126" s="127"/>
    </row>
    <row r="127" spans="1:11">
      <c r="A127" s="126"/>
      <c r="B127" s="119">
        <v>1</v>
      </c>
      <c r="C127" s="10" t="s">
        <v>798</v>
      </c>
      <c r="D127" s="130" t="s">
        <v>798</v>
      </c>
      <c r="E127" s="130" t="s">
        <v>34</v>
      </c>
      <c r="F127" s="159"/>
      <c r="G127" s="160"/>
      <c r="H127" s="11" t="s">
        <v>799</v>
      </c>
      <c r="I127" s="14">
        <v>5.86</v>
      </c>
      <c r="J127" s="121">
        <f t="shared" si="1"/>
        <v>5.86</v>
      </c>
      <c r="K127" s="127"/>
    </row>
    <row r="128" spans="1:11">
      <c r="A128" s="126"/>
      <c r="B128" s="119">
        <v>10</v>
      </c>
      <c r="C128" s="10" t="s">
        <v>800</v>
      </c>
      <c r="D128" s="130" t="s">
        <v>800</v>
      </c>
      <c r="E128" s="130" t="s">
        <v>30</v>
      </c>
      <c r="F128" s="159" t="s">
        <v>112</v>
      </c>
      <c r="G128" s="160"/>
      <c r="H128" s="11" t="s">
        <v>801</v>
      </c>
      <c r="I128" s="14">
        <v>14.28</v>
      </c>
      <c r="J128" s="121">
        <f t="shared" si="1"/>
        <v>142.79999999999998</v>
      </c>
      <c r="K128" s="127"/>
    </row>
    <row r="129" spans="1:11">
      <c r="A129" s="126"/>
      <c r="B129" s="119">
        <v>10</v>
      </c>
      <c r="C129" s="10" t="s">
        <v>800</v>
      </c>
      <c r="D129" s="130" t="s">
        <v>800</v>
      </c>
      <c r="E129" s="130" t="s">
        <v>31</v>
      </c>
      <c r="F129" s="159" t="s">
        <v>112</v>
      </c>
      <c r="G129" s="160"/>
      <c r="H129" s="11" t="s">
        <v>801</v>
      </c>
      <c r="I129" s="14">
        <v>14.28</v>
      </c>
      <c r="J129" s="121">
        <f t="shared" si="1"/>
        <v>142.79999999999998</v>
      </c>
      <c r="K129" s="127"/>
    </row>
    <row r="130" spans="1:11">
      <c r="A130" s="126"/>
      <c r="B130" s="119">
        <v>10</v>
      </c>
      <c r="C130" s="10" t="s">
        <v>800</v>
      </c>
      <c r="D130" s="130" t="s">
        <v>800</v>
      </c>
      <c r="E130" s="130" t="s">
        <v>32</v>
      </c>
      <c r="F130" s="159" t="s">
        <v>112</v>
      </c>
      <c r="G130" s="160"/>
      <c r="H130" s="11" t="s">
        <v>801</v>
      </c>
      <c r="I130" s="14">
        <v>14.28</v>
      </c>
      <c r="J130" s="121">
        <f t="shared" si="1"/>
        <v>142.79999999999998</v>
      </c>
      <c r="K130" s="127"/>
    </row>
    <row r="131" spans="1:11" ht="12" customHeight="1">
      <c r="A131" s="126"/>
      <c r="B131" s="119">
        <v>2</v>
      </c>
      <c r="C131" s="10" t="s">
        <v>802</v>
      </c>
      <c r="D131" s="130" t="s">
        <v>802</v>
      </c>
      <c r="E131" s="130" t="s">
        <v>32</v>
      </c>
      <c r="F131" s="159" t="s">
        <v>274</v>
      </c>
      <c r="G131" s="160"/>
      <c r="H131" s="11" t="s">
        <v>803</v>
      </c>
      <c r="I131" s="14">
        <v>12.81</v>
      </c>
      <c r="J131" s="121">
        <f t="shared" si="1"/>
        <v>25.62</v>
      </c>
      <c r="K131" s="127"/>
    </row>
    <row r="132" spans="1:11">
      <c r="A132" s="126"/>
      <c r="B132" s="119">
        <v>1</v>
      </c>
      <c r="C132" s="10" t="s">
        <v>804</v>
      </c>
      <c r="D132" s="130" t="s">
        <v>804</v>
      </c>
      <c r="E132" s="130" t="s">
        <v>95</v>
      </c>
      <c r="F132" s="159"/>
      <c r="G132" s="160"/>
      <c r="H132" s="11" t="s">
        <v>805</v>
      </c>
      <c r="I132" s="14">
        <v>6.22</v>
      </c>
      <c r="J132" s="121">
        <f t="shared" si="1"/>
        <v>6.22</v>
      </c>
      <c r="K132" s="127"/>
    </row>
    <row r="133" spans="1:11">
      <c r="A133" s="126"/>
      <c r="B133" s="119">
        <v>1</v>
      </c>
      <c r="C133" s="10" t="s">
        <v>804</v>
      </c>
      <c r="D133" s="130" t="s">
        <v>804</v>
      </c>
      <c r="E133" s="130" t="s">
        <v>32</v>
      </c>
      <c r="F133" s="159"/>
      <c r="G133" s="160"/>
      <c r="H133" s="11" t="s">
        <v>805</v>
      </c>
      <c r="I133" s="14">
        <v>6.22</v>
      </c>
      <c r="J133" s="121">
        <f t="shared" si="1"/>
        <v>6.22</v>
      </c>
      <c r="K133" s="127"/>
    </row>
    <row r="134" spans="1:11">
      <c r="A134" s="126"/>
      <c r="B134" s="119">
        <v>1</v>
      </c>
      <c r="C134" s="10" t="s">
        <v>804</v>
      </c>
      <c r="D134" s="130" t="s">
        <v>804</v>
      </c>
      <c r="E134" s="130" t="s">
        <v>33</v>
      </c>
      <c r="F134" s="159"/>
      <c r="G134" s="160"/>
      <c r="H134" s="11" t="s">
        <v>805</v>
      </c>
      <c r="I134" s="14">
        <v>6.22</v>
      </c>
      <c r="J134" s="121">
        <f t="shared" si="1"/>
        <v>6.22</v>
      </c>
      <c r="K134" s="127"/>
    </row>
    <row r="135" spans="1:11">
      <c r="A135" s="126"/>
      <c r="B135" s="119">
        <v>1</v>
      </c>
      <c r="C135" s="10" t="s">
        <v>804</v>
      </c>
      <c r="D135" s="130" t="s">
        <v>804</v>
      </c>
      <c r="E135" s="130" t="s">
        <v>34</v>
      </c>
      <c r="F135" s="159"/>
      <c r="G135" s="160"/>
      <c r="H135" s="11" t="s">
        <v>805</v>
      </c>
      <c r="I135" s="14">
        <v>6.22</v>
      </c>
      <c r="J135" s="121">
        <f t="shared" si="1"/>
        <v>6.22</v>
      </c>
      <c r="K135" s="127"/>
    </row>
    <row r="136" spans="1:11" ht="24">
      <c r="A136" s="126"/>
      <c r="B136" s="119">
        <v>4</v>
      </c>
      <c r="C136" s="10" t="s">
        <v>806</v>
      </c>
      <c r="D136" s="130" t="s">
        <v>806</v>
      </c>
      <c r="E136" s="130" t="s">
        <v>32</v>
      </c>
      <c r="F136" s="159" t="s">
        <v>112</v>
      </c>
      <c r="G136" s="160"/>
      <c r="H136" s="11" t="s">
        <v>807</v>
      </c>
      <c r="I136" s="14">
        <v>21.6</v>
      </c>
      <c r="J136" s="121">
        <f t="shared" si="1"/>
        <v>86.4</v>
      </c>
      <c r="K136" s="127"/>
    </row>
    <row r="137" spans="1:11" ht="24">
      <c r="A137" s="126"/>
      <c r="B137" s="119">
        <v>6</v>
      </c>
      <c r="C137" s="10" t="s">
        <v>806</v>
      </c>
      <c r="D137" s="130" t="s">
        <v>806</v>
      </c>
      <c r="E137" s="130" t="s">
        <v>33</v>
      </c>
      <c r="F137" s="159" t="s">
        <v>112</v>
      </c>
      <c r="G137" s="160"/>
      <c r="H137" s="11" t="s">
        <v>807</v>
      </c>
      <c r="I137" s="14">
        <v>21.6</v>
      </c>
      <c r="J137" s="121">
        <f t="shared" si="1"/>
        <v>129.60000000000002</v>
      </c>
      <c r="K137" s="127"/>
    </row>
    <row r="138" spans="1:11" ht="24">
      <c r="A138" s="126"/>
      <c r="B138" s="119">
        <v>2</v>
      </c>
      <c r="C138" s="10" t="s">
        <v>808</v>
      </c>
      <c r="D138" s="130" t="s">
        <v>904</v>
      </c>
      <c r="E138" s="130" t="s">
        <v>238</v>
      </c>
      <c r="F138" s="159" t="s">
        <v>112</v>
      </c>
      <c r="G138" s="160"/>
      <c r="H138" s="11" t="s">
        <v>809</v>
      </c>
      <c r="I138" s="14">
        <v>34.409999999999997</v>
      </c>
      <c r="J138" s="121">
        <f t="shared" si="1"/>
        <v>68.819999999999993</v>
      </c>
      <c r="K138" s="127"/>
    </row>
    <row r="139" spans="1:11" ht="24">
      <c r="A139" s="126"/>
      <c r="B139" s="119">
        <v>2</v>
      </c>
      <c r="C139" s="10" t="s">
        <v>808</v>
      </c>
      <c r="D139" s="130" t="s">
        <v>904</v>
      </c>
      <c r="E139" s="130" t="s">
        <v>238</v>
      </c>
      <c r="F139" s="159" t="s">
        <v>272</v>
      </c>
      <c r="G139" s="160"/>
      <c r="H139" s="11" t="s">
        <v>809</v>
      </c>
      <c r="I139" s="14">
        <v>34.409999999999997</v>
      </c>
      <c r="J139" s="121">
        <f t="shared" si="1"/>
        <v>68.819999999999993</v>
      </c>
      <c r="K139" s="127"/>
    </row>
    <row r="140" spans="1:11" ht="24">
      <c r="A140" s="126"/>
      <c r="B140" s="119">
        <v>2</v>
      </c>
      <c r="C140" s="10" t="s">
        <v>808</v>
      </c>
      <c r="D140" s="130" t="s">
        <v>904</v>
      </c>
      <c r="E140" s="130" t="s">
        <v>238</v>
      </c>
      <c r="F140" s="159" t="s">
        <v>273</v>
      </c>
      <c r="G140" s="160"/>
      <c r="H140" s="11" t="s">
        <v>809</v>
      </c>
      <c r="I140" s="14">
        <v>34.409999999999997</v>
      </c>
      <c r="J140" s="121">
        <f t="shared" si="1"/>
        <v>68.819999999999993</v>
      </c>
      <c r="K140" s="127"/>
    </row>
    <row r="141" spans="1:11" ht="24">
      <c r="A141" s="126"/>
      <c r="B141" s="119">
        <v>2</v>
      </c>
      <c r="C141" s="10" t="s">
        <v>808</v>
      </c>
      <c r="D141" s="130" t="s">
        <v>904</v>
      </c>
      <c r="E141" s="130" t="s">
        <v>238</v>
      </c>
      <c r="F141" s="159" t="s">
        <v>316</v>
      </c>
      <c r="G141" s="160"/>
      <c r="H141" s="11" t="s">
        <v>809</v>
      </c>
      <c r="I141" s="14">
        <v>34.409999999999997</v>
      </c>
      <c r="J141" s="121">
        <f t="shared" si="1"/>
        <v>68.819999999999993</v>
      </c>
      <c r="K141" s="127"/>
    </row>
    <row r="142" spans="1:11" ht="24">
      <c r="A142" s="126"/>
      <c r="B142" s="119">
        <v>1</v>
      </c>
      <c r="C142" s="10" t="s">
        <v>808</v>
      </c>
      <c r="D142" s="130" t="s">
        <v>905</v>
      </c>
      <c r="E142" s="130" t="s">
        <v>241</v>
      </c>
      <c r="F142" s="159" t="s">
        <v>112</v>
      </c>
      <c r="G142" s="160"/>
      <c r="H142" s="11" t="s">
        <v>809</v>
      </c>
      <c r="I142" s="14">
        <v>36.24</v>
      </c>
      <c r="J142" s="121">
        <f t="shared" si="1"/>
        <v>36.24</v>
      </c>
      <c r="K142" s="127"/>
    </row>
    <row r="143" spans="1:11" ht="24">
      <c r="A143" s="126"/>
      <c r="B143" s="119">
        <v>1</v>
      </c>
      <c r="C143" s="10" t="s">
        <v>808</v>
      </c>
      <c r="D143" s="130" t="s">
        <v>905</v>
      </c>
      <c r="E143" s="130" t="s">
        <v>241</v>
      </c>
      <c r="F143" s="159" t="s">
        <v>218</v>
      </c>
      <c r="G143" s="160"/>
      <c r="H143" s="11" t="s">
        <v>809</v>
      </c>
      <c r="I143" s="14">
        <v>36.24</v>
      </c>
      <c r="J143" s="121">
        <f t="shared" si="1"/>
        <v>36.24</v>
      </c>
      <c r="K143" s="127"/>
    </row>
    <row r="144" spans="1:11" ht="24">
      <c r="A144" s="126"/>
      <c r="B144" s="119">
        <v>1</v>
      </c>
      <c r="C144" s="10" t="s">
        <v>808</v>
      </c>
      <c r="D144" s="130" t="s">
        <v>905</v>
      </c>
      <c r="E144" s="130" t="s">
        <v>241</v>
      </c>
      <c r="F144" s="159" t="s">
        <v>316</v>
      </c>
      <c r="G144" s="160"/>
      <c r="H144" s="11" t="s">
        <v>809</v>
      </c>
      <c r="I144" s="14">
        <v>36.24</v>
      </c>
      <c r="J144" s="121">
        <f t="shared" si="1"/>
        <v>36.24</v>
      </c>
      <c r="K144" s="127"/>
    </row>
    <row r="145" spans="1:11" ht="24">
      <c r="A145" s="126"/>
      <c r="B145" s="119">
        <v>1</v>
      </c>
      <c r="C145" s="10" t="s">
        <v>808</v>
      </c>
      <c r="D145" s="130" t="s">
        <v>905</v>
      </c>
      <c r="E145" s="130" t="s">
        <v>241</v>
      </c>
      <c r="F145" s="159" t="s">
        <v>275</v>
      </c>
      <c r="G145" s="160"/>
      <c r="H145" s="11" t="s">
        <v>809</v>
      </c>
      <c r="I145" s="14">
        <v>36.24</v>
      </c>
      <c r="J145" s="121">
        <f t="shared" si="1"/>
        <v>36.24</v>
      </c>
      <c r="K145" s="127"/>
    </row>
    <row r="146" spans="1:11" ht="24">
      <c r="A146" s="126"/>
      <c r="B146" s="119">
        <v>1</v>
      </c>
      <c r="C146" s="10" t="s">
        <v>810</v>
      </c>
      <c r="D146" s="130" t="s">
        <v>906</v>
      </c>
      <c r="E146" s="130" t="s">
        <v>239</v>
      </c>
      <c r="F146" s="159" t="s">
        <v>271</v>
      </c>
      <c r="G146" s="160"/>
      <c r="H146" s="11" t="s">
        <v>811</v>
      </c>
      <c r="I146" s="14">
        <v>49.05</v>
      </c>
      <c r="J146" s="121">
        <f t="shared" si="1"/>
        <v>49.05</v>
      </c>
      <c r="K146" s="127"/>
    </row>
    <row r="147" spans="1:11" ht="24">
      <c r="A147" s="126"/>
      <c r="B147" s="119">
        <v>1</v>
      </c>
      <c r="C147" s="10" t="s">
        <v>810</v>
      </c>
      <c r="D147" s="130" t="s">
        <v>906</v>
      </c>
      <c r="E147" s="130" t="s">
        <v>239</v>
      </c>
      <c r="F147" s="159" t="s">
        <v>274</v>
      </c>
      <c r="G147" s="160"/>
      <c r="H147" s="11" t="s">
        <v>811</v>
      </c>
      <c r="I147" s="14">
        <v>49.05</v>
      </c>
      <c r="J147" s="121">
        <f t="shared" si="1"/>
        <v>49.05</v>
      </c>
      <c r="K147" s="127"/>
    </row>
    <row r="148" spans="1:11" ht="24">
      <c r="A148" s="126"/>
      <c r="B148" s="119">
        <v>1</v>
      </c>
      <c r="C148" s="10" t="s">
        <v>810</v>
      </c>
      <c r="D148" s="130" t="s">
        <v>906</v>
      </c>
      <c r="E148" s="130" t="s">
        <v>240</v>
      </c>
      <c r="F148" s="159" t="s">
        <v>271</v>
      </c>
      <c r="G148" s="160"/>
      <c r="H148" s="11" t="s">
        <v>811</v>
      </c>
      <c r="I148" s="14">
        <v>49.05</v>
      </c>
      <c r="J148" s="121">
        <f t="shared" si="1"/>
        <v>49.05</v>
      </c>
      <c r="K148" s="127"/>
    </row>
    <row r="149" spans="1:11" ht="24">
      <c r="A149" s="126"/>
      <c r="B149" s="119">
        <v>1</v>
      </c>
      <c r="C149" s="10" t="s">
        <v>810</v>
      </c>
      <c r="D149" s="130" t="s">
        <v>906</v>
      </c>
      <c r="E149" s="130" t="s">
        <v>240</v>
      </c>
      <c r="F149" s="159" t="s">
        <v>274</v>
      </c>
      <c r="G149" s="160"/>
      <c r="H149" s="11" t="s">
        <v>811</v>
      </c>
      <c r="I149" s="14">
        <v>49.05</v>
      </c>
      <c r="J149" s="121">
        <f t="shared" si="1"/>
        <v>49.05</v>
      </c>
      <c r="K149" s="127"/>
    </row>
    <row r="150" spans="1:11" ht="24">
      <c r="A150" s="126"/>
      <c r="B150" s="119">
        <v>2</v>
      </c>
      <c r="C150" s="10" t="s">
        <v>810</v>
      </c>
      <c r="D150" s="130" t="s">
        <v>906</v>
      </c>
      <c r="E150" s="130" t="s">
        <v>240</v>
      </c>
      <c r="F150" s="159" t="s">
        <v>276</v>
      </c>
      <c r="G150" s="160"/>
      <c r="H150" s="11" t="s">
        <v>811</v>
      </c>
      <c r="I150" s="14">
        <v>49.05</v>
      </c>
      <c r="J150" s="121">
        <f t="shared" ref="J150:J213" si="2">I150*B150</f>
        <v>98.1</v>
      </c>
      <c r="K150" s="127"/>
    </row>
    <row r="151" spans="1:11" ht="24" customHeight="1">
      <c r="A151" s="126"/>
      <c r="B151" s="119">
        <v>4</v>
      </c>
      <c r="C151" s="10" t="s">
        <v>812</v>
      </c>
      <c r="D151" s="130" t="s">
        <v>907</v>
      </c>
      <c r="E151" s="130" t="s">
        <v>236</v>
      </c>
      <c r="F151" s="159" t="s">
        <v>112</v>
      </c>
      <c r="G151" s="160"/>
      <c r="H151" s="11" t="s">
        <v>813</v>
      </c>
      <c r="I151" s="14">
        <v>30.75</v>
      </c>
      <c r="J151" s="121">
        <f t="shared" si="2"/>
        <v>123</v>
      </c>
      <c r="K151" s="127"/>
    </row>
    <row r="152" spans="1:11">
      <c r="A152" s="126"/>
      <c r="B152" s="119">
        <v>100</v>
      </c>
      <c r="C152" s="10" t="s">
        <v>814</v>
      </c>
      <c r="D152" s="130" t="s">
        <v>814</v>
      </c>
      <c r="E152" s="130" t="s">
        <v>28</v>
      </c>
      <c r="F152" s="159" t="s">
        <v>115</v>
      </c>
      <c r="G152" s="160"/>
      <c r="H152" s="11" t="s">
        <v>815</v>
      </c>
      <c r="I152" s="14">
        <v>5.12</v>
      </c>
      <c r="J152" s="121">
        <f t="shared" si="2"/>
        <v>512</v>
      </c>
      <c r="K152" s="127"/>
    </row>
    <row r="153" spans="1:11">
      <c r="A153" s="126"/>
      <c r="B153" s="119">
        <v>39</v>
      </c>
      <c r="C153" s="10" t="s">
        <v>814</v>
      </c>
      <c r="D153" s="130" t="s">
        <v>814</v>
      </c>
      <c r="E153" s="130" t="s">
        <v>30</v>
      </c>
      <c r="F153" s="159" t="s">
        <v>115</v>
      </c>
      <c r="G153" s="160"/>
      <c r="H153" s="11" t="s">
        <v>815</v>
      </c>
      <c r="I153" s="14">
        <v>5.12</v>
      </c>
      <c r="J153" s="121">
        <f t="shared" si="2"/>
        <v>199.68</v>
      </c>
      <c r="K153" s="127"/>
    </row>
    <row r="154" spans="1:11">
      <c r="A154" s="126"/>
      <c r="B154" s="119">
        <v>6</v>
      </c>
      <c r="C154" s="10" t="s">
        <v>816</v>
      </c>
      <c r="D154" s="130" t="s">
        <v>816</v>
      </c>
      <c r="E154" s="130" t="s">
        <v>28</v>
      </c>
      <c r="F154" s="159" t="s">
        <v>115</v>
      </c>
      <c r="G154" s="160"/>
      <c r="H154" s="11" t="s">
        <v>817</v>
      </c>
      <c r="I154" s="14">
        <v>5.12</v>
      </c>
      <c r="J154" s="121">
        <f t="shared" si="2"/>
        <v>30.72</v>
      </c>
      <c r="K154" s="127"/>
    </row>
    <row r="155" spans="1:11" ht="24">
      <c r="A155" s="126"/>
      <c r="B155" s="119">
        <v>6</v>
      </c>
      <c r="C155" s="10" t="s">
        <v>818</v>
      </c>
      <c r="D155" s="130" t="s">
        <v>818</v>
      </c>
      <c r="E155" s="130" t="s">
        <v>28</v>
      </c>
      <c r="F155" s="159" t="s">
        <v>742</v>
      </c>
      <c r="G155" s="160"/>
      <c r="H155" s="11" t="s">
        <v>819</v>
      </c>
      <c r="I155" s="14">
        <v>21.6</v>
      </c>
      <c r="J155" s="121">
        <f t="shared" si="2"/>
        <v>129.60000000000002</v>
      </c>
      <c r="K155" s="127"/>
    </row>
    <row r="156" spans="1:11" ht="24">
      <c r="A156" s="126"/>
      <c r="B156" s="119">
        <v>6</v>
      </c>
      <c r="C156" s="10" t="s">
        <v>818</v>
      </c>
      <c r="D156" s="130" t="s">
        <v>818</v>
      </c>
      <c r="E156" s="130" t="s">
        <v>30</v>
      </c>
      <c r="F156" s="159" t="s">
        <v>742</v>
      </c>
      <c r="G156" s="160"/>
      <c r="H156" s="11" t="s">
        <v>819</v>
      </c>
      <c r="I156" s="14">
        <v>21.6</v>
      </c>
      <c r="J156" s="121">
        <f t="shared" si="2"/>
        <v>129.60000000000002</v>
      </c>
      <c r="K156" s="127"/>
    </row>
    <row r="157" spans="1:11" ht="24">
      <c r="A157" s="126"/>
      <c r="B157" s="119">
        <v>6</v>
      </c>
      <c r="C157" s="10" t="s">
        <v>818</v>
      </c>
      <c r="D157" s="130" t="s">
        <v>818</v>
      </c>
      <c r="E157" s="130" t="s">
        <v>31</v>
      </c>
      <c r="F157" s="159" t="s">
        <v>742</v>
      </c>
      <c r="G157" s="160"/>
      <c r="H157" s="11" t="s">
        <v>819</v>
      </c>
      <c r="I157" s="14">
        <v>21.6</v>
      </c>
      <c r="J157" s="121">
        <f t="shared" si="2"/>
        <v>129.60000000000002</v>
      </c>
      <c r="K157" s="127"/>
    </row>
    <row r="158" spans="1:11" ht="24">
      <c r="A158" s="126"/>
      <c r="B158" s="119">
        <v>4</v>
      </c>
      <c r="C158" s="10" t="s">
        <v>818</v>
      </c>
      <c r="D158" s="130" t="s">
        <v>818</v>
      </c>
      <c r="E158" s="130" t="s">
        <v>32</v>
      </c>
      <c r="F158" s="159" t="s">
        <v>279</v>
      </c>
      <c r="G158" s="160"/>
      <c r="H158" s="11" t="s">
        <v>819</v>
      </c>
      <c r="I158" s="14">
        <v>21.6</v>
      </c>
      <c r="J158" s="121">
        <f t="shared" si="2"/>
        <v>86.4</v>
      </c>
      <c r="K158" s="127"/>
    </row>
    <row r="159" spans="1:11">
      <c r="A159" s="126"/>
      <c r="B159" s="119">
        <v>2</v>
      </c>
      <c r="C159" s="10" t="s">
        <v>820</v>
      </c>
      <c r="D159" s="130" t="s">
        <v>820</v>
      </c>
      <c r="E159" s="130" t="s">
        <v>28</v>
      </c>
      <c r="F159" s="159" t="s">
        <v>679</v>
      </c>
      <c r="G159" s="160"/>
      <c r="H159" s="11" t="s">
        <v>821</v>
      </c>
      <c r="I159" s="14">
        <v>21.6</v>
      </c>
      <c r="J159" s="121">
        <f t="shared" si="2"/>
        <v>43.2</v>
      </c>
      <c r="K159" s="127"/>
    </row>
    <row r="160" spans="1:11">
      <c r="A160" s="126"/>
      <c r="B160" s="119">
        <v>2</v>
      </c>
      <c r="C160" s="10" t="s">
        <v>820</v>
      </c>
      <c r="D160" s="130" t="s">
        <v>820</v>
      </c>
      <c r="E160" s="130" t="s">
        <v>30</v>
      </c>
      <c r="F160" s="159" t="s">
        <v>679</v>
      </c>
      <c r="G160" s="160"/>
      <c r="H160" s="11" t="s">
        <v>821</v>
      </c>
      <c r="I160" s="14">
        <v>21.6</v>
      </c>
      <c r="J160" s="121">
        <f t="shared" si="2"/>
        <v>43.2</v>
      </c>
      <c r="K160" s="127"/>
    </row>
    <row r="161" spans="1:11">
      <c r="A161" s="126"/>
      <c r="B161" s="119">
        <v>2</v>
      </c>
      <c r="C161" s="10" t="s">
        <v>820</v>
      </c>
      <c r="D161" s="130" t="s">
        <v>820</v>
      </c>
      <c r="E161" s="130" t="s">
        <v>31</v>
      </c>
      <c r="F161" s="159" t="s">
        <v>679</v>
      </c>
      <c r="G161" s="160"/>
      <c r="H161" s="11" t="s">
        <v>821</v>
      </c>
      <c r="I161" s="14">
        <v>21.6</v>
      </c>
      <c r="J161" s="121">
        <f t="shared" si="2"/>
        <v>43.2</v>
      </c>
      <c r="K161" s="127"/>
    </row>
    <row r="162" spans="1:11" ht="24">
      <c r="A162" s="126"/>
      <c r="B162" s="119">
        <v>6</v>
      </c>
      <c r="C162" s="10" t="s">
        <v>822</v>
      </c>
      <c r="D162" s="130" t="s">
        <v>822</v>
      </c>
      <c r="E162" s="130" t="s">
        <v>28</v>
      </c>
      <c r="F162" s="159" t="s">
        <v>823</v>
      </c>
      <c r="G162" s="160"/>
      <c r="H162" s="11" t="s">
        <v>824</v>
      </c>
      <c r="I162" s="14">
        <v>36.24</v>
      </c>
      <c r="J162" s="121">
        <f t="shared" si="2"/>
        <v>217.44</v>
      </c>
      <c r="K162" s="127"/>
    </row>
    <row r="163" spans="1:11" ht="24">
      <c r="A163" s="126"/>
      <c r="B163" s="119">
        <v>6</v>
      </c>
      <c r="C163" s="10" t="s">
        <v>822</v>
      </c>
      <c r="D163" s="130" t="s">
        <v>822</v>
      </c>
      <c r="E163" s="130" t="s">
        <v>28</v>
      </c>
      <c r="F163" s="159" t="s">
        <v>825</v>
      </c>
      <c r="G163" s="160"/>
      <c r="H163" s="11" t="s">
        <v>824</v>
      </c>
      <c r="I163" s="14">
        <v>36.24</v>
      </c>
      <c r="J163" s="121">
        <f t="shared" si="2"/>
        <v>217.44</v>
      </c>
      <c r="K163" s="127"/>
    </row>
    <row r="164" spans="1:11" ht="24">
      <c r="A164" s="126"/>
      <c r="B164" s="119">
        <v>16</v>
      </c>
      <c r="C164" s="10" t="s">
        <v>822</v>
      </c>
      <c r="D164" s="130" t="s">
        <v>822</v>
      </c>
      <c r="E164" s="130" t="s">
        <v>30</v>
      </c>
      <c r="F164" s="159" t="s">
        <v>825</v>
      </c>
      <c r="G164" s="160"/>
      <c r="H164" s="11" t="s">
        <v>824</v>
      </c>
      <c r="I164" s="14">
        <v>36.24</v>
      </c>
      <c r="J164" s="121">
        <f t="shared" si="2"/>
        <v>579.84</v>
      </c>
      <c r="K164" s="127"/>
    </row>
    <row r="165" spans="1:11" ht="24">
      <c r="A165" s="126"/>
      <c r="B165" s="119">
        <v>2</v>
      </c>
      <c r="C165" s="10" t="s">
        <v>826</v>
      </c>
      <c r="D165" s="130" t="s">
        <v>826</v>
      </c>
      <c r="E165" s="130" t="s">
        <v>216</v>
      </c>
      <c r="F165" s="159"/>
      <c r="G165" s="160"/>
      <c r="H165" s="11" t="s">
        <v>827</v>
      </c>
      <c r="I165" s="14">
        <v>60.03</v>
      </c>
      <c r="J165" s="121">
        <f t="shared" si="2"/>
        <v>120.06</v>
      </c>
      <c r="K165" s="127"/>
    </row>
    <row r="166" spans="1:11" ht="24">
      <c r="A166" s="126"/>
      <c r="B166" s="119">
        <v>12</v>
      </c>
      <c r="C166" s="10" t="s">
        <v>826</v>
      </c>
      <c r="D166" s="130" t="s">
        <v>826</v>
      </c>
      <c r="E166" s="130" t="s">
        <v>271</v>
      </c>
      <c r="F166" s="159"/>
      <c r="G166" s="160"/>
      <c r="H166" s="11" t="s">
        <v>827</v>
      </c>
      <c r="I166" s="14">
        <v>60.03</v>
      </c>
      <c r="J166" s="121">
        <f t="shared" si="2"/>
        <v>720.36</v>
      </c>
      <c r="K166" s="127"/>
    </row>
    <row r="167" spans="1:11" ht="24">
      <c r="A167" s="126"/>
      <c r="B167" s="119">
        <v>4</v>
      </c>
      <c r="C167" s="10" t="s">
        <v>828</v>
      </c>
      <c r="D167" s="130" t="s">
        <v>828</v>
      </c>
      <c r="E167" s="130" t="s">
        <v>274</v>
      </c>
      <c r="F167" s="159"/>
      <c r="G167" s="160"/>
      <c r="H167" s="11" t="s">
        <v>829</v>
      </c>
      <c r="I167" s="14">
        <v>15.74</v>
      </c>
      <c r="J167" s="121">
        <f t="shared" si="2"/>
        <v>62.96</v>
      </c>
      <c r="K167" s="127"/>
    </row>
    <row r="168" spans="1:11" ht="24">
      <c r="A168" s="126"/>
      <c r="B168" s="119">
        <v>4</v>
      </c>
      <c r="C168" s="10" t="s">
        <v>830</v>
      </c>
      <c r="D168" s="130" t="s">
        <v>830</v>
      </c>
      <c r="E168" s="130"/>
      <c r="F168" s="159"/>
      <c r="G168" s="160"/>
      <c r="H168" s="11" t="s">
        <v>831</v>
      </c>
      <c r="I168" s="14">
        <v>5.12</v>
      </c>
      <c r="J168" s="121">
        <f t="shared" si="2"/>
        <v>20.48</v>
      </c>
      <c r="K168" s="127"/>
    </row>
    <row r="169" spans="1:11" ht="24">
      <c r="A169" s="126"/>
      <c r="B169" s="119">
        <v>4</v>
      </c>
      <c r="C169" s="10" t="s">
        <v>631</v>
      </c>
      <c r="D169" s="130" t="s">
        <v>631</v>
      </c>
      <c r="E169" s="130" t="s">
        <v>279</v>
      </c>
      <c r="F169" s="159"/>
      <c r="G169" s="160"/>
      <c r="H169" s="11" t="s">
        <v>832</v>
      </c>
      <c r="I169" s="14">
        <v>14.28</v>
      </c>
      <c r="J169" s="121">
        <f t="shared" si="2"/>
        <v>57.12</v>
      </c>
      <c r="K169" s="127"/>
    </row>
    <row r="170" spans="1:11" ht="24">
      <c r="A170" s="126"/>
      <c r="B170" s="119">
        <v>4</v>
      </c>
      <c r="C170" s="10" t="s">
        <v>833</v>
      </c>
      <c r="D170" s="130" t="s">
        <v>833</v>
      </c>
      <c r="E170" s="130" t="s">
        <v>279</v>
      </c>
      <c r="F170" s="159"/>
      <c r="G170" s="160"/>
      <c r="H170" s="11" t="s">
        <v>834</v>
      </c>
      <c r="I170" s="14">
        <v>14.28</v>
      </c>
      <c r="J170" s="121">
        <f t="shared" si="2"/>
        <v>57.12</v>
      </c>
      <c r="K170" s="127"/>
    </row>
    <row r="171" spans="1:11" ht="24">
      <c r="A171" s="126"/>
      <c r="B171" s="119">
        <v>2</v>
      </c>
      <c r="C171" s="10" t="s">
        <v>835</v>
      </c>
      <c r="D171" s="130" t="s">
        <v>835</v>
      </c>
      <c r="E171" s="130" t="s">
        <v>30</v>
      </c>
      <c r="F171" s="159" t="s">
        <v>271</v>
      </c>
      <c r="G171" s="160"/>
      <c r="H171" s="11" t="s">
        <v>836</v>
      </c>
      <c r="I171" s="14">
        <v>25.26</v>
      </c>
      <c r="J171" s="121">
        <f t="shared" si="2"/>
        <v>50.52</v>
      </c>
      <c r="K171" s="127"/>
    </row>
    <row r="172" spans="1:11" ht="24">
      <c r="A172" s="126"/>
      <c r="B172" s="119">
        <v>6</v>
      </c>
      <c r="C172" s="10" t="s">
        <v>835</v>
      </c>
      <c r="D172" s="130" t="s">
        <v>835</v>
      </c>
      <c r="E172" s="130" t="s">
        <v>30</v>
      </c>
      <c r="F172" s="159" t="s">
        <v>276</v>
      </c>
      <c r="G172" s="160"/>
      <c r="H172" s="11" t="s">
        <v>836</v>
      </c>
      <c r="I172" s="14">
        <v>25.26</v>
      </c>
      <c r="J172" s="121">
        <f t="shared" si="2"/>
        <v>151.56</v>
      </c>
      <c r="K172" s="127"/>
    </row>
    <row r="173" spans="1:11" ht="24">
      <c r="A173" s="126"/>
      <c r="B173" s="119">
        <v>6</v>
      </c>
      <c r="C173" s="10" t="s">
        <v>837</v>
      </c>
      <c r="D173" s="130" t="s">
        <v>908</v>
      </c>
      <c r="E173" s="130" t="s">
        <v>838</v>
      </c>
      <c r="F173" s="159" t="s">
        <v>32</v>
      </c>
      <c r="G173" s="160"/>
      <c r="H173" s="11" t="s">
        <v>839</v>
      </c>
      <c r="I173" s="14">
        <v>14.28</v>
      </c>
      <c r="J173" s="121">
        <f t="shared" si="2"/>
        <v>85.679999999999993</v>
      </c>
      <c r="K173" s="127"/>
    </row>
    <row r="174" spans="1:11" ht="24">
      <c r="A174" s="126"/>
      <c r="B174" s="119">
        <v>3</v>
      </c>
      <c r="C174" s="10" t="s">
        <v>837</v>
      </c>
      <c r="D174" s="130" t="s">
        <v>909</v>
      </c>
      <c r="E174" s="130" t="s">
        <v>840</v>
      </c>
      <c r="F174" s="159" t="s">
        <v>32</v>
      </c>
      <c r="G174" s="160"/>
      <c r="H174" s="11" t="s">
        <v>839</v>
      </c>
      <c r="I174" s="14">
        <v>17.940000000000001</v>
      </c>
      <c r="J174" s="121">
        <f t="shared" si="2"/>
        <v>53.820000000000007</v>
      </c>
      <c r="K174" s="127"/>
    </row>
    <row r="175" spans="1:11" ht="24">
      <c r="A175" s="126"/>
      <c r="B175" s="119">
        <v>6</v>
      </c>
      <c r="C175" s="10" t="s">
        <v>841</v>
      </c>
      <c r="D175" s="130" t="s">
        <v>910</v>
      </c>
      <c r="E175" s="130" t="s">
        <v>838</v>
      </c>
      <c r="F175" s="159" t="s">
        <v>31</v>
      </c>
      <c r="G175" s="160"/>
      <c r="H175" s="11" t="s">
        <v>842</v>
      </c>
      <c r="I175" s="14">
        <v>25.26</v>
      </c>
      <c r="J175" s="121">
        <f t="shared" si="2"/>
        <v>151.56</v>
      </c>
      <c r="K175" s="127"/>
    </row>
    <row r="176" spans="1:11">
      <c r="A176" s="126"/>
      <c r="B176" s="119">
        <v>2</v>
      </c>
      <c r="C176" s="10" t="s">
        <v>843</v>
      </c>
      <c r="D176" s="130" t="s">
        <v>843</v>
      </c>
      <c r="E176" s="130" t="s">
        <v>28</v>
      </c>
      <c r="F176" s="159"/>
      <c r="G176" s="160"/>
      <c r="H176" s="11" t="s">
        <v>844</v>
      </c>
      <c r="I176" s="14">
        <v>12.45</v>
      </c>
      <c r="J176" s="121">
        <f t="shared" si="2"/>
        <v>24.9</v>
      </c>
      <c r="K176" s="127"/>
    </row>
    <row r="177" spans="1:11" ht="13.5" customHeight="1">
      <c r="A177" s="126"/>
      <c r="B177" s="119">
        <v>2</v>
      </c>
      <c r="C177" s="10" t="s">
        <v>845</v>
      </c>
      <c r="D177" s="130" t="s">
        <v>845</v>
      </c>
      <c r="E177" s="130" t="s">
        <v>28</v>
      </c>
      <c r="F177" s="159"/>
      <c r="G177" s="160"/>
      <c r="H177" s="11" t="s">
        <v>846</v>
      </c>
      <c r="I177" s="14">
        <v>14.28</v>
      </c>
      <c r="J177" s="121">
        <f t="shared" si="2"/>
        <v>28.56</v>
      </c>
      <c r="K177" s="127"/>
    </row>
    <row r="178" spans="1:11" ht="13.5" customHeight="1">
      <c r="A178" s="126"/>
      <c r="B178" s="119">
        <v>1</v>
      </c>
      <c r="C178" s="10" t="s">
        <v>845</v>
      </c>
      <c r="D178" s="130" t="s">
        <v>845</v>
      </c>
      <c r="E178" s="130" t="s">
        <v>30</v>
      </c>
      <c r="F178" s="159"/>
      <c r="G178" s="160"/>
      <c r="H178" s="11" t="s">
        <v>846</v>
      </c>
      <c r="I178" s="14">
        <v>14.28</v>
      </c>
      <c r="J178" s="121">
        <f t="shared" si="2"/>
        <v>14.28</v>
      </c>
      <c r="K178" s="127"/>
    </row>
    <row r="179" spans="1:11" ht="13.5" customHeight="1">
      <c r="A179" s="126"/>
      <c r="B179" s="119">
        <v>7</v>
      </c>
      <c r="C179" s="10" t="s">
        <v>845</v>
      </c>
      <c r="D179" s="130" t="s">
        <v>845</v>
      </c>
      <c r="E179" s="130" t="s">
        <v>31</v>
      </c>
      <c r="F179" s="159"/>
      <c r="G179" s="160"/>
      <c r="H179" s="11" t="s">
        <v>846</v>
      </c>
      <c r="I179" s="14">
        <v>14.28</v>
      </c>
      <c r="J179" s="121">
        <f t="shared" si="2"/>
        <v>99.96</v>
      </c>
      <c r="K179" s="127"/>
    </row>
    <row r="180" spans="1:11">
      <c r="A180" s="126"/>
      <c r="B180" s="119">
        <v>1</v>
      </c>
      <c r="C180" s="10" t="s">
        <v>847</v>
      </c>
      <c r="D180" s="130" t="s">
        <v>847</v>
      </c>
      <c r="E180" s="130" t="s">
        <v>30</v>
      </c>
      <c r="F180" s="159"/>
      <c r="G180" s="160"/>
      <c r="H180" s="11" t="s">
        <v>848</v>
      </c>
      <c r="I180" s="14">
        <v>14.28</v>
      </c>
      <c r="J180" s="121">
        <f t="shared" si="2"/>
        <v>14.28</v>
      </c>
      <c r="K180" s="127"/>
    </row>
    <row r="181" spans="1:11">
      <c r="A181" s="126"/>
      <c r="B181" s="119">
        <v>1</v>
      </c>
      <c r="C181" s="10" t="s">
        <v>847</v>
      </c>
      <c r="D181" s="130" t="s">
        <v>847</v>
      </c>
      <c r="E181" s="130" t="s">
        <v>31</v>
      </c>
      <c r="F181" s="159"/>
      <c r="G181" s="160"/>
      <c r="H181" s="11" t="s">
        <v>848</v>
      </c>
      <c r="I181" s="14">
        <v>14.28</v>
      </c>
      <c r="J181" s="121">
        <f t="shared" si="2"/>
        <v>14.28</v>
      </c>
      <c r="K181" s="127"/>
    </row>
    <row r="182" spans="1:11" ht="14.25" customHeight="1">
      <c r="A182" s="126"/>
      <c r="B182" s="119">
        <v>2</v>
      </c>
      <c r="C182" s="10" t="s">
        <v>849</v>
      </c>
      <c r="D182" s="130" t="s">
        <v>849</v>
      </c>
      <c r="E182" s="130" t="s">
        <v>28</v>
      </c>
      <c r="F182" s="159"/>
      <c r="G182" s="160"/>
      <c r="H182" s="11" t="s">
        <v>850</v>
      </c>
      <c r="I182" s="14">
        <v>10.61</v>
      </c>
      <c r="J182" s="121">
        <f t="shared" si="2"/>
        <v>21.22</v>
      </c>
      <c r="K182" s="127"/>
    </row>
    <row r="183" spans="1:11" ht="24">
      <c r="A183" s="126"/>
      <c r="B183" s="119">
        <v>6</v>
      </c>
      <c r="C183" s="10" t="s">
        <v>851</v>
      </c>
      <c r="D183" s="130" t="s">
        <v>851</v>
      </c>
      <c r="E183" s="130" t="s">
        <v>31</v>
      </c>
      <c r="F183" s="159" t="s">
        <v>279</v>
      </c>
      <c r="G183" s="160"/>
      <c r="H183" s="11" t="s">
        <v>852</v>
      </c>
      <c r="I183" s="14">
        <v>21.6</v>
      </c>
      <c r="J183" s="121">
        <f t="shared" si="2"/>
        <v>129.60000000000002</v>
      </c>
      <c r="K183" s="127"/>
    </row>
    <row r="184" spans="1:11" ht="27.75" customHeight="1">
      <c r="A184" s="126"/>
      <c r="B184" s="119">
        <v>1</v>
      </c>
      <c r="C184" s="10" t="s">
        <v>853</v>
      </c>
      <c r="D184" s="130" t="s">
        <v>853</v>
      </c>
      <c r="E184" s="130" t="s">
        <v>854</v>
      </c>
      <c r="F184" s="159"/>
      <c r="G184" s="160"/>
      <c r="H184" s="11" t="s">
        <v>855</v>
      </c>
      <c r="I184" s="14">
        <v>89.68</v>
      </c>
      <c r="J184" s="121">
        <f t="shared" si="2"/>
        <v>89.68</v>
      </c>
      <c r="K184" s="127"/>
    </row>
    <row r="185" spans="1:11">
      <c r="A185" s="126"/>
      <c r="B185" s="119">
        <v>2</v>
      </c>
      <c r="C185" s="10" t="s">
        <v>856</v>
      </c>
      <c r="D185" s="130" t="s">
        <v>856</v>
      </c>
      <c r="E185" s="130" t="s">
        <v>32</v>
      </c>
      <c r="F185" s="159"/>
      <c r="G185" s="160"/>
      <c r="H185" s="11" t="s">
        <v>857</v>
      </c>
      <c r="I185" s="14">
        <v>24.89</v>
      </c>
      <c r="J185" s="121">
        <f t="shared" si="2"/>
        <v>49.78</v>
      </c>
      <c r="K185" s="127"/>
    </row>
    <row r="186" spans="1:11" ht="24">
      <c r="A186" s="126"/>
      <c r="B186" s="119">
        <v>2</v>
      </c>
      <c r="C186" s="10" t="s">
        <v>858</v>
      </c>
      <c r="D186" s="130" t="s">
        <v>858</v>
      </c>
      <c r="E186" s="130" t="s">
        <v>31</v>
      </c>
      <c r="F186" s="159" t="s">
        <v>112</v>
      </c>
      <c r="G186" s="160"/>
      <c r="H186" s="11" t="s">
        <v>243</v>
      </c>
      <c r="I186" s="14">
        <v>81.99</v>
      </c>
      <c r="J186" s="121">
        <f t="shared" si="2"/>
        <v>163.98</v>
      </c>
      <c r="K186" s="127"/>
    </row>
    <row r="187" spans="1:11" ht="24">
      <c r="A187" s="126"/>
      <c r="B187" s="119">
        <v>1</v>
      </c>
      <c r="C187" s="10" t="s">
        <v>858</v>
      </c>
      <c r="D187" s="130" t="s">
        <v>858</v>
      </c>
      <c r="E187" s="130" t="s">
        <v>31</v>
      </c>
      <c r="F187" s="159" t="s">
        <v>271</v>
      </c>
      <c r="G187" s="160"/>
      <c r="H187" s="11" t="s">
        <v>243</v>
      </c>
      <c r="I187" s="14">
        <v>81.99</v>
      </c>
      <c r="J187" s="121">
        <f t="shared" si="2"/>
        <v>81.99</v>
      </c>
      <c r="K187" s="127"/>
    </row>
    <row r="188" spans="1:11" ht="24">
      <c r="A188" s="126"/>
      <c r="B188" s="119">
        <v>1</v>
      </c>
      <c r="C188" s="10" t="s">
        <v>858</v>
      </c>
      <c r="D188" s="130" t="s">
        <v>858</v>
      </c>
      <c r="E188" s="130" t="s">
        <v>31</v>
      </c>
      <c r="F188" s="159" t="s">
        <v>272</v>
      </c>
      <c r="G188" s="160"/>
      <c r="H188" s="11" t="s">
        <v>243</v>
      </c>
      <c r="I188" s="14">
        <v>81.99</v>
      </c>
      <c r="J188" s="121">
        <f t="shared" si="2"/>
        <v>81.99</v>
      </c>
      <c r="K188" s="127"/>
    </row>
    <row r="189" spans="1:11" ht="24">
      <c r="A189" s="126"/>
      <c r="B189" s="119">
        <v>1</v>
      </c>
      <c r="C189" s="10" t="s">
        <v>858</v>
      </c>
      <c r="D189" s="130" t="s">
        <v>858</v>
      </c>
      <c r="E189" s="130" t="s">
        <v>31</v>
      </c>
      <c r="F189" s="159" t="s">
        <v>273</v>
      </c>
      <c r="G189" s="160"/>
      <c r="H189" s="11" t="s">
        <v>243</v>
      </c>
      <c r="I189" s="14">
        <v>81.99</v>
      </c>
      <c r="J189" s="121">
        <f t="shared" si="2"/>
        <v>81.99</v>
      </c>
      <c r="K189" s="127"/>
    </row>
    <row r="190" spans="1:11" ht="24">
      <c r="A190" s="126"/>
      <c r="B190" s="119">
        <v>1</v>
      </c>
      <c r="C190" s="10" t="s">
        <v>858</v>
      </c>
      <c r="D190" s="130" t="s">
        <v>858</v>
      </c>
      <c r="E190" s="130" t="s">
        <v>31</v>
      </c>
      <c r="F190" s="159" t="s">
        <v>317</v>
      </c>
      <c r="G190" s="160"/>
      <c r="H190" s="11" t="s">
        <v>243</v>
      </c>
      <c r="I190" s="14">
        <v>81.99</v>
      </c>
      <c r="J190" s="121">
        <f t="shared" si="2"/>
        <v>81.99</v>
      </c>
      <c r="K190" s="127"/>
    </row>
    <row r="191" spans="1:11" ht="24">
      <c r="A191" s="126"/>
      <c r="B191" s="119">
        <v>1</v>
      </c>
      <c r="C191" s="10" t="s">
        <v>859</v>
      </c>
      <c r="D191" s="130" t="s">
        <v>859</v>
      </c>
      <c r="E191" s="130" t="s">
        <v>28</v>
      </c>
      <c r="F191" s="159" t="s">
        <v>112</v>
      </c>
      <c r="G191" s="160"/>
      <c r="H191" s="11" t="s">
        <v>860</v>
      </c>
      <c r="I191" s="14">
        <v>55.64</v>
      </c>
      <c r="J191" s="121">
        <f t="shared" si="2"/>
        <v>55.64</v>
      </c>
      <c r="K191" s="127"/>
    </row>
    <row r="192" spans="1:11" ht="24">
      <c r="A192" s="126"/>
      <c r="B192" s="119">
        <v>1</v>
      </c>
      <c r="C192" s="10" t="s">
        <v>859</v>
      </c>
      <c r="D192" s="130" t="s">
        <v>859</v>
      </c>
      <c r="E192" s="130" t="s">
        <v>30</v>
      </c>
      <c r="F192" s="159" t="s">
        <v>112</v>
      </c>
      <c r="G192" s="160"/>
      <c r="H192" s="11" t="s">
        <v>860</v>
      </c>
      <c r="I192" s="14">
        <v>55.64</v>
      </c>
      <c r="J192" s="121">
        <f t="shared" si="2"/>
        <v>55.64</v>
      </c>
      <c r="K192" s="127"/>
    </row>
    <row r="193" spans="1:11" ht="14.25" customHeight="1">
      <c r="A193" s="126"/>
      <c r="B193" s="119">
        <v>1</v>
      </c>
      <c r="C193" s="10" t="s">
        <v>861</v>
      </c>
      <c r="D193" s="130" t="s">
        <v>861</v>
      </c>
      <c r="E193" s="130" t="s">
        <v>28</v>
      </c>
      <c r="F193" s="159"/>
      <c r="G193" s="160"/>
      <c r="H193" s="11" t="s">
        <v>862</v>
      </c>
      <c r="I193" s="14">
        <v>36.24</v>
      </c>
      <c r="J193" s="121">
        <f t="shared" si="2"/>
        <v>36.24</v>
      </c>
      <c r="K193" s="127"/>
    </row>
    <row r="194" spans="1:11" ht="14.25" customHeight="1">
      <c r="A194" s="126"/>
      <c r="B194" s="119">
        <v>8</v>
      </c>
      <c r="C194" s="10" t="s">
        <v>863</v>
      </c>
      <c r="D194" s="130" t="s">
        <v>863</v>
      </c>
      <c r="E194" s="130" t="s">
        <v>40</v>
      </c>
      <c r="F194" s="159"/>
      <c r="G194" s="160"/>
      <c r="H194" s="11" t="s">
        <v>864</v>
      </c>
      <c r="I194" s="14">
        <v>53.81</v>
      </c>
      <c r="J194" s="121">
        <f t="shared" si="2"/>
        <v>430.48</v>
      </c>
      <c r="K194" s="127"/>
    </row>
    <row r="195" spans="1:11" ht="24">
      <c r="A195" s="126"/>
      <c r="B195" s="119">
        <v>1</v>
      </c>
      <c r="C195" s="10" t="s">
        <v>865</v>
      </c>
      <c r="D195" s="130" t="s">
        <v>865</v>
      </c>
      <c r="E195" s="130" t="s">
        <v>40</v>
      </c>
      <c r="F195" s="159" t="s">
        <v>216</v>
      </c>
      <c r="G195" s="160"/>
      <c r="H195" s="11" t="s">
        <v>866</v>
      </c>
      <c r="I195" s="14">
        <v>139.82</v>
      </c>
      <c r="J195" s="121">
        <f t="shared" si="2"/>
        <v>139.82</v>
      </c>
      <c r="K195" s="127"/>
    </row>
    <row r="196" spans="1:11" ht="24">
      <c r="A196" s="126"/>
      <c r="B196" s="119">
        <v>4</v>
      </c>
      <c r="C196" s="10" t="s">
        <v>867</v>
      </c>
      <c r="D196" s="130" t="s">
        <v>867</v>
      </c>
      <c r="E196" s="130" t="s">
        <v>216</v>
      </c>
      <c r="F196" s="159"/>
      <c r="G196" s="160"/>
      <c r="H196" s="11" t="s">
        <v>868</v>
      </c>
      <c r="I196" s="14">
        <v>36.24</v>
      </c>
      <c r="J196" s="121">
        <f t="shared" si="2"/>
        <v>144.96</v>
      </c>
      <c r="K196" s="127"/>
    </row>
    <row r="197" spans="1:11" ht="24">
      <c r="A197" s="126"/>
      <c r="B197" s="119">
        <v>4</v>
      </c>
      <c r="C197" s="10" t="s">
        <v>867</v>
      </c>
      <c r="D197" s="130" t="s">
        <v>867</v>
      </c>
      <c r="E197" s="130" t="s">
        <v>273</v>
      </c>
      <c r="F197" s="159"/>
      <c r="G197" s="160"/>
      <c r="H197" s="11" t="s">
        <v>868</v>
      </c>
      <c r="I197" s="14">
        <v>36.24</v>
      </c>
      <c r="J197" s="121">
        <f t="shared" si="2"/>
        <v>144.96</v>
      </c>
      <c r="K197" s="127"/>
    </row>
    <row r="198" spans="1:11" ht="24">
      <c r="A198" s="126"/>
      <c r="B198" s="119">
        <v>4</v>
      </c>
      <c r="C198" s="10" t="s">
        <v>867</v>
      </c>
      <c r="D198" s="130" t="s">
        <v>867</v>
      </c>
      <c r="E198" s="130" t="s">
        <v>316</v>
      </c>
      <c r="F198" s="159"/>
      <c r="G198" s="160"/>
      <c r="H198" s="11" t="s">
        <v>868</v>
      </c>
      <c r="I198" s="14">
        <v>36.24</v>
      </c>
      <c r="J198" s="121">
        <f t="shared" si="2"/>
        <v>144.96</v>
      </c>
      <c r="K198" s="127"/>
    </row>
    <row r="199" spans="1:11">
      <c r="A199" s="126"/>
      <c r="B199" s="119">
        <v>4</v>
      </c>
      <c r="C199" s="10" t="s">
        <v>869</v>
      </c>
      <c r="D199" s="130" t="s">
        <v>869</v>
      </c>
      <c r="E199" s="130" t="s">
        <v>30</v>
      </c>
      <c r="F199" s="159"/>
      <c r="G199" s="160"/>
      <c r="H199" s="11" t="s">
        <v>870</v>
      </c>
      <c r="I199" s="14">
        <v>54.54</v>
      </c>
      <c r="J199" s="121">
        <f t="shared" si="2"/>
        <v>218.16</v>
      </c>
      <c r="K199" s="127"/>
    </row>
    <row r="200" spans="1:11" ht="24">
      <c r="A200" s="126"/>
      <c r="B200" s="119">
        <v>2</v>
      </c>
      <c r="C200" s="10" t="s">
        <v>871</v>
      </c>
      <c r="D200" s="130" t="s">
        <v>871</v>
      </c>
      <c r="E200" s="130" t="s">
        <v>30</v>
      </c>
      <c r="F200" s="159" t="s">
        <v>872</v>
      </c>
      <c r="G200" s="160"/>
      <c r="H200" s="11" t="s">
        <v>873</v>
      </c>
      <c r="I200" s="14">
        <v>69.180000000000007</v>
      </c>
      <c r="J200" s="121">
        <f t="shared" si="2"/>
        <v>138.36000000000001</v>
      </c>
      <c r="K200" s="127"/>
    </row>
    <row r="201" spans="1:11" ht="24">
      <c r="A201" s="126"/>
      <c r="B201" s="119">
        <v>2</v>
      </c>
      <c r="C201" s="10" t="s">
        <v>874</v>
      </c>
      <c r="D201" s="130" t="s">
        <v>874</v>
      </c>
      <c r="E201" s="130" t="s">
        <v>33</v>
      </c>
      <c r="F201" s="159" t="s">
        <v>679</v>
      </c>
      <c r="G201" s="160"/>
      <c r="H201" s="11" t="s">
        <v>875</v>
      </c>
      <c r="I201" s="14">
        <v>70.28</v>
      </c>
      <c r="J201" s="121">
        <f t="shared" si="2"/>
        <v>140.56</v>
      </c>
      <c r="K201" s="127"/>
    </row>
    <row r="202" spans="1:11" ht="24">
      <c r="A202" s="126"/>
      <c r="B202" s="119">
        <v>1</v>
      </c>
      <c r="C202" s="10" t="s">
        <v>874</v>
      </c>
      <c r="D202" s="130" t="s">
        <v>874</v>
      </c>
      <c r="E202" s="130" t="s">
        <v>33</v>
      </c>
      <c r="F202" s="159" t="s">
        <v>277</v>
      </c>
      <c r="G202" s="160"/>
      <c r="H202" s="11" t="s">
        <v>875</v>
      </c>
      <c r="I202" s="14">
        <v>70.28</v>
      </c>
      <c r="J202" s="121">
        <f t="shared" si="2"/>
        <v>70.28</v>
      </c>
      <c r="K202" s="127"/>
    </row>
    <row r="203" spans="1:11" ht="24">
      <c r="A203" s="126"/>
      <c r="B203" s="119">
        <v>9</v>
      </c>
      <c r="C203" s="10" t="s">
        <v>874</v>
      </c>
      <c r="D203" s="130" t="s">
        <v>874</v>
      </c>
      <c r="E203" s="130" t="s">
        <v>33</v>
      </c>
      <c r="F203" s="159" t="s">
        <v>768</v>
      </c>
      <c r="G203" s="160"/>
      <c r="H203" s="11" t="s">
        <v>875</v>
      </c>
      <c r="I203" s="14">
        <v>70.28</v>
      </c>
      <c r="J203" s="121">
        <f t="shared" si="2"/>
        <v>632.52</v>
      </c>
      <c r="K203" s="127"/>
    </row>
    <row r="204" spans="1:11" ht="24">
      <c r="A204" s="126"/>
      <c r="B204" s="119">
        <v>7</v>
      </c>
      <c r="C204" s="10" t="s">
        <v>874</v>
      </c>
      <c r="D204" s="130" t="s">
        <v>874</v>
      </c>
      <c r="E204" s="130" t="s">
        <v>34</v>
      </c>
      <c r="F204" s="159" t="s">
        <v>279</v>
      </c>
      <c r="G204" s="160"/>
      <c r="H204" s="11" t="s">
        <v>875</v>
      </c>
      <c r="I204" s="14">
        <v>70.28</v>
      </c>
      <c r="J204" s="121">
        <f t="shared" si="2"/>
        <v>491.96000000000004</v>
      </c>
      <c r="K204" s="127"/>
    </row>
    <row r="205" spans="1:11" ht="24">
      <c r="A205" s="126"/>
      <c r="B205" s="119">
        <v>1</v>
      </c>
      <c r="C205" s="10" t="s">
        <v>876</v>
      </c>
      <c r="D205" s="130" t="s">
        <v>876</v>
      </c>
      <c r="E205" s="130" t="s">
        <v>33</v>
      </c>
      <c r="F205" s="159" t="s">
        <v>279</v>
      </c>
      <c r="G205" s="160"/>
      <c r="H205" s="11" t="s">
        <v>877</v>
      </c>
      <c r="I205" s="14">
        <v>60.03</v>
      </c>
      <c r="J205" s="121">
        <f t="shared" si="2"/>
        <v>60.03</v>
      </c>
      <c r="K205" s="127"/>
    </row>
    <row r="206" spans="1:11" ht="24">
      <c r="A206" s="126"/>
      <c r="B206" s="119">
        <v>6</v>
      </c>
      <c r="C206" s="10" t="s">
        <v>876</v>
      </c>
      <c r="D206" s="130" t="s">
        <v>876</v>
      </c>
      <c r="E206" s="130" t="s">
        <v>33</v>
      </c>
      <c r="F206" s="159" t="s">
        <v>679</v>
      </c>
      <c r="G206" s="160"/>
      <c r="H206" s="11" t="s">
        <v>877</v>
      </c>
      <c r="I206" s="14">
        <v>60.03</v>
      </c>
      <c r="J206" s="121">
        <f t="shared" si="2"/>
        <v>360.18</v>
      </c>
      <c r="K206" s="127"/>
    </row>
    <row r="207" spans="1:11" ht="24">
      <c r="A207" s="126"/>
      <c r="B207" s="119">
        <v>1</v>
      </c>
      <c r="C207" s="10" t="s">
        <v>876</v>
      </c>
      <c r="D207" s="130" t="s">
        <v>876</v>
      </c>
      <c r="E207" s="130" t="s">
        <v>33</v>
      </c>
      <c r="F207" s="159" t="s">
        <v>277</v>
      </c>
      <c r="G207" s="160"/>
      <c r="H207" s="11" t="s">
        <v>877</v>
      </c>
      <c r="I207" s="14">
        <v>60.03</v>
      </c>
      <c r="J207" s="121">
        <f t="shared" si="2"/>
        <v>60.03</v>
      </c>
      <c r="K207" s="127"/>
    </row>
    <row r="208" spans="1:11" ht="24">
      <c r="A208" s="126"/>
      <c r="B208" s="119">
        <v>3</v>
      </c>
      <c r="C208" s="10" t="s">
        <v>876</v>
      </c>
      <c r="D208" s="130" t="s">
        <v>876</v>
      </c>
      <c r="E208" s="130" t="s">
        <v>34</v>
      </c>
      <c r="F208" s="159" t="s">
        <v>279</v>
      </c>
      <c r="G208" s="160"/>
      <c r="H208" s="11" t="s">
        <v>877</v>
      </c>
      <c r="I208" s="14">
        <v>60.03</v>
      </c>
      <c r="J208" s="121">
        <f t="shared" si="2"/>
        <v>180.09</v>
      </c>
      <c r="K208" s="127"/>
    </row>
    <row r="209" spans="1:11" ht="24">
      <c r="A209" s="126"/>
      <c r="B209" s="119">
        <v>1</v>
      </c>
      <c r="C209" s="10" t="s">
        <v>876</v>
      </c>
      <c r="D209" s="130" t="s">
        <v>876</v>
      </c>
      <c r="E209" s="130" t="s">
        <v>34</v>
      </c>
      <c r="F209" s="159" t="s">
        <v>277</v>
      </c>
      <c r="G209" s="160"/>
      <c r="H209" s="11" t="s">
        <v>877</v>
      </c>
      <c r="I209" s="14">
        <v>60.03</v>
      </c>
      <c r="J209" s="121">
        <f t="shared" si="2"/>
        <v>60.03</v>
      </c>
      <c r="K209" s="127"/>
    </row>
    <row r="210" spans="1:11" ht="24">
      <c r="A210" s="126"/>
      <c r="B210" s="119">
        <v>4</v>
      </c>
      <c r="C210" s="10" t="s">
        <v>876</v>
      </c>
      <c r="D210" s="130" t="s">
        <v>876</v>
      </c>
      <c r="E210" s="130" t="s">
        <v>34</v>
      </c>
      <c r="F210" s="159" t="s">
        <v>768</v>
      </c>
      <c r="G210" s="160"/>
      <c r="H210" s="11" t="s">
        <v>877</v>
      </c>
      <c r="I210" s="14">
        <v>60.03</v>
      </c>
      <c r="J210" s="121">
        <f t="shared" si="2"/>
        <v>240.12</v>
      </c>
      <c r="K210" s="127"/>
    </row>
    <row r="211" spans="1:11" ht="24">
      <c r="A211" s="126"/>
      <c r="B211" s="119">
        <v>1</v>
      </c>
      <c r="C211" s="10" t="s">
        <v>878</v>
      </c>
      <c r="D211" s="130" t="s">
        <v>878</v>
      </c>
      <c r="E211" s="130" t="s">
        <v>30</v>
      </c>
      <c r="F211" s="159" t="s">
        <v>679</v>
      </c>
      <c r="G211" s="160"/>
      <c r="H211" s="11" t="s">
        <v>879</v>
      </c>
      <c r="I211" s="14">
        <v>50.51</v>
      </c>
      <c r="J211" s="121">
        <f t="shared" si="2"/>
        <v>50.51</v>
      </c>
      <c r="K211" s="127"/>
    </row>
    <row r="212" spans="1:11" ht="24">
      <c r="A212" s="126"/>
      <c r="B212" s="119">
        <v>1</v>
      </c>
      <c r="C212" s="10" t="s">
        <v>880</v>
      </c>
      <c r="D212" s="130" t="s">
        <v>880</v>
      </c>
      <c r="E212" s="130" t="s">
        <v>30</v>
      </c>
      <c r="F212" s="159" t="s">
        <v>679</v>
      </c>
      <c r="G212" s="160"/>
      <c r="H212" s="11" t="s">
        <v>881</v>
      </c>
      <c r="I212" s="14">
        <v>50.88</v>
      </c>
      <c r="J212" s="121">
        <f t="shared" si="2"/>
        <v>50.88</v>
      </c>
      <c r="K212" s="127"/>
    </row>
    <row r="213" spans="1:11" ht="36">
      <c r="A213" s="126"/>
      <c r="B213" s="119">
        <v>1</v>
      </c>
      <c r="C213" s="10" t="s">
        <v>882</v>
      </c>
      <c r="D213" s="130" t="s">
        <v>882</v>
      </c>
      <c r="E213" s="130" t="s">
        <v>216</v>
      </c>
      <c r="F213" s="159" t="s">
        <v>31</v>
      </c>
      <c r="G213" s="160"/>
      <c r="H213" s="11" t="s">
        <v>883</v>
      </c>
      <c r="I213" s="14">
        <v>170.94</v>
      </c>
      <c r="J213" s="121">
        <f t="shared" si="2"/>
        <v>170.94</v>
      </c>
      <c r="K213" s="127"/>
    </row>
    <row r="214" spans="1:11" ht="24">
      <c r="A214" s="126"/>
      <c r="B214" s="119">
        <v>3</v>
      </c>
      <c r="C214" s="10" t="s">
        <v>884</v>
      </c>
      <c r="D214" s="130" t="s">
        <v>884</v>
      </c>
      <c r="E214" s="130" t="s">
        <v>32</v>
      </c>
      <c r="F214" s="159" t="s">
        <v>279</v>
      </c>
      <c r="G214" s="160"/>
      <c r="H214" s="11" t="s">
        <v>885</v>
      </c>
      <c r="I214" s="14">
        <v>56.73</v>
      </c>
      <c r="J214" s="121">
        <f t="shared" ref="J214:J229" si="3">I214*B214</f>
        <v>170.19</v>
      </c>
      <c r="K214" s="127"/>
    </row>
    <row r="215" spans="1:11" ht="24">
      <c r="A215" s="126"/>
      <c r="B215" s="119">
        <v>2</v>
      </c>
      <c r="C215" s="10" t="s">
        <v>886</v>
      </c>
      <c r="D215" s="130" t="s">
        <v>886</v>
      </c>
      <c r="E215" s="130" t="s">
        <v>30</v>
      </c>
      <c r="F215" s="159" t="s">
        <v>679</v>
      </c>
      <c r="G215" s="160"/>
      <c r="H215" s="11" t="s">
        <v>887</v>
      </c>
      <c r="I215" s="14">
        <v>57.1</v>
      </c>
      <c r="J215" s="121">
        <f t="shared" si="3"/>
        <v>114.2</v>
      </c>
      <c r="K215" s="127"/>
    </row>
    <row r="216" spans="1:11" ht="24">
      <c r="A216" s="126"/>
      <c r="B216" s="119">
        <v>1</v>
      </c>
      <c r="C216" s="10" t="s">
        <v>886</v>
      </c>
      <c r="D216" s="130" t="s">
        <v>886</v>
      </c>
      <c r="E216" s="130" t="s">
        <v>31</v>
      </c>
      <c r="F216" s="159" t="s">
        <v>279</v>
      </c>
      <c r="G216" s="160"/>
      <c r="H216" s="11" t="s">
        <v>887</v>
      </c>
      <c r="I216" s="14">
        <v>57.1</v>
      </c>
      <c r="J216" s="121">
        <f t="shared" si="3"/>
        <v>57.1</v>
      </c>
      <c r="K216" s="127"/>
    </row>
    <row r="217" spans="1:11" ht="24">
      <c r="A217" s="126"/>
      <c r="B217" s="119">
        <v>3</v>
      </c>
      <c r="C217" s="10" t="s">
        <v>888</v>
      </c>
      <c r="D217" s="130" t="s">
        <v>888</v>
      </c>
      <c r="E217" s="130" t="s">
        <v>42</v>
      </c>
      <c r="F217" s="159" t="s">
        <v>279</v>
      </c>
      <c r="G217" s="160"/>
      <c r="H217" s="11" t="s">
        <v>889</v>
      </c>
      <c r="I217" s="14">
        <v>61.86</v>
      </c>
      <c r="J217" s="121">
        <f t="shared" si="3"/>
        <v>185.57999999999998</v>
      </c>
      <c r="K217" s="127"/>
    </row>
    <row r="218" spans="1:11" ht="24">
      <c r="A218" s="126"/>
      <c r="B218" s="119">
        <v>1</v>
      </c>
      <c r="C218" s="10" t="s">
        <v>888</v>
      </c>
      <c r="D218" s="130" t="s">
        <v>888</v>
      </c>
      <c r="E218" s="130" t="s">
        <v>42</v>
      </c>
      <c r="F218" s="159" t="s">
        <v>679</v>
      </c>
      <c r="G218" s="160"/>
      <c r="H218" s="11" t="s">
        <v>889</v>
      </c>
      <c r="I218" s="14">
        <v>61.86</v>
      </c>
      <c r="J218" s="121">
        <f t="shared" si="3"/>
        <v>61.86</v>
      </c>
      <c r="K218" s="127"/>
    </row>
    <row r="219" spans="1:11" ht="24">
      <c r="A219" s="126"/>
      <c r="B219" s="119">
        <v>1</v>
      </c>
      <c r="C219" s="10" t="s">
        <v>888</v>
      </c>
      <c r="D219" s="130" t="s">
        <v>888</v>
      </c>
      <c r="E219" s="130" t="s">
        <v>42</v>
      </c>
      <c r="F219" s="159" t="s">
        <v>277</v>
      </c>
      <c r="G219" s="160"/>
      <c r="H219" s="11" t="s">
        <v>889</v>
      </c>
      <c r="I219" s="14">
        <v>61.86</v>
      </c>
      <c r="J219" s="121">
        <f t="shared" si="3"/>
        <v>61.86</v>
      </c>
      <c r="K219" s="127"/>
    </row>
    <row r="220" spans="1:11" ht="24">
      <c r="A220" s="126"/>
      <c r="B220" s="119">
        <v>2</v>
      </c>
      <c r="C220" s="10" t="s">
        <v>890</v>
      </c>
      <c r="D220" s="130" t="s">
        <v>890</v>
      </c>
      <c r="E220" s="130" t="s">
        <v>42</v>
      </c>
      <c r="F220" s="159" t="s">
        <v>279</v>
      </c>
      <c r="G220" s="160"/>
      <c r="H220" s="11" t="s">
        <v>891</v>
      </c>
      <c r="I220" s="14">
        <v>70.28</v>
      </c>
      <c r="J220" s="121">
        <f t="shared" si="3"/>
        <v>140.56</v>
      </c>
      <c r="K220" s="127"/>
    </row>
    <row r="221" spans="1:11" ht="24">
      <c r="A221" s="126"/>
      <c r="B221" s="119">
        <v>1</v>
      </c>
      <c r="C221" s="10" t="s">
        <v>890</v>
      </c>
      <c r="D221" s="130" t="s">
        <v>890</v>
      </c>
      <c r="E221" s="130" t="s">
        <v>42</v>
      </c>
      <c r="F221" s="159" t="s">
        <v>679</v>
      </c>
      <c r="G221" s="160"/>
      <c r="H221" s="11" t="s">
        <v>891</v>
      </c>
      <c r="I221" s="14">
        <v>70.28</v>
      </c>
      <c r="J221" s="121">
        <f t="shared" si="3"/>
        <v>70.28</v>
      </c>
      <c r="K221" s="127"/>
    </row>
    <row r="222" spans="1:11" ht="24">
      <c r="A222" s="126"/>
      <c r="B222" s="119">
        <v>1</v>
      </c>
      <c r="C222" s="10" t="s">
        <v>890</v>
      </c>
      <c r="D222" s="130" t="s">
        <v>890</v>
      </c>
      <c r="E222" s="130" t="s">
        <v>42</v>
      </c>
      <c r="F222" s="159" t="s">
        <v>277</v>
      </c>
      <c r="G222" s="160"/>
      <c r="H222" s="11" t="s">
        <v>891</v>
      </c>
      <c r="I222" s="14">
        <v>70.28</v>
      </c>
      <c r="J222" s="121">
        <f t="shared" si="3"/>
        <v>70.28</v>
      </c>
      <c r="K222" s="127"/>
    </row>
    <row r="223" spans="1:11">
      <c r="A223" s="126"/>
      <c r="B223" s="119">
        <v>4</v>
      </c>
      <c r="C223" s="10" t="s">
        <v>892</v>
      </c>
      <c r="D223" s="130" t="s">
        <v>892</v>
      </c>
      <c r="E223" s="130" t="s">
        <v>30</v>
      </c>
      <c r="F223" s="159" t="s">
        <v>277</v>
      </c>
      <c r="G223" s="160"/>
      <c r="H223" s="11" t="s">
        <v>893</v>
      </c>
      <c r="I223" s="14">
        <v>53.81</v>
      </c>
      <c r="J223" s="121">
        <f t="shared" si="3"/>
        <v>215.24</v>
      </c>
      <c r="K223" s="127"/>
    </row>
    <row r="224" spans="1:11">
      <c r="A224" s="126"/>
      <c r="B224" s="119">
        <v>2</v>
      </c>
      <c r="C224" s="10" t="s">
        <v>892</v>
      </c>
      <c r="D224" s="130" t="s">
        <v>892</v>
      </c>
      <c r="E224" s="130" t="s">
        <v>30</v>
      </c>
      <c r="F224" s="159" t="s">
        <v>768</v>
      </c>
      <c r="G224" s="160"/>
      <c r="H224" s="11" t="s">
        <v>893</v>
      </c>
      <c r="I224" s="14">
        <v>53.81</v>
      </c>
      <c r="J224" s="121">
        <f t="shared" si="3"/>
        <v>107.62</v>
      </c>
      <c r="K224" s="127"/>
    </row>
    <row r="225" spans="1:11">
      <c r="A225" s="126"/>
      <c r="B225" s="119">
        <v>2</v>
      </c>
      <c r="C225" s="10" t="s">
        <v>892</v>
      </c>
      <c r="D225" s="130" t="s">
        <v>892</v>
      </c>
      <c r="E225" s="130" t="s">
        <v>31</v>
      </c>
      <c r="F225" s="159" t="s">
        <v>768</v>
      </c>
      <c r="G225" s="160"/>
      <c r="H225" s="11" t="s">
        <v>893</v>
      </c>
      <c r="I225" s="14">
        <v>53.81</v>
      </c>
      <c r="J225" s="121">
        <f t="shared" si="3"/>
        <v>107.62</v>
      </c>
      <c r="K225" s="127"/>
    </row>
    <row r="226" spans="1:11" ht="24">
      <c r="A226" s="126"/>
      <c r="B226" s="119">
        <v>4</v>
      </c>
      <c r="C226" s="10" t="s">
        <v>894</v>
      </c>
      <c r="D226" s="130" t="s">
        <v>894</v>
      </c>
      <c r="E226" s="130" t="s">
        <v>31</v>
      </c>
      <c r="F226" s="159" t="s">
        <v>872</v>
      </c>
      <c r="G226" s="160"/>
      <c r="H226" s="11" t="s">
        <v>895</v>
      </c>
      <c r="I226" s="14">
        <v>76.13</v>
      </c>
      <c r="J226" s="121">
        <f t="shared" si="3"/>
        <v>304.52</v>
      </c>
      <c r="K226" s="127"/>
    </row>
    <row r="227" spans="1:11" ht="24">
      <c r="A227" s="126"/>
      <c r="B227" s="119">
        <v>1</v>
      </c>
      <c r="C227" s="10" t="s">
        <v>896</v>
      </c>
      <c r="D227" s="130" t="s">
        <v>896</v>
      </c>
      <c r="E227" s="130" t="s">
        <v>279</v>
      </c>
      <c r="F227" s="159"/>
      <c r="G227" s="160"/>
      <c r="H227" s="11" t="s">
        <v>897</v>
      </c>
      <c r="I227" s="14">
        <v>118.96</v>
      </c>
      <c r="J227" s="121">
        <f t="shared" si="3"/>
        <v>118.96</v>
      </c>
      <c r="K227" s="127"/>
    </row>
    <row r="228" spans="1:11" ht="24">
      <c r="A228" s="126"/>
      <c r="B228" s="119">
        <v>3</v>
      </c>
      <c r="C228" s="10" t="s">
        <v>898</v>
      </c>
      <c r="D228" s="130" t="s">
        <v>898</v>
      </c>
      <c r="E228" s="130" t="s">
        <v>279</v>
      </c>
      <c r="F228" s="159"/>
      <c r="G228" s="160"/>
      <c r="H228" s="11" t="s">
        <v>899</v>
      </c>
      <c r="I228" s="14">
        <v>126.28</v>
      </c>
      <c r="J228" s="121">
        <f t="shared" si="3"/>
        <v>378.84000000000003</v>
      </c>
      <c r="K228" s="127"/>
    </row>
    <row r="229" spans="1:11" ht="24">
      <c r="A229" s="126"/>
      <c r="B229" s="120">
        <v>2</v>
      </c>
      <c r="C229" s="12" t="s">
        <v>900</v>
      </c>
      <c r="D229" s="131" t="s">
        <v>911</v>
      </c>
      <c r="E229" s="131" t="s">
        <v>34</v>
      </c>
      <c r="F229" s="161" t="s">
        <v>279</v>
      </c>
      <c r="G229" s="162"/>
      <c r="H229" s="13" t="s">
        <v>901</v>
      </c>
      <c r="I229" s="15">
        <v>117.13</v>
      </c>
      <c r="J229" s="122">
        <f t="shared" si="3"/>
        <v>234.26</v>
      </c>
      <c r="K229" s="127"/>
    </row>
    <row r="230" spans="1:11" ht="13.5" thickBot="1">
      <c r="A230" s="126"/>
      <c r="B230" s="138"/>
      <c r="C230" s="138"/>
      <c r="D230" s="138"/>
      <c r="E230" s="138"/>
      <c r="F230" s="138"/>
      <c r="G230" s="138"/>
      <c r="H230" s="138"/>
      <c r="I230" s="139" t="s">
        <v>261</v>
      </c>
      <c r="J230" s="140">
        <f>SUM(J22:J229)</f>
        <v>20140.249999999985</v>
      </c>
      <c r="K230" s="127"/>
    </row>
    <row r="231" spans="1:11">
      <c r="A231" s="126"/>
      <c r="B231" s="138"/>
      <c r="C231" s="149" t="s">
        <v>917</v>
      </c>
      <c r="D231" s="148"/>
      <c r="E231" s="148"/>
      <c r="F231" s="147"/>
      <c r="G231" s="146"/>
      <c r="H231" s="138"/>
      <c r="I231" s="139" t="s">
        <v>924</v>
      </c>
      <c r="J231" s="140">
        <f>J230*-0.4</f>
        <v>-8056.0999999999949</v>
      </c>
      <c r="K231" s="127"/>
    </row>
    <row r="232" spans="1:11" ht="13.5" outlineLevel="1" thickBot="1">
      <c r="A232" s="126"/>
      <c r="B232" s="138"/>
      <c r="C232" s="145" t="s">
        <v>918</v>
      </c>
      <c r="D232" s="144">
        <v>44671</v>
      </c>
      <c r="E232" s="144">
        <f>J14+90</f>
        <v>45300</v>
      </c>
      <c r="F232" s="143"/>
      <c r="G232" s="142"/>
      <c r="H232" s="138"/>
      <c r="I232" s="139" t="s">
        <v>925</v>
      </c>
      <c r="J232" s="140">
        <v>0</v>
      </c>
      <c r="K232" s="127"/>
    </row>
    <row r="233" spans="1:11">
      <c r="A233" s="126"/>
      <c r="B233" s="138"/>
      <c r="C233" s="138"/>
      <c r="D233" s="138"/>
      <c r="E233" s="138"/>
      <c r="F233" s="138"/>
      <c r="G233" s="138"/>
      <c r="H233" s="138"/>
      <c r="I233" s="139" t="s">
        <v>263</v>
      </c>
      <c r="J233" s="140">
        <f>SUM(J230:J232)</f>
        <v>12084.149999999991</v>
      </c>
      <c r="K233" s="127"/>
    </row>
    <row r="234" spans="1:11">
      <c r="A234" s="6"/>
      <c r="B234" s="7"/>
      <c r="C234" s="7"/>
      <c r="D234" s="7"/>
      <c r="E234" s="7"/>
      <c r="F234" s="7"/>
      <c r="G234" s="7"/>
      <c r="H234" s="7" t="s">
        <v>926</v>
      </c>
      <c r="I234" s="7"/>
      <c r="J234" s="7"/>
      <c r="K234" s="8"/>
    </row>
    <row r="236" spans="1:11">
      <c r="H236" s="1" t="s">
        <v>915</v>
      </c>
      <c r="I236" s="103">
        <f>'Tax Invoice'!E14</f>
        <v>1</v>
      </c>
    </row>
    <row r="237" spans="1:11">
      <c r="H237" s="1" t="s">
        <v>711</v>
      </c>
      <c r="I237" s="103">
        <v>34.74</v>
      </c>
    </row>
    <row r="238" spans="1:11">
      <c r="H238" s="1" t="s">
        <v>714</v>
      </c>
      <c r="I238" s="103">
        <f>I240/I237</f>
        <v>579.74237190558392</v>
      </c>
    </row>
    <row r="239" spans="1:11">
      <c r="H239" s="1" t="s">
        <v>715</v>
      </c>
      <c r="I239" s="103">
        <f>I241/I237</f>
        <v>347.84542314335033</v>
      </c>
    </row>
    <row r="240" spans="1:11">
      <c r="H240" s="1" t="s">
        <v>712</v>
      </c>
      <c r="I240" s="103">
        <f>J230*I236</f>
        <v>20140.249999999985</v>
      </c>
    </row>
    <row r="241" spans="8:9">
      <c r="H241" s="1" t="s">
        <v>713</v>
      </c>
      <c r="I241" s="103">
        <f>J233*I236</f>
        <v>12084.149999999991</v>
      </c>
    </row>
  </sheetData>
  <mergeCells count="212">
    <mergeCell ref="F227:G227"/>
    <mergeCell ref="F228:G228"/>
    <mergeCell ref="F229:G229"/>
    <mergeCell ref="F222:G222"/>
    <mergeCell ref="F223:G223"/>
    <mergeCell ref="F224:G224"/>
    <mergeCell ref="F225:G225"/>
    <mergeCell ref="F226:G226"/>
    <mergeCell ref="F217:G217"/>
    <mergeCell ref="F218:G218"/>
    <mergeCell ref="F219:G219"/>
    <mergeCell ref="F220:G220"/>
    <mergeCell ref="F221:G221"/>
    <mergeCell ref="F212:G212"/>
    <mergeCell ref="F213:G213"/>
    <mergeCell ref="F214:G214"/>
    <mergeCell ref="F215:G215"/>
    <mergeCell ref="F216:G216"/>
    <mergeCell ref="F207:G207"/>
    <mergeCell ref="F208:G208"/>
    <mergeCell ref="F209:G209"/>
    <mergeCell ref="F210:G210"/>
    <mergeCell ref="F211:G211"/>
    <mergeCell ref="F202:G202"/>
    <mergeCell ref="F203:G203"/>
    <mergeCell ref="F204:G204"/>
    <mergeCell ref="F205:G205"/>
    <mergeCell ref="F206:G206"/>
    <mergeCell ref="F197:G197"/>
    <mergeCell ref="F198:G198"/>
    <mergeCell ref="F199:G199"/>
    <mergeCell ref="F200:G200"/>
    <mergeCell ref="F201:G201"/>
    <mergeCell ref="F192:G192"/>
    <mergeCell ref="F193:G193"/>
    <mergeCell ref="F194:G194"/>
    <mergeCell ref="F195:G195"/>
    <mergeCell ref="F196:G196"/>
    <mergeCell ref="F187:G187"/>
    <mergeCell ref="F188:G188"/>
    <mergeCell ref="F189:G189"/>
    <mergeCell ref="F190:G190"/>
    <mergeCell ref="F191:G191"/>
    <mergeCell ref="F182:G182"/>
    <mergeCell ref="F183:G183"/>
    <mergeCell ref="F184:G184"/>
    <mergeCell ref="F185:G185"/>
    <mergeCell ref="F186:G186"/>
    <mergeCell ref="F177:G177"/>
    <mergeCell ref="F178:G178"/>
    <mergeCell ref="F179:G179"/>
    <mergeCell ref="F180:G180"/>
    <mergeCell ref="F181:G181"/>
    <mergeCell ref="F172:G172"/>
    <mergeCell ref="F173:G173"/>
    <mergeCell ref="F174:G174"/>
    <mergeCell ref="F175:G175"/>
    <mergeCell ref="F176:G176"/>
    <mergeCell ref="F167:G167"/>
    <mergeCell ref="F168:G168"/>
    <mergeCell ref="F169:G169"/>
    <mergeCell ref="F170:G170"/>
    <mergeCell ref="F171:G171"/>
    <mergeCell ref="F162:G162"/>
    <mergeCell ref="F163:G163"/>
    <mergeCell ref="F164:G164"/>
    <mergeCell ref="F165:G165"/>
    <mergeCell ref="F166:G166"/>
    <mergeCell ref="F157:G157"/>
    <mergeCell ref="F158:G158"/>
    <mergeCell ref="F159:G159"/>
    <mergeCell ref="F160:G160"/>
    <mergeCell ref="F161:G161"/>
    <mergeCell ref="F152:G152"/>
    <mergeCell ref="F153:G153"/>
    <mergeCell ref="F154:G154"/>
    <mergeCell ref="F155:G155"/>
    <mergeCell ref="F156:G156"/>
    <mergeCell ref="F147:G147"/>
    <mergeCell ref="F148:G148"/>
    <mergeCell ref="F149:G149"/>
    <mergeCell ref="F150:G150"/>
    <mergeCell ref="F151:G151"/>
    <mergeCell ref="F142:G142"/>
    <mergeCell ref="F143:G143"/>
    <mergeCell ref="F144:G144"/>
    <mergeCell ref="F145:G145"/>
    <mergeCell ref="F146:G146"/>
    <mergeCell ref="F137:G137"/>
    <mergeCell ref="F138:G138"/>
    <mergeCell ref="F139:G139"/>
    <mergeCell ref="F140:G140"/>
    <mergeCell ref="F141:G141"/>
    <mergeCell ref="F132:G132"/>
    <mergeCell ref="F133:G133"/>
    <mergeCell ref="F134:G134"/>
    <mergeCell ref="F135:G135"/>
    <mergeCell ref="F136:G136"/>
    <mergeCell ref="F127:G127"/>
    <mergeCell ref="F128:G128"/>
    <mergeCell ref="F129:G129"/>
    <mergeCell ref="F130:G130"/>
    <mergeCell ref="F131:G131"/>
    <mergeCell ref="F122:G122"/>
    <mergeCell ref="F123:G123"/>
    <mergeCell ref="F124:G124"/>
    <mergeCell ref="F125:G125"/>
    <mergeCell ref="F126:G126"/>
    <mergeCell ref="F117:G117"/>
    <mergeCell ref="F118:G118"/>
    <mergeCell ref="F119:G119"/>
    <mergeCell ref="F120:G120"/>
    <mergeCell ref="F121:G121"/>
    <mergeCell ref="F112:G112"/>
    <mergeCell ref="F113:G113"/>
    <mergeCell ref="F114:G114"/>
    <mergeCell ref="F115:G115"/>
    <mergeCell ref="F116:G116"/>
    <mergeCell ref="F107:G107"/>
    <mergeCell ref="F108:G108"/>
    <mergeCell ref="F109:G109"/>
    <mergeCell ref="F110:G110"/>
    <mergeCell ref="F111:G111"/>
    <mergeCell ref="F102:G102"/>
    <mergeCell ref="F103:G103"/>
    <mergeCell ref="F104:G104"/>
    <mergeCell ref="F105:G105"/>
    <mergeCell ref="F106:G106"/>
    <mergeCell ref="F97:G97"/>
    <mergeCell ref="F98:G98"/>
    <mergeCell ref="F99:G99"/>
    <mergeCell ref="F100:G100"/>
    <mergeCell ref="F101:G101"/>
    <mergeCell ref="F92:G92"/>
    <mergeCell ref="F93:G93"/>
    <mergeCell ref="F94:G94"/>
    <mergeCell ref="F95:G95"/>
    <mergeCell ref="F96:G96"/>
    <mergeCell ref="F87:G87"/>
    <mergeCell ref="F88:G88"/>
    <mergeCell ref="F89:G89"/>
    <mergeCell ref="F90:G90"/>
    <mergeCell ref="F91:G91"/>
    <mergeCell ref="F82:G82"/>
    <mergeCell ref="F83:G83"/>
    <mergeCell ref="F84:G84"/>
    <mergeCell ref="F85:G85"/>
    <mergeCell ref="F86:G86"/>
    <mergeCell ref="F77:G77"/>
    <mergeCell ref="F78:G78"/>
    <mergeCell ref="F79:G79"/>
    <mergeCell ref="F80:G80"/>
    <mergeCell ref="F81:G81"/>
    <mergeCell ref="F72:G72"/>
    <mergeCell ref="F73:G73"/>
    <mergeCell ref="F74:G74"/>
    <mergeCell ref="F75:G75"/>
    <mergeCell ref="F76:G76"/>
    <mergeCell ref="F67:G67"/>
    <mergeCell ref="F68:G68"/>
    <mergeCell ref="F69:G69"/>
    <mergeCell ref="F70:G70"/>
    <mergeCell ref="F71:G71"/>
    <mergeCell ref="F62:G62"/>
    <mergeCell ref="F63:G63"/>
    <mergeCell ref="F64:G64"/>
    <mergeCell ref="F65:G65"/>
    <mergeCell ref="F66:G66"/>
    <mergeCell ref="F57:G57"/>
    <mergeCell ref="F58:G58"/>
    <mergeCell ref="F59:G59"/>
    <mergeCell ref="F60:G60"/>
    <mergeCell ref="F61:G61"/>
    <mergeCell ref="F52:G52"/>
    <mergeCell ref="F53:G53"/>
    <mergeCell ref="F54:G54"/>
    <mergeCell ref="F55:G55"/>
    <mergeCell ref="F56:G56"/>
    <mergeCell ref="F47:G47"/>
    <mergeCell ref="F48:G48"/>
    <mergeCell ref="F49:G49"/>
    <mergeCell ref="F50:G50"/>
    <mergeCell ref="F51:G51"/>
    <mergeCell ref="F42:G42"/>
    <mergeCell ref="F43:G43"/>
    <mergeCell ref="F44:G44"/>
    <mergeCell ref="F45:G45"/>
    <mergeCell ref="F46:G46"/>
    <mergeCell ref="F37:G37"/>
    <mergeCell ref="F38:G38"/>
    <mergeCell ref="F39:G39"/>
    <mergeCell ref="F40:G40"/>
    <mergeCell ref="F41:G41"/>
    <mergeCell ref="F32:G32"/>
    <mergeCell ref="F33:G33"/>
    <mergeCell ref="F34:G34"/>
    <mergeCell ref="F35:G35"/>
    <mergeCell ref="F36:G36"/>
    <mergeCell ref="F27:G27"/>
    <mergeCell ref="F28:G28"/>
    <mergeCell ref="F29:G29"/>
    <mergeCell ref="F30:G30"/>
    <mergeCell ref="F31:G31"/>
    <mergeCell ref="J10:J11"/>
    <mergeCell ref="J14:J15"/>
    <mergeCell ref="F20:G20"/>
    <mergeCell ref="F21:G21"/>
    <mergeCell ref="F22:G22"/>
    <mergeCell ref="F23:G23"/>
    <mergeCell ref="F24:G24"/>
    <mergeCell ref="F25:G25"/>
    <mergeCell ref="F26:G26"/>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29"/>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955</v>
      </c>
      <c r="O1" t="s">
        <v>149</v>
      </c>
      <c r="T1" t="s">
        <v>261</v>
      </c>
      <c r="U1">
        <v>20140.249999999985</v>
      </c>
    </row>
    <row r="2" spans="1:21" ht="15.75">
      <c r="A2" s="126"/>
      <c r="B2" s="136" t="s">
        <v>139</v>
      </c>
      <c r="C2" s="132"/>
      <c r="D2" s="132"/>
      <c r="E2" s="132"/>
      <c r="F2" s="132"/>
      <c r="G2" s="132"/>
      <c r="H2" s="132"/>
      <c r="I2" s="137" t="s">
        <v>145</v>
      </c>
      <c r="J2" s="127"/>
      <c r="T2" t="s">
        <v>190</v>
      </c>
      <c r="U2">
        <v>0</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20140.249999999985</v>
      </c>
    </row>
    <row r="5" spans="1:21">
      <c r="A5" s="126"/>
      <c r="B5" s="133" t="s">
        <v>142</v>
      </c>
      <c r="C5" s="132"/>
      <c r="D5" s="132"/>
      <c r="E5" s="132"/>
      <c r="F5" s="132"/>
      <c r="G5" s="132"/>
      <c r="H5" s="132"/>
      <c r="I5" s="132"/>
      <c r="J5" s="127"/>
      <c r="S5" t="s">
        <v>912</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716</v>
      </c>
      <c r="C10" s="132"/>
      <c r="D10" s="132"/>
      <c r="E10" s="127"/>
      <c r="F10" s="128"/>
      <c r="G10" s="128" t="s">
        <v>716</v>
      </c>
      <c r="H10" s="132"/>
      <c r="I10" s="151"/>
      <c r="J10" s="127"/>
    </row>
    <row r="11" spans="1:21">
      <c r="A11" s="126"/>
      <c r="B11" s="126" t="s">
        <v>717</v>
      </c>
      <c r="C11" s="132"/>
      <c r="D11" s="132"/>
      <c r="E11" s="127"/>
      <c r="F11" s="128"/>
      <c r="G11" s="128" t="s">
        <v>717</v>
      </c>
      <c r="H11" s="132"/>
      <c r="I11" s="152"/>
      <c r="J11" s="127"/>
    </row>
    <row r="12" spans="1:21">
      <c r="A12" s="126"/>
      <c r="B12" s="126" t="s">
        <v>718</v>
      </c>
      <c r="C12" s="132"/>
      <c r="D12" s="132"/>
      <c r="E12" s="127"/>
      <c r="F12" s="128"/>
      <c r="G12" s="128" t="s">
        <v>718</v>
      </c>
      <c r="H12" s="132"/>
      <c r="I12" s="132"/>
      <c r="J12" s="127"/>
    </row>
    <row r="13" spans="1:21">
      <c r="A13" s="126"/>
      <c r="B13" s="126" t="s">
        <v>719</v>
      </c>
      <c r="C13" s="132"/>
      <c r="D13" s="132"/>
      <c r="E13" s="127"/>
      <c r="F13" s="128"/>
      <c r="G13" s="128" t="s">
        <v>719</v>
      </c>
      <c r="H13" s="132"/>
      <c r="I13" s="111" t="s">
        <v>16</v>
      </c>
      <c r="J13" s="127"/>
    </row>
    <row r="14" spans="1:21">
      <c r="A14" s="126"/>
      <c r="B14" s="126" t="s">
        <v>157</v>
      </c>
      <c r="C14" s="132"/>
      <c r="D14" s="132"/>
      <c r="E14" s="127"/>
      <c r="F14" s="128"/>
      <c r="G14" s="128" t="s">
        <v>157</v>
      </c>
      <c r="H14" s="132"/>
      <c r="I14" s="163">
        <v>45240</v>
      </c>
      <c r="J14" s="127"/>
    </row>
    <row r="15" spans="1:21">
      <c r="A15" s="126"/>
      <c r="B15" s="6" t="s">
        <v>11</v>
      </c>
      <c r="C15" s="7"/>
      <c r="D15" s="7"/>
      <c r="E15" s="8"/>
      <c r="F15" s="128"/>
      <c r="G15" s="9" t="s">
        <v>11</v>
      </c>
      <c r="H15" s="132"/>
      <c r="I15" s="164"/>
      <c r="J15" s="127"/>
    </row>
    <row r="16" spans="1:21">
      <c r="A16" s="126"/>
      <c r="B16" s="132"/>
      <c r="C16" s="132"/>
      <c r="D16" s="132"/>
      <c r="E16" s="132"/>
      <c r="F16" s="132"/>
      <c r="G16" s="132"/>
      <c r="H16" s="135" t="s">
        <v>147</v>
      </c>
      <c r="I16" s="141">
        <v>40337</v>
      </c>
      <c r="J16" s="127"/>
    </row>
    <row r="17" spans="1:16">
      <c r="A17" s="126"/>
      <c r="B17" s="132" t="s">
        <v>720</v>
      </c>
      <c r="C17" s="132"/>
      <c r="D17" s="132"/>
      <c r="E17" s="132"/>
      <c r="F17" s="132"/>
      <c r="G17" s="132"/>
      <c r="H17" s="135" t="s">
        <v>148</v>
      </c>
      <c r="I17" s="141"/>
      <c r="J17" s="127"/>
    </row>
    <row r="18" spans="1:16" ht="18">
      <c r="A18" s="126"/>
      <c r="B18" s="132" t="s">
        <v>721</v>
      </c>
      <c r="C18" s="132"/>
      <c r="D18" s="132"/>
      <c r="E18" s="132"/>
      <c r="F18" s="132"/>
      <c r="G18" s="132"/>
      <c r="H18" s="134" t="s">
        <v>264</v>
      </c>
      <c r="I18" s="116" t="s">
        <v>282</v>
      </c>
      <c r="J18" s="127"/>
    </row>
    <row r="19" spans="1:16">
      <c r="A19" s="126"/>
      <c r="B19" s="132"/>
      <c r="C19" s="132"/>
      <c r="D19" s="132"/>
      <c r="E19" s="132"/>
      <c r="F19" s="132"/>
      <c r="G19" s="132"/>
      <c r="H19" s="132"/>
      <c r="I19" s="132"/>
      <c r="J19" s="127"/>
      <c r="P19">
        <v>45240</v>
      </c>
    </row>
    <row r="20" spans="1:16">
      <c r="A20" s="126"/>
      <c r="B20" s="112" t="s">
        <v>204</v>
      </c>
      <c r="C20" s="112" t="s">
        <v>205</v>
      </c>
      <c r="D20" s="129" t="s">
        <v>206</v>
      </c>
      <c r="E20" s="155" t="s">
        <v>207</v>
      </c>
      <c r="F20" s="156"/>
      <c r="G20" s="112" t="s">
        <v>174</v>
      </c>
      <c r="H20" s="112" t="s">
        <v>208</v>
      </c>
      <c r="I20" s="112" t="s">
        <v>26</v>
      </c>
      <c r="J20" s="127"/>
    </row>
    <row r="21" spans="1:16">
      <c r="A21" s="126"/>
      <c r="B21" s="117"/>
      <c r="C21" s="117"/>
      <c r="D21" s="118"/>
      <c r="E21" s="157"/>
      <c r="F21" s="158"/>
      <c r="G21" s="117" t="s">
        <v>146</v>
      </c>
      <c r="H21" s="117"/>
      <c r="I21" s="117"/>
      <c r="J21" s="127"/>
    </row>
    <row r="22" spans="1:16" ht="84">
      <c r="A22" s="126"/>
      <c r="B22" s="119">
        <v>4</v>
      </c>
      <c r="C22" s="10" t="s">
        <v>722</v>
      </c>
      <c r="D22" s="130" t="s">
        <v>28</v>
      </c>
      <c r="E22" s="159" t="s">
        <v>279</v>
      </c>
      <c r="F22" s="160"/>
      <c r="G22" s="11" t="s">
        <v>723</v>
      </c>
      <c r="H22" s="14">
        <v>5.12</v>
      </c>
      <c r="I22" s="121">
        <f t="shared" ref="I22:I85" si="0">H22*B22</f>
        <v>20.48</v>
      </c>
      <c r="J22" s="127"/>
    </row>
    <row r="23" spans="1:16" ht="84">
      <c r="A23" s="126"/>
      <c r="B23" s="119">
        <v>4</v>
      </c>
      <c r="C23" s="10" t="s">
        <v>722</v>
      </c>
      <c r="D23" s="130" t="s">
        <v>30</v>
      </c>
      <c r="E23" s="159" t="s">
        <v>279</v>
      </c>
      <c r="F23" s="160"/>
      <c r="G23" s="11" t="s">
        <v>723</v>
      </c>
      <c r="H23" s="14">
        <v>5.12</v>
      </c>
      <c r="I23" s="121">
        <f t="shared" si="0"/>
        <v>20.48</v>
      </c>
      <c r="J23" s="127"/>
    </row>
    <row r="24" spans="1:16" ht="132">
      <c r="A24" s="126"/>
      <c r="B24" s="119">
        <v>3</v>
      </c>
      <c r="C24" s="10" t="s">
        <v>724</v>
      </c>
      <c r="D24" s="130" t="s">
        <v>725</v>
      </c>
      <c r="E24" s="159" t="s">
        <v>28</v>
      </c>
      <c r="F24" s="160"/>
      <c r="G24" s="11" t="s">
        <v>726</v>
      </c>
      <c r="H24" s="14">
        <v>6.95</v>
      </c>
      <c r="I24" s="121">
        <f t="shared" si="0"/>
        <v>20.85</v>
      </c>
      <c r="J24" s="127"/>
    </row>
    <row r="25" spans="1:16" ht="132">
      <c r="A25" s="126"/>
      <c r="B25" s="119">
        <v>14</v>
      </c>
      <c r="C25" s="10" t="s">
        <v>724</v>
      </c>
      <c r="D25" s="130" t="s">
        <v>725</v>
      </c>
      <c r="E25" s="159" t="s">
        <v>30</v>
      </c>
      <c r="F25" s="160"/>
      <c r="G25" s="11" t="s">
        <v>726</v>
      </c>
      <c r="H25" s="14">
        <v>6.95</v>
      </c>
      <c r="I25" s="121">
        <f t="shared" si="0"/>
        <v>97.3</v>
      </c>
      <c r="J25" s="127"/>
    </row>
    <row r="26" spans="1:16" ht="132">
      <c r="A26" s="126"/>
      <c r="B26" s="119">
        <v>10</v>
      </c>
      <c r="C26" s="10" t="s">
        <v>724</v>
      </c>
      <c r="D26" s="130" t="s">
        <v>725</v>
      </c>
      <c r="E26" s="159" t="s">
        <v>31</v>
      </c>
      <c r="F26" s="160"/>
      <c r="G26" s="11" t="s">
        <v>726</v>
      </c>
      <c r="H26" s="14">
        <v>6.95</v>
      </c>
      <c r="I26" s="121">
        <f t="shared" si="0"/>
        <v>69.5</v>
      </c>
      <c r="J26" s="127"/>
    </row>
    <row r="27" spans="1:16" ht="84">
      <c r="A27" s="126"/>
      <c r="B27" s="119">
        <v>9</v>
      </c>
      <c r="C27" s="10" t="s">
        <v>727</v>
      </c>
      <c r="D27" s="130" t="s">
        <v>28</v>
      </c>
      <c r="E27" s="159"/>
      <c r="F27" s="160"/>
      <c r="G27" s="11" t="s">
        <v>728</v>
      </c>
      <c r="H27" s="14">
        <v>14.28</v>
      </c>
      <c r="I27" s="121">
        <f t="shared" si="0"/>
        <v>128.51999999999998</v>
      </c>
      <c r="J27" s="127"/>
    </row>
    <row r="28" spans="1:16" ht="84">
      <c r="A28" s="126"/>
      <c r="B28" s="119">
        <v>3</v>
      </c>
      <c r="C28" s="10" t="s">
        <v>727</v>
      </c>
      <c r="D28" s="130" t="s">
        <v>30</v>
      </c>
      <c r="E28" s="159"/>
      <c r="F28" s="160"/>
      <c r="G28" s="11" t="s">
        <v>728</v>
      </c>
      <c r="H28" s="14">
        <v>14.28</v>
      </c>
      <c r="I28" s="121">
        <f t="shared" si="0"/>
        <v>42.839999999999996</v>
      </c>
      <c r="J28" s="127"/>
    </row>
    <row r="29" spans="1:16" ht="84">
      <c r="A29" s="126"/>
      <c r="B29" s="119">
        <v>8</v>
      </c>
      <c r="C29" s="10" t="s">
        <v>727</v>
      </c>
      <c r="D29" s="130" t="s">
        <v>32</v>
      </c>
      <c r="E29" s="159"/>
      <c r="F29" s="160"/>
      <c r="G29" s="11" t="s">
        <v>728</v>
      </c>
      <c r="H29" s="14">
        <v>14.28</v>
      </c>
      <c r="I29" s="121">
        <f t="shared" si="0"/>
        <v>114.24</v>
      </c>
      <c r="J29" s="127"/>
    </row>
    <row r="30" spans="1:16" ht="108">
      <c r="A30" s="126"/>
      <c r="B30" s="119">
        <v>40</v>
      </c>
      <c r="C30" s="10" t="s">
        <v>109</v>
      </c>
      <c r="D30" s="130" t="s">
        <v>28</v>
      </c>
      <c r="E30" s="159"/>
      <c r="F30" s="160"/>
      <c r="G30" s="11" t="s">
        <v>729</v>
      </c>
      <c r="H30" s="14">
        <v>5.86</v>
      </c>
      <c r="I30" s="121">
        <f t="shared" si="0"/>
        <v>234.4</v>
      </c>
      <c r="J30" s="127"/>
    </row>
    <row r="31" spans="1:16" ht="108">
      <c r="A31" s="126"/>
      <c r="B31" s="119">
        <v>8</v>
      </c>
      <c r="C31" s="10" t="s">
        <v>109</v>
      </c>
      <c r="D31" s="130" t="s">
        <v>30</v>
      </c>
      <c r="E31" s="159"/>
      <c r="F31" s="160"/>
      <c r="G31" s="11" t="s">
        <v>729</v>
      </c>
      <c r="H31" s="14">
        <v>5.86</v>
      </c>
      <c r="I31" s="121">
        <f t="shared" si="0"/>
        <v>46.88</v>
      </c>
      <c r="J31" s="127"/>
    </row>
    <row r="32" spans="1:16" ht="108">
      <c r="A32" s="126"/>
      <c r="B32" s="119">
        <v>8</v>
      </c>
      <c r="C32" s="10" t="s">
        <v>109</v>
      </c>
      <c r="D32" s="130" t="s">
        <v>31</v>
      </c>
      <c r="E32" s="159"/>
      <c r="F32" s="160"/>
      <c r="G32" s="11" t="s">
        <v>729</v>
      </c>
      <c r="H32" s="14">
        <v>5.86</v>
      </c>
      <c r="I32" s="121">
        <f t="shared" si="0"/>
        <v>46.88</v>
      </c>
      <c r="J32" s="127"/>
    </row>
    <row r="33" spans="1:10" ht="108">
      <c r="A33" s="126"/>
      <c r="B33" s="119">
        <v>9</v>
      </c>
      <c r="C33" s="10" t="s">
        <v>109</v>
      </c>
      <c r="D33" s="130" t="s">
        <v>33</v>
      </c>
      <c r="E33" s="159"/>
      <c r="F33" s="160"/>
      <c r="G33" s="11" t="s">
        <v>729</v>
      </c>
      <c r="H33" s="14">
        <v>6.22</v>
      </c>
      <c r="I33" s="121">
        <f t="shared" si="0"/>
        <v>55.98</v>
      </c>
      <c r="J33" s="127"/>
    </row>
    <row r="34" spans="1:10" ht="108">
      <c r="A34" s="126"/>
      <c r="B34" s="119">
        <v>5</v>
      </c>
      <c r="C34" s="10" t="s">
        <v>730</v>
      </c>
      <c r="D34" s="130" t="s">
        <v>28</v>
      </c>
      <c r="E34" s="159"/>
      <c r="F34" s="160"/>
      <c r="G34" s="11" t="s">
        <v>731</v>
      </c>
      <c r="H34" s="14">
        <v>5.86</v>
      </c>
      <c r="I34" s="121">
        <f t="shared" si="0"/>
        <v>29.3</v>
      </c>
      <c r="J34" s="127"/>
    </row>
    <row r="35" spans="1:10" ht="108">
      <c r="A35" s="126"/>
      <c r="B35" s="119">
        <v>5</v>
      </c>
      <c r="C35" s="10" t="s">
        <v>730</v>
      </c>
      <c r="D35" s="130" t="s">
        <v>30</v>
      </c>
      <c r="E35" s="159"/>
      <c r="F35" s="160"/>
      <c r="G35" s="11" t="s">
        <v>731</v>
      </c>
      <c r="H35" s="14">
        <v>5.86</v>
      </c>
      <c r="I35" s="121">
        <f t="shared" si="0"/>
        <v>29.3</v>
      </c>
      <c r="J35" s="127"/>
    </row>
    <row r="36" spans="1:10" ht="108">
      <c r="A36" s="126"/>
      <c r="B36" s="119">
        <v>5</v>
      </c>
      <c r="C36" s="10" t="s">
        <v>730</v>
      </c>
      <c r="D36" s="130" t="s">
        <v>31</v>
      </c>
      <c r="E36" s="159"/>
      <c r="F36" s="160"/>
      <c r="G36" s="11" t="s">
        <v>731</v>
      </c>
      <c r="H36" s="14">
        <v>5.86</v>
      </c>
      <c r="I36" s="121">
        <f t="shared" si="0"/>
        <v>29.3</v>
      </c>
      <c r="J36" s="127"/>
    </row>
    <row r="37" spans="1:10" ht="108">
      <c r="A37" s="126"/>
      <c r="B37" s="119">
        <v>4</v>
      </c>
      <c r="C37" s="10" t="s">
        <v>730</v>
      </c>
      <c r="D37" s="130" t="s">
        <v>32</v>
      </c>
      <c r="E37" s="159"/>
      <c r="F37" s="160"/>
      <c r="G37" s="11" t="s">
        <v>731</v>
      </c>
      <c r="H37" s="14">
        <v>5.86</v>
      </c>
      <c r="I37" s="121">
        <f t="shared" si="0"/>
        <v>23.44</v>
      </c>
      <c r="J37" s="127"/>
    </row>
    <row r="38" spans="1:10" ht="120">
      <c r="A38" s="126"/>
      <c r="B38" s="119">
        <v>26</v>
      </c>
      <c r="C38" s="10" t="s">
        <v>732</v>
      </c>
      <c r="D38" s="130" t="s">
        <v>42</v>
      </c>
      <c r="E38" s="159" t="s">
        <v>279</v>
      </c>
      <c r="F38" s="160"/>
      <c r="G38" s="11" t="s">
        <v>733</v>
      </c>
      <c r="H38" s="14">
        <v>27.09</v>
      </c>
      <c r="I38" s="121">
        <f t="shared" si="0"/>
        <v>704.34</v>
      </c>
      <c r="J38" s="127"/>
    </row>
    <row r="39" spans="1:10" ht="96">
      <c r="A39" s="126"/>
      <c r="B39" s="119">
        <v>3</v>
      </c>
      <c r="C39" s="10" t="s">
        <v>734</v>
      </c>
      <c r="D39" s="130" t="s">
        <v>28</v>
      </c>
      <c r="E39" s="159"/>
      <c r="F39" s="160"/>
      <c r="G39" s="11" t="s">
        <v>735</v>
      </c>
      <c r="H39" s="14">
        <v>7.32</v>
      </c>
      <c r="I39" s="121">
        <f t="shared" si="0"/>
        <v>21.96</v>
      </c>
      <c r="J39" s="127"/>
    </row>
    <row r="40" spans="1:10" ht="96">
      <c r="A40" s="126"/>
      <c r="B40" s="119">
        <v>3</v>
      </c>
      <c r="C40" s="10" t="s">
        <v>734</v>
      </c>
      <c r="D40" s="130" t="s">
        <v>30</v>
      </c>
      <c r="E40" s="159"/>
      <c r="F40" s="160"/>
      <c r="G40" s="11" t="s">
        <v>735</v>
      </c>
      <c r="H40" s="14">
        <v>7.32</v>
      </c>
      <c r="I40" s="121">
        <f t="shared" si="0"/>
        <v>21.96</v>
      </c>
      <c r="J40" s="127"/>
    </row>
    <row r="41" spans="1:10" ht="96">
      <c r="A41" s="126"/>
      <c r="B41" s="119">
        <v>3</v>
      </c>
      <c r="C41" s="10" t="s">
        <v>734</v>
      </c>
      <c r="D41" s="130" t="s">
        <v>31</v>
      </c>
      <c r="E41" s="159"/>
      <c r="F41" s="160"/>
      <c r="G41" s="11" t="s">
        <v>735</v>
      </c>
      <c r="H41" s="14">
        <v>7.32</v>
      </c>
      <c r="I41" s="121">
        <f t="shared" si="0"/>
        <v>21.96</v>
      </c>
      <c r="J41" s="127"/>
    </row>
    <row r="42" spans="1:10" ht="84">
      <c r="A42" s="126"/>
      <c r="B42" s="119">
        <v>3</v>
      </c>
      <c r="C42" s="10" t="s">
        <v>736</v>
      </c>
      <c r="D42" s="130" t="s">
        <v>28</v>
      </c>
      <c r="E42" s="159"/>
      <c r="F42" s="160"/>
      <c r="G42" s="11" t="s">
        <v>737</v>
      </c>
      <c r="H42" s="14">
        <v>6.59</v>
      </c>
      <c r="I42" s="121">
        <f t="shared" si="0"/>
        <v>19.77</v>
      </c>
      <c r="J42" s="127"/>
    </row>
    <row r="43" spans="1:10" ht="84">
      <c r="A43" s="126"/>
      <c r="B43" s="119">
        <v>3</v>
      </c>
      <c r="C43" s="10" t="s">
        <v>736</v>
      </c>
      <c r="D43" s="130" t="s">
        <v>30</v>
      </c>
      <c r="E43" s="159"/>
      <c r="F43" s="160"/>
      <c r="G43" s="11" t="s">
        <v>737</v>
      </c>
      <c r="H43" s="14">
        <v>6.59</v>
      </c>
      <c r="I43" s="121">
        <f t="shared" si="0"/>
        <v>19.77</v>
      </c>
      <c r="J43" s="127"/>
    </row>
    <row r="44" spans="1:10" ht="84">
      <c r="A44" s="126"/>
      <c r="B44" s="119">
        <v>3</v>
      </c>
      <c r="C44" s="10" t="s">
        <v>736</v>
      </c>
      <c r="D44" s="130" t="s">
        <v>31</v>
      </c>
      <c r="E44" s="159"/>
      <c r="F44" s="160"/>
      <c r="G44" s="11" t="s">
        <v>737</v>
      </c>
      <c r="H44" s="14">
        <v>6.59</v>
      </c>
      <c r="I44" s="121">
        <f t="shared" si="0"/>
        <v>19.77</v>
      </c>
      <c r="J44" s="127"/>
    </row>
    <row r="45" spans="1:10" ht="108">
      <c r="A45" s="126"/>
      <c r="B45" s="119">
        <v>8</v>
      </c>
      <c r="C45" s="10" t="s">
        <v>35</v>
      </c>
      <c r="D45" s="130" t="s">
        <v>40</v>
      </c>
      <c r="E45" s="159"/>
      <c r="F45" s="160"/>
      <c r="G45" s="11" t="s">
        <v>738</v>
      </c>
      <c r="H45" s="14">
        <v>9.15</v>
      </c>
      <c r="I45" s="121">
        <f t="shared" si="0"/>
        <v>73.2</v>
      </c>
      <c r="J45" s="127"/>
    </row>
    <row r="46" spans="1:10" ht="108">
      <c r="A46" s="126"/>
      <c r="B46" s="119">
        <v>6</v>
      </c>
      <c r="C46" s="10" t="s">
        <v>35</v>
      </c>
      <c r="D46" s="130" t="s">
        <v>41</v>
      </c>
      <c r="E46" s="159"/>
      <c r="F46" s="160"/>
      <c r="G46" s="11" t="s">
        <v>738</v>
      </c>
      <c r="H46" s="14">
        <v>9.15</v>
      </c>
      <c r="I46" s="121">
        <f t="shared" si="0"/>
        <v>54.900000000000006</v>
      </c>
      <c r="J46" s="127"/>
    </row>
    <row r="47" spans="1:10" ht="144">
      <c r="A47" s="126"/>
      <c r="B47" s="119">
        <v>2</v>
      </c>
      <c r="C47" s="10" t="s">
        <v>739</v>
      </c>
      <c r="D47" s="130" t="s">
        <v>45</v>
      </c>
      <c r="E47" s="159" t="s">
        <v>279</v>
      </c>
      <c r="F47" s="160"/>
      <c r="G47" s="11" t="s">
        <v>740</v>
      </c>
      <c r="H47" s="14">
        <v>27.09</v>
      </c>
      <c r="I47" s="121">
        <f t="shared" si="0"/>
        <v>54.18</v>
      </c>
      <c r="J47" s="127"/>
    </row>
    <row r="48" spans="1:10" ht="132">
      <c r="A48" s="126"/>
      <c r="B48" s="119">
        <v>4</v>
      </c>
      <c r="C48" s="10" t="s">
        <v>741</v>
      </c>
      <c r="D48" s="130" t="s">
        <v>40</v>
      </c>
      <c r="E48" s="159" t="s">
        <v>742</v>
      </c>
      <c r="F48" s="160"/>
      <c r="G48" s="11" t="s">
        <v>743</v>
      </c>
      <c r="H48" s="14">
        <v>13.54</v>
      </c>
      <c r="I48" s="121">
        <f t="shared" si="0"/>
        <v>54.16</v>
      </c>
      <c r="J48" s="127"/>
    </row>
    <row r="49" spans="1:10" ht="120">
      <c r="A49" s="126"/>
      <c r="B49" s="119">
        <v>1</v>
      </c>
      <c r="C49" s="10" t="s">
        <v>622</v>
      </c>
      <c r="D49" s="130" t="s">
        <v>30</v>
      </c>
      <c r="E49" s="159" t="s">
        <v>679</v>
      </c>
      <c r="F49" s="160"/>
      <c r="G49" s="11" t="s">
        <v>624</v>
      </c>
      <c r="H49" s="14">
        <v>21.6</v>
      </c>
      <c r="I49" s="121">
        <f t="shared" si="0"/>
        <v>21.6</v>
      </c>
      <c r="J49" s="127"/>
    </row>
    <row r="50" spans="1:10" ht="120">
      <c r="A50" s="126"/>
      <c r="B50" s="119">
        <v>1</v>
      </c>
      <c r="C50" s="10" t="s">
        <v>622</v>
      </c>
      <c r="D50" s="130" t="s">
        <v>31</v>
      </c>
      <c r="E50" s="159" t="s">
        <v>679</v>
      </c>
      <c r="F50" s="160"/>
      <c r="G50" s="11" t="s">
        <v>624</v>
      </c>
      <c r="H50" s="14">
        <v>21.6</v>
      </c>
      <c r="I50" s="121">
        <f t="shared" si="0"/>
        <v>21.6</v>
      </c>
      <c r="J50" s="127"/>
    </row>
    <row r="51" spans="1:10" ht="120">
      <c r="A51" s="126"/>
      <c r="B51" s="119">
        <v>1</v>
      </c>
      <c r="C51" s="10" t="s">
        <v>622</v>
      </c>
      <c r="D51" s="130" t="s">
        <v>32</v>
      </c>
      <c r="E51" s="159" t="s">
        <v>679</v>
      </c>
      <c r="F51" s="160"/>
      <c r="G51" s="11" t="s">
        <v>624</v>
      </c>
      <c r="H51" s="14">
        <v>21.6</v>
      </c>
      <c r="I51" s="121">
        <f t="shared" si="0"/>
        <v>21.6</v>
      </c>
      <c r="J51" s="127"/>
    </row>
    <row r="52" spans="1:10" ht="120">
      <c r="A52" s="126"/>
      <c r="B52" s="119">
        <v>1</v>
      </c>
      <c r="C52" s="10" t="s">
        <v>622</v>
      </c>
      <c r="D52" s="130" t="s">
        <v>33</v>
      </c>
      <c r="E52" s="159" t="s">
        <v>679</v>
      </c>
      <c r="F52" s="160"/>
      <c r="G52" s="11" t="s">
        <v>624</v>
      </c>
      <c r="H52" s="14">
        <v>21.6</v>
      </c>
      <c r="I52" s="121">
        <f t="shared" si="0"/>
        <v>21.6</v>
      </c>
      <c r="J52" s="127"/>
    </row>
    <row r="53" spans="1:10" ht="108">
      <c r="A53" s="126"/>
      <c r="B53" s="119">
        <v>2</v>
      </c>
      <c r="C53" s="10" t="s">
        <v>744</v>
      </c>
      <c r="D53" s="130" t="s">
        <v>28</v>
      </c>
      <c r="E53" s="159" t="s">
        <v>279</v>
      </c>
      <c r="F53" s="160"/>
      <c r="G53" s="11" t="s">
        <v>745</v>
      </c>
      <c r="H53" s="14">
        <v>21.6</v>
      </c>
      <c r="I53" s="121">
        <f t="shared" si="0"/>
        <v>43.2</v>
      </c>
      <c r="J53" s="127"/>
    </row>
    <row r="54" spans="1:10" ht="108">
      <c r="A54" s="126"/>
      <c r="B54" s="119">
        <v>2</v>
      </c>
      <c r="C54" s="10" t="s">
        <v>744</v>
      </c>
      <c r="D54" s="130" t="s">
        <v>30</v>
      </c>
      <c r="E54" s="159" t="s">
        <v>279</v>
      </c>
      <c r="F54" s="160"/>
      <c r="G54" s="11" t="s">
        <v>745</v>
      </c>
      <c r="H54" s="14">
        <v>21.6</v>
      </c>
      <c r="I54" s="121">
        <f t="shared" si="0"/>
        <v>43.2</v>
      </c>
      <c r="J54" s="127"/>
    </row>
    <row r="55" spans="1:10" ht="108">
      <c r="A55" s="126"/>
      <c r="B55" s="119">
        <v>2</v>
      </c>
      <c r="C55" s="10" t="s">
        <v>744</v>
      </c>
      <c r="D55" s="130" t="s">
        <v>31</v>
      </c>
      <c r="E55" s="159" t="s">
        <v>279</v>
      </c>
      <c r="F55" s="160"/>
      <c r="G55" s="11" t="s">
        <v>745</v>
      </c>
      <c r="H55" s="14">
        <v>21.6</v>
      </c>
      <c r="I55" s="121">
        <f t="shared" si="0"/>
        <v>43.2</v>
      </c>
      <c r="J55" s="127"/>
    </row>
    <row r="56" spans="1:10" ht="120">
      <c r="A56" s="126"/>
      <c r="B56" s="119">
        <v>4</v>
      </c>
      <c r="C56" s="10" t="s">
        <v>746</v>
      </c>
      <c r="D56" s="130" t="s">
        <v>28</v>
      </c>
      <c r="E56" s="159" t="s">
        <v>679</v>
      </c>
      <c r="F56" s="160"/>
      <c r="G56" s="11" t="s">
        <v>747</v>
      </c>
      <c r="H56" s="14">
        <v>21.6</v>
      </c>
      <c r="I56" s="121">
        <f t="shared" si="0"/>
        <v>86.4</v>
      </c>
      <c r="J56" s="127"/>
    </row>
    <row r="57" spans="1:10" ht="120">
      <c r="A57" s="126"/>
      <c r="B57" s="119">
        <v>4</v>
      </c>
      <c r="C57" s="10" t="s">
        <v>746</v>
      </c>
      <c r="D57" s="130" t="s">
        <v>30</v>
      </c>
      <c r="E57" s="159" t="s">
        <v>679</v>
      </c>
      <c r="F57" s="160"/>
      <c r="G57" s="11" t="s">
        <v>747</v>
      </c>
      <c r="H57" s="14">
        <v>21.6</v>
      </c>
      <c r="I57" s="121">
        <f t="shared" si="0"/>
        <v>86.4</v>
      </c>
      <c r="J57" s="127"/>
    </row>
    <row r="58" spans="1:10" ht="120">
      <c r="A58" s="126"/>
      <c r="B58" s="119">
        <v>4</v>
      </c>
      <c r="C58" s="10" t="s">
        <v>746</v>
      </c>
      <c r="D58" s="130" t="s">
        <v>31</v>
      </c>
      <c r="E58" s="159" t="s">
        <v>679</v>
      </c>
      <c r="F58" s="160"/>
      <c r="G58" s="11" t="s">
        <v>747</v>
      </c>
      <c r="H58" s="14">
        <v>21.6</v>
      </c>
      <c r="I58" s="121">
        <f t="shared" si="0"/>
        <v>86.4</v>
      </c>
      <c r="J58" s="127"/>
    </row>
    <row r="59" spans="1:10" ht="132">
      <c r="A59" s="126"/>
      <c r="B59" s="119">
        <v>16</v>
      </c>
      <c r="C59" s="10" t="s">
        <v>748</v>
      </c>
      <c r="D59" s="130" t="s">
        <v>725</v>
      </c>
      <c r="E59" s="159" t="s">
        <v>28</v>
      </c>
      <c r="F59" s="160"/>
      <c r="G59" s="11" t="s">
        <v>749</v>
      </c>
      <c r="H59" s="14">
        <v>6.95</v>
      </c>
      <c r="I59" s="121">
        <f t="shared" si="0"/>
        <v>111.2</v>
      </c>
      <c r="J59" s="127"/>
    </row>
    <row r="60" spans="1:10" ht="132">
      <c r="A60" s="126"/>
      <c r="B60" s="119">
        <v>28</v>
      </c>
      <c r="C60" s="10" t="s">
        <v>748</v>
      </c>
      <c r="D60" s="130" t="s">
        <v>725</v>
      </c>
      <c r="E60" s="159" t="s">
        <v>31</v>
      </c>
      <c r="F60" s="160"/>
      <c r="G60" s="11" t="s">
        <v>749</v>
      </c>
      <c r="H60" s="14">
        <v>6.95</v>
      </c>
      <c r="I60" s="121">
        <f t="shared" si="0"/>
        <v>194.6</v>
      </c>
      <c r="J60" s="127"/>
    </row>
    <row r="61" spans="1:10" ht="108">
      <c r="A61" s="126"/>
      <c r="B61" s="119">
        <v>4</v>
      </c>
      <c r="C61" s="10" t="s">
        <v>750</v>
      </c>
      <c r="D61" s="130" t="s">
        <v>30</v>
      </c>
      <c r="E61" s="159"/>
      <c r="F61" s="160"/>
      <c r="G61" s="11" t="s">
        <v>751</v>
      </c>
      <c r="H61" s="14">
        <v>8.42</v>
      </c>
      <c r="I61" s="121">
        <f t="shared" si="0"/>
        <v>33.68</v>
      </c>
      <c r="J61" s="127"/>
    </row>
    <row r="62" spans="1:10" ht="108">
      <c r="A62" s="126"/>
      <c r="B62" s="119">
        <v>4</v>
      </c>
      <c r="C62" s="10" t="s">
        <v>750</v>
      </c>
      <c r="D62" s="130" t="s">
        <v>31</v>
      </c>
      <c r="E62" s="159"/>
      <c r="F62" s="160"/>
      <c r="G62" s="11" t="s">
        <v>751</v>
      </c>
      <c r="H62" s="14">
        <v>8.42</v>
      </c>
      <c r="I62" s="121">
        <f t="shared" si="0"/>
        <v>33.68</v>
      </c>
      <c r="J62" s="127"/>
    </row>
    <row r="63" spans="1:10" ht="132">
      <c r="A63" s="126"/>
      <c r="B63" s="119">
        <v>2</v>
      </c>
      <c r="C63" s="10" t="s">
        <v>504</v>
      </c>
      <c r="D63" s="130" t="s">
        <v>304</v>
      </c>
      <c r="E63" s="159" t="s">
        <v>275</v>
      </c>
      <c r="F63" s="160"/>
      <c r="G63" s="11" t="s">
        <v>506</v>
      </c>
      <c r="H63" s="14">
        <v>21.6</v>
      </c>
      <c r="I63" s="121">
        <f t="shared" si="0"/>
        <v>43.2</v>
      </c>
      <c r="J63" s="127"/>
    </row>
    <row r="64" spans="1:10" ht="132">
      <c r="A64" s="126"/>
      <c r="B64" s="119">
        <v>2</v>
      </c>
      <c r="C64" s="10" t="s">
        <v>504</v>
      </c>
      <c r="D64" s="130" t="s">
        <v>304</v>
      </c>
      <c r="E64" s="159" t="s">
        <v>354</v>
      </c>
      <c r="F64" s="160"/>
      <c r="G64" s="11" t="s">
        <v>506</v>
      </c>
      <c r="H64" s="14">
        <v>21.6</v>
      </c>
      <c r="I64" s="121">
        <f t="shared" si="0"/>
        <v>43.2</v>
      </c>
      <c r="J64" s="127"/>
    </row>
    <row r="65" spans="1:10" ht="180">
      <c r="A65" s="126"/>
      <c r="B65" s="119">
        <v>2</v>
      </c>
      <c r="C65" s="10" t="s">
        <v>668</v>
      </c>
      <c r="D65" s="130" t="s">
        <v>30</v>
      </c>
      <c r="E65" s="159" t="s">
        <v>112</v>
      </c>
      <c r="F65" s="160"/>
      <c r="G65" s="11" t="s">
        <v>752</v>
      </c>
      <c r="H65" s="14">
        <v>31.48</v>
      </c>
      <c r="I65" s="121">
        <f t="shared" si="0"/>
        <v>62.96</v>
      </c>
      <c r="J65" s="127"/>
    </row>
    <row r="66" spans="1:10" ht="180">
      <c r="A66" s="126"/>
      <c r="B66" s="119">
        <v>2</v>
      </c>
      <c r="C66" s="10" t="s">
        <v>668</v>
      </c>
      <c r="D66" s="130" t="s">
        <v>30</v>
      </c>
      <c r="E66" s="159" t="s">
        <v>216</v>
      </c>
      <c r="F66" s="160"/>
      <c r="G66" s="11" t="s">
        <v>752</v>
      </c>
      <c r="H66" s="14">
        <v>31.48</v>
      </c>
      <c r="I66" s="121">
        <f t="shared" si="0"/>
        <v>62.96</v>
      </c>
      <c r="J66" s="127"/>
    </row>
    <row r="67" spans="1:10" ht="180">
      <c r="A67" s="126"/>
      <c r="B67" s="119">
        <v>2</v>
      </c>
      <c r="C67" s="10" t="s">
        <v>668</v>
      </c>
      <c r="D67" s="130" t="s">
        <v>30</v>
      </c>
      <c r="E67" s="159" t="s">
        <v>218</v>
      </c>
      <c r="F67" s="160"/>
      <c r="G67" s="11" t="s">
        <v>752</v>
      </c>
      <c r="H67" s="14">
        <v>31.48</v>
      </c>
      <c r="I67" s="121">
        <f t="shared" si="0"/>
        <v>62.96</v>
      </c>
      <c r="J67" s="127"/>
    </row>
    <row r="68" spans="1:10" ht="180">
      <c r="A68" s="126"/>
      <c r="B68" s="119">
        <v>2</v>
      </c>
      <c r="C68" s="10" t="s">
        <v>668</v>
      </c>
      <c r="D68" s="130" t="s">
        <v>30</v>
      </c>
      <c r="E68" s="159" t="s">
        <v>269</v>
      </c>
      <c r="F68" s="160"/>
      <c r="G68" s="11" t="s">
        <v>752</v>
      </c>
      <c r="H68" s="14">
        <v>31.48</v>
      </c>
      <c r="I68" s="121">
        <f t="shared" si="0"/>
        <v>62.96</v>
      </c>
      <c r="J68" s="127"/>
    </row>
    <row r="69" spans="1:10" ht="180">
      <c r="A69" s="126"/>
      <c r="B69" s="119">
        <v>2</v>
      </c>
      <c r="C69" s="10" t="s">
        <v>668</v>
      </c>
      <c r="D69" s="130" t="s">
        <v>30</v>
      </c>
      <c r="E69" s="159" t="s">
        <v>220</v>
      </c>
      <c r="F69" s="160"/>
      <c r="G69" s="11" t="s">
        <v>752</v>
      </c>
      <c r="H69" s="14">
        <v>31.48</v>
      </c>
      <c r="I69" s="121">
        <f t="shared" si="0"/>
        <v>62.96</v>
      </c>
      <c r="J69" s="127"/>
    </row>
    <row r="70" spans="1:10" ht="120">
      <c r="A70" s="126"/>
      <c r="B70" s="119">
        <v>1</v>
      </c>
      <c r="C70" s="10" t="s">
        <v>625</v>
      </c>
      <c r="D70" s="130" t="s">
        <v>31</v>
      </c>
      <c r="E70" s="159" t="s">
        <v>112</v>
      </c>
      <c r="F70" s="160"/>
      <c r="G70" s="11" t="s">
        <v>627</v>
      </c>
      <c r="H70" s="14">
        <v>28.92</v>
      </c>
      <c r="I70" s="121">
        <f t="shared" si="0"/>
        <v>28.92</v>
      </c>
      <c r="J70" s="127"/>
    </row>
    <row r="71" spans="1:10" ht="120">
      <c r="A71" s="126"/>
      <c r="B71" s="119">
        <v>1</v>
      </c>
      <c r="C71" s="10" t="s">
        <v>625</v>
      </c>
      <c r="D71" s="130" t="s">
        <v>31</v>
      </c>
      <c r="E71" s="159" t="s">
        <v>218</v>
      </c>
      <c r="F71" s="160"/>
      <c r="G71" s="11" t="s">
        <v>627</v>
      </c>
      <c r="H71" s="14">
        <v>28.92</v>
      </c>
      <c r="I71" s="121">
        <f t="shared" si="0"/>
        <v>28.92</v>
      </c>
      <c r="J71" s="127"/>
    </row>
    <row r="72" spans="1:10" ht="120">
      <c r="A72" s="126"/>
      <c r="B72" s="119">
        <v>1</v>
      </c>
      <c r="C72" s="10" t="s">
        <v>625</v>
      </c>
      <c r="D72" s="130" t="s">
        <v>31</v>
      </c>
      <c r="E72" s="159" t="s">
        <v>269</v>
      </c>
      <c r="F72" s="160"/>
      <c r="G72" s="11" t="s">
        <v>627</v>
      </c>
      <c r="H72" s="14">
        <v>28.92</v>
      </c>
      <c r="I72" s="121">
        <f t="shared" si="0"/>
        <v>28.92</v>
      </c>
      <c r="J72" s="127"/>
    </row>
    <row r="73" spans="1:10" ht="120">
      <c r="A73" s="126"/>
      <c r="B73" s="119">
        <v>1</v>
      </c>
      <c r="C73" s="10" t="s">
        <v>625</v>
      </c>
      <c r="D73" s="130" t="s">
        <v>31</v>
      </c>
      <c r="E73" s="159" t="s">
        <v>220</v>
      </c>
      <c r="F73" s="160"/>
      <c r="G73" s="11" t="s">
        <v>627</v>
      </c>
      <c r="H73" s="14">
        <v>28.92</v>
      </c>
      <c r="I73" s="121">
        <f t="shared" si="0"/>
        <v>28.92</v>
      </c>
      <c r="J73" s="127"/>
    </row>
    <row r="74" spans="1:10" ht="120">
      <c r="A74" s="126"/>
      <c r="B74" s="119">
        <v>1</v>
      </c>
      <c r="C74" s="10" t="s">
        <v>625</v>
      </c>
      <c r="D74" s="130" t="s">
        <v>31</v>
      </c>
      <c r="E74" s="159" t="s">
        <v>273</v>
      </c>
      <c r="F74" s="160"/>
      <c r="G74" s="11" t="s">
        <v>627</v>
      </c>
      <c r="H74" s="14">
        <v>28.92</v>
      </c>
      <c r="I74" s="121">
        <f t="shared" si="0"/>
        <v>28.92</v>
      </c>
      <c r="J74" s="127"/>
    </row>
    <row r="75" spans="1:10" ht="108">
      <c r="A75" s="126"/>
      <c r="B75" s="119">
        <v>2</v>
      </c>
      <c r="C75" s="10" t="s">
        <v>753</v>
      </c>
      <c r="D75" s="130" t="s">
        <v>28</v>
      </c>
      <c r="E75" s="159"/>
      <c r="F75" s="160"/>
      <c r="G75" s="11" t="s">
        <v>754</v>
      </c>
      <c r="H75" s="14">
        <v>14.28</v>
      </c>
      <c r="I75" s="121">
        <f t="shared" si="0"/>
        <v>28.56</v>
      </c>
      <c r="J75" s="127"/>
    </row>
    <row r="76" spans="1:10" ht="108">
      <c r="A76" s="126"/>
      <c r="B76" s="119">
        <v>6</v>
      </c>
      <c r="C76" s="10" t="s">
        <v>755</v>
      </c>
      <c r="D76" s="130" t="s">
        <v>31</v>
      </c>
      <c r="E76" s="159"/>
      <c r="F76" s="160"/>
      <c r="G76" s="11" t="s">
        <v>756</v>
      </c>
      <c r="H76" s="14">
        <v>5.86</v>
      </c>
      <c r="I76" s="121">
        <f t="shared" si="0"/>
        <v>35.160000000000004</v>
      </c>
      <c r="J76" s="127"/>
    </row>
    <row r="77" spans="1:10" ht="84">
      <c r="A77" s="126"/>
      <c r="B77" s="119">
        <v>8</v>
      </c>
      <c r="C77" s="10" t="s">
        <v>757</v>
      </c>
      <c r="D77" s="130" t="s">
        <v>30</v>
      </c>
      <c r="E77" s="159"/>
      <c r="F77" s="160"/>
      <c r="G77" s="11" t="s">
        <v>758</v>
      </c>
      <c r="H77" s="14">
        <v>20.13</v>
      </c>
      <c r="I77" s="121">
        <f t="shared" si="0"/>
        <v>161.04</v>
      </c>
      <c r="J77" s="127"/>
    </row>
    <row r="78" spans="1:10" ht="84">
      <c r="A78" s="126"/>
      <c r="B78" s="119">
        <v>8</v>
      </c>
      <c r="C78" s="10" t="s">
        <v>757</v>
      </c>
      <c r="D78" s="130" t="s">
        <v>31</v>
      </c>
      <c r="E78" s="159"/>
      <c r="F78" s="160"/>
      <c r="G78" s="11" t="s">
        <v>758</v>
      </c>
      <c r="H78" s="14">
        <v>20.13</v>
      </c>
      <c r="I78" s="121">
        <f t="shared" si="0"/>
        <v>161.04</v>
      </c>
      <c r="J78" s="127"/>
    </row>
    <row r="79" spans="1:10" ht="168">
      <c r="A79" s="126"/>
      <c r="B79" s="119">
        <v>1</v>
      </c>
      <c r="C79" s="10" t="s">
        <v>759</v>
      </c>
      <c r="D79" s="130" t="s">
        <v>279</v>
      </c>
      <c r="E79" s="159"/>
      <c r="F79" s="160"/>
      <c r="G79" s="11" t="s">
        <v>913</v>
      </c>
      <c r="H79" s="14">
        <v>6.22</v>
      </c>
      <c r="I79" s="121">
        <f t="shared" si="0"/>
        <v>6.22</v>
      </c>
      <c r="J79" s="127"/>
    </row>
    <row r="80" spans="1:10" ht="168">
      <c r="A80" s="126"/>
      <c r="B80" s="119">
        <v>1</v>
      </c>
      <c r="C80" s="10" t="s">
        <v>759</v>
      </c>
      <c r="D80" s="130" t="s">
        <v>589</v>
      </c>
      <c r="E80" s="159"/>
      <c r="F80" s="160"/>
      <c r="G80" s="11" t="s">
        <v>913</v>
      </c>
      <c r="H80" s="14">
        <v>6.22</v>
      </c>
      <c r="I80" s="121">
        <f t="shared" si="0"/>
        <v>6.22</v>
      </c>
      <c r="J80" s="127"/>
    </row>
    <row r="81" spans="1:10" ht="168">
      <c r="A81" s="126"/>
      <c r="B81" s="119">
        <v>1</v>
      </c>
      <c r="C81" s="10" t="s">
        <v>759</v>
      </c>
      <c r="D81" s="130" t="s">
        <v>679</v>
      </c>
      <c r="E81" s="159"/>
      <c r="F81" s="160"/>
      <c r="G81" s="11" t="s">
        <v>913</v>
      </c>
      <c r="H81" s="14">
        <v>6.22</v>
      </c>
      <c r="I81" s="121">
        <f t="shared" si="0"/>
        <v>6.22</v>
      </c>
      <c r="J81" s="127"/>
    </row>
    <row r="82" spans="1:10" ht="168">
      <c r="A82" s="126"/>
      <c r="B82" s="119">
        <v>1</v>
      </c>
      <c r="C82" s="10" t="s">
        <v>759</v>
      </c>
      <c r="D82" s="130" t="s">
        <v>760</v>
      </c>
      <c r="E82" s="159"/>
      <c r="F82" s="160"/>
      <c r="G82" s="11" t="s">
        <v>913</v>
      </c>
      <c r="H82" s="14">
        <v>6.22</v>
      </c>
      <c r="I82" s="121">
        <f t="shared" si="0"/>
        <v>6.22</v>
      </c>
      <c r="J82" s="127"/>
    </row>
    <row r="83" spans="1:10" ht="168">
      <c r="A83" s="126"/>
      <c r="B83" s="119">
        <v>1</v>
      </c>
      <c r="C83" s="10" t="s">
        <v>759</v>
      </c>
      <c r="D83" s="130" t="s">
        <v>742</v>
      </c>
      <c r="E83" s="159"/>
      <c r="F83" s="160"/>
      <c r="G83" s="11" t="s">
        <v>913</v>
      </c>
      <c r="H83" s="14">
        <v>6.22</v>
      </c>
      <c r="I83" s="121">
        <f t="shared" si="0"/>
        <v>6.22</v>
      </c>
      <c r="J83" s="127"/>
    </row>
    <row r="84" spans="1:10" ht="168">
      <c r="A84" s="126"/>
      <c r="B84" s="119">
        <v>1</v>
      </c>
      <c r="C84" s="10" t="s">
        <v>759</v>
      </c>
      <c r="D84" s="130" t="s">
        <v>761</v>
      </c>
      <c r="E84" s="159"/>
      <c r="F84" s="160"/>
      <c r="G84" s="11" t="s">
        <v>913</v>
      </c>
      <c r="H84" s="14">
        <v>6.22</v>
      </c>
      <c r="I84" s="121">
        <f t="shared" si="0"/>
        <v>6.22</v>
      </c>
      <c r="J84" s="127"/>
    </row>
    <row r="85" spans="1:10" ht="144">
      <c r="A85" s="126"/>
      <c r="B85" s="119">
        <v>1</v>
      </c>
      <c r="C85" s="10" t="s">
        <v>762</v>
      </c>
      <c r="D85" s="130" t="s">
        <v>30</v>
      </c>
      <c r="E85" s="159" t="s">
        <v>679</v>
      </c>
      <c r="F85" s="160"/>
      <c r="G85" s="11" t="s">
        <v>763</v>
      </c>
      <c r="H85" s="14">
        <v>21.6</v>
      </c>
      <c r="I85" s="121">
        <f t="shared" si="0"/>
        <v>21.6</v>
      </c>
      <c r="J85" s="127"/>
    </row>
    <row r="86" spans="1:10" ht="144">
      <c r="A86" s="126"/>
      <c r="B86" s="119">
        <v>1</v>
      </c>
      <c r="C86" s="10" t="s">
        <v>762</v>
      </c>
      <c r="D86" s="130" t="s">
        <v>31</v>
      </c>
      <c r="E86" s="159" t="s">
        <v>679</v>
      </c>
      <c r="F86" s="160"/>
      <c r="G86" s="11" t="s">
        <v>763</v>
      </c>
      <c r="H86" s="14">
        <v>21.6</v>
      </c>
      <c r="I86" s="121">
        <f t="shared" ref="I86:I149" si="1">H86*B86</f>
        <v>21.6</v>
      </c>
      <c r="J86" s="127"/>
    </row>
    <row r="87" spans="1:10" ht="132">
      <c r="A87" s="126"/>
      <c r="B87" s="119">
        <v>1</v>
      </c>
      <c r="C87" s="10" t="s">
        <v>764</v>
      </c>
      <c r="D87" s="130" t="s">
        <v>30</v>
      </c>
      <c r="E87" s="159" t="s">
        <v>679</v>
      </c>
      <c r="F87" s="160"/>
      <c r="G87" s="11" t="s">
        <v>765</v>
      </c>
      <c r="H87" s="14">
        <v>21.6</v>
      </c>
      <c r="I87" s="121">
        <f t="shared" si="1"/>
        <v>21.6</v>
      </c>
      <c r="J87" s="127"/>
    </row>
    <row r="88" spans="1:10" ht="132">
      <c r="A88" s="126"/>
      <c r="B88" s="119">
        <v>1</v>
      </c>
      <c r="C88" s="10" t="s">
        <v>764</v>
      </c>
      <c r="D88" s="130" t="s">
        <v>31</v>
      </c>
      <c r="E88" s="159" t="s">
        <v>679</v>
      </c>
      <c r="F88" s="160"/>
      <c r="G88" s="11" t="s">
        <v>765</v>
      </c>
      <c r="H88" s="14">
        <v>21.6</v>
      </c>
      <c r="I88" s="121">
        <f t="shared" si="1"/>
        <v>21.6</v>
      </c>
      <c r="J88" s="127"/>
    </row>
    <row r="89" spans="1:10" ht="120">
      <c r="A89" s="126"/>
      <c r="B89" s="119">
        <v>1</v>
      </c>
      <c r="C89" s="10" t="s">
        <v>766</v>
      </c>
      <c r="D89" s="130" t="s">
        <v>30</v>
      </c>
      <c r="E89" s="159" t="s">
        <v>279</v>
      </c>
      <c r="F89" s="160"/>
      <c r="G89" s="11" t="s">
        <v>767</v>
      </c>
      <c r="H89" s="14">
        <v>6.22</v>
      </c>
      <c r="I89" s="121">
        <f t="shared" si="1"/>
        <v>6.22</v>
      </c>
      <c r="J89" s="127"/>
    </row>
    <row r="90" spans="1:10" ht="120">
      <c r="A90" s="126"/>
      <c r="B90" s="119">
        <v>7</v>
      </c>
      <c r="C90" s="10" t="s">
        <v>766</v>
      </c>
      <c r="D90" s="130" t="s">
        <v>30</v>
      </c>
      <c r="E90" s="159" t="s">
        <v>589</v>
      </c>
      <c r="F90" s="160"/>
      <c r="G90" s="11" t="s">
        <v>767</v>
      </c>
      <c r="H90" s="14">
        <v>6.22</v>
      </c>
      <c r="I90" s="121">
        <f t="shared" si="1"/>
        <v>43.54</v>
      </c>
      <c r="J90" s="127"/>
    </row>
    <row r="91" spans="1:10" ht="120">
      <c r="A91" s="126"/>
      <c r="B91" s="119">
        <v>1</v>
      </c>
      <c r="C91" s="10" t="s">
        <v>766</v>
      </c>
      <c r="D91" s="130" t="s">
        <v>30</v>
      </c>
      <c r="E91" s="159" t="s">
        <v>679</v>
      </c>
      <c r="F91" s="160"/>
      <c r="G91" s="11" t="s">
        <v>767</v>
      </c>
      <c r="H91" s="14">
        <v>6.22</v>
      </c>
      <c r="I91" s="121">
        <f t="shared" si="1"/>
        <v>6.22</v>
      </c>
      <c r="J91" s="127"/>
    </row>
    <row r="92" spans="1:10" ht="120">
      <c r="A92" s="126"/>
      <c r="B92" s="119">
        <v>1</v>
      </c>
      <c r="C92" s="10" t="s">
        <v>766</v>
      </c>
      <c r="D92" s="130" t="s">
        <v>30</v>
      </c>
      <c r="E92" s="159" t="s">
        <v>760</v>
      </c>
      <c r="F92" s="160"/>
      <c r="G92" s="11" t="s">
        <v>767</v>
      </c>
      <c r="H92" s="14">
        <v>6.22</v>
      </c>
      <c r="I92" s="121">
        <f t="shared" si="1"/>
        <v>6.22</v>
      </c>
      <c r="J92" s="127"/>
    </row>
    <row r="93" spans="1:10" ht="120">
      <c r="A93" s="126"/>
      <c r="B93" s="119">
        <v>1</v>
      </c>
      <c r="C93" s="10" t="s">
        <v>766</v>
      </c>
      <c r="D93" s="130" t="s">
        <v>30</v>
      </c>
      <c r="E93" s="159" t="s">
        <v>768</v>
      </c>
      <c r="F93" s="160"/>
      <c r="G93" s="11" t="s">
        <v>767</v>
      </c>
      <c r="H93" s="14">
        <v>6.22</v>
      </c>
      <c r="I93" s="121">
        <f t="shared" si="1"/>
        <v>6.22</v>
      </c>
      <c r="J93" s="127"/>
    </row>
    <row r="94" spans="1:10" ht="120">
      <c r="A94" s="126"/>
      <c r="B94" s="119">
        <v>1</v>
      </c>
      <c r="C94" s="10" t="s">
        <v>766</v>
      </c>
      <c r="D94" s="130" t="s">
        <v>30</v>
      </c>
      <c r="E94" s="159" t="s">
        <v>761</v>
      </c>
      <c r="F94" s="160"/>
      <c r="G94" s="11" t="s">
        <v>767</v>
      </c>
      <c r="H94" s="14">
        <v>6.22</v>
      </c>
      <c r="I94" s="121">
        <f t="shared" si="1"/>
        <v>6.22</v>
      </c>
      <c r="J94" s="127"/>
    </row>
    <row r="95" spans="1:10" ht="120">
      <c r="A95" s="126"/>
      <c r="B95" s="119">
        <v>6</v>
      </c>
      <c r="C95" s="10" t="s">
        <v>766</v>
      </c>
      <c r="D95" s="130" t="s">
        <v>31</v>
      </c>
      <c r="E95" s="159" t="s">
        <v>589</v>
      </c>
      <c r="F95" s="160"/>
      <c r="G95" s="11" t="s">
        <v>767</v>
      </c>
      <c r="H95" s="14">
        <v>6.22</v>
      </c>
      <c r="I95" s="121">
        <f t="shared" si="1"/>
        <v>37.32</v>
      </c>
      <c r="J95" s="127"/>
    </row>
    <row r="96" spans="1:10" ht="108">
      <c r="A96" s="126"/>
      <c r="B96" s="119">
        <v>8</v>
      </c>
      <c r="C96" s="10" t="s">
        <v>769</v>
      </c>
      <c r="D96" s="130" t="s">
        <v>30</v>
      </c>
      <c r="E96" s="159" t="s">
        <v>279</v>
      </c>
      <c r="F96" s="160"/>
      <c r="G96" s="11" t="s">
        <v>770</v>
      </c>
      <c r="H96" s="14">
        <v>42.83</v>
      </c>
      <c r="I96" s="121">
        <f t="shared" si="1"/>
        <v>342.64</v>
      </c>
      <c r="J96" s="127"/>
    </row>
    <row r="97" spans="1:10" ht="108">
      <c r="A97" s="126"/>
      <c r="B97" s="119">
        <v>8</v>
      </c>
      <c r="C97" s="10" t="s">
        <v>769</v>
      </c>
      <c r="D97" s="130" t="s">
        <v>31</v>
      </c>
      <c r="E97" s="159" t="s">
        <v>279</v>
      </c>
      <c r="F97" s="160"/>
      <c r="G97" s="11" t="s">
        <v>770</v>
      </c>
      <c r="H97" s="14">
        <v>42.83</v>
      </c>
      <c r="I97" s="121">
        <f t="shared" si="1"/>
        <v>342.64</v>
      </c>
      <c r="J97" s="127"/>
    </row>
    <row r="98" spans="1:10" ht="108">
      <c r="A98" s="126"/>
      <c r="B98" s="119">
        <v>10</v>
      </c>
      <c r="C98" s="10" t="s">
        <v>771</v>
      </c>
      <c r="D98" s="130" t="s">
        <v>28</v>
      </c>
      <c r="E98" s="159"/>
      <c r="F98" s="160"/>
      <c r="G98" s="11" t="s">
        <v>772</v>
      </c>
      <c r="H98" s="14">
        <v>10.61</v>
      </c>
      <c r="I98" s="121">
        <f t="shared" si="1"/>
        <v>106.1</v>
      </c>
      <c r="J98" s="127"/>
    </row>
    <row r="99" spans="1:10" ht="108">
      <c r="A99" s="126"/>
      <c r="B99" s="119">
        <v>19</v>
      </c>
      <c r="C99" s="10" t="s">
        <v>771</v>
      </c>
      <c r="D99" s="130" t="s">
        <v>30</v>
      </c>
      <c r="E99" s="159"/>
      <c r="F99" s="160"/>
      <c r="G99" s="11" t="s">
        <v>772</v>
      </c>
      <c r="H99" s="14">
        <v>10.61</v>
      </c>
      <c r="I99" s="121">
        <f t="shared" si="1"/>
        <v>201.58999999999997</v>
      </c>
      <c r="J99" s="127"/>
    </row>
    <row r="100" spans="1:10" ht="108">
      <c r="A100" s="126"/>
      <c r="B100" s="119">
        <v>5</v>
      </c>
      <c r="C100" s="10" t="s">
        <v>771</v>
      </c>
      <c r="D100" s="130" t="s">
        <v>31</v>
      </c>
      <c r="E100" s="159"/>
      <c r="F100" s="160"/>
      <c r="G100" s="11" t="s">
        <v>772</v>
      </c>
      <c r="H100" s="14">
        <v>10.61</v>
      </c>
      <c r="I100" s="121">
        <f t="shared" si="1"/>
        <v>53.05</v>
      </c>
      <c r="J100" s="127"/>
    </row>
    <row r="101" spans="1:10" ht="108">
      <c r="A101" s="126"/>
      <c r="B101" s="119">
        <v>2</v>
      </c>
      <c r="C101" s="10" t="s">
        <v>773</v>
      </c>
      <c r="D101" s="130" t="s">
        <v>28</v>
      </c>
      <c r="E101" s="159"/>
      <c r="F101" s="160"/>
      <c r="G101" s="11" t="s">
        <v>774</v>
      </c>
      <c r="H101" s="14">
        <v>11.35</v>
      </c>
      <c r="I101" s="121">
        <f t="shared" si="1"/>
        <v>22.7</v>
      </c>
      <c r="J101" s="127"/>
    </row>
    <row r="102" spans="1:10" ht="108">
      <c r="A102" s="126"/>
      <c r="B102" s="119">
        <v>2</v>
      </c>
      <c r="C102" s="10" t="s">
        <v>773</v>
      </c>
      <c r="D102" s="130" t="s">
        <v>30</v>
      </c>
      <c r="E102" s="159"/>
      <c r="F102" s="160"/>
      <c r="G102" s="11" t="s">
        <v>774</v>
      </c>
      <c r="H102" s="14">
        <v>11.35</v>
      </c>
      <c r="I102" s="121">
        <f t="shared" si="1"/>
        <v>22.7</v>
      </c>
      <c r="J102" s="127"/>
    </row>
    <row r="103" spans="1:10" ht="108">
      <c r="A103" s="126"/>
      <c r="B103" s="119">
        <v>2</v>
      </c>
      <c r="C103" s="10" t="s">
        <v>775</v>
      </c>
      <c r="D103" s="130" t="s">
        <v>28</v>
      </c>
      <c r="E103" s="159"/>
      <c r="F103" s="160"/>
      <c r="G103" s="11" t="s">
        <v>776</v>
      </c>
      <c r="H103" s="14">
        <v>14.28</v>
      </c>
      <c r="I103" s="121">
        <f t="shared" si="1"/>
        <v>28.56</v>
      </c>
      <c r="J103" s="127"/>
    </row>
    <row r="104" spans="1:10" ht="108">
      <c r="A104" s="126"/>
      <c r="B104" s="119">
        <v>1</v>
      </c>
      <c r="C104" s="10" t="s">
        <v>777</v>
      </c>
      <c r="D104" s="130" t="s">
        <v>31</v>
      </c>
      <c r="E104" s="159"/>
      <c r="F104" s="160"/>
      <c r="G104" s="11" t="s">
        <v>778</v>
      </c>
      <c r="H104" s="14">
        <v>9.15</v>
      </c>
      <c r="I104" s="121">
        <f t="shared" si="1"/>
        <v>9.15</v>
      </c>
      <c r="J104" s="127"/>
    </row>
    <row r="105" spans="1:10" ht="108">
      <c r="A105" s="126"/>
      <c r="B105" s="119">
        <v>2</v>
      </c>
      <c r="C105" s="10" t="s">
        <v>779</v>
      </c>
      <c r="D105" s="130" t="s">
        <v>28</v>
      </c>
      <c r="E105" s="159"/>
      <c r="F105" s="160"/>
      <c r="G105" s="11" t="s">
        <v>780</v>
      </c>
      <c r="H105" s="14">
        <v>8.7799999999999994</v>
      </c>
      <c r="I105" s="121">
        <f t="shared" si="1"/>
        <v>17.559999999999999</v>
      </c>
      <c r="J105" s="127"/>
    </row>
    <row r="106" spans="1:10" ht="108">
      <c r="A106" s="126"/>
      <c r="B106" s="119">
        <v>3</v>
      </c>
      <c r="C106" s="10" t="s">
        <v>779</v>
      </c>
      <c r="D106" s="130" t="s">
        <v>657</v>
      </c>
      <c r="E106" s="159"/>
      <c r="F106" s="160"/>
      <c r="G106" s="11" t="s">
        <v>780</v>
      </c>
      <c r="H106" s="14">
        <v>8.7799999999999994</v>
      </c>
      <c r="I106" s="121">
        <f t="shared" si="1"/>
        <v>26.339999999999996</v>
      </c>
      <c r="J106" s="127"/>
    </row>
    <row r="107" spans="1:10" ht="132">
      <c r="A107" s="126"/>
      <c r="B107" s="119">
        <v>1</v>
      </c>
      <c r="C107" s="10" t="s">
        <v>781</v>
      </c>
      <c r="D107" s="130" t="s">
        <v>30</v>
      </c>
      <c r="E107" s="159" t="s">
        <v>279</v>
      </c>
      <c r="F107" s="160"/>
      <c r="G107" s="11" t="s">
        <v>782</v>
      </c>
      <c r="H107" s="14">
        <v>6.22</v>
      </c>
      <c r="I107" s="121">
        <f t="shared" si="1"/>
        <v>6.22</v>
      </c>
      <c r="J107" s="127"/>
    </row>
    <row r="108" spans="1:10" ht="132">
      <c r="A108" s="126"/>
      <c r="B108" s="119">
        <v>1</v>
      </c>
      <c r="C108" s="10" t="s">
        <v>781</v>
      </c>
      <c r="D108" s="130" t="s">
        <v>30</v>
      </c>
      <c r="E108" s="159" t="s">
        <v>589</v>
      </c>
      <c r="F108" s="160"/>
      <c r="G108" s="11" t="s">
        <v>782</v>
      </c>
      <c r="H108" s="14">
        <v>6.22</v>
      </c>
      <c r="I108" s="121">
        <f t="shared" si="1"/>
        <v>6.22</v>
      </c>
      <c r="J108" s="127"/>
    </row>
    <row r="109" spans="1:10" ht="132">
      <c r="A109" s="126"/>
      <c r="B109" s="119">
        <v>1</v>
      </c>
      <c r="C109" s="10" t="s">
        <v>781</v>
      </c>
      <c r="D109" s="130" t="s">
        <v>30</v>
      </c>
      <c r="E109" s="159" t="s">
        <v>679</v>
      </c>
      <c r="F109" s="160"/>
      <c r="G109" s="11" t="s">
        <v>782</v>
      </c>
      <c r="H109" s="14">
        <v>6.22</v>
      </c>
      <c r="I109" s="121">
        <f t="shared" si="1"/>
        <v>6.22</v>
      </c>
      <c r="J109" s="127"/>
    </row>
    <row r="110" spans="1:10" ht="132">
      <c r="A110" s="126"/>
      <c r="B110" s="119">
        <v>1</v>
      </c>
      <c r="C110" s="10" t="s">
        <v>781</v>
      </c>
      <c r="D110" s="130" t="s">
        <v>30</v>
      </c>
      <c r="E110" s="159" t="s">
        <v>760</v>
      </c>
      <c r="F110" s="160"/>
      <c r="G110" s="11" t="s">
        <v>782</v>
      </c>
      <c r="H110" s="14">
        <v>6.22</v>
      </c>
      <c r="I110" s="121">
        <f t="shared" si="1"/>
        <v>6.22</v>
      </c>
      <c r="J110" s="127"/>
    </row>
    <row r="111" spans="1:10" ht="132">
      <c r="A111" s="126"/>
      <c r="B111" s="119">
        <v>1</v>
      </c>
      <c r="C111" s="10" t="s">
        <v>781</v>
      </c>
      <c r="D111" s="130" t="s">
        <v>30</v>
      </c>
      <c r="E111" s="159" t="s">
        <v>742</v>
      </c>
      <c r="F111" s="160"/>
      <c r="G111" s="11" t="s">
        <v>782</v>
      </c>
      <c r="H111" s="14">
        <v>6.22</v>
      </c>
      <c r="I111" s="121">
        <f t="shared" si="1"/>
        <v>6.22</v>
      </c>
      <c r="J111" s="127"/>
    </row>
    <row r="112" spans="1:10" ht="132">
      <c r="A112" s="126"/>
      <c r="B112" s="119">
        <v>1</v>
      </c>
      <c r="C112" s="10" t="s">
        <v>781</v>
      </c>
      <c r="D112" s="130" t="s">
        <v>30</v>
      </c>
      <c r="E112" s="159" t="s">
        <v>761</v>
      </c>
      <c r="F112" s="160"/>
      <c r="G112" s="11" t="s">
        <v>782</v>
      </c>
      <c r="H112" s="14">
        <v>6.22</v>
      </c>
      <c r="I112" s="121">
        <f t="shared" si="1"/>
        <v>6.22</v>
      </c>
      <c r="J112" s="127"/>
    </row>
    <row r="113" spans="1:10" ht="108">
      <c r="A113" s="126"/>
      <c r="B113" s="119">
        <v>10</v>
      </c>
      <c r="C113" s="10" t="s">
        <v>783</v>
      </c>
      <c r="D113" s="130" t="s">
        <v>31</v>
      </c>
      <c r="E113" s="159"/>
      <c r="F113" s="160"/>
      <c r="G113" s="11" t="s">
        <v>784</v>
      </c>
      <c r="H113" s="14">
        <v>10.61</v>
      </c>
      <c r="I113" s="121">
        <f t="shared" si="1"/>
        <v>106.1</v>
      </c>
      <c r="J113" s="127"/>
    </row>
    <row r="114" spans="1:10" ht="96">
      <c r="A114" s="126"/>
      <c r="B114" s="119">
        <v>1</v>
      </c>
      <c r="C114" s="10" t="s">
        <v>785</v>
      </c>
      <c r="D114" s="130" t="s">
        <v>31</v>
      </c>
      <c r="E114" s="159"/>
      <c r="F114" s="160"/>
      <c r="G114" s="11" t="s">
        <v>786</v>
      </c>
      <c r="H114" s="14">
        <v>25.99</v>
      </c>
      <c r="I114" s="121">
        <f t="shared" si="1"/>
        <v>25.99</v>
      </c>
      <c r="J114" s="127"/>
    </row>
    <row r="115" spans="1:10" ht="96">
      <c r="A115" s="126"/>
      <c r="B115" s="119">
        <v>16</v>
      </c>
      <c r="C115" s="10" t="s">
        <v>785</v>
      </c>
      <c r="D115" s="130" t="s">
        <v>32</v>
      </c>
      <c r="E115" s="159"/>
      <c r="F115" s="160"/>
      <c r="G115" s="11" t="s">
        <v>786</v>
      </c>
      <c r="H115" s="14">
        <v>25.99</v>
      </c>
      <c r="I115" s="121">
        <f t="shared" si="1"/>
        <v>415.84</v>
      </c>
      <c r="J115" s="127"/>
    </row>
    <row r="116" spans="1:10" ht="132">
      <c r="A116" s="126"/>
      <c r="B116" s="119">
        <v>12</v>
      </c>
      <c r="C116" s="10" t="s">
        <v>787</v>
      </c>
      <c r="D116" s="130" t="s">
        <v>30</v>
      </c>
      <c r="E116" s="159" t="s">
        <v>279</v>
      </c>
      <c r="F116" s="160"/>
      <c r="G116" s="11" t="s">
        <v>788</v>
      </c>
      <c r="H116" s="14">
        <v>24.16</v>
      </c>
      <c r="I116" s="121">
        <f t="shared" si="1"/>
        <v>289.92</v>
      </c>
      <c r="J116" s="127"/>
    </row>
    <row r="117" spans="1:10" ht="132">
      <c r="A117" s="126"/>
      <c r="B117" s="119">
        <v>8</v>
      </c>
      <c r="C117" s="10" t="s">
        <v>789</v>
      </c>
      <c r="D117" s="130" t="s">
        <v>30</v>
      </c>
      <c r="E117" s="159" t="s">
        <v>279</v>
      </c>
      <c r="F117" s="160"/>
      <c r="G117" s="11" t="s">
        <v>790</v>
      </c>
      <c r="H117" s="14">
        <v>25.26</v>
      </c>
      <c r="I117" s="121">
        <f t="shared" si="1"/>
        <v>202.08</v>
      </c>
      <c r="J117" s="127"/>
    </row>
    <row r="118" spans="1:10" ht="108">
      <c r="A118" s="126"/>
      <c r="B118" s="119">
        <v>4</v>
      </c>
      <c r="C118" s="10" t="s">
        <v>791</v>
      </c>
      <c r="D118" s="130" t="s">
        <v>31</v>
      </c>
      <c r="E118" s="159" t="s">
        <v>279</v>
      </c>
      <c r="F118" s="160"/>
      <c r="G118" s="11" t="s">
        <v>792</v>
      </c>
      <c r="H118" s="14">
        <v>45.75</v>
      </c>
      <c r="I118" s="121">
        <f t="shared" si="1"/>
        <v>183</v>
      </c>
      <c r="J118" s="127"/>
    </row>
    <row r="119" spans="1:10" ht="120">
      <c r="A119" s="126"/>
      <c r="B119" s="119">
        <v>2</v>
      </c>
      <c r="C119" s="10" t="s">
        <v>793</v>
      </c>
      <c r="D119" s="130" t="s">
        <v>30</v>
      </c>
      <c r="E119" s="159"/>
      <c r="F119" s="160"/>
      <c r="G119" s="11" t="s">
        <v>914</v>
      </c>
      <c r="H119" s="14">
        <v>5.12</v>
      </c>
      <c r="I119" s="121">
        <f t="shared" si="1"/>
        <v>10.24</v>
      </c>
      <c r="J119" s="127"/>
    </row>
    <row r="120" spans="1:10" ht="132">
      <c r="A120" s="126"/>
      <c r="B120" s="119">
        <v>5</v>
      </c>
      <c r="C120" s="10" t="s">
        <v>794</v>
      </c>
      <c r="D120" s="130" t="s">
        <v>39</v>
      </c>
      <c r="E120" s="159"/>
      <c r="F120" s="160"/>
      <c r="G120" s="11" t="s">
        <v>795</v>
      </c>
      <c r="H120" s="14">
        <v>61.49</v>
      </c>
      <c r="I120" s="121">
        <f t="shared" si="1"/>
        <v>307.45</v>
      </c>
      <c r="J120" s="127"/>
    </row>
    <row r="121" spans="1:10" ht="132">
      <c r="A121" s="126"/>
      <c r="B121" s="119">
        <v>4</v>
      </c>
      <c r="C121" s="10" t="s">
        <v>794</v>
      </c>
      <c r="D121" s="130" t="s">
        <v>42</v>
      </c>
      <c r="E121" s="159"/>
      <c r="F121" s="160"/>
      <c r="G121" s="11" t="s">
        <v>795</v>
      </c>
      <c r="H121" s="14">
        <v>61.49</v>
      </c>
      <c r="I121" s="121">
        <f t="shared" si="1"/>
        <v>245.96</v>
      </c>
      <c r="J121" s="127"/>
    </row>
    <row r="122" spans="1:10" ht="84">
      <c r="A122" s="126"/>
      <c r="B122" s="119">
        <v>12</v>
      </c>
      <c r="C122" s="10" t="s">
        <v>796</v>
      </c>
      <c r="D122" s="130" t="s">
        <v>28</v>
      </c>
      <c r="E122" s="159"/>
      <c r="F122" s="160"/>
      <c r="G122" s="11" t="s">
        <v>797</v>
      </c>
      <c r="H122" s="14">
        <v>8.7799999999999994</v>
      </c>
      <c r="I122" s="121">
        <f t="shared" si="1"/>
        <v>105.35999999999999</v>
      </c>
      <c r="J122" s="127"/>
    </row>
    <row r="123" spans="1:10" ht="84">
      <c r="A123" s="126"/>
      <c r="B123" s="119">
        <v>5</v>
      </c>
      <c r="C123" s="10" t="s">
        <v>662</v>
      </c>
      <c r="D123" s="130" t="s">
        <v>32</v>
      </c>
      <c r="E123" s="159"/>
      <c r="F123" s="160"/>
      <c r="G123" s="11" t="s">
        <v>664</v>
      </c>
      <c r="H123" s="14">
        <v>6.22</v>
      </c>
      <c r="I123" s="121">
        <f t="shared" si="1"/>
        <v>31.099999999999998</v>
      </c>
      <c r="J123" s="127"/>
    </row>
    <row r="124" spans="1:10" ht="84">
      <c r="A124" s="126"/>
      <c r="B124" s="119">
        <v>1</v>
      </c>
      <c r="C124" s="10" t="s">
        <v>798</v>
      </c>
      <c r="D124" s="130" t="s">
        <v>95</v>
      </c>
      <c r="E124" s="159"/>
      <c r="F124" s="160"/>
      <c r="G124" s="11" t="s">
        <v>799</v>
      </c>
      <c r="H124" s="14">
        <v>5.86</v>
      </c>
      <c r="I124" s="121">
        <f t="shared" si="1"/>
        <v>5.86</v>
      </c>
      <c r="J124" s="127"/>
    </row>
    <row r="125" spans="1:10" ht="84">
      <c r="A125" s="126"/>
      <c r="B125" s="119">
        <v>3</v>
      </c>
      <c r="C125" s="10" t="s">
        <v>798</v>
      </c>
      <c r="D125" s="130" t="s">
        <v>32</v>
      </c>
      <c r="E125" s="159"/>
      <c r="F125" s="160"/>
      <c r="G125" s="11" t="s">
        <v>799</v>
      </c>
      <c r="H125" s="14">
        <v>5.86</v>
      </c>
      <c r="I125" s="121">
        <f t="shared" si="1"/>
        <v>17.580000000000002</v>
      </c>
      <c r="J125" s="127"/>
    </row>
    <row r="126" spans="1:10" ht="84">
      <c r="A126" s="126"/>
      <c r="B126" s="119">
        <v>1</v>
      </c>
      <c r="C126" s="10" t="s">
        <v>798</v>
      </c>
      <c r="D126" s="130" t="s">
        <v>33</v>
      </c>
      <c r="E126" s="159"/>
      <c r="F126" s="160"/>
      <c r="G126" s="11" t="s">
        <v>799</v>
      </c>
      <c r="H126" s="14">
        <v>5.86</v>
      </c>
      <c r="I126" s="121">
        <f t="shared" si="1"/>
        <v>5.86</v>
      </c>
      <c r="J126" s="127"/>
    </row>
    <row r="127" spans="1:10" ht="84">
      <c r="A127" s="126"/>
      <c r="B127" s="119">
        <v>1</v>
      </c>
      <c r="C127" s="10" t="s">
        <v>798</v>
      </c>
      <c r="D127" s="130" t="s">
        <v>34</v>
      </c>
      <c r="E127" s="159"/>
      <c r="F127" s="160"/>
      <c r="G127" s="11" t="s">
        <v>799</v>
      </c>
      <c r="H127" s="14">
        <v>5.86</v>
      </c>
      <c r="I127" s="121">
        <f t="shared" si="1"/>
        <v>5.86</v>
      </c>
      <c r="J127" s="127"/>
    </row>
    <row r="128" spans="1:10" ht="108">
      <c r="A128" s="126"/>
      <c r="B128" s="119">
        <v>10</v>
      </c>
      <c r="C128" s="10" t="s">
        <v>800</v>
      </c>
      <c r="D128" s="130" t="s">
        <v>30</v>
      </c>
      <c r="E128" s="159" t="s">
        <v>112</v>
      </c>
      <c r="F128" s="160"/>
      <c r="G128" s="11" t="s">
        <v>801</v>
      </c>
      <c r="H128" s="14">
        <v>14.28</v>
      </c>
      <c r="I128" s="121">
        <f t="shared" si="1"/>
        <v>142.79999999999998</v>
      </c>
      <c r="J128" s="127"/>
    </row>
    <row r="129" spans="1:10" ht="108">
      <c r="A129" s="126"/>
      <c r="B129" s="119">
        <v>10</v>
      </c>
      <c r="C129" s="10" t="s">
        <v>800</v>
      </c>
      <c r="D129" s="130" t="s">
        <v>31</v>
      </c>
      <c r="E129" s="159" t="s">
        <v>112</v>
      </c>
      <c r="F129" s="160"/>
      <c r="G129" s="11" t="s">
        <v>801</v>
      </c>
      <c r="H129" s="14">
        <v>14.28</v>
      </c>
      <c r="I129" s="121">
        <f t="shared" si="1"/>
        <v>142.79999999999998</v>
      </c>
      <c r="J129" s="127"/>
    </row>
    <row r="130" spans="1:10" ht="108">
      <c r="A130" s="126"/>
      <c r="B130" s="119">
        <v>10</v>
      </c>
      <c r="C130" s="10" t="s">
        <v>800</v>
      </c>
      <c r="D130" s="130" t="s">
        <v>32</v>
      </c>
      <c r="E130" s="159" t="s">
        <v>112</v>
      </c>
      <c r="F130" s="160"/>
      <c r="G130" s="11" t="s">
        <v>801</v>
      </c>
      <c r="H130" s="14">
        <v>14.28</v>
      </c>
      <c r="I130" s="121">
        <f t="shared" si="1"/>
        <v>142.79999999999998</v>
      </c>
      <c r="J130" s="127"/>
    </row>
    <row r="131" spans="1:10" ht="108">
      <c r="A131" s="126"/>
      <c r="B131" s="119">
        <v>2</v>
      </c>
      <c r="C131" s="10" t="s">
        <v>802</v>
      </c>
      <c r="D131" s="130" t="s">
        <v>32</v>
      </c>
      <c r="E131" s="159" t="s">
        <v>274</v>
      </c>
      <c r="F131" s="160"/>
      <c r="G131" s="11" t="s">
        <v>803</v>
      </c>
      <c r="H131" s="14">
        <v>12.81</v>
      </c>
      <c r="I131" s="121">
        <f t="shared" si="1"/>
        <v>25.62</v>
      </c>
      <c r="J131" s="127"/>
    </row>
    <row r="132" spans="1:10" ht="96">
      <c r="A132" s="126"/>
      <c r="B132" s="119">
        <v>1</v>
      </c>
      <c r="C132" s="10" t="s">
        <v>804</v>
      </c>
      <c r="D132" s="130" t="s">
        <v>95</v>
      </c>
      <c r="E132" s="159"/>
      <c r="F132" s="160"/>
      <c r="G132" s="11" t="s">
        <v>805</v>
      </c>
      <c r="H132" s="14">
        <v>6.22</v>
      </c>
      <c r="I132" s="121">
        <f t="shared" si="1"/>
        <v>6.22</v>
      </c>
      <c r="J132" s="127"/>
    </row>
    <row r="133" spans="1:10" ht="96">
      <c r="A133" s="126"/>
      <c r="B133" s="119">
        <v>1</v>
      </c>
      <c r="C133" s="10" t="s">
        <v>804</v>
      </c>
      <c r="D133" s="130" t="s">
        <v>32</v>
      </c>
      <c r="E133" s="159"/>
      <c r="F133" s="160"/>
      <c r="G133" s="11" t="s">
        <v>805</v>
      </c>
      <c r="H133" s="14">
        <v>6.22</v>
      </c>
      <c r="I133" s="121">
        <f t="shared" si="1"/>
        <v>6.22</v>
      </c>
      <c r="J133" s="127"/>
    </row>
    <row r="134" spans="1:10" ht="96">
      <c r="A134" s="126"/>
      <c r="B134" s="119">
        <v>1</v>
      </c>
      <c r="C134" s="10" t="s">
        <v>804</v>
      </c>
      <c r="D134" s="130" t="s">
        <v>33</v>
      </c>
      <c r="E134" s="159"/>
      <c r="F134" s="160"/>
      <c r="G134" s="11" t="s">
        <v>805</v>
      </c>
      <c r="H134" s="14">
        <v>6.22</v>
      </c>
      <c r="I134" s="121">
        <f t="shared" si="1"/>
        <v>6.22</v>
      </c>
      <c r="J134" s="127"/>
    </row>
    <row r="135" spans="1:10" ht="96">
      <c r="A135" s="126"/>
      <c r="B135" s="119">
        <v>1</v>
      </c>
      <c r="C135" s="10" t="s">
        <v>804</v>
      </c>
      <c r="D135" s="130" t="s">
        <v>34</v>
      </c>
      <c r="E135" s="159"/>
      <c r="F135" s="160"/>
      <c r="G135" s="11" t="s">
        <v>805</v>
      </c>
      <c r="H135" s="14">
        <v>6.22</v>
      </c>
      <c r="I135" s="121">
        <f t="shared" si="1"/>
        <v>6.22</v>
      </c>
      <c r="J135" s="127"/>
    </row>
    <row r="136" spans="1:10" ht="132">
      <c r="A136" s="126"/>
      <c r="B136" s="119">
        <v>4</v>
      </c>
      <c r="C136" s="10" t="s">
        <v>806</v>
      </c>
      <c r="D136" s="130" t="s">
        <v>32</v>
      </c>
      <c r="E136" s="159" t="s">
        <v>112</v>
      </c>
      <c r="F136" s="160"/>
      <c r="G136" s="11" t="s">
        <v>807</v>
      </c>
      <c r="H136" s="14">
        <v>21.6</v>
      </c>
      <c r="I136" s="121">
        <f t="shared" si="1"/>
        <v>86.4</v>
      </c>
      <c r="J136" s="127"/>
    </row>
    <row r="137" spans="1:10" ht="132">
      <c r="A137" s="126"/>
      <c r="B137" s="119">
        <v>6</v>
      </c>
      <c r="C137" s="10" t="s">
        <v>806</v>
      </c>
      <c r="D137" s="130" t="s">
        <v>33</v>
      </c>
      <c r="E137" s="159" t="s">
        <v>112</v>
      </c>
      <c r="F137" s="160"/>
      <c r="G137" s="11" t="s">
        <v>807</v>
      </c>
      <c r="H137" s="14">
        <v>21.6</v>
      </c>
      <c r="I137" s="121">
        <f t="shared" si="1"/>
        <v>129.60000000000002</v>
      </c>
      <c r="J137" s="127"/>
    </row>
    <row r="138" spans="1:10" ht="192">
      <c r="A138" s="126"/>
      <c r="B138" s="119">
        <v>2</v>
      </c>
      <c r="C138" s="10" t="s">
        <v>808</v>
      </c>
      <c r="D138" s="130" t="s">
        <v>238</v>
      </c>
      <c r="E138" s="159" t="s">
        <v>112</v>
      </c>
      <c r="F138" s="160"/>
      <c r="G138" s="11" t="s">
        <v>809</v>
      </c>
      <c r="H138" s="14">
        <v>34.409999999999997</v>
      </c>
      <c r="I138" s="121">
        <f t="shared" si="1"/>
        <v>68.819999999999993</v>
      </c>
      <c r="J138" s="127"/>
    </row>
    <row r="139" spans="1:10" ht="192">
      <c r="A139" s="126"/>
      <c r="B139" s="119">
        <v>2</v>
      </c>
      <c r="C139" s="10" t="s">
        <v>808</v>
      </c>
      <c r="D139" s="130" t="s">
        <v>238</v>
      </c>
      <c r="E139" s="159" t="s">
        <v>272</v>
      </c>
      <c r="F139" s="160"/>
      <c r="G139" s="11" t="s">
        <v>809</v>
      </c>
      <c r="H139" s="14">
        <v>34.409999999999997</v>
      </c>
      <c r="I139" s="121">
        <f t="shared" si="1"/>
        <v>68.819999999999993</v>
      </c>
      <c r="J139" s="127"/>
    </row>
    <row r="140" spans="1:10" ht="192">
      <c r="A140" s="126"/>
      <c r="B140" s="119">
        <v>2</v>
      </c>
      <c r="C140" s="10" t="s">
        <v>808</v>
      </c>
      <c r="D140" s="130" t="s">
        <v>238</v>
      </c>
      <c r="E140" s="159" t="s">
        <v>273</v>
      </c>
      <c r="F140" s="160"/>
      <c r="G140" s="11" t="s">
        <v>809</v>
      </c>
      <c r="H140" s="14">
        <v>34.409999999999997</v>
      </c>
      <c r="I140" s="121">
        <f t="shared" si="1"/>
        <v>68.819999999999993</v>
      </c>
      <c r="J140" s="127"/>
    </row>
    <row r="141" spans="1:10" ht="192">
      <c r="A141" s="126"/>
      <c r="B141" s="119">
        <v>2</v>
      </c>
      <c r="C141" s="10" t="s">
        <v>808</v>
      </c>
      <c r="D141" s="130" t="s">
        <v>238</v>
      </c>
      <c r="E141" s="159" t="s">
        <v>316</v>
      </c>
      <c r="F141" s="160"/>
      <c r="G141" s="11" t="s">
        <v>809</v>
      </c>
      <c r="H141" s="14">
        <v>34.409999999999997</v>
      </c>
      <c r="I141" s="121">
        <f t="shared" si="1"/>
        <v>68.819999999999993</v>
      </c>
      <c r="J141" s="127"/>
    </row>
    <row r="142" spans="1:10" ht="192">
      <c r="A142" s="126"/>
      <c r="B142" s="119">
        <v>1</v>
      </c>
      <c r="C142" s="10" t="s">
        <v>808</v>
      </c>
      <c r="D142" s="130" t="s">
        <v>241</v>
      </c>
      <c r="E142" s="159" t="s">
        <v>112</v>
      </c>
      <c r="F142" s="160"/>
      <c r="G142" s="11" t="s">
        <v>809</v>
      </c>
      <c r="H142" s="14">
        <v>36.24</v>
      </c>
      <c r="I142" s="121">
        <f t="shared" si="1"/>
        <v>36.24</v>
      </c>
      <c r="J142" s="127"/>
    </row>
    <row r="143" spans="1:10" ht="192">
      <c r="A143" s="126"/>
      <c r="B143" s="119">
        <v>1</v>
      </c>
      <c r="C143" s="10" t="s">
        <v>808</v>
      </c>
      <c r="D143" s="130" t="s">
        <v>241</v>
      </c>
      <c r="E143" s="159" t="s">
        <v>218</v>
      </c>
      <c r="F143" s="160"/>
      <c r="G143" s="11" t="s">
        <v>809</v>
      </c>
      <c r="H143" s="14">
        <v>36.24</v>
      </c>
      <c r="I143" s="121">
        <f t="shared" si="1"/>
        <v>36.24</v>
      </c>
      <c r="J143" s="127"/>
    </row>
    <row r="144" spans="1:10" ht="192">
      <c r="A144" s="126"/>
      <c r="B144" s="119">
        <v>1</v>
      </c>
      <c r="C144" s="10" t="s">
        <v>808</v>
      </c>
      <c r="D144" s="130" t="s">
        <v>241</v>
      </c>
      <c r="E144" s="159" t="s">
        <v>316</v>
      </c>
      <c r="F144" s="160"/>
      <c r="G144" s="11" t="s">
        <v>809</v>
      </c>
      <c r="H144" s="14">
        <v>36.24</v>
      </c>
      <c r="I144" s="121">
        <f t="shared" si="1"/>
        <v>36.24</v>
      </c>
      <c r="J144" s="127"/>
    </row>
    <row r="145" spans="1:10" ht="192">
      <c r="A145" s="126"/>
      <c r="B145" s="119">
        <v>1</v>
      </c>
      <c r="C145" s="10" t="s">
        <v>808</v>
      </c>
      <c r="D145" s="130" t="s">
        <v>241</v>
      </c>
      <c r="E145" s="159" t="s">
        <v>275</v>
      </c>
      <c r="F145" s="160"/>
      <c r="G145" s="11" t="s">
        <v>809</v>
      </c>
      <c r="H145" s="14">
        <v>36.24</v>
      </c>
      <c r="I145" s="121">
        <f t="shared" si="1"/>
        <v>36.24</v>
      </c>
      <c r="J145" s="127"/>
    </row>
    <row r="146" spans="1:10" ht="180">
      <c r="A146" s="126"/>
      <c r="B146" s="119">
        <v>1</v>
      </c>
      <c r="C146" s="10" t="s">
        <v>810</v>
      </c>
      <c r="D146" s="130" t="s">
        <v>239</v>
      </c>
      <c r="E146" s="159" t="s">
        <v>271</v>
      </c>
      <c r="F146" s="160"/>
      <c r="G146" s="11" t="s">
        <v>811</v>
      </c>
      <c r="H146" s="14">
        <v>49.05</v>
      </c>
      <c r="I146" s="121">
        <f t="shared" si="1"/>
        <v>49.05</v>
      </c>
      <c r="J146" s="127"/>
    </row>
    <row r="147" spans="1:10" ht="180">
      <c r="A147" s="126"/>
      <c r="B147" s="119">
        <v>1</v>
      </c>
      <c r="C147" s="10" t="s">
        <v>810</v>
      </c>
      <c r="D147" s="130" t="s">
        <v>239</v>
      </c>
      <c r="E147" s="159" t="s">
        <v>274</v>
      </c>
      <c r="F147" s="160"/>
      <c r="G147" s="11" t="s">
        <v>811</v>
      </c>
      <c r="H147" s="14">
        <v>49.05</v>
      </c>
      <c r="I147" s="121">
        <f t="shared" si="1"/>
        <v>49.05</v>
      </c>
      <c r="J147" s="127"/>
    </row>
    <row r="148" spans="1:10" ht="180">
      <c r="A148" s="126"/>
      <c r="B148" s="119">
        <v>1</v>
      </c>
      <c r="C148" s="10" t="s">
        <v>810</v>
      </c>
      <c r="D148" s="130" t="s">
        <v>240</v>
      </c>
      <c r="E148" s="159" t="s">
        <v>271</v>
      </c>
      <c r="F148" s="160"/>
      <c r="G148" s="11" t="s">
        <v>811</v>
      </c>
      <c r="H148" s="14">
        <v>49.05</v>
      </c>
      <c r="I148" s="121">
        <f t="shared" si="1"/>
        <v>49.05</v>
      </c>
      <c r="J148" s="127"/>
    </row>
    <row r="149" spans="1:10" ht="180">
      <c r="A149" s="126"/>
      <c r="B149" s="119">
        <v>1</v>
      </c>
      <c r="C149" s="10" t="s">
        <v>810</v>
      </c>
      <c r="D149" s="130" t="s">
        <v>240</v>
      </c>
      <c r="E149" s="159" t="s">
        <v>274</v>
      </c>
      <c r="F149" s="160"/>
      <c r="G149" s="11" t="s">
        <v>811</v>
      </c>
      <c r="H149" s="14">
        <v>49.05</v>
      </c>
      <c r="I149" s="121">
        <f t="shared" si="1"/>
        <v>49.05</v>
      </c>
      <c r="J149" s="127"/>
    </row>
    <row r="150" spans="1:10" ht="180">
      <c r="A150" s="126"/>
      <c r="B150" s="119">
        <v>2</v>
      </c>
      <c r="C150" s="10" t="s">
        <v>810</v>
      </c>
      <c r="D150" s="130" t="s">
        <v>240</v>
      </c>
      <c r="E150" s="159" t="s">
        <v>276</v>
      </c>
      <c r="F150" s="160"/>
      <c r="G150" s="11" t="s">
        <v>811</v>
      </c>
      <c r="H150" s="14">
        <v>49.05</v>
      </c>
      <c r="I150" s="121">
        <f t="shared" ref="I150:I213" si="2">H150*B150</f>
        <v>98.1</v>
      </c>
      <c r="J150" s="127"/>
    </row>
    <row r="151" spans="1:10" ht="192">
      <c r="A151" s="126"/>
      <c r="B151" s="119">
        <v>4</v>
      </c>
      <c r="C151" s="10" t="s">
        <v>812</v>
      </c>
      <c r="D151" s="130" t="s">
        <v>236</v>
      </c>
      <c r="E151" s="159" t="s">
        <v>112</v>
      </c>
      <c r="F151" s="160"/>
      <c r="G151" s="11" t="s">
        <v>813</v>
      </c>
      <c r="H151" s="14">
        <v>30.75</v>
      </c>
      <c r="I151" s="121">
        <f t="shared" si="2"/>
        <v>123</v>
      </c>
      <c r="J151" s="127"/>
    </row>
    <row r="152" spans="1:10" ht="84">
      <c r="A152" s="126"/>
      <c r="B152" s="119">
        <v>100</v>
      </c>
      <c r="C152" s="10" t="s">
        <v>814</v>
      </c>
      <c r="D152" s="130" t="s">
        <v>28</v>
      </c>
      <c r="E152" s="159" t="s">
        <v>115</v>
      </c>
      <c r="F152" s="160"/>
      <c r="G152" s="11" t="s">
        <v>815</v>
      </c>
      <c r="H152" s="14">
        <v>5.12</v>
      </c>
      <c r="I152" s="121">
        <f t="shared" si="2"/>
        <v>512</v>
      </c>
      <c r="J152" s="127"/>
    </row>
    <row r="153" spans="1:10" ht="84">
      <c r="A153" s="126"/>
      <c r="B153" s="119">
        <v>39</v>
      </c>
      <c r="C153" s="10" t="s">
        <v>814</v>
      </c>
      <c r="D153" s="130" t="s">
        <v>30</v>
      </c>
      <c r="E153" s="159" t="s">
        <v>115</v>
      </c>
      <c r="F153" s="160"/>
      <c r="G153" s="11" t="s">
        <v>815</v>
      </c>
      <c r="H153" s="14">
        <v>5.12</v>
      </c>
      <c r="I153" s="121">
        <f t="shared" si="2"/>
        <v>199.68</v>
      </c>
      <c r="J153" s="127"/>
    </row>
    <row r="154" spans="1:10" ht="84">
      <c r="A154" s="126"/>
      <c r="B154" s="119">
        <v>6</v>
      </c>
      <c r="C154" s="10" t="s">
        <v>816</v>
      </c>
      <c r="D154" s="130" t="s">
        <v>28</v>
      </c>
      <c r="E154" s="159" t="s">
        <v>115</v>
      </c>
      <c r="F154" s="160"/>
      <c r="G154" s="11" t="s">
        <v>817</v>
      </c>
      <c r="H154" s="14">
        <v>5.12</v>
      </c>
      <c r="I154" s="121">
        <f t="shared" si="2"/>
        <v>30.72</v>
      </c>
      <c r="J154" s="127"/>
    </row>
    <row r="155" spans="1:10" ht="120">
      <c r="A155" s="126"/>
      <c r="B155" s="119">
        <v>6</v>
      </c>
      <c r="C155" s="10" t="s">
        <v>818</v>
      </c>
      <c r="D155" s="130" t="s">
        <v>28</v>
      </c>
      <c r="E155" s="159" t="s">
        <v>742</v>
      </c>
      <c r="F155" s="160"/>
      <c r="G155" s="11" t="s">
        <v>819</v>
      </c>
      <c r="H155" s="14">
        <v>21.6</v>
      </c>
      <c r="I155" s="121">
        <f t="shared" si="2"/>
        <v>129.60000000000002</v>
      </c>
      <c r="J155" s="127"/>
    </row>
    <row r="156" spans="1:10" ht="120">
      <c r="A156" s="126"/>
      <c r="B156" s="119">
        <v>6</v>
      </c>
      <c r="C156" s="10" t="s">
        <v>818</v>
      </c>
      <c r="D156" s="130" t="s">
        <v>30</v>
      </c>
      <c r="E156" s="159" t="s">
        <v>742</v>
      </c>
      <c r="F156" s="160"/>
      <c r="G156" s="11" t="s">
        <v>819</v>
      </c>
      <c r="H156" s="14">
        <v>21.6</v>
      </c>
      <c r="I156" s="121">
        <f t="shared" si="2"/>
        <v>129.60000000000002</v>
      </c>
      <c r="J156" s="127"/>
    </row>
    <row r="157" spans="1:10" ht="120">
      <c r="A157" s="126"/>
      <c r="B157" s="119">
        <v>6</v>
      </c>
      <c r="C157" s="10" t="s">
        <v>818</v>
      </c>
      <c r="D157" s="130" t="s">
        <v>31</v>
      </c>
      <c r="E157" s="159" t="s">
        <v>742</v>
      </c>
      <c r="F157" s="160"/>
      <c r="G157" s="11" t="s">
        <v>819</v>
      </c>
      <c r="H157" s="14">
        <v>21.6</v>
      </c>
      <c r="I157" s="121">
        <f t="shared" si="2"/>
        <v>129.60000000000002</v>
      </c>
      <c r="J157" s="127"/>
    </row>
    <row r="158" spans="1:10" ht="120">
      <c r="A158" s="126"/>
      <c r="B158" s="119">
        <v>4</v>
      </c>
      <c r="C158" s="10" t="s">
        <v>818</v>
      </c>
      <c r="D158" s="130" t="s">
        <v>32</v>
      </c>
      <c r="E158" s="159" t="s">
        <v>279</v>
      </c>
      <c r="F158" s="160"/>
      <c r="G158" s="11" t="s">
        <v>819</v>
      </c>
      <c r="H158" s="14">
        <v>21.6</v>
      </c>
      <c r="I158" s="121">
        <f t="shared" si="2"/>
        <v>86.4</v>
      </c>
      <c r="J158" s="127"/>
    </row>
    <row r="159" spans="1:10" ht="96">
      <c r="A159" s="126"/>
      <c r="B159" s="119">
        <v>2</v>
      </c>
      <c r="C159" s="10" t="s">
        <v>820</v>
      </c>
      <c r="D159" s="130" t="s">
        <v>28</v>
      </c>
      <c r="E159" s="159" t="s">
        <v>679</v>
      </c>
      <c r="F159" s="160"/>
      <c r="G159" s="11" t="s">
        <v>821</v>
      </c>
      <c r="H159" s="14">
        <v>21.6</v>
      </c>
      <c r="I159" s="121">
        <f t="shared" si="2"/>
        <v>43.2</v>
      </c>
      <c r="J159" s="127"/>
    </row>
    <row r="160" spans="1:10" ht="96">
      <c r="A160" s="126"/>
      <c r="B160" s="119">
        <v>2</v>
      </c>
      <c r="C160" s="10" t="s">
        <v>820</v>
      </c>
      <c r="D160" s="130" t="s">
        <v>30</v>
      </c>
      <c r="E160" s="159" t="s">
        <v>679</v>
      </c>
      <c r="F160" s="160"/>
      <c r="G160" s="11" t="s">
        <v>821</v>
      </c>
      <c r="H160" s="14">
        <v>21.6</v>
      </c>
      <c r="I160" s="121">
        <f t="shared" si="2"/>
        <v>43.2</v>
      </c>
      <c r="J160" s="127"/>
    </row>
    <row r="161" spans="1:10" ht="96">
      <c r="A161" s="126"/>
      <c r="B161" s="119">
        <v>2</v>
      </c>
      <c r="C161" s="10" t="s">
        <v>820</v>
      </c>
      <c r="D161" s="130" t="s">
        <v>31</v>
      </c>
      <c r="E161" s="159" t="s">
        <v>679</v>
      </c>
      <c r="F161" s="160"/>
      <c r="G161" s="11" t="s">
        <v>821</v>
      </c>
      <c r="H161" s="14">
        <v>21.6</v>
      </c>
      <c r="I161" s="121">
        <f t="shared" si="2"/>
        <v>43.2</v>
      </c>
      <c r="J161" s="127"/>
    </row>
    <row r="162" spans="1:10" ht="132">
      <c r="A162" s="126"/>
      <c r="B162" s="119">
        <v>6</v>
      </c>
      <c r="C162" s="10" t="s">
        <v>822</v>
      </c>
      <c r="D162" s="130" t="s">
        <v>28</v>
      </c>
      <c r="E162" s="159" t="s">
        <v>823</v>
      </c>
      <c r="F162" s="160"/>
      <c r="G162" s="11" t="s">
        <v>824</v>
      </c>
      <c r="H162" s="14">
        <v>36.24</v>
      </c>
      <c r="I162" s="121">
        <f t="shared" si="2"/>
        <v>217.44</v>
      </c>
      <c r="J162" s="127"/>
    </row>
    <row r="163" spans="1:10" ht="132">
      <c r="A163" s="126"/>
      <c r="B163" s="119">
        <v>6</v>
      </c>
      <c r="C163" s="10" t="s">
        <v>822</v>
      </c>
      <c r="D163" s="130" t="s">
        <v>28</v>
      </c>
      <c r="E163" s="159" t="s">
        <v>825</v>
      </c>
      <c r="F163" s="160"/>
      <c r="G163" s="11" t="s">
        <v>824</v>
      </c>
      <c r="H163" s="14">
        <v>36.24</v>
      </c>
      <c r="I163" s="121">
        <f t="shared" si="2"/>
        <v>217.44</v>
      </c>
      <c r="J163" s="127"/>
    </row>
    <row r="164" spans="1:10" ht="132">
      <c r="A164" s="126"/>
      <c r="B164" s="119">
        <v>16</v>
      </c>
      <c r="C164" s="10" t="s">
        <v>822</v>
      </c>
      <c r="D164" s="130" t="s">
        <v>30</v>
      </c>
      <c r="E164" s="159" t="s">
        <v>825</v>
      </c>
      <c r="F164" s="160"/>
      <c r="G164" s="11" t="s">
        <v>824</v>
      </c>
      <c r="H164" s="14">
        <v>36.24</v>
      </c>
      <c r="I164" s="121">
        <f t="shared" si="2"/>
        <v>579.84</v>
      </c>
      <c r="J164" s="127"/>
    </row>
    <row r="165" spans="1:10" ht="156">
      <c r="A165" s="126"/>
      <c r="B165" s="119">
        <v>2</v>
      </c>
      <c r="C165" s="10" t="s">
        <v>826</v>
      </c>
      <c r="D165" s="130" t="s">
        <v>216</v>
      </c>
      <c r="E165" s="159"/>
      <c r="F165" s="160"/>
      <c r="G165" s="11" t="s">
        <v>827</v>
      </c>
      <c r="H165" s="14">
        <v>60.03</v>
      </c>
      <c r="I165" s="121">
        <f t="shared" si="2"/>
        <v>120.06</v>
      </c>
      <c r="J165" s="127"/>
    </row>
    <row r="166" spans="1:10" ht="156">
      <c r="A166" s="126"/>
      <c r="B166" s="119">
        <v>12</v>
      </c>
      <c r="C166" s="10" t="s">
        <v>826</v>
      </c>
      <c r="D166" s="130" t="s">
        <v>271</v>
      </c>
      <c r="E166" s="159"/>
      <c r="F166" s="160"/>
      <c r="G166" s="11" t="s">
        <v>827</v>
      </c>
      <c r="H166" s="14">
        <v>60.03</v>
      </c>
      <c r="I166" s="121">
        <f t="shared" si="2"/>
        <v>720.36</v>
      </c>
      <c r="J166" s="127"/>
    </row>
    <row r="167" spans="1:10" ht="108">
      <c r="A167" s="126"/>
      <c r="B167" s="119">
        <v>4</v>
      </c>
      <c r="C167" s="10" t="s">
        <v>828</v>
      </c>
      <c r="D167" s="130" t="s">
        <v>274</v>
      </c>
      <c r="E167" s="159"/>
      <c r="F167" s="160"/>
      <c r="G167" s="11" t="s">
        <v>829</v>
      </c>
      <c r="H167" s="14">
        <v>15.74</v>
      </c>
      <c r="I167" s="121">
        <f t="shared" si="2"/>
        <v>62.96</v>
      </c>
      <c r="J167" s="127"/>
    </row>
    <row r="168" spans="1:10" ht="132">
      <c r="A168" s="126"/>
      <c r="B168" s="119">
        <v>4</v>
      </c>
      <c r="C168" s="10" t="s">
        <v>830</v>
      </c>
      <c r="D168" s="130"/>
      <c r="E168" s="159"/>
      <c r="F168" s="160"/>
      <c r="G168" s="11" t="s">
        <v>831</v>
      </c>
      <c r="H168" s="14">
        <v>5.12</v>
      </c>
      <c r="I168" s="121">
        <f t="shared" si="2"/>
        <v>20.48</v>
      </c>
      <c r="J168" s="127"/>
    </row>
    <row r="169" spans="1:10" ht="108">
      <c r="A169" s="126"/>
      <c r="B169" s="119">
        <v>4</v>
      </c>
      <c r="C169" s="10" t="s">
        <v>631</v>
      </c>
      <c r="D169" s="130" t="s">
        <v>279</v>
      </c>
      <c r="E169" s="159"/>
      <c r="F169" s="160"/>
      <c r="G169" s="11" t="s">
        <v>832</v>
      </c>
      <c r="H169" s="14">
        <v>14.28</v>
      </c>
      <c r="I169" s="121">
        <f t="shared" si="2"/>
        <v>57.12</v>
      </c>
      <c r="J169" s="127"/>
    </row>
    <row r="170" spans="1:10" ht="108">
      <c r="A170" s="126"/>
      <c r="B170" s="119">
        <v>4</v>
      </c>
      <c r="C170" s="10" t="s">
        <v>833</v>
      </c>
      <c r="D170" s="130" t="s">
        <v>279</v>
      </c>
      <c r="E170" s="159"/>
      <c r="F170" s="160"/>
      <c r="G170" s="11" t="s">
        <v>834</v>
      </c>
      <c r="H170" s="14">
        <v>14.28</v>
      </c>
      <c r="I170" s="121">
        <f t="shared" si="2"/>
        <v>57.12</v>
      </c>
      <c r="J170" s="127"/>
    </row>
    <row r="171" spans="1:10" ht="144">
      <c r="A171" s="126"/>
      <c r="B171" s="119">
        <v>2</v>
      </c>
      <c r="C171" s="10" t="s">
        <v>835</v>
      </c>
      <c r="D171" s="130" t="s">
        <v>30</v>
      </c>
      <c r="E171" s="159" t="s">
        <v>271</v>
      </c>
      <c r="F171" s="160"/>
      <c r="G171" s="11" t="s">
        <v>836</v>
      </c>
      <c r="H171" s="14">
        <v>25.26</v>
      </c>
      <c r="I171" s="121">
        <f t="shared" si="2"/>
        <v>50.52</v>
      </c>
      <c r="J171" s="127"/>
    </row>
    <row r="172" spans="1:10" ht="144">
      <c r="A172" s="126"/>
      <c r="B172" s="119">
        <v>6</v>
      </c>
      <c r="C172" s="10" t="s">
        <v>835</v>
      </c>
      <c r="D172" s="130" t="s">
        <v>30</v>
      </c>
      <c r="E172" s="159" t="s">
        <v>276</v>
      </c>
      <c r="F172" s="160"/>
      <c r="G172" s="11" t="s">
        <v>836</v>
      </c>
      <c r="H172" s="14">
        <v>25.26</v>
      </c>
      <c r="I172" s="121">
        <f t="shared" si="2"/>
        <v>151.56</v>
      </c>
      <c r="J172" s="127"/>
    </row>
    <row r="173" spans="1:10" ht="132">
      <c r="A173" s="126"/>
      <c r="B173" s="119">
        <v>6</v>
      </c>
      <c r="C173" s="10" t="s">
        <v>837</v>
      </c>
      <c r="D173" s="130" t="s">
        <v>838</v>
      </c>
      <c r="E173" s="159" t="s">
        <v>32</v>
      </c>
      <c r="F173" s="160"/>
      <c r="G173" s="11" t="s">
        <v>839</v>
      </c>
      <c r="H173" s="14">
        <v>14.28</v>
      </c>
      <c r="I173" s="121">
        <f t="shared" si="2"/>
        <v>85.679999999999993</v>
      </c>
      <c r="J173" s="127"/>
    </row>
    <row r="174" spans="1:10" ht="132">
      <c r="A174" s="126"/>
      <c r="B174" s="119">
        <v>3</v>
      </c>
      <c r="C174" s="10" t="s">
        <v>837</v>
      </c>
      <c r="D174" s="130" t="s">
        <v>840</v>
      </c>
      <c r="E174" s="159" t="s">
        <v>32</v>
      </c>
      <c r="F174" s="160"/>
      <c r="G174" s="11" t="s">
        <v>839</v>
      </c>
      <c r="H174" s="14">
        <v>17.940000000000001</v>
      </c>
      <c r="I174" s="121">
        <f t="shared" si="2"/>
        <v>53.820000000000007</v>
      </c>
      <c r="J174" s="127"/>
    </row>
    <row r="175" spans="1:10" ht="156">
      <c r="A175" s="126"/>
      <c r="B175" s="119">
        <v>6</v>
      </c>
      <c r="C175" s="10" t="s">
        <v>841</v>
      </c>
      <c r="D175" s="130" t="s">
        <v>838</v>
      </c>
      <c r="E175" s="159" t="s">
        <v>31</v>
      </c>
      <c r="F175" s="160"/>
      <c r="G175" s="11" t="s">
        <v>842</v>
      </c>
      <c r="H175" s="14">
        <v>25.26</v>
      </c>
      <c r="I175" s="121">
        <f t="shared" si="2"/>
        <v>151.56</v>
      </c>
      <c r="J175" s="127"/>
    </row>
    <row r="176" spans="1:10" ht="96">
      <c r="A176" s="126"/>
      <c r="B176" s="119">
        <v>2</v>
      </c>
      <c r="C176" s="10" t="s">
        <v>843</v>
      </c>
      <c r="D176" s="130" t="s">
        <v>28</v>
      </c>
      <c r="E176" s="159"/>
      <c r="F176" s="160"/>
      <c r="G176" s="11" t="s">
        <v>844</v>
      </c>
      <c r="H176" s="14">
        <v>12.45</v>
      </c>
      <c r="I176" s="121">
        <f t="shared" si="2"/>
        <v>24.9</v>
      </c>
      <c r="J176" s="127"/>
    </row>
    <row r="177" spans="1:10" ht="108">
      <c r="A177" s="126"/>
      <c r="B177" s="119">
        <v>2</v>
      </c>
      <c r="C177" s="10" t="s">
        <v>845</v>
      </c>
      <c r="D177" s="130" t="s">
        <v>28</v>
      </c>
      <c r="E177" s="159"/>
      <c r="F177" s="160"/>
      <c r="G177" s="11" t="s">
        <v>846</v>
      </c>
      <c r="H177" s="14">
        <v>14.28</v>
      </c>
      <c r="I177" s="121">
        <f t="shared" si="2"/>
        <v>28.56</v>
      </c>
      <c r="J177" s="127"/>
    </row>
    <row r="178" spans="1:10" ht="108">
      <c r="A178" s="126"/>
      <c r="B178" s="119">
        <v>1</v>
      </c>
      <c r="C178" s="10" t="s">
        <v>845</v>
      </c>
      <c r="D178" s="130" t="s">
        <v>30</v>
      </c>
      <c r="E178" s="159"/>
      <c r="F178" s="160"/>
      <c r="G178" s="11" t="s">
        <v>846</v>
      </c>
      <c r="H178" s="14">
        <v>14.28</v>
      </c>
      <c r="I178" s="121">
        <f t="shared" si="2"/>
        <v>14.28</v>
      </c>
      <c r="J178" s="127"/>
    </row>
    <row r="179" spans="1:10" ht="108">
      <c r="A179" s="126"/>
      <c r="B179" s="119">
        <v>7</v>
      </c>
      <c r="C179" s="10" t="s">
        <v>845</v>
      </c>
      <c r="D179" s="130" t="s">
        <v>31</v>
      </c>
      <c r="E179" s="159"/>
      <c r="F179" s="160"/>
      <c r="G179" s="11" t="s">
        <v>846</v>
      </c>
      <c r="H179" s="14">
        <v>14.28</v>
      </c>
      <c r="I179" s="121">
        <f t="shared" si="2"/>
        <v>99.96</v>
      </c>
      <c r="J179" s="127"/>
    </row>
    <row r="180" spans="1:10" ht="96">
      <c r="A180" s="126"/>
      <c r="B180" s="119">
        <v>1</v>
      </c>
      <c r="C180" s="10" t="s">
        <v>847</v>
      </c>
      <c r="D180" s="130" t="s">
        <v>30</v>
      </c>
      <c r="E180" s="159"/>
      <c r="F180" s="160"/>
      <c r="G180" s="11" t="s">
        <v>848</v>
      </c>
      <c r="H180" s="14">
        <v>14.28</v>
      </c>
      <c r="I180" s="121">
        <f t="shared" si="2"/>
        <v>14.28</v>
      </c>
      <c r="J180" s="127"/>
    </row>
    <row r="181" spans="1:10" ht="96">
      <c r="A181" s="126"/>
      <c r="B181" s="119">
        <v>1</v>
      </c>
      <c r="C181" s="10" t="s">
        <v>847</v>
      </c>
      <c r="D181" s="130" t="s">
        <v>31</v>
      </c>
      <c r="E181" s="159"/>
      <c r="F181" s="160"/>
      <c r="G181" s="11" t="s">
        <v>848</v>
      </c>
      <c r="H181" s="14">
        <v>14.28</v>
      </c>
      <c r="I181" s="121">
        <f t="shared" si="2"/>
        <v>14.28</v>
      </c>
      <c r="J181" s="127"/>
    </row>
    <row r="182" spans="1:10" ht="108">
      <c r="A182" s="126"/>
      <c r="B182" s="119">
        <v>2</v>
      </c>
      <c r="C182" s="10" t="s">
        <v>849</v>
      </c>
      <c r="D182" s="130" t="s">
        <v>28</v>
      </c>
      <c r="E182" s="159"/>
      <c r="F182" s="160"/>
      <c r="G182" s="11" t="s">
        <v>850</v>
      </c>
      <c r="H182" s="14">
        <v>10.61</v>
      </c>
      <c r="I182" s="121">
        <f t="shared" si="2"/>
        <v>21.22</v>
      </c>
      <c r="J182" s="127"/>
    </row>
    <row r="183" spans="1:10" ht="120">
      <c r="A183" s="126"/>
      <c r="B183" s="119">
        <v>6</v>
      </c>
      <c r="C183" s="10" t="s">
        <v>851</v>
      </c>
      <c r="D183" s="130" t="s">
        <v>31</v>
      </c>
      <c r="E183" s="159" t="s">
        <v>279</v>
      </c>
      <c r="F183" s="160"/>
      <c r="G183" s="11" t="s">
        <v>852</v>
      </c>
      <c r="H183" s="14">
        <v>21.6</v>
      </c>
      <c r="I183" s="121">
        <f t="shared" si="2"/>
        <v>129.60000000000002</v>
      </c>
      <c r="J183" s="127"/>
    </row>
    <row r="184" spans="1:10" ht="192">
      <c r="A184" s="126"/>
      <c r="B184" s="119">
        <v>1</v>
      </c>
      <c r="C184" s="10" t="s">
        <v>853</v>
      </c>
      <c r="D184" s="130" t="s">
        <v>854</v>
      </c>
      <c r="E184" s="159"/>
      <c r="F184" s="160"/>
      <c r="G184" s="11" t="s">
        <v>855</v>
      </c>
      <c r="H184" s="14">
        <v>89.68</v>
      </c>
      <c r="I184" s="121">
        <f t="shared" si="2"/>
        <v>89.68</v>
      </c>
      <c r="J184" s="127"/>
    </row>
    <row r="185" spans="1:10" ht="84">
      <c r="A185" s="126"/>
      <c r="B185" s="119">
        <v>2</v>
      </c>
      <c r="C185" s="10" t="s">
        <v>856</v>
      </c>
      <c r="D185" s="130" t="s">
        <v>32</v>
      </c>
      <c r="E185" s="159"/>
      <c r="F185" s="160"/>
      <c r="G185" s="11" t="s">
        <v>857</v>
      </c>
      <c r="H185" s="14">
        <v>24.89</v>
      </c>
      <c r="I185" s="121">
        <f t="shared" si="2"/>
        <v>49.78</v>
      </c>
      <c r="J185" s="127"/>
    </row>
    <row r="186" spans="1:10" ht="108">
      <c r="A186" s="126"/>
      <c r="B186" s="119">
        <v>2</v>
      </c>
      <c r="C186" s="10" t="s">
        <v>858</v>
      </c>
      <c r="D186" s="130" t="s">
        <v>31</v>
      </c>
      <c r="E186" s="159" t="s">
        <v>112</v>
      </c>
      <c r="F186" s="160"/>
      <c r="G186" s="11" t="s">
        <v>243</v>
      </c>
      <c r="H186" s="14">
        <v>81.99</v>
      </c>
      <c r="I186" s="121">
        <f t="shared" si="2"/>
        <v>163.98</v>
      </c>
      <c r="J186" s="127"/>
    </row>
    <row r="187" spans="1:10" ht="108">
      <c r="A187" s="126"/>
      <c r="B187" s="119">
        <v>1</v>
      </c>
      <c r="C187" s="10" t="s">
        <v>858</v>
      </c>
      <c r="D187" s="130" t="s">
        <v>31</v>
      </c>
      <c r="E187" s="159" t="s">
        <v>271</v>
      </c>
      <c r="F187" s="160"/>
      <c r="G187" s="11" t="s">
        <v>243</v>
      </c>
      <c r="H187" s="14">
        <v>81.99</v>
      </c>
      <c r="I187" s="121">
        <f t="shared" si="2"/>
        <v>81.99</v>
      </c>
      <c r="J187" s="127"/>
    </row>
    <row r="188" spans="1:10" ht="108">
      <c r="A188" s="126"/>
      <c r="B188" s="119">
        <v>1</v>
      </c>
      <c r="C188" s="10" t="s">
        <v>858</v>
      </c>
      <c r="D188" s="130" t="s">
        <v>31</v>
      </c>
      <c r="E188" s="159" t="s">
        <v>272</v>
      </c>
      <c r="F188" s="160"/>
      <c r="G188" s="11" t="s">
        <v>243</v>
      </c>
      <c r="H188" s="14">
        <v>81.99</v>
      </c>
      <c r="I188" s="121">
        <f t="shared" si="2"/>
        <v>81.99</v>
      </c>
      <c r="J188" s="127"/>
    </row>
    <row r="189" spans="1:10" ht="108">
      <c r="A189" s="126"/>
      <c r="B189" s="119">
        <v>1</v>
      </c>
      <c r="C189" s="10" t="s">
        <v>858</v>
      </c>
      <c r="D189" s="130" t="s">
        <v>31</v>
      </c>
      <c r="E189" s="159" t="s">
        <v>273</v>
      </c>
      <c r="F189" s="160"/>
      <c r="G189" s="11" t="s">
        <v>243</v>
      </c>
      <c r="H189" s="14">
        <v>81.99</v>
      </c>
      <c r="I189" s="121">
        <f t="shared" si="2"/>
        <v>81.99</v>
      </c>
      <c r="J189" s="127"/>
    </row>
    <row r="190" spans="1:10" ht="108">
      <c r="A190" s="126"/>
      <c r="B190" s="119">
        <v>1</v>
      </c>
      <c r="C190" s="10" t="s">
        <v>858</v>
      </c>
      <c r="D190" s="130" t="s">
        <v>31</v>
      </c>
      <c r="E190" s="159" t="s">
        <v>317</v>
      </c>
      <c r="F190" s="160"/>
      <c r="G190" s="11" t="s">
        <v>243</v>
      </c>
      <c r="H190" s="14">
        <v>81.99</v>
      </c>
      <c r="I190" s="121">
        <f t="shared" si="2"/>
        <v>81.99</v>
      </c>
      <c r="J190" s="127"/>
    </row>
    <row r="191" spans="1:10" ht="132">
      <c r="A191" s="126"/>
      <c r="B191" s="119">
        <v>1</v>
      </c>
      <c r="C191" s="10" t="s">
        <v>859</v>
      </c>
      <c r="D191" s="130" t="s">
        <v>28</v>
      </c>
      <c r="E191" s="159" t="s">
        <v>112</v>
      </c>
      <c r="F191" s="160"/>
      <c r="G191" s="11" t="s">
        <v>860</v>
      </c>
      <c r="H191" s="14">
        <v>55.64</v>
      </c>
      <c r="I191" s="121">
        <f t="shared" si="2"/>
        <v>55.64</v>
      </c>
      <c r="J191" s="127"/>
    </row>
    <row r="192" spans="1:10" ht="132">
      <c r="A192" s="126"/>
      <c r="B192" s="119">
        <v>1</v>
      </c>
      <c r="C192" s="10" t="s">
        <v>859</v>
      </c>
      <c r="D192" s="130" t="s">
        <v>30</v>
      </c>
      <c r="E192" s="159" t="s">
        <v>112</v>
      </c>
      <c r="F192" s="160"/>
      <c r="G192" s="11" t="s">
        <v>860</v>
      </c>
      <c r="H192" s="14">
        <v>55.64</v>
      </c>
      <c r="I192" s="121">
        <f t="shared" si="2"/>
        <v>55.64</v>
      </c>
      <c r="J192" s="127"/>
    </row>
    <row r="193" spans="1:10" ht="108">
      <c r="A193" s="126"/>
      <c r="B193" s="119">
        <v>1</v>
      </c>
      <c r="C193" s="10" t="s">
        <v>861</v>
      </c>
      <c r="D193" s="130" t="s">
        <v>28</v>
      </c>
      <c r="E193" s="159"/>
      <c r="F193" s="160"/>
      <c r="G193" s="11" t="s">
        <v>862</v>
      </c>
      <c r="H193" s="14">
        <v>36.24</v>
      </c>
      <c r="I193" s="121">
        <f t="shared" si="2"/>
        <v>36.24</v>
      </c>
      <c r="J193" s="127"/>
    </row>
    <row r="194" spans="1:10" ht="108">
      <c r="A194" s="126"/>
      <c r="B194" s="119">
        <v>8</v>
      </c>
      <c r="C194" s="10" t="s">
        <v>863</v>
      </c>
      <c r="D194" s="130" t="s">
        <v>40</v>
      </c>
      <c r="E194" s="159"/>
      <c r="F194" s="160"/>
      <c r="G194" s="11" t="s">
        <v>864</v>
      </c>
      <c r="H194" s="14">
        <v>53.81</v>
      </c>
      <c r="I194" s="121">
        <f t="shared" si="2"/>
        <v>430.48</v>
      </c>
      <c r="J194" s="127"/>
    </row>
    <row r="195" spans="1:10" ht="180">
      <c r="A195" s="126"/>
      <c r="B195" s="119">
        <v>1</v>
      </c>
      <c r="C195" s="10" t="s">
        <v>865</v>
      </c>
      <c r="D195" s="130" t="s">
        <v>40</v>
      </c>
      <c r="E195" s="159" t="s">
        <v>216</v>
      </c>
      <c r="F195" s="160"/>
      <c r="G195" s="11" t="s">
        <v>866</v>
      </c>
      <c r="H195" s="14">
        <v>139.82</v>
      </c>
      <c r="I195" s="121">
        <f t="shared" si="2"/>
        <v>139.82</v>
      </c>
      <c r="J195" s="127"/>
    </row>
    <row r="196" spans="1:10" ht="84">
      <c r="A196" s="126"/>
      <c r="B196" s="119">
        <v>4</v>
      </c>
      <c r="C196" s="10" t="s">
        <v>867</v>
      </c>
      <c r="D196" s="130" t="s">
        <v>216</v>
      </c>
      <c r="E196" s="159"/>
      <c r="F196" s="160"/>
      <c r="G196" s="11" t="s">
        <v>868</v>
      </c>
      <c r="H196" s="14">
        <v>36.24</v>
      </c>
      <c r="I196" s="121">
        <f t="shared" si="2"/>
        <v>144.96</v>
      </c>
      <c r="J196" s="127"/>
    </row>
    <row r="197" spans="1:10" ht="84">
      <c r="A197" s="126"/>
      <c r="B197" s="119">
        <v>4</v>
      </c>
      <c r="C197" s="10" t="s">
        <v>867</v>
      </c>
      <c r="D197" s="130" t="s">
        <v>273</v>
      </c>
      <c r="E197" s="159"/>
      <c r="F197" s="160"/>
      <c r="G197" s="11" t="s">
        <v>868</v>
      </c>
      <c r="H197" s="14">
        <v>36.24</v>
      </c>
      <c r="I197" s="121">
        <f t="shared" si="2"/>
        <v>144.96</v>
      </c>
      <c r="J197" s="127"/>
    </row>
    <row r="198" spans="1:10" ht="84">
      <c r="A198" s="126"/>
      <c r="B198" s="119">
        <v>4</v>
      </c>
      <c r="C198" s="10" t="s">
        <v>867</v>
      </c>
      <c r="D198" s="130" t="s">
        <v>316</v>
      </c>
      <c r="E198" s="159"/>
      <c r="F198" s="160"/>
      <c r="G198" s="11" t="s">
        <v>868</v>
      </c>
      <c r="H198" s="14">
        <v>36.24</v>
      </c>
      <c r="I198" s="121">
        <f t="shared" si="2"/>
        <v>144.96</v>
      </c>
      <c r="J198" s="127"/>
    </row>
    <row r="199" spans="1:10" ht="96">
      <c r="A199" s="126"/>
      <c r="B199" s="119">
        <v>4</v>
      </c>
      <c r="C199" s="10" t="s">
        <v>869</v>
      </c>
      <c r="D199" s="130" t="s">
        <v>30</v>
      </c>
      <c r="E199" s="159"/>
      <c r="F199" s="160"/>
      <c r="G199" s="11" t="s">
        <v>870</v>
      </c>
      <c r="H199" s="14">
        <v>54.54</v>
      </c>
      <c r="I199" s="121">
        <f t="shared" si="2"/>
        <v>218.16</v>
      </c>
      <c r="J199" s="127"/>
    </row>
    <row r="200" spans="1:10" ht="144">
      <c r="A200" s="126"/>
      <c r="B200" s="119">
        <v>2</v>
      </c>
      <c r="C200" s="10" t="s">
        <v>871</v>
      </c>
      <c r="D200" s="130" t="s">
        <v>30</v>
      </c>
      <c r="E200" s="159" t="s">
        <v>872</v>
      </c>
      <c r="F200" s="160"/>
      <c r="G200" s="11" t="s">
        <v>873</v>
      </c>
      <c r="H200" s="14">
        <v>69.180000000000007</v>
      </c>
      <c r="I200" s="121">
        <f t="shared" si="2"/>
        <v>138.36000000000001</v>
      </c>
      <c r="J200" s="127"/>
    </row>
    <row r="201" spans="1:10" ht="120">
      <c r="A201" s="126"/>
      <c r="B201" s="119">
        <v>2</v>
      </c>
      <c r="C201" s="10" t="s">
        <v>874</v>
      </c>
      <c r="D201" s="130" t="s">
        <v>33</v>
      </c>
      <c r="E201" s="159" t="s">
        <v>679</v>
      </c>
      <c r="F201" s="160"/>
      <c r="G201" s="11" t="s">
        <v>875</v>
      </c>
      <c r="H201" s="14">
        <v>70.28</v>
      </c>
      <c r="I201" s="121">
        <f t="shared" si="2"/>
        <v>140.56</v>
      </c>
      <c r="J201" s="127"/>
    </row>
    <row r="202" spans="1:10" ht="120">
      <c r="A202" s="126"/>
      <c r="B202" s="119">
        <v>1</v>
      </c>
      <c r="C202" s="10" t="s">
        <v>874</v>
      </c>
      <c r="D202" s="130" t="s">
        <v>33</v>
      </c>
      <c r="E202" s="159" t="s">
        <v>277</v>
      </c>
      <c r="F202" s="160"/>
      <c r="G202" s="11" t="s">
        <v>875</v>
      </c>
      <c r="H202" s="14">
        <v>70.28</v>
      </c>
      <c r="I202" s="121">
        <f t="shared" si="2"/>
        <v>70.28</v>
      </c>
      <c r="J202" s="127"/>
    </row>
    <row r="203" spans="1:10" ht="120">
      <c r="A203" s="126"/>
      <c r="B203" s="119">
        <v>9</v>
      </c>
      <c r="C203" s="10" t="s">
        <v>874</v>
      </c>
      <c r="D203" s="130" t="s">
        <v>33</v>
      </c>
      <c r="E203" s="159" t="s">
        <v>768</v>
      </c>
      <c r="F203" s="160"/>
      <c r="G203" s="11" t="s">
        <v>875</v>
      </c>
      <c r="H203" s="14">
        <v>70.28</v>
      </c>
      <c r="I203" s="121">
        <f t="shared" si="2"/>
        <v>632.52</v>
      </c>
      <c r="J203" s="127"/>
    </row>
    <row r="204" spans="1:10" ht="120">
      <c r="A204" s="126"/>
      <c r="B204" s="119">
        <v>7</v>
      </c>
      <c r="C204" s="10" t="s">
        <v>874</v>
      </c>
      <c r="D204" s="130" t="s">
        <v>34</v>
      </c>
      <c r="E204" s="159" t="s">
        <v>279</v>
      </c>
      <c r="F204" s="160"/>
      <c r="G204" s="11" t="s">
        <v>875</v>
      </c>
      <c r="H204" s="14">
        <v>70.28</v>
      </c>
      <c r="I204" s="121">
        <f t="shared" si="2"/>
        <v>491.96000000000004</v>
      </c>
      <c r="J204" s="127"/>
    </row>
    <row r="205" spans="1:10" ht="120">
      <c r="A205" s="126"/>
      <c r="B205" s="119">
        <v>1</v>
      </c>
      <c r="C205" s="10" t="s">
        <v>876</v>
      </c>
      <c r="D205" s="130" t="s">
        <v>33</v>
      </c>
      <c r="E205" s="159" t="s">
        <v>279</v>
      </c>
      <c r="F205" s="160"/>
      <c r="G205" s="11" t="s">
        <v>877</v>
      </c>
      <c r="H205" s="14">
        <v>60.03</v>
      </c>
      <c r="I205" s="121">
        <f t="shared" si="2"/>
        <v>60.03</v>
      </c>
      <c r="J205" s="127"/>
    </row>
    <row r="206" spans="1:10" ht="120">
      <c r="A206" s="126"/>
      <c r="B206" s="119">
        <v>6</v>
      </c>
      <c r="C206" s="10" t="s">
        <v>876</v>
      </c>
      <c r="D206" s="130" t="s">
        <v>33</v>
      </c>
      <c r="E206" s="159" t="s">
        <v>679</v>
      </c>
      <c r="F206" s="160"/>
      <c r="G206" s="11" t="s">
        <v>877</v>
      </c>
      <c r="H206" s="14">
        <v>60.03</v>
      </c>
      <c r="I206" s="121">
        <f t="shared" si="2"/>
        <v>360.18</v>
      </c>
      <c r="J206" s="127"/>
    </row>
    <row r="207" spans="1:10" ht="120">
      <c r="A207" s="126"/>
      <c r="B207" s="119">
        <v>1</v>
      </c>
      <c r="C207" s="10" t="s">
        <v>876</v>
      </c>
      <c r="D207" s="130" t="s">
        <v>33</v>
      </c>
      <c r="E207" s="159" t="s">
        <v>277</v>
      </c>
      <c r="F207" s="160"/>
      <c r="G207" s="11" t="s">
        <v>877</v>
      </c>
      <c r="H207" s="14">
        <v>60.03</v>
      </c>
      <c r="I207" s="121">
        <f t="shared" si="2"/>
        <v>60.03</v>
      </c>
      <c r="J207" s="127"/>
    </row>
    <row r="208" spans="1:10" ht="120">
      <c r="A208" s="126"/>
      <c r="B208" s="119">
        <v>3</v>
      </c>
      <c r="C208" s="10" t="s">
        <v>876</v>
      </c>
      <c r="D208" s="130" t="s">
        <v>34</v>
      </c>
      <c r="E208" s="159" t="s">
        <v>279</v>
      </c>
      <c r="F208" s="160"/>
      <c r="G208" s="11" t="s">
        <v>877</v>
      </c>
      <c r="H208" s="14">
        <v>60.03</v>
      </c>
      <c r="I208" s="121">
        <f t="shared" si="2"/>
        <v>180.09</v>
      </c>
      <c r="J208" s="127"/>
    </row>
    <row r="209" spans="1:10" ht="120">
      <c r="A209" s="126"/>
      <c r="B209" s="119">
        <v>1</v>
      </c>
      <c r="C209" s="10" t="s">
        <v>876</v>
      </c>
      <c r="D209" s="130" t="s">
        <v>34</v>
      </c>
      <c r="E209" s="159" t="s">
        <v>277</v>
      </c>
      <c r="F209" s="160"/>
      <c r="G209" s="11" t="s">
        <v>877</v>
      </c>
      <c r="H209" s="14">
        <v>60.03</v>
      </c>
      <c r="I209" s="121">
        <f t="shared" si="2"/>
        <v>60.03</v>
      </c>
      <c r="J209" s="127"/>
    </row>
    <row r="210" spans="1:10" ht="120">
      <c r="A210" s="126"/>
      <c r="B210" s="119">
        <v>4</v>
      </c>
      <c r="C210" s="10" t="s">
        <v>876</v>
      </c>
      <c r="D210" s="130" t="s">
        <v>34</v>
      </c>
      <c r="E210" s="159" t="s">
        <v>768</v>
      </c>
      <c r="F210" s="160"/>
      <c r="G210" s="11" t="s">
        <v>877</v>
      </c>
      <c r="H210" s="14">
        <v>60.03</v>
      </c>
      <c r="I210" s="121">
        <f t="shared" si="2"/>
        <v>240.12</v>
      </c>
      <c r="J210" s="127"/>
    </row>
    <row r="211" spans="1:10" ht="120">
      <c r="A211" s="126"/>
      <c r="B211" s="119">
        <v>1</v>
      </c>
      <c r="C211" s="10" t="s">
        <v>878</v>
      </c>
      <c r="D211" s="130" t="s">
        <v>30</v>
      </c>
      <c r="E211" s="159" t="s">
        <v>679</v>
      </c>
      <c r="F211" s="160"/>
      <c r="G211" s="11" t="s">
        <v>879</v>
      </c>
      <c r="H211" s="14">
        <v>50.51</v>
      </c>
      <c r="I211" s="121">
        <f t="shared" si="2"/>
        <v>50.51</v>
      </c>
      <c r="J211" s="127"/>
    </row>
    <row r="212" spans="1:10" ht="120">
      <c r="A212" s="126"/>
      <c r="B212" s="119">
        <v>1</v>
      </c>
      <c r="C212" s="10" t="s">
        <v>880</v>
      </c>
      <c r="D212" s="130" t="s">
        <v>30</v>
      </c>
      <c r="E212" s="159" t="s">
        <v>679</v>
      </c>
      <c r="F212" s="160"/>
      <c r="G212" s="11" t="s">
        <v>881</v>
      </c>
      <c r="H212" s="14">
        <v>50.88</v>
      </c>
      <c r="I212" s="121">
        <f t="shared" si="2"/>
        <v>50.88</v>
      </c>
      <c r="J212" s="127"/>
    </row>
    <row r="213" spans="1:10" ht="216">
      <c r="A213" s="126"/>
      <c r="B213" s="119">
        <v>1</v>
      </c>
      <c r="C213" s="10" t="s">
        <v>882</v>
      </c>
      <c r="D213" s="130" t="s">
        <v>216</v>
      </c>
      <c r="E213" s="159" t="s">
        <v>31</v>
      </c>
      <c r="F213" s="160"/>
      <c r="G213" s="11" t="s">
        <v>883</v>
      </c>
      <c r="H213" s="14">
        <v>170.94</v>
      </c>
      <c r="I213" s="121">
        <f t="shared" si="2"/>
        <v>170.94</v>
      </c>
      <c r="J213" s="127"/>
    </row>
    <row r="214" spans="1:10" ht="108">
      <c r="A214" s="126"/>
      <c r="B214" s="119">
        <v>3</v>
      </c>
      <c r="C214" s="10" t="s">
        <v>884</v>
      </c>
      <c r="D214" s="130" t="s">
        <v>32</v>
      </c>
      <c r="E214" s="159" t="s">
        <v>279</v>
      </c>
      <c r="F214" s="160"/>
      <c r="G214" s="11" t="s">
        <v>885</v>
      </c>
      <c r="H214" s="14">
        <v>56.73</v>
      </c>
      <c r="I214" s="121">
        <f t="shared" ref="I214:I229" si="3">H214*B214</f>
        <v>170.19</v>
      </c>
      <c r="J214" s="127"/>
    </row>
    <row r="215" spans="1:10" ht="120">
      <c r="A215" s="126"/>
      <c r="B215" s="119">
        <v>2</v>
      </c>
      <c r="C215" s="10" t="s">
        <v>886</v>
      </c>
      <c r="D215" s="130" t="s">
        <v>30</v>
      </c>
      <c r="E215" s="159" t="s">
        <v>679</v>
      </c>
      <c r="F215" s="160"/>
      <c r="G215" s="11" t="s">
        <v>887</v>
      </c>
      <c r="H215" s="14">
        <v>57.1</v>
      </c>
      <c r="I215" s="121">
        <f t="shared" si="3"/>
        <v>114.2</v>
      </c>
      <c r="J215" s="127"/>
    </row>
    <row r="216" spans="1:10" ht="120">
      <c r="A216" s="126"/>
      <c r="B216" s="119">
        <v>1</v>
      </c>
      <c r="C216" s="10" t="s">
        <v>886</v>
      </c>
      <c r="D216" s="130" t="s">
        <v>31</v>
      </c>
      <c r="E216" s="159" t="s">
        <v>279</v>
      </c>
      <c r="F216" s="160"/>
      <c r="G216" s="11" t="s">
        <v>887</v>
      </c>
      <c r="H216" s="14">
        <v>57.1</v>
      </c>
      <c r="I216" s="121">
        <f t="shared" si="3"/>
        <v>57.1</v>
      </c>
      <c r="J216" s="127"/>
    </row>
    <row r="217" spans="1:10" ht="120">
      <c r="A217" s="126"/>
      <c r="B217" s="119">
        <v>3</v>
      </c>
      <c r="C217" s="10" t="s">
        <v>888</v>
      </c>
      <c r="D217" s="130" t="s">
        <v>42</v>
      </c>
      <c r="E217" s="159" t="s">
        <v>279</v>
      </c>
      <c r="F217" s="160"/>
      <c r="G217" s="11" t="s">
        <v>889</v>
      </c>
      <c r="H217" s="14">
        <v>61.86</v>
      </c>
      <c r="I217" s="121">
        <f t="shared" si="3"/>
        <v>185.57999999999998</v>
      </c>
      <c r="J217" s="127"/>
    </row>
    <row r="218" spans="1:10" ht="120">
      <c r="A218" s="126"/>
      <c r="B218" s="119">
        <v>1</v>
      </c>
      <c r="C218" s="10" t="s">
        <v>888</v>
      </c>
      <c r="D218" s="130" t="s">
        <v>42</v>
      </c>
      <c r="E218" s="159" t="s">
        <v>679</v>
      </c>
      <c r="F218" s="160"/>
      <c r="G218" s="11" t="s">
        <v>889</v>
      </c>
      <c r="H218" s="14">
        <v>61.86</v>
      </c>
      <c r="I218" s="121">
        <f t="shared" si="3"/>
        <v>61.86</v>
      </c>
      <c r="J218" s="127"/>
    </row>
    <row r="219" spans="1:10" ht="120">
      <c r="A219" s="126"/>
      <c r="B219" s="119">
        <v>1</v>
      </c>
      <c r="C219" s="10" t="s">
        <v>888</v>
      </c>
      <c r="D219" s="130" t="s">
        <v>42</v>
      </c>
      <c r="E219" s="159" t="s">
        <v>277</v>
      </c>
      <c r="F219" s="160"/>
      <c r="G219" s="11" t="s">
        <v>889</v>
      </c>
      <c r="H219" s="14">
        <v>61.86</v>
      </c>
      <c r="I219" s="121">
        <f t="shared" si="3"/>
        <v>61.86</v>
      </c>
      <c r="J219" s="127"/>
    </row>
    <row r="220" spans="1:10" ht="120">
      <c r="A220" s="126"/>
      <c r="B220" s="119">
        <v>2</v>
      </c>
      <c r="C220" s="10" t="s">
        <v>890</v>
      </c>
      <c r="D220" s="130" t="s">
        <v>42</v>
      </c>
      <c r="E220" s="159" t="s">
        <v>279</v>
      </c>
      <c r="F220" s="160"/>
      <c r="G220" s="11" t="s">
        <v>891</v>
      </c>
      <c r="H220" s="14">
        <v>70.28</v>
      </c>
      <c r="I220" s="121">
        <f t="shared" si="3"/>
        <v>140.56</v>
      </c>
      <c r="J220" s="127"/>
    </row>
    <row r="221" spans="1:10" ht="120">
      <c r="A221" s="126"/>
      <c r="B221" s="119">
        <v>1</v>
      </c>
      <c r="C221" s="10" t="s">
        <v>890</v>
      </c>
      <c r="D221" s="130" t="s">
        <v>42</v>
      </c>
      <c r="E221" s="159" t="s">
        <v>679</v>
      </c>
      <c r="F221" s="160"/>
      <c r="G221" s="11" t="s">
        <v>891</v>
      </c>
      <c r="H221" s="14">
        <v>70.28</v>
      </c>
      <c r="I221" s="121">
        <f t="shared" si="3"/>
        <v>70.28</v>
      </c>
      <c r="J221" s="127"/>
    </row>
    <row r="222" spans="1:10" ht="120">
      <c r="A222" s="126"/>
      <c r="B222" s="119">
        <v>1</v>
      </c>
      <c r="C222" s="10" t="s">
        <v>890</v>
      </c>
      <c r="D222" s="130" t="s">
        <v>42</v>
      </c>
      <c r="E222" s="159" t="s">
        <v>277</v>
      </c>
      <c r="F222" s="160"/>
      <c r="G222" s="11" t="s">
        <v>891</v>
      </c>
      <c r="H222" s="14">
        <v>70.28</v>
      </c>
      <c r="I222" s="121">
        <f t="shared" si="3"/>
        <v>70.28</v>
      </c>
      <c r="J222" s="127"/>
    </row>
    <row r="223" spans="1:10" ht="96">
      <c r="A223" s="126"/>
      <c r="B223" s="119">
        <v>4</v>
      </c>
      <c r="C223" s="10" t="s">
        <v>892</v>
      </c>
      <c r="D223" s="130" t="s">
        <v>30</v>
      </c>
      <c r="E223" s="159" t="s">
        <v>277</v>
      </c>
      <c r="F223" s="160"/>
      <c r="G223" s="11" t="s">
        <v>893</v>
      </c>
      <c r="H223" s="14">
        <v>53.81</v>
      </c>
      <c r="I223" s="121">
        <f t="shared" si="3"/>
        <v>215.24</v>
      </c>
      <c r="J223" s="127"/>
    </row>
    <row r="224" spans="1:10" ht="96">
      <c r="A224" s="126"/>
      <c r="B224" s="119">
        <v>2</v>
      </c>
      <c r="C224" s="10" t="s">
        <v>892</v>
      </c>
      <c r="D224" s="130" t="s">
        <v>30</v>
      </c>
      <c r="E224" s="159" t="s">
        <v>768</v>
      </c>
      <c r="F224" s="160"/>
      <c r="G224" s="11" t="s">
        <v>893</v>
      </c>
      <c r="H224" s="14">
        <v>53.81</v>
      </c>
      <c r="I224" s="121">
        <f t="shared" si="3"/>
        <v>107.62</v>
      </c>
      <c r="J224" s="127"/>
    </row>
    <row r="225" spans="1:10" ht="96">
      <c r="A225" s="126"/>
      <c r="B225" s="119">
        <v>2</v>
      </c>
      <c r="C225" s="10" t="s">
        <v>892</v>
      </c>
      <c r="D225" s="130" t="s">
        <v>31</v>
      </c>
      <c r="E225" s="159" t="s">
        <v>768</v>
      </c>
      <c r="F225" s="160"/>
      <c r="G225" s="11" t="s">
        <v>893</v>
      </c>
      <c r="H225" s="14">
        <v>53.81</v>
      </c>
      <c r="I225" s="121">
        <f t="shared" si="3"/>
        <v>107.62</v>
      </c>
      <c r="J225" s="127"/>
    </row>
    <row r="226" spans="1:10" ht="120">
      <c r="A226" s="126"/>
      <c r="B226" s="119">
        <v>4</v>
      </c>
      <c r="C226" s="10" t="s">
        <v>894</v>
      </c>
      <c r="D226" s="130" t="s">
        <v>31</v>
      </c>
      <c r="E226" s="159" t="s">
        <v>872</v>
      </c>
      <c r="F226" s="160"/>
      <c r="G226" s="11" t="s">
        <v>895</v>
      </c>
      <c r="H226" s="14">
        <v>76.13</v>
      </c>
      <c r="I226" s="121">
        <f t="shared" si="3"/>
        <v>304.52</v>
      </c>
      <c r="J226" s="127"/>
    </row>
    <row r="227" spans="1:10" ht="108">
      <c r="A227" s="126"/>
      <c r="B227" s="119">
        <v>1</v>
      </c>
      <c r="C227" s="10" t="s">
        <v>896</v>
      </c>
      <c r="D227" s="130" t="s">
        <v>279</v>
      </c>
      <c r="E227" s="159"/>
      <c r="F227" s="160"/>
      <c r="G227" s="11" t="s">
        <v>897</v>
      </c>
      <c r="H227" s="14">
        <v>118.96</v>
      </c>
      <c r="I227" s="121">
        <f t="shared" si="3"/>
        <v>118.96</v>
      </c>
      <c r="J227" s="127"/>
    </row>
    <row r="228" spans="1:10" ht="108">
      <c r="A228" s="126"/>
      <c r="B228" s="119">
        <v>3</v>
      </c>
      <c r="C228" s="10" t="s">
        <v>898</v>
      </c>
      <c r="D228" s="130" t="s">
        <v>279</v>
      </c>
      <c r="E228" s="159"/>
      <c r="F228" s="160"/>
      <c r="G228" s="11" t="s">
        <v>899</v>
      </c>
      <c r="H228" s="14">
        <v>126.28</v>
      </c>
      <c r="I228" s="121">
        <f t="shared" si="3"/>
        <v>378.84000000000003</v>
      </c>
      <c r="J228" s="127"/>
    </row>
    <row r="229" spans="1:10" ht="120">
      <c r="A229" s="126"/>
      <c r="B229" s="120">
        <v>2</v>
      </c>
      <c r="C229" s="12" t="s">
        <v>900</v>
      </c>
      <c r="D229" s="131" t="s">
        <v>34</v>
      </c>
      <c r="E229" s="161" t="s">
        <v>279</v>
      </c>
      <c r="F229" s="162"/>
      <c r="G229" s="13" t="s">
        <v>901</v>
      </c>
      <c r="H229" s="15">
        <v>117.13</v>
      </c>
      <c r="I229" s="122">
        <f t="shared" si="3"/>
        <v>234.26</v>
      </c>
      <c r="J229" s="127"/>
    </row>
  </sheetData>
  <mergeCells count="212">
    <mergeCell ref="E227:F227"/>
    <mergeCell ref="E228:F228"/>
    <mergeCell ref="E229:F229"/>
    <mergeCell ref="E222:F222"/>
    <mergeCell ref="E223:F223"/>
    <mergeCell ref="E224:F224"/>
    <mergeCell ref="E225:F225"/>
    <mergeCell ref="E226:F226"/>
    <mergeCell ref="E217:F217"/>
    <mergeCell ref="E218:F218"/>
    <mergeCell ref="E219:F219"/>
    <mergeCell ref="E220:F220"/>
    <mergeCell ref="E221:F221"/>
    <mergeCell ref="E212:F212"/>
    <mergeCell ref="E213:F213"/>
    <mergeCell ref="E214:F214"/>
    <mergeCell ref="E215:F215"/>
    <mergeCell ref="E216:F216"/>
    <mergeCell ref="E207:F207"/>
    <mergeCell ref="E208:F208"/>
    <mergeCell ref="E209:F209"/>
    <mergeCell ref="E210:F210"/>
    <mergeCell ref="E211:F211"/>
    <mergeCell ref="E202:F202"/>
    <mergeCell ref="E203:F203"/>
    <mergeCell ref="E204:F204"/>
    <mergeCell ref="E205:F205"/>
    <mergeCell ref="E206:F206"/>
    <mergeCell ref="E197:F197"/>
    <mergeCell ref="E198:F198"/>
    <mergeCell ref="E199:F199"/>
    <mergeCell ref="E200:F200"/>
    <mergeCell ref="E201:F201"/>
    <mergeCell ref="E192:F192"/>
    <mergeCell ref="E193:F193"/>
    <mergeCell ref="E194:F194"/>
    <mergeCell ref="E195:F195"/>
    <mergeCell ref="E196:F196"/>
    <mergeCell ref="E187:F187"/>
    <mergeCell ref="E188:F188"/>
    <mergeCell ref="E189:F189"/>
    <mergeCell ref="E190:F190"/>
    <mergeCell ref="E191:F191"/>
    <mergeCell ref="E182:F182"/>
    <mergeCell ref="E183:F183"/>
    <mergeCell ref="E184:F184"/>
    <mergeCell ref="E185:F185"/>
    <mergeCell ref="E186:F186"/>
    <mergeCell ref="E177:F177"/>
    <mergeCell ref="E178:F178"/>
    <mergeCell ref="E179:F179"/>
    <mergeCell ref="E180:F180"/>
    <mergeCell ref="E181:F181"/>
    <mergeCell ref="E172:F172"/>
    <mergeCell ref="E173:F173"/>
    <mergeCell ref="E174:F174"/>
    <mergeCell ref="E175:F175"/>
    <mergeCell ref="E176:F176"/>
    <mergeCell ref="E167:F167"/>
    <mergeCell ref="E168:F168"/>
    <mergeCell ref="E169:F169"/>
    <mergeCell ref="E170:F170"/>
    <mergeCell ref="E171:F171"/>
    <mergeCell ref="E162:F162"/>
    <mergeCell ref="E163:F163"/>
    <mergeCell ref="E164:F164"/>
    <mergeCell ref="E165:F165"/>
    <mergeCell ref="E166:F166"/>
    <mergeCell ref="E157:F157"/>
    <mergeCell ref="E158:F158"/>
    <mergeCell ref="E159:F159"/>
    <mergeCell ref="E160:F160"/>
    <mergeCell ref="E161:F161"/>
    <mergeCell ref="E152:F152"/>
    <mergeCell ref="E153:F153"/>
    <mergeCell ref="E154:F154"/>
    <mergeCell ref="E155:F155"/>
    <mergeCell ref="E156:F156"/>
    <mergeCell ref="E147:F147"/>
    <mergeCell ref="E148:F148"/>
    <mergeCell ref="E149:F149"/>
    <mergeCell ref="E150:F150"/>
    <mergeCell ref="E151:F151"/>
    <mergeCell ref="E142:F142"/>
    <mergeCell ref="E143:F143"/>
    <mergeCell ref="E144:F144"/>
    <mergeCell ref="E145:F145"/>
    <mergeCell ref="E146:F146"/>
    <mergeCell ref="E137:F137"/>
    <mergeCell ref="E138:F138"/>
    <mergeCell ref="E139:F139"/>
    <mergeCell ref="E140:F140"/>
    <mergeCell ref="E141:F141"/>
    <mergeCell ref="E132:F132"/>
    <mergeCell ref="E133:F133"/>
    <mergeCell ref="E134:F134"/>
    <mergeCell ref="E135:F135"/>
    <mergeCell ref="E136:F136"/>
    <mergeCell ref="E127:F127"/>
    <mergeCell ref="E128:F128"/>
    <mergeCell ref="E129:F129"/>
    <mergeCell ref="E130:F130"/>
    <mergeCell ref="E131:F131"/>
    <mergeCell ref="E122:F122"/>
    <mergeCell ref="E123:F123"/>
    <mergeCell ref="E124:F124"/>
    <mergeCell ref="E125:F125"/>
    <mergeCell ref="E126:F126"/>
    <mergeCell ref="E117:F117"/>
    <mergeCell ref="E118:F118"/>
    <mergeCell ref="E119:F119"/>
    <mergeCell ref="E120:F120"/>
    <mergeCell ref="E121:F121"/>
    <mergeCell ref="E112:F112"/>
    <mergeCell ref="E113:F113"/>
    <mergeCell ref="E114:F114"/>
    <mergeCell ref="E115:F115"/>
    <mergeCell ref="E116:F116"/>
    <mergeCell ref="E107:F107"/>
    <mergeCell ref="E108:F108"/>
    <mergeCell ref="E109:F109"/>
    <mergeCell ref="E110:F110"/>
    <mergeCell ref="E111:F111"/>
    <mergeCell ref="E102:F102"/>
    <mergeCell ref="E103:F103"/>
    <mergeCell ref="E104:F104"/>
    <mergeCell ref="E105:F105"/>
    <mergeCell ref="E106:F106"/>
    <mergeCell ref="E97:F97"/>
    <mergeCell ref="E98:F98"/>
    <mergeCell ref="E99:F99"/>
    <mergeCell ref="E100:F100"/>
    <mergeCell ref="E101:F101"/>
    <mergeCell ref="E92:F92"/>
    <mergeCell ref="E93:F93"/>
    <mergeCell ref="E94:F94"/>
    <mergeCell ref="E95:F95"/>
    <mergeCell ref="E96:F96"/>
    <mergeCell ref="E87:F87"/>
    <mergeCell ref="E88:F88"/>
    <mergeCell ref="E89:F89"/>
    <mergeCell ref="E90:F90"/>
    <mergeCell ref="E91:F91"/>
    <mergeCell ref="E82:F82"/>
    <mergeCell ref="E83:F83"/>
    <mergeCell ref="E84:F84"/>
    <mergeCell ref="E85:F85"/>
    <mergeCell ref="E86:F86"/>
    <mergeCell ref="E77:F77"/>
    <mergeCell ref="E78:F78"/>
    <mergeCell ref="E79:F79"/>
    <mergeCell ref="E80:F80"/>
    <mergeCell ref="E81:F81"/>
    <mergeCell ref="E72:F72"/>
    <mergeCell ref="E73:F73"/>
    <mergeCell ref="E74:F74"/>
    <mergeCell ref="E75:F75"/>
    <mergeCell ref="E76:F76"/>
    <mergeCell ref="E67:F67"/>
    <mergeCell ref="E68:F68"/>
    <mergeCell ref="E69:F69"/>
    <mergeCell ref="E70:F70"/>
    <mergeCell ref="E71:F71"/>
    <mergeCell ref="E62:F62"/>
    <mergeCell ref="E63:F63"/>
    <mergeCell ref="E64:F64"/>
    <mergeCell ref="E65:F65"/>
    <mergeCell ref="E66:F66"/>
    <mergeCell ref="E57:F57"/>
    <mergeCell ref="E58:F58"/>
    <mergeCell ref="E59:F59"/>
    <mergeCell ref="E60:F60"/>
    <mergeCell ref="E61:F61"/>
    <mergeCell ref="E52:F52"/>
    <mergeCell ref="E53:F53"/>
    <mergeCell ref="E54:F54"/>
    <mergeCell ref="E55:F55"/>
    <mergeCell ref="E56:F56"/>
    <mergeCell ref="E47:F47"/>
    <mergeCell ref="E48:F48"/>
    <mergeCell ref="E49:F49"/>
    <mergeCell ref="E50:F50"/>
    <mergeCell ref="E51:F51"/>
    <mergeCell ref="E42:F42"/>
    <mergeCell ref="E43:F43"/>
    <mergeCell ref="E44:F44"/>
    <mergeCell ref="E45:F45"/>
    <mergeCell ref="E46:F46"/>
    <mergeCell ref="E37:F37"/>
    <mergeCell ref="E38:F38"/>
    <mergeCell ref="E39:F39"/>
    <mergeCell ref="E40:F40"/>
    <mergeCell ref="E41:F41"/>
    <mergeCell ref="E32:F32"/>
    <mergeCell ref="E33:F33"/>
    <mergeCell ref="E34:F34"/>
    <mergeCell ref="E35:F35"/>
    <mergeCell ref="E36:F36"/>
    <mergeCell ref="E27:F27"/>
    <mergeCell ref="E28:F28"/>
    <mergeCell ref="E29:F29"/>
    <mergeCell ref="E30:F30"/>
    <mergeCell ref="E31:F31"/>
    <mergeCell ref="E23:F23"/>
    <mergeCell ref="E24:F24"/>
    <mergeCell ref="E25:F25"/>
    <mergeCell ref="E26:F26"/>
    <mergeCell ref="I10:I11"/>
    <mergeCell ref="I14:I15"/>
    <mergeCell ref="E20:F20"/>
    <mergeCell ref="E21:F21"/>
    <mergeCell ref="E22:F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241"/>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7" t="s">
        <v>145</v>
      </c>
      <c r="L2" s="127"/>
      <c r="N2">
        <v>20140.249999999985</v>
      </c>
      <c r="O2" t="s">
        <v>188</v>
      </c>
    </row>
    <row r="3" spans="1:15" ht="12.75" customHeight="1">
      <c r="A3" s="126"/>
      <c r="B3" s="133" t="s">
        <v>140</v>
      </c>
      <c r="C3" s="132"/>
      <c r="D3" s="132"/>
      <c r="E3" s="132"/>
      <c r="F3" s="132"/>
      <c r="G3" s="132"/>
      <c r="H3" s="132"/>
      <c r="I3" s="132"/>
      <c r="J3" s="132"/>
      <c r="K3" s="132"/>
      <c r="L3" s="127"/>
      <c r="N3">
        <v>20140.249999999985</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716</v>
      </c>
      <c r="C10" s="132"/>
      <c r="D10" s="132"/>
      <c r="E10" s="132"/>
      <c r="F10" s="127"/>
      <c r="G10" s="128"/>
      <c r="H10" s="128" t="s">
        <v>716</v>
      </c>
      <c r="I10" s="132"/>
      <c r="J10" s="132"/>
      <c r="K10" s="151">
        <f>IF(Invoice!J10&lt;&gt;"",Invoice!J10,"")</f>
        <v>51767</v>
      </c>
      <c r="L10" s="127"/>
    </row>
    <row r="11" spans="1:15" ht="12.75" customHeight="1">
      <c r="A11" s="126"/>
      <c r="B11" s="126" t="s">
        <v>717</v>
      </c>
      <c r="C11" s="132"/>
      <c r="D11" s="132"/>
      <c r="E11" s="132"/>
      <c r="F11" s="127"/>
      <c r="G11" s="128"/>
      <c r="H11" s="128" t="s">
        <v>717</v>
      </c>
      <c r="I11" s="132"/>
      <c r="J11" s="132"/>
      <c r="K11" s="152"/>
      <c r="L11" s="127"/>
    </row>
    <row r="12" spans="1:15" ht="12.75" customHeight="1">
      <c r="A12" s="126"/>
      <c r="B12" s="126" t="s">
        <v>718</v>
      </c>
      <c r="C12" s="132"/>
      <c r="D12" s="132"/>
      <c r="E12" s="132"/>
      <c r="F12" s="127"/>
      <c r="G12" s="128"/>
      <c r="H12" s="128" t="s">
        <v>718</v>
      </c>
      <c r="I12" s="132"/>
      <c r="J12" s="132"/>
      <c r="K12" s="132"/>
      <c r="L12" s="127"/>
    </row>
    <row r="13" spans="1:15" ht="12.75" customHeight="1">
      <c r="A13" s="126"/>
      <c r="B13" s="126" t="s">
        <v>719</v>
      </c>
      <c r="C13" s="132"/>
      <c r="D13" s="132"/>
      <c r="E13" s="132"/>
      <c r="F13" s="127"/>
      <c r="G13" s="128"/>
      <c r="H13" s="128" t="s">
        <v>719</v>
      </c>
      <c r="I13" s="132"/>
      <c r="J13" s="132"/>
      <c r="K13" s="111" t="s">
        <v>16</v>
      </c>
      <c r="L13" s="127"/>
    </row>
    <row r="14" spans="1:15" ht="15" customHeight="1">
      <c r="A14" s="126"/>
      <c r="B14" s="126" t="s">
        <v>157</v>
      </c>
      <c r="C14" s="132"/>
      <c r="D14" s="132"/>
      <c r="E14" s="132"/>
      <c r="F14" s="127"/>
      <c r="G14" s="128"/>
      <c r="H14" s="128" t="s">
        <v>157</v>
      </c>
      <c r="I14" s="132"/>
      <c r="J14" s="132"/>
      <c r="K14" s="163">
        <f>Invoice!J14</f>
        <v>45210</v>
      </c>
      <c r="L14" s="127"/>
    </row>
    <row r="15" spans="1:15" ht="15" customHeight="1">
      <c r="A15" s="126"/>
      <c r="B15" s="6" t="s">
        <v>11</v>
      </c>
      <c r="C15" s="7"/>
      <c r="D15" s="7"/>
      <c r="E15" s="7"/>
      <c r="F15" s="8"/>
      <c r="G15" s="128"/>
      <c r="H15" s="9" t="s">
        <v>11</v>
      </c>
      <c r="I15" s="132"/>
      <c r="J15" s="132"/>
      <c r="K15" s="164"/>
      <c r="L15" s="127"/>
    </row>
    <row r="16" spans="1:15" ht="15" customHeight="1">
      <c r="A16" s="126"/>
      <c r="B16" s="132"/>
      <c r="C16" s="132"/>
      <c r="D16" s="132"/>
      <c r="E16" s="132"/>
      <c r="F16" s="132"/>
      <c r="G16" s="132"/>
      <c r="H16" s="132"/>
      <c r="I16" s="135" t="s">
        <v>147</v>
      </c>
      <c r="J16" s="135" t="s">
        <v>147</v>
      </c>
      <c r="K16" s="141">
        <v>40337</v>
      </c>
      <c r="L16" s="127"/>
    </row>
    <row r="17" spans="1:12" ht="12.75" customHeight="1">
      <c r="A17" s="126"/>
      <c r="B17" s="132" t="s">
        <v>720</v>
      </c>
      <c r="C17" s="132"/>
      <c r="D17" s="132"/>
      <c r="E17" s="132"/>
      <c r="F17" s="132"/>
      <c r="G17" s="132"/>
      <c r="H17" s="132"/>
      <c r="I17" s="135" t="s">
        <v>148</v>
      </c>
      <c r="J17" s="135" t="s">
        <v>148</v>
      </c>
      <c r="K17" s="141" t="str">
        <f>IF(Invoice!J17&lt;&gt;"",Invoice!J17,"")</f>
        <v>Sunny</v>
      </c>
      <c r="L17" s="127"/>
    </row>
    <row r="18" spans="1:12" ht="18" customHeight="1">
      <c r="A18" s="126"/>
      <c r="B18" s="132" t="s">
        <v>721</v>
      </c>
      <c r="C18" s="132"/>
      <c r="D18" s="132"/>
      <c r="E18" s="132"/>
      <c r="F18" s="132"/>
      <c r="G18" s="132"/>
      <c r="H18" s="132"/>
      <c r="I18" s="134" t="s">
        <v>264</v>
      </c>
      <c r="J18" s="134" t="s">
        <v>264</v>
      </c>
      <c r="K18" s="116" t="s">
        <v>282</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55" t="s">
        <v>207</v>
      </c>
      <c r="G20" s="156"/>
      <c r="H20" s="112" t="s">
        <v>174</v>
      </c>
      <c r="I20" s="112" t="s">
        <v>208</v>
      </c>
      <c r="J20" s="112" t="s">
        <v>208</v>
      </c>
      <c r="K20" s="112" t="s">
        <v>26</v>
      </c>
      <c r="L20" s="127"/>
    </row>
    <row r="21" spans="1:12" ht="12.75" customHeight="1">
      <c r="A21" s="126"/>
      <c r="B21" s="117"/>
      <c r="C21" s="117"/>
      <c r="D21" s="117"/>
      <c r="E21" s="118"/>
      <c r="F21" s="157"/>
      <c r="G21" s="158"/>
      <c r="H21" s="117" t="s">
        <v>146</v>
      </c>
      <c r="I21" s="117"/>
      <c r="J21" s="117"/>
      <c r="K21" s="117"/>
      <c r="L21" s="127"/>
    </row>
    <row r="22" spans="1:12" ht="12.75" customHeight="1">
      <c r="A22" s="126"/>
      <c r="B22" s="119">
        <f>'Tax Invoice'!D18</f>
        <v>4</v>
      </c>
      <c r="C22" s="10" t="s">
        <v>722</v>
      </c>
      <c r="D22" s="10" t="s">
        <v>722</v>
      </c>
      <c r="E22" s="130" t="s">
        <v>28</v>
      </c>
      <c r="F22" s="159" t="s">
        <v>279</v>
      </c>
      <c r="G22" s="160"/>
      <c r="H22" s="11" t="s">
        <v>723</v>
      </c>
      <c r="I22" s="14">
        <f t="shared" ref="I22:I85" si="0">ROUNDUP(J22*$N$1,2)</f>
        <v>5.12</v>
      </c>
      <c r="J22" s="14">
        <v>5.12</v>
      </c>
      <c r="K22" s="121">
        <f t="shared" ref="K22:K85" si="1">I22*B22</f>
        <v>20.48</v>
      </c>
      <c r="L22" s="127"/>
    </row>
    <row r="23" spans="1:12" ht="12.75" customHeight="1">
      <c r="A23" s="126"/>
      <c r="B23" s="119">
        <f>'Tax Invoice'!D19</f>
        <v>4</v>
      </c>
      <c r="C23" s="10" t="s">
        <v>722</v>
      </c>
      <c r="D23" s="10" t="s">
        <v>722</v>
      </c>
      <c r="E23" s="130" t="s">
        <v>30</v>
      </c>
      <c r="F23" s="159" t="s">
        <v>279</v>
      </c>
      <c r="G23" s="160"/>
      <c r="H23" s="11" t="s">
        <v>723</v>
      </c>
      <c r="I23" s="14">
        <f t="shared" si="0"/>
        <v>5.12</v>
      </c>
      <c r="J23" s="14">
        <v>5.12</v>
      </c>
      <c r="K23" s="121">
        <f t="shared" si="1"/>
        <v>20.48</v>
      </c>
      <c r="L23" s="127"/>
    </row>
    <row r="24" spans="1:12" ht="24" customHeight="1">
      <c r="A24" s="126"/>
      <c r="B24" s="119">
        <f>'Tax Invoice'!D20</f>
        <v>3</v>
      </c>
      <c r="C24" s="10" t="s">
        <v>724</v>
      </c>
      <c r="D24" s="10" t="s">
        <v>724</v>
      </c>
      <c r="E24" s="130" t="s">
        <v>725</v>
      </c>
      <c r="F24" s="159" t="s">
        <v>28</v>
      </c>
      <c r="G24" s="160"/>
      <c r="H24" s="11" t="s">
        <v>726</v>
      </c>
      <c r="I24" s="14">
        <f t="shared" si="0"/>
        <v>6.95</v>
      </c>
      <c r="J24" s="14">
        <v>6.95</v>
      </c>
      <c r="K24" s="121">
        <f t="shared" si="1"/>
        <v>20.85</v>
      </c>
      <c r="L24" s="127"/>
    </row>
    <row r="25" spans="1:12" ht="24" customHeight="1">
      <c r="A25" s="126"/>
      <c r="B25" s="119">
        <f>'Tax Invoice'!D21</f>
        <v>14</v>
      </c>
      <c r="C25" s="10" t="s">
        <v>724</v>
      </c>
      <c r="D25" s="10" t="s">
        <v>724</v>
      </c>
      <c r="E25" s="130" t="s">
        <v>725</v>
      </c>
      <c r="F25" s="159" t="s">
        <v>30</v>
      </c>
      <c r="G25" s="160"/>
      <c r="H25" s="11" t="s">
        <v>726</v>
      </c>
      <c r="I25" s="14">
        <f t="shared" si="0"/>
        <v>6.95</v>
      </c>
      <c r="J25" s="14">
        <v>6.95</v>
      </c>
      <c r="K25" s="121">
        <f t="shared" si="1"/>
        <v>97.3</v>
      </c>
      <c r="L25" s="127"/>
    </row>
    <row r="26" spans="1:12" ht="24" customHeight="1">
      <c r="A26" s="126"/>
      <c r="B26" s="119">
        <f>'Tax Invoice'!D22</f>
        <v>10</v>
      </c>
      <c r="C26" s="10" t="s">
        <v>724</v>
      </c>
      <c r="D26" s="10" t="s">
        <v>724</v>
      </c>
      <c r="E26" s="130" t="s">
        <v>725</v>
      </c>
      <c r="F26" s="159" t="s">
        <v>31</v>
      </c>
      <c r="G26" s="160"/>
      <c r="H26" s="11" t="s">
        <v>726</v>
      </c>
      <c r="I26" s="14">
        <f t="shared" si="0"/>
        <v>6.95</v>
      </c>
      <c r="J26" s="14">
        <v>6.95</v>
      </c>
      <c r="K26" s="121">
        <f t="shared" si="1"/>
        <v>69.5</v>
      </c>
      <c r="L26" s="127"/>
    </row>
    <row r="27" spans="1:12" ht="12.75" customHeight="1">
      <c r="A27" s="126"/>
      <c r="B27" s="119">
        <f>'Tax Invoice'!D23</f>
        <v>9</v>
      </c>
      <c r="C27" s="10" t="s">
        <v>727</v>
      </c>
      <c r="D27" s="10" t="s">
        <v>727</v>
      </c>
      <c r="E27" s="130" t="s">
        <v>28</v>
      </c>
      <c r="F27" s="159"/>
      <c r="G27" s="160"/>
      <c r="H27" s="11" t="s">
        <v>728</v>
      </c>
      <c r="I27" s="14">
        <f t="shared" si="0"/>
        <v>14.28</v>
      </c>
      <c r="J27" s="14">
        <v>14.28</v>
      </c>
      <c r="K27" s="121">
        <f t="shared" si="1"/>
        <v>128.51999999999998</v>
      </c>
      <c r="L27" s="127"/>
    </row>
    <row r="28" spans="1:12" ht="12.75" customHeight="1">
      <c r="A28" s="126"/>
      <c r="B28" s="119">
        <f>'Tax Invoice'!D24</f>
        <v>3</v>
      </c>
      <c r="C28" s="10" t="s">
        <v>727</v>
      </c>
      <c r="D28" s="10" t="s">
        <v>727</v>
      </c>
      <c r="E28" s="130" t="s">
        <v>30</v>
      </c>
      <c r="F28" s="159"/>
      <c r="G28" s="160"/>
      <c r="H28" s="11" t="s">
        <v>728</v>
      </c>
      <c r="I28" s="14">
        <f t="shared" si="0"/>
        <v>14.28</v>
      </c>
      <c r="J28" s="14">
        <v>14.28</v>
      </c>
      <c r="K28" s="121">
        <f t="shared" si="1"/>
        <v>42.839999999999996</v>
      </c>
      <c r="L28" s="127"/>
    </row>
    <row r="29" spans="1:12" ht="12.75" customHeight="1">
      <c r="A29" s="126"/>
      <c r="B29" s="119">
        <f>'Tax Invoice'!D25</f>
        <v>8</v>
      </c>
      <c r="C29" s="10" t="s">
        <v>727</v>
      </c>
      <c r="D29" s="10" t="s">
        <v>727</v>
      </c>
      <c r="E29" s="130" t="s">
        <v>32</v>
      </c>
      <c r="F29" s="159"/>
      <c r="G29" s="160"/>
      <c r="H29" s="11" t="s">
        <v>728</v>
      </c>
      <c r="I29" s="14">
        <f t="shared" si="0"/>
        <v>14.28</v>
      </c>
      <c r="J29" s="14">
        <v>14.28</v>
      </c>
      <c r="K29" s="121">
        <f t="shared" si="1"/>
        <v>114.24</v>
      </c>
      <c r="L29" s="127"/>
    </row>
    <row r="30" spans="1:12" ht="12.75" customHeight="1">
      <c r="A30" s="126"/>
      <c r="B30" s="119">
        <f>'Tax Invoice'!D26</f>
        <v>40</v>
      </c>
      <c r="C30" s="10" t="s">
        <v>109</v>
      </c>
      <c r="D30" s="10" t="s">
        <v>109</v>
      </c>
      <c r="E30" s="130" t="s">
        <v>28</v>
      </c>
      <c r="F30" s="159"/>
      <c r="G30" s="160"/>
      <c r="H30" s="11" t="s">
        <v>729</v>
      </c>
      <c r="I30" s="14">
        <f t="shared" si="0"/>
        <v>5.86</v>
      </c>
      <c r="J30" s="14">
        <v>5.86</v>
      </c>
      <c r="K30" s="121">
        <f t="shared" si="1"/>
        <v>234.4</v>
      </c>
      <c r="L30" s="127"/>
    </row>
    <row r="31" spans="1:12" ht="12.75" customHeight="1">
      <c r="A31" s="126"/>
      <c r="B31" s="119">
        <f>'Tax Invoice'!D27</f>
        <v>8</v>
      </c>
      <c r="C31" s="10" t="s">
        <v>109</v>
      </c>
      <c r="D31" s="10" t="s">
        <v>109</v>
      </c>
      <c r="E31" s="130" t="s">
        <v>30</v>
      </c>
      <c r="F31" s="159"/>
      <c r="G31" s="160"/>
      <c r="H31" s="11" t="s">
        <v>729</v>
      </c>
      <c r="I31" s="14">
        <f t="shared" si="0"/>
        <v>5.86</v>
      </c>
      <c r="J31" s="14">
        <v>5.86</v>
      </c>
      <c r="K31" s="121">
        <f t="shared" si="1"/>
        <v>46.88</v>
      </c>
      <c r="L31" s="127"/>
    </row>
    <row r="32" spans="1:12" ht="12.75" customHeight="1">
      <c r="A32" s="126"/>
      <c r="B32" s="119">
        <f>'Tax Invoice'!D28</f>
        <v>8</v>
      </c>
      <c r="C32" s="10" t="s">
        <v>109</v>
      </c>
      <c r="D32" s="10" t="s">
        <v>109</v>
      </c>
      <c r="E32" s="130" t="s">
        <v>31</v>
      </c>
      <c r="F32" s="159"/>
      <c r="G32" s="160"/>
      <c r="H32" s="11" t="s">
        <v>729</v>
      </c>
      <c r="I32" s="14">
        <f t="shared" si="0"/>
        <v>5.86</v>
      </c>
      <c r="J32" s="14">
        <v>5.86</v>
      </c>
      <c r="K32" s="121">
        <f t="shared" si="1"/>
        <v>46.88</v>
      </c>
      <c r="L32" s="127"/>
    </row>
    <row r="33" spans="1:12" ht="12.75" customHeight="1">
      <c r="A33" s="126"/>
      <c r="B33" s="119">
        <f>'Tax Invoice'!D29</f>
        <v>9</v>
      </c>
      <c r="C33" s="10" t="s">
        <v>109</v>
      </c>
      <c r="D33" s="10" t="s">
        <v>902</v>
      </c>
      <c r="E33" s="130" t="s">
        <v>33</v>
      </c>
      <c r="F33" s="159"/>
      <c r="G33" s="160"/>
      <c r="H33" s="11" t="s">
        <v>729</v>
      </c>
      <c r="I33" s="14">
        <f t="shared" si="0"/>
        <v>6.22</v>
      </c>
      <c r="J33" s="14">
        <v>6.22</v>
      </c>
      <c r="K33" s="121">
        <f t="shared" si="1"/>
        <v>55.98</v>
      </c>
      <c r="L33" s="127"/>
    </row>
    <row r="34" spans="1:12" ht="12.75" customHeight="1">
      <c r="A34" s="126"/>
      <c r="B34" s="119">
        <f>'Tax Invoice'!D30</f>
        <v>5</v>
      </c>
      <c r="C34" s="10" t="s">
        <v>730</v>
      </c>
      <c r="D34" s="10" t="s">
        <v>730</v>
      </c>
      <c r="E34" s="130" t="s">
        <v>28</v>
      </c>
      <c r="F34" s="159"/>
      <c r="G34" s="160"/>
      <c r="H34" s="11" t="s">
        <v>731</v>
      </c>
      <c r="I34" s="14">
        <f t="shared" si="0"/>
        <v>5.86</v>
      </c>
      <c r="J34" s="14">
        <v>5.86</v>
      </c>
      <c r="K34" s="121">
        <f t="shared" si="1"/>
        <v>29.3</v>
      </c>
      <c r="L34" s="127"/>
    </row>
    <row r="35" spans="1:12" ht="12.75" customHeight="1">
      <c r="A35" s="126"/>
      <c r="B35" s="119">
        <f>'Tax Invoice'!D31</f>
        <v>5</v>
      </c>
      <c r="C35" s="10" t="s">
        <v>730</v>
      </c>
      <c r="D35" s="10" t="s">
        <v>730</v>
      </c>
      <c r="E35" s="130" t="s">
        <v>30</v>
      </c>
      <c r="F35" s="159"/>
      <c r="G35" s="160"/>
      <c r="H35" s="11" t="s">
        <v>731</v>
      </c>
      <c r="I35" s="14">
        <f t="shared" si="0"/>
        <v>5.86</v>
      </c>
      <c r="J35" s="14">
        <v>5.86</v>
      </c>
      <c r="K35" s="121">
        <f t="shared" si="1"/>
        <v>29.3</v>
      </c>
      <c r="L35" s="127"/>
    </row>
    <row r="36" spans="1:12" ht="12.75" customHeight="1">
      <c r="A36" s="126"/>
      <c r="B36" s="119">
        <f>'Tax Invoice'!D32</f>
        <v>5</v>
      </c>
      <c r="C36" s="10" t="s">
        <v>730</v>
      </c>
      <c r="D36" s="10" t="s">
        <v>730</v>
      </c>
      <c r="E36" s="130" t="s">
        <v>31</v>
      </c>
      <c r="F36" s="159"/>
      <c r="G36" s="160"/>
      <c r="H36" s="11" t="s">
        <v>731</v>
      </c>
      <c r="I36" s="14">
        <f t="shared" si="0"/>
        <v>5.86</v>
      </c>
      <c r="J36" s="14">
        <v>5.86</v>
      </c>
      <c r="K36" s="121">
        <f t="shared" si="1"/>
        <v>29.3</v>
      </c>
      <c r="L36" s="127"/>
    </row>
    <row r="37" spans="1:12" ht="12.75" customHeight="1">
      <c r="A37" s="126"/>
      <c r="B37" s="119">
        <f>'Tax Invoice'!D33</f>
        <v>4</v>
      </c>
      <c r="C37" s="10" t="s">
        <v>730</v>
      </c>
      <c r="D37" s="10" t="s">
        <v>730</v>
      </c>
      <c r="E37" s="130" t="s">
        <v>32</v>
      </c>
      <c r="F37" s="159"/>
      <c r="G37" s="160"/>
      <c r="H37" s="11" t="s">
        <v>731</v>
      </c>
      <c r="I37" s="14">
        <f t="shared" si="0"/>
        <v>5.86</v>
      </c>
      <c r="J37" s="14">
        <v>5.86</v>
      </c>
      <c r="K37" s="121">
        <f t="shared" si="1"/>
        <v>23.44</v>
      </c>
      <c r="L37" s="127"/>
    </row>
    <row r="38" spans="1:12" ht="24" customHeight="1">
      <c r="A38" s="126"/>
      <c r="B38" s="119">
        <f>'Tax Invoice'!D34</f>
        <v>26</v>
      </c>
      <c r="C38" s="10" t="s">
        <v>732</v>
      </c>
      <c r="D38" s="10" t="s">
        <v>732</v>
      </c>
      <c r="E38" s="130" t="s">
        <v>42</v>
      </c>
      <c r="F38" s="159" t="s">
        <v>279</v>
      </c>
      <c r="G38" s="160"/>
      <c r="H38" s="11" t="s">
        <v>733</v>
      </c>
      <c r="I38" s="14">
        <f t="shared" si="0"/>
        <v>27.09</v>
      </c>
      <c r="J38" s="14">
        <v>27.09</v>
      </c>
      <c r="K38" s="121">
        <f t="shared" si="1"/>
        <v>704.34</v>
      </c>
      <c r="L38" s="127"/>
    </row>
    <row r="39" spans="1:12" ht="12.75" customHeight="1">
      <c r="A39" s="126"/>
      <c r="B39" s="119">
        <f>'Tax Invoice'!D35</f>
        <v>3</v>
      </c>
      <c r="C39" s="10" t="s">
        <v>734</v>
      </c>
      <c r="D39" s="10" t="s">
        <v>734</v>
      </c>
      <c r="E39" s="130" t="s">
        <v>28</v>
      </c>
      <c r="F39" s="159"/>
      <c r="G39" s="160"/>
      <c r="H39" s="11" t="s">
        <v>735</v>
      </c>
      <c r="I39" s="14">
        <f t="shared" si="0"/>
        <v>7.32</v>
      </c>
      <c r="J39" s="14">
        <v>7.32</v>
      </c>
      <c r="K39" s="121">
        <f t="shared" si="1"/>
        <v>21.96</v>
      </c>
      <c r="L39" s="127"/>
    </row>
    <row r="40" spans="1:12" ht="12.75" customHeight="1">
      <c r="A40" s="126"/>
      <c r="B40" s="119">
        <f>'Tax Invoice'!D36</f>
        <v>3</v>
      </c>
      <c r="C40" s="10" t="s">
        <v>734</v>
      </c>
      <c r="D40" s="10" t="s">
        <v>734</v>
      </c>
      <c r="E40" s="130" t="s">
        <v>30</v>
      </c>
      <c r="F40" s="159"/>
      <c r="G40" s="160"/>
      <c r="H40" s="11" t="s">
        <v>735</v>
      </c>
      <c r="I40" s="14">
        <f t="shared" si="0"/>
        <v>7.32</v>
      </c>
      <c r="J40" s="14">
        <v>7.32</v>
      </c>
      <c r="K40" s="121">
        <f t="shared" si="1"/>
        <v>21.96</v>
      </c>
      <c r="L40" s="127"/>
    </row>
    <row r="41" spans="1:12" ht="12.75" customHeight="1">
      <c r="A41" s="126"/>
      <c r="B41" s="119">
        <f>'Tax Invoice'!D37</f>
        <v>3</v>
      </c>
      <c r="C41" s="10" t="s">
        <v>734</v>
      </c>
      <c r="D41" s="10" t="s">
        <v>734</v>
      </c>
      <c r="E41" s="130" t="s">
        <v>31</v>
      </c>
      <c r="F41" s="159"/>
      <c r="G41" s="160"/>
      <c r="H41" s="11" t="s">
        <v>735</v>
      </c>
      <c r="I41" s="14">
        <f t="shared" si="0"/>
        <v>7.32</v>
      </c>
      <c r="J41" s="14">
        <v>7.32</v>
      </c>
      <c r="K41" s="121">
        <f t="shared" si="1"/>
        <v>21.96</v>
      </c>
      <c r="L41" s="127"/>
    </row>
    <row r="42" spans="1:12" ht="12.75" customHeight="1">
      <c r="A42" s="126"/>
      <c r="B42" s="119">
        <f>'Tax Invoice'!D38</f>
        <v>3</v>
      </c>
      <c r="C42" s="10" t="s">
        <v>736</v>
      </c>
      <c r="D42" s="10" t="s">
        <v>736</v>
      </c>
      <c r="E42" s="130" t="s">
        <v>28</v>
      </c>
      <c r="F42" s="159"/>
      <c r="G42" s="160"/>
      <c r="H42" s="11" t="s">
        <v>737</v>
      </c>
      <c r="I42" s="14">
        <f t="shared" si="0"/>
        <v>6.59</v>
      </c>
      <c r="J42" s="14">
        <v>6.59</v>
      </c>
      <c r="K42" s="121">
        <f t="shared" si="1"/>
        <v>19.77</v>
      </c>
      <c r="L42" s="127"/>
    </row>
    <row r="43" spans="1:12" ht="12.75" customHeight="1">
      <c r="A43" s="126"/>
      <c r="B43" s="119">
        <f>'Tax Invoice'!D39</f>
        <v>3</v>
      </c>
      <c r="C43" s="10" t="s">
        <v>736</v>
      </c>
      <c r="D43" s="10" t="s">
        <v>736</v>
      </c>
      <c r="E43" s="130" t="s">
        <v>30</v>
      </c>
      <c r="F43" s="159"/>
      <c r="G43" s="160"/>
      <c r="H43" s="11" t="s">
        <v>737</v>
      </c>
      <c r="I43" s="14">
        <f t="shared" si="0"/>
        <v>6.59</v>
      </c>
      <c r="J43" s="14">
        <v>6.59</v>
      </c>
      <c r="K43" s="121">
        <f t="shared" si="1"/>
        <v>19.77</v>
      </c>
      <c r="L43" s="127"/>
    </row>
    <row r="44" spans="1:12" ht="12.75" customHeight="1">
      <c r="A44" s="126"/>
      <c r="B44" s="119">
        <f>'Tax Invoice'!D40</f>
        <v>3</v>
      </c>
      <c r="C44" s="10" t="s">
        <v>736</v>
      </c>
      <c r="D44" s="10" t="s">
        <v>736</v>
      </c>
      <c r="E44" s="130" t="s">
        <v>31</v>
      </c>
      <c r="F44" s="159"/>
      <c r="G44" s="160"/>
      <c r="H44" s="11" t="s">
        <v>737</v>
      </c>
      <c r="I44" s="14">
        <f t="shared" si="0"/>
        <v>6.59</v>
      </c>
      <c r="J44" s="14">
        <v>6.59</v>
      </c>
      <c r="K44" s="121">
        <f t="shared" si="1"/>
        <v>19.77</v>
      </c>
      <c r="L44" s="127"/>
    </row>
    <row r="45" spans="1:12" ht="12.75" customHeight="1">
      <c r="A45" s="126"/>
      <c r="B45" s="119">
        <f>'Tax Invoice'!D41</f>
        <v>8</v>
      </c>
      <c r="C45" s="10" t="s">
        <v>35</v>
      </c>
      <c r="D45" s="10" t="s">
        <v>903</v>
      </c>
      <c r="E45" s="130" t="s">
        <v>40</v>
      </c>
      <c r="F45" s="159"/>
      <c r="G45" s="160"/>
      <c r="H45" s="11" t="s">
        <v>738</v>
      </c>
      <c r="I45" s="14">
        <f t="shared" si="0"/>
        <v>9.15</v>
      </c>
      <c r="J45" s="14">
        <v>9.15</v>
      </c>
      <c r="K45" s="121">
        <f t="shared" si="1"/>
        <v>73.2</v>
      </c>
      <c r="L45" s="127"/>
    </row>
    <row r="46" spans="1:12" ht="12.75" customHeight="1">
      <c r="A46" s="126"/>
      <c r="B46" s="119">
        <f>'Tax Invoice'!D42</f>
        <v>6</v>
      </c>
      <c r="C46" s="10" t="s">
        <v>35</v>
      </c>
      <c r="D46" s="10" t="s">
        <v>903</v>
      </c>
      <c r="E46" s="130" t="s">
        <v>41</v>
      </c>
      <c r="F46" s="159"/>
      <c r="G46" s="160"/>
      <c r="H46" s="11" t="s">
        <v>738</v>
      </c>
      <c r="I46" s="14">
        <f t="shared" si="0"/>
        <v>9.15</v>
      </c>
      <c r="J46" s="14">
        <v>9.15</v>
      </c>
      <c r="K46" s="121">
        <f t="shared" si="1"/>
        <v>54.900000000000006</v>
      </c>
      <c r="L46" s="127"/>
    </row>
    <row r="47" spans="1:12" ht="24" customHeight="1">
      <c r="A47" s="126"/>
      <c r="B47" s="119">
        <f>'Tax Invoice'!D43</f>
        <v>2</v>
      </c>
      <c r="C47" s="10" t="s">
        <v>739</v>
      </c>
      <c r="D47" s="10" t="s">
        <v>739</v>
      </c>
      <c r="E47" s="130" t="s">
        <v>45</v>
      </c>
      <c r="F47" s="159" t="s">
        <v>279</v>
      </c>
      <c r="G47" s="160"/>
      <c r="H47" s="11" t="s">
        <v>740</v>
      </c>
      <c r="I47" s="14">
        <f t="shared" si="0"/>
        <v>27.09</v>
      </c>
      <c r="J47" s="14">
        <v>27.09</v>
      </c>
      <c r="K47" s="121">
        <f t="shared" si="1"/>
        <v>54.18</v>
      </c>
      <c r="L47" s="127"/>
    </row>
    <row r="48" spans="1:12" ht="24" customHeight="1">
      <c r="A48" s="126"/>
      <c r="B48" s="119">
        <f>'Tax Invoice'!D44</f>
        <v>4</v>
      </c>
      <c r="C48" s="10" t="s">
        <v>741</v>
      </c>
      <c r="D48" s="10" t="s">
        <v>741</v>
      </c>
      <c r="E48" s="130" t="s">
        <v>40</v>
      </c>
      <c r="F48" s="159" t="s">
        <v>742</v>
      </c>
      <c r="G48" s="160"/>
      <c r="H48" s="11" t="s">
        <v>743</v>
      </c>
      <c r="I48" s="14">
        <f t="shared" si="0"/>
        <v>13.54</v>
      </c>
      <c r="J48" s="14">
        <v>13.54</v>
      </c>
      <c r="K48" s="121">
        <f t="shared" si="1"/>
        <v>54.16</v>
      </c>
      <c r="L48" s="127"/>
    </row>
    <row r="49" spans="1:12" ht="24" customHeight="1">
      <c r="A49" s="126"/>
      <c r="B49" s="119">
        <f>'Tax Invoice'!D45</f>
        <v>1</v>
      </c>
      <c r="C49" s="10" t="s">
        <v>622</v>
      </c>
      <c r="D49" s="10" t="s">
        <v>622</v>
      </c>
      <c r="E49" s="130" t="s">
        <v>30</v>
      </c>
      <c r="F49" s="159" t="s">
        <v>679</v>
      </c>
      <c r="G49" s="160"/>
      <c r="H49" s="11" t="s">
        <v>624</v>
      </c>
      <c r="I49" s="14">
        <f t="shared" si="0"/>
        <v>21.6</v>
      </c>
      <c r="J49" s="14">
        <v>21.6</v>
      </c>
      <c r="K49" s="121">
        <f t="shared" si="1"/>
        <v>21.6</v>
      </c>
      <c r="L49" s="127"/>
    </row>
    <row r="50" spans="1:12" ht="24" customHeight="1">
      <c r="A50" s="126"/>
      <c r="B50" s="119">
        <f>'Tax Invoice'!D46</f>
        <v>1</v>
      </c>
      <c r="C50" s="10" t="s">
        <v>622</v>
      </c>
      <c r="D50" s="10" t="s">
        <v>622</v>
      </c>
      <c r="E50" s="130" t="s">
        <v>31</v>
      </c>
      <c r="F50" s="159" t="s">
        <v>679</v>
      </c>
      <c r="G50" s="160"/>
      <c r="H50" s="11" t="s">
        <v>624</v>
      </c>
      <c r="I50" s="14">
        <f t="shared" si="0"/>
        <v>21.6</v>
      </c>
      <c r="J50" s="14">
        <v>21.6</v>
      </c>
      <c r="K50" s="121">
        <f t="shared" si="1"/>
        <v>21.6</v>
      </c>
      <c r="L50" s="127"/>
    </row>
    <row r="51" spans="1:12" ht="24" customHeight="1">
      <c r="A51" s="126"/>
      <c r="B51" s="119">
        <f>'Tax Invoice'!D47</f>
        <v>1</v>
      </c>
      <c r="C51" s="10" t="s">
        <v>622</v>
      </c>
      <c r="D51" s="10" t="s">
        <v>622</v>
      </c>
      <c r="E51" s="130" t="s">
        <v>32</v>
      </c>
      <c r="F51" s="159" t="s">
        <v>679</v>
      </c>
      <c r="G51" s="160"/>
      <c r="H51" s="11" t="s">
        <v>624</v>
      </c>
      <c r="I51" s="14">
        <f t="shared" si="0"/>
        <v>21.6</v>
      </c>
      <c r="J51" s="14">
        <v>21.6</v>
      </c>
      <c r="K51" s="121">
        <f t="shared" si="1"/>
        <v>21.6</v>
      </c>
      <c r="L51" s="127"/>
    </row>
    <row r="52" spans="1:12" ht="24" customHeight="1">
      <c r="A52" s="126"/>
      <c r="B52" s="119">
        <f>'Tax Invoice'!D48</f>
        <v>1</v>
      </c>
      <c r="C52" s="10" t="s">
        <v>622</v>
      </c>
      <c r="D52" s="10" t="s">
        <v>622</v>
      </c>
      <c r="E52" s="130" t="s">
        <v>33</v>
      </c>
      <c r="F52" s="159" t="s">
        <v>679</v>
      </c>
      <c r="G52" s="160"/>
      <c r="H52" s="11" t="s">
        <v>624</v>
      </c>
      <c r="I52" s="14">
        <f t="shared" si="0"/>
        <v>21.6</v>
      </c>
      <c r="J52" s="14">
        <v>21.6</v>
      </c>
      <c r="K52" s="121">
        <f t="shared" si="1"/>
        <v>21.6</v>
      </c>
      <c r="L52" s="127"/>
    </row>
    <row r="53" spans="1:12" ht="24" customHeight="1">
      <c r="A53" s="126"/>
      <c r="B53" s="119">
        <f>'Tax Invoice'!D49</f>
        <v>2</v>
      </c>
      <c r="C53" s="10" t="s">
        <v>744</v>
      </c>
      <c r="D53" s="10" t="s">
        <v>744</v>
      </c>
      <c r="E53" s="130" t="s">
        <v>28</v>
      </c>
      <c r="F53" s="159" t="s">
        <v>279</v>
      </c>
      <c r="G53" s="160"/>
      <c r="H53" s="11" t="s">
        <v>745</v>
      </c>
      <c r="I53" s="14">
        <f t="shared" si="0"/>
        <v>21.6</v>
      </c>
      <c r="J53" s="14">
        <v>21.6</v>
      </c>
      <c r="K53" s="121">
        <f t="shared" si="1"/>
        <v>43.2</v>
      </c>
      <c r="L53" s="127"/>
    </row>
    <row r="54" spans="1:12" ht="24" customHeight="1">
      <c r="A54" s="126"/>
      <c r="B54" s="119">
        <f>'Tax Invoice'!D50</f>
        <v>2</v>
      </c>
      <c r="C54" s="10" t="s">
        <v>744</v>
      </c>
      <c r="D54" s="10" t="s">
        <v>744</v>
      </c>
      <c r="E54" s="130" t="s">
        <v>30</v>
      </c>
      <c r="F54" s="159" t="s">
        <v>279</v>
      </c>
      <c r="G54" s="160"/>
      <c r="H54" s="11" t="s">
        <v>745</v>
      </c>
      <c r="I54" s="14">
        <f t="shared" si="0"/>
        <v>21.6</v>
      </c>
      <c r="J54" s="14">
        <v>21.6</v>
      </c>
      <c r="K54" s="121">
        <f t="shared" si="1"/>
        <v>43.2</v>
      </c>
      <c r="L54" s="127"/>
    </row>
    <row r="55" spans="1:12" ht="24" customHeight="1">
      <c r="A55" s="126"/>
      <c r="B55" s="119">
        <f>'Tax Invoice'!D51</f>
        <v>2</v>
      </c>
      <c r="C55" s="10" t="s">
        <v>744</v>
      </c>
      <c r="D55" s="10" t="s">
        <v>744</v>
      </c>
      <c r="E55" s="130" t="s">
        <v>31</v>
      </c>
      <c r="F55" s="159" t="s">
        <v>279</v>
      </c>
      <c r="G55" s="160"/>
      <c r="H55" s="11" t="s">
        <v>745</v>
      </c>
      <c r="I55" s="14">
        <f t="shared" si="0"/>
        <v>21.6</v>
      </c>
      <c r="J55" s="14">
        <v>21.6</v>
      </c>
      <c r="K55" s="121">
        <f t="shared" si="1"/>
        <v>43.2</v>
      </c>
      <c r="L55" s="127"/>
    </row>
    <row r="56" spans="1:12" ht="24" customHeight="1">
      <c r="A56" s="126"/>
      <c r="B56" s="119">
        <f>'Tax Invoice'!D52</f>
        <v>4</v>
      </c>
      <c r="C56" s="10" t="s">
        <v>746</v>
      </c>
      <c r="D56" s="10" t="s">
        <v>746</v>
      </c>
      <c r="E56" s="130" t="s">
        <v>28</v>
      </c>
      <c r="F56" s="159" t="s">
        <v>679</v>
      </c>
      <c r="G56" s="160"/>
      <c r="H56" s="11" t="s">
        <v>747</v>
      </c>
      <c r="I56" s="14">
        <f t="shared" si="0"/>
        <v>21.6</v>
      </c>
      <c r="J56" s="14">
        <v>21.6</v>
      </c>
      <c r="K56" s="121">
        <f t="shared" si="1"/>
        <v>86.4</v>
      </c>
      <c r="L56" s="127"/>
    </row>
    <row r="57" spans="1:12" ht="24" customHeight="1">
      <c r="A57" s="126"/>
      <c r="B57" s="119">
        <f>'Tax Invoice'!D53</f>
        <v>4</v>
      </c>
      <c r="C57" s="10" t="s">
        <v>746</v>
      </c>
      <c r="D57" s="10" t="s">
        <v>746</v>
      </c>
      <c r="E57" s="130" t="s">
        <v>30</v>
      </c>
      <c r="F57" s="159" t="s">
        <v>679</v>
      </c>
      <c r="G57" s="160"/>
      <c r="H57" s="11" t="s">
        <v>747</v>
      </c>
      <c r="I57" s="14">
        <f t="shared" si="0"/>
        <v>21.6</v>
      </c>
      <c r="J57" s="14">
        <v>21.6</v>
      </c>
      <c r="K57" s="121">
        <f t="shared" si="1"/>
        <v>86.4</v>
      </c>
      <c r="L57" s="127"/>
    </row>
    <row r="58" spans="1:12" ht="24" customHeight="1">
      <c r="A58" s="126"/>
      <c r="B58" s="119">
        <f>'Tax Invoice'!D54</f>
        <v>4</v>
      </c>
      <c r="C58" s="10" t="s">
        <v>746</v>
      </c>
      <c r="D58" s="10" t="s">
        <v>746</v>
      </c>
      <c r="E58" s="130" t="s">
        <v>31</v>
      </c>
      <c r="F58" s="159" t="s">
        <v>679</v>
      </c>
      <c r="G58" s="160"/>
      <c r="H58" s="11" t="s">
        <v>747</v>
      </c>
      <c r="I58" s="14">
        <f t="shared" si="0"/>
        <v>21.6</v>
      </c>
      <c r="J58" s="14">
        <v>21.6</v>
      </c>
      <c r="K58" s="121">
        <f t="shared" si="1"/>
        <v>86.4</v>
      </c>
      <c r="L58" s="127"/>
    </row>
    <row r="59" spans="1:12" ht="24" customHeight="1">
      <c r="A59" s="126"/>
      <c r="B59" s="119">
        <f>'Tax Invoice'!D55</f>
        <v>16</v>
      </c>
      <c r="C59" s="10" t="s">
        <v>748</v>
      </c>
      <c r="D59" s="10" t="s">
        <v>748</v>
      </c>
      <c r="E59" s="130" t="s">
        <v>725</v>
      </c>
      <c r="F59" s="159" t="s">
        <v>28</v>
      </c>
      <c r="G59" s="160"/>
      <c r="H59" s="11" t="s">
        <v>749</v>
      </c>
      <c r="I59" s="14">
        <f t="shared" si="0"/>
        <v>6.95</v>
      </c>
      <c r="J59" s="14">
        <v>6.95</v>
      </c>
      <c r="K59" s="121">
        <f t="shared" si="1"/>
        <v>111.2</v>
      </c>
      <c r="L59" s="127"/>
    </row>
    <row r="60" spans="1:12" ht="24" customHeight="1">
      <c r="A60" s="126"/>
      <c r="B60" s="119">
        <f>'Tax Invoice'!D56</f>
        <v>28</v>
      </c>
      <c r="C60" s="10" t="s">
        <v>748</v>
      </c>
      <c r="D60" s="10" t="s">
        <v>748</v>
      </c>
      <c r="E60" s="130" t="s">
        <v>725</v>
      </c>
      <c r="F60" s="159" t="s">
        <v>31</v>
      </c>
      <c r="G60" s="160"/>
      <c r="H60" s="11" t="s">
        <v>749</v>
      </c>
      <c r="I60" s="14">
        <f t="shared" si="0"/>
        <v>6.95</v>
      </c>
      <c r="J60" s="14">
        <v>6.95</v>
      </c>
      <c r="K60" s="121">
        <f t="shared" si="1"/>
        <v>194.6</v>
      </c>
      <c r="L60" s="127"/>
    </row>
    <row r="61" spans="1:12" ht="24" customHeight="1">
      <c r="A61" s="126"/>
      <c r="B61" s="119">
        <f>'Tax Invoice'!D57</f>
        <v>4</v>
      </c>
      <c r="C61" s="10" t="s">
        <v>750</v>
      </c>
      <c r="D61" s="10" t="s">
        <v>750</v>
      </c>
      <c r="E61" s="130" t="s">
        <v>30</v>
      </c>
      <c r="F61" s="159"/>
      <c r="G61" s="160"/>
      <c r="H61" s="11" t="s">
        <v>751</v>
      </c>
      <c r="I61" s="14">
        <f t="shared" si="0"/>
        <v>8.42</v>
      </c>
      <c r="J61" s="14">
        <v>8.42</v>
      </c>
      <c r="K61" s="121">
        <f t="shared" si="1"/>
        <v>33.68</v>
      </c>
      <c r="L61" s="127"/>
    </row>
    <row r="62" spans="1:12" ht="24" customHeight="1">
      <c r="A62" s="126"/>
      <c r="B62" s="119">
        <f>'Tax Invoice'!D58</f>
        <v>4</v>
      </c>
      <c r="C62" s="10" t="s">
        <v>750</v>
      </c>
      <c r="D62" s="10" t="s">
        <v>750</v>
      </c>
      <c r="E62" s="130" t="s">
        <v>31</v>
      </c>
      <c r="F62" s="159"/>
      <c r="G62" s="160"/>
      <c r="H62" s="11" t="s">
        <v>751</v>
      </c>
      <c r="I62" s="14">
        <f t="shared" si="0"/>
        <v>8.42</v>
      </c>
      <c r="J62" s="14">
        <v>8.42</v>
      </c>
      <c r="K62" s="121">
        <f t="shared" si="1"/>
        <v>33.68</v>
      </c>
      <c r="L62" s="127"/>
    </row>
    <row r="63" spans="1:12" ht="24" customHeight="1">
      <c r="A63" s="126"/>
      <c r="B63" s="119">
        <f>'Tax Invoice'!D59</f>
        <v>2</v>
      </c>
      <c r="C63" s="10" t="s">
        <v>504</v>
      </c>
      <c r="D63" s="10" t="s">
        <v>504</v>
      </c>
      <c r="E63" s="130" t="s">
        <v>304</v>
      </c>
      <c r="F63" s="159" t="s">
        <v>275</v>
      </c>
      <c r="G63" s="160"/>
      <c r="H63" s="11" t="s">
        <v>506</v>
      </c>
      <c r="I63" s="14">
        <f t="shared" si="0"/>
        <v>21.6</v>
      </c>
      <c r="J63" s="14">
        <v>21.6</v>
      </c>
      <c r="K63" s="121">
        <f t="shared" si="1"/>
        <v>43.2</v>
      </c>
      <c r="L63" s="127"/>
    </row>
    <row r="64" spans="1:12" ht="24" customHeight="1">
      <c r="A64" s="126"/>
      <c r="B64" s="119">
        <f>'Tax Invoice'!D60</f>
        <v>2</v>
      </c>
      <c r="C64" s="10" t="s">
        <v>504</v>
      </c>
      <c r="D64" s="10" t="s">
        <v>504</v>
      </c>
      <c r="E64" s="130" t="s">
        <v>304</v>
      </c>
      <c r="F64" s="159" t="s">
        <v>354</v>
      </c>
      <c r="G64" s="160"/>
      <c r="H64" s="11" t="s">
        <v>506</v>
      </c>
      <c r="I64" s="14">
        <f t="shared" si="0"/>
        <v>21.6</v>
      </c>
      <c r="J64" s="14">
        <v>21.6</v>
      </c>
      <c r="K64" s="121">
        <f t="shared" si="1"/>
        <v>43.2</v>
      </c>
      <c r="L64" s="127"/>
    </row>
    <row r="65" spans="1:12" ht="24" customHeight="1">
      <c r="A65" s="126"/>
      <c r="B65" s="119">
        <f>'Tax Invoice'!D61</f>
        <v>2</v>
      </c>
      <c r="C65" s="10" t="s">
        <v>668</v>
      </c>
      <c r="D65" s="10" t="s">
        <v>668</v>
      </c>
      <c r="E65" s="130" t="s">
        <v>30</v>
      </c>
      <c r="F65" s="159" t="s">
        <v>112</v>
      </c>
      <c r="G65" s="160"/>
      <c r="H65" s="11" t="s">
        <v>752</v>
      </c>
      <c r="I65" s="14">
        <f t="shared" si="0"/>
        <v>31.48</v>
      </c>
      <c r="J65" s="14">
        <v>31.48</v>
      </c>
      <c r="K65" s="121">
        <f t="shared" si="1"/>
        <v>62.96</v>
      </c>
      <c r="L65" s="127"/>
    </row>
    <row r="66" spans="1:12" ht="24" customHeight="1">
      <c r="A66" s="126"/>
      <c r="B66" s="119">
        <f>'Tax Invoice'!D62</f>
        <v>2</v>
      </c>
      <c r="C66" s="10" t="s">
        <v>668</v>
      </c>
      <c r="D66" s="10" t="s">
        <v>668</v>
      </c>
      <c r="E66" s="130" t="s">
        <v>30</v>
      </c>
      <c r="F66" s="159" t="s">
        <v>216</v>
      </c>
      <c r="G66" s="160"/>
      <c r="H66" s="11" t="s">
        <v>752</v>
      </c>
      <c r="I66" s="14">
        <f t="shared" si="0"/>
        <v>31.48</v>
      </c>
      <c r="J66" s="14">
        <v>31.48</v>
      </c>
      <c r="K66" s="121">
        <f t="shared" si="1"/>
        <v>62.96</v>
      </c>
      <c r="L66" s="127"/>
    </row>
    <row r="67" spans="1:12" ht="24" customHeight="1">
      <c r="A67" s="126"/>
      <c r="B67" s="119">
        <f>'Tax Invoice'!D63</f>
        <v>2</v>
      </c>
      <c r="C67" s="10" t="s">
        <v>668</v>
      </c>
      <c r="D67" s="10" t="s">
        <v>668</v>
      </c>
      <c r="E67" s="130" t="s">
        <v>30</v>
      </c>
      <c r="F67" s="159" t="s">
        <v>218</v>
      </c>
      <c r="G67" s="160"/>
      <c r="H67" s="11" t="s">
        <v>752</v>
      </c>
      <c r="I67" s="14">
        <f t="shared" si="0"/>
        <v>31.48</v>
      </c>
      <c r="J67" s="14">
        <v>31.48</v>
      </c>
      <c r="K67" s="121">
        <f t="shared" si="1"/>
        <v>62.96</v>
      </c>
      <c r="L67" s="127"/>
    </row>
    <row r="68" spans="1:12" ht="24" customHeight="1">
      <c r="A68" s="126"/>
      <c r="B68" s="119">
        <f>'Tax Invoice'!D64</f>
        <v>2</v>
      </c>
      <c r="C68" s="10" t="s">
        <v>668</v>
      </c>
      <c r="D68" s="10" t="s">
        <v>668</v>
      </c>
      <c r="E68" s="130" t="s">
        <v>30</v>
      </c>
      <c r="F68" s="159" t="s">
        <v>269</v>
      </c>
      <c r="G68" s="160"/>
      <c r="H68" s="11" t="s">
        <v>752</v>
      </c>
      <c r="I68" s="14">
        <f t="shared" si="0"/>
        <v>31.48</v>
      </c>
      <c r="J68" s="14">
        <v>31.48</v>
      </c>
      <c r="K68" s="121">
        <f t="shared" si="1"/>
        <v>62.96</v>
      </c>
      <c r="L68" s="127"/>
    </row>
    <row r="69" spans="1:12" ht="24" customHeight="1">
      <c r="A69" s="126"/>
      <c r="B69" s="119">
        <f>'Tax Invoice'!D65</f>
        <v>2</v>
      </c>
      <c r="C69" s="10" t="s">
        <v>668</v>
      </c>
      <c r="D69" s="10" t="s">
        <v>668</v>
      </c>
      <c r="E69" s="130" t="s">
        <v>30</v>
      </c>
      <c r="F69" s="159" t="s">
        <v>220</v>
      </c>
      <c r="G69" s="160"/>
      <c r="H69" s="11" t="s">
        <v>752</v>
      </c>
      <c r="I69" s="14">
        <f t="shared" si="0"/>
        <v>31.48</v>
      </c>
      <c r="J69" s="14">
        <v>31.48</v>
      </c>
      <c r="K69" s="121">
        <f t="shared" si="1"/>
        <v>62.96</v>
      </c>
      <c r="L69" s="127"/>
    </row>
    <row r="70" spans="1:12" ht="24" customHeight="1">
      <c r="A70" s="126"/>
      <c r="B70" s="119">
        <f>'Tax Invoice'!D66</f>
        <v>1</v>
      </c>
      <c r="C70" s="10" t="s">
        <v>625</v>
      </c>
      <c r="D70" s="10" t="s">
        <v>625</v>
      </c>
      <c r="E70" s="130" t="s">
        <v>31</v>
      </c>
      <c r="F70" s="159" t="s">
        <v>112</v>
      </c>
      <c r="G70" s="160"/>
      <c r="H70" s="11" t="s">
        <v>627</v>
      </c>
      <c r="I70" s="14">
        <f t="shared" si="0"/>
        <v>28.92</v>
      </c>
      <c r="J70" s="14">
        <v>28.92</v>
      </c>
      <c r="K70" s="121">
        <f t="shared" si="1"/>
        <v>28.92</v>
      </c>
      <c r="L70" s="127"/>
    </row>
    <row r="71" spans="1:12" ht="24" customHeight="1">
      <c r="A71" s="126"/>
      <c r="B71" s="119">
        <f>'Tax Invoice'!D67</f>
        <v>1</v>
      </c>
      <c r="C71" s="10" t="s">
        <v>625</v>
      </c>
      <c r="D71" s="10" t="s">
        <v>625</v>
      </c>
      <c r="E71" s="130" t="s">
        <v>31</v>
      </c>
      <c r="F71" s="159" t="s">
        <v>218</v>
      </c>
      <c r="G71" s="160"/>
      <c r="H71" s="11" t="s">
        <v>627</v>
      </c>
      <c r="I71" s="14">
        <f t="shared" si="0"/>
        <v>28.92</v>
      </c>
      <c r="J71" s="14">
        <v>28.92</v>
      </c>
      <c r="K71" s="121">
        <f t="shared" si="1"/>
        <v>28.92</v>
      </c>
      <c r="L71" s="127"/>
    </row>
    <row r="72" spans="1:12" ht="24" customHeight="1">
      <c r="A72" s="126"/>
      <c r="B72" s="119">
        <f>'Tax Invoice'!D68</f>
        <v>1</v>
      </c>
      <c r="C72" s="10" t="s">
        <v>625</v>
      </c>
      <c r="D72" s="10" t="s">
        <v>625</v>
      </c>
      <c r="E72" s="130" t="s">
        <v>31</v>
      </c>
      <c r="F72" s="159" t="s">
        <v>269</v>
      </c>
      <c r="G72" s="160"/>
      <c r="H72" s="11" t="s">
        <v>627</v>
      </c>
      <c r="I72" s="14">
        <f t="shared" si="0"/>
        <v>28.92</v>
      </c>
      <c r="J72" s="14">
        <v>28.92</v>
      </c>
      <c r="K72" s="121">
        <f t="shared" si="1"/>
        <v>28.92</v>
      </c>
      <c r="L72" s="127"/>
    </row>
    <row r="73" spans="1:12" ht="24" customHeight="1">
      <c r="A73" s="126"/>
      <c r="B73" s="119">
        <f>'Tax Invoice'!D69</f>
        <v>1</v>
      </c>
      <c r="C73" s="10" t="s">
        <v>625</v>
      </c>
      <c r="D73" s="10" t="s">
        <v>625</v>
      </c>
      <c r="E73" s="130" t="s">
        <v>31</v>
      </c>
      <c r="F73" s="159" t="s">
        <v>220</v>
      </c>
      <c r="G73" s="160"/>
      <c r="H73" s="11" t="s">
        <v>627</v>
      </c>
      <c r="I73" s="14">
        <f t="shared" si="0"/>
        <v>28.92</v>
      </c>
      <c r="J73" s="14">
        <v>28.92</v>
      </c>
      <c r="K73" s="121">
        <f t="shared" si="1"/>
        <v>28.92</v>
      </c>
      <c r="L73" s="127"/>
    </row>
    <row r="74" spans="1:12" ht="24" customHeight="1">
      <c r="A74" s="126"/>
      <c r="B74" s="119">
        <f>'Tax Invoice'!D70</f>
        <v>1</v>
      </c>
      <c r="C74" s="10" t="s">
        <v>625</v>
      </c>
      <c r="D74" s="10" t="s">
        <v>625</v>
      </c>
      <c r="E74" s="130" t="s">
        <v>31</v>
      </c>
      <c r="F74" s="159" t="s">
        <v>273</v>
      </c>
      <c r="G74" s="160"/>
      <c r="H74" s="11" t="s">
        <v>627</v>
      </c>
      <c r="I74" s="14">
        <f t="shared" si="0"/>
        <v>28.92</v>
      </c>
      <c r="J74" s="14">
        <v>28.92</v>
      </c>
      <c r="K74" s="121">
        <f t="shared" si="1"/>
        <v>28.92</v>
      </c>
      <c r="L74" s="127"/>
    </row>
    <row r="75" spans="1:12" ht="24" customHeight="1">
      <c r="A75" s="126"/>
      <c r="B75" s="119">
        <f>'Tax Invoice'!D71</f>
        <v>2</v>
      </c>
      <c r="C75" s="10" t="s">
        <v>753</v>
      </c>
      <c r="D75" s="10" t="s">
        <v>753</v>
      </c>
      <c r="E75" s="130" t="s">
        <v>28</v>
      </c>
      <c r="F75" s="159"/>
      <c r="G75" s="160"/>
      <c r="H75" s="11" t="s">
        <v>754</v>
      </c>
      <c r="I75" s="14">
        <f t="shared" si="0"/>
        <v>14.28</v>
      </c>
      <c r="J75" s="14">
        <v>14.28</v>
      </c>
      <c r="K75" s="121">
        <f t="shared" si="1"/>
        <v>28.56</v>
      </c>
      <c r="L75" s="127"/>
    </row>
    <row r="76" spans="1:12" ht="24" customHeight="1">
      <c r="A76" s="126"/>
      <c r="B76" s="119">
        <f>'Tax Invoice'!D72</f>
        <v>6</v>
      </c>
      <c r="C76" s="10" t="s">
        <v>755</v>
      </c>
      <c r="D76" s="10" t="s">
        <v>755</v>
      </c>
      <c r="E76" s="130" t="s">
        <v>31</v>
      </c>
      <c r="F76" s="159"/>
      <c r="G76" s="160"/>
      <c r="H76" s="11" t="s">
        <v>756</v>
      </c>
      <c r="I76" s="14">
        <f t="shared" si="0"/>
        <v>5.86</v>
      </c>
      <c r="J76" s="14">
        <v>5.86</v>
      </c>
      <c r="K76" s="121">
        <f t="shared" si="1"/>
        <v>35.160000000000004</v>
      </c>
      <c r="L76" s="127"/>
    </row>
    <row r="77" spans="1:12" ht="12.75" customHeight="1">
      <c r="A77" s="126"/>
      <c r="B77" s="119">
        <f>'Tax Invoice'!D73</f>
        <v>8</v>
      </c>
      <c r="C77" s="10" t="s">
        <v>757</v>
      </c>
      <c r="D77" s="10" t="s">
        <v>757</v>
      </c>
      <c r="E77" s="130" t="s">
        <v>30</v>
      </c>
      <c r="F77" s="159"/>
      <c r="G77" s="160"/>
      <c r="H77" s="11" t="s">
        <v>758</v>
      </c>
      <c r="I77" s="14">
        <f t="shared" si="0"/>
        <v>20.13</v>
      </c>
      <c r="J77" s="14">
        <v>20.13</v>
      </c>
      <c r="K77" s="121">
        <f t="shared" si="1"/>
        <v>161.04</v>
      </c>
      <c r="L77" s="127"/>
    </row>
    <row r="78" spans="1:12" ht="12.75" customHeight="1">
      <c r="A78" s="126"/>
      <c r="B78" s="119">
        <f>'Tax Invoice'!D74</f>
        <v>8</v>
      </c>
      <c r="C78" s="10" t="s">
        <v>757</v>
      </c>
      <c r="D78" s="10" t="s">
        <v>757</v>
      </c>
      <c r="E78" s="130" t="s">
        <v>31</v>
      </c>
      <c r="F78" s="159"/>
      <c r="G78" s="160"/>
      <c r="H78" s="11" t="s">
        <v>758</v>
      </c>
      <c r="I78" s="14">
        <f t="shared" si="0"/>
        <v>20.13</v>
      </c>
      <c r="J78" s="14">
        <v>20.13</v>
      </c>
      <c r="K78" s="121">
        <f t="shared" si="1"/>
        <v>161.04</v>
      </c>
      <c r="L78" s="127"/>
    </row>
    <row r="79" spans="1:12" ht="24" customHeight="1">
      <c r="A79" s="126"/>
      <c r="B79" s="119">
        <f>'Tax Invoice'!D75</f>
        <v>1</v>
      </c>
      <c r="C79" s="10" t="s">
        <v>759</v>
      </c>
      <c r="D79" s="10" t="s">
        <v>759</v>
      </c>
      <c r="E79" s="130" t="s">
        <v>279</v>
      </c>
      <c r="F79" s="159"/>
      <c r="G79" s="160"/>
      <c r="H79" s="11" t="s">
        <v>913</v>
      </c>
      <c r="I79" s="14">
        <f t="shared" si="0"/>
        <v>6.22</v>
      </c>
      <c r="J79" s="14">
        <v>6.22</v>
      </c>
      <c r="K79" s="121">
        <f t="shared" si="1"/>
        <v>6.22</v>
      </c>
      <c r="L79" s="127"/>
    </row>
    <row r="80" spans="1:12" ht="24" customHeight="1">
      <c r="A80" s="126"/>
      <c r="B80" s="119">
        <f>'Tax Invoice'!D76</f>
        <v>1</v>
      </c>
      <c r="C80" s="10" t="s">
        <v>759</v>
      </c>
      <c r="D80" s="10" t="s">
        <v>759</v>
      </c>
      <c r="E80" s="130" t="s">
        <v>589</v>
      </c>
      <c r="F80" s="159"/>
      <c r="G80" s="160"/>
      <c r="H80" s="11" t="s">
        <v>913</v>
      </c>
      <c r="I80" s="14">
        <f t="shared" si="0"/>
        <v>6.22</v>
      </c>
      <c r="J80" s="14">
        <v>6.22</v>
      </c>
      <c r="K80" s="121">
        <f t="shared" si="1"/>
        <v>6.22</v>
      </c>
      <c r="L80" s="127"/>
    </row>
    <row r="81" spans="1:12" ht="24" customHeight="1">
      <c r="A81" s="126"/>
      <c r="B81" s="119">
        <f>'Tax Invoice'!D77</f>
        <v>1</v>
      </c>
      <c r="C81" s="10" t="s">
        <v>759</v>
      </c>
      <c r="D81" s="10" t="s">
        <v>759</v>
      </c>
      <c r="E81" s="130" t="s">
        <v>679</v>
      </c>
      <c r="F81" s="159"/>
      <c r="G81" s="160"/>
      <c r="H81" s="11" t="s">
        <v>913</v>
      </c>
      <c r="I81" s="14">
        <f t="shared" si="0"/>
        <v>6.22</v>
      </c>
      <c r="J81" s="14">
        <v>6.22</v>
      </c>
      <c r="K81" s="121">
        <f t="shared" si="1"/>
        <v>6.22</v>
      </c>
      <c r="L81" s="127"/>
    </row>
    <row r="82" spans="1:12" ht="24" customHeight="1">
      <c r="A82" s="126"/>
      <c r="B82" s="119">
        <f>'Tax Invoice'!D78</f>
        <v>1</v>
      </c>
      <c r="C82" s="10" t="s">
        <v>759</v>
      </c>
      <c r="D82" s="10" t="s">
        <v>759</v>
      </c>
      <c r="E82" s="130" t="s">
        <v>760</v>
      </c>
      <c r="F82" s="159"/>
      <c r="G82" s="160"/>
      <c r="H82" s="11" t="s">
        <v>913</v>
      </c>
      <c r="I82" s="14">
        <f t="shared" si="0"/>
        <v>6.22</v>
      </c>
      <c r="J82" s="14">
        <v>6.22</v>
      </c>
      <c r="K82" s="121">
        <f t="shared" si="1"/>
        <v>6.22</v>
      </c>
      <c r="L82" s="127"/>
    </row>
    <row r="83" spans="1:12" ht="24" customHeight="1">
      <c r="A83" s="126"/>
      <c r="B83" s="119">
        <f>'Tax Invoice'!D79</f>
        <v>1</v>
      </c>
      <c r="C83" s="10" t="s">
        <v>759</v>
      </c>
      <c r="D83" s="10" t="s">
        <v>759</v>
      </c>
      <c r="E83" s="130" t="s">
        <v>742</v>
      </c>
      <c r="F83" s="159"/>
      <c r="G83" s="160"/>
      <c r="H83" s="11" t="s">
        <v>913</v>
      </c>
      <c r="I83" s="14">
        <f t="shared" si="0"/>
        <v>6.22</v>
      </c>
      <c r="J83" s="14">
        <v>6.22</v>
      </c>
      <c r="K83" s="121">
        <f t="shared" si="1"/>
        <v>6.22</v>
      </c>
      <c r="L83" s="127"/>
    </row>
    <row r="84" spans="1:12" ht="24" customHeight="1">
      <c r="A84" s="126"/>
      <c r="B84" s="119">
        <f>'Tax Invoice'!D80</f>
        <v>1</v>
      </c>
      <c r="C84" s="10" t="s">
        <v>759</v>
      </c>
      <c r="D84" s="10" t="s">
        <v>759</v>
      </c>
      <c r="E84" s="130" t="s">
        <v>761</v>
      </c>
      <c r="F84" s="159"/>
      <c r="G84" s="160"/>
      <c r="H84" s="11" t="s">
        <v>913</v>
      </c>
      <c r="I84" s="14">
        <f t="shared" si="0"/>
        <v>6.22</v>
      </c>
      <c r="J84" s="14">
        <v>6.22</v>
      </c>
      <c r="K84" s="121">
        <f t="shared" si="1"/>
        <v>6.22</v>
      </c>
      <c r="L84" s="127"/>
    </row>
    <row r="85" spans="1:12" ht="24" customHeight="1">
      <c r="A85" s="126"/>
      <c r="B85" s="119">
        <f>'Tax Invoice'!D81</f>
        <v>1</v>
      </c>
      <c r="C85" s="10" t="s">
        <v>762</v>
      </c>
      <c r="D85" s="10" t="s">
        <v>762</v>
      </c>
      <c r="E85" s="130" t="s">
        <v>30</v>
      </c>
      <c r="F85" s="159" t="s">
        <v>679</v>
      </c>
      <c r="G85" s="160"/>
      <c r="H85" s="11" t="s">
        <v>763</v>
      </c>
      <c r="I85" s="14">
        <f t="shared" si="0"/>
        <v>21.6</v>
      </c>
      <c r="J85" s="14">
        <v>21.6</v>
      </c>
      <c r="K85" s="121">
        <f t="shared" si="1"/>
        <v>21.6</v>
      </c>
      <c r="L85" s="127"/>
    </row>
    <row r="86" spans="1:12" ht="24" customHeight="1">
      <c r="A86" s="126"/>
      <c r="B86" s="119">
        <f>'Tax Invoice'!D82</f>
        <v>1</v>
      </c>
      <c r="C86" s="10" t="s">
        <v>762</v>
      </c>
      <c r="D86" s="10" t="s">
        <v>762</v>
      </c>
      <c r="E86" s="130" t="s">
        <v>31</v>
      </c>
      <c r="F86" s="159" t="s">
        <v>679</v>
      </c>
      <c r="G86" s="160"/>
      <c r="H86" s="11" t="s">
        <v>763</v>
      </c>
      <c r="I86" s="14">
        <f t="shared" ref="I86:I149" si="2">ROUNDUP(J86*$N$1,2)</f>
        <v>21.6</v>
      </c>
      <c r="J86" s="14">
        <v>21.6</v>
      </c>
      <c r="K86" s="121">
        <f t="shared" ref="K86:K149" si="3">I86*B86</f>
        <v>21.6</v>
      </c>
      <c r="L86" s="127"/>
    </row>
    <row r="87" spans="1:12" ht="24" customHeight="1">
      <c r="A87" s="126"/>
      <c r="B87" s="119">
        <f>'Tax Invoice'!D83</f>
        <v>1</v>
      </c>
      <c r="C87" s="10" t="s">
        <v>764</v>
      </c>
      <c r="D87" s="10" t="s">
        <v>764</v>
      </c>
      <c r="E87" s="130" t="s">
        <v>30</v>
      </c>
      <c r="F87" s="159" t="s">
        <v>679</v>
      </c>
      <c r="G87" s="160"/>
      <c r="H87" s="11" t="s">
        <v>765</v>
      </c>
      <c r="I87" s="14">
        <f t="shared" si="2"/>
        <v>21.6</v>
      </c>
      <c r="J87" s="14">
        <v>21.6</v>
      </c>
      <c r="K87" s="121">
        <f t="shared" si="3"/>
        <v>21.6</v>
      </c>
      <c r="L87" s="127"/>
    </row>
    <row r="88" spans="1:12" ht="24" customHeight="1">
      <c r="A88" s="126"/>
      <c r="B88" s="119">
        <f>'Tax Invoice'!D84</f>
        <v>1</v>
      </c>
      <c r="C88" s="10" t="s">
        <v>764</v>
      </c>
      <c r="D88" s="10" t="s">
        <v>764</v>
      </c>
      <c r="E88" s="130" t="s">
        <v>31</v>
      </c>
      <c r="F88" s="159" t="s">
        <v>679</v>
      </c>
      <c r="G88" s="160"/>
      <c r="H88" s="11" t="s">
        <v>765</v>
      </c>
      <c r="I88" s="14">
        <f t="shared" si="2"/>
        <v>21.6</v>
      </c>
      <c r="J88" s="14">
        <v>21.6</v>
      </c>
      <c r="K88" s="121">
        <f t="shared" si="3"/>
        <v>21.6</v>
      </c>
      <c r="L88" s="127"/>
    </row>
    <row r="89" spans="1:12" ht="24" customHeight="1">
      <c r="A89" s="126"/>
      <c r="B89" s="119">
        <f>'Tax Invoice'!D85</f>
        <v>1</v>
      </c>
      <c r="C89" s="10" t="s">
        <v>766</v>
      </c>
      <c r="D89" s="10" t="s">
        <v>766</v>
      </c>
      <c r="E89" s="130" t="s">
        <v>30</v>
      </c>
      <c r="F89" s="159" t="s">
        <v>279</v>
      </c>
      <c r="G89" s="160"/>
      <c r="H89" s="11" t="s">
        <v>767</v>
      </c>
      <c r="I89" s="14">
        <f t="shared" si="2"/>
        <v>6.22</v>
      </c>
      <c r="J89" s="14">
        <v>6.22</v>
      </c>
      <c r="K89" s="121">
        <f t="shared" si="3"/>
        <v>6.22</v>
      </c>
      <c r="L89" s="127"/>
    </row>
    <row r="90" spans="1:12" ht="24" customHeight="1">
      <c r="A90" s="126"/>
      <c r="B90" s="119">
        <f>'Tax Invoice'!D86</f>
        <v>7</v>
      </c>
      <c r="C90" s="10" t="s">
        <v>766</v>
      </c>
      <c r="D90" s="10" t="s">
        <v>766</v>
      </c>
      <c r="E90" s="130" t="s">
        <v>30</v>
      </c>
      <c r="F90" s="159" t="s">
        <v>589</v>
      </c>
      <c r="G90" s="160"/>
      <c r="H90" s="11" t="s">
        <v>767</v>
      </c>
      <c r="I90" s="14">
        <f t="shared" si="2"/>
        <v>6.22</v>
      </c>
      <c r="J90" s="14">
        <v>6.22</v>
      </c>
      <c r="K90" s="121">
        <f t="shared" si="3"/>
        <v>43.54</v>
      </c>
      <c r="L90" s="127"/>
    </row>
    <row r="91" spans="1:12" ht="24" customHeight="1">
      <c r="A91" s="126"/>
      <c r="B91" s="119">
        <f>'Tax Invoice'!D87</f>
        <v>1</v>
      </c>
      <c r="C91" s="10" t="s">
        <v>766</v>
      </c>
      <c r="D91" s="10" t="s">
        <v>766</v>
      </c>
      <c r="E91" s="130" t="s">
        <v>30</v>
      </c>
      <c r="F91" s="159" t="s">
        <v>679</v>
      </c>
      <c r="G91" s="160"/>
      <c r="H91" s="11" t="s">
        <v>767</v>
      </c>
      <c r="I91" s="14">
        <f t="shared" si="2"/>
        <v>6.22</v>
      </c>
      <c r="J91" s="14">
        <v>6.22</v>
      </c>
      <c r="K91" s="121">
        <f t="shared" si="3"/>
        <v>6.22</v>
      </c>
      <c r="L91" s="127"/>
    </row>
    <row r="92" spans="1:12" ht="24" customHeight="1">
      <c r="A92" s="126"/>
      <c r="B92" s="119">
        <f>'Tax Invoice'!D88</f>
        <v>1</v>
      </c>
      <c r="C92" s="10" t="s">
        <v>766</v>
      </c>
      <c r="D92" s="10" t="s">
        <v>766</v>
      </c>
      <c r="E92" s="130" t="s">
        <v>30</v>
      </c>
      <c r="F92" s="159" t="s">
        <v>760</v>
      </c>
      <c r="G92" s="160"/>
      <c r="H92" s="11" t="s">
        <v>767</v>
      </c>
      <c r="I92" s="14">
        <f t="shared" si="2"/>
        <v>6.22</v>
      </c>
      <c r="J92" s="14">
        <v>6.22</v>
      </c>
      <c r="K92" s="121">
        <f t="shared" si="3"/>
        <v>6.22</v>
      </c>
      <c r="L92" s="127"/>
    </row>
    <row r="93" spans="1:12" ht="24" customHeight="1">
      <c r="A93" s="126"/>
      <c r="B93" s="119">
        <f>'Tax Invoice'!D89</f>
        <v>1</v>
      </c>
      <c r="C93" s="10" t="s">
        <v>766</v>
      </c>
      <c r="D93" s="10" t="s">
        <v>766</v>
      </c>
      <c r="E93" s="130" t="s">
        <v>30</v>
      </c>
      <c r="F93" s="159" t="s">
        <v>768</v>
      </c>
      <c r="G93" s="160"/>
      <c r="H93" s="11" t="s">
        <v>767</v>
      </c>
      <c r="I93" s="14">
        <f t="shared" si="2"/>
        <v>6.22</v>
      </c>
      <c r="J93" s="14">
        <v>6.22</v>
      </c>
      <c r="K93" s="121">
        <f t="shared" si="3"/>
        <v>6.22</v>
      </c>
      <c r="L93" s="127"/>
    </row>
    <row r="94" spans="1:12" ht="24" customHeight="1">
      <c r="A94" s="126"/>
      <c r="B94" s="119">
        <f>'Tax Invoice'!D90</f>
        <v>1</v>
      </c>
      <c r="C94" s="10" t="s">
        <v>766</v>
      </c>
      <c r="D94" s="10" t="s">
        <v>766</v>
      </c>
      <c r="E94" s="130" t="s">
        <v>30</v>
      </c>
      <c r="F94" s="159" t="s">
        <v>761</v>
      </c>
      <c r="G94" s="160"/>
      <c r="H94" s="11" t="s">
        <v>767</v>
      </c>
      <c r="I94" s="14">
        <f t="shared" si="2"/>
        <v>6.22</v>
      </c>
      <c r="J94" s="14">
        <v>6.22</v>
      </c>
      <c r="K94" s="121">
        <f t="shared" si="3"/>
        <v>6.22</v>
      </c>
      <c r="L94" s="127"/>
    </row>
    <row r="95" spans="1:12" ht="24" customHeight="1">
      <c r="A95" s="126"/>
      <c r="B95" s="119">
        <f>'Tax Invoice'!D91</f>
        <v>6</v>
      </c>
      <c r="C95" s="10" t="s">
        <v>766</v>
      </c>
      <c r="D95" s="10" t="s">
        <v>766</v>
      </c>
      <c r="E95" s="130" t="s">
        <v>31</v>
      </c>
      <c r="F95" s="159" t="s">
        <v>589</v>
      </c>
      <c r="G95" s="160"/>
      <c r="H95" s="11" t="s">
        <v>767</v>
      </c>
      <c r="I95" s="14">
        <f t="shared" si="2"/>
        <v>6.22</v>
      </c>
      <c r="J95" s="14">
        <v>6.22</v>
      </c>
      <c r="K95" s="121">
        <f t="shared" si="3"/>
        <v>37.32</v>
      </c>
      <c r="L95" s="127"/>
    </row>
    <row r="96" spans="1:12" ht="24" customHeight="1">
      <c r="A96" s="126"/>
      <c r="B96" s="119">
        <f>'Tax Invoice'!D92</f>
        <v>8</v>
      </c>
      <c r="C96" s="10" t="s">
        <v>769</v>
      </c>
      <c r="D96" s="10" t="s">
        <v>769</v>
      </c>
      <c r="E96" s="130" t="s">
        <v>30</v>
      </c>
      <c r="F96" s="159" t="s">
        <v>279</v>
      </c>
      <c r="G96" s="160"/>
      <c r="H96" s="11" t="s">
        <v>770</v>
      </c>
      <c r="I96" s="14">
        <f t="shared" si="2"/>
        <v>42.83</v>
      </c>
      <c r="J96" s="14">
        <v>42.83</v>
      </c>
      <c r="K96" s="121">
        <f t="shared" si="3"/>
        <v>342.64</v>
      </c>
      <c r="L96" s="127"/>
    </row>
    <row r="97" spans="1:12" ht="24" customHeight="1">
      <c r="A97" s="126"/>
      <c r="B97" s="119">
        <f>'Tax Invoice'!D93</f>
        <v>8</v>
      </c>
      <c r="C97" s="10" t="s">
        <v>769</v>
      </c>
      <c r="D97" s="10" t="s">
        <v>769</v>
      </c>
      <c r="E97" s="130" t="s">
        <v>31</v>
      </c>
      <c r="F97" s="159" t="s">
        <v>279</v>
      </c>
      <c r="G97" s="160"/>
      <c r="H97" s="11" t="s">
        <v>770</v>
      </c>
      <c r="I97" s="14">
        <f t="shared" si="2"/>
        <v>42.83</v>
      </c>
      <c r="J97" s="14">
        <v>42.83</v>
      </c>
      <c r="K97" s="121">
        <f t="shared" si="3"/>
        <v>342.64</v>
      </c>
      <c r="L97" s="127"/>
    </row>
    <row r="98" spans="1:12" ht="12.75" customHeight="1">
      <c r="A98" s="126"/>
      <c r="B98" s="119">
        <f>'Tax Invoice'!D94</f>
        <v>10</v>
      </c>
      <c r="C98" s="10" t="s">
        <v>771</v>
      </c>
      <c r="D98" s="10" t="s">
        <v>771</v>
      </c>
      <c r="E98" s="130" t="s">
        <v>28</v>
      </c>
      <c r="F98" s="159"/>
      <c r="G98" s="160"/>
      <c r="H98" s="11" t="s">
        <v>772</v>
      </c>
      <c r="I98" s="14">
        <f t="shared" si="2"/>
        <v>10.61</v>
      </c>
      <c r="J98" s="14">
        <v>10.61</v>
      </c>
      <c r="K98" s="121">
        <f t="shared" si="3"/>
        <v>106.1</v>
      </c>
      <c r="L98" s="127"/>
    </row>
    <row r="99" spans="1:12" ht="12.75" customHeight="1">
      <c r="A99" s="126"/>
      <c r="B99" s="119">
        <f>'Tax Invoice'!D95</f>
        <v>19</v>
      </c>
      <c r="C99" s="10" t="s">
        <v>771</v>
      </c>
      <c r="D99" s="10" t="s">
        <v>771</v>
      </c>
      <c r="E99" s="130" t="s">
        <v>30</v>
      </c>
      <c r="F99" s="159"/>
      <c r="G99" s="160"/>
      <c r="H99" s="11" t="s">
        <v>772</v>
      </c>
      <c r="I99" s="14">
        <f t="shared" si="2"/>
        <v>10.61</v>
      </c>
      <c r="J99" s="14">
        <v>10.61</v>
      </c>
      <c r="K99" s="121">
        <f t="shared" si="3"/>
        <v>201.58999999999997</v>
      </c>
      <c r="L99" s="127"/>
    </row>
    <row r="100" spans="1:12" ht="12.75" customHeight="1">
      <c r="A100" s="126"/>
      <c r="B100" s="119">
        <f>'Tax Invoice'!D96</f>
        <v>5</v>
      </c>
      <c r="C100" s="10" t="s">
        <v>771</v>
      </c>
      <c r="D100" s="10" t="s">
        <v>771</v>
      </c>
      <c r="E100" s="130" t="s">
        <v>31</v>
      </c>
      <c r="F100" s="159"/>
      <c r="G100" s="160"/>
      <c r="H100" s="11" t="s">
        <v>772</v>
      </c>
      <c r="I100" s="14">
        <f t="shared" si="2"/>
        <v>10.61</v>
      </c>
      <c r="J100" s="14">
        <v>10.61</v>
      </c>
      <c r="K100" s="121">
        <f t="shared" si="3"/>
        <v>53.05</v>
      </c>
      <c r="L100" s="127"/>
    </row>
    <row r="101" spans="1:12" ht="12.75" customHeight="1">
      <c r="A101" s="126"/>
      <c r="B101" s="119">
        <f>'Tax Invoice'!D97</f>
        <v>2</v>
      </c>
      <c r="C101" s="10" t="s">
        <v>773</v>
      </c>
      <c r="D101" s="10" t="s">
        <v>773</v>
      </c>
      <c r="E101" s="130" t="s">
        <v>28</v>
      </c>
      <c r="F101" s="159"/>
      <c r="G101" s="160"/>
      <c r="H101" s="11" t="s">
        <v>774</v>
      </c>
      <c r="I101" s="14">
        <f t="shared" si="2"/>
        <v>11.35</v>
      </c>
      <c r="J101" s="14">
        <v>11.35</v>
      </c>
      <c r="K101" s="121">
        <f t="shared" si="3"/>
        <v>22.7</v>
      </c>
      <c r="L101" s="127"/>
    </row>
    <row r="102" spans="1:12" ht="12.75" customHeight="1">
      <c r="A102" s="126"/>
      <c r="B102" s="119">
        <f>'Tax Invoice'!D98</f>
        <v>2</v>
      </c>
      <c r="C102" s="10" t="s">
        <v>773</v>
      </c>
      <c r="D102" s="10" t="s">
        <v>773</v>
      </c>
      <c r="E102" s="130" t="s">
        <v>30</v>
      </c>
      <c r="F102" s="159"/>
      <c r="G102" s="160"/>
      <c r="H102" s="11" t="s">
        <v>774</v>
      </c>
      <c r="I102" s="14">
        <f t="shared" si="2"/>
        <v>11.35</v>
      </c>
      <c r="J102" s="14">
        <v>11.35</v>
      </c>
      <c r="K102" s="121">
        <f t="shared" si="3"/>
        <v>22.7</v>
      </c>
      <c r="L102" s="127"/>
    </row>
    <row r="103" spans="1:12" ht="24" customHeight="1">
      <c r="A103" s="126"/>
      <c r="B103" s="119">
        <f>'Tax Invoice'!D99</f>
        <v>2</v>
      </c>
      <c r="C103" s="10" t="s">
        <v>775</v>
      </c>
      <c r="D103" s="10" t="s">
        <v>775</v>
      </c>
      <c r="E103" s="130" t="s">
        <v>28</v>
      </c>
      <c r="F103" s="159"/>
      <c r="G103" s="160"/>
      <c r="H103" s="11" t="s">
        <v>776</v>
      </c>
      <c r="I103" s="14">
        <f t="shared" si="2"/>
        <v>14.28</v>
      </c>
      <c r="J103" s="14">
        <v>14.28</v>
      </c>
      <c r="K103" s="121">
        <f t="shared" si="3"/>
        <v>28.56</v>
      </c>
      <c r="L103" s="127"/>
    </row>
    <row r="104" spans="1:12" ht="24" customHeight="1">
      <c r="A104" s="126"/>
      <c r="B104" s="119">
        <f>'Tax Invoice'!D100</f>
        <v>1</v>
      </c>
      <c r="C104" s="10" t="s">
        <v>777</v>
      </c>
      <c r="D104" s="10" t="s">
        <v>777</v>
      </c>
      <c r="E104" s="130" t="s">
        <v>31</v>
      </c>
      <c r="F104" s="159"/>
      <c r="G104" s="160"/>
      <c r="H104" s="11" t="s">
        <v>778</v>
      </c>
      <c r="I104" s="14">
        <f t="shared" si="2"/>
        <v>9.15</v>
      </c>
      <c r="J104" s="14">
        <v>9.15</v>
      </c>
      <c r="K104" s="121">
        <f t="shared" si="3"/>
        <v>9.15</v>
      </c>
      <c r="L104" s="127"/>
    </row>
    <row r="105" spans="1:12" ht="24" customHeight="1">
      <c r="A105" s="126"/>
      <c r="B105" s="119">
        <f>'Tax Invoice'!D101</f>
        <v>2</v>
      </c>
      <c r="C105" s="10" t="s">
        <v>779</v>
      </c>
      <c r="D105" s="10" t="s">
        <v>779</v>
      </c>
      <c r="E105" s="130" t="s">
        <v>28</v>
      </c>
      <c r="F105" s="159"/>
      <c r="G105" s="160"/>
      <c r="H105" s="11" t="s">
        <v>780</v>
      </c>
      <c r="I105" s="14">
        <f t="shared" si="2"/>
        <v>8.7799999999999994</v>
      </c>
      <c r="J105" s="14">
        <v>8.7799999999999994</v>
      </c>
      <c r="K105" s="121">
        <f t="shared" si="3"/>
        <v>17.559999999999999</v>
      </c>
      <c r="L105" s="127"/>
    </row>
    <row r="106" spans="1:12" ht="24" customHeight="1">
      <c r="A106" s="126"/>
      <c r="B106" s="119">
        <f>'Tax Invoice'!D102</f>
        <v>3</v>
      </c>
      <c r="C106" s="10" t="s">
        <v>779</v>
      </c>
      <c r="D106" s="10" t="s">
        <v>779</v>
      </c>
      <c r="E106" s="130" t="s">
        <v>657</v>
      </c>
      <c r="F106" s="159"/>
      <c r="G106" s="160"/>
      <c r="H106" s="11" t="s">
        <v>780</v>
      </c>
      <c r="I106" s="14">
        <f t="shared" si="2"/>
        <v>8.7799999999999994</v>
      </c>
      <c r="J106" s="14">
        <v>8.7799999999999994</v>
      </c>
      <c r="K106" s="121">
        <f t="shared" si="3"/>
        <v>26.339999999999996</v>
      </c>
      <c r="L106" s="127"/>
    </row>
    <row r="107" spans="1:12" ht="24" customHeight="1">
      <c r="A107" s="126"/>
      <c r="B107" s="119">
        <f>'Tax Invoice'!D103</f>
        <v>1</v>
      </c>
      <c r="C107" s="10" t="s">
        <v>781</v>
      </c>
      <c r="D107" s="10" t="s">
        <v>781</v>
      </c>
      <c r="E107" s="130" t="s">
        <v>30</v>
      </c>
      <c r="F107" s="159" t="s">
        <v>279</v>
      </c>
      <c r="G107" s="160"/>
      <c r="H107" s="11" t="s">
        <v>782</v>
      </c>
      <c r="I107" s="14">
        <f t="shared" si="2"/>
        <v>6.22</v>
      </c>
      <c r="J107" s="14">
        <v>6.22</v>
      </c>
      <c r="K107" s="121">
        <f t="shared" si="3"/>
        <v>6.22</v>
      </c>
      <c r="L107" s="127"/>
    </row>
    <row r="108" spans="1:12" ht="24" customHeight="1">
      <c r="A108" s="126"/>
      <c r="B108" s="119">
        <f>'Tax Invoice'!D104</f>
        <v>1</v>
      </c>
      <c r="C108" s="10" t="s">
        <v>781</v>
      </c>
      <c r="D108" s="10" t="s">
        <v>781</v>
      </c>
      <c r="E108" s="130" t="s">
        <v>30</v>
      </c>
      <c r="F108" s="159" t="s">
        <v>589</v>
      </c>
      <c r="G108" s="160"/>
      <c r="H108" s="11" t="s">
        <v>782</v>
      </c>
      <c r="I108" s="14">
        <f t="shared" si="2"/>
        <v>6.22</v>
      </c>
      <c r="J108" s="14">
        <v>6.22</v>
      </c>
      <c r="K108" s="121">
        <f t="shared" si="3"/>
        <v>6.22</v>
      </c>
      <c r="L108" s="127"/>
    </row>
    <row r="109" spans="1:12" ht="24" customHeight="1">
      <c r="A109" s="126"/>
      <c r="B109" s="119">
        <f>'Tax Invoice'!D105</f>
        <v>1</v>
      </c>
      <c r="C109" s="10" t="s">
        <v>781</v>
      </c>
      <c r="D109" s="10" t="s">
        <v>781</v>
      </c>
      <c r="E109" s="130" t="s">
        <v>30</v>
      </c>
      <c r="F109" s="159" t="s">
        <v>679</v>
      </c>
      <c r="G109" s="160"/>
      <c r="H109" s="11" t="s">
        <v>782</v>
      </c>
      <c r="I109" s="14">
        <f t="shared" si="2"/>
        <v>6.22</v>
      </c>
      <c r="J109" s="14">
        <v>6.22</v>
      </c>
      <c r="K109" s="121">
        <f t="shared" si="3"/>
        <v>6.22</v>
      </c>
      <c r="L109" s="127"/>
    </row>
    <row r="110" spans="1:12" ht="24" customHeight="1">
      <c r="A110" s="126"/>
      <c r="B110" s="119">
        <f>'Tax Invoice'!D106</f>
        <v>1</v>
      </c>
      <c r="C110" s="10" t="s">
        <v>781</v>
      </c>
      <c r="D110" s="10" t="s">
        <v>781</v>
      </c>
      <c r="E110" s="130" t="s">
        <v>30</v>
      </c>
      <c r="F110" s="159" t="s">
        <v>760</v>
      </c>
      <c r="G110" s="160"/>
      <c r="H110" s="11" t="s">
        <v>782</v>
      </c>
      <c r="I110" s="14">
        <f t="shared" si="2"/>
        <v>6.22</v>
      </c>
      <c r="J110" s="14">
        <v>6.22</v>
      </c>
      <c r="K110" s="121">
        <f t="shared" si="3"/>
        <v>6.22</v>
      </c>
      <c r="L110" s="127"/>
    </row>
    <row r="111" spans="1:12" ht="24" customHeight="1">
      <c r="A111" s="126"/>
      <c r="B111" s="119">
        <f>'Tax Invoice'!D107</f>
        <v>1</v>
      </c>
      <c r="C111" s="10" t="s">
        <v>781</v>
      </c>
      <c r="D111" s="10" t="s">
        <v>781</v>
      </c>
      <c r="E111" s="130" t="s">
        <v>30</v>
      </c>
      <c r="F111" s="159" t="s">
        <v>742</v>
      </c>
      <c r="G111" s="160"/>
      <c r="H111" s="11" t="s">
        <v>782</v>
      </c>
      <c r="I111" s="14">
        <f t="shared" si="2"/>
        <v>6.22</v>
      </c>
      <c r="J111" s="14">
        <v>6.22</v>
      </c>
      <c r="K111" s="121">
        <f t="shared" si="3"/>
        <v>6.22</v>
      </c>
      <c r="L111" s="127"/>
    </row>
    <row r="112" spans="1:12" ht="24" customHeight="1">
      <c r="A112" s="126"/>
      <c r="B112" s="119">
        <f>'Tax Invoice'!D108</f>
        <v>1</v>
      </c>
      <c r="C112" s="10" t="s">
        <v>781</v>
      </c>
      <c r="D112" s="10" t="s">
        <v>781</v>
      </c>
      <c r="E112" s="130" t="s">
        <v>30</v>
      </c>
      <c r="F112" s="159" t="s">
        <v>761</v>
      </c>
      <c r="G112" s="160"/>
      <c r="H112" s="11" t="s">
        <v>782</v>
      </c>
      <c r="I112" s="14">
        <f t="shared" si="2"/>
        <v>6.22</v>
      </c>
      <c r="J112" s="14">
        <v>6.22</v>
      </c>
      <c r="K112" s="121">
        <f t="shared" si="3"/>
        <v>6.22</v>
      </c>
      <c r="L112" s="127"/>
    </row>
    <row r="113" spans="1:12" ht="24" customHeight="1">
      <c r="A113" s="126"/>
      <c r="B113" s="119">
        <f>'Tax Invoice'!D109</f>
        <v>10</v>
      </c>
      <c r="C113" s="10" t="s">
        <v>783</v>
      </c>
      <c r="D113" s="10" t="s">
        <v>783</v>
      </c>
      <c r="E113" s="130" t="s">
        <v>31</v>
      </c>
      <c r="F113" s="159"/>
      <c r="G113" s="160"/>
      <c r="H113" s="11" t="s">
        <v>784</v>
      </c>
      <c r="I113" s="14">
        <f t="shared" si="2"/>
        <v>10.61</v>
      </c>
      <c r="J113" s="14">
        <v>10.61</v>
      </c>
      <c r="K113" s="121">
        <f t="shared" si="3"/>
        <v>106.1</v>
      </c>
      <c r="L113" s="127"/>
    </row>
    <row r="114" spans="1:12" ht="12.75" customHeight="1">
      <c r="A114" s="126"/>
      <c r="B114" s="119">
        <f>'Tax Invoice'!D110</f>
        <v>1</v>
      </c>
      <c r="C114" s="10" t="s">
        <v>785</v>
      </c>
      <c r="D114" s="10" t="s">
        <v>785</v>
      </c>
      <c r="E114" s="130" t="s">
        <v>31</v>
      </c>
      <c r="F114" s="159"/>
      <c r="G114" s="160"/>
      <c r="H114" s="11" t="s">
        <v>786</v>
      </c>
      <c r="I114" s="14">
        <f t="shared" si="2"/>
        <v>25.99</v>
      </c>
      <c r="J114" s="14">
        <v>25.99</v>
      </c>
      <c r="K114" s="121">
        <f t="shared" si="3"/>
        <v>25.99</v>
      </c>
      <c r="L114" s="127"/>
    </row>
    <row r="115" spans="1:12" ht="12.75" customHeight="1">
      <c r="A115" s="126"/>
      <c r="B115" s="119">
        <f>'Tax Invoice'!D111</f>
        <v>16</v>
      </c>
      <c r="C115" s="10" t="s">
        <v>785</v>
      </c>
      <c r="D115" s="10" t="s">
        <v>785</v>
      </c>
      <c r="E115" s="130" t="s">
        <v>32</v>
      </c>
      <c r="F115" s="159"/>
      <c r="G115" s="160"/>
      <c r="H115" s="11" t="s">
        <v>786</v>
      </c>
      <c r="I115" s="14">
        <f t="shared" si="2"/>
        <v>25.99</v>
      </c>
      <c r="J115" s="14">
        <v>25.99</v>
      </c>
      <c r="K115" s="121">
        <f t="shared" si="3"/>
        <v>415.84</v>
      </c>
      <c r="L115" s="127"/>
    </row>
    <row r="116" spans="1:12" ht="24" customHeight="1">
      <c r="A116" s="126"/>
      <c r="B116" s="119">
        <f>'Tax Invoice'!D112</f>
        <v>12</v>
      </c>
      <c r="C116" s="10" t="s">
        <v>787</v>
      </c>
      <c r="D116" s="10" t="s">
        <v>787</v>
      </c>
      <c r="E116" s="130" t="s">
        <v>30</v>
      </c>
      <c r="F116" s="159" t="s">
        <v>279</v>
      </c>
      <c r="G116" s="160"/>
      <c r="H116" s="11" t="s">
        <v>788</v>
      </c>
      <c r="I116" s="14">
        <f t="shared" si="2"/>
        <v>24.16</v>
      </c>
      <c r="J116" s="14">
        <v>24.16</v>
      </c>
      <c r="K116" s="121">
        <f t="shared" si="3"/>
        <v>289.92</v>
      </c>
      <c r="L116" s="127"/>
    </row>
    <row r="117" spans="1:12" ht="24" customHeight="1">
      <c r="A117" s="126"/>
      <c r="B117" s="119">
        <f>'Tax Invoice'!D113</f>
        <v>8</v>
      </c>
      <c r="C117" s="10" t="s">
        <v>789</v>
      </c>
      <c r="D117" s="10" t="s">
        <v>789</v>
      </c>
      <c r="E117" s="130" t="s">
        <v>30</v>
      </c>
      <c r="F117" s="159" t="s">
        <v>279</v>
      </c>
      <c r="G117" s="160"/>
      <c r="H117" s="11" t="s">
        <v>790</v>
      </c>
      <c r="I117" s="14">
        <f t="shared" si="2"/>
        <v>25.26</v>
      </c>
      <c r="J117" s="14">
        <v>25.26</v>
      </c>
      <c r="K117" s="121">
        <f t="shared" si="3"/>
        <v>202.08</v>
      </c>
      <c r="L117" s="127"/>
    </row>
    <row r="118" spans="1:12" ht="24" customHeight="1">
      <c r="A118" s="126"/>
      <c r="B118" s="119">
        <f>'Tax Invoice'!D114</f>
        <v>4</v>
      </c>
      <c r="C118" s="10" t="s">
        <v>791</v>
      </c>
      <c r="D118" s="10" t="s">
        <v>791</v>
      </c>
      <c r="E118" s="130" t="s">
        <v>31</v>
      </c>
      <c r="F118" s="159" t="s">
        <v>279</v>
      </c>
      <c r="G118" s="160"/>
      <c r="H118" s="11" t="s">
        <v>792</v>
      </c>
      <c r="I118" s="14">
        <f t="shared" si="2"/>
        <v>45.75</v>
      </c>
      <c r="J118" s="14">
        <v>45.75</v>
      </c>
      <c r="K118" s="121">
        <f t="shared" si="3"/>
        <v>183</v>
      </c>
      <c r="L118" s="127"/>
    </row>
    <row r="119" spans="1:12" ht="24" customHeight="1">
      <c r="A119" s="126"/>
      <c r="B119" s="119">
        <f>'Tax Invoice'!D115</f>
        <v>2</v>
      </c>
      <c r="C119" s="10" t="s">
        <v>793</v>
      </c>
      <c r="D119" s="10" t="s">
        <v>793</v>
      </c>
      <c r="E119" s="130" t="s">
        <v>30</v>
      </c>
      <c r="F119" s="159"/>
      <c r="G119" s="160"/>
      <c r="H119" s="11" t="s">
        <v>914</v>
      </c>
      <c r="I119" s="14">
        <f t="shared" si="2"/>
        <v>5.12</v>
      </c>
      <c r="J119" s="14">
        <v>5.12</v>
      </c>
      <c r="K119" s="121">
        <f t="shared" si="3"/>
        <v>10.24</v>
      </c>
      <c r="L119" s="127"/>
    </row>
    <row r="120" spans="1:12" ht="24" customHeight="1">
      <c r="A120" s="126"/>
      <c r="B120" s="119">
        <f>'Tax Invoice'!D116</f>
        <v>5</v>
      </c>
      <c r="C120" s="10" t="s">
        <v>794</v>
      </c>
      <c r="D120" s="10" t="s">
        <v>794</v>
      </c>
      <c r="E120" s="130" t="s">
        <v>39</v>
      </c>
      <c r="F120" s="159"/>
      <c r="G120" s="160"/>
      <c r="H120" s="11" t="s">
        <v>795</v>
      </c>
      <c r="I120" s="14">
        <f t="shared" si="2"/>
        <v>61.49</v>
      </c>
      <c r="J120" s="14">
        <v>61.49</v>
      </c>
      <c r="K120" s="121">
        <f t="shared" si="3"/>
        <v>307.45</v>
      </c>
      <c r="L120" s="127"/>
    </row>
    <row r="121" spans="1:12" ht="24" customHeight="1">
      <c r="A121" s="126"/>
      <c r="B121" s="119">
        <f>'Tax Invoice'!D117</f>
        <v>4</v>
      </c>
      <c r="C121" s="10" t="s">
        <v>794</v>
      </c>
      <c r="D121" s="10" t="s">
        <v>794</v>
      </c>
      <c r="E121" s="130" t="s">
        <v>42</v>
      </c>
      <c r="F121" s="159"/>
      <c r="G121" s="160"/>
      <c r="H121" s="11" t="s">
        <v>795</v>
      </c>
      <c r="I121" s="14">
        <f t="shared" si="2"/>
        <v>61.49</v>
      </c>
      <c r="J121" s="14">
        <v>61.49</v>
      </c>
      <c r="K121" s="121">
        <f t="shared" si="3"/>
        <v>245.96</v>
      </c>
      <c r="L121" s="127"/>
    </row>
    <row r="122" spans="1:12" ht="12.75" customHeight="1">
      <c r="A122" s="126"/>
      <c r="B122" s="119">
        <f>'Tax Invoice'!D118</f>
        <v>12</v>
      </c>
      <c r="C122" s="10" t="s">
        <v>796</v>
      </c>
      <c r="D122" s="10" t="s">
        <v>796</v>
      </c>
      <c r="E122" s="130" t="s">
        <v>28</v>
      </c>
      <c r="F122" s="159"/>
      <c r="G122" s="160"/>
      <c r="H122" s="11" t="s">
        <v>797</v>
      </c>
      <c r="I122" s="14">
        <f t="shared" si="2"/>
        <v>8.7799999999999994</v>
      </c>
      <c r="J122" s="14">
        <v>8.7799999999999994</v>
      </c>
      <c r="K122" s="121">
        <f t="shared" si="3"/>
        <v>105.35999999999999</v>
      </c>
      <c r="L122" s="127"/>
    </row>
    <row r="123" spans="1:12" ht="12.75" customHeight="1">
      <c r="A123" s="126"/>
      <c r="B123" s="119">
        <f>'Tax Invoice'!D119</f>
        <v>5</v>
      </c>
      <c r="C123" s="10" t="s">
        <v>662</v>
      </c>
      <c r="D123" s="10" t="s">
        <v>662</v>
      </c>
      <c r="E123" s="130" t="s">
        <v>32</v>
      </c>
      <c r="F123" s="159"/>
      <c r="G123" s="160"/>
      <c r="H123" s="11" t="s">
        <v>664</v>
      </c>
      <c r="I123" s="14">
        <f t="shared" si="2"/>
        <v>6.22</v>
      </c>
      <c r="J123" s="14">
        <v>6.22</v>
      </c>
      <c r="K123" s="121">
        <f t="shared" si="3"/>
        <v>31.099999999999998</v>
      </c>
      <c r="L123" s="127"/>
    </row>
    <row r="124" spans="1:12" ht="12.75" customHeight="1">
      <c r="A124" s="126"/>
      <c r="B124" s="119">
        <f>'Tax Invoice'!D120</f>
        <v>1</v>
      </c>
      <c r="C124" s="10" t="s">
        <v>798</v>
      </c>
      <c r="D124" s="10" t="s">
        <v>798</v>
      </c>
      <c r="E124" s="130" t="s">
        <v>95</v>
      </c>
      <c r="F124" s="159"/>
      <c r="G124" s="160"/>
      <c r="H124" s="11" t="s">
        <v>799</v>
      </c>
      <c r="I124" s="14">
        <f t="shared" si="2"/>
        <v>5.86</v>
      </c>
      <c r="J124" s="14">
        <v>5.86</v>
      </c>
      <c r="K124" s="121">
        <f t="shared" si="3"/>
        <v>5.86</v>
      </c>
      <c r="L124" s="127"/>
    </row>
    <row r="125" spans="1:12" ht="12.75" customHeight="1">
      <c r="A125" s="126"/>
      <c r="B125" s="119">
        <f>'Tax Invoice'!D121</f>
        <v>3</v>
      </c>
      <c r="C125" s="10" t="s">
        <v>798</v>
      </c>
      <c r="D125" s="10" t="s">
        <v>798</v>
      </c>
      <c r="E125" s="130" t="s">
        <v>32</v>
      </c>
      <c r="F125" s="159"/>
      <c r="G125" s="160"/>
      <c r="H125" s="11" t="s">
        <v>799</v>
      </c>
      <c r="I125" s="14">
        <f t="shared" si="2"/>
        <v>5.86</v>
      </c>
      <c r="J125" s="14">
        <v>5.86</v>
      </c>
      <c r="K125" s="121">
        <f t="shared" si="3"/>
        <v>17.580000000000002</v>
      </c>
      <c r="L125" s="127"/>
    </row>
    <row r="126" spans="1:12" ht="12.75" customHeight="1">
      <c r="A126" s="126"/>
      <c r="B126" s="119">
        <f>'Tax Invoice'!D122</f>
        <v>1</v>
      </c>
      <c r="C126" s="10" t="s">
        <v>798</v>
      </c>
      <c r="D126" s="10" t="s">
        <v>798</v>
      </c>
      <c r="E126" s="130" t="s">
        <v>33</v>
      </c>
      <c r="F126" s="159"/>
      <c r="G126" s="160"/>
      <c r="H126" s="11" t="s">
        <v>799</v>
      </c>
      <c r="I126" s="14">
        <f t="shared" si="2"/>
        <v>5.86</v>
      </c>
      <c r="J126" s="14">
        <v>5.86</v>
      </c>
      <c r="K126" s="121">
        <f t="shared" si="3"/>
        <v>5.86</v>
      </c>
      <c r="L126" s="127"/>
    </row>
    <row r="127" spans="1:12" ht="12.75" customHeight="1">
      <c r="A127" s="126"/>
      <c r="B127" s="119">
        <f>'Tax Invoice'!D123</f>
        <v>1</v>
      </c>
      <c r="C127" s="10" t="s">
        <v>798</v>
      </c>
      <c r="D127" s="10" t="s">
        <v>798</v>
      </c>
      <c r="E127" s="130" t="s">
        <v>34</v>
      </c>
      <c r="F127" s="159"/>
      <c r="G127" s="160"/>
      <c r="H127" s="11" t="s">
        <v>799</v>
      </c>
      <c r="I127" s="14">
        <f t="shared" si="2"/>
        <v>5.86</v>
      </c>
      <c r="J127" s="14">
        <v>5.86</v>
      </c>
      <c r="K127" s="121">
        <f t="shared" si="3"/>
        <v>5.86</v>
      </c>
      <c r="L127" s="127"/>
    </row>
    <row r="128" spans="1:12" ht="12.75" customHeight="1">
      <c r="A128" s="126"/>
      <c r="B128" s="119">
        <f>'Tax Invoice'!D124</f>
        <v>10</v>
      </c>
      <c r="C128" s="10" t="s">
        <v>800</v>
      </c>
      <c r="D128" s="10" t="s">
        <v>800</v>
      </c>
      <c r="E128" s="130" t="s">
        <v>30</v>
      </c>
      <c r="F128" s="159" t="s">
        <v>112</v>
      </c>
      <c r="G128" s="160"/>
      <c r="H128" s="11" t="s">
        <v>801</v>
      </c>
      <c r="I128" s="14">
        <f t="shared" si="2"/>
        <v>14.28</v>
      </c>
      <c r="J128" s="14">
        <v>14.28</v>
      </c>
      <c r="K128" s="121">
        <f t="shared" si="3"/>
        <v>142.79999999999998</v>
      </c>
      <c r="L128" s="127"/>
    </row>
    <row r="129" spans="1:12" ht="12.75" customHeight="1">
      <c r="A129" s="126"/>
      <c r="B129" s="119">
        <f>'Tax Invoice'!D125</f>
        <v>10</v>
      </c>
      <c r="C129" s="10" t="s">
        <v>800</v>
      </c>
      <c r="D129" s="10" t="s">
        <v>800</v>
      </c>
      <c r="E129" s="130" t="s">
        <v>31</v>
      </c>
      <c r="F129" s="159" t="s">
        <v>112</v>
      </c>
      <c r="G129" s="160"/>
      <c r="H129" s="11" t="s">
        <v>801</v>
      </c>
      <c r="I129" s="14">
        <f t="shared" si="2"/>
        <v>14.28</v>
      </c>
      <c r="J129" s="14">
        <v>14.28</v>
      </c>
      <c r="K129" s="121">
        <f t="shared" si="3"/>
        <v>142.79999999999998</v>
      </c>
      <c r="L129" s="127"/>
    </row>
    <row r="130" spans="1:12" ht="12.75" customHeight="1">
      <c r="A130" s="126"/>
      <c r="B130" s="119">
        <f>'Tax Invoice'!D126</f>
        <v>10</v>
      </c>
      <c r="C130" s="10" t="s">
        <v>800</v>
      </c>
      <c r="D130" s="10" t="s">
        <v>800</v>
      </c>
      <c r="E130" s="130" t="s">
        <v>32</v>
      </c>
      <c r="F130" s="159" t="s">
        <v>112</v>
      </c>
      <c r="G130" s="160"/>
      <c r="H130" s="11" t="s">
        <v>801</v>
      </c>
      <c r="I130" s="14">
        <f t="shared" si="2"/>
        <v>14.28</v>
      </c>
      <c r="J130" s="14">
        <v>14.28</v>
      </c>
      <c r="K130" s="121">
        <f t="shared" si="3"/>
        <v>142.79999999999998</v>
      </c>
      <c r="L130" s="127"/>
    </row>
    <row r="131" spans="1:12" ht="24" customHeight="1">
      <c r="A131" s="126"/>
      <c r="B131" s="119">
        <f>'Tax Invoice'!D127</f>
        <v>2</v>
      </c>
      <c r="C131" s="10" t="s">
        <v>802</v>
      </c>
      <c r="D131" s="10" t="s">
        <v>802</v>
      </c>
      <c r="E131" s="130" t="s">
        <v>32</v>
      </c>
      <c r="F131" s="159" t="s">
        <v>274</v>
      </c>
      <c r="G131" s="160"/>
      <c r="H131" s="11" t="s">
        <v>803</v>
      </c>
      <c r="I131" s="14">
        <f t="shared" si="2"/>
        <v>12.81</v>
      </c>
      <c r="J131" s="14">
        <v>12.81</v>
      </c>
      <c r="K131" s="121">
        <f t="shared" si="3"/>
        <v>25.62</v>
      </c>
      <c r="L131" s="127"/>
    </row>
    <row r="132" spans="1:12" ht="12.75" customHeight="1">
      <c r="A132" s="126"/>
      <c r="B132" s="119">
        <f>'Tax Invoice'!D128</f>
        <v>1</v>
      </c>
      <c r="C132" s="10" t="s">
        <v>804</v>
      </c>
      <c r="D132" s="10" t="s">
        <v>804</v>
      </c>
      <c r="E132" s="130" t="s">
        <v>95</v>
      </c>
      <c r="F132" s="159"/>
      <c r="G132" s="160"/>
      <c r="H132" s="11" t="s">
        <v>805</v>
      </c>
      <c r="I132" s="14">
        <f t="shared" si="2"/>
        <v>6.22</v>
      </c>
      <c r="J132" s="14">
        <v>6.22</v>
      </c>
      <c r="K132" s="121">
        <f t="shared" si="3"/>
        <v>6.22</v>
      </c>
      <c r="L132" s="127"/>
    </row>
    <row r="133" spans="1:12" ht="12.75" customHeight="1">
      <c r="A133" s="126"/>
      <c r="B133" s="119">
        <f>'Tax Invoice'!D129</f>
        <v>1</v>
      </c>
      <c r="C133" s="10" t="s">
        <v>804</v>
      </c>
      <c r="D133" s="10" t="s">
        <v>804</v>
      </c>
      <c r="E133" s="130" t="s">
        <v>32</v>
      </c>
      <c r="F133" s="159"/>
      <c r="G133" s="160"/>
      <c r="H133" s="11" t="s">
        <v>805</v>
      </c>
      <c r="I133" s="14">
        <f t="shared" si="2"/>
        <v>6.22</v>
      </c>
      <c r="J133" s="14">
        <v>6.22</v>
      </c>
      <c r="K133" s="121">
        <f t="shared" si="3"/>
        <v>6.22</v>
      </c>
      <c r="L133" s="127"/>
    </row>
    <row r="134" spans="1:12" ht="12.75" customHeight="1">
      <c r="A134" s="126"/>
      <c r="B134" s="119">
        <f>'Tax Invoice'!D130</f>
        <v>1</v>
      </c>
      <c r="C134" s="10" t="s">
        <v>804</v>
      </c>
      <c r="D134" s="10" t="s">
        <v>804</v>
      </c>
      <c r="E134" s="130" t="s">
        <v>33</v>
      </c>
      <c r="F134" s="159"/>
      <c r="G134" s="160"/>
      <c r="H134" s="11" t="s">
        <v>805</v>
      </c>
      <c r="I134" s="14">
        <f t="shared" si="2"/>
        <v>6.22</v>
      </c>
      <c r="J134" s="14">
        <v>6.22</v>
      </c>
      <c r="K134" s="121">
        <f t="shared" si="3"/>
        <v>6.22</v>
      </c>
      <c r="L134" s="127"/>
    </row>
    <row r="135" spans="1:12" ht="12.75" customHeight="1">
      <c r="A135" s="126"/>
      <c r="B135" s="119">
        <f>'Tax Invoice'!D131</f>
        <v>1</v>
      </c>
      <c r="C135" s="10" t="s">
        <v>804</v>
      </c>
      <c r="D135" s="10" t="s">
        <v>804</v>
      </c>
      <c r="E135" s="130" t="s">
        <v>34</v>
      </c>
      <c r="F135" s="159"/>
      <c r="G135" s="160"/>
      <c r="H135" s="11" t="s">
        <v>805</v>
      </c>
      <c r="I135" s="14">
        <f t="shared" si="2"/>
        <v>6.22</v>
      </c>
      <c r="J135" s="14">
        <v>6.22</v>
      </c>
      <c r="K135" s="121">
        <f t="shared" si="3"/>
        <v>6.22</v>
      </c>
      <c r="L135" s="127"/>
    </row>
    <row r="136" spans="1:12" ht="24" customHeight="1">
      <c r="A136" s="126"/>
      <c r="B136" s="119">
        <f>'Tax Invoice'!D132</f>
        <v>4</v>
      </c>
      <c r="C136" s="10" t="s">
        <v>806</v>
      </c>
      <c r="D136" s="10" t="s">
        <v>806</v>
      </c>
      <c r="E136" s="130" t="s">
        <v>32</v>
      </c>
      <c r="F136" s="159" t="s">
        <v>112</v>
      </c>
      <c r="G136" s="160"/>
      <c r="H136" s="11" t="s">
        <v>807</v>
      </c>
      <c r="I136" s="14">
        <f t="shared" si="2"/>
        <v>21.6</v>
      </c>
      <c r="J136" s="14">
        <v>21.6</v>
      </c>
      <c r="K136" s="121">
        <f t="shared" si="3"/>
        <v>86.4</v>
      </c>
      <c r="L136" s="127"/>
    </row>
    <row r="137" spans="1:12" ht="24" customHeight="1">
      <c r="A137" s="126"/>
      <c r="B137" s="119">
        <f>'Tax Invoice'!D133</f>
        <v>6</v>
      </c>
      <c r="C137" s="10" t="s">
        <v>806</v>
      </c>
      <c r="D137" s="10" t="s">
        <v>806</v>
      </c>
      <c r="E137" s="130" t="s">
        <v>33</v>
      </c>
      <c r="F137" s="159" t="s">
        <v>112</v>
      </c>
      <c r="G137" s="160"/>
      <c r="H137" s="11" t="s">
        <v>807</v>
      </c>
      <c r="I137" s="14">
        <f t="shared" si="2"/>
        <v>21.6</v>
      </c>
      <c r="J137" s="14">
        <v>21.6</v>
      </c>
      <c r="K137" s="121">
        <f t="shared" si="3"/>
        <v>129.60000000000002</v>
      </c>
      <c r="L137" s="127"/>
    </row>
    <row r="138" spans="1:12" ht="24" customHeight="1">
      <c r="A138" s="126"/>
      <c r="B138" s="119">
        <f>'Tax Invoice'!D134</f>
        <v>2</v>
      </c>
      <c r="C138" s="10" t="s">
        <v>808</v>
      </c>
      <c r="D138" s="10" t="s">
        <v>904</v>
      </c>
      <c r="E138" s="130" t="s">
        <v>238</v>
      </c>
      <c r="F138" s="159" t="s">
        <v>112</v>
      </c>
      <c r="G138" s="160"/>
      <c r="H138" s="11" t="s">
        <v>809</v>
      </c>
      <c r="I138" s="14">
        <f t="shared" si="2"/>
        <v>34.409999999999997</v>
      </c>
      <c r="J138" s="14">
        <v>34.409999999999997</v>
      </c>
      <c r="K138" s="121">
        <f t="shared" si="3"/>
        <v>68.819999999999993</v>
      </c>
      <c r="L138" s="127"/>
    </row>
    <row r="139" spans="1:12" ht="24" customHeight="1">
      <c r="A139" s="126"/>
      <c r="B139" s="119">
        <f>'Tax Invoice'!D135</f>
        <v>2</v>
      </c>
      <c r="C139" s="10" t="s">
        <v>808</v>
      </c>
      <c r="D139" s="10" t="s">
        <v>904</v>
      </c>
      <c r="E139" s="130" t="s">
        <v>238</v>
      </c>
      <c r="F139" s="159" t="s">
        <v>272</v>
      </c>
      <c r="G139" s="160"/>
      <c r="H139" s="11" t="s">
        <v>809</v>
      </c>
      <c r="I139" s="14">
        <f t="shared" si="2"/>
        <v>34.409999999999997</v>
      </c>
      <c r="J139" s="14">
        <v>34.409999999999997</v>
      </c>
      <c r="K139" s="121">
        <f t="shared" si="3"/>
        <v>68.819999999999993</v>
      </c>
      <c r="L139" s="127"/>
    </row>
    <row r="140" spans="1:12" ht="24" customHeight="1">
      <c r="A140" s="126"/>
      <c r="B140" s="119">
        <f>'Tax Invoice'!D136</f>
        <v>2</v>
      </c>
      <c r="C140" s="10" t="s">
        <v>808</v>
      </c>
      <c r="D140" s="10" t="s">
        <v>904</v>
      </c>
      <c r="E140" s="130" t="s">
        <v>238</v>
      </c>
      <c r="F140" s="159" t="s">
        <v>273</v>
      </c>
      <c r="G140" s="160"/>
      <c r="H140" s="11" t="s">
        <v>809</v>
      </c>
      <c r="I140" s="14">
        <f t="shared" si="2"/>
        <v>34.409999999999997</v>
      </c>
      <c r="J140" s="14">
        <v>34.409999999999997</v>
      </c>
      <c r="K140" s="121">
        <f t="shared" si="3"/>
        <v>68.819999999999993</v>
      </c>
      <c r="L140" s="127"/>
    </row>
    <row r="141" spans="1:12" ht="24" customHeight="1">
      <c r="A141" s="126"/>
      <c r="B141" s="119">
        <f>'Tax Invoice'!D137</f>
        <v>2</v>
      </c>
      <c r="C141" s="10" t="s">
        <v>808</v>
      </c>
      <c r="D141" s="10" t="s">
        <v>904</v>
      </c>
      <c r="E141" s="130" t="s">
        <v>238</v>
      </c>
      <c r="F141" s="159" t="s">
        <v>316</v>
      </c>
      <c r="G141" s="160"/>
      <c r="H141" s="11" t="s">
        <v>809</v>
      </c>
      <c r="I141" s="14">
        <f t="shared" si="2"/>
        <v>34.409999999999997</v>
      </c>
      <c r="J141" s="14">
        <v>34.409999999999997</v>
      </c>
      <c r="K141" s="121">
        <f t="shared" si="3"/>
        <v>68.819999999999993</v>
      </c>
      <c r="L141" s="127"/>
    </row>
    <row r="142" spans="1:12" ht="24" customHeight="1">
      <c r="A142" s="126"/>
      <c r="B142" s="119">
        <f>'Tax Invoice'!D138</f>
        <v>1</v>
      </c>
      <c r="C142" s="10" t="s">
        <v>808</v>
      </c>
      <c r="D142" s="10" t="s">
        <v>905</v>
      </c>
      <c r="E142" s="130" t="s">
        <v>241</v>
      </c>
      <c r="F142" s="159" t="s">
        <v>112</v>
      </c>
      <c r="G142" s="160"/>
      <c r="H142" s="11" t="s">
        <v>809</v>
      </c>
      <c r="I142" s="14">
        <f t="shared" si="2"/>
        <v>36.24</v>
      </c>
      <c r="J142" s="14">
        <v>36.24</v>
      </c>
      <c r="K142" s="121">
        <f t="shared" si="3"/>
        <v>36.24</v>
      </c>
      <c r="L142" s="127"/>
    </row>
    <row r="143" spans="1:12" ht="24" customHeight="1">
      <c r="A143" s="126"/>
      <c r="B143" s="119">
        <f>'Tax Invoice'!D139</f>
        <v>1</v>
      </c>
      <c r="C143" s="10" t="s">
        <v>808</v>
      </c>
      <c r="D143" s="10" t="s">
        <v>905</v>
      </c>
      <c r="E143" s="130" t="s">
        <v>241</v>
      </c>
      <c r="F143" s="159" t="s">
        <v>218</v>
      </c>
      <c r="G143" s="160"/>
      <c r="H143" s="11" t="s">
        <v>809</v>
      </c>
      <c r="I143" s="14">
        <f t="shared" si="2"/>
        <v>36.24</v>
      </c>
      <c r="J143" s="14">
        <v>36.24</v>
      </c>
      <c r="K143" s="121">
        <f t="shared" si="3"/>
        <v>36.24</v>
      </c>
      <c r="L143" s="127"/>
    </row>
    <row r="144" spans="1:12" ht="24" customHeight="1">
      <c r="A144" s="126"/>
      <c r="B144" s="119">
        <f>'Tax Invoice'!D140</f>
        <v>1</v>
      </c>
      <c r="C144" s="10" t="s">
        <v>808</v>
      </c>
      <c r="D144" s="10" t="s">
        <v>905</v>
      </c>
      <c r="E144" s="130" t="s">
        <v>241</v>
      </c>
      <c r="F144" s="159" t="s">
        <v>316</v>
      </c>
      <c r="G144" s="160"/>
      <c r="H144" s="11" t="s">
        <v>809</v>
      </c>
      <c r="I144" s="14">
        <f t="shared" si="2"/>
        <v>36.24</v>
      </c>
      <c r="J144" s="14">
        <v>36.24</v>
      </c>
      <c r="K144" s="121">
        <f t="shared" si="3"/>
        <v>36.24</v>
      </c>
      <c r="L144" s="127"/>
    </row>
    <row r="145" spans="1:12" ht="24" customHeight="1">
      <c r="A145" s="126"/>
      <c r="B145" s="119">
        <f>'Tax Invoice'!D141</f>
        <v>1</v>
      </c>
      <c r="C145" s="10" t="s">
        <v>808</v>
      </c>
      <c r="D145" s="10" t="s">
        <v>905</v>
      </c>
      <c r="E145" s="130" t="s">
        <v>241</v>
      </c>
      <c r="F145" s="159" t="s">
        <v>275</v>
      </c>
      <c r="G145" s="160"/>
      <c r="H145" s="11" t="s">
        <v>809</v>
      </c>
      <c r="I145" s="14">
        <f t="shared" si="2"/>
        <v>36.24</v>
      </c>
      <c r="J145" s="14">
        <v>36.24</v>
      </c>
      <c r="K145" s="121">
        <f t="shared" si="3"/>
        <v>36.24</v>
      </c>
      <c r="L145" s="127"/>
    </row>
    <row r="146" spans="1:12" ht="24" customHeight="1">
      <c r="A146" s="126"/>
      <c r="B146" s="119">
        <f>'Tax Invoice'!D142</f>
        <v>1</v>
      </c>
      <c r="C146" s="10" t="s">
        <v>810</v>
      </c>
      <c r="D146" s="10" t="s">
        <v>906</v>
      </c>
      <c r="E146" s="130" t="s">
        <v>239</v>
      </c>
      <c r="F146" s="159" t="s">
        <v>271</v>
      </c>
      <c r="G146" s="160"/>
      <c r="H146" s="11" t="s">
        <v>811</v>
      </c>
      <c r="I146" s="14">
        <f t="shared" si="2"/>
        <v>49.05</v>
      </c>
      <c r="J146" s="14">
        <v>49.05</v>
      </c>
      <c r="K146" s="121">
        <f t="shared" si="3"/>
        <v>49.05</v>
      </c>
      <c r="L146" s="127"/>
    </row>
    <row r="147" spans="1:12" ht="24" customHeight="1">
      <c r="A147" s="126"/>
      <c r="B147" s="119">
        <f>'Tax Invoice'!D143</f>
        <v>1</v>
      </c>
      <c r="C147" s="10" t="s">
        <v>810</v>
      </c>
      <c r="D147" s="10" t="s">
        <v>906</v>
      </c>
      <c r="E147" s="130" t="s">
        <v>239</v>
      </c>
      <c r="F147" s="159" t="s">
        <v>274</v>
      </c>
      <c r="G147" s="160"/>
      <c r="H147" s="11" t="s">
        <v>811</v>
      </c>
      <c r="I147" s="14">
        <f t="shared" si="2"/>
        <v>49.05</v>
      </c>
      <c r="J147" s="14">
        <v>49.05</v>
      </c>
      <c r="K147" s="121">
        <f t="shared" si="3"/>
        <v>49.05</v>
      </c>
      <c r="L147" s="127"/>
    </row>
    <row r="148" spans="1:12" ht="24" customHeight="1">
      <c r="A148" s="126"/>
      <c r="B148" s="119">
        <f>'Tax Invoice'!D144</f>
        <v>1</v>
      </c>
      <c r="C148" s="10" t="s">
        <v>810</v>
      </c>
      <c r="D148" s="10" t="s">
        <v>906</v>
      </c>
      <c r="E148" s="130" t="s">
        <v>240</v>
      </c>
      <c r="F148" s="159" t="s">
        <v>271</v>
      </c>
      <c r="G148" s="160"/>
      <c r="H148" s="11" t="s">
        <v>811</v>
      </c>
      <c r="I148" s="14">
        <f t="shared" si="2"/>
        <v>49.05</v>
      </c>
      <c r="J148" s="14">
        <v>49.05</v>
      </c>
      <c r="K148" s="121">
        <f t="shared" si="3"/>
        <v>49.05</v>
      </c>
      <c r="L148" s="127"/>
    </row>
    <row r="149" spans="1:12" ht="24" customHeight="1">
      <c r="A149" s="126"/>
      <c r="B149" s="119">
        <f>'Tax Invoice'!D145</f>
        <v>1</v>
      </c>
      <c r="C149" s="10" t="s">
        <v>810</v>
      </c>
      <c r="D149" s="10" t="s">
        <v>906</v>
      </c>
      <c r="E149" s="130" t="s">
        <v>240</v>
      </c>
      <c r="F149" s="159" t="s">
        <v>274</v>
      </c>
      <c r="G149" s="160"/>
      <c r="H149" s="11" t="s">
        <v>811</v>
      </c>
      <c r="I149" s="14">
        <f t="shared" si="2"/>
        <v>49.05</v>
      </c>
      <c r="J149" s="14">
        <v>49.05</v>
      </c>
      <c r="K149" s="121">
        <f t="shared" si="3"/>
        <v>49.05</v>
      </c>
      <c r="L149" s="127"/>
    </row>
    <row r="150" spans="1:12" ht="24" customHeight="1">
      <c r="A150" s="126"/>
      <c r="B150" s="119">
        <f>'Tax Invoice'!D146</f>
        <v>2</v>
      </c>
      <c r="C150" s="10" t="s">
        <v>810</v>
      </c>
      <c r="D150" s="10" t="s">
        <v>906</v>
      </c>
      <c r="E150" s="130" t="s">
        <v>240</v>
      </c>
      <c r="F150" s="159" t="s">
        <v>276</v>
      </c>
      <c r="G150" s="160"/>
      <c r="H150" s="11" t="s">
        <v>811</v>
      </c>
      <c r="I150" s="14">
        <f t="shared" ref="I150:I213" si="4">ROUNDUP(J150*$N$1,2)</f>
        <v>49.05</v>
      </c>
      <c r="J150" s="14">
        <v>49.05</v>
      </c>
      <c r="K150" s="121">
        <f t="shared" ref="K150:K213" si="5">I150*B150</f>
        <v>98.1</v>
      </c>
      <c r="L150" s="127"/>
    </row>
    <row r="151" spans="1:12" ht="36" customHeight="1">
      <c r="A151" s="126"/>
      <c r="B151" s="119">
        <f>'Tax Invoice'!D147</f>
        <v>4</v>
      </c>
      <c r="C151" s="10" t="s">
        <v>812</v>
      </c>
      <c r="D151" s="10" t="s">
        <v>907</v>
      </c>
      <c r="E151" s="130" t="s">
        <v>236</v>
      </c>
      <c r="F151" s="159" t="s">
        <v>112</v>
      </c>
      <c r="G151" s="160"/>
      <c r="H151" s="11" t="s">
        <v>813</v>
      </c>
      <c r="I151" s="14">
        <f t="shared" si="4"/>
        <v>30.75</v>
      </c>
      <c r="J151" s="14">
        <v>30.75</v>
      </c>
      <c r="K151" s="121">
        <f t="shared" si="5"/>
        <v>123</v>
      </c>
      <c r="L151" s="127"/>
    </row>
    <row r="152" spans="1:12" ht="12.75" customHeight="1">
      <c r="A152" s="126"/>
      <c r="B152" s="119">
        <f>'Tax Invoice'!D148</f>
        <v>100</v>
      </c>
      <c r="C152" s="10" t="s">
        <v>814</v>
      </c>
      <c r="D152" s="10" t="s">
        <v>814</v>
      </c>
      <c r="E152" s="130" t="s">
        <v>28</v>
      </c>
      <c r="F152" s="159" t="s">
        <v>115</v>
      </c>
      <c r="G152" s="160"/>
      <c r="H152" s="11" t="s">
        <v>815</v>
      </c>
      <c r="I152" s="14">
        <f t="shared" si="4"/>
        <v>5.12</v>
      </c>
      <c r="J152" s="14">
        <v>5.12</v>
      </c>
      <c r="K152" s="121">
        <f t="shared" si="5"/>
        <v>512</v>
      </c>
      <c r="L152" s="127"/>
    </row>
    <row r="153" spans="1:12" ht="12.75" customHeight="1">
      <c r="A153" s="126"/>
      <c r="B153" s="119">
        <f>'Tax Invoice'!D149</f>
        <v>39</v>
      </c>
      <c r="C153" s="10" t="s">
        <v>814</v>
      </c>
      <c r="D153" s="10" t="s">
        <v>814</v>
      </c>
      <c r="E153" s="130" t="s">
        <v>30</v>
      </c>
      <c r="F153" s="159" t="s">
        <v>115</v>
      </c>
      <c r="G153" s="160"/>
      <c r="H153" s="11" t="s">
        <v>815</v>
      </c>
      <c r="I153" s="14">
        <f t="shared" si="4"/>
        <v>5.12</v>
      </c>
      <c r="J153" s="14">
        <v>5.12</v>
      </c>
      <c r="K153" s="121">
        <f t="shared" si="5"/>
        <v>199.68</v>
      </c>
      <c r="L153" s="127"/>
    </row>
    <row r="154" spans="1:12" ht="12.75" customHeight="1">
      <c r="A154" s="126"/>
      <c r="B154" s="119">
        <f>'Tax Invoice'!D150</f>
        <v>6</v>
      </c>
      <c r="C154" s="10" t="s">
        <v>816</v>
      </c>
      <c r="D154" s="10" t="s">
        <v>816</v>
      </c>
      <c r="E154" s="130" t="s">
        <v>28</v>
      </c>
      <c r="F154" s="159" t="s">
        <v>115</v>
      </c>
      <c r="G154" s="160"/>
      <c r="H154" s="11" t="s">
        <v>817</v>
      </c>
      <c r="I154" s="14">
        <f t="shared" si="4"/>
        <v>5.12</v>
      </c>
      <c r="J154" s="14">
        <v>5.12</v>
      </c>
      <c r="K154" s="121">
        <f t="shared" si="5"/>
        <v>30.72</v>
      </c>
      <c r="L154" s="127"/>
    </row>
    <row r="155" spans="1:12" ht="24" customHeight="1">
      <c r="A155" s="126"/>
      <c r="B155" s="119">
        <f>'Tax Invoice'!D151</f>
        <v>6</v>
      </c>
      <c r="C155" s="10" t="s">
        <v>818</v>
      </c>
      <c r="D155" s="10" t="s">
        <v>818</v>
      </c>
      <c r="E155" s="130" t="s">
        <v>28</v>
      </c>
      <c r="F155" s="159" t="s">
        <v>742</v>
      </c>
      <c r="G155" s="160"/>
      <c r="H155" s="11" t="s">
        <v>819</v>
      </c>
      <c r="I155" s="14">
        <f t="shared" si="4"/>
        <v>21.6</v>
      </c>
      <c r="J155" s="14">
        <v>21.6</v>
      </c>
      <c r="K155" s="121">
        <f t="shared" si="5"/>
        <v>129.60000000000002</v>
      </c>
      <c r="L155" s="127"/>
    </row>
    <row r="156" spans="1:12" ht="24" customHeight="1">
      <c r="A156" s="126"/>
      <c r="B156" s="119">
        <f>'Tax Invoice'!D152</f>
        <v>6</v>
      </c>
      <c r="C156" s="10" t="s">
        <v>818</v>
      </c>
      <c r="D156" s="10" t="s">
        <v>818</v>
      </c>
      <c r="E156" s="130" t="s">
        <v>30</v>
      </c>
      <c r="F156" s="159" t="s">
        <v>742</v>
      </c>
      <c r="G156" s="160"/>
      <c r="H156" s="11" t="s">
        <v>819</v>
      </c>
      <c r="I156" s="14">
        <f t="shared" si="4"/>
        <v>21.6</v>
      </c>
      <c r="J156" s="14">
        <v>21.6</v>
      </c>
      <c r="K156" s="121">
        <f t="shared" si="5"/>
        <v>129.60000000000002</v>
      </c>
      <c r="L156" s="127"/>
    </row>
    <row r="157" spans="1:12" ht="24" customHeight="1">
      <c r="A157" s="126"/>
      <c r="B157" s="119">
        <f>'Tax Invoice'!D153</f>
        <v>6</v>
      </c>
      <c r="C157" s="10" t="s">
        <v>818</v>
      </c>
      <c r="D157" s="10" t="s">
        <v>818</v>
      </c>
      <c r="E157" s="130" t="s">
        <v>31</v>
      </c>
      <c r="F157" s="159" t="s">
        <v>742</v>
      </c>
      <c r="G157" s="160"/>
      <c r="H157" s="11" t="s">
        <v>819</v>
      </c>
      <c r="I157" s="14">
        <f t="shared" si="4"/>
        <v>21.6</v>
      </c>
      <c r="J157" s="14">
        <v>21.6</v>
      </c>
      <c r="K157" s="121">
        <f t="shared" si="5"/>
        <v>129.60000000000002</v>
      </c>
      <c r="L157" s="127"/>
    </row>
    <row r="158" spans="1:12" ht="24" customHeight="1">
      <c r="A158" s="126"/>
      <c r="B158" s="119">
        <f>'Tax Invoice'!D154</f>
        <v>4</v>
      </c>
      <c r="C158" s="10" t="s">
        <v>818</v>
      </c>
      <c r="D158" s="10" t="s">
        <v>818</v>
      </c>
      <c r="E158" s="130" t="s">
        <v>32</v>
      </c>
      <c r="F158" s="159" t="s">
        <v>279</v>
      </c>
      <c r="G158" s="160"/>
      <c r="H158" s="11" t="s">
        <v>819</v>
      </c>
      <c r="I158" s="14">
        <f t="shared" si="4"/>
        <v>21.6</v>
      </c>
      <c r="J158" s="14">
        <v>21.6</v>
      </c>
      <c r="K158" s="121">
        <f t="shared" si="5"/>
        <v>86.4</v>
      </c>
      <c r="L158" s="127"/>
    </row>
    <row r="159" spans="1:12" ht="12.75" customHeight="1">
      <c r="A159" s="126"/>
      <c r="B159" s="119">
        <f>'Tax Invoice'!D155</f>
        <v>2</v>
      </c>
      <c r="C159" s="10" t="s">
        <v>820</v>
      </c>
      <c r="D159" s="10" t="s">
        <v>820</v>
      </c>
      <c r="E159" s="130" t="s">
        <v>28</v>
      </c>
      <c r="F159" s="159" t="s">
        <v>679</v>
      </c>
      <c r="G159" s="160"/>
      <c r="H159" s="11" t="s">
        <v>821</v>
      </c>
      <c r="I159" s="14">
        <f t="shared" si="4"/>
        <v>21.6</v>
      </c>
      <c r="J159" s="14">
        <v>21.6</v>
      </c>
      <c r="K159" s="121">
        <f t="shared" si="5"/>
        <v>43.2</v>
      </c>
      <c r="L159" s="127"/>
    </row>
    <row r="160" spans="1:12" ht="12.75" customHeight="1">
      <c r="A160" s="126"/>
      <c r="B160" s="119">
        <f>'Tax Invoice'!D156</f>
        <v>2</v>
      </c>
      <c r="C160" s="10" t="s">
        <v>820</v>
      </c>
      <c r="D160" s="10" t="s">
        <v>820</v>
      </c>
      <c r="E160" s="130" t="s">
        <v>30</v>
      </c>
      <c r="F160" s="159" t="s">
        <v>679</v>
      </c>
      <c r="G160" s="160"/>
      <c r="H160" s="11" t="s">
        <v>821</v>
      </c>
      <c r="I160" s="14">
        <f t="shared" si="4"/>
        <v>21.6</v>
      </c>
      <c r="J160" s="14">
        <v>21.6</v>
      </c>
      <c r="K160" s="121">
        <f t="shared" si="5"/>
        <v>43.2</v>
      </c>
      <c r="L160" s="127"/>
    </row>
    <row r="161" spans="1:12" ht="12.75" customHeight="1">
      <c r="A161" s="126"/>
      <c r="B161" s="119">
        <f>'Tax Invoice'!D157</f>
        <v>2</v>
      </c>
      <c r="C161" s="10" t="s">
        <v>820</v>
      </c>
      <c r="D161" s="10" t="s">
        <v>820</v>
      </c>
      <c r="E161" s="130" t="s">
        <v>31</v>
      </c>
      <c r="F161" s="159" t="s">
        <v>679</v>
      </c>
      <c r="G161" s="160"/>
      <c r="H161" s="11" t="s">
        <v>821</v>
      </c>
      <c r="I161" s="14">
        <f t="shared" si="4"/>
        <v>21.6</v>
      </c>
      <c r="J161" s="14">
        <v>21.6</v>
      </c>
      <c r="K161" s="121">
        <f t="shared" si="5"/>
        <v>43.2</v>
      </c>
      <c r="L161" s="127"/>
    </row>
    <row r="162" spans="1:12" ht="24" customHeight="1">
      <c r="A162" s="126"/>
      <c r="B162" s="119">
        <f>'Tax Invoice'!D158</f>
        <v>6</v>
      </c>
      <c r="C162" s="10" t="s">
        <v>822</v>
      </c>
      <c r="D162" s="10" t="s">
        <v>822</v>
      </c>
      <c r="E162" s="130" t="s">
        <v>28</v>
      </c>
      <c r="F162" s="159" t="s">
        <v>823</v>
      </c>
      <c r="G162" s="160"/>
      <c r="H162" s="11" t="s">
        <v>824</v>
      </c>
      <c r="I162" s="14">
        <f t="shared" si="4"/>
        <v>36.24</v>
      </c>
      <c r="J162" s="14">
        <v>36.24</v>
      </c>
      <c r="K162" s="121">
        <f t="shared" si="5"/>
        <v>217.44</v>
      </c>
      <c r="L162" s="127"/>
    </row>
    <row r="163" spans="1:12" ht="24" customHeight="1">
      <c r="A163" s="126"/>
      <c r="B163" s="119">
        <f>'Tax Invoice'!D159</f>
        <v>6</v>
      </c>
      <c r="C163" s="10" t="s">
        <v>822</v>
      </c>
      <c r="D163" s="10" t="s">
        <v>822</v>
      </c>
      <c r="E163" s="130" t="s">
        <v>28</v>
      </c>
      <c r="F163" s="159" t="s">
        <v>825</v>
      </c>
      <c r="G163" s="160"/>
      <c r="H163" s="11" t="s">
        <v>824</v>
      </c>
      <c r="I163" s="14">
        <f t="shared" si="4"/>
        <v>36.24</v>
      </c>
      <c r="J163" s="14">
        <v>36.24</v>
      </c>
      <c r="K163" s="121">
        <f t="shared" si="5"/>
        <v>217.44</v>
      </c>
      <c r="L163" s="127"/>
    </row>
    <row r="164" spans="1:12" ht="24" customHeight="1">
      <c r="A164" s="126"/>
      <c r="B164" s="119">
        <f>'Tax Invoice'!D160</f>
        <v>16</v>
      </c>
      <c r="C164" s="10" t="s">
        <v>822</v>
      </c>
      <c r="D164" s="10" t="s">
        <v>822</v>
      </c>
      <c r="E164" s="130" t="s">
        <v>30</v>
      </c>
      <c r="F164" s="159" t="s">
        <v>825</v>
      </c>
      <c r="G164" s="160"/>
      <c r="H164" s="11" t="s">
        <v>824</v>
      </c>
      <c r="I164" s="14">
        <f t="shared" si="4"/>
        <v>36.24</v>
      </c>
      <c r="J164" s="14">
        <v>36.24</v>
      </c>
      <c r="K164" s="121">
        <f t="shared" si="5"/>
        <v>579.84</v>
      </c>
      <c r="L164" s="127"/>
    </row>
    <row r="165" spans="1:12" ht="24" customHeight="1">
      <c r="A165" s="126"/>
      <c r="B165" s="119">
        <f>'Tax Invoice'!D161</f>
        <v>2</v>
      </c>
      <c r="C165" s="10" t="s">
        <v>826</v>
      </c>
      <c r="D165" s="10" t="s">
        <v>826</v>
      </c>
      <c r="E165" s="130" t="s">
        <v>216</v>
      </c>
      <c r="F165" s="159"/>
      <c r="G165" s="160"/>
      <c r="H165" s="11" t="s">
        <v>827</v>
      </c>
      <c r="I165" s="14">
        <f t="shared" si="4"/>
        <v>60.03</v>
      </c>
      <c r="J165" s="14">
        <v>60.03</v>
      </c>
      <c r="K165" s="121">
        <f t="shared" si="5"/>
        <v>120.06</v>
      </c>
      <c r="L165" s="127"/>
    </row>
    <row r="166" spans="1:12" ht="24" customHeight="1">
      <c r="A166" s="126"/>
      <c r="B166" s="119">
        <f>'Tax Invoice'!D162</f>
        <v>12</v>
      </c>
      <c r="C166" s="10" t="s">
        <v>826</v>
      </c>
      <c r="D166" s="10" t="s">
        <v>826</v>
      </c>
      <c r="E166" s="130" t="s">
        <v>271</v>
      </c>
      <c r="F166" s="159"/>
      <c r="G166" s="160"/>
      <c r="H166" s="11" t="s">
        <v>827</v>
      </c>
      <c r="I166" s="14">
        <f t="shared" si="4"/>
        <v>60.03</v>
      </c>
      <c r="J166" s="14">
        <v>60.03</v>
      </c>
      <c r="K166" s="121">
        <f t="shared" si="5"/>
        <v>720.36</v>
      </c>
      <c r="L166" s="127"/>
    </row>
    <row r="167" spans="1:12" ht="24" customHeight="1">
      <c r="A167" s="126"/>
      <c r="B167" s="119">
        <f>'Tax Invoice'!D163</f>
        <v>4</v>
      </c>
      <c r="C167" s="10" t="s">
        <v>828</v>
      </c>
      <c r="D167" s="10" t="s">
        <v>828</v>
      </c>
      <c r="E167" s="130" t="s">
        <v>274</v>
      </c>
      <c r="F167" s="159"/>
      <c r="G167" s="160"/>
      <c r="H167" s="11" t="s">
        <v>829</v>
      </c>
      <c r="I167" s="14">
        <f t="shared" si="4"/>
        <v>15.74</v>
      </c>
      <c r="J167" s="14">
        <v>15.74</v>
      </c>
      <c r="K167" s="121">
        <f t="shared" si="5"/>
        <v>62.96</v>
      </c>
      <c r="L167" s="127"/>
    </row>
    <row r="168" spans="1:12" ht="24" customHeight="1">
      <c r="A168" s="126"/>
      <c r="B168" s="119">
        <f>'Tax Invoice'!D164</f>
        <v>4</v>
      </c>
      <c r="C168" s="10" t="s">
        <v>830</v>
      </c>
      <c r="D168" s="10" t="s">
        <v>830</v>
      </c>
      <c r="E168" s="130"/>
      <c r="F168" s="159"/>
      <c r="G168" s="160"/>
      <c r="H168" s="11" t="s">
        <v>831</v>
      </c>
      <c r="I168" s="14">
        <f t="shared" si="4"/>
        <v>5.12</v>
      </c>
      <c r="J168" s="14">
        <v>5.12</v>
      </c>
      <c r="K168" s="121">
        <f t="shared" si="5"/>
        <v>20.48</v>
      </c>
      <c r="L168" s="127"/>
    </row>
    <row r="169" spans="1:12" ht="24" customHeight="1">
      <c r="A169" s="126"/>
      <c r="B169" s="119">
        <f>'Tax Invoice'!D165</f>
        <v>4</v>
      </c>
      <c r="C169" s="10" t="s">
        <v>631</v>
      </c>
      <c r="D169" s="10" t="s">
        <v>631</v>
      </c>
      <c r="E169" s="130" t="s">
        <v>279</v>
      </c>
      <c r="F169" s="159"/>
      <c r="G169" s="160"/>
      <c r="H169" s="11" t="s">
        <v>832</v>
      </c>
      <c r="I169" s="14">
        <f t="shared" si="4"/>
        <v>14.28</v>
      </c>
      <c r="J169" s="14">
        <v>14.28</v>
      </c>
      <c r="K169" s="121">
        <f t="shared" si="5"/>
        <v>57.12</v>
      </c>
      <c r="L169" s="127"/>
    </row>
    <row r="170" spans="1:12" ht="24" customHeight="1">
      <c r="A170" s="126"/>
      <c r="B170" s="119">
        <f>'Tax Invoice'!D166</f>
        <v>4</v>
      </c>
      <c r="C170" s="10" t="s">
        <v>833</v>
      </c>
      <c r="D170" s="10" t="s">
        <v>833</v>
      </c>
      <c r="E170" s="130" t="s">
        <v>279</v>
      </c>
      <c r="F170" s="159"/>
      <c r="G170" s="160"/>
      <c r="H170" s="11" t="s">
        <v>834</v>
      </c>
      <c r="I170" s="14">
        <f t="shared" si="4"/>
        <v>14.28</v>
      </c>
      <c r="J170" s="14">
        <v>14.28</v>
      </c>
      <c r="K170" s="121">
        <f t="shared" si="5"/>
        <v>57.12</v>
      </c>
      <c r="L170" s="127"/>
    </row>
    <row r="171" spans="1:12" ht="24" customHeight="1">
      <c r="A171" s="126"/>
      <c r="B171" s="119">
        <f>'Tax Invoice'!D167</f>
        <v>2</v>
      </c>
      <c r="C171" s="10" t="s">
        <v>835</v>
      </c>
      <c r="D171" s="10" t="s">
        <v>835</v>
      </c>
      <c r="E171" s="130" t="s">
        <v>30</v>
      </c>
      <c r="F171" s="159" t="s">
        <v>271</v>
      </c>
      <c r="G171" s="160"/>
      <c r="H171" s="11" t="s">
        <v>836</v>
      </c>
      <c r="I171" s="14">
        <f t="shared" si="4"/>
        <v>25.26</v>
      </c>
      <c r="J171" s="14">
        <v>25.26</v>
      </c>
      <c r="K171" s="121">
        <f t="shared" si="5"/>
        <v>50.52</v>
      </c>
      <c r="L171" s="127"/>
    </row>
    <row r="172" spans="1:12" ht="24" customHeight="1">
      <c r="A172" s="126"/>
      <c r="B172" s="119">
        <f>'Tax Invoice'!D168</f>
        <v>6</v>
      </c>
      <c r="C172" s="10" t="s">
        <v>835</v>
      </c>
      <c r="D172" s="10" t="s">
        <v>835</v>
      </c>
      <c r="E172" s="130" t="s">
        <v>30</v>
      </c>
      <c r="F172" s="159" t="s">
        <v>276</v>
      </c>
      <c r="G172" s="160"/>
      <c r="H172" s="11" t="s">
        <v>836</v>
      </c>
      <c r="I172" s="14">
        <f t="shared" si="4"/>
        <v>25.26</v>
      </c>
      <c r="J172" s="14">
        <v>25.26</v>
      </c>
      <c r="K172" s="121">
        <f t="shared" si="5"/>
        <v>151.56</v>
      </c>
      <c r="L172" s="127"/>
    </row>
    <row r="173" spans="1:12" ht="24" customHeight="1">
      <c r="A173" s="126"/>
      <c r="B173" s="119">
        <f>'Tax Invoice'!D169</f>
        <v>6</v>
      </c>
      <c r="C173" s="10" t="s">
        <v>837</v>
      </c>
      <c r="D173" s="10" t="s">
        <v>908</v>
      </c>
      <c r="E173" s="130" t="s">
        <v>838</v>
      </c>
      <c r="F173" s="159" t="s">
        <v>32</v>
      </c>
      <c r="G173" s="160"/>
      <c r="H173" s="11" t="s">
        <v>839</v>
      </c>
      <c r="I173" s="14">
        <f t="shared" si="4"/>
        <v>14.28</v>
      </c>
      <c r="J173" s="14">
        <v>14.28</v>
      </c>
      <c r="K173" s="121">
        <f t="shared" si="5"/>
        <v>85.679999999999993</v>
      </c>
      <c r="L173" s="127"/>
    </row>
    <row r="174" spans="1:12" ht="24" customHeight="1">
      <c r="A174" s="126"/>
      <c r="B174" s="119">
        <f>'Tax Invoice'!D170</f>
        <v>3</v>
      </c>
      <c r="C174" s="10" t="s">
        <v>837</v>
      </c>
      <c r="D174" s="10" t="s">
        <v>909</v>
      </c>
      <c r="E174" s="130" t="s">
        <v>840</v>
      </c>
      <c r="F174" s="159" t="s">
        <v>32</v>
      </c>
      <c r="G174" s="160"/>
      <c r="H174" s="11" t="s">
        <v>839</v>
      </c>
      <c r="I174" s="14">
        <f t="shared" si="4"/>
        <v>17.940000000000001</v>
      </c>
      <c r="J174" s="14">
        <v>17.940000000000001</v>
      </c>
      <c r="K174" s="121">
        <f t="shared" si="5"/>
        <v>53.820000000000007</v>
      </c>
      <c r="L174" s="127"/>
    </row>
    <row r="175" spans="1:12" ht="24" customHeight="1">
      <c r="A175" s="126"/>
      <c r="B175" s="119">
        <f>'Tax Invoice'!D171</f>
        <v>6</v>
      </c>
      <c r="C175" s="10" t="s">
        <v>841</v>
      </c>
      <c r="D175" s="10" t="s">
        <v>910</v>
      </c>
      <c r="E175" s="130" t="s">
        <v>838</v>
      </c>
      <c r="F175" s="159" t="s">
        <v>31</v>
      </c>
      <c r="G175" s="160"/>
      <c r="H175" s="11" t="s">
        <v>842</v>
      </c>
      <c r="I175" s="14">
        <f t="shared" si="4"/>
        <v>25.26</v>
      </c>
      <c r="J175" s="14">
        <v>25.26</v>
      </c>
      <c r="K175" s="121">
        <f t="shared" si="5"/>
        <v>151.56</v>
      </c>
      <c r="L175" s="127"/>
    </row>
    <row r="176" spans="1:12" ht="12.75" customHeight="1">
      <c r="A176" s="126"/>
      <c r="B176" s="119">
        <f>'Tax Invoice'!D172</f>
        <v>2</v>
      </c>
      <c r="C176" s="10" t="s">
        <v>843</v>
      </c>
      <c r="D176" s="10" t="s">
        <v>843</v>
      </c>
      <c r="E176" s="130" t="s">
        <v>28</v>
      </c>
      <c r="F176" s="159"/>
      <c r="G176" s="160"/>
      <c r="H176" s="11" t="s">
        <v>844</v>
      </c>
      <c r="I176" s="14">
        <f t="shared" si="4"/>
        <v>12.45</v>
      </c>
      <c r="J176" s="14">
        <v>12.45</v>
      </c>
      <c r="K176" s="121">
        <f t="shared" si="5"/>
        <v>24.9</v>
      </c>
      <c r="L176" s="127"/>
    </row>
    <row r="177" spans="1:12" ht="24" customHeight="1">
      <c r="A177" s="126"/>
      <c r="B177" s="119">
        <f>'Tax Invoice'!D173</f>
        <v>2</v>
      </c>
      <c r="C177" s="10" t="s">
        <v>845</v>
      </c>
      <c r="D177" s="10" t="s">
        <v>845</v>
      </c>
      <c r="E177" s="130" t="s">
        <v>28</v>
      </c>
      <c r="F177" s="159"/>
      <c r="G177" s="160"/>
      <c r="H177" s="11" t="s">
        <v>846</v>
      </c>
      <c r="I177" s="14">
        <f t="shared" si="4"/>
        <v>14.28</v>
      </c>
      <c r="J177" s="14">
        <v>14.28</v>
      </c>
      <c r="K177" s="121">
        <f t="shared" si="5"/>
        <v>28.56</v>
      </c>
      <c r="L177" s="127"/>
    </row>
    <row r="178" spans="1:12" ht="24" customHeight="1">
      <c r="A178" s="126"/>
      <c r="B178" s="119">
        <f>'Tax Invoice'!D174</f>
        <v>1</v>
      </c>
      <c r="C178" s="10" t="s">
        <v>845</v>
      </c>
      <c r="D178" s="10" t="s">
        <v>845</v>
      </c>
      <c r="E178" s="130" t="s">
        <v>30</v>
      </c>
      <c r="F178" s="159"/>
      <c r="G178" s="160"/>
      <c r="H178" s="11" t="s">
        <v>846</v>
      </c>
      <c r="I178" s="14">
        <f t="shared" si="4"/>
        <v>14.28</v>
      </c>
      <c r="J178" s="14">
        <v>14.28</v>
      </c>
      <c r="K178" s="121">
        <f t="shared" si="5"/>
        <v>14.28</v>
      </c>
      <c r="L178" s="127"/>
    </row>
    <row r="179" spans="1:12" ht="24" customHeight="1">
      <c r="A179" s="126"/>
      <c r="B179" s="119">
        <f>'Tax Invoice'!D175</f>
        <v>7</v>
      </c>
      <c r="C179" s="10" t="s">
        <v>845</v>
      </c>
      <c r="D179" s="10" t="s">
        <v>845</v>
      </c>
      <c r="E179" s="130" t="s">
        <v>31</v>
      </c>
      <c r="F179" s="159"/>
      <c r="G179" s="160"/>
      <c r="H179" s="11" t="s">
        <v>846</v>
      </c>
      <c r="I179" s="14">
        <f t="shared" si="4"/>
        <v>14.28</v>
      </c>
      <c r="J179" s="14">
        <v>14.28</v>
      </c>
      <c r="K179" s="121">
        <f t="shared" si="5"/>
        <v>99.96</v>
      </c>
      <c r="L179" s="127"/>
    </row>
    <row r="180" spans="1:12" ht="12.75" customHeight="1">
      <c r="A180" s="126"/>
      <c r="B180" s="119">
        <f>'Tax Invoice'!D176</f>
        <v>1</v>
      </c>
      <c r="C180" s="10" t="s">
        <v>847</v>
      </c>
      <c r="D180" s="10" t="s">
        <v>847</v>
      </c>
      <c r="E180" s="130" t="s">
        <v>30</v>
      </c>
      <c r="F180" s="159"/>
      <c r="G180" s="160"/>
      <c r="H180" s="11" t="s">
        <v>848</v>
      </c>
      <c r="I180" s="14">
        <f t="shared" si="4"/>
        <v>14.28</v>
      </c>
      <c r="J180" s="14">
        <v>14.28</v>
      </c>
      <c r="K180" s="121">
        <f t="shared" si="5"/>
        <v>14.28</v>
      </c>
      <c r="L180" s="127"/>
    </row>
    <row r="181" spans="1:12" ht="12.75" customHeight="1">
      <c r="A181" s="126"/>
      <c r="B181" s="119">
        <f>'Tax Invoice'!D177</f>
        <v>1</v>
      </c>
      <c r="C181" s="10" t="s">
        <v>847</v>
      </c>
      <c r="D181" s="10" t="s">
        <v>847</v>
      </c>
      <c r="E181" s="130" t="s">
        <v>31</v>
      </c>
      <c r="F181" s="159"/>
      <c r="G181" s="160"/>
      <c r="H181" s="11" t="s">
        <v>848</v>
      </c>
      <c r="I181" s="14">
        <f t="shared" si="4"/>
        <v>14.28</v>
      </c>
      <c r="J181" s="14">
        <v>14.28</v>
      </c>
      <c r="K181" s="121">
        <f t="shared" si="5"/>
        <v>14.28</v>
      </c>
      <c r="L181" s="127"/>
    </row>
    <row r="182" spans="1:12" ht="24" customHeight="1">
      <c r="A182" s="126"/>
      <c r="B182" s="119">
        <f>'Tax Invoice'!D178</f>
        <v>2</v>
      </c>
      <c r="C182" s="10" t="s">
        <v>849</v>
      </c>
      <c r="D182" s="10" t="s">
        <v>849</v>
      </c>
      <c r="E182" s="130" t="s">
        <v>28</v>
      </c>
      <c r="F182" s="159"/>
      <c r="G182" s="160"/>
      <c r="H182" s="11" t="s">
        <v>850</v>
      </c>
      <c r="I182" s="14">
        <f t="shared" si="4"/>
        <v>10.61</v>
      </c>
      <c r="J182" s="14">
        <v>10.61</v>
      </c>
      <c r="K182" s="121">
        <f t="shared" si="5"/>
        <v>21.22</v>
      </c>
      <c r="L182" s="127"/>
    </row>
    <row r="183" spans="1:12" ht="24" customHeight="1">
      <c r="A183" s="126"/>
      <c r="B183" s="119">
        <f>'Tax Invoice'!D179</f>
        <v>6</v>
      </c>
      <c r="C183" s="10" t="s">
        <v>851</v>
      </c>
      <c r="D183" s="10" t="s">
        <v>851</v>
      </c>
      <c r="E183" s="130" t="s">
        <v>31</v>
      </c>
      <c r="F183" s="159" t="s">
        <v>279</v>
      </c>
      <c r="G183" s="160"/>
      <c r="H183" s="11" t="s">
        <v>852</v>
      </c>
      <c r="I183" s="14">
        <f t="shared" si="4"/>
        <v>21.6</v>
      </c>
      <c r="J183" s="14">
        <v>21.6</v>
      </c>
      <c r="K183" s="121">
        <f t="shared" si="5"/>
        <v>129.60000000000002</v>
      </c>
      <c r="L183" s="127"/>
    </row>
    <row r="184" spans="1:12" ht="36" customHeight="1">
      <c r="A184" s="126"/>
      <c r="B184" s="119">
        <f>'Tax Invoice'!D180</f>
        <v>1</v>
      </c>
      <c r="C184" s="10" t="s">
        <v>853</v>
      </c>
      <c r="D184" s="10" t="s">
        <v>853</v>
      </c>
      <c r="E184" s="130" t="s">
        <v>854</v>
      </c>
      <c r="F184" s="159"/>
      <c r="G184" s="160"/>
      <c r="H184" s="11" t="s">
        <v>855</v>
      </c>
      <c r="I184" s="14">
        <f t="shared" si="4"/>
        <v>89.68</v>
      </c>
      <c r="J184" s="14">
        <v>89.68</v>
      </c>
      <c r="K184" s="121">
        <f t="shared" si="5"/>
        <v>89.68</v>
      </c>
      <c r="L184" s="127"/>
    </row>
    <row r="185" spans="1:12" ht="12.75" customHeight="1">
      <c r="A185" s="126"/>
      <c r="B185" s="119">
        <f>'Tax Invoice'!D181</f>
        <v>2</v>
      </c>
      <c r="C185" s="10" t="s">
        <v>856</v>
      </c>
      <c r="D185" s="10" t="s">
        <v>856</v>
      </c>
      <c r="E185" s="130" t="s">
        <v>32</v>
      </c>
      <c r="F185" s="159"/>
      <c r="G185" s="160"/>
      <c r="H185" s="11" t="s">
        <v>857</v>
      </c>
      <c r="I185" s="14">
        <f t="shared" si="4"/>
        <v>24.89</v>
      </c>
      <c r="J185" s="14">
        <v>24.89</v>
      </c>
      <c r="K185" s="121">
        <f t="shared" si="5"/>
        <v>49.78</v>
      </c>
      <c r="L185" s="127"/>
    </row>
    <row r="186" spans="1:12" ht="24" customHeight="1">
      <c r="A186" s="126"/>
      <c r="B186" s="119">
        <f>'Tax Invoice'!D182</f>
        <v>2</v>
      </c>
      <c r="C186" s="10" t="s">
        <v>858</v>
      </c>
      <c r="D186" s="10" t="s">
        <v>858</v>
      </c>
      <c r="E186" s="130" t="s">
        <v>31</v>
      </c>
      <c r="F186" s="159" t="s">
        <v>112</v>
      </c>
      <c r="G186" s="160"/>
      <c r="H186" s="11" t="s">
        <v>243</v>
      </c>
      <c r="I186" s="14">
        <f t="shared" si="4"/>
        <v>81.99</v>
      </c>
      <c r="J186" s="14">
        <v>81.99</v>
      </c>
      <c r="K186" s="121">
        <f t="shared" si="5"/>
        <v>163.98</v>
      </c>
      <c r="L186" s="127"/>
    </row>
    <row r="187" spans="1:12" ht="24" customHeight="1">
      <c r="A187" s="126"/>
      <c r="B187" s="119">
        <f>'Tax Invoice'!D183</f>
        <v>1</v>
      </c>
      <c r="C187" s="10" t="s">
        <v>858</v>
      </c>
      <c r="D187" s="10" t="s">
        <v>858</v>
      </c>
      <c r="E187" s="130" t="s">
        <v>31</v>
      </c>
      <c r="F187" s="159" t="s">
        <v>271</v>
      </c>
      <c r="G187" s="160"/>
      <c r="H187" s="11" t="s">
        <v>243</v>
      </c>
      <c r="I187" s="14">
        <f t="shared" si="4"/>
        <v>81.99</v>
      </c>
      <c r="J187" s="14">
        <v>81.99</v>
      </c>
      <c r="K187" s="121">
        <f t="shared" si="5"/>
        <v>81.99</v>
      </c>
      <c r="L187" s="127"/>
    </row>
    <row r="188" spans="1:12" ht="24" customHeight="1">
      <c r="A188" s="126"/>
      <c r="B188" s="119">
        <f>'Tax Invoice'!D184</f>
        <v>1</v>
      </c>
      <c r="C188" s="10" t="s">
        <v>858</v>
      </c>
      <c r="D188" s="10" t="s">
        <v>858</v>
      </c>
      <c r="E188" s="130" t="s">
        <v>31</v>
      </c>
      <c r="F188" s="159" t="s">
        <v>272</v>
      </c>
      <c r="G188" s="160"/>
      <c r="H188" s="11" t="s">
        <v>243</v>
      </c>
      <c r="I188" s="14">
        <f t="shared" si="4"/>
        <v>81.99</v>
      </c>
      <c r="J188" s="14">
        <v>81.99</v>
      </c>
      <c r="K188" s="121">
        <f t="shared" si="5"/>
        <v>81.99</v>
      </c>
      <c r="L188" s="127"/>
    </row>
    <row r="189" spans="1:12" ht="24" customHeight="1">
      <c r="A189" s="126"/>
      <c r="B189" s="119">
        <f>'Tax Invoice'!D185</f>
        <v>1</v>
      </c>
      <c r="C189" s="10" t="s">
        <v>858</v>
      </c>
      <c r="D189" s="10" t="s">
        <v>858</v>
      </c>
      <c r="E189" s="130" t="s">
        <v>31</v>
      </c>
      <c r="F189" s="159" t="s">
        <v>273</v>
      </c>
      <c r="G189" s="160"/>
      <c r="H189" s="11" t="s">
        <v>243</v>
      </c>
      <c r="I189" s="14">
        <f t="shared" si="4"/>
        <v>81.99</v>
      </c>
      <c r="J189" s="14">
        <v>81.99</v>
      </c>
      <c r="K189" s="121">
        <f t="shared" si="5"/>
        <v>81.99</v>
      </c>
      <c r="L189" s="127"/>
    </row>
    <row r="190" spans="1:12" ht="24" customHeight="1">
      <c r="A190" s="126"/>
      <c r="B190" s="119">
        <f>'Tax Invoice'!D186</f>
        <v>1</v>
      </c>
      <c r="C190" s="10" t="s">
        <v>858</v>
      </c>
      <c r="D190" s="10" t="s">
        <v>858</v>
      </c>
      <c r="E190" s="130" t="s">
        <v>31</v>
      </c>
      <c r="F190" s="159" t="s">
        <v>317</v>
      </c>
      <c r="G190" s="160"/>
      <c r="H190" s="11" t="s">
        <v>243</v>
      </c>
      <c r="I190" s="14">
        <f t="shared" si="4"/>
        <v>81.99</v>
      </c>
      <c r="J190" s="14">
        <v>81.99</v>
      </c>
      <c r="K190" s="121">
        <f t="shared" si="5"/>
        <v>81.99</v>
      </c>
      <c r="L190" s="127"/>
    </row>
    <row r="191" spans="1:12" ht="24" customHeight="1">
      <c r="A191" s="126"/>
      <c r="B191" s="119">
        <f>'Tax Invoice'!D187</f>
        <v>1</v>
      </c>
      <c r="C191" s="10" t="s">
        <v>859</v>
      </c>
      <c r="D191" s="10" t="s">
        <v>859</v>
      </c>
      <c r="E191" s="130" t="s">
        <v>28</v>
      </c>
      <c r="F191" s="159" t="s">
        <v>112</v>
      </c>
      <c r="G191" s="160"/>
      <c r="H191" s="11" t="s">
        <v>860</v>
      </c>
      <c r="I191" s="14">
        <f t="shared" si="4"/>
        <v>55.64</v>
      </c>
      <c r="J191" s="14">
        <v>55.64</v>
      </c>
      <c r="K191" s="121">
        <f t="shared" si="5"/>
        <v>55.64</v>
      </c>
      <c r="L191" s="127"/>
    </row>
    <row r="192" spans="1:12" ht="24" customHeight="1">
      <c r="A192" s="126"/>
      <c r="B192" s="119">
        <f>'Tax Invoice'!D188</f>
        <v>1</v>
      </c>
      <c r="C192" s="10" t="s">
        <v>859</v>
      </c>
      <c r="D192" s="10" t="s">
        <v>859</v>
      </c>
      <c r="E192" s="130" t="s">
        <v>30</v>
      </c>
      <c r="F192" s="159" t="s">
        <v>112</v>
      </c>
      <c r="G192" s="160"/>
      <c r="H192" s="11" t="s">
        <v>860</v>
      </c>
      <c r="I192" s="14">
        <f t="shared" si="4"/>
        <v>55.64</v>
      </c>
      <c r="J192" s="14">
        <v>55.64</v>
      </c>
      <c r="K192" s="121">
        <f t="shared" si="5"/>
        <v>55.64</v>
      </c>
      <c r="L192" s="127"/>
    </row>
    <row r="193" spans="1:12" ht="24" customHeight="1">
      <c r="A193" s="126"/>
      <c r="B193" s="119">
        <f>'Tax Invoice'!D189</f>
        <v>1</v>
      </c>
      <c r="C193" s="10" t="s">
        <v>861</v>
      </c>
      <c r="D193" s="10" t="s">
        <v>861</v>
      </c>
      <c r="E193" s="130" t="s">
        <v>28</v>
      </c>
      <c r="F193" s="159"/>
      <c r="G193" s="160"/>
      <c r="H193" s="11" t="s">
        <v>862</v>
      </c>
      <c r="I193" s="14">
        <f t="shared" si="4"/>
        <v>36.24</v>
      </c>
      <c r="J193" s="14">
        <v>36.24</v>
      </c>
      <c r="K193" s="121">
        <f t="shared" si="5"/>
        <v>36.24</v>
      </c>
      <c r="L193" s="127"/>
    </row>
    <row r="194" spans="1:12" ht="24" customHeight="1">
      <c r="A194" s="126"/>
      <c r="B194" s="119">
        <f>'Tax Invoice'!D190</f>
        <v>8</v>
      </c>
      <c r="C194" s="10" t="s">
        <v>863</v>
      </c>
      <c r="D194" s="10" t="s">
        <v>863</v>
      </c>
      <c r="E194" s="130" t="s">
        <v>40</v>
      </c>
      <c r="F194" s="159"/>
      <c r="G194" s="160"/>
      <c r="H194" s="11" t="s">
        <v>864</v>
      </c>
      <c r="I194" s="14">
        <f t="shared" si="4"/>
        <v>53.81</v>
      </c>
      <c r="J194" s="14">
        <v>53.81</v>
      </c>
      <c r="K194" s="121">
        <f t="shared" si="5"/>
        <v>430.48</v>
      </c>
      <c r="L194" s="127"/>
    </row>
    <row r="195" spans="1:12" ht="24" customHeight="1">
      <c r="A195" s="126"/>
      <c r="B195" s="119">
        <f>'Tax Invoice'!D191</f>
        <v>1</v>
      </c>
      <c r="C195" s="10" t="s">
        <v>865</v>
      </c>
      <c r="D195" s="10" t="s">
        <v>865</v>
      </c>
      <c r="E195" s="130" t="s">
        <v>40</v>
      </c>
      <c r="F195" s="159" t="s">
        <v>216</v>
      </c>
      <c r="G195" s="160"/>
      <c r="H195" s="11" t="s">
        <v>866</v>
      </c>
      <c r="I195" s="14">
        <f t="shared" si="4"/>
        <v>139.82</v>
      </c>
      <c r="J195" s="14">
        <v>139.82</v>
      </c>
      <c r="K195" s="121">
        <f t="shared" si="5"/>
        <v>139.82</v>
      </c>
      <c r="L195" s="127"/>
    </row>
    <row r="196" spans="1:12" ht="24" customHeight="1">
      <c r="A196" s="126"/>
      <c r="B196" s="119">
        <f>'Tax Invoice'!D192</f>
        <v>4</v>
      </c>
      <c r="C196" s="10" t="s">
        <v>867</v>
      </c>
      <c r="D196" s="10" t="s">
        <v>867</v>
      </c>
      <c r="E196" s="130" t="s">
        <v>216</v>
      </c>
      <c r="F196" s="159"/>
      <c r="G196" s="160"/>
      <c r="H196" s="11" t="s">
        <v>868</v>
      </c>
      <c r="I196" s="14">
        <f t="shared" si="4"/>
        <v>36.24</v>
      </c>
      <c r="J196" s="14">
        <v>36.24</v>
      </c>
      <c r="K196" s="121">
        <f t="shared" si="5"/>
        <v>144.96</v>
      </c>
      <c r="L196" s="127"/>
    </row>
    <row r="197" spans="1:12" ht="24" customHeight="1">
      <c r="A197" s="126"/>
      <c r="B197" s="119">
        <f>'Tax Invoice'!D193</f>
        <v>4</v>
      </c>
      <c r="C197" s="10" t="s">
        <v>867</v>
      </c>
      <c r="D197" s="10" t="s">
        <v>867</v>
      </c>
      <c r="E197" s="130" t="s">
        <v>273</v>
      </c>
      <c r="F197" s="159"/>
      <c r="G197" s="160"/>
      <c r="H197" s="11" t="s">
        <v>868</v>
      </c>
      <c r="I197" s="14">
        <f t="shared" si="4"/>
        <v>36.24</v>
      </c>
      <c r="J197" s="14">
        <v>36.24</v>
      </c>
      <c r="K197" s="121">
        <f t="shared" si="5"/>
        <v>144.96</v>
      </c>
      <c r="L197" s="127"/>
    </row>
    <row r="198" spans="1:12" ht="24" customHeight="1">
      <c r="A198" s="126"/>
      <c r="B198" s="119">
        <f>'Tax Invoice'!D194</f>
        <v>4</v>
      </c>
      <c r="C198" s="10" t="s">
        <v>867</v>
      </c>
      <c r="D198" s="10" t="s">
        <v>867</v>
      </c>
      <c r="E198" s="130" t="s">
        <v>316</v>
      </c>
      <c r="F198" s="159"/>
      <c r="G198" s="160"/>
      <c r="H198" s="11" t="s">
        <v>868</v>
      </c>
      <c r="I198" s="14">
        <f t="shared" si="4"/>
        <v>36.24</v>
      </c>
      <c r="J198" s="14">
        <v>36.24</v>
      </c>
      <c r="K198" s="121">
        <f t="shared" si="5"/>
        <v>144.96</v>
      </c>
      <c r="L198" s="127"/>
    </row>
    <row r="199" spans="1:12" ht="12.75" customHeight="1">
      <c r="A199" s="126"/>
      <c r="B199" s="119">
        <f>'Tax Invoice'!D195</f>
        <v>4</v>
      </c>
      <c r="C199" s="10" t="s">
        <v>869</v>
      </c>
      <c r="D199" s="10" t="s">
        <v>869</v>
      </c>
      <c r="E199" s="130" t="s">
        <v>30</v>
      </c>
      <c r="F199" s="159"/>
      <c r="G199" s="160"/>
      <c r="H199" s="11" t="s">
        <v>870</v>
      </c>
      <c r="I199" s="14">
        <f t="shared" si="4"/>
        <v>54.54</v>
      </c>
      <c r="J199" s="14">
        <v>54.54</v>
      </c>
      <c r="K199" s="121">
        <f t="shared" si="5"/>
        <v>218.16</v>
      </c>
      <c r="L199" s="127"/>
    </row>
    <row r="200" spans="1:12" ht="24" customHeight="1">
      <c r="A200" s="126"/>
      <c r="B200" s="119">
        <f>'Tax Invoice'!D196</f>
        <v>2</v>
      </c>
      <c r="C200" s="10" t="s">
        <v>871</v>
      </c>
      <c r="D200" s="10" t="s">
        <v>871</v>
      </c>
      <c r="E200" s="130" t="s">
        <v>30</v>
      </c>
      <c r="F200" s="159" t="s">
        <v>872</v>
      </c>
      <c r="G200" s="160"/>
      <c r="H200" s="11" t="s">
        <v>873</v>
      </c>
      <c r="I200" s="14">
        <f t="shared" si="4"/>
        <v>69.180000000000007</v>
      </c>
      <c r="J200" s="14">
        <v>69.180000000000007</v>
      </c>
      <c r="K200" s="121">
        <f t="shared" si="5"/>
        <v>138.36000000000001</v>
      </c>
      <c r="L200" s="127"/>
    </row>
    <row r="201" spans="1:12" ht="24" customHeight="1">
      <c r="A201" s="126"/>
      <c r="B201" s="119">
        <f>'Tax Invoice'!D197</f>
        <v>2</v>
      </c>
      <c r="C201" s="10" t="s">
        <v>874</v>
      </c>
      <c r="D201" s="10" t="s">
        <v>874</v>
      </c>
      <c r="E201" s="130" t="s">
        <v>33</v>
      </c>
      <c r="F201" s="159" t="s">
        <v>679</v>
      </c>
      <c r="G201" s="160"/>
      <c r="H201" s="11" t="s">
        <v>875</v>
      </c>
      <c r="I201" s="14">
        <f t="shared" si="4"/>
        <v>70.28</v>
      </c>
      <c r="J201" s="14">
        <v>70.28</v>
      </c>
      <c r="K201" s="121">
        <f t="shared" si="5"/>
        <v>140.56</v>
      </c>
      <c r="L201" s="127"/>
    </row>
    <row r="202" spans="1:12" ht="24" customHeight="1">
      <c r="A202" s="126"/>
      <c r="B202" s="119">
        <f>'Tax Invoice'!D198</f>
        <v>1</v>
      </c>
      <c r="C202" s="10" t="s">
        <v>874</v>
      </c>
      <c r="D202" s="10" t="s">
        <v>874</v>
      </c>
      <c r="E202" s="130" t="s">
        <v>33</v>
      </c>
      <c r="F202" s="159" t="s">
        <v>277</v>
      </c>
      <c r="G202" s="160"/>
      <c r="H202" s="11" t="s">
        <v>875</v>
      </c>
      <c r="I202" s="14">
        <f t="shared" si="4"/>
        <v>70.28</v>
      </c>
      <c r="J202" s="14">
        <v>70.28</v>
      </c>
      <c r="K202" s="121">
        <f t="shared" si="5"/>
        <v>70.28</v>
      </c>
      <c r="L202" s="127"/>
    </row>
    <row r="203" spans="1:12" ht="24" customHeight="1">
      <c r="A203" s="126"/>
      <c r="B203" s="119">
        <f>'Tax Invoice'!D199</f>
        <v>9</v>
      </c>
      <c r="C203" s="10" t="s">
        <v>874</v>
      </c>
      <c r="D203" s="10" t="s">
        <v>874</v>
      </c>
      <c r="E203" s="130" t="s">
        <v>33</v>
      </c>
      <c r="F203" s="159" t="s">
        <v>768</v>
      </c>
      <c r="G203" s="160"/>
      <c r="H203" s="11" t="s">
        <v>875</v>
      </c>
      <c r="I203" s="14">
        <f t="shared" si="4"/>
        <v>70.28</v>
      </c>
      <c r="J203" s="14">
        <v>70.28</v>
      </c>
      <c r="K203" s="121">
        <f t="shared" si="5"/>
        <v>632.52</v>
      </c>
      <c r="L203" s="127"/>
    </row>
    <row r="204" spans="1:12" ht="24" customHeight="1">
      <c r="A204" s="126"/>
      <c r="B204" s="119">
        <f>'Tax Invoice'!D200</f>
        <v>7</v>
      </c>
      <c r="C204" s="10" t="s">
        <v>874</v>
      </c>
      <c r="D204" s="10" t="s">
        <v>874</v>
      </c>
      <c r="E204" s="130" t="s">
        <v>34</v>
      </c>
      <c r="F204" s="159" t="s">
        <v>279</v>
      </c>
      <c r="G204" s="160"/>
      <c r="H204" s="11" t="s">
        <v>875</v>
      </c>
      <c r="I204" s="14">
        <f t="shared" si="4"/>
        <v>70.28</v>
      </c>
      <c r="J204" s="14">
        <v>70.28</v>
      </c>
      <c r="K204" s="121">
        <f t="shared" si="5"/>
        <v>491.96000000000004</v>
      </c>
      <c r="L204" s="127"/>
    </row>
    <row r="205" spans="1:12" ht="24" customHeight="1">
      <c r="A205" s="126"/>
      <c r="B205" s="119">
        <f>'Tax Invoice'!D201</f>
        <v>1</v>
      </c>
      <c r="C205" s="10" t="s">
        <v>876</v>
      </c>
      <c r="D205" s="10" t="s">
        <v>876</v>
      </c>
      <c r="E205" s="130" t="s">
        <v>33</v>
      </c>
      <c r="F205" s="159" t="s">
        <v>279</v>
      </c>
      <c r="G205" s="160"/>
      <c r="H205" s="11" t="s">
        <v>877</v>
      </c>
      <c r="I205" s="14">
        <f t="shared" si="4"/>
        <v>60.03</v>
      </c>
      <c r="J205" s="14">
        <v>60.03</v>
      </c>
      <c r="K205" s="121">
        <f t="shared" si="5"/>
        <v>60.03</v>
      </c>
      <c r="L205" s="127"/>
    </row>
    <row r="206" spans="1:12" ht="24" customHeight="1">
      <c r="A206" s="126"/>
      <c r="B206" s="119">
        <f>'Tax Invoice'!D202</f>
        <v>6</v>
      </c>
      <c r="C206" s="10" t="s">
        <v>876</v>
      </c>
      <c r="D206" s="10" t="s">
        <v>876</v>
      </c>
      <c r="E206" s="130" t="s">
        <v>33</v>
      </c>
      <c r="F206" s="159" t="s">
        <v>679</v>
      </c>
      <c r="G206" s="160"/>
      <c r="H206" s="11" t="s">
        <v>877</v>
      </c>
      <c r="I206" s="14">
        <f t="shared" si="4"/>
        <v>60.03</v>
      </c>
      <c r="J206" s="14">
        <v>60.03</v>
      </c>
      <c r="K206" s="121">
        <f t="shared" si="5"/>
        <v>360.18</v>
      </c>
      <c r="L206" s="127"/>
    </row>
    <row r="207" spans="1:12" ht="24" customHeight="1">
      <c r="A207" s="126"/>
      <c r="B207" s="119">
        <f>'Tax Invoice'!D203</f>
        <v>1</v>
      </c>
      <c r="C207" s="10" t="s">
        <v>876</v>
      </c>
      <c r="D207" s="10" t="s">
        <v>876</v>
      </c>
      <c r="E207" s="130" t="s">
        <v>33</v>
      </c>
      <c r="F207" s="159" t="s">
        <v>277</v>
      </c>
      <c r="G207" s="160"/>
      <c r="H207" s="11" t="s">
        <v>877</v>
      </c>
      <c r="I207" s="14">
        <f t="shared" si="4"/>
        <v>60.03</v>
      </c>
      <c r="J207" s="14">
        <v>60.03</v>
      </c>
      <c r="K207" s="121">
        <f t="shared" si="5"/>
        <v>60.03</v>
      </c>
      <c r="L207" s="127"/>
    </row>
    <row r="208" spans="1:12" ht="24" customHeight="1">
      <c r="A208" s="126"/>
      <c r="B208" s="119">
        <f>'Tax Invoice'!D204</f>
        <v>3</v>
      </c>
      <c r="C208" s="10" t="s">
        <v>876</v>
      </c>
      <c r="D208" s="10" t="s">
        <v>876</v>
      </c>
      <c r="E208" s="130" t="s">
        <v>34</v>
      </c>
      <c r="F208" s="159" t="s">
        <v>279</v>
      </c>
      <c r="G208" s="160"/>
      <c r="H208" s="11" t="s">
        <v>877</v>
      </c>
      <c r="I208" s="14">
        <f t="shared" si="4"/>
        <v>60.03</v>
      </c>
      <c r="J208" s="14">
        <v>60.03</v>
      </c>
      <c r="K208" s="121">
        <f t="shared" si="5"/>
        <v>180.09</v>
      </c>
      <c r="L208" s="127"/>
    </row>
    <row r="209" spans="1:12" ht="24" customHeight="1">
      <c r="A209" s="126"/>
      <c r="B209" s="119">
        <f>'Tax Invoice'!D205</f>
        <v>1</v>
      </c>
      <c r="C209" s="10" t="s">
        <v>876</v>
      </c>
      <c r="D209" s="10" t="s">
        <v>876</v>
      </c>
      <c r="E209" s="130" t="s">
        <v>34</v>
      </c>
      <c r="F209" s="159" t="s">
        <v>277</v>
      </c>
      <c r="G209" s="160"/>
      <c r="H209" s="11" t="s">
        <v>877</v>
      </c>
      <c r="I209" s="14">
        <f t="shared" si="4"/>
        <v>60.03</v>
      </c>
      <c r="J209" s="14">
        <v>60.03</v>
      </c>
      <c r="K209" s="121">
        <f t="shared" si="5"/>
        <v>60.03</v>
      </c>
      <c r="L209" s="127"/>
    </row>
    <row r="210" spans="1:12" ht="24" customHeight="1">
      <c r="A210" s="126"/>
      <c r="B210" s="119">
        <f>'Tax Invoice'!D206</f>
        <v>4</v>
      </c>
      <c r="C210" s="10" t="s">
        <v>876</v>
      </c>
      <c r="D210" s="10" t="s">
        <v>876</v>
      </c>
      <c r="E210" s="130" t="s">
        <v>34</v>
      </c>
      <c r="F210" s="159" t="s">
        <v>768</v>
      </c>
      <c r="G210" s="160"/>
      <c r="H210" s="11" t="s">
        <v>877</v>
      </c>
      <c r="I210" s="14">
        <f t="shared" si="4"/>
        <v>60.03</v>
      </c>
      <c r="J210" s="14">
        <v>60.03</v>
      </c>
      <c r="K210" s="121">
        <f t="shared" si="5"/>
        <v>240.12</v>
      </c>
      <c r="L210" s="127"/>
    </row>
    <row r="211" spans="1:12" ht="24" customHeight="1">
      <c r="A211" s="126"/>
      <c r="B211" s="119">
        <f>'Tax Invoice'!D207</f>
        <v>1</v>
      </c>
      <c r="C211" s="10" t="s">
        <v>878</v>
      </c>
      <c r="D211" s="10" t="s">
        <v>878</v>
      </c>
      <c r="E211" s="130" t="s">
        <v>30</v>
      </c>
      <c r="F211" s="159" t="s">
        <v>679</v>
      </c>
      <c r="G211" s="160"/>
      <c r="H211" s="11" t="s">
        <v>879</v>
      </c>
      <c r="I211" s="14">
        <f t="shared" si="4"/>
        <v>50.51</v>
      </c>
      <c r="J211" s="14">
        <v>50.51</v>
      </c>
      <c r="K211" s="121">
        <f t="shared" si="5"/>
        <v>50.51</v>
      </c>
      <c r="L211" s="127"/>
    </row>
    <row r="212" spans="1:12" ht="24" customHeight="1">
      <c r="A212" s="126"/>
      <c r="B212" s="119">
        <f>'Tax Invoice'!D208</f>
        <v>1</v>
      </c>
      <c r="C212" s="10" t="s">
        <v>880</v>
      </c>
      <c r="D212" s="10" t="s">
        <v>880</v>
      </c>
      <c r="E212" s="130" t="s">
        <v>30</v>
      </c>
      <c r="F212" s="159" t="s">
        <v>679</v>
      </c>
      <c r="G212" s="160"/>
      <c r="H212" s="11" t="s">
        <v>881</v>
      </c>
      <c r="I212" s="14">
        <f t="shared" si="4"/>
        <v>50.88</v>
      </c>
      <c r="J212" s="14">
        <v>50.88</v>
      </c>
      <c r="K212" s="121">
        <f t="shared" si="5"/>
        <v>50.88</v>
      </c>
      <c r="L212" s="127"/>
    </row>
    <row r="213" spans="1:12" ht="36" customHeight="1">
      <c r="A213" s="126"/>
      <c r="B213" s="119">
        <f>'Tax Invoice'!D209</f>
        <v>1</v>
      </c>
      <c r="C213" s="10" t="s">
        <v>882</v>
      </c>
      <c r="D213" s="10" t="s">
        <v>882</v>
      </c>
      <c r="E213" s="130" t="s">
        <v>216</v>
      </c>
      <c r="F213" s="159" t="s">
        <v>31</v>
      </c>
      <c r="G213" s="160"/>
      <c r="H213" s="11" t="s">
        <v>883</v>
      </c>
      <c r="I213" s="14">
        <f t="shared" si="4"/>
        <v>170.94</v>
      </c>
      <c r="J213" s="14">
        <v>170.94</v>
      </c>
      <c r="K213" s="121">
        <f t="shared" si="5"/>
        <v>170.94</v>
      </c>
      <c r="L213" s="127"/>
    </row>
    <row r="214" spans="1:12" ht="24" customHeight="1">
      <c r="A214" s="126"/>
      <c r="B214" s="119">
        <f>'Tax Invoice'!D210</f>
        <v>3</v>
      </c>
      <c r="C214" s="10" t="s">
        <v>884</v>
      </c>
      <c r="D214" s="10" t="s">
        <v>884</v>
      </c>
      <c r="E214" s="130" t="s">
        <v>32</v>
      </c>
      <c r="F214" s="159" t="s">
        <v>279</v>
      </c>
      <c r="G214" s="160"/>
      <c r="H214" s="11" t="s">
        <v>885</v>
      </c>
      <c r="I214" s="14">
        <f t="shared" ref="I214:I229" si="6">ROUNDUP(J214*$N$1,2)</f>
        <v>56.73</v>
      </c>
      <c r="J214" s="14">
        <v>56.73</v>
      </c>
      <c r="K214" s="121">
        <f t="shared" ref="K214:K229" si="7">I214*B214</f>
        <v>170.19</v>
      </c>
      <c r="L214" s="127"/>
    </row>
    <row r="215" spans="1:12" ht="24" customHeight="1">
      <c r="A215" s="126"/>
      <c r="B215" s="119">
        <f>'Tax Invoice'!D211</f>
        <v>2</v>
      </c>
      <c r="C215" s="10" t="s">
        <v>886</v>
      </c>
      <c r="D215" s="10" t="s">
        <v>886</v>
      </c>
      <c r="E215" s="130" t="s">
        <v>30</v>
      </c>
      <c r="F215" s="159" t="s">
        <v>679</v>
      </c>
      <c r="G215" s="160"/>
      <c r="H215" s="11" t="s">
        <v>887</v>
      </c>
      <c r="I215" s="14">
        <f t="shared" si="6"/>
        <v>57.1</v>
      </c>
      <c r="J215" s="14">
        <v>57.1</v>
      </c>
      <c r="K215" s="121">
        <f t="shared" si="7"/>
        <v>114.2</v>
      </c>
      <c r="L215" s="127"/>
    </row>
    <row r="216" spans="1:12" ht="24" customHeight="1">
      <c r="A216" s="126"/>
      <c r="B216" s="119">
        <f>'Tax Invoice'!D212</f>
        <v>1</v>
      </c>
      <c r="C216" s="10" t="s">
        <v>886</v>
      </c>
      <c r="D216" s="10" t="s">
        <v>886</v>
      </c>
      <c r="E216" s="130" t="s">
        <v>31</v>
      </c>
      <c r="F216" s="159" t="s">
        <v>279</v>
      </c>
      <c r="G216" s="160"/>
      <c r="H216" s="11" t="s">
        <v>887</v>
      </c>
      <c r="I216" s="14">
        <f t="shared" si="6"/>
        <v>57.1</v>
      </c>
      <c r="J216" s="14">
        <v>57.1</v>
      </c>
      <c r="K216" s="121">
        <f t="shared" si="7"/>
        <v>57.1</v>
      </c>
      <c r="L216" s="127"/>
    </row>
    <row r="217" spans="1:12" ht="24" customHeight="1">
      <c r="A217" s="126"/>
      <c r="B217" s="119">
        <f>'Tax Invoice'!D213</f>
        <v>3</v>
      </c>
      <c r="C217" s="10" t="s">
        <v>888</v>
      </c>
      <c r="D217" s="10" t="s">
        <v>888</v>
      </c>
      <c r="E217" s="130" t="s">
        <v>42</v>
      </c>
      <c r="F217" s="159" t="s">
        <v>279</v>
      </c>
      <c r="G217" s="160"/>
      <c r="H217" s="11" t="s">
        <v>889</v>
      </c>
      <c r="I217" s="14">
        <f t="shared" si="6"/>
        <v>61.86</v>
      </c>
      <c r="J217" s="14">
        <v>61.86</v>
      </c>
      <c r="K217" s="121">
        <f t="shared" si="7"/>
        <v>185.57999999999998</v>
      </c>
      <c r="L217" s="127"/>
    </row>
    <row r="218" spans="1:12" ht="24" customHeight="1">
      <c r="A218" s="126"/>
      <c r="B218" s="119">
        <f>'Tax Invoice'!D214</f>
        <v>1</v>
      </c>
      <c r="C218" s="10" t="s">
        <v>888</v>
      </c>
      <c r="D218" s="10" t="s">
        <v>888</v>
      </c>
      <c r="E218" s="130" t="s">
        <v>42</v>
      </c>
      <c r="F218" s="159" t="s">
        <v>679</v>
      </c>
      <c r="G218" s="160"/>
      <c r="H218" s="11" t="s">
        <v>889</v>
      </c>
      <c r="I218" s="14">
        <f t="shared" si="6"/>
        <v>61.86</v>
      </c>
      <c r="J218" s="14">
        <v>61.86</v>
      </c>
      <c r="K218" s="121">
        <f t="shared" si="7"/>
        <v>61.86</v>
      </c>
      <c r="L218" s="127"/>
    </row>
    <row r="219" spans="1:12" ht="24" customHeight="1">
      <c r="A219" s="126"/>
      <c r="B219" s="119">
        <f>'Tax Invoice'!D215</f>
        <v>1</v>
      </c>
      <c r="C219" s="10" t="s">
        <v>888</v>
      </c>
      <c r="D219" s="10" t="s">
        <v>888</v>
      </c>
      <c r="E219" s="130" t="s">
        <v>42</v>
      </c>
      <c r="F219" s="159" t="s">
        <v>277</v>
      </c>
      <c r="G219" s="160"/>
      <c r="H219" s="11" t="s">
        <v>889</v>
      </c>
      <c r="I219" s="14">
        <f t="shared" si="6"/>
        <v>61.86</v>
      </c>
      <c r="J219" s="14">
        <v>61.86</v>
      </c>
      <c r="K219" s="121">
        <f t="shared" si="7"/>
        <v>61.86</v>
      </c>
      <c r="L219" s="127"/>
    </row>
    <row r="220" spans="1:12" ht="24" customHeight="1">
      <c r="A220" s="126"/>
      <c r="B220" s="119">
        <f>'Tax Invoice'!D216</f>
        <v>2</v>
      </c>
      <c r="C220" s="10" t="s">
        <v>890</v>
      </c>
      <c r="D220" s="10" t="s">
        <v>890</v>
      </c>
      <c r="E220" s="130" t="s">
        <v>42</v>
      </c>
      <c r="F220" s="159" t="s">
        <v>279</v>
      </c>
      <c r="G220" s="160"/>
      <c r="H220" s="11" t="s">
        <v>891</v>
      </c>
      <c r="I220" s="14">
        <f t="shared" si="6"/>
        <v>70.28</v>
      </c>
      <c r="J220" s="14">
        <v>70.28</v>
      </c>
      <c r="K220" s="121">
        <f t="shared" si="7"/>
        <v>140.56</v>
      </c>
      <c r="L220" s="127"/>
    </row>
    <row r="221" spans="1:12" ht="24" customHeight="1">
      <c r="A221" s="126"/>
      <c r="B221" s="119">
        <f>'Tax Invoice'!D217</f>
        <v>1</v>
      </c>
      <c r="C221" s="10" t="s">
        <v>890</v>
      </c>
      <c r="D221" s="10" t="s">
        <v>890</v>
      </c>
      <c r="E221" s="130" t="s">
        <v>42</v>
      </c>
      <c r="F221" s="159" t="s">
        <v>679</v>
      </c>
      <c r="G221" s="160"/>
      <c r="H221" s="11" t="s">
        <v>891</v>
      </c>
      <c r="I221" s="14">
        <f t="shared" si="6"/>
        <v>70.28</v>
      </c>
      <c r="J221" s="14">
        <v>70.28</v>
      </c>
      <c r="K221" s="121">
        <f t="shared" si="7"/>
        <v>70.28</v>
      </c>
      <c r="L221" s="127"/>
    </row>
    <row r="222" spans="1:12" ht="24" customHeight="1">
      <c r="A222" s="126"/>
      <c r="B222" s="119">
        <f>'Tax Invoice'!D218</f>
        <v>1</v>
      </c>
      <c r="C222" s="10" t="s">
        <v>890</v>
      </c>
      <c r="D222" s="10" t="s">
        <v>890</v>
      </c>
      <c r="E222" s="130" t="s">
        <v>42</v>
      </c>
      <c r="F222" s="159" t="s">
        <v>277</v>
      </c>
      <c r="G222" s="160"/>
      <c r="H222" s="11" t="s">
        <v>891</v>
      </c>
      <c r="I222" s="14">
        <f t="shared" si="6"/>
        <v>70.28</v>
      </c>
      <c r="J222" s="14">
        <v>70.28</v>
      </c>
      <c r="K222" s="121">
        <f t="shared" si="7"/>
        <v>70.28</v>
      </c>
      <c r="L222" s="127"/>
    </row>
    <row r="223" spans="1:12" ht="12.75" customHeight="1">
      <c r="A223" s="126"/>
      <c r="B223" s="119">
        <f>'Tax Invoice'!D219</f>
        <v>4</v>
      </c>
      <c r="C223" s="10" t="s">
        <v>892</v>
      </c>
      <c r="D223" s="10" t="s">
        <v>892</v>
      </c>
      <c r="E223" s="130" t="s">
        <v>30</v>
      </c>
      <c r="F223" s="159" t="s">
        <v>277</v>
      </c>
      <c r="G223" s="160"/>
      <c r="H223" s="11" t="s">
        <v>893</v>
      </c>
      <c r="I223" s="14">
        <f t="shared" si="6"/>
        <v>53.81</v>
      </c>
      <c r="J223" s="14">
        <v>53.81</v>
      </c>
      <c r="K223" s="121">
        <f t="shared" si="7"/>
        <v>215.24</v>
      </c>
      <c r="L223" s="127"/>
    </row>
    <row r="224" spans="1:12" ht="12.75" customHeight="1">
      <c r="A224" s="126"/>
      <c r="B224" s="119">
        <f>'Tax Invoice'!D220</f>
        <v>2</v>
      </c>
      <c r="C224" s="10" t="s">
        <v>892</v>
      </c>
      <c r="D224" s="10" t="s">
        <v>892</v>
      </c>
      <c r="E224" s="130" t="s">
        <v>30</v>
      </c>
      <c r="F224" s="159" t="s">
        <v>768</v>
      </c>
      <c r="G224" s="160"/>
      <c r="H224" s="11" t="s">
        <v>893</v>
      </c>
      <c r="I224" s="14">
        <f t="shared" si="6"/>
        <v>53.81</v>
      </c>
      <c r="J224" s="14">
        <v>53.81</v>
      </c>
      <c r="K224" s="121">
        <f t="shared" si="7"/>
        <v>107.62</v>
      </c>
      <c r="L224" s="127"/>
    </row>
    <row r="225" spans="1:12" ht="12.75" customHeight="1">
      <c r="A225" s="126"/>
      <c r="B225" s="119">
        <f>'Tax Invoice'!D221</f>
        <v>2</v>
      </c>
      <c r="C225" s="10" t="s">
        <v>892</v>
      </c>
      <c r="D225" s="10" t="s">
        <v>892</v>
      </c>
      <c r="E225" s="130" t="s">
        <v>31</v>
      </c>
      <c r="F225" s="159" t="s">
        <v>768</v>
      </c>
      <c r="G225" s="160"/>
      <c r="H225" s="11" t="s">
        <v>893</v>
      </c>
      <c r="I225" s="14">
        <f t="shared" si="6"/>
        <v>53.81</v>
      </c>
      <c r="J225" s="14">
        <v>53.81</v>
      </c>
      <c r="K225" s="121">
        <f t="shared" si="7"/>
        <v>107.62</v>
      </c>
      <c r="L225" s="127"/>
    </row>
    <row r="226" spans="1:12" ht="24" customHeight="1">
      <c r="A226" s="126"/>
      <c r="B226" s="119">
        <f>'Tax Invoice'!D222</f>
        <v>4</v>
      </c>
      <c r="C226" s="10" t="s">
        <v>894</v>
      </c>
      <c r="D226" s="10" t="s">
        <v>894</v>
      </c>
      <c r="E226" s="130" t="s">
        <v>31</v>
      </c>
      <c r="F226" s="159" t="s">
        <v>872</v>
      </c>
      <c r="G226" s="160"/>
      <c r="H226" s="11" t="s">
        <v>895</v>
      </c>
      <c r="I226" s="14">
        <f t="shared" si="6"/>
        <v>76.13</v>
      </c>
      <c r="J226" s="14">
        <v>76.13</v>
      </c>
      <c r="K226" s="121">
        <f t="shared" si="7"/>
        <v>304.52</v>
      </c>
      <c r="L226" s="127"/>
    </row>
    <row r="227" spans="1:12" ht="24" customHeight="1">
      <c r="A227" s="126"/>
      <c r="B227" s="119">
        <f>'Tax Invoice'!D223</f>
        <v>1</v>
      </c>
      <c r="C227" s="10" t="s">
        <v>896</v>
      </c>
      <c r="D227" s="10" t="s">
        <v>896</v>
      </c>
      <c r="E227" s="130" t="s">
        <v>279</v>
      </c>
      <c r="F227" s="159"/>
      <c r="G227" s="160"/>
      <c r="H227" s="11" t="s">
        <v>897</v>
      </c>
      <c r="I227" s="14">
        <f t="shared" si="6"/>
        <v>118.96</v>
      </c>
      <c r="J227" s="14">
        <v>118.96</v>
      </c>
      <c r="K227" s="121">
        <f t="shared" si="7"/>
        <v>118.96</v>
      </c>
      <c r="L227" s="127"/>
    </row>
    <row r="228" spans="1:12" ht="24" customHeight="1">
      <c r="A228" s="126"/>
      <c r="B228" s="119">
        <f>'Tax Invoice'!D224</f>
        <v>3</v>
      </c>
      <c r="C228" s="10" t="s">
        <v>898</v>
      </c>
      <c r="D228" s="10" t="s">
        <v>898</v>
      </c>
      <c r="E228" s="130" t="s">
        <v>279</v>
      </c>
      <c r="F228" s="159"/>
      <c r="G228" s="160"/>
      <c r="H228" s="11" t="s">
        <v>899</v>
      </c>
      <c r="I228" s="14">
        <f t="shared" si="6"/>
        <v>126.28</v>
      </c>
      <c r="J228" s="14">
        <v>126.28</v>
      </c>
      <c r="K228" s="121">
        <f t="shared" si="7"/>
        <v>378.84000000000003</v>
      </c>
      <c r="L228" s="127"/>
    </row>
    <row r="229" spans="1:12" ht="24" customHeight="1">
      <c r="A229" s="126"/>
      <c r="B229" s="120">
        <f>'Tax Invoice'!D225</f>
        <v>2</v>
      </c>
      <c r="C229" s="12" t="s">
        <v>900</v>
      </c>
      <c r="D229" s="12" t="s">
        <v>911</v>
      </c>
      <c r="E229" s="131" t="s">
        <v>34</v>
      </c>
      <c r="F229" s="161" t="s">
        <v>279</v>
      </c>
      <c r="G229" s="162"/>
      <c r="H229" s="13" t="s">
        <v>901</v>
      </c>
      <c r="I229" s="15">
        <f t="shared" si="6"/>
        <v>117.13</v>
      </c>
      <c r="J229" s="15">
        <v>117.13</v>
      </c>
      <c r="K229" s="122">
        <f t="shared" si="7"/>
        <v>234.26</v>
      </c>
      <c r="L229" s="127"/>
    </row>
    <row r="230" spans="1:12" ht="12.75" customHeight="1">
      <c r="A230" s="126"/>
      <c r="B230" s="138">
        <f>SUM(B22:B229)</f>
        <v>955</v>
      </c>
      <c r="C230" s="138" t="s">
        <v>149</v>
      </c>
      <c r="D230" s="138"/>
      <c r="E230" s="138"/>
      <c r="F230" s="138"/>
      <c r="G230" s="138"/>
      <c r="H230" s="138"/>
      <c r="I230" s="139" t="s">
        <v>261</v>
      </c>
      <c r="J230" s="139" t="s">
        <v>261</v>
      </c>
      <c r="K230" s="140">
        <f>SUM(K22:K229)</f>
        <v>20140.249999999985</v>
      </c>
      <c r="L230" s="127"/>
    </row>
    <row r="231" spans="1:12" ht="12.75" customHeight="1">
      <c r="A231" s="126"/>
      <c r="B231" s="138"/>
      <c r="C231" s="138"/>
      <c r="D231" s="138"/>
      <c r="E231" s="138"/>
      <c r="F231" s="138"/>
      <c r="G231" s="138"/>
      <c r="H231" s="138"/>
      <c r="I231" s="139" t="s">
        <v>190</v>
      </c>
      <c r="J231" s="139" t="s">
        <v>190</v>
      </c>
      <c r="K231" s="140">
        <f>Invoice!J231</f>
        <v>-8056.0999999999949</v>
      </c>
      <c r="L231" s="127"/>
    </row>
    <row r="232" spans="1:12" ht="12.75" customHeight="1" outlineLevel="1">
      <c r="A232" s="126"/>
      <c r="B232" s="138"/>
      <c r="C232" s="138"/>
      <c r="D232" s="138"/>
      <c r="E232" s="138"/>
      <c r="F232" s="138"/>
      <c r="G232" s="138"/>
      <c r="H232" s="138"/>
      <c r="I232" s="139" t="s">
        <v>191</v>
      </c>
      <c r="J232" s="139" t="s">
        <v>191</v>
      </c>
      <c r="K232" s="140">
        <f>Invoice!J232</f>
        <v>0</v>
      </c>
      <c r="L232" s="127"/>
    </row>
    <row r="233" spans="1:12" ht="12.75" customHeight="1">
      <c r="A233" s="126"/>
      <c r="B233" s="138"/>
      <c r="C233" s="138"/>
      <c r="D233" s="138"/>
      <c r="E233" s="138"/>
      <c r="F233" s="138"/>
      <c r="G233" s="138"/>
      <c r="H233" s="138"/>
      <c r="I233" s="139" t="s">
        <v>263</v>
      </c>
      <c r="J233" s="139" t="s">
        <v>263</v>
      </c>
      <c r="K233" s="140">
        <f>SUM(K230:K232)</f>
        <v>12084.149999999991</v>
      </c>
      <c r="L233" s="127"/>
    </row>
    <row r="234" spans="1:12" ht="12.75" customHeight="1">
      <c r="A234" s="6"/>
      <c r="B234" s="7"/>
      <c r="C234" s="7"/>
      <c r="D234" s="7"/>
      <c r="E234" s="7"/>
      <c r="F234" s="7"/>
      <c r="G234" s="7"/>
      <c r="H234" s="7" t="s">
        <v>912</v>
      </c>
      <c r="I234" s="7"/>
      <c r="J234" s="7"/>
      <c r="K234" s="7"/>
      <c r="L234" s="8"/>
    </row>
    <row r="235" spans="1:12" ht="12.75" customHeight="1"/>
    <row r="236" spans="1:12" ht="12.75" customHeight="1"/>
    <row r="237" spans="1:12" ht="12.75" customHeight="1"/>
    <row r="238" spans="1:12" ht="12.75" customHeight="1"/>
    <row r="239" spans="1:12" ht="12.75" customHeight="1"/>
    <row r="240" spans="1:12" ht="12.75" customHeight="1"/>
    <row r="241" ht="12.75" customHeight="1"/>
  </sheetData>
  <mergeCells count="212">
    <mergeCell ref="F227:G227"/>
    <mergeCell ref="F228:G228"/>
    <mergeCell ref="F229:G229"/>
    <mergeCell ref="F222:G222"/>
    <mergeCell ref="F223:G223"/>
    <mergeCell ref="F224:G224"/>
    <mergeCell ref="F225:G225"/>
    <mergeCell ref="F226:G226"/>
    <mergeCell ref="F217:G217"/>
    <mergeCell ref="F218:G218"/>
    <mergeCell ref="F219:G219"/>
    <mergeCell ref="F220:G220"/>
    <mergeCell ref="F221:G221"/>
    <mergeCell ref="F212:G212"/>
    <mergeCell ref="F213:G213"/>
    <mergeCell ref="F214:G214"/>
    <mergeCell ref="F215:G215"/>
    <mergeCell ref="F216:G216"/>
    <mergeCell ref="F207:G207"/>
    <mergeCell ref="F208:G208"/>
    <mergeCell ref="F209:G209"/>
    <mergeCell ref="F210:G210"/>
    <mergeCell ref="F211:G211"/>
    <mergeCell ref="F202:G202"/>
    <mergeCell ref="F203:G203"/>
    <mergeCell ref="F204:G204"/>
    <mergeCell ref="F205:G205"/>
    <mergeCell ref="F206:G206"/>
    <mergeCell ref="F197:G197"/>
    <mergeCell ref="F198:G198"/>
    <mergeCell ref="F199:G199"/>
    <mergeCell ref="F200:G200"/>
    <mergeCell ref="F201:G201"/>
    <mergeCell ref="F192:G192"/>
    <mergeCell ref="F193:G193"/>
    <mergeCell ref="F194:G194"/>
    <mergeCell ref="F195:G195"/>
    <mergeCell ref="F196:G196"/>
    <mergeCell ref="F187:G187"/>
    <mergeCell ref="F188:G188"/>
    <mergeCell ref="F189:G189"/>
    <mergeCell ref="F190:G190"/>
    <mergeCell ref="F191:G191"/>
    <mergeCell ref="F182:G182"/>
    <mergeCell ref="F183:G183"/>
    <mergeCell ref="F184:G184"/>
    <mergeCell ref="F185:G185"/>
    <mergeCell ref="F186:G186"/>
    <mergeCell ref="F177:G177"/>
    <mergeCell ref="F178:G178"/>
    <mergeCell ref="F179:G179"/>
    <mergeCell ref="F180:G180"/>
    <mergeCell ref="F181:G181"/>
    <mergeCell ref="F172:G172"/>
    <mergeCell ref="F173:G173"/>
    <mergeCell ref="F174:G174"/>
    <mergeCell ref="F175:G175"/>
    <mergeCell ref="F176:G176"/>
    <mergeCell ref="F167:G167"/>
    <mergeCell ref="F168:G168"/>
    <mergeCell ref="F169:G169"/>
    <mergeCell ref="F170:G170"/>
    <mergeCell ref="F171:G171"/>
    <mergeCell ref="F162:G162"/>
    <mergeCell ref="F163:G163"/>
    <mergeCell ref="F164:G164"/>
    <mergeCell ref="F165:G165"/>
    <mergeCell ref="F166:G166"/>
    <mergeCell ref="F157:G157"/>
    <mergeCell ref="F158:G158"/>
    <mergeCell ref="F159:G159"/>
    <mergeCell ref="F160:G160"/>
    <mergeCell ref="F161:G161"/>
    <mergeCell ref="F152:G152"/>
    <mergeCell ref="F153:G153"/>
    <mergeCell ref="F154:G154"/>
    <mergeCell ref="F155:G155"/>
    <mergeCell ref="F156:G156"/>
    <mergeCell ref="F147:G147"/>
    <mergeCell ref="F148:G148"/>
    <mergeCell ref="F149:G149"/>
    <mergeCell ref="F150:G150"/>
    <mergeCell ref="F151:G151"/>
    <mergeCell ref="F142:G142"/>
    <mergeCell ref="F143:G143"/>
    <mergeCell ref="F144:G144"/>
    <mergeCell ref="F145:G145"/>
    <mergeCell ref="F146:G146"/>
    <mergeCell ref="F137:G137"/>
    <mergeCell ref="F138:G138"/>
    <mergeCell ref="F139:G139"/>
    <mergeCell ref="F140:G140"/>
    <mergeCell ref="F141:G141"/>
    <mergeCell ref="F132:G132"/>
    <mergeCell ref="F133:G133"/>
    <mergeCell ref="F134:G134"/>
    <mergeCell ref="F135:G135"/>
    <mergeCell ref="F136:G136"/>
    <mergeCell ref="F127:G127"/>
    <mergeCell ref="F128:G128"/>
    <mergeCell ref="F129:G129"/>
    <mergeCell ref="F130:G130"/>
    <mergeCell ref="F131:G131"/>
    <mergeCell ref="F122:G122"/>
    <mergeCell ref="F123:G123"/>
    <mergeCell ref="F124:G124"/>
    <mergeCell ref="F125:G125"/>
    <mergeCell ref="F126:G126"/>
    <mergeCell ref="F117:G117"/>
    <mergeCell ref="F118:G118"/>
    <mergeCell ref="F119:G119"/>
    <mergeCell ref="F120:G120"/>
    <mergeCell ref="F121:G121"/>
    <mergeCell ref="F112:G112"/>
    <mergeCell ref="F113:G113"/>
    <mergeCell ref="F114:G114"/>
    <mergeCell ref="F115:G115"/>
    <mergeCell ref="F116:G116"/>
    <mergeCell ref="F107:G107"/>
    <mergeCell ref="F108:G108"/>
    <mergeCell ref="F109:G109"/>
    <mergeCell ref="F110:G110"/>
    <mergeCell ref="F111:G111"/>
    <mergeCell ref="F102:G102"/>
    <mergeCell ref="F103:G103"/>
    <mergeCell ref="F104:G104"/>
    <mergeCell ref="F105:G105"/>
    <mergeCell ref="F106:G106"/>
    <mergeCell ref="F97:G97"/>
    <mergeCell ref="F98:G98"/>
    <mergeCell ref="F99:G99"/>
    <mergeCell ref="F100:G100"/>
    <mergeCell ref="F101:G101"/>
    <mergeCell ref="F92:G92"/>
    <mergeCell ref="F93:G93"/>
    <mergeCell ref="F94:G94"/>
    <mergeCell ref="F95:G95"/>
    <mergeCell ref="F96:G96"/>
    <mergeCell ref="F87:G87"/>
    <mergeCell ref="F88:G88"/>
    <mergeCell ref="F89:G89"/>
    <mergeCell ref="F90:G90"/>
    <mergeCell ref="F91:G91"/>
    <mergeCell ref="F82:G82"/>
    <mergeCell ref="F83:G83"/>
    <mergeCell ref="F84:G84"/>
    <mergeCell ref="F85:G85"/>
    <mergeCell ref="F86:G86"/>
    <mergeCell ref="F77:G77"/>
    <mergeCell ref="F78:G78"/>
    <mergeCell ref="F79:G79"/>
    <mergeCell ref="F80:G80"/>
    <mergeCell ref="F81:G81"/>
    <mergeCell ref="F72:G72"/>
    <mergeCell ref="F73:G73"/>
    <mergeCell ref="F74:G74"/>
    <mergeCell ref="F75:G75"/>
    <mergeCell ref="F76:G76"/>
    <mergeCell ref="F67:G67"/>
    <mergeCell ref="F68:G68"/>
    <mergeCell ref="F69:G69"/>
    <mergeCell ref="F70:G70"/>
    <mergeCell ref="F71:G71"/>
    <mergeCell ref="F62:G62"/>
    <mergeCell ref="F63:G63"/>
    <mergeCell ref="F64:G64"/>
    <mergeCell ref="F65:G65"/>
    <mergeCell ref="F66:G66"/>
    <mergeCell ref="F57:G57"/>
    <mergeCell ref="F58:G58"/>
    <mergeCell ref="F59:G59"/>
    <mergeCell ref="F60:G60"/>
    <mergeCell ref="F61:G61"/>
    <mergeCell ref="F52:G52"/>
    <mergeCell ref="F53:G53"/>
    <mergeCell ref="F54:G54"/>
    <mergeCell ref="F55:G55"/>
    <mergeCell ref="F56:G56"/>
    <mergeCell ref="F47:G47"/>
    <mergeCell ref="F48:G48"/>
    <mergeCell ref="F49:G49"/>
    <mergeCell ref="F50:G50"/>
    <mergeCell ref="F51:G51"/>
    <mergeCell ref="F42:G42"/>
    <mergeCell ref="F43:G43"/>
    <mergeCell ref="F44:G44"/>
    <mergeCell ref="F45:G45"/>
    <mergeCell ref="F46:G46"/>
    <mergeCell ref="F37:G37"/>
    <mergeCell ref="F38:G38"/>
    <mergeCell ref="F39:G39"/>
    <mergeCell ref="F40:G40"/>
    <mergeCell ref="F41:G41"/>
    <mergeCell ref="F32:G32"/>
    <mergeCell ref="F33:G33"/>
    <mergeCell ref="F34:G34"/>
    <mergeCell ref="F35:G35"/>
    <mergeCell ref="F36:G36"/>
    <mergeCell ref="F27:G27"/>
    <mergeCell ref="F28:G28"/>
    <mergeCell ref="F29:G29"/>
    <mergeCell ref="F30:G30"/>
    <mergeCell ref="F31:G31"/>
    <mergeCell ref="F26:G26"/>
    <mergeCell ref="F20:G20"/>
    <mergeCell ref="F21:G21"/>
    <mergeCell ref="F22:G22"/>
    <mergeCell ref="F24:G24"/>
    <mergeCell ref="F25:G25"/>
    <mergeCell ref="F23:G23"/>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20140.249999999985</v>
      </c>
      <c r="O2" s="21" t="s">
        <v>265</v>
      </c>
    </row>
    <row r="3" spans="1:15" s="21" customFormat="1" ht="15" customHeight="1" thickBot="1">
      <c r="A3" s="22" t="s">
        <v>156</v>
      </c>
      <c r="G3" s="28">
        <f>Invoice!J14</f>
        <v>45210</v>
      </c>
      <c r="H3" s="29"/>
      <c r="N3" s="21">
        <v>20140.249999999985</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107" t="s">
        <v>282</v>
      </c>
      <c r="L10" s="35" t="s">
        <v>282</v>
      </c>
      <c r="M10" s="21">
        <v>1</v>
      </c>
    </row>
    <row r="11" spans="1:15" s="21" customFormat="1" ht="15.75" thickBot="1">
      <c r="A11" s="41" t="str">
        <f>'Copy paste to Here'!G11</f>
        <v>Sam4 Kong4</v>
      </c>
      <c r="B11" s="42"/>
      <c r="C11" s="42"/>
      <c r="D11" s="42"/>
      <c r="F11" s="43" t="str">
        <f>'Copy paste to Here'!B11</f>
        <v>Sam4 Kong4</v>
      </c>
      <c r="G11" s="44"/>
      <c r="H11" s="45"/>
      <c r="K11" s="105" t="s">
        <v>163</v>
      </c>
      <c r="L11" s="46" t="s">
        <v>164</v>
      </c>
      <c r="M11" s="21">
        <f>VLOOKUP(G3,[1]Sheet1!$A$9:$I$7290,2,FALSE)</f>
        <v>36.369999999999997</v>
      </c>
    </row>
    <row r="12" spans="1:15" s="21" customFormat="1" ht="15.75" thickBot="1">
      <c r="A12" s="41" t="str">
        <f>'Copy paste to Here'!G12</f>
        <v>Bang Rak 152 Chartered Square Building</v>
      </c>
      <c r="B12" s="42"/>
      <c r="C12" s="42"/>
      <c r="D12" s="42"/>
      <c r="E12" s="89"/>
      <c r="F12" s="43" t="str">
        <f>'Copy paste to Here'!B12</f>
        <v>Bang Rak 152 Chartered Square Building</v>
      </c>
      <c r="G12" s="44"/>
      <c r="H12" s="45"/>
      <c r="K12" s="105" t="s">
        <v>165</v>
      </c>
      <c r="L12" s="46" t="s">
        <v>138</v>
      </c>
      <c r="M12" s="21">
        <f>VLOOKUP(G3,[1]Sheet1!$A$9:$I$7290,3,FALSE)</f>
        <v>38.369999999999997</v>
      </c>
    </row>
    <row r="13" spans="1:15" s="21" customFormat="1" ht="15.75" thickBot="1">
      <c r="A13" s="41" t="str">
        <f>'Copy paste to Here'!G13</f>
        <v>10500 Bangkok</v>
      </c>
      <c r="B13" s="42"/>
      <c r="C13" s="42"/>
      <c r="D13" s="42"/>
      <c r="E13" s="123" t="s">
        <v>282</v>
      </c>
      <c r="F13" s="43" t="str">
        <f>'Copy paste to Here'!B13</f>
        <v>10500 Bangkok</v>
      </c>
      <c r="G13" s="44"/>
      <c r="H13" s="45"/>
      <c r="K13" s="105" t="s">
        <v>166</v>
      </c>
      <c r="L13" s="46" t="s">
        <v>167</v>
      </c>
      <c r="M13" s="125">
        <f>VLOOKUP(G3,[1]Sheet1!$A$9:$I$7290,4,FALSE)</f>
        <v>44.72</v>
      </c>
    </row>
    <row r="14" spans="1:15" s="21" customFormat="1" ht="15.75" thickBot="1">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22.99</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26.57</v>
      </c>
    </row>
    <row r="16" spans="1:15" s="21" customFormat="1" ht="13.7" customHeight="1" thickBot="1">
      <c r="A16" s="52"/>
      <c r="K16" s="106" t="s">
        <v>172</v>
      </c>
      <c r="L16" s="51" t="s">
        <v>173</v>
      </c>
      <c r="M16" s="21">
        <f>VLOOKUP(G3,[1]Sheet1!$A$9:$I$7290,7,FALSE)</f>
        <v>21.69</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Flexible acrylic labret, 16g (1.2mm) with 3mm UV ball &amp; Length: 6mm  &amp;  Color: Black</v>
      </c>
      <c r="B18" s="57" t="str">
        <f>'Copy paste to Here'!C22</f>
        <v>ALBEVB</v>
      </c>
      <c r="C18" s="57" t="s">
        <v>722</v>
      </c>
      <c r="D18" s="58">
        <f>Invoice!B22</f>
        <v>4</v>
      </c>
      <c r="E18" s="59">
        <f>'Shipping Invoice'!J22*$N$1</f>
        <v>5.12</v>
      </c>
      <c r="F18" s="59">
        <f>D18*E18</f>
        <v>20.48</v>
      </c>
      <c r="G18" s="60">
        <f>E18*$E$14</f>
        <v>5.12</v>
      </c>
      <c r="H18" s="61">
        <f>D18*G18</f>
        <v>20.48</v>
      </c>
    </row>
    <row r="19" spans="1:13" s="62" customFormat="1" ht="24">
      <c r="A19" s="124" t="str">
        <f>IF((LEN('Copy paste to Here'!G23))&gt;5,((CONCATENATE('Copy paste to Here'!G23," &amp; ",'Copy paste to Here'!D23,"  &amp;  ",'Copy paste to Here'!E23))),"Empty Cell")</f>
        <v>Flexible acrylic labret, 16g (1.2mm) with 3mm UV ball &amp; Length: 8mm  &amp;  Color: Black</v>
      </c>
      <c r="B19" s="57" t="str">
        <f>'Copy paste to Here'!C23</f>
        <v>ALBEVB</v>
      </c>
      <c r="C19" s="57" t="s">
        <v>722</v>
      </c>
      <c r="D19" s="58">
        <f>Invoice!B23</f>
        <v>4</v>
      </c>
      <c r="E19" s="59">
        <f>'Shipping Invoice'!J23*$N$1</f>
        <v>5.12</v>
      </c>
      <c r="F19" s="59">
        <f t="shared" ref="F19:F82" si="0">D19*E19</f>
        <v>20.48</v>
      </c>
      <c r="G19" s="60">
        <f t="shared" ref="G19:G82" si="1">E19*$E$14</f>
        <v>5.12</v>
      </c>
      <c r="H19" s="63">
        <f t="shared" ref="H19:H82" si="2">D19*G19</f>
        <v>20.48</v>
      </c>
    </row>
    <row r="20" spans="1:13" s="62" customFormat="1" ht="24">
      <c r="A20" s="56" t="str">
        <f>IF((LEN('Copy paste to Here'!G24))&gt;5,((CONCATENATE('Copy paste to Here'!G24," &amp; ",'Copy paste to Here'!D24,"  &amp;  ",'Copy paste to Here'!E24))),"Empty Cell")</f>
        <v>PVD plated 316L steel eyebrow barbell, 18g (1mm) with two 3mm balls &amp; Color: High Polish  &amp;  Length: 6mm</v>
      </c>
      <c r="B20" s="57" t="str">
        <f>'Copy paste to Here'!C24</f>
        <v>BB18B3</v>
      </c>
      <c r="C20" s="57" t="s">
        <v>724</v>
      </c>
      <c r="D20" s="58">
        <f>Invoice!B24</f>
        <v>3</v>
      </c>
      <c r="E20" s="59">
        <f>'Shipping Invoice'!J24*$N$1</f>
        <v>6.95</v>
      </c>
      <c r="F20" s="59">
        <f t="shared" si="0"/>
        <v>20.85</v>
      </c>
      <c r="G20" s="60">
        <f t="shared" si="1"/>
        <v>6.95</v>
      </c>
      <c r="H20" s="63">
        <f t="shared" si="2"/>
        <v>20.85</v>
      </c>
    </row>
    <row r="21" spans="1:13" s="62" customFormat="1" ht="24">
      <c r="A21" s="56" t="str">
        <f>IF((LEN('Copy paste to Here'!G25))&gt;5,((CONCATENATE('Copy paste to Here'!G25," &amp; ",'Copy paste to Here'!D25,"  &amp;  ",'Copy paste to Here'!E25))),"Empty Cell")</f>
        <v>PVD plated 316L steel eyebrow barbell, 18g (1mm) with two 3mm balls &amp; Color: High Polish  &amp;  Length: 8mm</v>
      </c>
      <c r="B21" s="57" t="str">
        <f>'Copy paste to Here'!C25</f>
        <v>BB18B3</v>
      </c>
      <c r="C21" s="57" t="s">
        <v>724</v>
      </c>
      <c r="D21" s="58">
        <f>Invoice!B25</f>
        <v>14</v>
      </c>
      <c r="E21" s="59">
        <f>'Shipping Invoice'!J25*$N$1</f>
        <v>6.95</v>
      </c>
      <c r="F21" s="59">
        <f t="shared" si="0"/>
        <v>97.3</v>
      </c>
      <c r="G21" s="60">
        <f t="shared" si="1"/>
        <v>6.95</v>
      </c>
      <c r="H21" s="63">
        <f t="shared" si="2"/>
        <v>97.3</v>
      </c>
    </row>
    <row r="22" spans="1:13" s="62" customFormat="1" ht="24">
      <c r="A22" s="56" t="str">
        <f>IF((LEN('Copy paste to Here'!G26))&gt;5,((CONCATENATE('Copy paste to Here'!G26," &amp; ",'Copy paste to Here'!D26,"  &amp;  ",'Copy paste to Here'!E26))),"Empty Cell")</f>
        <v>PVD plated 316L steel eyebrow barbell, 18g (1mm) with two 3mm balls &amp; Color: High Polish  &amp;  Length: 10mm</v>
      </c>
      <c r="B22" s="57" t="str">
        <f>'Copy paste to Here'!C26</f>
        <v>BB18B3</v>
      </c>
      <c r="C22" s="57" t="s">
        <v>724</v>
      </c>
      <c r="D22" s="58">
        <f>Invoice!B26</f>
        <v>10</v>
      </c>
      <c r="E22" s="59">
        <f>'Shipping Invoice'!J26*$N$1</f>
        <v>6.95</v>
      </c>
      <c r="F22" s="59">
        <f t="shared" si="0"/>
        <v>69.5</v>
      </c>
      <c r="G22" s="60">
        <f t="shared" si="1"/>
        <v>6.95</v>
      </c>
      <c r="H22" s="63">
        <f t="shared" si="2"/>
        <v>69.5</v>
      </c>
    </row>
    <row r="23" spans="1:13" s="62" customFormat="1" ht="24">
      <c r="A23" s="56" t="str">
        <f>IF((LEN('Copy paste to Here'!G27))&gt;5,((CONCATENATE('Copy paste to Here'!G27," &amp; ",'Copy paste to Here'!D27,"  &amp;  ",'Copy paste to Here'!E27))),"Empty Cell")</f>
        <v xml:space="preserve">316L steel barbell, 20g (0.8mm) with 3mm balls &amp; Length: 6mm  &amp;  </v>
      </c>
      <c r="B23" s="57" t="str">
        <f>'Copy paste to Here'!C27</f>
        <v>BB20</v>
      </c>
      <c r="C23" s="57" t="s">
        <v>727</v>
      </c>
      <c r="D23" s="58">
        <f>Invoice!B27</f>
        <v>9</v>
      </c>
      <c r="E23" s="59">
        <f>'Shipping Invoice'!J27*$N$1</f>
        <v>14.28</v>
      </c>
      <c r="F23" s="59">
        <f t="shared" si="0"/>
        <v>128.51999999999998</v>
      </c>
      <c r="G23" s="60">
        <f t="shared" si="1"/>
        <v>14.28</v>
      </c>
      <c r="H23" s="63">
        <f t="shared" si="2"/>
        <v>128.51999999999998</v>
      </c>
    </row>
    <row r="24" spans="1:13" s="62" customFormat="1" ht="24">
      <c r="A24" s="56" t="str">
        <f>IF((LEN('Copy paste to Here'!G28))&gt;5,((CONCATENATE('Copy paste to Here'!G28," &amp; ",'Copy paste to Here'!D28,"  &amp;  ",'Copy paste to Here'!E28))),"Empty Cell")</f>
        <v xml:space="preserve">316L steel barbell, 20g (0.8mm) with 3mm balls &amp; Length: 8mm  &amp;  </v>
      </c>
      <c r="B24" s="57" t="str">
        <f>'Copy paste to Here'!C28</f>
        <v>BB20</v>
      </c>
      <c r="C24" s="57" t="s">
        <v>727</v>
      </c>
      <c r="D24" s="58">
        <f>Invoice!B28</f>
        <v>3</v>
      </c>
      <c r="E24" s="59">
        <f>'Shipping Invoice'!J28*$N$1</f>
        <v>14.28</v>
      </c>
      <c r="F24" s="59">
        <f t="shared" si="0"/>
        <v>42.839999999999996</v>
      </c>
      <c r="G24" s="60">
        <f t="shared" si="1"/>
        <v>14.28</v>
      </c>
      <c r="H24" s="63">
        <f t="shared" si="2"/>
        <v>42.839999999999996</v>
      </c>
    </row>
    <row r="25" spans="1:13" s="62" customFormat="1" ht="24">
      <c r="A25" s="56" t="str">
        <f>IF((LEN('Copy paste to Here'!G29))&gt;5,((CONCATENATE('Copy paste to Here'!G29," &amp; ",'Copy paste to Here'!D29,"  &amp;  ",'Copy paste to Here'!E29))),"Empty Cell")</f>
        <v xml:space="preserve">316L steel barbell, 20g (0.8mm) with 3mm balls &amp; Length: 12mm  &amp;  </v>
      </c>
      <c r="B25" s="57" t="str">
        <f>'Copy paste to Here'!C29</f>
        <v>BB20</v>
      </c>
      <c r="C25" s="57" t="s">
        <v>727</v>
      </c>
      <c r="D25" s="58">
        <f>Invoice!B29</f>
        <v>8</v>
      </c>
      <c r="E25" s="59">
        <f>'Shipping Invoice'!J29*$N$1</f>
        <v>14.28</v>
      </c>
      <c r="F25" s="59">
        <f t="shared" si="0"/>
        <v>114.24</v>
      </c>
      <c r="G25" s="60">
        <f t="shared" si="1"/>
        <v>14.28</v>
      </c>
      <c r="H25" s="63">
        <f t="shared" si="2"/>
        <v>114.24</v>
      </c>
    </row>
    <row r="26" spans="1:13" s="62" customFormat="1" ht="24">
      <c r="A26" s="56" t="str">
        <f>IF((LEN('Copy paste to Here'!G30))&gt;5,((CONCATENATE('Copy paste to Here'!G30," &amp; ",'Copy paste to Here'!D30,"  &amp;  ",'Copy paste to Here'!E30))),"Empty Cell")</f>
        <v xml:space="preserve">316L steel eyebrow barbell, 16g (1.2mm) with two 3mm balls &amp; Length: 6mm  &amp;  </v>
      </c>
      <c r="B26" s="57" t="str">
        <f>'Copy paste to Here'!C30</f>
        <v>BBEB</v>
      </c>
      <c r="C26" s="57" t="s">
        <v>109</v>
      </c>
      <c r="D26" s="58">
        <f>Invoice!B30</f>
        <v>40</v>
      </c>
      <c r="E26" s="59">
        <f>'Shipping Invoice'!J30*$N$1</f>
        <v>5.86</v>
      </c>
      <c r="F26" s="59">
        <f t="shared" si="0"/>
        <v>234.4</v>
      </c>
      <c r="G26" s="60">
        <f t="shared" si="1"/>
        <v>5.86</v>
      </c>
      <c r="H26" s="63">
        <f t="shared" si="2"/>
        <v>234.4</v>
      </c>
    </row>
    <row r="27" spans="1:13" s="62" customFormat="1" ht="24">
      <c r="A27" s="56" t="str">
        <f>IF((LEN('Copy paste to Here'!G31))&gt;5,((CONCATENATE('Copy paste to Here'!G31," &amp; ",'Copy paste to Here'!D31,"  &amp;  ",'Copy paste to Here'!E31))),"Empty Cell")</f>
        <v xml:space="preserve">316L steel eyebrow barbell, 16g (1.2mm) with two 3mm balls &amp; Length: 8mm  &amp;  </v>
      </c>
      <c r="B27" s="57" t="str">
        <f>'Copy paste to Here'!C31</f>
        <v>BBEB</v>
      </c>
      <c r="C27" s="57" t="s">
        <v>109</v>
      </c>
      <c r="D27" s="58">
        <f>Invoice!B31</f>
        <v>8</v>
      </c>
      <c r="E27" s="59">
        <f>'Shipping Invoice'!J31*$N$1</f>
        <v>5.86</v>
      </c>
      <c r="F27" s="59">
        <f t="shared" si="0"/>
        <v>46.88</v>
      </c>
      <c r="G27" s="60">
        <f t="shared" si="1"/>
        <v>5.86</v>
      </c>
      <c r="H27" s="63">
        <f t="shared" si="2"/>
        <v>46.88</v>
      </c>
    </row>
    <row r="28" spans="1:13" s="62" customFormat="1" ht="24">
      <c r="A28" s="56" t="str">
        <f>IF((LEN('Copy paste to Here'!G32))&gt;5,((CONCATENATE('Copy paste to Here'!G32," &amp; ",'Copy paste to Here'!D32,"  &amp;  ",'Copy paste to Here'!E32))),"Empty Cell")</f>
        <v xml:space="preserve">316L steel eyebrow barbell, 16g (1.2mm) with two 3mm balls &amp; Length: 10mm  &amp;  </v>
      </c>
      <c r="B28" s="57" t="str">
        <f>'Copy paste to Here'!C32</f>
        <v>BBEB</v>
      </c>
      <c r="C28" s="57" t="s">
        <v>109</v>
      </c>
      <c r="D28" s="58">
        <f>Invoice!B32</f>
        <v>8</v>
      </c>
      <c r="E28" s="59">
        <f>'Shipping Invoice'!J32*$N$1</f>
        <v>5.86</v>
      </c>
      <c r="F28" s="59">
        <f t="shared" si="0"/>
        <v>46.88</v>
      </c>
      <c r="G28" s="60">
        <f t="shared" si="1"/>
        <v>5.86</v>
      </c>
      <c r="H28" s="63">
        <f t="shared" si="2"/>
        <v>46.88</v>
      </c>
    </row>
    <row r="29" spans="1:13" s="62" customFormat="1" ht="24">
      <c r="A29" s="56" t="str">
        <f>IF((LEN('Copy paste to Here'!G33))&gt;5,((CONCATENATE('Copy paste to Here'!G33," &amp; ",'Copy paste to Here'!D33,"  &amp;  ",'Copy paste to Here'!E33))),"Empty Cell")</f>
        <v xml:space="preserve">316L steel eyebrow barbell, 16g (1.2mm) with two 3mm balls &amp; Length: 14mm  &amp;  </v>
      </c>
      <c r="B29" s="57" t="str">
        <f>'Copy paste to Here'!C33</f>
        <v>BBEB</v>
      </c>
      <c r="C29" s="57" t="s">
        <v>902</v>
      </c>
      <c r="D29" s="58">
        <f>Invoice!B33</f>
        <v>9</v>
      </c>
      <c r="E29" s="59">
        <f>'Shipping Invoice'!J33*$N$1</f>
        <v>6.22</v>
      </c>
      <c r="F29" s="59">
        <f t="shared" si="0"/>
        <v>55.98</v>
      </c>
      <c r="G29" s="60">
        <f t="shared" si="1"/>
        <v>6.22</v>
      </c>
      <c r="H29" s="63">
        <f t="shared" si="2"/>
        <v>55.98</v>
      </c>
    </row>
    <row r="30" spans="1:13" s="62" customFormat="1" ht="24">
      <c r="A30" s="56" t="str">
        <f>IF((LEN('Copy paste to Here'!G34))&gt;5,((CONCATENATE('Copy paste to Here'!G34," &amp; ",'Copy paste to Here'!D34,"  &amp;  ",'Copy paste to Here'!E34))),"Empty Cell")</f>
        <v xml:space="preserve">316L steel eyebrow barbell, 16g (1.2mm) with two 3mm cones &amp; Length: 6mm  &amp;  </v>
      </c>
      <c r="B30" s="57" t="str">
        <f>'Copy paste to Here'!C34</f>
        <v>BBECN</v>
      </c>
      <c r="C30" s="57" t="s">
        <v>730</v>
      </c>
      <c r="D30" s="58">
        <f>Invoice!B34</f>
        <v>5</v>
      </c>
      <c r="E30" s="59">
        <f>'Shipping Invoice'!J34*$N$1</f>
        <v>5.86</v>
      </c>
      <c r="F30" s="59">
        <f t="shared" si="0"/>
        <v>29.3</v>
      </c>
      <c r="G30" s="60">
        <f t="shared" si="1"/>
        <v>5.86</v>
      </c>
      <c r="H30" s="63">
        <f t="shared" si="2"/>
        <v>29.3</v>
      </c>
    </row>
    <row r="31" spans="1:13" s="62" customFormat="1" ht="24">
      <c r="A31" s="56" t="str">
        <f>IF((LEN('Copy paste to Here'!G35))&gt;5,((CONCATENATE('Copy paste to Here'!G35," &amp; ",'Copy paste to Here'!D35,"  &amp;  ",'Copy paste to Here'!E35))),"Empty Cell")</f>
        <v xml:space="preserve">316L steel eyebrow barbell, 16g (1.2mm) with two 3mm cones &amp; Length: 8mm  &amp;  </v>
      </c>
      <c r="B31" s="57" t="str">
        <f>'Copy paste to Here'!C35</f>
        <v>BBECN</v>
      </c>
      <c r="C31" s="57" t="s">
        <v>730</v>
      </c>
      <c r="D31" s="58">
        <f>Invoice!B35</f>
        <v>5</v>
      </c>
      <c r="E31" s="59">
        <f>'Shipping Invoice'!J35*$N$1</f>
        <v>5.86</v>
      </c>
      <c r="F31" s="59">
        <f t="shared" si="0"/>
        <v>29.3</v>
      </c>
      <c r="G31" s="60">
        <f t="shared" si="1"/>
        <v>5.86</v>
      </c>
      <c r="H31" s="63">
        <f t="shared" si="2"/>
        <v>29.3</v>
      </c>
    </row>
    <row r="32" spans="1:13" s="62" customFormat="1" ht="24">
      <c r="A32" s="56" t="str">
        <f>IF((LEN('Copy paste to Here'!G36))&gt;5,((CONCATENATE('Copy paste to Here'!G36," &amp; ",'Copy paste to Here'!D36,"  &amp;  ",'Copy paste to Here'!E36))),"Empty Cell")</f>
        <v xml:space="preserve">316L steel eyebrow barbell, 16g (1.2mm) with two 3mm cones &amp; Length: 10mm  &amp;  </v>
      </c>
      <c r="B32" s="57" t="str">
        <f>'Copy paste to Here'!C36</f>
        <v>BBECN</v>
      </c>
      <c r="C32" s="57" t="s">
        <v>730</v>
      </c>
      <c r="D32" s="58">
        <f>Invoice!B36</f>
        <v>5</v>
      </c>
      <c r="E32" s="59">
        <f>'Shipping Invoice'!J36*$N$1</f>
        <v>5.86</v>
      </c>
      <c r="F32" s="59">
        <f t="shared" si="0"/>
        <v>29.3</v>
      </c>
      <c r="G32" s="60">
        <f t="shared" si="1"/>
        <v>5.86</v>
      </c>
      <c r="H32" s="63">
        <f t="shared" si="2"/>
        <v>29.3</v>
      </c>
    </row>
    <row r="33" spans="1:8" s="62" customFormat="1" ht="24">
      <c r="A33" s="56" t="str">
        <f>IF((LEN('Copy paste to Here'!G37))&gt;5,((CONCATENATE('Copy paste to Here'!G37," &amp; ",'Copy paste to Here'!D37,"  &amp;  ",'Copy paste to Here'!E37))),"Empty Cell")</f>
        <v xml:space="preserve">316L steel eyebrow barbell, 16g (1.2mm) with two 3mm cones &amp; Length: 12mm  &amp;  </v>
      </c>
      <c r="B33" s="57" t="str">
        <f>'Copy paste to Here'!C37</f>
        <v>BBECN</v>
      </c>
      <c r="C33" s="57" t="s">
        <v>730</v>
      </c>
      <c r="D33" s="58">
        <f>Invoice!B37</f>
        <v>4</v>
      </c>
      <c r="E33" s="59">
        <f>'Shipping Invoice'!J37*$N$1</f>
        <v>5.86</v>
      </c>
      <c r="F33" s="59">
        <f t="shared" si="0"/>
        <v>23.44</v>
      </c>
      <c r="G33" s="60">
        <f t="shared" si="1"/>
        <v>5.86</v>
      </c>
      <c r="H33" s="63">
        <f t="shared" si="2"/>
        <v>23.44</v>
      </c>
    </row>
    <row r="34" spans="1:8" s="62" customFormat="1" ht="24">
      <c r="A34" s="56" t="str">
        <f>IF((LEN('Copy paste to Here'!G38))&gt;5,((CONCATENATE('Copy paste to Here'!G38," &amp; ",'Copy paste to Here'!D38,"  &amp;  ",'Copy paste to Here'!E38))),"Empty Cell")</f>
        <v>Anodized 316L steel industrial barbell, 16g (1.2mm) with two 4mm cones &amp; Length: 38mm  &amp;  Color: Black</v>
      </c>
      <c r="B34" s="57" t="str">
        <f>'Copy paste to Here'!C38</f>
        <v>BBEITCN</v>
      </c>
      <c r="C34" s="57" t="s">
        <v>732</v>
      </c>
      <c r="D34" s="58">
        <f>Invoice!B38</f>
        <v>26</v>
      </c>
      <c r="E34" s="59">
        <f>'Shipping Invoice'!J38*$N$1</f>
        <v>27.09</v>
      </c>
      <c r="F34" s="59">
        <f t="shared" si="0"/>
        <v>704.34</v>
      </c>
      <c r="G34" s="60">
        <f t="shared" si="1"/>
        <v>27.09</v>
      </c>
      <c r="H34" s="63">
        <f t="shared" si="2"/>
        <v>704.34</v>
      </c>
    </row>
    <row r="35" spans="1:8" s="62" customFormat="1" ht="25.5">
      <c r="A35" s="56" t="str">
        <f>IF((LEN('Copy paste to Here'!G39))&gt;5,((CONCATENATE('Copy paste to Here'!G39," &amp; ",'Copy paste to Here'!D39,"  &amp;  ",'Copy paste to Here'!E39))),"Empty Cell")</f>
        <v xml:space="preserve">316L steel barbell, 14g (1.6mm) with two 4mm balls &amp; Length: 6mm  &amp;  </v>
      </c>
      <c r="B35" s="57" t="str">
        <f>'Copy paste to Here'!C39</f>
        <v>BBER20B</v>
      </c>
      <c r="C35" s="57" t="s">
        <v>734</v>
      </c>
      <c r="D35" s="58">
        <f>Invoice!B39</f>
        <v>3</v>
      </c>
      <c r="E35" s="59">
        <f>'Shipping Invoice'!J39*$N$1</f>
        <v>7.32</v>
      </c>
      <c r="F35" s="59">
        <f t="shared" si="0"/>
        <v>21.96</v>
      </c>
      <c r="G35" s="60">
        <f t="shared" si="1"/>
        <v>7.32</v>
      </c>
      <c r="H35" s="63">
        <f t="shared" si="2"/>
        <v>21.96</v>
      </c>
    </row>
    <row r="36" spans="1:8" s="62" customFormat="1" ht="25.5">
      <c r="A36" s="56" t="str">
        <f>IF((LEN('Copy paste to Here'!G40))&gt;5,((CONCATENATE('Copy paste to Here'!G40," &amp; ",'Copy paste to Here'!D40,"  &amp;  ",'Copy paste to Here'!E40))),"Empty Cell")</f>
        <v xml:space="preserve">316L steel barbell, 14g (1.6mm) with two 4mm balls &amp; Length: 8mm  &amp;  </v>
      </c>
      <c r="B36" s="57" t="str">
        <f>'Copy paste to Here'!C40</f>
        <v>BBER20B</v>
      </c>
      <c r="C36" s="57" t="s">
        <v>734</v>
      </c>
      <c r="D36" s="58">
        <f>Invoice!B40</f>
        <v>3</v>
      </c>
      <c r="E36" s="59">
        <f>'Shipping Invoice'!J40*$N$1</f>
        <v>7.32</v>
      </c>
      <c r="F36" s="59">
        <f t="shared" si="0"/>
        <v>21.96</v>
      </c>
      <c r="G36" s="60">
        <f t="shared" si="1"/>
        <v>7.32</v>
      </c>
      <c r="H36" s="63">
        <f t="shared" si="2"/>
        <v>21.96</v>
      </c>
    </row>
    <row r="37" spans="1:8" s="62" customFormat="1" ht="25.5">
      <c r="A37" s="56" t="str">
        <f>IF((LEN('Copy paste to Here'!G41))&gt;5,((CONCATENATE('Copy paste to Here'!G41," &amp; ",'Copy paste to Here'!D41,"  &amp;  ",'Copy paste to Here'!E41))),"Empty Cell")</f>
        <v xml:space="preserve">316L steel barbell, 14g (1.6mm) with two 4mm balls &amp; Length: 10mm  &amp;  </v>
      </c>
      <c r="B37" s="57" t="str">
        <f>'Copy paste to Here'!C41</f>
        <v>BBER20B</v>
      </c>
      <c r="C37" s="57" t="s">
        <v>734</v>
      </c>
      <c r="D37" s="58">
        <f>Invoice!B41</f>
        <v>3</v>
      </c>
      <c r="E37" s="59">
        <f>'Shipping Invoice'!J41*$N$1</f>
        <v>7.32</v>
      </c>
      <c r="F37" s="59">
        <f t="shared" si="0"/>
        <v>21.96</v>
      </c>
      <c r="G37" s="60">
        <f t="shared" si="1"/>
        <v>7.32</v>
      </c>
      <c r="H37" s="63">
        <f t="shared" si="2"/>
        <v>21.96</v>
      </c>
    </row>
    <row r="38" spans="1:8" s="62" customFormat="1" ht="25.5">
      <c r="A38" s="56" t="str">
        <f>IF((LEN('Copy paste to Here'!G42))&gt;5,((CONCATENATE('Copy paste to Here'!G42," &amp; ",'Copy paste to Here'!D42,"  &amp;  ",'Copy paste to Here'!E42))),"Empty Cell")</f>
        <v xml:space="preserve">316L steel barbell, 1.6mm (14g) with two 4mm cones &amp; Length: 6mm  &amp;  </v>
      </c>
      <c r="B38" s="57" t="str">
        <f>'Copy paste to Here'!C42</f>
        <v>BBER30B</v>
      </c>
      <c r="C38" s="57" t="s">
        <v>736</v>
      </c>
      <c r="D38" s="58">
        <f>Invoice!B42</f>
        <v>3</v>
      </c>
      <c r="E38" s="59">
        <f>'Shipping Invoice'!J42*$N$1</f>
        <v>6.59</v>
      </c>
      <c r="F38" s="59">
        <f t="shared" si="0"/>
        <v>19.77</v>
      </c>
      <c r="G38" s="60">
        <f t="shared" si="1"/>
        <v>6.59</v>
      </c>
      <c r="H38" s="63">
        <f t="shared" si="2"/>
        <v>19.77</v>
      </c>
    </row>
    <row r="39" spans="1:8" s="62" customFormat="1" ht="25.5">
      <c r="A39" s="56" t="str">
        <f>IF((LEN('Copy paste to Here'!G43))&gt;5,((CONCATENATE('Copy paste to Here'!G43," &amp; ",'Copy paste to Here'!D43,"  &amp;  ",'Copy paste to Here'!E43))),"Empty Cell")</f>
        <v xml:space="preserve">316L steel barbell, 1.6mm (14g) with two 4mm cones &amp; Length: 8mm  &amp;  </v>
      </c>
      <c r="B39" s="57" t="str">
        <f>'Copy paste to Here'!C43</f>
        <v>BBER30B</v>
      </c>
      <c r="C39" s="57" t="s">
        <v>736</v>
      </c>
      <c r="D39" s="58">
        <f>Invoice!B43</f>
        <v>3</v>
      </c>
      <c r="E39" s="59">
        <f>'Shipping Invoice'!J43*$N$1</f>
        <v>6.59</v>
      </c>
      <c r="F39" s="59">
        <f t="shared" si="0"/>
        <v>19.77</v>
      </c>
      <c r="G39" s="60">
        <f t="shared" si="1"/>
        <v>6.59</v>
      </c>
      <c r="H39" s="63">
        <f t="shared" si="2"/>
        <v>19.77</v>
      </c>
    </row>
    <row r="40" spans="1:8" s="62" customFormat="1" ht="25.5">
      <c r="A40" s="56" t="str">
        <f>IF((LEN('Copy paste to Here'!G44))&gt;5,((CONCATENATE('Copy paste to Here'!G44," &amp; ",'Copy paste to Here'!D44,"  &amp;  ",'Copy paste to Here'!E44))),"Empty Cell")</f>
        <v xml:space="preserve">316L steel barbell, 1.6mm (14g) with two 4mm cones &amp; Length: 10mm  &amp;  </v>
      </c>
      <c r="B40" s="57" t="str">
        <f>'Copy paste to Here'!C44</f>
        <v>BBER30B</v>
      </c>
      <c r="C40" s="57" t="s">
        <v>736</v>
      </c>
      <c r="D40" s="58">
        <f>Invoice!B44</f>
        <v>3</v>
      </c>
      <c r="E40" s="59">
        <f>'Shipping Invoice'!J44*$N$1</f>
        <v>6.59</v>
      </c>
      <c r="F40" s="59">
        <f t="shared" si="0"/>
        <v>19.77</v>
      </c>
      <c r="G40" s="60">
        <f t="shared" si="1"/>
        <v>6.59</v>
      </c>
      <c r="H40" s="63">
        <f t="shared" si="2"/>
        <v>19.77</v>
      </c>
    </row>
    <row r="41" spans="1:8" s="62" customFormat="1" ht="25.5">
      <c r="A41" s="56" t="str">
        <f>IF((LEN('Copy paste to Here'!G45))&gt;5,((CONCATENATE('Copy paste to Here'!G45," &amp; ",'Copy paste to Here'!D45,"  &amp;  ",'Copy paste to Here'!E45))),"Empty Cell")</f>
        <v xml:space="preserve">316L steel Industrial barbell, 14g (1.6mm) with two 5mm balls &amp; Length: 35mm  &amp;  </v>
      </c>
      <c r="B41" s="57" t="str">
        <f>'Copy paste to Here'!C45</f>
        <v>BBIND</v>
      </c>
      <c r="C41" s="57" t="s">
        <v>903</v>
      </c>
      <c r="D41" s="58">
        <f>Invoice!B45</f>
        <v>8</v>
      </c>
      <c r="E41" s="59">
        <f>'Shipping Invoice'!J45*$N$1</f>
        <v>9.15</v>
      </c>
      <c r="F41" s="59">
        <f t="shared" si="0"/>
        <v>73.2</v>
      </c>
      <c r="G41" s="60">
        <f t="shared" si="1"/>
        <v>9.15</v>
      </c>
      <c r="H41" s="63">
        <f t="shared" si="2"/>
        <v>73.2</v>
      </c>
    </row>
    <row r="42" spans="1:8" s="62" customFormat="1" ht="25.5">
      <c r="A42" s="56" t="str">
        <f>IF((LEN('Copy paste to Here'!G46))&gt;5,((CONCATENATE('Copy paste to Here'!G46," &amp; ",'Copy paste to Here'!D46,"  &amp;  ",'Copy paste to Here'!E46))),"Empty Cell")</f>
        <v xml:space="preserve">316L steel Industrial barbell, 14g (1.6mm) with two 5mm balls &amp; Length: 37mm  &amp;  </v>
      </c>
      <c r="B42" s="57" t="str">
        <f>'Copy paste to Here'!C46</f>
        <v>BBIND</v>
      </c>
      <c r="C42" s="57" t="s">
        <v>903</v>
      </c>
      <c r="D42" s="58">
        <f>Invoice!B46</f>
        <v>6</v>
      </c>
      <c r="E42" s="59">
        <f>'Shipping Invoice'!J46*$N$1</f>
        <v>9.15</v>
      </c>
      <c r="F42" s="59">
        <f t="shared" si="0"/>
        <v>54.900000000000006</v>
      </c>
      <c r="G42" s="60">
        <f t="shared" si="1"/>
        <v>9.15</v>
      </c>
      <c r="H42" s="63">
        <f t="shared" si="2"/>
        <v>54.900000000000006</v>
      </c>
    </row>
    <row r="43" spans="1:8" s="62" customFormat="1" ht="24">
      <c r="A43" s="56" t="str">
        <f>IF((LEN('Copy paste to Here'!G47))&gt;5,((CONCATENATE('Copy paste to Here'!G47," &amp; ",'Copy paste to Here'!D47,"  &amp;  ",'Copy paste to Here'!E47))),"Empty Cell")</f>
        <v>Extra long PVD plated surgical steel industrial barbell, 14g (1.6mm) with two 5mm balls &amp; Length: 48mm  &amp;  Color: Black</v>
      </c>
      <c r="B43" s="57" t="str">
        <f>'Copy paste to Here'!C47</f>
        <v>BBITBXL</v>
      </c>
      <c r="C43" s="57" t="s">
        <v>739</v>
      </c>
      <c r="D43" s="58">
        <f>Invoice!B47</f>
        <v>2</v>
      </c>
      <c r="E43" s="59">
        <f>'Shipping Invoice'!J47*$N$1</f>
        <v>27.09</v>
      </c>
      <c r="F43" s="59">
        <f t="shared" si="0"/>
        <v>54.18</v>
      </c>
      <c r="G43" s="60">
        <f t="shared" si="1"/>
        <v>27.09</v>
      </c>
      <c r="H43" s="63">
        <f t="shared" si="2"/>
        <v>54.18</v>
      </c>
    </row>
    <row r="44" spans="1:8" s="62" customFormat="1" ht="24">
      <c r="A44" s="56" t="str">
        <f>IF((LEN('Copy paste to Here'!G48))&gt;5,((CONCATENATE('Copy paste to Here'!G48," &amp; ",'Copy paste to Here'!D48,"  &amp;  ",'Copy paste to Here'!E48))),"Empty Cell")</f>
        <v>316L surgical steel Industrial barbell, 14g (1.6mm) with two 4mm acrylic UV dice &amp; Length: 35mm  &amp;  Color: Pink</v>
      </c>
      <c r="B44" s="57" t="str">
        <f>'Copy paste to Here'!C48</f>
        <v>BBIVD4</v>
      </c>
      <c r="C44" s="57" t="s">
        <v>741</v>
      </c>
      <c r="D44" s="58">
        <f>Invoice!B48</f>
        <v>4</v>
      </c>
      <c r="E44" s="59">
        <f>'Shipping Invoice'!J48*$N$1</f>
        <v>13.54</v>
      </c>
      <c r="F44" s="59">
        <f t="shared" si="0"/>
        <v>54.16</v>
      </c>
      <c r="G44" s="60">
        <f t="shared" si="1"/>
        <v>13.54</v>
      </c>
      <c r="H44" s="63">
        <f t="shared" si="2"/>
        <v>54.16</v>
      </c>
    </row>
    <row r="45" spans="1:8" s="62" customFormat="1" ht="24">
      <c r="A45" s="56" t="str">
        <f>IF((LEN('Copy paste to Here'!G49))&gt;5,((CONCATENATE('Copy paste to Here'!G49," &amp; ",'Copy paste to Here'!D49,"  &amp;  ",'Copy paste to Here'!E49))),"Empty Cell")</f>
        <v>Premium PVD plated surgical steel ball closure ring, 14g (1.6mm) with a 4mm ball &amp; Length: 8mm  &amp;  Color: Blue</v>
      </c>
      <c r="B45" s="57" t="str">
        <f>'Copy paste to Here'!C49</f>
        <v>BCRT</v>
      </c>
      <c r="C45" s="57" t="s">
        <v>622</v>
      </c>
      <c r="D45" s="58">
        <f>Invoice!B49</f>
        <v>1</v>
      </c>
      <c r="E45" s="59">
        <f>'Shipping Invoice'!J49*$N$1</f>
        <v>21.6</v>
      </c>
      <c r="F45" s="59">
        <f t="shared" si="0"/>
        <v>21.6</v>
      </c>
      <c r="G45" s="60">
        <f t="shared" si="1"/>
        <v>21.6</v>
      </c>
      <c r="H45" s="63">
        <f t="shared" si="2"/>
        <v>21.6</v>
      </c>
    </row>
    <row r="46" spans="1:8" s="62" customFormat="1" ht="24">
      <c r="A46" s="56" t="str">
        <f>IF((LEN('Copy paste to Here'!G50))&gt;5,((CONCATENATE('Copy paste to Here'!G50," &amp; ",'Copy paste to Here'!D50,"  &amp;  ",'Copy paste to Here'!E50))),"Empty Cell")</f>
        <v>Premium PVD plated surgical steel ball closure ring, 14g (1.6mm) with a 4mm ball &amp; Length: 10mm  &amp;  Color: Blue</v>
      </c>
      <c r="B46" s="57" t="str">
        <f>'Copy paste to Here'!C50</f>
        <v>BCRT</v>
      </c>
      <c r="C46" s="57" t="s">
        <v>622</v>
      </c>
      <c r="D46" s="58">
        <f>Invoice!B50</f>
        <v>1</v>
      </c>
      <c r="E46" s="59">
        <f>'Shipping Invoice'!J50*$N$1</f>
        <v>21.6</v>
      </c>
      <c r="F46" s="59">
        <f t="shared" si="0"/>
        <v>21.6</v>
      </c>
      <c r="G46" s="60">
        <f t="shared" si="1"/>
        <v>21.6</v>
      </c>
      <c r="H46" s="63">
        <f t="shared" si="2"/>
        <v>21.6</v>
      </c>
    </row>
    <row r="47" spans="1:8" s="62" customFormat="1" ht="24">
      <c r="A47" s="56" t="str">
        <f>IF((LEN('Copy paste to Here'!G51))&gt;5,((CONCATENATE('Copy paste to Here'!G51," &amp; ",'Copy paste to Here'!D51,"  &amp;  ",'Copy paste to Here'!E51))),"Empty Cell")</f>
        <v>Premium PVD plated surgical steel ball closure ring, 14g (1.6mm) with a 4mm ball &amp; Length: 12mm  &amp;  Color: Blue</v>
      </c>
      <c r="B47" s="57" t="str">
        <f>'Copy paste to Here'!C51</f>
        <v>BCRT</v>
      </c>
      <c r="C47" s="57" t="s">
        <v>622</v>
      </c>
      <c r="D47" s="58">
        <f>Invoice!B51</f>
        <v>1</v>
      </c>
      <c r="E47" s="59">
        <f>'Shipping Invoice'!J51*$N$1</f>
        <v>21.6</v>
      </c>
      <c r="F47" s="59">
        <f t="shared" si="0"/>
        <v>21.6</v>
      </c>
      <c r="G47" s="60">
        <f t="shared" si="1"/>
        <v>21.6</v>
      </c>
      <c r="H47" s="63">
        <f t="shared" si="2"/>
        <v>21.6</v>
      </c>
    </row>
    <row r="48" spans="1:8" s="62" customFormat="1" ht="24">
      <c r="A48" s="56" t="str">
        <f>IF((LEN('Copy paste to Here'!G52))&gt;5,((CONCATENATE('Copy paste to Here'!G52," &amp; ",'Copy paste to Here'!D52,"  &amp;  ",'Copy paste to Here'!E52))),"Empty Cell")</f>
        <v>Premium PVD plated surgical steel ball closure ring, 14g (1.6mm) with a 4mm ball &amp; Length: 14mm  &amp;  Color: Blue</v>
      </c>
      <c r="B48" s="57" t="str">
        <f>'Copy paste to Here'!C52</f>
        <v>BCRT</v>
      </c>
      <c r="C48" s="57" t="s">
        <v>622</v>
      </c>
      <c r="D48" s="58">
        <f>Invoice!B52</f>
        <v>1</v>
      </c>
      <c r="E48" s="59">
        <f>'Shipping Invoice'!J52*$N$1</f>
        <v>21.6</v>
      </c>
      <c r="F48" s="59">
        <f t="shared" si="0"/>
        <v>21.6</v>
      </c>
      <c r="G48" s="60">
        <f t="shared" si="1"/>
        <v>21.6</v>
      </c>
      <c r="H48" s="63">
        <f t="shared" si="2"/>
        <v>21.6</v>
      </c>
    </row>
    <row r="49" spans="1:8" s="62" customFormat="1" ht="24">
      <c r="A49" s="56" t="str">
        <f>IF((LEN('Copy paste to Here'!G53))&gt;5,((CONCATENATE('Copy paste to Here'!G53," &amp; ",'Copy paste to Here'!D53,"  &amp;  ",'Copy paste to Here'!E53))),"Empty Cell")</f>
        <v>Black PVD plated surgical steel ball closure ring, 18g (1mm) with 3mm ball &amp; Length: 6mm  &amp;  Color: Black</v>
      </c>
      <c r="B49" s="57" t="str">
        <f>'Copy paste to Here'!C53</f>
        <v>BCRT18</v>
      </c>
      <c r="C49" s="57" t="s">
        <v>744</v>
      </c>
      <c r="D49" s="58">
        <f>Invoice!B53</f>
        <v>2</v>
      </c>
      <c r="E49" s="59">
        <f>'Shipping Invoice'!J53*$N$1</f>
        <v>21.6</v>
      </c>
      <c r="F49" s="59">
        <f t="shared" si="0"/>
        <v>43.2</v>
      </c>
      <c r="G49" s="60">
        <f t="shared" si="1"/>
        <v>21.6</v>
      </c>
      <c r="H49" s="63">
        <f t="shared" si="2"/>
        <v>43.2</v>
      </c>
    </row>
    <row r="50" spans="1:8" s="62" customFormat="1" ht="24">
      <c r="A50" s="56" t="str">
        <f>IF((LEN('Copy paste to Here'!G54))&gt;5,((CONCATENATE('Copy paste to Here'!G54," &amp; ",'Copy paste to Here'!D54,"  &amp;  ",'Copy paste to Here'!E54))),"Empty Cell")</f>
        <v>Black PVD plated surgical steel ball closure ring, 18g (1mm) with 3mm ball &amp; Length: 8mm  &amp;  Color: Black</v>
      </c>
      <c r="B50" s="57" t="str">
        <f>'Copy paste to Here'!C54</f>
        <v>BCRT18</v>
      </c>
      <c r="C50" s="57" t="s">
        <v>744</v>
      </c>
      <c r="D50" s="58">
        <f>Invoice!B54</f>
        <v>2</v>
      </c>
      <c r="E50" s="59">
        <f>'Shipping Invoice'!J54*$N$1</f>
        <v>21.6</v>
      </c>
      <c r="F50" s="59">
        <f t="shared" si="0"/>
        <v>43.2</v>
      </c>
      <c r="G50" s="60">
        <f t="shared" si="1"/>
        <v>21.6</v>
      </c>
      <c r="H50" s="63">
        <f t="shared" si="2"/>
        <v>43.2</v>
      </c>
    </row>
    <row r="51" spans="1:8" s="62" customFormat="1" ht="24">
      <c r="A51" s="56" t="str">
        <f>IF((LEN('Copy paste to Here'!G55))&gt;5,((CONCATENATE('Copy paste to Here'!G55," &amp; ",'Copy paste to Here'!D55,"  &amp;  ",'Copy paste to Here'!E55))),"Empty Cell")</f>
        <v>Black PVD plated surgical steel ball closure ring, 18g (1mm) with 3mm ball &amp; Length: 10mm  &amp;  Color: Black</v>
      </c>
      <c r="B51" s="57" t="str">
        <f>'Copy paste to Here'!C55</f>
        <v>BCRT18</v>
      </c>
      <c r="C51" s="57" t="s">
        <v>744</v>
      </c>
      <c r="D51" s="58">
        <f>Invoice!B55</f>
        <v>2</v>
      </c>
      <c r="E51" s="59">
        <f>'Shipping Invoice'!J55*$N$1</f>
        <v>21.6</v>
      </c>
      <c r="F51" s="59">
        <f t="shared" si="0"/>
        <v>43.2</v>
      </c>
      <c r="G51" s="60">
        <f t="shared" si="1"/>
        <v>21.6</v>
      </c>
      <c r="H51" s="63">
        <f t="shared" si="2"/>
        <v>43.2</v>
      </c>
    </row>
    <row r="52" spans="1:8" s="62" customFormat="1" ht="24">
      <c r="A52" s="56" t="str">
        <f>IF((LEN('Copy paste to Here'!G56))&gt;5,((CONCATENATE('Copy paste to Here'!G56," &amp; ",'Copy paste to Here'!D56,"  &amp;  ",'Copy paste to Here'!E56))),"Empty Cell")</f>
        <v>Premium PVD plated surgical steel ball closure ring, 16g (1.2mm) with 3mm ball &amp; Length: 6mm  &amp;  Color: Blue</v>
      </c>
      <c r="B52" s="57" t="str">
        <f>'Copy paste to Here'!C56</f>
        <v>BCRTE</v>
      </c>
      <c r="C52" s="57" t="s">
        <v>746</v>
      </c>
      <c r="D52" s="58">
        <f>Invoice!B56</f>
        <v>4</v>
      </c>
      <c r="E52" s="59">
        <f>'Shipping Invoice'!J56*$N$1</f>
        <v>21.6</v>
      </c>
      <c r="F52" s="59">
        <f t="shared" si="0"/>
        <v>86.4</v>
      </c>
      <c r="G52" s="60">
        <f t="shared" si="1"/>
        <v>21.6</v>
      </c>
      <c r="H52" s="63">
        <f t="shared" si="2"/>
        <v>86.4</v>
      </c>
    </row>
    <row r="53" spans="1:8" s="62" customFormat="1" ht="24">
      <c r="A53" s="56" t="str">
        <f>IF((LEN('Copy paste to Here'!G57))&gt;5,((CONCATENATE('Copy paste to Here'!G57," &amp; ",'Copy paste to Here'!D57,"  &amp;  ",'Copy paste to Here'!E57))),"Empty Cell")</f>
        <v>Premium PVD plated surgical steel ball closure ring, 16g (1.2mm) with 3mm ball &amp; Length: 8mm  &amp;  Color: Blue</v>
      </c>
      <c r="B53" s="57" t="str">
        <f>'Copy paste to Here'!C57</f>
        <v>BCRTE</v>
      </c>
      <c r="C53" s="57" t="s">
        <v>746</v>
      </c>
      <c r="D53" s="58">
        <f>Invoice!B57</f>
        <v>4</v>
      </c>
      <c r="E53" s="59">
        <f>'Shipping Invoice'!J57*$N$1</f>
        <v>21.6</v>
      </c>
      <c r="F53" s="59">
        <f t="shared" si="0"/>
        <v>86.4</v>
      </c>
      <c r="G53" s="60">
        <f t="shared" si="1"/>
        <v>21.6</v>
      </c>
      <c r="H53" s="63">
        <f t="shared" si="2"/>
        <v>86.4</v>
      </c>
    </row>
    <row r="54" spans="1:8" s="62" customFormat="1" ht="24">
      <c r="A54" s="56" t="str">
        <f>IF((LEN('Copy paste to Here'!G58))&gt;5,((CONCATENATE('Copy paste to Here'!G58," &amp; ",'Copy paste to Here'!D58,"  &amp;  ",'Copy paste to Here'!E58))),"Empty Cell")</f>
        <v>Premium PVD plated surgical steel ball closure ring, 16g (1.2mm) with 3mm ball &amp; Length: 10mm  &amp;  Color: Blue</v>
      </c>
      <c r="B54" s="57" t="str">
        <f>'Copy paste to Here'!C58</f>
        <v>BCRTE</v>
      </c>
      <c r="C54" s="57" t="s">
        <v>746</v>
      </c>
      <c r="D54" s="58">
        <f>Invoice!B58</f>
        <v>4</v>
      </c>
      <c r="E54" s="59">
        <f>'Shipping Invoice'!J58*$N$1</f>
        <v>21.6</v>
      </c>
      <c r="F54" s="59">
        <f t="shared" si="0"/>
        <v>86.4</v>
      </c>
      <c r="G54" s="60">
        <f t="shared" si="1"/>
        <v>21.6</v>
      </c>
      <c r="H54" s="63">
        <f t="shared" si="2"/>
        <v>86.4</v>
      </c>
    </row>
    <row r="55" spans="1:8" s="62" customFormat="1" ht="24">
      <c r="A55" s="56" t="str">
        <f>IF((LEN('Copy paste to Here'!G59))&gt;5,((CONCATENATE('Copy paste to Here'!G59," &amp; ",'Copy paste to Here'!D59,"  &amp;  ",'Copy paste to Here'!E59))),"Empty Cell")</f>
        <v>PVD plated 316L steel eyebrow banana, 18g (1mm) with two 3mm balls &amp; Color: High Polish  &amp;  Length: 6mm</v>
      </c>
      <c r="B55" s="57" t="str">
        <f>'Copy paste to Here'!C59</f>
        <v>BN18B3</v>
      </c>
      <c r="C55" s="57" t="s">
        <v>748</v>
      </c>
      <c r="D55" s="58">
        <f>Invoice!B59</f>
        <v>16</v>
      </c>
      <c r="E55" s="59">
        <f>'Shipping Invoice'!J59*$N$1</f>
        <v>6.95</v>
      </c>
      <c r="F55" s="59">
        <f t="shared" si="0"/>
        <v>111.2</v>
      </c>
      <c r="G55" s="60">
        <f t="shared" si="1"/>
        <v>6.95</v>
      </c>
      <c r="H55" s="63">
        <f t="shared" si="2"/>
        <v>111.2</v>
      </c>
    </row>
    <row r="56" spans="1:8" s="62" customFormat="1" ht="24">
      <c r="A56" s="56" t="str">
        <f>IF((LEN('Copy paste to Here'!G60))&gt;5,((CONCATENATE('Copy paste to Here'!G60," &amp; ",'Copy paste to Here'!D60,"  &amp;  ",'Copy paste to Here'!E60))),"Empty Cell")</f>
        <v>PVD plated 316L steel eyebrow banana, 18g (1mm) with two 3mm balls &amp; Color: High Polish  &amp;  Length: 10mm</v>
      </c>
      <c r="B56" s="57" t="str">
        <f>'Copy paste to Here'!C60</f>
        <v>BN18B3</v>
      </c>
      <c r="C56" s="57" t="s">
        <v>748</v>
      </c>
      <c r="D56" s="58">
        <f>Invoice!B60</f>
        <v>28</v>
      </c>
      <c r="E56" s="59">
        <f>'Shipping Invoice'!J60*$N$1</f>
        <v>6.95</v>
      </c>
      <c r="F56" s="59">
        <f t="shared" si="0"/>
        <v>194.6</v>
      </c>
      <c r="G56" s="60">
        <f t="shared" si="1"/>
        <v>6.95</v>
      </c>
      <c r="H56" s="63">
        <f t="shared" si="2"/>
        <v>194.6</v>
      </c>
    </row>
    <row r="57" spans="1:8" s="62" customFormat="1" ht="24">
      <c r="A57" s="56" t="str">
        <f>IF((LEN('Copy paste to Here'!G61))&gt;5,((CONCATENATE('Copy paste to Here'!G61," &amp; ",'Copy paste to Here'!D61,"  &amp;  ",'Copy paste to Here'!E61))),"Empty Cell")</f>
        <v xml:space="preserve">Surgical steel eyebrow banana, 18g (1mm) with two 3mm cones &amp; Length: 8mm  &amp;  </v>
      </c>
      <c r="B57" s="57" t="str">
        <f>'Copy paste to Here'!C61</f>
        <v>BN18CN3</v>
      </c>
      <c r="C57" s="57" t="s">
        <v>750</v>
      </c>
      <c r="D57" s="58">
        <f>Invoice!B61</f>
        <v>4</v>
      </c>
      <c r="E57" s="59">
        <f>'Shipping Invoice'!J61*$N$1</f>
        <v>8.42</v>
      </c>
      <c r="F57" s="59">
        <f t="shared" si="0"/>
        <v>33.68</v>
      </c>
      <c r="G57" s="60">
        <f t="shared" si="1"/>
        <v>8.42</v>
      </c>
      <c r="H57" s="63">
        <f t="shared" si="2"/>
        <v>33.68</v>
      </c>
    </row>
    <row r="58" spans="1:8" s="62" customFormat="1" ht="24">
      <c r="A58" s="56" t="str">
        <f>IF((LEN('Copy paste to Here'!G62))&gt;5,((CONCATENATE('Copy paste to Here'!G62," &amp; ",'Copy paste to Here'!D62,"  &amp;  ",'Copy paste to Here'!E62))),"Empty Cell")</f>
        <v xml:space="preserve">Surgical steel eyebrow banana, 18g (1mm) with two 3mm cones &amp; Length: 10mm  &amp;  </v>
      </c>
      <c r="B58" s="57" t="str">
        <f>'Copy paste to Here'!C62</f>
        <v>BN18CN3</v>
      </c>
      <c r="C58" s="57" t="s">
        <v>750</v>
      </c>
      <c r="D58" s="58">
        <f>Invoice!B62</f>
        <v>4</v>
      </c>
      <c r="E58" s="59">
        <f>'Shipping Invoice'!J62*$N$1</f>
        <v>8.42</v>
      </c>
      <c r="F58" s="59">
        <f t="shared" si="0"/>
        <v>33.68</v>
      </c>
      <c r="G58" s="60">
        <f t="shared" si="1"/>
        <v>8.42</v>
      </c>
      <c r="H58" s="63">
        <f t="shared" si="2"/>
        <v>33.68</v>
      </c>
    </row>
    <row r="59" spans="1:8" s="62" customFormat="1" ht="24">
      <c r="A59" s="56" t="str">
        <f>IF((LEN('Copy paste to Here'!G63))&gt;5,((CONCATENATE('Copy paste to Here'!G63," &amp; ",'Copy paste to Here'!D63,"  &amp;  ",'Copy paste to Here'!E63))),"Empty Cell")</f>
        <v>Surgical steel eyebrow banana, 18g (1mm) with two 3mm bezel set jewel balls &amp; Size: 6mm  &amp;  Crystal Color: Light Siam</v>
      </c>
      <c r="B59" s="57" t="str">
        <f>'Copy paste to Here'!C63</f>
        <v>BN18JB3</v>
      </c>
      <c r="C59" s="57" t="s">
        <v>504</v>
      </c>
      <c r="D59" s="58">
        <f>Invoice!B63</f>
        <v>2</v>
      </c>
      <c r="E59" s="59">
        <f>'Shipping Invoice'!J63*$N$1</f>
        <v>21.6</v>
      </c>
      <c r="F59" s="59">
        <f t="shared" si="0"/>
        <v>43.2</v>
      </c>
      <c r="G59" s="60">
        <f t="shared" si="1"/>
        <v>21.6</v>
      </c>
      <c r="H59" s="63">
        <f t="shared" si="2"/>
        <v>43.2</v>
      </c>
    </row>
    <row r="60" spans="1:8" s="62" customFormat="1" ht="24">
      <c r="A60" s="56" t="str">
        <f>IF((LEN('Copy paste to Here'!G64))&gt;5,((CONCATENATE('Copy paste to Here'!G64," &amp; ",'Copy paste to Here'!D64,"  &amp;  ",'Copy paste to Here'!E64))),"Empty Cell")</f>
        <v>Surgical steel eyebrow banana, 18g (1mm) with two 3mm bezel set jewel balls &amp; Size: 6mm  &amp;  Cz Color: Rose</v>
      </c>
      <c r="B60" s="57" t="str">
        <f>'Copy paste to Here'!C64</f>
        <v>BN18JB3</v>
      </c>
      <c r="C60" s="57" t="s">
        <v>504</v>
      </c>
      <c r="D60" s="58">
        <f>Invoice!B64</f>
        <v>2</v>
      </c>
      <c r="E60" s="59">
        <f>'Shipping Invoice'!J64*$N$1</f>
        <v>21.6</v>
      </c>
      <c r="F60" s="59">
        <f t="shared" si="0"/>
        <v>43.2</v>
      </c>
      <c r="G60" s="60">
        <f t="shared" si="1"/>
        <v>21.6</v>
      </c>
      <c r="H60" s="63">
        <f t="shared" si="2"/>
        <v>43.2</v>
      </c>
    </row>
    <row r="61" spans="1:8" s="62" customFormat="1" ht="36">
      <c r="A61" s="56" t="str">
        <f>IF((LEN('Copy paste to Here'!G65))&gt;5,((CONCATENATE('Copy paste to Here'!G65," &amp; ",'Copy paste to Here'!D65,"  &amp;  ",'Copy paste to Here'!E65))),"Empty Cell")</f>
        <v>316L steel belly banana, 14g (1.6m) with a 8mm and a 5mm bezel set jewel ball using original Czech Preciosa crystals. &amp; Length: 8mm  &amp;  Crystal Color: Clear</v>
      </c>
      <c r="B61" s="57" t="str">
        <f>'Copy paste to Here'!C65</f>
        <v>BN2CG</v>
      </c>
      <c r="C61" s="57" t="s">
        <v>668</v>
      </c>
      <c r="D61" s="58">
        <f>Invoice!B65</f>
        <v>2</v>
      </c>
      <c r="E61" s="59">
        <f>'Shipping Invoice'!J65*$N$1</f>
        <v>31.48</v>
      </c>
      <c r="F61" s="59">
        <f t="shared" si="0"/>
        <v>62.96</v>
      </c>
      <c r="G61" s="60">
        <f t="shared" si="1"/>
        <v>31.48</v>
      </c>
      <c r="H61" s="63">
        <f t="shared" si="2"/>
        <v>62.96</v>
      </c>
    </row>
    <row r="62" spans="1:8" s="62" customFormat="1" ht="36">
      <c r="A62" s="56" t="str">
        <f>IF((LEN('Copy paste to Here'!G66))&gt;5,((CONCATENATE('Copy paste to Here'!G66," &amp; ",'Copy paste to Here'!D66,"  &amp;  ",'Copy paste to Here'!E66))),"Empty Cell")</f>
        <v>316L steel belly banana, 14g (1.6m) with a 8mm and a 5mm bezel set jewel ball using original Czech Preciosa crystals. &amp; Length: 8mm  &amp;  Crystal Color: AB</v>
      </c>
      <c r="B62" s="57" t="str">
        <f>'Copy paste to Here'!C66</f>
        <v>BN2CG</v>
      </c>
      <c r="C62" s="57" t="s">
        <v>668</v>
      </c>
      <c r="D62" s="58">
        <f>Invoice!B66</f>
        <v>2</v>
      </c>
      <c r="E62" s="59">
        <f>'Shipping Invoice'!J66*$N$1</f>
        <v>31.48</v>
      </c>
      <c r="F62" s="59">
        <f t="shared" si="0"/>
        <v>62.96</v>
      </c>
      <c r="G62" s="60">
        <f t="shared" si="1"/>
        <v>31.48</v>
      </c>
      <c r="H62" s="63">
        <f t="shared" si="2"/>
        <v>62.96</v>
      </c>
    </row>
    <row r="63" spans="1:8" s="62" customFormat="1" ht="36">
      <c r="A63" s="56" t="str">
        <f>IF((LEN('Copy paste to Here'!G67))&gt;5,((CONCATENATE('Copy paste to Here'!G67," &amp; ",'Copy paste to Here'!D67,"  &amp;  ",'Copy paste to Here'!E67))),"Empty Cell")</f>
        <v>316L steel belly banana, 14g (1.6m) with a 8mm and a 5mm bezel set jewel ball using original Czech Preciosa crystals. &amp; Length: 8mm  &amp;  Crystal Color: Rose</v>
      </c>
      <c r="B63" s="57" t="str">
        <f>'Copy paste to Here'!C67</f>
        <v>BN2CG</v>
      </c>
      <c r="C63" s="57" t="s">
        <v>668</v>
      </c>
      <c r="D63" s="58">
        <f>Invoice!B67</f>
        <v>2</v>
      </c>
      <c r="E63" s="59">
        <f>'Shipping Invoice'!J67*$N$1</f>
        <v>31.48</v>
      </c>
      <c r="F63" s="59">
        <f t="shared" si="0"/>
        <v>62.96</v>
      </c>
      <c r="G63" s="60">
        <f t="shared" si="1"/>
        <v>31.48</v>
      </c>
      <c r="H63" s="63">
        <f t="shared" si="2"/>
        <v>62.96</v>
      </c>
    </row>
    <row r="64" spans="1:8" s="62" customFormat="1" ht="36">
      <c r="A64" s="56" t="str">
        <f>IF((LEN('Copy paste to Here'!G68))&gt;5,((CONCATENATE('Copy paste to Here'!G68," &amp; ",'Copy paste to Here'!D68,"  &amp;  ",'Copy paste to Here'!E68))),"Empty Cell")</f>
        <v>316L steel belly banana, 14g (1.6m) with a 8mm and a 5mm bezel set jewel ball using original Czech Preciosa crystals. &amp; Length: 8mm  &amp;  Crystal Color: Sapphire</v>
      </c>
      <c r="B64" s="57" t="str">
        <f>'Copy paste to Here'!C68</f>
        <v>BN2CG</v>
      </c>
      <c r="C64" s="57" t="s">
        <v>668</v>
      </c>
      <c r="D64" s="58">
        <f>Invoice!B68</f>
        <v>2</v>
      </c>
      <c r="E64" s="59">
        <f>'Shipping Invoice'!J68*$N$1</f>
        <v>31.48</v>
      </c>
      <c r="F64" s="59">
        <f t="shared" si="0"/>
        <v>62.96</v>
      </c>
      <c r="G64" s="60">
        <f t="shared" si="1"/>
        <v>31.48</v>
      </c>
      <c r="H64" s="63">
        <f t="shared" si="2"/>
        <v>62.96</v>
      </c>
    </row>
    <row r="65" spans="1:8" s="62" customFormat="1" ht="36">
      <c r="A65" s="56" t="str">
        <f>IF((LEN('Copy paste to Here'!G69))&gt;5,((CONCATENATE('Copy paste to Here'!G69," &amp; ",'Copy paste to Here'!D69,"  &amp;  ",'Copy paste to Here'!E69))),"Empty Cell")</f>
        <v>316L steel belly banana, 14g (1.6m) with a 8mm and a 5mm bezel set jewel ball using original Czech Preciosa crystals. &amp; Length: 8mm  &amp;  Crystal Color: Aquamarine</v>
      </c>
      <c r="B65" s="57" t="str">
        <f>'Copy paste to Here'!C69</f>
        <v>BN2CG</v>
      </c>
      <c r="C65" s="57" t="s">
        <v>668</v>
      </c>
      <c r="D65" s="58">
        <f>Invoice!B69</f>
        <v>2</v>
      </c>
      <c r="E65" s="59">
        <f>'Shipping Invoice'!J69*$N$1</f>
        <v>31.48</v>
      </c>
      <c r="F65" s="59">
        <f t="shared" si="0"/>
        <v>62.96</v>
      </c>
      <c r="G65" s="60">
        <f t="shared" si="1"/>
        <v>31.48</v>
      </c>
      <c r="H65" s="63">
        <f t="shared" si="2"/>
        <v>62.96</v>
      </c>
    </row>
    <row r="66" spans="1:8" s="62" customFormat="1" ht="24">
      <c r="A66" s="56" t="str">
        <f>IF((LEN('Copy paste to Here'!G70))&gt;5,((CONCATENATE('Copy paste to Here'!G70," &amp; ",'Copy paste to Here'!D70,"  &amp;  ",'Copy paste to Here'!E70))),"Empty Cell")</f>
        <v>Surgical steel belly banana, 14g (1.6mm) with a 6mm and a 5mm bezel set jewel ball &amp; Length: 10mm  &amp;  Crystal Color: Clear</v>
      </c>
      <c r="B66" s="57" t="str">
        <f>'Copy paste to Here'!C70</f>
        <v>BN2CS</v>
      </c>
      <c r="C66" s="57" t="s">
        <v>625</v>
      </c>
      <c r="D66" s="58">
        <f>Invoice!B70</f>
        <v>1</v>
      </c>
      <c r="E66" s="59">
        <f>'Shipping Invoice'!J70*$N$1</f>
        <v>28.92</v>
      </c>
      <c r="F66" s="59">
        <f t="shared" si="0"/>
        <v>28.92</v>
      </c>
      <c r="G66" s="60">
        <f t="shared" si="1"/>
        <v>28.92</v>
      </c>
      <c r="H66" s="63">
        <f t="shared" si="2"/>
        <v>28.92</v>
      </c>
    </row>
    <row r="67" spans="1:8" s="62" customFormat="1" ht="24">
      <c r="A67" s="56" t="str">
        <f>IF((LEN('Copy paste to Here'!G71))&gt;5,((CONCATENATE('Copy paste to Here'!G71," &amp; ",'Copy paste to Here'!D71,"  &amp;  ",'Copy paste to Here'!E71))),"Empty Cell")</f>
        <v>Surgical steel belly banana, 14g (1.6mm) with a 6mm and a 5mm bezel set jewel ball &amp; Length: 10mm  &amp;  Crystal Color: Rose</v>
      </c>
      <c r="B67" s="57" t="str">
        <f>'Copy paste to Here'!C71</f>
        <v>BN2CS</v>
      </c>
      <c r="C67" s="57" t="s">
        <v>625</v>
      </c>
      <c r="D67" s="58">
        <f>Invoice!B71</f>
        <v>1</v>
      </c>
      <c r="E67" s="59">
        <f>'Shipping Invoice'!J71*$N$1</f>
        <v>28.92</v>
      </c>
      <c r="F67" s="59">
        <f t="shared" si="0"/>
        <v>28.92</v>
      </c>
      <c r="G67" s="60">
        <f t="shared" si="1"/>
        <v>28.92</v>
      </c>
      <c r="H67" s="63">
        <f t="shared" si="2"/>
        <v>28.92</v>
      </c>
    </row>
    <row r="68" spans="1:8" s="62" customFormat="1" ht="24">
      <c r="A68" s="56" t="str">
        <f>IF((LEN('Copy paste to Here'!G72))&gt;5,((CONCATENATE('Copy paste to Here'!G72," &amp; ",'Copy paste to Here'!D72,"  &amp;  ",'Copy paste to Here'!E72))),"Empty Cell")</f>
        <v>Surgical steel belly banana, 14g (1.6mm) with a 6mm and a 5mm bezel set jewel ball &amp; Length: 10mm  &amp;  Crystal Color: Sapphire</v>
      </c>
      <c r="B68" s="57" t="str">
        <f>'Copy paste to Here'!C72</f>
        <v>BN2CS</v>
      </c>
      <c r="C68" s="57" t="s">
        <v>625</v>
      </c>
      <c r="D68" s="58">
        <f>Invoice!B72</f>
        <v>1</v>
      </c>
      <c r="E68" s="59">
        <f>'Shipping Invoice'!J72*$N$1</f>
        <v>28.92</v>
      </c>
      <c r="F68" s="59">
        <f t="shared" si="0"/>
        <v>28.92</v>
      </c>
      <c r="G68" s="60">
        <f t="shared" si="1"/>
        <v>28.92</v>
      </c>
      <c r="H68" s="63">
        <f t="shared" si="2"/>
        <v>28.92</v>
      </c>
    </row>
    <row r="69" spans="1:8" s="62" customFormat="1" ht="36">
      <c r="A69" s="56" t="str">
        <f>IF((LEN('Copy paste to Here'!G73))&gt;5,((CONCATENATE('Copy paste to Here'!G73," &amp; ",'Copy paste to Here'!D73,"  &amp;  ",'Copy paste to Here'!E73))),"Empty Cell")</f>
        <v>Surgical steel belly banana, 14g (1.6mm) with a 6mm and a 5mm bezel set jewel ball &amp; Length: 10mm  &amp;  Crystal Color: Aquamarine</v>
      </c>
      <c r="B69" s="57" t="str">
        <f>'Copy paste to Here'!C73</f>
        <v>BN2CS</v>
      </c>
      <c r="C69" s="57" t="s">
        <v>625</v>
      </c>
      <c r="D69" s="58">
        <f>Invoice!B73</f>
        <v>1</v>
      </c>
      <c r="E69" s="59">
        <f>'Shipping Invoice'!J73*$N$1</f>
        <v>28.92</v>
      </c>
      <c r="F69" s="59">
        <f t="shared" si="0"/>
        <v>28.92</v>
      </c>
      <c r="G69" s="60">
        <f t="shared" si="1"/>
        <v>28.92</v>
      </c>
      <c r="H69" s="63">
        <f t="shared" si="2"/>
        <v>28.92</v>
      </c>
    </row>
    <row r="70" spans="1:8" s="62" customFormat="1" ht="24">
      <c r="A70" s="56" t="str">
        <f>IF((LEN('Copy paste to Here'!G74))&gt;5,((CONCATENATE('Copy paste to Here'!G74," &amp; ",'Copy paste to Here'!D74,"  &amp;  ",'Copy paste to Here'!E74))),"Empty Cell")</f>
        <v>Surgical steel belly banana, 14g (1.6mm) with a 6mm and a 5mm bezel set jewel ball &amp; Length: 10mm  &amp;  Crystal Color: Amethyst</v>
      </c>
      <c r="B70" s="57" t="str">
        <f>'Copy paste to Here'!C74</f>
        <v>BN2CS</v>
      </c>
      <c r="C70" s="57" t="s">
        <v>625</v>
      </c>
      <c r="D70" s="58">
        <f>Invoice!B74</f>
        <v>1</v>
      </c>
      <c r="E70" s="59">
        <f>'Shipping Invoice'!J74*$N$1</f>
        <v>28.92</v>
      </c>
      <c r="F70" s="59">
        <f t="shared" si="0"/>
        <v>28.92</v>
      </c>
      <c r="G70" s="60">
        <f t="shared" si="1"/>
        <v>28.92</v>
      </c>
      <c r="H70" s="63">
        <f t="shared" si="2"/>
        <v>28.92</v>
      </c>
    </row>
    <row r="71" spans="1:8" s="62" customFormat="1" ht="24">
      <c r="A71" s="56" t="str">
        <f>IF((LEN('Copy paste to Here'!G75))&gt;5,((CONCATENATE('Copy paste to Here'!G75," &amp; ",'Copy paste to Here'!D75,"  &amp;  ",'Copy paste to Here'!E75))),"Empty Cell")</f>
        <v xml:space="preserve">Surgical steel eyebrow banana, 20g (0.8mm) with two 3mm balls &amp; Length: 6mm  &amp;  </v>
      </c>
      <c r="B71" s="57" t="str">
        <f>'Copy paste to Here'!C75</f>
        <v>BNE20B</v>
      </c>
      <c r="C71" s="57" t="s">
        <v>753</v>
      </c>
      <c r="D71" s="58">
        <f>Invoice!B75</f>
        <v>2</v>
      </c>
      <c r="E71" s="59">
        <f>'Shipping Invoice'!J75*$N$1</f>
        <v>14.28</v>
      </c>
      <c r="F71" s="59">
        <f t="shared" si="0"/>
        <v>28.56</v>
      </c>
      <c r="G71" s="60">
        <f t="shared" si="1"/>
        <v>14.28</v>
      </c>
      <c r="H71" s="63">
        <f t="shared" si="2"/>
        <v>28.56</v>
      </c>
    </row>
    <row r="72" spans="1:8" s="62" customFormat="1" ht="24">
      <c r="A72" s="56" t="str">
        <f>IF((LEN('Copy paste to Here'!G76))&gt;5,((CONCATENATE('Copy paste to Here'!G76," &amp; ",'Copy paste to Here'!D76,"  &amp;  ",'Copy paste to Here'!E76))),"Empty Cell")</f>
        <v xml:space="preserve">Surgical steel eyebrow banana, 16g (1.2mm) with two 3mm balls &amp; Length: 10mm  &amp;  </v>
      </c>
      <c r="B72" s="57" t="str">
        <f>'Copy paste to Here'!C76</f>
        <v>BNEB</v>
      </c>
      <c r="C72" s="57" t="s">
        <v>755</v>
      </c>
      <c r="D72" s="58">
        <f>Invoice!B76</f>
        <v>6</v>
      </c>
      <c r="E72" s="59">
        <f>'Shipping Invoice'!J76*$N$1</f>
        <v>5.86</v>
      </c>
      <c r="F72" s="59">
        <f t="shared" si="0"/>
        <v>35.160000000000004</v>
      </c>
      <c r="G72" s="60">
        <f t="shared" si="1"/>
        <v>5.86</v>
      </c>
      <c r="H72" s="63">
        <f t="shared" si="2"/>
        <v>35.160000000000004</v>
      </c>
    </row>
    <row r="73" spans="1:8" s="62" customFormat="1" ht="24">
      <c r="A73" s="56" t="str">
        <f>IF((LEN('Copy paste to Here'!G77))&gt;5,((CONCATENATE('Copy paste to Here'!G77," &amp; ",'Copy paste to Here'!D77,"  &amp;  ",'Copy paste to Here'!E77))),"Empty Cell")</f>
        <v xml:space="preserve">Surgical steel banana, 16g (1.2mm) with two 3mm dice &amp; Length: 8mm  &amp;  </v>
      </c>
      <c r="B73" s="57" t="str">
        <f>'Copy paste to Here'!C77</f>
        <v>BNES2DI</v>
      </c>
      <c r="C73" s="57" t="s">
        <v>757</v>
      </c>
      <c r="D73" s="58">
        <f>Invoice!B77</f>
        <v>8</v>
      </c>
      <c r="E73" s="59">
        <f>'Shipping Invoice'!J77*$N$1</f>
        <v>20.13</v>
      </c>
      <c r="F73" s="59">
        <f t="shared" si="0"/>
        <v>161.04</v>
      </c>
      <c r="G73" s="60">
        <f t="shared" si="1"/>
        <v>20.13</v>
      </c>
      <c r="H73" s="63">
        <f t="shared" si="2"/>
        <v>161.04</v>
      </c>
    </row>
    <row r="74" spans="1:8" s="62" customFormat="1" ht="24">
      <c r="A74" s="56" t="str">
        <f>IF((LEN('Copy paste to Here'!G78))&gt;5,((CONCATENATE('Copy paste to Here'!G78," &amp; ",'Copy paste to Here'!D78,"  &amp;  ",'Copy paste to Here'!E78))),"Empty Cell")</f>
        <v xml:space="preserve">Surgical steel banana, 16g (1.2mm) with two 3mm dice &amp; Length: 10mm  &amp;  </v>
      </c>
      <c r="B74" s="57" t="str">
        <f>'Copy paste to Here'!C78</f>
        <v>BNES2DI</v>
      </c>
      <c r="C74" s="57" t="s">
        <v>757</v>
      </c>
      <c r="D74" s="58">
        <f>Invoice!B78</f>
        <v>8</v>
      </c>
      <c r="E74" s="59">
        <f>'Shipping Invoice'!J78*$N$1</f>
        <v>20.13</v>
      </c>
      <c r="F74" s="59">
        <f t="shared" si="0"/>
        <v>161.04</v>
      </c>
      <c r="G74" s="60">
        <f t="shared" si="1"/>
        <v>20.13</v>
      </c>
      <c r="H74" s="63">
        <f t="shared" si="2"/>
        <v>161.04</v>
      </c>
    </row>
    <row r="75" spans="1:8" s="62" customFormat="1" ht="24">
      <c r="A75" s="56" t="str">
        <f>IF((LEN('Copy paste to Here'!G79))&gt;5,((CONCATENATE('Copy paste to Here'!G79," &amp; ",'Copy paste to Here'!D79,"  &amp;  ",'Copy paste to Here'!E79))),"Empty Cell")</f>
        <v xml:space="preserve">Surgical steel eyebrow banana, 16g (1.2mm) with 3mm acrylic solid colored balls - length 5/16'' (8mm) &amp; Color: Black  &amp;  </v>
      </c>
      <c r="B75" s="57" t="str">
        <f>'Copy paste to Here'!C79</f>
        <v>BNESAB</v>
      </c>
      <c r="C75" s="57" t="s">
        <v>759</v>
      </c>
      <c r="D75" s="58">
        <f>Invoice!B79</f>
        <v>1</v>
      </c>
      <c r="E75" s="59">
        <f>'Shipping Invoice'!J79*$N$1</f>
        <v>6.22</v>
      </c>
      <c r="F75" s="59">
        <f t="shared" si="0"/>
        <v>6.22</v>
      </c>
      <c r="G75" s="60">
        <f t="shared" si="1"/>
        <v>6.22</v>
      </c>
      <c r="H75" s="63">
        <f t="shared" si="2"/>
        <v>6.22</v>
      </c>
    </row>
    <row r="76" spans="1:8" s="62" customFormat="1" ht="24">
      <c r="A76" s="56" t="str">
        <f>IF((LEN('Copy paste to Here'!G80))&gt;5,((CONCATENATE('Copy paste to Here'!G80," &amp; ",'Copy paste to Here'!D80,"  &amp;  ",'Copy paste to Here'!E80))),"Empty Cell")</f>
        <v xml:space="preserve">Surgical steel eyebrow banana, 16g (1.2mm) with 3mm acrylic solid colored balls - length 5/16'' (8mm) &amp; Color: White  &amp;  </v>
      </c>
      <c r="B76" s="57" t="str">
        <f>'Copy paste to Here'!C80</f>
        <v>BNESAB</v>
      </c>
      <c r="C76" s="57" t="s">
        <v>759</v>
      </c>
      <c r="D76" s="58">
        <f>Invoice!B80</f>
        <v>1</v>
      </c>
      <c r="E76" s="59">
        <f>'Shipping Invoice'!J80*$N$1</f>
        <v>6.22</v>
      </c>
      <c r="F76" s="59">
        <f t="shared" si="0"/>
        <v>6.22</v>
      </c>
      <c r="G76" s="60">
        <f t="shared" si="1"/>
        <v>6.22</v>
      </c>
      <c r="H76" s="63">
        <f t="shared" si="2"/>
        <v>6.22</v>
      </c>
    </row>
    <row r="77" spans="1:8" s="62" customFormat="1" ht="24">
      <c r="A77" s="56" t="str">
        <f>IF((LEN('Copy paste to Here'!G81))&gt;5,((CONCATENATE('Copy paste to Here'!G81," &amp; ",'Copy paste to Here'!D81,"  &amp;  ",'Copy paste to Here'!E81))),"Empty Cell")</f>
        <v xml:space="preserve">Surgical steel eyebrow banana, 16g (1.2mm) with 3mm acrylic solid colored balls - length 5/16'' (8mm) &amp; Color: Blue  &amp;  </v>
      </c>
      <c r="B77" s="57" t="str">
        <f>'Copy paste to Here'!C81</f>
        <v>BNESAB</v>
      </c>
      <c r="C77" s="57" t="s">
        <v>759</v>
      </c>
      <c r="D77" s="58">
        <f>Invoice!B81</f>
        <v>1</v>
      </c>
      <c r="E77" s="59">
        <f>'Shipping Invoice'!J81*$N$1</f>
        <v>6.22</v>
      </c>
      <c r="F77" s="59">
        <f t="shared" si="0"/>
        <v>6.22</v>
      </c>
      <c r="G77" s="60">
        <f t="shared" si="1"/>
        <v>6.22</v>
      </c>
      <c r="H77" s="63">
        <f t="shared" si="2"/>
        <v>6.22</v>
      </c>
    </row>
    <row r="78" spans="1:8" s="62" customFormat="1" ht="24">
      <c r="A78" s="56" t="str">
        <f>IF((LEN('Copy paste to Here'!G82))&gt;5,((CONCATENATE('Copy paste to Here'!G82," &amp; ",'Copy paste to Here'!D82,"  &amp;  ",'Copy paste to Here'!E82))),"Empty Cell")</f>
        <v xml:space="preserve">Surgical steel eyebrow banana, 16g (1.2mm) with 3mm acrylic solid colored balls - length 5/16'' (8mm) &amp; Color: Green  &amp;  </v>
      </c>
      <c r="B78" s="57" t="str">
        <f>'Copy paste to Here'!C82</f>
        <v>BNESAB</v>
      </c>
      <c r="C78" s="57" t="s">
        <v>759</v>
      </c>
      <c r="D78" s="58">
        <f>Invoice!B82</f>
        <v>1</v>
      </c>
      <c r="E78" s="59">
        <f>'Shipping Invoice'!J82*$N$1</f>
        <v>6.22</v>
      </c>
      <c r="F78" s="59">
        <f t="shared" si="0"/>
        <v>6.22</v>
      </c>
      <c r="G78" s="60">
        <f t="shared" si="1"/>
        <v>6.22</v>
      </c>
      <c r="H78" s="63">
        <f t="shared" si="2"/>
        <v>6.22</v>
      </c>
    </row>
    <row r="79" spans="1:8" s="62" customFormat="1" ht="24">
      <c r="A79" s="56" t="str">
        <f>IF((LEN('Copy paste to Here'!G83))&gt;5,((CONCATENATE('Copy paste to Here'!G83," &amp; ",'Copy paste to Here'!D83,"  &amp;  ",'Copy paste to Here'!E83))),"Empty Cell")</f>
        <v xml:space="preserve">Surgical steel eyebrow banana, 16g (1.2mm) with 3mm acrylic solid colored balls - length 5/16'' (8mm) &amp; Color: Pink  &amp;  </v>
      </c>
      <c r="B79" s="57" t="str">
        <f>'Copy paste to Here'!C83</f>
        <v>BNESAB</v>
      </c>
      <c r="C79" s="57" t="s">
        <v>759</v>
      </c>
      <c r="D79" s="58">
        <f>Invoice!B83</f>
        <v>1</v>
      </c>
      <c r="E79" s="59">
        <f>'Shipping Invoice'!J83*$N$1</f>
        <v>6.22</v>
      </c>
      <c r="F79" s="59">
        <f t="shared" si="0"/>
        <v>6.22</v>
      </c>
      <c r="G79" s="60">
        <f t="shared" si="1"/>
        <v>6.22</v>
      </c>
      <c r="H79" s="63">
        <f t="shared" si="2"/>
        <v>6.22</v>
      </c>
    </row>
    <row r="80" spans="1:8" s="62" customFormat="1" ht="24">
      <c r="A80" s="56" t="str">
        <f>IF((LEN('Copy paste to Here'!G84))&gt;5,((CONCATENATE('Copy paste to Here'!G84," &amp; ",'Copy paste to Here'!D84,"  &amp;  ",'Copy paste to Here'!E84))),"Empty Cell")</f>
        <v xml:space="preserve">Surgical steel eyebrow banana, 16g (1.2mm) with 3mm acrylic solid colored balls - length 5/16'' (8mm) &amp; Color: Red  &amp;  </v>
      </c>
      <c r="B80" s="57" t="str">
        <f>'Copy paste to Here'!C84</f>
        <v>BNESAB</v>
      </c>
      <c r="C80" s="57" t="s">
        <v>759</v>
      </c>
      <c r="D80" s="58">
        <f>Invoice!B84</f>
        <v>1</v>
      </c>
      <c r="E80" s="59">
        <f>'Shipping Invoice'!J84*$N$1</f>
        <v>6.22</v>
      </c>
      <c r="F80" s="59">
        <f t="shared" si="0"/>
        <v>6.22</v>
      </c>
      <c r="G80" s="60">
        <f t="shared" si="1"/>
        <v>6.22</v>
      </c>
      <c r="H80" s="63">
        <f t="shared" si="2"/>
        <v>6.22</v>
      </c>
    </row>
    <row r="81" spans="1:8" s="62" customFormat="1" ht="24">
      <c r="A81" s="56" t="str">
        <f>IF((LEN('Copy paste to Here'!G85))&gt;5,((CONCATENATE('Copy paste to Here'!G85," &amp; ",'Copy paste to Here'!D85,"  &amp;  ",'Copy paste to Here'!E85))),"Empty Cell")</f>
        <v>Premium PVD plated surgical steel eyebrow banana, 16g (1.2mm) with two 3mm balls &amp; Length: 8mm  &amp;  Color: Blue</v>
      </c>
      <c r="B81" s="57" t="str">
        <f>'Copy paste to Here'!C85</f>
        <v>BNETB</v>
      </c>
      <c r="C81" s="57" t="s">
        <v>762</v>
      </c>
      <c r="D81" s="58">
        <f>Invoice!B85</f>
        <v>1</v>
      </c>
      <c r="E81" s="59">
        <f>'Shipping Invoice'!J85*$N$1</f>
        <v>21.6</v>
      </c>
      <c r="F81" s="59">
        <f t="shared" si="0"/>
        <v>21.6</v>
      </c>
      <c r="G81" s="60">
        <f t="shared" si="1"/>
        <v>21.6</v>
      </c>
      <c r="H81" s="63">
        <f t="shared" si="2"/>
        <v>21.6</v>
      </c>
    </row>
    <row r="82" spans="1:8" s="62" customFormat="1" ht="24">
      <c r="A82" s="56" t="str">
        <f>IF((LEN('Copy paste to Here'!G86))&gt;5,((CONCATENATE('Copy paste to Here'!G86," &amp; ",'Copy paste to Here'!D86,"  &amp;  ",'Copy paste to Here'!E86))),"Empty Cell")</f>
        <v>Premium PVD plated surgical steel eyebrow banana, 16g (1.2mm) with two 3mm balls &amp; Length: 10mm  &amp;  Color: Blue</v>
      </c>
      <c r="B82" s="57" t="str">
        <f>'Copy paste to Here'!C86</f>
        <v>BNETB</v>
      </c>
      <c r="C82" s="57" t="s">
        <v>762</v>
      </c>
      <c r="D82" s="58">
        <f>Invoice!B86</f>
        <v>1</v>
      </c>
      <c r="E82" s="59">
        <f>'Shipping Invoice'!J86*$N$1</f>
        <v>21.6</v>
      </c>
      <c r="F82" s="59">
        <f t="shared" si="0"/>
        <v>21.6</v>
      </c>
      <c r="G82" s="60">
        <f t="shared" si="1"/>
        <v>21.6</v>
      </c>
      <c r="H82" s="63">
        <f t="shared" si="2"/>
        <v>21.6</v>
      </c>
    </row>
    <row r="83" spans="1:8" s="62" customFormat="1" ht="24">
      <c r="A83" s="56" t="str">
        <f>IF((LEN('Copy paste to Here'!G87))&gt;5,((CONCATENATE('Copy paste to Here'!G87," &amp; ",'Copy paste to Here'!D87,"  &amp;  ",'Copy paste to Here'!E87))),"Empty Cell")</f>
        <v>Premium PVD plated surgical steel eyebrow banana, 16g (1.2mm) with 3mm cones &amp; Length: 8mm  &amp;  Color: Blue</v>
      </c>
      <c r="B83" s="57" t="str">
        <f>'Copy paste to Here'!C87</f>
        <v>BNETCN</v>
      </c>
      <c r="C83" s="57" t="s">
        <v>764</v>
      </c>
      <c r="D83" s="58">
        <f>Invoice!B87</f>
        <v>1</v>
      </c>
      <c r="E83" s="59">
        <f>'Shipping Invoice'!J87*$N$1</f>
        <v>21.6</v>
      </c>
      <c r="F83" s="59">
        <f t="shared" ref="F83:F146" si="3">D83*E83</f>
        <v>21.6</v>
      </c>
      <c r="G83" s="60">
        <f t="shared" ref="G83:G146" si="4">E83*$E$14</f>
        <v>21.6</v>
      </c>
      <c r="H83" s="63">
        <f t="shared" ref="H83:H146" si="5">D83*G83</f>
        <v>21.6</v>
      </c>
    </row>
    <row r="84" spans="1:8" s="62" customFormat="1" ht="24">
      <c r="A84" s="56" t="str">
        <f>IF((LEN('Copy paste to Here'!G88))&gt;5,((CONCATENATE('Copy paste to Here'!G88," &amp; ",'Copy paste to Here'!D88,"  &amp;  ",'Copy paste to Here'!E88))),"Empty Cell")</f>
        <v>Premium PVD plated surgical steel eyebrow banana, 16g (1.2mm) with 3mm cones &amp; Length: 10mm  &amp;  Color: Blue</v>
      </c>
      <c r="B84" s="57" t="str">
        <f>'Copy paste to Here'!C88</f>
        <v>BNETCN</v>
      </c>
      <c r="C84" s="57" t="s">
        <v>764</v>
      </c>
      <c r="D84" s="58">
        <f>Invoice!B88</f>
        <v>1</v>
      </c>
      <c r="E84" s="59">
        <f>'Shipping Invoice'!J88*$N$1</f>
        <v>21.6</v>
      </c>
      <c r="F84" s="59">
        <f t="shared" si="3"/>
        <v>21.6</v>
      </c>
      <c r="G84" s="60">
        <f t="shared" si="4"/>
        <v>21.6</v>
      </c>
      <c r="H84" s="63">
        <f t="shared" si="5"/>
        <v>21.6</v>
      </c>
    </row>
    <row r="85" spans="1:8" s="62" customFormat="1" ht="24">
      <c r="A85" s="56" t="str">
        <f>IF((LEN('Copy paste to Here'!G89))&gt;5,((CONCATENATE('Copy paste to Here'!G89," &amp; ",'Copy paste to Here'!D89,"  &amp;  ",'Copy paste to Here'!E89))),"Empty Cell")</f>
        <v>Surgical steel eyebrow banana, 16g (1.2mm) with two 3mm acrylic UV balls &amp; Length: 8mm  &amp;  Color: Black</v>
      </c>
      <c r="B85" s="57" t="str">
        <f>'Copy paste to Here'!C89</f>
        <v>BNEUVB</v>
      </c>
      <c r="C85" s="57" t="s">
        <v>766</v>
      </c>
      <c r="D85" s="58">
        <f>Invoice!B89</f>
        <v>1</v>
      </c>
      <c r="E85" s="59">
        <f>'Shipping Invoice'!J89*$N$1</f>
        <v>6.22</v>
      </c>
      <c r="F85" s="59">
        <f t="shared" si="3"/>
        <v>6.22</v>
      </c>
      <c r="G85" s="60">
        <f t="shared" si="4"/>
        <v>6.22</v>
      </c>
      <c r="H85" s="63">
        <f t="shared" si="5"/>
        <v>6.22</v>
      </c>
    </row>
    <row r="86" spans="1:8" s="62" customFormat="1" ht="24">
      <c r="A86" s="56" t="str">
        <f>IF((LEN('Copy paste to Here'!G90))&gt;5,((CONCATENATE('Copy paste to Here'!G90," &amp; ",'Copy paste to Here'!D90,"  &amp;  ",'Copy paste to Here'!E90))),"Empty Cell")</f>
        <v>Surgical steel eyebrow banana, 16g (1.2mm) with two 3mm acrylic UV balls &amp; Length: 8mm  &amp;  Color: White</v>
      </c>
      <c r="B86" s="57" t="str">
        <f>'Copy paste to Here'!C90</f>
        <v>BNEUVB</v>
      </c>
      <c r="C86" s="57" t="s">
        <v>766</v>
      </c>
      <c r="D86" s="58">
        <f>Invoice!B90</f>
        <v>7</v>
      </c>
      <c r="E86" s="59">
        <f>'Shipping Invoice'!J90*$N$1</f>
        <v>6.22</v>
      </c>
      <c r="F86" s="59">
        <f t="shared" si="3"/>
        <v>43.54</v>
      </c>
      <c r="G86" s="60">
        <f t="shared" si="4"/>
        <v>6.22</v>
      </c>
      <c r="H86" s="63">
        <f t="shared" si="5"/>
        <v>43.54</v>
      </c>
    </row>
    <row r="87" spans="1:8" s="62" customFormat="1" ht="24">
      <c r="A87" s="56" t="str">
        <f>IF((LEN('Copy paste to Here'!G91))&gt;5,((CONCATENATE('Copy paste to Here'!G91," &amp; ",'Copy paste to Here'!D91,"  &amp;  ",'Copy paste to Here'!E91))),"Empty Cell")</f>
        <v>Surgical steel eyebrow banana, 16g (1.2mm) with two 3mm acrylic UV balls &amp; Length: 8mm  &amp;  Color: Blue</v>
      </c>
      <c r="B87" s="57" t="str">
        <f>'Copy paste to Here'!C91</f>
        <v>BNEUVB</v>
      </c>
      <c r="C87" s="57" t="s">
        <v>766</v>
      </c>
      <c r="D87" s="58">
        <f>Invoice!B91</f>
        <v>1</v>
      </c>
      <c r="E87" s="59">
        <f>'Shipping Invoice'!J91*$N$1</f>
        <v>6.22</v>
      </c>
      <c r="F87" s="59">
        <f t="shared" si="3"/>
        <v>6.22</v>
      </c>
      <c r="G87" s="60">
        <f t="shared" si="4"/>
        <v>6.22</v>
      </c>
      <c r="H87" s="63">
        <f t="shared" si="5"/>
        <v>6.22</v>
      </c>
    </row>
    <row r="88" spans="1:8" s="62" customFormat="1" ht="24">
      <c r="A88" s="56" t="str">
        <f>IF((LEN('Copy paste to Here'!G92))&gt;5,((CONCATENATE('Copy paste to Here'!G92," &amp; ",'Copy paste to Here'!D92,"  &amp;  ",'Copy paste to Here'!E92))),"Empty Cell")</f>
        <v>Surgical steel eyebrow banana, 16g (1.2mm) with two 3mm acrylic UV balls &amp; Length: 8mm  &amp;  Color: Green</v>
      </c>
      <c r="B88" s="57" t="str">
        <f>'Copy paste to Here'!C92</f>
        <v>BNEUVB</v>
      </c>
      <c r="C88" s="57" t="s">
        <v>766</v>
      </c>
      <c r="D88" s="58">
        <f>Invoice!B92</f>
        <v>1</v>
      </c>
      <c r="E88" s="59">
        <f>'Shipping Invoice'!J92*$N$1</f>
        <v>6.22</v>
      </c>
      <c r="F88" s="59">
        <f t="shared" si="3"/>
        <v>6.22</v>
      </c>
      <c r="G88" s="60">
        <f t="shared" si="4"/>
        <v>6.22</v>
      </c>
      <c r="H88" s="63">
        <f t="shared" si="5"/>
        <v>6.22</v>
      </c>
    </row>
    <row r="89" spans="1:8" s="62" customFormat="1" ht="24">
      <c r="A89" s="56" t="str">
        <f>IF((LEN('Copy paste to Here'!G93))&gt;5,((CONCATENATE('Copy paste to Here'!G93," &amp; ",'Copy paste to Here'!D93,"  &amp;  ",'Copy paste to Here'!E93))),"Empty Cell")</f>
        <v>Surgical steel eyebrow banana, 16g (1.2mm) with two 3mm acrylic UV balls &amp; Length: 8mm  &amp;  Color: Purple</v>
      </c>
      <c r="B89" s="57" t="str">
        <f>'Copy paste to Here'!C93</f>
        <v>BNEUVB</v>
      </c>
      <c r="C89" s="57" t="s">
        <v>766</v>
      </c>
      <c r="D89" s="58">
        <f>Invoice!B93</f>
        <v>1</v>
      </c>
      <c r="E89" s="59">
        <f>'Shipping Invoice'!J93*$N$1</f>
        <v>6.22</v>
      </c>
      <c r="F89" s="59">
        <f t="shared" si="3"/>
        <v>6.22</v>
      </c>
      <c r="G89" s="60">
        <f t="shared" si="4"/>
        <v>6.22</v>
      </c>
      <c r="H89" s="63">
        <f t="shared" si="5"/>
        <v>6.22</v>
      </c>
    </row>
    <row r="90" spans="1:8" s="62" customFormat="1" ht="24">
      <c r="A90" s="56" t="str">
        <f>IF((LEN('Copy paste to Here'!G94))&gt;5,((CONCATENATE('Copy paste to Here'!G94," &amp; ",'Copy paste to Here'!D94,"  &amp;  ",'Copy paste to Here'!E94))),"Empty Cell")</f>
        <v>Surgical steel eyebrow banana, 16g (1.2mm) with two 3mm acrylic UV balls &amp; Length: 8mm  &amp;  Color: Red</v>
      </c>
      <c r="B90" s="57" t="str">
        <f>'Copy paste to Here'!C94</f>
        <v>BNEUVB</v>
      </c>
      <c r="C90" s="57" t="s">
        <v>766</v>
      </c>
      <c r="D90" s="58">
        <f>Invoice!B94</f>
        <v>1</v>
      </c>
      <c r="E90" s="59">
        <f>'Shipping Invoice'!J94*$N$1</f>
        <v>6.22</v>
      </c>
      <c r="F90" s="59">
        <f t="shared" si="3"/>
        <v>6.22</v>
      </c>
      <c r="G90" s="60">
        <f t="shared" si="4"/>
        <v>6.22</v>
      </c>
      <c r="H90" s="63">
        <f t="shared" si="5"/>
        <v>6.22</v>
      </c>
    </row>
    <row r="91" spans="1:8" s="62" customFormat="1" ht="24">
      <c r="A91" s="56" t="str">
        <f>IF((LEN('Copy paste to Here'!G95))&gt;5,((CONCATENATE('Copy paste to Here'!G95," &amp; ",'Copy paste to Here'!D95,"  &amp;  ",'Copy paste to Here'!E95))),"Empty Cell")</f>
        <v>Surgical steel eyebrow banana, 16g (1.2mm) with two 3mm acrylic UV balls &amp; Length: 10mm  &amp;  Color: White</v>
      </c>
      <c r="B91" s="57" t="str">
        <f>'Copy paste to Here'!C95</f>
        <v>BNEUVB</v>
      </c>
      <c r="C91" s="57" t="s">
        <v>766</v>
      </c>
      <c r="D91" s="58">
        <f>Invoice!B95</f>
        <v>6</v>
      </c>
      <c r="E91" s="59">
        <f>'Shipping Invoice'!J95*$N$1</f>
        <v>6.22</v>
      </c>
      <c r="F91" s="59">
        <f t="shared" si="3"/>
        <v>37.32</v>
      </c>
      <c r="G91" s="60">
        <f t="shared" si="4"/>
        <v>6.22</v>
      </c>
      <c r="H91" s="63">
        <f t="shared" si="5"/>
        <v>37.32</v>
      </c>
    </row>
    <row r="92" spans="1:8" s="62" customFormat="1" ht="24">
      <c r="A92" s="56" t="str">
        <f>IF((LEN('Copy paste to Here'!G96))&gt;5,((CONCATENATE('Copy paste to Here'!G96," &amp; ",'Copy paste to Here'!D96,"  &amp;  ",'Copy paste to Here'!E96))),"Empty Cell")</f>
        <v>Anodized 316L steel eyebrow banana, 16g (1.2mm) with two 3mm dice &amp; Length: 8mm  &amp;  Color: Black</v>
      </c>
      <c r="B92" s="57" t="str">
        <f>'Copy paste to Here'!C96</f>
        <v>BNT2DI</v>
      </c>
      <c r="C92" s="57" t="s">
        <v>769</v>
      </c>
      <c r="D92" s="58">
        <f>Invoice!B96</f>
        <v>8</v>
      </c>
      <c r="E92" s="59">
        <f>'Shipping Invoice'!J96*$N$1</f>
        <v>42.83</v>
      </c>
      <c r="F92" s="59">
        <f t="shared" si="3"/>
        <v>342.64</v>
      </c>
      <c r="G92" s="60">
        <f t="shared" si="4"/>
        <v>42.83</v>
      </c>
      <c r="H92" s="63">
        <f t="shared" si="5"/>
        <v>342.64</v>
      </c>
    </row>
    <row r="93" spans="1:8" s="62" customFormat="1" ht="24">
      <c r="A93" s="56" t="str">
        <f>IF((LEN('Copy paste to Here'!G97))&gt;5,((CONCATENATE('Copy paste to Here'!G97," &amp; ",'Copy paste to Here'!D97,"  &amp;  ",'Copy paste to Here'!E97))),"Empty Cell")</f>
        <v>Anodized 316L steel eyebrow banana, 16g (1.2mm) with two 3mm dice &amp; Length: 10mm  &amp;  Color: Black</v>
      </c>
      <c r="B93" s="57" t="str">
        <f>'Copy paste to Here'!C97</f>
        <v>BNT2DI</v>
      </c>
      <c r="C93" s="57" t="s">
        <v>769</v>
      </c>
      <c r="D93" s="58">
        <f>Invoice!B97</f>
        <v>8</v>
      </c>
      <c r="E93" s="59">
        <f>'Shipping Invoice'!J97*$N$1</f>
        <v>42.83</v>
      </c>
      <c r="F93" s="59">
        <f t="shared" si="3"/>
        <v>342.64</v>
      </c>
      <c r="G93" s="60">
        <f t="shared" si="4"/>
        <v>42.83</v>
      </c>
      <c r="H93" s="63">
        <f t="shared" si="5"/>
        <v>342.64</v>
      </c>
    </row>
    <row r="94" spans="1:8" s="62" customFormat="1" ht="24">
      <c r="A94" s="56" t="str">
        <f>IF((LEN('Copy paste to Here'!G98))&gt;5,((CONCATENATE('Copy paste to Here'!G98," &amp; ",'Copy paste to Here'!D98,"  &amp;  ",'Copy paste to Here'!E98))),"Empty Cell")</f>
        <v xml:space="preserve">Surgical steel circular barbell, 18g (1mm) with two 3mm balls &amp; Length: 6mm  &amp;  </v>
      </c>
      <c r="B94" s="57" t="str">
        <f>'Copy paste to Here'!C98</f>
        <v>CB18B3</v>
      </c>
      <c r="C94" s="57" t="s">
        <v>771</v>
      </c>
      <c r="D94" s="58">
        <f>Invoice!B98</f>
        <v>10</v>
      </c>
      <c r="E94" s="59">
        <f>'Shipping Invoice'!J98*$N$1</f>
        <v>10.61</v>
      </c>
      <c r="F94" s="59">
        <f t="shared" si="3"/>
        <v>106.1</v>
      </c>
      <c r="G94" s="60">
        <f t="shared" si="4"/>
        <v>10.61</v>
      </c>
      <c r="H94" s="63">
        <f t="shared" si="5"/>
        <v>106.1</v>
      </c>
    </row>
    <row r="95" spans="1:8" s="62" customFormat="1" ht="24">
      <c r="A95" s="56" t="str">
        <f>IF((LEN('Copy paste to Here'!G99))&gt;5,((CONCATENATE('Copy paste to Here'!G99," &amp; ",'Copy paste to Here'!D99,"  &amp;  ",'Copy paste to Here'!E99))),"Empty Cell")</f>
        <v xml:space="preserve">Surgical steel circular barbell, 18g (1mm) with two 3mm balls &amp; Length: 8mm  &amp;  </v>
      </c>
      <c r="B95" s="57" t="str">
        <f>'Copy paste to Here'!C99</f>
        <v>CB18B3</v>
      </c>
      <c r="C95" s="57" t="s">
        <v>771</v>
      </c>
      <c r="D95" s="58">
        <f>Invoice!B99</f>
        <v>19</v>
      </c>
      <c r="E95" s="59">
        <f>'Shipping Invoice'!J99*$N$1</f>
        <v>10.61</v>
      </c>
      <c r="F95" s="59">
        <f t="shared" si="3"/>
        <v>201.58999999999997</v>
      </c>
      <c r="G95" s="60">
        <f t="shared" si="4"/>
        <v>10.61</v>
      </c>
      <c r="H95" s="63">
        <f t="shared" si="5"/>
        <v>201.58999999999997</v>
      </c>
    </row>
    <row r="96" spans="1:8" s="62" customFormat="1" ht="24">
      <c r="A96" s="56" t="str">
        <f>IF((LEN('Copy paste to Here'!G100))&gt;5,((CONCATENATE('Copy paste to Here'!G100," &amp; ",'Copy paste to Here'!D100,"  &amp;  ",'Copy paste to Here'!E100))),"Empty Cell")</f>
        <v xml:space="preserve">Surgical steel circular barbell, 18g (1mm) with two 3mm balls &amp; Length: 10mm  &amp;  </v>
      </c>
      <c r="B96" s="57" t="str">
        <f>'Copy paste to Here'!C100</f>
        <v>CB18B3</v>
      </c>
      <c r="C96" s="57" t="s">
        <v>771</v>
      </c>
      <c r="D96" s="58">
        <f>Invoice!B100</f>
        <v>5</v>
      </c>
      <c r="E96" s="59">
        <f>'Shipping Invoice'!J100*$N$1</f>
        <v>10.61</v>
      </c>
      <c r="F96" s="59">
        <f t="shared" si="3"/>
        <v>53.05</v>
      </c>
      <c r="G96" s="60">
        <f t="shared" si="4"/>
        <v>10.61</v>
      </c>
      <c r="H96" s="63">
        <f t="shared" si="5"/>
        <v>53.05</v>
      </c>
    </row>
    <row r="97" spans="1:8" s="62" customFormat="1" ht="24">
      <c r="A97" s="56" t="str">
        <f>IF((LEN('Copy paste to Here'!G101))&gt;5,((CONCATENATE('Copy paste to Here'!G101," &amp; ",'Copy paste to Here'!D101,"  &amp;  ",'Copy paste to Here'!E101))),"Empty Cell")</f>
        <v xml:space="preserve">Surgical steel circular barbell, 18g (1mm) with two 3mm cones &amp; Length: 6mm  &amp;  </v>
      </c>
      <c r="B97" s="57" t="str">
        <f>'Copy paste to Here'!C101</f>
        <v>CB18CN3</v>
      </c>
      <c r="C97" s="57" t="s">
        <v>773</v>
      </c>
      <c r="D97" s="58">
        <f>Invoice!B101</f>
        <v>2</v>
      </c>
      <c r="E97" s="59">
        <f>'Shipping Invoice'!J101*$N$1</f>
        <v>11.35</v>
      </c>
      <c r="F97" s="59">
        <f t="shared" si="3"/>
        <v>22.7</v>
      </c>
      <c r="G97" s="60">
        <f t="shared" si="4"/>
        <v>11.35</v>
      </c>
      <c r="H97" s="63">
        <f t="shared" si="5"/>
        <v>22.7</v>
      </c>
    </row>
    <row r="98" spans="1:8" s="62" customFormat="1" ht="24">
      <c r="A98" s="56" t="str">
        <f>IF((LEN('Copy paste to Here'!G102))&gt;5,((CONCATENATE('Copy paste to Here'!G102," &amp; ",'Copy paste to Here'!D102,"  &amp;  ",'Copy paste to Here'!E102))),"Empty Cell")</f>
        <v xml:space="preserve">Surgical steel circular barbell, 18g (1mm) with two 3mm cones &amp; Length: 8mm  &amp;  </v>
      </c>
      <c r="B98" s="57" t="str">
        <f>'Copy paste to Here'!C102</f>
        <v>CB18CN3</v>
      </c>
      <c r="C98" s="57" t="s">
        <v>773</v>
      </c>
      <c r="D98" s="58">
        <f>Invoice!B102</f>
        <v>2</v>
      </c>
      <c r="E98" s="59">
        <f>'Shipping Invoice'!J102*$N$1</f>
        <v>11.35</v>
      </c>
      <c r="F98" s="59">
        <f t="shared" si="3"/>
        <v>22.7</v>
      </c>
      <c r="G98" s="60">
        <f t="shared" si="4"/>
        <v>11.35</v>
      </c>
      <c r="H98" s="63">
        <f t="shared" si="5"/>
        <v>22.7</v>
      </c>
    </row>
    <row r="99" spans="1:8" s="62" customFormat="1" ht="24">
      <c r="A99" s="56" t="str">
        <f>IF((LEN('Copy paste to Here'!G103))&gt;5,((CONCATENATE('Copy paste to Here'!G103," &amp; ",'Copy paste to Here'!D103,"  &amp;  ",'Copy paste to Here'!E103))),"Empty Cell")</f>
        <v xml:space="preserve">Surgical steel circular barbell, 20g (0.8mm) with two 3mm balls &amp; Length: 6mm  &amp;  </v>
      </c>
      <c r="B99" s="57" t="str">
        <f>'Copy paste to Here'!C103</f>
        <v>CB20B</v>
      </c>
      <c r="C99" s="57" t="s">
        <v>775</v>
      </c>
      <c r="D99" s="58">
        <f>Invoice!B103</f>
        <v>2</v>
      </c>
      <c r="E99" s="59">
        <f>'Shipping Invoice'!J103*$N$1</f>
        <v>14.28</v>
      </c>
      <c r="F99" s="59">
        <f t="shared" si="3"/>
        <v>28.56</v>
      </c>
      <c r="G99" s="60">
        <f t="shared" si="4"/>
        <v>14.28</v>
      </c>
      <c r="H99" s="63">
        <f t="shared" si="5"/>
        <v>28.56</v>
      </c>
    </row>
    <row r="100" spans="1:8" s="62" customFormat="1" ht="24">
      <c r="A100" s="56" t="str">
        <f>IF((LEN('Copy paste to Here'!G104))&gt;5,((CONCATENATE('Copy paste to Here'!G104," &amp; ",'Copy paste to Here'!D104,"  &amp;  ",'Copy paste to Here'!E104))),"Empty Cell")</f>
        <v xml:space="preserve">Surgical steel circular barbell, 14g (1.6mm) with two 4mm cones &amp; Length: 10mm  &amp;  </v>
      </c>
      <c r="B100" s="57" t="str">
        <f>'Copy paste to Here'!C104</f>
        <v>CBCNM</v>
      </c>
      <c r="C100" s="57" t="s">
        <v>777</v>
      </c>
      <c r="D100" s="58">
        <f>Invoice!B104</f>
        <v>1</v>
      </c>
      <c r="E100" s="59">
        <f>'Shipping Invoice'!J104*$N$1</f>
        <v>9.15</v>
      </c>
      <c r="F100" s="59">
        <f t="shared" si="3"/>
        <v>9.15</v>
      </c>
      <c r="G100" s="60">
        <f t="shared" si="4"/>
        <v>9.15</v>
      </c>
      <c r="H100" s="63">
        <f t="shared" si="5"/>
        <v>9.15</v>
      </c>
    </row>
    <row r="101" spans="1:8" s="62" customFormat="1" ht="24">
      <c r="A101" s="56" t="str">
        <f>IF((LEN('Copy paste to Here'!G105))&gt;5,((CONCATENATE('Copy paste to Here'!G105," &amp; ",'Copy paste to Here'!D105,"  &amp;  ",'Copy paste to Here'!E105))),"Empty Cell")</f>
        <v xml:space="preserve">Surgical steel circular barbell, 16g (1.2mm) with two 3mm balls &amp; Length: 6mm  &amp;  </v>
      </c>
      <c r="B101" s="57" t="str">
        <f>'Copy paste to Here'!C105</f>
        <v>CBEB</v>
      </c>
      <c r="C101" s="57" t="s">
        <v>779</v>
      </c>
      <c r="D101" s="58">
        <f>Invoice!B105</f>
        <v>2</v>
      </c>
      <c r="E101" s="59">
        <f>'Shipping Invoice'!J105*$N$1</f>
        <v>8.7799999999999994</v>
      </c>
      <c r="F101" s="59">
        <f t="shared" si="3"/>
        <v>17.559999999999999</v>
      </c>
      <c r="G101" s="60">
        <f t="shared" si="4"/>
        <v>8.7799999999999994</v>
      </c>
      <c r="H101" s="63">
        <f t="shared" si="5"/>
        <v>17.559999999999999</v>
      </c>
    </row>
    <row r="102" spans="1:8" s="62" customFormat="1" ht="24">
      <c r="A102" s="56" t="str">
        <f>IF((LEN('Copy paste to Here'!G106))&gt;5,((CONCATENATE('Copy paste to Here'!G106," &amp; ",'Copy paste to Here'!D106,"  &amp;  ",'Copy paste to Here'!E106))),"Empty Cell")</f>
        <v xml:space="preserve">Surgical steel circular barbell, 16g (1.2mm) with two 3mm balls &amp; Length: 7mm  &amp;  </v>
      </c>
      <c r="B102" s="57" t="str">
        <f>'Copy paste to Here'!C106</f>
        <v>CBEB</v>
      </c>
      <c r="C102" s="57" t="s">
        <v>779</v>
      </c>
      <c r="D102" s="58">
        <f>Invoice!B106</f>
        <v>3</v>
      </c>
      <c r="E102" s="59">
        <f>'Shipping Invoice'!J106*$N$1</f>
        <v>8.7799999999999994</v>
      </c>
      <c r="F102" s="59">
        <f t="shared" si="3"/>
        <v>26.339999999999996</v>
      </c>
      <c r="G102" s="60">
        <f t="shared" si="4"/>
        <v>8.7799999999999994</v>
      </c>
      <c r="H102" s="63">
        <f t="shared" si="5"/>
        <v>26.339999999999996</v>
      </c>
    </row>
    <row r="103" spans="1:8" s="62" customFormat="1" ht="24">
      <c r="A103" s="56" t="str">
        <f>IF((LEN('Copy paste to Here'!G107))&gt;5,((CONCATENATE('Copy paste to Here'!G107," &amp; ",'Copy paste to Here'!D107,"  &amp;  ",'Copy paste to Here'!E107))),"Empty Cell")</f>
        <v>Surgical steel circular barbell, 16g (1.2mm) with two 3mm solid color acrylic balls &amp; Length: 8mm  &amp;  Color: Black</v>
      </c>
      <c r="B103" s="57" t="str">
        <f>'Copy paste to Here'!C107</f>
        <v>CBESAB</v>
      </c>
      <c r="C103" s="57" t="s">
        <v>781</v>
      </c>
      <c r="D103" s="58">
        <f>Invoice!B107</f>
        <v>1</v>
      </c>
      <c r="E103" s="59">
        <f>'Shipping Invoice'!J107*$N$1</f>
        <v>6.22</v>
      </c>
      <c r="F103" s="59">
        <f t="shared" si="3"/>
        <v>6.22</v>
      </c>
      <c r="G103" s="60">
        <f t="shared" si="4"/>
        <v>6.22</v>
      </c>
      <c r="H103" s="63">
        <f t="shared" si="5"/>
        <v>6.22</v>
      </c>
    </row>
    <row r="104" spans="1:8" s="62" customFormat="1" ht="24">
      <c r="A104" s="56" t="str">
        <f>IF((LEN('Copy paste to Here'!G108))&gt;5,((CONCATENATE('Copy paste to Here'!G108," &amp; ",'Copy paste to Here'!D108,"  &amp;  ",'Copy paste to Here'!E108))),"Empty Cell")</f>
        <v>Surgical steel circular barbell, 16g (1.2mm) with two 3mm solid color acrylic balls &amp; Length: 8mm  &amp;  Color: White</v>
      </c>
      <c r="B104" s="57" t="str">
        <f>'Copy paste to Here'!C108</f>
        <v>CBESAB</v>
      </c>
      <c r="C104" s="57" t="s">
        <v>781</v>
      </c>
      <c r="D104" s="58">
        <f>Invoice!B108</f>
        <v>1</v>
      </c>
      <c r="E104" s="59">
        <f>'Shipping Invoice'!J108*$N$1</f>
        <v>6.22</v>
      </c>
      <c r="F104" s="59">
        <f t="shared" si="3"/>
        <v>6.22</v>
      </c>
      <c r="G104" s="60">
        <f t="shared" si="4"/>
        <v>6.22</v>
      </c>
      <c r="H104" s="63">
        <f t="shared" si="5"/>
        <v>6.22</v>
      </c>
    </row>
    <row r="105" spans="1:8" s="62" customFormat="1" ht="24">
      <c r="A105" s="56" t="str">
        <f>IF((LEN('Copy paste to Here'!G109))&gt;5,((CONCATENATE('Copy paste to Here'!G109," &amp; ",'Copy paste to Here'!D109,"  &amp;  ",'Copy paste to Here'!E109))),"Empty Cell")</f>
        <v>Surgical steel circular barbell, 16g (1.2mm) with two 3mm solid color acrylic balls &amp; Length: 8mm  &amp;  Color: Blue</v>
      </c>
      <c r="B105" s="57" t="str">
        <f>'Copy paste to Here'!C109</f>
        <v>CBESAB</v>
      </c>
      <c r="C105" s="57" t="s">
        <v>781</v>
      </c>
      <c r="D105" s="58">
        <f>Invoice!B109</f>
        <v>1</v>
      </c>
      <c r="E105" s="59">
        <f>'Shipping Invoice'!J109*$N$1</f>
        <v>6.22</v>
      </c>
      <c r="F105" s="59">
        <f t="shared" si="3"/>
        <v>6.22</v>
      </c>
      <c r="G105" s="60">
        <f t="shared" si="4"/>
        <v>6.22</v>
      </c>
      <c r="H105" s="63">
        <f t="shared" si="5"/>
        <v>6.22</v>
      </c>
    </row>
    <row r="106" spans="1:8" s="62" customFormat="1" ht="24">
      <c r="A106" s="56" t="str">
        <f>IF((LEN('Copy paste to Here'!G110))&gt;5,((CONCATENATE('Copy paste to Here'!G110," &amp; ",'Copy paste to Here'!D110,"  &amp;  ",'Copy paste to Here'!E110))),"Empty Cell")</f>
        <v>Surgical steel circular barbell, 16g (1.2mm) with two 3mm solid color acrylic balls &amp; Length: 8mm  &amp;  Color: Green</v>
      </c>
      <c r="B106" s="57" t="str">
        <f>'Copy paste to Here'!C110</f>
        <v>CBESAB</v>
      </c>
      <c r="C106" s="57" t="s">
        <v>781</v>
      </c>
      <c r="D106" s="58">
        <f>Invoice!B110</f>
        <v>1</v>
      </c>
      <c r="E106" s="59">
        <f>'Shipping Invoice'!J110*$N$1</f>
        <v>6.22</v>
      </c>
      <c r="F106" s="59">
        <f t="shared" si="3"/>
        <v>6.22</v>
      </c>
      <c r="G106" s="60">
        <f t="shared" si="4"/>
        <v>6.22</v>
      </c>
      <c r="H106" s="63">
        <f t="shared" si="5"/>
        <v>6.22</v>
      </c>
    </row>
    <row r="107" spans="1:8" s="62" customFormat="1" ht="24">
      <c r="A107" s="56" t="str">
        <f>IF((LEN('Copy paste to Here'!G111))&gt;5,((CONCATENATE('Copy paste to Here'!G111," &amp; ",'Copy paste to Here'!D111,"  &amp;  ",'Copy paste to Here'!E111))),"Empty Cell")</f>
        <v>Surgical steel circular barbell, 16g (1.2mm) with two 3mm solid color acrylic balls &amp; Length: 8mm  &amp;  Color: Pink</v>
      </c>
      <c r="B107" s="57" t="str">
        <f>'Copy paste to Here'!C111</f>
        <v>CBESAB</v>
      </c>
      <c r="C107" s="57" t="s">
        <v>781</v>
      </c>
      <c r="D107" s="58">
        <f>Invoice!B111</f>
        <v>1</v>
      </c>
      <c r="E107" s="59">
        <f>'Shipping Invoice'!J111*$N$1</f>
        <v>6.22</v>
      </c>
      <c r="F107" s="59">
        <f t="shared" si="3"/>
        <v>6.22</v>
      </c>
      <c r="G107" s="60">
        <f t="shared" si="4"/>
        <v>6.22</v>
      </c>
      <c r="H107" s="63">
        <f t="shared" si="5"/>
        <v>6.22</v>
      </c>
    </row>
    <row r="108" spans="1:8" s="62" customFormat="1" ht="24">
      <c r="A108" s="56" t="str">
        <f>IF((LEN('Copy paste to Here'!G112))&gt;5,((CONCATENATE('Copy paste to Here'!G112," &amp; ",'Copy paste to Here'!D112,"  &amp;  ",'Copy paste to Here'!E112))),"Empty Cell")</f>
        <v>Surgical steel circular barbell, 16g (1.2mm) with two 3mm solid color acrylic balls &amp; Length: 8mm  &amp;  Color: Red</v>
      </c>
      <c r="B108" s="57" t="str">
        <f>'Copy paste to Here'!C112</f>
        <v>CBESAB</v>
      </c>
      <c r="C108" s="57" t="s">
        <v>781</v>
      </c>
      <c r="D108" s="58">
        <f>Invoice!B112</f>
        <v>1</v>
      </c>
      <c r="E108" s="59">
        <f>'Shipping Invoice'!J112*$N$1</f>
        <v>6.22</v>
      </c>
      <c r="F108" s="59">
        <f t="shared" si="3"/>
        <v>6.22</v>
      </c>
      <c r="G108" s="60">
        <f t="shared" si="4"/>
        <v>6.22</v>
      </c>
      <c r="H108" s="63">
        <f t="shared" si="5"/>
        <v>6.22</v>
      </c>
    </row>
    <row r="109" spans="1:8" s="62" customFormat="1" ht="24">
      <c r="A109" s="56" t="str">
        <f>IF((LEN('Copy paste to Here'!G113))&gt;5,((CONCATENATE('Copy paste to Here'!G113," &amp; ",'Copy paste to Here'!D113,"  &amp;  ",'Copy paste to Here'!E113))),"Empty Cell")</f>
        <v xml:space="preserve">Surgical steel circular barbell, 14g (1.6mm) with two 4mm balls &amp; Length: 10mm  &amp;  </v>
      </c>
      <c r="B109" s="57" t="str">
        <f>'Copy paste to Here'!C113</f>
        <v>CBM</v>
      </c>
      <c r="C109" s="57" t="s">
        <v>783</v>
      </c>
      <c r="D109" s="58">
        <f>Invoice!B113</f>
        <v>10</v>
      </c>
      <c r="E109" s="59">
        <f>'Shipping Invoice'!J113*$N$1</f>
        <v>10.61</v>
      </c>
      <c r="F109" s="59">
        <f t="shared" si="3"/>
        <v>106.1</v>
      </c>
      <c r="G109" s="60">
        <f t="shared" si="4"/>
        <v>10.61</v>
      </c>
      <c r="H109" s="63">
        <f t="shared" si="5"/>
        <v>106.1</v>
      </c>
    </row>
    <row r="110" spans="1:8" s="62" customFormat="1" ht="24">
      <c r="A110" s="56" t="str">
        <f>IF((LEN('Copy paste to Here'!G114))&gt;5,((CONCATENATE('Copy paste to Here'!G114," &amp; ",'Copy paste to Here'!D114,"  &amp;  ",'Copy paste to Here'!E114))),"Empty Cell")</f>
        <v xml:space="preserve">Surgical steel circular barbell, 14g (1.6mm) with two 4mm dice &amp; Length: 10mm  &amp;  </v>
      </c>
      <c r="B110" s="57" t="str">
        <f>'Copy paste to Here'!C114</f>
        <v>CBSDI</v>
      </c>
      <c r="C110" s="57" t="s">
        <v>785</v>
      </c>
      <c r="D110" s="58">
        <f>Invoice!B114</f>
        <v>1</v>
      </c>
      <c r="E110" s="59">
        <f>'Shipping Invoice'!J114*$N$1</f>
        <v>25.99</v>
      </c>
      <c r="F110" s="59">
        <f t="shared" si="3"/>
        <v>25.99</v>
      </c>
      <c r="G110" s="60">
        <f t="shared" si="4"/>
        <v>25.99</v>
      </c>
      <c r="H110" s="63">
        <f t="shared" si="5"/>
        <v>25.99</v>
      </c>
    </row>
    <row r="111" spans="1:8" s="62" customFormat="1" ht="24">
      <c r="A111" s="56" t="str">
        <f>IF((LEN('Copy paste to Here'!G115))&gt;5,((CONCATENATE('Copy paste to Here'!G115," &amp; ",'Copy paste to Here'!D115,"  &amp;  ",'Copy paste to Here'!E115))),"Empty Cell")</f>
        <v xml:space="preserve">Surgical steel circular barbell, 14g (1.6mm) with two 4mm dice &amp; Length: 12mm  &amp;  </v>
      </c>
      <c r="B111" s="57" t="str">
        <f>'Copy paste to Here'!C115</f>
        <v>CBSDI</v>
      </c>
      <c r="C111" s="57" t="s">
        <v>785</v>
      </c>
      <c r="D111" s="58">
        <f>Invoice!B115</f>
        <v>16</v>
      </c>
      <c r="E111" s="59">
        <f>'Shipping Invoice'!J115*$N$1</f>
        <v>25.99</v>
      </c>
      <c r="F111" s="59">
        <f t="shared" si="3"/>
        <v>415.84</v>
      </c>
      <c r="G111" s="60">
        <f t="shared" si="4"/>
        <v>25.99</v>
      </c>
      <c r="H111" s="63">
        <f t="shared" si="5"/>
        <v>415.84</v>
      </c>
    </row>
    <row r="112" spans="1:8" s="62" customFormat="1" ht="24">
      <c r="A112" s="56" t="str">
        <f>IF((LEN('Copy paste to Here'!G116))&gt;5,((CONCATENATE('Copy paste to Here'!G116," &amp; ",'Copy paste to Here'!D116,"  &amp;  ",'Copy paste to Here'!E116))),"Empty Cell")</f>
        <v>PVD plated surgical steel circular barbell 18g (1mm) with two 3mm balls &amp; Length: 8mm  &amp;  Color: Black</v>
      </c>
      <c r="B112" s="57" t="str">
        <f>'Copy paste to Here'!C116</f>
        <v>CBT18B3</v>
      </c>
      <c r="C112" s="57" t="s">
        <v>787</v>
      </c>
      <c r="D112" s="58">
        <f>Invoice!B116</f>
        <v>12</v>
      </c>
      <c r="E112" s="59">
        <f>'Shipping Invoice'!J116*$N$1</f>
        <v>24.16</v>
      </c>
      <c r="F112" s="59">
        <f t="shared" si="3"/>
        <v>289.92</v>
      </c>
      <c r="G112" s="60">
        <f t="shared" si="4"/>
        <v>24.16</v>
      </c>
      <c r="H112" s="63">
        <f t="shared" si="5"/>
        <v>289.92</v>
      </c>
    </row>
    <row r="113" spans="1:8" s="62" customFormat="1" ht="24">
      <c r="A113" s="56" t="str">
        <f>IF((LEN('Copy paste to Here'!G117))&gt;5,((CONCATENATE('Copy paste to Here'!G117," &amp; ",'Copy paste to Here'!D117,"  &amp;  ",'Copy paste to Here'!E117))),"Empty Cell")</f>
        <v>PVD plated surgical steel circular barbell 20g (0.8mm) with two 3mm cones &amp; Length: 8mm  &amp;  Color: Black</v>
      </c>
      <c r="B113" s="57" t="str">
        <f>'Copy paste to Here'!C117</f>
        <v>CBT20CN</v>
      </c>
      <c r="C113" s="57" t="s">
        <v>789</v>
      </c>
      <c r="D113" s="58">
        <f>Invoice!B117</f>
        <v>8</v>
      </c>
      <c r="E113" s="59">
        <f>'Shipping Invoice'!J117*$N$1</f>
        <v>25.26</v>
      </c>
      <c r="F113" s="59">
        <f t="shared" si="3"/>
        <v>202.08</v>
      </c>
      <c r="G113" s="60">
        <f t="shared" si="4"/>
        <v>25.26</v>
      </c>
      <c r="H113" s="63">
        <f t="shared" si="5"/>
        <v>202.08</v>
      </c>
    </row>
    <row r="114" spans="1:8" s="62" customFormat="1" ht="24">
      <c r="A114" s="56" t="str">
        <f>IF((LEN('Copy paste to Here'!G118))&gt;5,((CONCATENATE('Copy paste to Here'!G118," &amp; ",'Copy paste to Here'!D118,"  &amp;  ",'Copy paste to Here'!E118))),"Empty Cell")</f>
        <v>Anodized surgical steel circular barbell, 14g (1.6mm) with two 4mm dice &amp; Length: 10mm  &amp;  Color: Black</v>
      </c>
      <c r="B114" s="57" t="str">
        <f>'Copy paste to Here'!C118</f>
        <v>CBTDI</v>
      </c>
      <c r="C114" s="57" t="s">
        <v>791</v>
      </c>
      <c r="D114" s="58">
        <f>Invoice!B118</f>
        <v>4</v>
      </c>
      <c r="E114" s="59">
        <f>'Shipping Invoice'!J118*$N$1</f>
        <v>45.75</v>
      </c>
      <c r="F114" s="59">
        <f t="shared" si="3"/>
        <v>183</v>
      </c>
      <c r="G114" s="60">
        <f t="shared" si="4"/>
        <v>45.75</v>
      </c>
      <c r="H114" s="63">
        <f t="shared" si="5"/>
        <v>183</v>
      </c>
    </row>
    <row r="115" spans="1:8" s="62" customFormat="1" ht="24">
      <c r="A115" s="56" t="str">
        <f>IF((LEN('Copy paste to Here'!G119))&gt;5,((CONCATENATE('Copy paste to Here'!G119," &amp; ",'Copy paste to Here'!D119,"  &amp;  ",'Copy paste to Here'!E119))),"Empty Cell")</f>
        <v xml:space="preserve">Bio flexible eyebrow retainer, 16g (1.2mm) - length 1/4'' to 1/2'' (6mm to 12mm) &amp; Length: 8mm  &amp;  </v>
      </c>
      <c r="B115" s="57" t="str">
        <f>'Copy paste to Here'!C119</f>
        <v>EBRT</v>
      </c>
      <c r="C115" s="57" t="s">
        <v>793</v>
      </c>
      <c r="D115" s="58">
        <f>Invoice!B119</f>
        <v>2</v>
      </c>
      <c r="E115" s="59">
        <f>'Shipping Invoice'!J119*$N$1</f>
        <v>5.12</v>
      </c>
      <c r="F115" s="59">
        <f t="shared" si="3"/>
        <v>10.24</v>
      </c>
      <c r="G115" s="60">
        <f t="shared" si="4"/>
        <v>5.12</v>
      </c>
      <c r="H115" s="63">
        <f t="shared" si="5"/>
        <v>10.24</v>
      </c>
    </row>
    <row r="116" spans="1:8" s="62" customFormat="1" ht="24">
      <c r="A116" s="56" t="str">
        <f>IF((LEN('Copy paste to Here'!G120))&gt;5,((CONCATENATE('Copy paste to Here'!G120," &amp; ",'Copy paste to Here'!D120,"  &amp;  ",'Copy paste to Here'!E120))),"Empty Cell")</f>
        <v xml:space="preserve">Surgical steel Industrial barbell, 16g (1.2mm) with a 4mm cone and a casted arrow end &amp; Length: 32mm  &amp;  </v>
      </c>
      <c r="B116" s="57" t="str">
        <f>'Copy paste to Here'!C120</f>
        <v>INDSAW</v>
      </c>
      <c r="C116" s="57" t="s">
        <v>794</v>
      </c>
      <c r="D116" s="58">
        <f>Invoice!B120</f>
        <v>5</v>
      </c>
      <c r="E116" s="59">
        <f>'Shipping Invoice'!J120*$N$1</f>
        <v>61.49</v>
      </c>
      <c r="F116" s="59">
        <f t="shared" si="3"/>
        <v>307.45</v>
      </c>
      <c r="G116" s="60">
        <f t="shared" si="4"/>
        <v>61.49</v>
      </c>
      <c r="H116" s="63">
        <f t="shared" si="5"/>
        <v>307.45</v>
      </c>
    </row>
    <row r="117" spans="1:8" s="62" customFormat="1" ht="24">
      <c r="A117" s="56" t="str">
        <f>IF((LEN('Copy paste to Here'!G121))&gt;5,((CONCATENATE('Copy paste to Here'!G121," &amp; ",'Copy paste to Here'!D121,"  &amp;  ",'Copy paste to Here'!E121))),"Empty Cell")</f>
        <v xml:space="preserve">Surgical steel Industrial barbell, 16g (1.2mm) with a 4mm cone and a casted arrow end &amp; Length: 38mm  &amp;  </v>
      </c>
      <c r="B117" s="57" t="str">
        <f>'Copy paste to Here'!C121</f>
        <v>INDSAW</v>
      </c>
      <c r="C117" s="57" t="s">
        <v>794</v>
      </c>
      <c r="D117" s="58">
        <f>Invoice!B121</f>
        <v>4</v>
      </c>
      <c r="E117" s="59">
        <f>'Shipping Invoice'!J121*$N$1</f>
        <v>61.49</v>
      </c>
      <c r="F117" s="59">
        <f t="shared" si="3"/>
        <v>245.96</v>
      </c>
      <c r="G117" s="60">
        <f t="shared" si="4"/>
        <v>61.49</v>
      </c>
      <c r="H117" s="63">
        <f t="shared" si="5"/>
        <v>245.96</v>
      </c>
    </row>
    <row r="118" spans="1:8" s="62" customFormat="1" ht="24">
      <c r="A118" s="56" t="str">
        <f>IF((LEN('Copy paste to Here'!G122))&gt;5,((CONCATENATE('Copy paste to Here'!G122," &amp; ",'Copy paste to Here'!D122,"  &amp;  ",'Copy paste to Here'!E122))),"Empty Cell")</f>
        <v xml:space="preserve">Surgical steel labret, 18g (1mm) with 3mm cone &amp; Length: 6mm  &amp;  </v>
      </c>
      <c r="B118" s="57" t="str">
        <f>'Copy paste to Here'!C122</f>
        <v>LB18CN3</v>
      </c>
      <c r="C118" s="57" t="s">
        <v>796</v>
      </c>
      <c r="D118" s="58">
        <f>Invoice!B122</f>
        <v>12</v>
      </c>
      <c r="E118" s="59">
        <f>'Shipping Invoice'!J122*$N$1</f>
        <v>8.7799999999999994</v>
      </c>
      <c r="F118" s="59">
        <f t="shared" si="3"/>
        <v>105.35999999999999</v>
      </c>
      <c r="G118" s="60">
        <f t="shared" si="4"/>
        <v>8.7799999999999994</v>
      </c>
      <c r="H118" s="63">
        <f t="shared" si="5"/>
        <v>105.35999999999999</v>
      </c>
    </row>
    <row r="119" spans="1:8" s="62" customFormat="1" ht="24">
      <c r="A119" s="56" t="str">
        <f>IF((LEN('Copy paste to Here'!G123))&gt;5,((CONCATENATE('Copy paste to Here'!G123," &amp; ",'Copy paste to Here'!D123,"  &amp;  ",'Copy paste to Here'!E123))),"Empty Cell")</f>
        <v xml:space="preserve">Surgical steel labret, 16g (1.2mm) with a 3mm ball &amp; Length: 12mm  &amp;  </v>
      </c>
      <c r="B119" s="57" t="str">
        <f>'Copy paste to Here'!C123</f>
        <v>LBB3</v>
      </c>
      <c r="C119" s="57" t="s">
        <v>662</v>
      </c>
      <c r="D119" s="58">
        <f>Invoice!B123</f>
        <v>5</v>
      </c>
      <c r="E119" s="59">
        <f>'Shipping Invoice'!J123*$N$1</f>
        <v>6.22</v>
      </c>
      <c r="F119" s="59">
        <f t="shared" si="3"/>
        <v>31.099999999999998</v>
      </c>
      <c r="G119" s="60">
        <f t="shared" si="4"/>
        <v>6.22</v>
      </c>
      <c r="H119" s="63">
        <f t="shared" si="5"/>
        <v>31.099999999999998</v>
      </c>
    </row>
    <row r="120" spans="1:8" s="62" customFormat="1" ht="24">
      <c r="A120" s="56" t="str">
        <f>IF((LEN('Copy paste to Here'!G124))&gt;5,((CONCATENATE('Copy paste to Here'!G124," &amp; ",'Copy paste to Here'!D124,"  &amp;  ",'Copy paste to Here'!E124))),"Empty Cell")</f>
        <v xml:space="preserve">Surgical steel labret, 14g (1.6mm) with a 4mm ball &amp; Length: 11mm  &amp;  </v>
      </c>
      <c r="B120" s="57" t="str">
        <f>'Copy paste to Here'!C124</f>
        <v>LBB4</v>
      </c>
      <c r="C120" s="57" t="s">
        <v>798</v>
      </c>
      <c r="D120" s="58">
        <f>Invoice!B124</f>
        <v>1</v>
      </c>
      <c r="E120" s="59">
        <f>'Shipping Invoice'!J124*$N$1</f>
        <v>5.86</v>
      </c>
      <c r="F120" s="59">
        <f t="shared" si="3"/>
        <v>5.86</v>
      </c>
      <c r="G120" s="60">
        <f t="shared" si="4"/>
        <v>5.86</v>
      </c>
      <c r="H120" s="63">
        <f t="shared" si="5"/>
        <v>5.86</v>
      </c>
    </row>
    <row r="121" spans="1:8" s="62" customFormat="1" ht="24">
      <c r="A121" s="56" t="str">
        <f>IF((LEN('Copy paste to Here'!G125))&gt;5,((CONCATENATE('Copy paste to Here'!G125," &amp; ",'Copy paste to Here'!D125,"  &amp;  ",'Copy paste to Here'!E125))),"Empty Cell")</f>
        <v xml:space="preserve">Surgical steel labret, 14g (1.6mm) with a 4mm ball &amp; Length: 12mm  &amp;  </v>
      </c>
      <c r="B121" s="57" t="str">
        <f>'Copy paste to Here'!C125</f>
        <v>LBB4</v>
      </c>
      <c r="C121" s="57" t="s">
        <v>798</v>
      </c>
      <c r="D121" s="58">
        <f>Invoice!B125</f>
        <v>3</v>
      </c>
      <c r="E121" s="59">
        <f>'Shipping Invoice'!J125*$N$1</f>
        <v>5.86</v>
      </c>
      <c r="F121" s="59">
        <f t="shared" si="3"/>
        <v>17.580000000000002</v>
      </c>
      <c r="G121" s="60">
        <f t="shared" si="4"/>
        <v>5.86</v>
      </c>
      <c r="H121" s="63">
        <f t="shared" si="5"/>
        <v>17.580000000000002</v>
      </c>
    </row>
    <row r="122" spans="1:8" s="62" customFormat="1" ht="24">
      <c r="A122" s="56" t="str">
        <f>IF((LEN('Copy paste to Here'!G126))&gt;5,((CONCATENATE('Copy paste to Here'!G126," &amp; ",'Copy paste to Here'!D126,"  &amp;  ",'Copy paste to Here'!E126))),"Empty Cell")</f>
        <v xml:space="preserve">Surgical steel labret, 14g (1.6mm) with a 4mm ball &amp; Length: 14mm  &amp;  </v>
      </c>
      <c r="B122" s="57" t="str">
        <f>'Copy paste to Here'!C126</f>
        <v>LBB4</v>
      </c>
      <c r="C122" s="57" t="s">
        <v>798</v>
      </c>
      <c r="D122" s="58">
        <f>Invoice!B126</f>
        <v>1</v>
      </c>
      <c r="E122" s="59">
        <f>'Shipping Invoice'!J126*$N$1</f>
        <v>5.86</v>
      </c>
      <c r="F122" s="59">
        <f t="shared" si="3"/>
        <v>5.86</v>
      </c>
      <c r="G122" s="60">
        <f t="shared" si="4"/>
        <v>5.86</v>
      </c>
      <c r="H122" s="63">
        <f t="shared" si="5"/>
        <v>5.86</v>
      </c>
    </row>
    <row r="123" spans="1:8" s="62" customFormat="1" ht="24">
      <c r="A123" s="56" t="str">
        <f>IF((LEN('Copy paste to Here'!G127))&gt;5,((CONCATENATE('Copy paste to Here'!G127," &amp; ",'Copy paste to Here'!D127,"  &amp;  ",'Copy paste to Here'!E127))),"Empty Cell")</f>
        <v xml:space="preserve">Surgical steel labret, 14g (1.6mm) with a 4mm ball &amp; Length: 16mm  &amp;  </v>
      </c>
      <c r="B123" s="57" t="str">
        <f>'Copy paste to Here'!C127</f>
        <v>LBB4</v>
      </c>
      <c r="C123" s="57" t="s">
        <v>798</v>
      </c>
      <c r="D123" s="58">
        <f>Invoice!B127</f>
        <v>1</v>
      </c>
      <c r="E123" s="59">
        <f>'Shipping Invoice'!J127*$N$1</f>
        <v>5.86</v>
      </c>
      <c r="F123" s="59">
        <f t="shared" si="3"/>
        <v>5.86</v>
      </c>
      <c r="G123" s="60">
        <f t="shared" si="4"/>
        <v>5.86</v>
      </c>
      <c r="H123" s="63">
        <f t="shared" si="5"/>
        <v>5.86</v>
      </c>
    </row>
    <row r="124" spans="1:8" s="62" customFormat="1" ht="24">
      <c r="A124" s="56" t="str">
        <f>IF((LEN('Copy paste to Here'!G128))&gt;5,((CONCATENATE('Copy paste to Here'!G128," &amp; ",'Copy paste to Here'!D128,"  &amp;  ",'Copy paste to Here'!E128))),"Empty Cell")</f>
        <v>316L steel labret, 16g (1.2mm) with a 3mm bezel set jewel ball &amp; Length: 8mm  &amp;  Crystal Color: Clear</v>
      </c>
      <c r="B124" s="57" t="str">
        <f>'Copy paste to Here'!C128</f>
        <v>LBC3</v>
      </c>
      <c r="C124" s="57" t="s">
        <v>800</v>
      </c>
      <c r="D124" s="58">
        <f>Invoice!B128</f>
        <v>10</v>
      </c>
      <c r="E124" s="59">
        <f>'Shipping Invoice'!J128*$N$1</f>
        <v>14.28</v>
      </c>
      <c r="F124" s="59">
        <f t="shared" si="3"/>
        <v>142.79999999999998</v>
      </c>
      <c r="G124" s="60">
        <f t="shared" si="4"/>
        <v>14.28</v>
      </c>
      <c r="H124" s="63">
        <f t="shared" si="5"/>
        <v>142.79999999999998</v>
      </c>
    </row>
    <row r="125" spans="1:8" s="62" customFormat="1" ht="24">
      <c r="A125" s="56" t="str">
        <f>IF((LEN('Copy paste to Here'!G129))&gt;5,((CONCATENATE('Copy paste to Here'!G129," &amp; ",'Copy paste to Here'!D129,"  &amp;  ",'Copy paste to Here'!E129))),"Empty Cell")</f>
        <v>316L steel labret, 16g (1.2mm) with a 3mm bezel set jewel ball &amp; Length: 10mm  &amp;  Crystal Color: Clear</v>
      </c>
      <c r="B125" s="57" t="str">
        <f>'Copy paste to Here'!C129</f>
        <v>LBC3</v>
      </c>
      <c r="C125" s="57" t="s">
        <v>800</v>
      </c>
      <c r="D125" s="58">
        <f>Invoice!B129</f>
        <v>10</v>
      </c>
      <c r="E125" s="59">
        <f>'Shipping Invoice'!J129*$N$1</f>
        <v>14.28</v>
      </c>
      <c r="F125" s="59">
        <f t="shared" si="3"/>
        <v>142.79999999999998</v>
      </c>
      <c r="G125" s="60">
        <f t="shared" si="4"/>
        <v>14.28</v>
      </c>
      <c r="H125" s="63">
        <f t="shared" si="5"/>
        <v>142.79999999999998</v>
      </c>
    </row>
    <row r="126" spans="1:8" s="62" customFormat="1" ht="24">
      <c r="A126" s="56" t="str">
        <f>IF((LEN('Copy paste to Here'!G130))&gt;5,((CONCATENATE('Copy paste to Here'!G130," &amp; ",'Copy paste to Here'!D130,"  &amp;  ",'Copy paste to Here'!E130))),"Empty Cell")</f>
        <v>316L steel labret, 16g (1.2mm) with a 3mm bezel set jewel ball &amp; Length: 12mm  &amp;  Crystal Color: Clear</v>
      </c>
      <c r="B126" s="57" t="str">
        <f>'Copy paste to Here'!C130</f>
        <v>LBC3</v>
      </c>
      <c r="C126" s="57" t="s">
        <v>800</v>
      </c>
      <c r="D126" s="58">
        <f>Invoice!B130</f>
        <v>10</v>
      </c>
      <c r="E126" s="59">
        <f>'Shipping Invoice'!J130*$N$1</f>
        <v>14.28</v>
      </c>
      <c r="F126" s="59">
        <f t="shared" si="3"/>
        <v>142.79999999999998</v>
      </c>
      <c r="G126" s="60">
        <f t="shared" si="4"/>
        <v>14.28</v>
      </c>
      <c r="H126" s="63">
        <f t="shared" si="5"/>
        <v>142.79999999999998</v>
      </c>
    </row>
    <row r="127" spans="1:8" s="62" customFormat="1" ht="24">
      <c r="A127" s="56" t="str">
        <f>IF((LEN('Copy paste to Here'!G131))&gt;5,((CONCATENATE('Copy paste to Here'!G131," &amp; ",'Copy paste to Here'!D131,"  &amp;  ",'Copy paste to Here'!E131))),"Empty Cell")</f>
        <v>Surgical steel labret, 14g (1.6mm) with a 4mm bezel set jewel ball &amp; Length: 12mm  &amp;  Crystal Color: Jet</v>
      </c>
      <c r="B127" s="57" t="str">
        <f>'Copy paste to Here'!C131</f>
        <v>LBC4</v>
      </c>
      <c r="C127" s="57" t="s">
        <v>802</v>
      </c>
      <c r="D127" s="58">
        <f>Invoice!B131</f>
        <v>2</v>
      </c>
      <c r="E127" s="59">
        <f>'Shipping Invoice'!J131*$N$1</f>
        <v>12.81</v>
      </c>
      <c r="F127" s="59">
        <f t="shared" si="3"/>
        <v>25.62</v>
      </c>
      <c r="G127" s="60">
        <f t="shared" si="4"/>
        <v>12.81</v>
      </c>
      <c r="H127" s="63">
        <f t="shared" si="5"/>
        <v>25.62</v>
      </c>
    </row>
    <row r="128" spans="1:8" s="62" customFormat="1" ht="24">
      <c r="A128" s="56" t="str">
        <f>IF((LEN('Copy paste to Here'!G132))&gt;5,((CONCATENATE('Copy paste to Here'!G132," &amp; ",'Copy paste to Here'!D132,"  &amp;  ",'Copy paste to Here'!E132))),"Empty Cell")</f>
        <v xml:space="preserve">Surgical steel labret, 14g (1.6mm) with a 4mm cone &amp; Length: 11mm  &amp;  </v>
      </c>
      <c r="B128" s="57" t="str">
        <f>'Copy paste to Here'!C132</f>
        <v>LBCN4</v>
      </c>
      <c r="C128" s="57" t="s">
        <v>804</v>
      </c>
      <c r="D128" s="58">
        <f>Invoice!B132</f>
        <v>1</v>
      </c>
      <c r="E128" s="59">
        <f>'Shipping Invoice'!J132*$N$1</f>
        <v>6.22</v>
      </c>
      <c r="F128" s="59">
        <f t="shared" si="3"/>
        <v>6.22</v>
      </c>
      <c r="G128" s="60">
        <f t="shared" si="4"/>
        <v>6.22</v>
      </c>
      <c r="H128" s="63">
        <f t="shared" si="5"/>
        <v>6.22</v>
      </c>
    </row>
    <row r="129" spans="1:8" s="62" customFormat="1" ht="24">
      <c r="A129" s="56" t="str">
        <f>IF((LEN('Copy paste to Here'!G133))&gt;5,((CONCATENATE('Copy paste to Here'!G133," &amp; ",'Copy paste to Here'!D133,"  &amp;  ",'Copy paste to Here'!E133))),"Empty Cell")</f>
        <v xml:space="preserve">Surgical steel labret, 14g (1.6mm) with a 4mm cone &amp; Length: 12mm  &amp;  </v>
      </c>
      <c r="B129" s="57" t="str">
        <f>'Copy paste to Here'!C133</f>
        <v>LBCN4</v>
      </c>
      <c r="C129" s="57" t="s">
        <v>804</v>
      </c>
      <c r="D129" s="58">
        <f>Invoice!B133</f>
        <v>1</v>
      </c>
      <c r="E129" s="59">
        <f>'Shipping Invoice'!J133*$N$1</f>
        <v>6.22</v>
      </c>
      <c r="F129" s="59">
        <f t="shared" si="3"/>
        <v>6.22</v>
      </c>
      <c r="G129" s="60">
        <f t="shared" si="4"/>
        <v>6.22</v>
      </c>
      <c r="H129" s="63">
        <f t="shared" si="5"/>
        <v>6.22</v>
      </c>
    </row>
    <row r="130" spans="1:8" s="62" customFormat="1" ht="24">
      <c r="A130" s="56" t="str">
        <f>IF((LEN('Copy paste to Here'!G134))&gt;5,((CONCATENATE('Copy paste to Here'!G134," &amp; ",'Copy paste to Here'!D134,"  &amp;  ",'Copy paste to Here'!E134))),"Empty Cell")</f>
        <v xml:space="preserve">Surgical steel labret, 14g (1.6mm) with a 4mm cone &amp; Length: 14mm  &amp;  </v>
      </c>
      <c r="B130" s="57" t="str">
        <f>'Copy paste to Here'!C134</f>
        <v>LBCN4</v>
      </c>
      <c r="C130" s="57" t="s">
        <v>804</v>
      </c>
      <c r="D130" s="58">
        <f>Invoice!B134</f>
        <v>1</v>
      </c>
      <c r="E130" s="59">
        <f>'Shipping Invoice'!J134*$N$1</f>
        <v>6.22</v>
      </c>
      <c r="F130" s="59">
        <f t="shared" si="3"/>
        <v>6.22</v>
      </c>
      <c r="G130" s="60">
        <f t="shared" si="4"/>
        <v>6.22</v>
      </c>
      <c r="H130" s="63">
        <f t="shared" si="5"/>
        <v>6.22</v>
      </c>
    </row>
    <row r="131" spans="1:8" s="62" customFormat="1" ht="24">
      <c r="A131" s="56" t="str">
        <f>IF((LEN('Copy paste to Here'!G135))&gt;5,((CONCATENATE('Copy paste to Here'!G135," &amp; ",'Copy paste to Here'!D135,"  &amp;  ",'Copy paste to Here'!E135))),"Empty Cell")</f>
        <v xml:space="preserve">Surgical steel labret, 14g (1.6mm) with a 4mm cone &amp; Length: 16mm  &amp;  </v>
      </c>
      <c r="B131" s="57" t="str">
        <f>'Copy paste to Here'!C135</f>
        <v>LBCN4</v>
      </c>
      <c r="C131" s="57" t="s">
        <v>804</v>
      </c>
      <c r="D131" s="58">
        <f>Invoice!B135</f>
        <v>1</v>
      </c>
      <c r="E131" s="59">
        <f>'Shipping Invoice'!J135*$N$1</f>
        <v>6.22</v>
      </c>
      <c r="F131" s="59">
        <f t="shared" si="3"/>
        <v>6.22</v>
      </c>
      <c r="G131" s="60">
        <f t="shared" si="4"/>
        <v>6.22</v>
      </c>
      <c r="H131" s="63">
        <f t="shared" si="5"/>
        <v>6.22</v>
      </c>
    </row>
    <row r="132" spans="1:8" s="62" customFormat="1" ht="24">
      <c r="A132" s="56" t="str">
        <f>IF((LEN('Copy paste to Here'!G136))&gt;5,((CONCATENATE('Copy paste to Here'!G136," &amp; ",'Copy paste to Here'!D136,"  &amp;  ",'Copy paste to Here'!E136))),"Empty Cell")</f>
        <v>Surgical steel internal threaded labret, 16g (1.2mm) with a 2.5mm flat head crystal top &amp; Length: 12mm  &amp;  Crystal Color: Clear</v>
      </c>
      <c r="B132" s="57" t="str">
        <f>'Copy paste to Here'!C136</f>
        <v>LBIC</v>
      </c>
      <c r="C132" s="57" t="s">
        <v>806</v>
      </c>
      <c r="D132" s="58">
        <f>Invoice!B136</f>
        <v>4</v>
      </c>
      <c r="E132" s="59">
        <f>'Shipping Invoice'!J136*$N$1</f>
        <v>21.6</v>
      </c>
      <c r="F132" s="59">
        <f t="shared" si="3"/>
        <v>86.4</v>
      </c>
      <c r="G132" s="60">
        <f t="shared" si="4"/>
        <v>21.6</v>
      </c>
      <c r="H132" s="63">
        <f t="shared" si="5"/>
        <v>86.4</v>
      </c>
    </row>
    <row r="133" spans="1:8" s="62" customFormat="1" ht="24">
      <c r="A133" s="56" t="str">
        <f>IF((LEN('Copy paste to Here'!G137))&gt;5,((CONCATENATE('Copy paste to Here'!G137," &amp; ",'Copy paste to Here'!D137,"  &amp;  ",'Copy paste to Here'!E137))),"Empty Cell")</f>
        <v>Surgical steel internal threaded labret, 16g (1.2mm) with a 2.5mm flat head crystal top &amp; Length: 14mm  &amp;  Crystal Color: Clear</v>
      </c>
      <c r="B133" s="57" t="str">
        <f>'Copy paste to Here'!C137</f>
        <v>LBIC</v>
      </c>
      <c r="C133" s="57" t="s">
        <v>806</v>
      </c>
      <c r="D133" s="58">
        <f>Invoice!B137</f>
        <v>6</v>
      </c>
      <c r="E133" s="59">
        <f>'Shipping Invoice'!J137*$N$1</f>
        <v>21.6</v>
      </c>
      <c r="F133" s="59">
        <f t="shared" si="3"/>
        <v>129.60000000000002</v>
      </c>
      <c r="G133" s="60">
        <f t="shared" si="4"/>
        <v>21.6</v>
      </c>
      <c r="H133" s="63">
        <f t="shared" si="5"/>
        <v>129.60000000000002</v>
      </c>
    </row>
    <row r="134" spans="1:8" s="62" customFormat="1" ht="36">
      <c r="A134" s="56" t="str">
        <f>IF((LEN('Copy paste to Here'!G138))&gt;5,((CONCATENATE('Copy paste to Here'!G138," &amp; ",'Copy paste to Here'!D138,"  &amp;  ",'Copy paste to Here'!E138))),"Empty Cell")</f>
        <v>Surgical steel internally threaded labret, 16g (1.2mm) with crystal flat head sized 3mm to 5mm for triple tragus piercings &amp; Length: 10mm with 3mm top part  &amp;  Crystal Color: Clear</v>
      </c>
      <c r="B134" s="57" t="str">
        <f>'Copy paste to Here'!C138</f>
        <v>LBIFB</v>
      </c>
      <c r="C134" s="57" t="s">
        <v>904</v>
      </c>
      <c r="D134" s="58">
        <f>Invoice!B138</f>
        <v>2</v>
      </c>
      <c r="E134" s="59">
        <f>'Shipping Invoice'!J138*$N$1</f>
        <v>34.409999999999997</v>
      </c>
      <c r="F134" s="59">
        <f t="shared" si="3"/>
        <v>68.819999999999993</v>
      </c>
      <c r="G134" s="60">
        <f t="shared" si="4"/>
        <v>34.409999999999997</v>
      </c>
      <c r="H134" s="63">
        <f t="shared" si="5"/>
        <v>68.819999999999993</v>
      </c>
    </row>
    <row r="135" spans="1:8" s="62" customFormat="1" ht="36">
      <c r="A135" s="56" t="str">
        <f>IF((LEN('Copy paste to Here'!G139))&gt;5,((CONCATENATE('Copy paste to Here'!G139," &amp; ",'Copy paste to Here'!D139,"  &amp;  ",'Copy paste to Here'!E139))),"Empty Cell")</f>
        <v>Surgical steel internally threaded labret, 16g (1.2mm) with crystal flat head sized 3mm to 5mm for triple tragus piercings &amp; Length: 10mm with 3mm top part  &amp;  Crystal Color: Light Amethyst</v>
      </c>
      <c r="B135" s="57" t="str">
        <f>'Copy paste to Here'!C139</f>
        <v>LBIFB</v>
      </c>
      <c r="C135" s="57" t="s">
        <v>904</v>
      </c>
      <c r="D135" s="58">
        <f>Invoice!B139</f>
        <v>2</v>
      </c>
      <c r="E135" s="59">
        <f>'Shipping Invoice'!J139*$N$1</f>
        <v>34.409999999999997</v>
      </c>
      <c r="F135" s="59">
        <f t="shared" si="3"/>
        <v>68.819999999999993</v>
      </c>
      <c r="G135" s="60">
        <f t="shared" si="4"/>
        <v>34.409999999999997</v>
      </c>
      <c r="H135" s="63">
        <f t="shared" si="5"/>
        <v>68.819999999999993</v>
      </c>
    </row>
    <row r="136" spans="1:8" s="62" customFormat="1" ht="36">
      <c r="A136" s="56" t="str">
        <f>IF((LEN('Copy paste to Here'!G140))&gt;5,((CONCATENATE('Copy paste to Here'!G140," &amp; ",'Copy paste to Here'!D140,"  &amp;  ",'Copy paste to Here'!E140))),"Empty Cell")</f>
        <v>Surgical steel internally threaded labret, 16g (1.2mm) with crystal flat head sized 3mm to 5mm for triple tragus piercings &amp; Length: 10mm with 3mm top part  &amp;  Crystal Color: Amethyst</v>
      </c>
      <c r="B136" s="57" t="str">
        <f>'Copy paste to Here'!C140</f>
        <v>LBIFB</v>
      </c>
      <c r="C136" s="57" t="s">
        <v>904</v>
      </c>
      <c r="D136" s="58">
        <f>Invoice!B140</f>
        <v>2</v>
      </c>
      <c r="E136" s="59">
        <f>'Shipping Invoice'!J140*$N$1</f>
        <v>34.409999999999997</v>
      </c>
      <c r="F136" s="59">
        <f t="shared" si="3"/>
        <v>68.819999999999993</v>
      </c>
      <c r="G136" s="60">
        <f t="shared" si="4"/>
        <v>34.409999999999997</v>
      </c>
      <c r="H136" s="63">
        <f t="shared" si="5"/>
        <v>68.819999999999993</v>
      </c>
    </row>
    <row r="137" spans="1:8" s="62" customFormat="1" ht="36">
      <c r="A137" s="56" t="str">
        <f>IF((LEN('Copy paste to Here'!G141))&gt;5,((CONCATENATE('Copy paste to Here'!G141," &amp; ",'Copy paste to Here'!D141,"  &amp;  ",'Copy paste to Here'!E141))),"Empty Cell")</f>
        <v>Surgical steel internally threaded labret, 16g (1.2mm) with crystal flat head sized 3mm to 5mm for triple tragus piercings &amp; Length: 10mm with 3mm top part  &amp;  Crystal Color: Fuchsia</v>
      </c>
      <c r="B137" s="57" t="str">
        <f>'Copy paste to Here'!C141</f>
        <v>LBIFB</v>
      </c>
      <c r="C137" s="57" t="s">
        <v>904</v>
      </c>
      <c r="D137" s="58">
        <f>Invoice!B141</f>
        <v>2</v>
      </c>
      <c r="E137" s="59">
        <f>'Shipping Invoice'!J141*$N$1</f>
        <v>34.409999999999997</v>
      </c>
      <c r="F137" s="59">
        <f t="shared" si="3"/>
        <v>68.819999999999993</v>
      </c>
      <c r="G137" s="60">
        <f t="shared" si="4"/>
        <v>34.409999999999997</v>
      </c>
      <c r="H137" s="63">
        <f t="shared" si="5"/>
        <v>68.819999999999993</v>
      </c>
    </row>
    <row r="138" spans="1:8" s="62" customFormat="1" ht="36">
      <c r="A138" s="56" t="str">
        <f>IF((LEN('Copy paste to Here'!G142))&gt;5,((CONCATENATE('Copy paste to Here'!G142," &amp; ",'Copy paste to Here'!D142,"  &amp;  ",'Copy paste to Here'!E142))),"Empty Cell")</f>
        <v>Surgical steel internally threaded labret, 16g (1.2mm) with crystal flat head sized 3mm to 5mm for triple tragus piercings &amp; Length: 10mm with 4mm top part  &amp;  Crystal Color: Clear</v>
      </c>
      <c r="B138" s="57" t="str">
        <f>'Copy paste to Here'!C142</f>
        <v>LBIFB</v>
      </c>
      <c r="C138" s="57" t="s">
        <v>905</v>
      </c>
      <c r="D138" s="58">
        <f>Invoice!B142</f>
        <v>1</v>
      </c>
      <c r="E138" s="59">
        <f>'Shipping Invoice'!J142*$N$1</f>
        <v>36.24</v>
      </c>
      <c r="F138" s="59">
        <f t="shared" si="3"/>
        <v>36.24</v>
      </c>
      <c r="G138" s="60">
        <f t="shared" si="4"/>
        <v>36.24</v>
      </c>
      <c r="H138" s="63">
        <f t="shared" si="5"/>
        <v>36.24</v>
      </c>
    </row>
    <row r="139" spans="1:8" s="62" customFormat="1" ht="36">
      <c r="A139" s="56" t="str">
        <f>IF((LEN('Copy paste to Here'!G143))&gt;5,((CONCATENATE('Copy paste to Here'!G143," &amp; ",'Copy paste to Here'!D143,"  &amp;  ",'Copy paste to Here'!E143))),"Empty Cell")</f>
        <v>Surgical steel internally threaded labret, 16g (1.2mm) with crystal flat head sized 3mm to 5mm for triple tragus piercings &amp; Length: 10mm with 4mm top part  &amp;  Crystal Color: Rose</v>
      </c>
      <c r="B139" s="57" t="str">
        <f>'Copy paste to Here'!C143</f>
        <v>LBIFB</v>
      </c>
      <c r="C139" s="57" t="s">
        <v>905</v>
      </c>
      <c r="D139" s="58">
        <f>Invoice!B143</f>
        <v>1</v>
      </c>
      <c r="E139" s="59">
        <f>'Shipping Invoice'!J143*$N$1</f>
        <v>36.24</v>
      </c>
      <c r="F139" s="59">
        <f t="shared" si="3"/>
        <v>36.24</v>
      </c>
      <c r="G139" s="60">
        <f t="shared" si="4"/>
        <v>36.24</v>
      </c>
      <c r="H139" s="63">
        <f t="shared" si="5"/>
        <v>36.24</v>
      </c>
    </row>
    <row r="140" spans="1:8" s="62" customFormat="1" ht="36">
      <c r="A140" s="56" t="str">
        <f>IF((LEN('Copy paste to Here'!G144))&gt;5,((CONCATENATE('Copy paste to Here'!G144," &amp; ",'Copy paste to Here'!D144,"  &amp;  ",'Copy paste to Here'!E144))),"Empty Cell")</f>
        <v>Surgical steel internally threaded labret, 16g (1.2mm) with crystal flat head sized 3mm to 5mm for triple tragus piercings &amp; Length: 10mm with 4mm top part  &amp;  Crystal Color: Fuchsia</v>
      </c>
      <c r="B140" s="57" t="str">
        <f>'Copy paste to Here'!C144</f>
        <v>LBIFB</v>
      </c>
      <c r="C140" s="57" t="s">
        <v>905</v>
      </c>
      <c r="D140" s="58">
        <f>Invoice!B144</f>
        <v>1</v>
      </c>
      <c r="E140" s="59">
        <f>'Shipping Invoice'!J144*$N$1</f>
        <v>36.24</v>
      </c>
      <c r="F140" s="59">
        <f t="shared" si="3"/>
        <v>36.24</v>
      </c>
      <c r="G140" s="60">
        <f t="shared" si="4"/>
        <v>36.24</v>
      </c>
      <c r="H140" s="63">
        <f t="shared" si="5"/>
        <v>36.24</v>
      </c>
    </row>
    <row r="141" spans="1:8" s="62" customFormat="1" ht="36">
      <c r="A141" s="56" t="str">
        <f>IF((LEN('Copy paste to Here'!G145))&gt;5,((CONCATENATE('Copy paste to Here'!G145," &amp; ",'Copy paste to Here'!D145,"  &amp;  ",'Copy paste to Here'!E145))),"Empty Cell")</f>
        <v>Surgical steel internally threaded labret, 16g (1.2mm) with crystal flat head sized 3mm to 5mm for triple tragus piercings &amp; Length: 10mm with 4mm top part  &amp;  Crystal Color: Light Siam</v>
      </c>
      <c r="B141" s="57" t="str">
        <f>'Copy paste to Here'!C145</f>
        <v>LBIFB</v>
      </c>
      <c r="C141" s="57" t="s">
        <v>905</v>
      </c>
      <c r="D141" s="58">
        <f>Invoice!B145</f>
        <v>1</v>
      </c>
      <c r="E141" s="59">
        <f>'Shipping Invoice'!J145*$N$1</f>
        <v>36.24</v>
      </c>
      <c r="F141" s="59">
        <f t="shared" si="3"/>
        <v>36.24</v>
      </c>
      <c r="G141" s="60">
        <f t="shared" si="4"/>
        <v>36.24</v>
      </c>
      <c r="H141" s="63">
        <f t="shared" si="5"/>
        <v>36.24</v>
      </c>
    </row>
    <row r="142" spans="1:8" s="62" customFormat="1" ht="36">
      <c r="A142" s="56" t="str">
        <f>IF((LEN('Copy paste to Here'!G146))&gt;5,((CONCATENATE('Copy paste to Here'!G146," &amp; ",'Copy paste to Here'!D146,"  &amp;  ",'Copy paste to Here'!E146))),"Empty Cell")</f>
        <v>Surgical steel internally threaded labret, 16g (1.2mm) with flat top part with ferido glued multi crystals and resin cover &amp; Length: 6mm with 4mm top part  &amp;  Crystal Color: Blue Zircon</v>
      </c>
      <c r="B142" s="57" t="str">
        <f>'Copy paste to Here'!C146</f>
        <v>LBIFRC</v>
      </c>
      <c r="C142" s="57" t="s">
        <v>906</v>
      </c>
      <c r="D142" s="58">
        <f>Invoice!B146</f>
        <v>1</v>
      </c>
      <c r="E142" s="59">
        <f>'Shipping Invoice'!J146*$N$1</f>
        <v>49.05</v>
      </c>
      <c r="F142" s="59">
        <f t="shared" si="3"/>
        <v>49.05</v>
      </c>
      <c r="G142" s="60">
        <f t="shared" si="4"/>
        <v>49.05</v>
      </c>
      <c r="H142" s="63">
        <f t="shared" si="5"/>
        <v>49.05</v>
      </c>
    </row>
    <row r="143" spans="1:8" s="62" customFormat="1" ht="36">
      <c r="A143" s="56" t="str">
        <f>IF((LEN('Copy paste to Here'!G147))&gt;5,((CONCATENATE('Copy paste to Here'!G147," &amp; ",'Copy paste to Here'!D147,"  &amp;  ",'Copy paste to Here'!E147))),"Empty Cell")</f>
        <v>Surgical steel internally threaded labret, 16g (1.2mm) with flat top part with ferido glued multi crystals and resin cover &amp; Length: 6mm with 4mm top part  &amp;  Crystal Color: Jet</v>
      </c>
      <c r="B143" s="57" t="str">
        <f>'Copy paste to Here'!C147</f>
        <v>LBIFRC</v>
      </c>
      <c r="C143" s="57" t="s">
        <v>906</v>
      </c>
      <c r="D143" s="58">
        <f>Invoice!B147</f>
        <v>1</v>
      </c>
      <c r="E143" s="59">
        <f>'Shipping Invoice'!J147*$N$1</f>
        <v>49.05</v>
      </c>
      <c r="F143" s="59">
        <f t="shared" si="3"/>
        <v>49.05</v>
      </c>
      <c r="G143" s="60">
        <f t="shared" si="4"/>
        <v>49.05</v>
      </c>
      <c r="H143" s="63">
        <f t="shared" si="5"/>
        <v>49.05</v>
      </c>
    </row>
    <row r="144" spans="1:8" s="62" customFormat="1" ht="36">
      <c r="A144" s="56" t="str">
        <f>IF((LEN('Copy paste to Here'!G148))&gt;5,((CONCATENATE('Copy paste to Here'!G148," &amp; ",'Copy paste to Here'!D148,"  &amp;  ",'Copy paste to Here'!E148))),"Empty Cell")</f>
        <v>Surgical steel internally threaded labret, 16g (1.2mm) with flat top part with ferido glued multi crystals and resin cover &amp; Length: 8mm with 4mm top part  &amp;  Crystal Color: Blue Zircon</v>
      </c>
      <c r="B144" s="57" t="str">
        <f>'Copy paste to Here'!C148</f>
        <v>LBIFRC</v>
      </c>
      <c r="C144" s="57" t="s">
        <v>906</v>
      </c>
      <c r="D144" s="58">
        <f>Invoice!B148</f>
        <v>1</v>
      </c>
      <c r="E144" s="59">
        <f>'Shipping Invoice'!J148*$N$1</f>
        <v>49.05</v>
      </c>
      <c r="F144" s="59">
        <f t="shared" si="3"/>
        <v>49.05</v>
      </c>
      <c r="G144" s="60">
        <f t="shared" si="4"/>
        <v>49.05</v>
      </c>
      <c r="H144" s="63">
        <f t="shared" si="5"/>
        <v>49.05</v>
      </c>
    </row>
    <row r="145" spans="1:8" s="62" customFormat="1" ht="36">
      <c r="A145" s="56" t="str">
        <f>IF((LEN('Copy paste to Here'!G149))&gt;5,((CONCATENATE('Copy paste to Here'!G149," &amp; ",'Copy paste to Here'!D149,"  &amp;  ",'Copy paste to Here'!E149))),"Empty Cell")</f>
        <v>Surgical steel internally threaded labret, 16g (1.2mm) with flat top part with ferido glued multi crystals and resin cover &amp; Length: 8mm with 4mm top part  &amp;  Crystal Color: Jet</v>
      </c>
      <c r="B145" s="57" t="str">
        <f>'Copy paste to Here'!C149</f>
        <v>LBIFRC</v>
      </c>
      <c r="C145" s="57" t="s">
        <v>906</v>
      </c>
      <c r="D145" s="58">
        <f>Invoice!B149</f>
        <v>1</v>
      </c>
      <c r="E145" s="59">
        <f>'Shipping Invoice'!J149*$N$1</f>
        <v>49.05</v>
      </c>
      <c r="F145" s="59">
        <f t="shared" si="3"/>
        <v>49.05</v>
      </c>
      <c r="G145" s="60">
        <f t="shared" si="4"/>
        <v>49.05</v>
      </c>
      <c r="H145" s="63">
        <f t="shared" si="5"/>
        <v>49.05</v>
      </c>
    </row>
    <row r="146" spans="1:8" s="62" customFormat="1" ht="36">
      <c r="A146" s="56" t="str">
        <f>IF((LEN('Copy paste to Here'!G150))&gt;5,((CONCATENATE('Copy paste to Here'!G150," &amp; ",'Copy paste to Here'!D150,"  &amp;  ",'Copy paste to Here'!E150))),"Empty Cell")</f>
        <v>Surgical steel internally threaded labret, 16g (1.2mm) with flat top part with ferido glued multi crystals and resin cover &amp; Length: 8mm with 4mm top part  &amp;  Crystal Color: Emerald</v>
      </c>
      <c r="B146" s="57" t="str">
        <f>'Copy paste to Here'!C150</f>
        <v>LBIFRC</v>
      </c>
      <c r="C146" s="57" t="s">
        <v>906</v>
      </c>
      <c r="D146" s="58">
        <f>Invoice!B150</f>
        <v>2</v>
      </c>
      <c r="E146" s="59">
        <f>'Shipping Invoice'!J150*$N$1</f>
        <v>49.05</v>
      </c>
      <c r="F146" s="59">
        <f t="shared" si="3"/>
        <v>98.1</v>
      </c>
      <c r="G146" s="60">
        <f t="shared" si="4"/>
        <v>49.05</v>
      </c>
      <c r="H146" s="63">
        <f t="shared" si="5"/>
        <v>98.1</v>
      </c>
    </row>
    <row r="147" spans="1:8" s="62" customFormat="1" ht="36">
      <c r="A147" s="56" t="str">
        <f>IF((LEN('Copy paste to Here'!G151))&gt;5,((CONCATENATE('Copy paste to Here'!G151," &amp; ",'Copy paste to Here'!D151,"  &amp;  ",'Copy paste to Here'!E151))),"Empty Cell")</f>
        <v>Surgical steel internally threaded labret, 16g (1.2mm) with bezel set jewel flat head sized 1.5mm to 4mm for triple tragus piercings &amp; Length: 6mm with 3mm top part  &amp;  Crystal Color: Clear</v>
      </c>
      <c r="B147" s="57" t="str">
        <f>'Copy paste to Here'!C151</f>
        <v>LBIRC</v>
      </c>
      <c r="C147" s="57" t="s">
        <v>907</v>
      </c>
      <c r="D147" s="58">
        <f>Invoice!B151</f>
        <v>4</v>
      </c>
      <c r="E147" s="59">
        <f>'Shipping Invoice'!J151*$N$1</f>
        <v>30.75</v>
      </c>
      <c r="F147" s="59">
        <f t="shared" ref="F147:F156" si="6">D147*E147</f>
        <v>123</v>
      </c>
      <c r="G147" s="60">
        <f t="shared" ref="G147:G210" si="7">E147*$E$14</f>
        <v>30.75</v>
      </c>
      <c r="H147" s="63">
        <f t="shared" ref="H147:H210" si="8">D147*G147</f>
        <v>123</v>
      </c>
    </row>
    <row r="148" spans="1:8" s="62" customFormat="1" ht="24">
      <c r="A148" s="56" t="str">
        <f>IF((LEN('Copy paste to Here'!G152))&gt;5,((CONCATENATE('Copy paste to Here'!G152," &amp; ",'Copy paste to Here'!D152,"  &amp;  ",'Copy paste to Here'!E152))),"Empty Cell")</f>
        <v>14g Flexible acrylic labret retainer with push in disc &amp; Length: 6mm  &amp;  Color: Clear</v>
      </c>
      <c r="B148" s="57" t="str">
        <f>'Copy paste to Here'!C152</f>
        <v>LBRT14</v>
      </c>
      <c r="C148" s="57" t="s">
        <v>814</v>
      </c>
      <c r="D148" s="58">
        <f>Invoice!B152</f>
        <v>100</v>
      </c>
      <c r="E148" s="59">
        <f>'Shipping Invoice'!J152*$N$1</f>
        <v>5.12</v>
      </c>
      <c r="F148" s="59">
        <f t="shared" si="6"/>
        <v>512</v>
      </c>
      <c r="G148" s="60">
        <f t="shared" si="7"/>
        <v>5.12</v>
      </c>
      <c r="H148" s="63">
        <f t="shared" si="8"/>
        <v>512</v>
      </c>
    </row>
    <row r="149" spans="1:8" s="62" customFormat="1" ht="24">
      <c r="A149" s="56" t="str">
        <f>IF((LEN('Copy paste to Here'!G153))&gt;5,((CONCATENATE('Copy paste to Here'!G153," &amp; ",'Copy paste to Here'!D153,"  &amp;  ",'Copy paste to Here'!E153))),"Empty Cell")</f>
        <v>14g Flexible acrylic labret retainer with push in disc &amp; Length: 8mm  &amp;  Color: Clear</v>
      </c>
      <c r="B149" s="57" t="str">
        <f>'Copy paste to Here'!C153</f>
        <v>LBRT14</v>
      </c>
      <c r="C149" s="57" t="s">
        <v>814</v>
      </c>
      <c r="D149" s="58">
        <f>Invoice!B153</f>
        <v>39</v>
      </c>
      <c r="E149" s="59">
        <f>'Shipping Invoice'!J153*$N$1</f>
        <v>5.12</v>
      </c>
      <c r="F149" s="59">
        <f t="shared" si="6"/>
        <v>199.68</v>
      </c>
      <c r="G149" s="60">
        <f t="shared" si="7"/>
        <v>5.12</v>
      </c>
      <c r="H149" s="63">
        <f t="shared" si="8"/>
        <v>199.68</v>
      </c>
    </row>
    <row r="150" spans="1:8" s="62" customFormat="1" ht="24">
      <c r="A150" s="56" t="str">
        <f>IF((LEN('Copy paste to Here'!G154))&gt;5,((CONCATENATE('Copy paste to Here'!G154," &amp; ",'Copy paste to Here'!D154,"  &amp;  ",'Copy paste to Here'!E154))),"Empty Cell")</f>
        <v>16g Flexible acrylic labret retainer with push in disc &amp; Length: 6mm  &amp;  Color: Clear</v>
      </c>
      <c r="B150" s="57" t="str">
        <f>'Copy paste to Here'!C154</f>
        <v>LBRT16</v>
      </c>
      <c r="C150" s="57" t="s">
        <v>816</v>
      </c>
      <c r="D150" s="58">
        <f>Invoice!B154</f>
        <v>6</v>
      </c>
      <c r="E150" s="59">
        <f>'Shipping Invoice'!J154*$N$1</f>
        <v>5.12</v>
      </c>
      <c r="F150" s="59">
        <f t="shared" si="6"/>
        <v>30.72</v>
      </c>
      <c r="G150" s="60">
        <f t="shared" si="7"/>
        <v>5.12</v>
      </c>
      <c r="H150" s="63">
        <f t="shared" si="8"/>
        <v>30.72</v>
      </c>
    </row>
    <row r="151" spans="1:8" s="62" customFormat="1" ht="24">
      <c r="A151" s="56" t="str">
        <f>IF((LEN('Copy paste to Here'!G155))&gt;5,((CONCATENATE('Copy paste to Here'!G155," &amp; ",'Copy paste to Here'!D155,"  &amp;  ",'Copy paste to Here'!E155))),"Empty Cell")</f>
        <v>Premium PVD plated surgical steel labret, 16g (1.2mm) with a 3mm ball &amp; Length: 6mm  &amp;  Color: Pink</v>
      </c>
      <c r="B151" s="57" t="str">
        <f>'Copy paste to Here'!C155</f>
        <v>LBTB3</v>
      </c>
      <c r="C151" s="57" t="s">
        <v>818</v>
      </c>
      <c r="D151" s="58">
        <f>Invoice!B155</f>
        <v>6</v>
      </c>
      <c r="E151" s="59">
        <f>'Shipping Invoice'!J155*$N$1</f>
        <v>21.6</v>
      </c>
      <c r="F151" s="59">
        <f t="shared" si="6"/>
        <v>129.60000000000002</v>
      </c>
      <c r="G151" s="60">
        <f t="shared" si="7"/>
        <v>21.6</v>
      </c>
      <c r="H151" s="63">
        <f t="shared" si="8"/>
        <v>129.60000000000002</v>
      </c>
    </row>
    <row r="152" spans="1:8" s="62" customFormat="1" ht="24">
      <c r="A152" s="56" t="str">
        <f>IF((LEN('Copy paste to Here'!G156))&gt;5,((CONCATENATE('Copy paste to Here'!G156," &amp; ",'Copy paste to Here'!D156,"  &amp;  ",'Copy paste to Here'!E156))),"Empty Cell")</f>
        <v>Premium PVD plated surgical steel labret, 16g (1.2mm) with a 3mm ball &amp; Length: 8mm  &amp;  Color: Pink</v>
      </c>
      <c r="B152" s="57" t="str">
        <f>'Copy paste to Here'!C156</f>
        <v>LBTB3</v>
      </c>
      <c r="C152" s="57" t="s">
        <v>818</v>
      </c>
      <c r="D152" s="58">
        <f>Invoice!B156</f>
        <v>6</v>
      </c>
      <c r="E152" s="59">
        <f>'Shipping Invoice'!J156*$N$1</f>
        <v>21.6</v>
      </c>
      <c r="F152" s="59">
        <f t="shared" si="6"/>
        <v>129.60000000000002</v>
      </c>
      <c r="G152" s="60">
        <f t="shared" si="7"/>
        <v>21.6</v>
      </c>
      <c r="H152" s="63">
        <f t="shared" si="8"/>
        <v>129.60000000000002</v>
      </c>
    </row>
    <row r="153" spans="1:8" s="62" customFormat="1" ht="24">
      <c r="A153" s="56" t="str">
        <f>IF((LEN('Copy paste to Here'!G157))&gt;5,((CONCATENATE('Copy paste to Here'!G157," &amp; ",'Copy paste to Here'!D157,"  &amp;  ",'Copy paste to Here'!E157))),"Empty Cell")</f>
        <v>Premium PVD plated surgical steel labret, 16g (1.2mm) with a 3mm ball &amp; Length: 10mm  &amp;  Color: Pink</v>
      </c>
      <c r="B153" s="57" t="str">
        <f>'Copy paste to Here'!C157</f>
        <v>LBTB3</v>
      </c>
      <c r="C153" s="57" t="s">
        <v>818</v>
      </c>
      <c r="D153" s="58">
        <f>Invoice!B157</f>
        <v>6</v>
      </c>
      <c r="E153" s="59">
        <f>'Shipping Invoice'!J157*$N$1</f>
        <v>21.6</v>
      </c>
      <c r="F153" s="59">
        <f t="shared" si="6"/>
        <v>129.60000000000002</v>
      </c>
      <c r="G153" s="60">
        <f t="shared" si="7"/>
        <v>21.6</v>
      </c>
      <c r="H153" s="63">
        <f t="shared" si="8"/>
        <v>129.60000000000002</v>
      </c>
    </row>
    <row r="154" spans="1:8" s="62" customFormat="1" ht="24">
      <c r="A154" s="56" t="str">
        <f>IF((LEN('Copy paste to Here'!G158))&gt;5,((CONCATENATE('Copy paste to Here'!G158," &amp; ",'Copy paste to Here'!D158,"  &amp;  ",'Copy paste to Here'!E158))),"Empty Cell")</f>
        <v>Premium PVD plated surgical steel labret, 16g (1.2mm) with a 3mm ball &amp; Length: 12mm  &amp;  Color: Black</v>
      </c>
      <c r="B154" s="57" t="str">
        <f>'Copy paste to Here'!C158</f>
        <v>LBTB3</v>
      </c>
      <c r="C154" s="57" t="s">
        <v>818</v>
      </c>
      <c r="D154" s="58">
        <f>Invoice!B158</f>
        <v>4</v>
      </c>
      <c r="E154" s="59">
        <f>'Shipping Invoice'!J158*$N$1</f>
        <v>21.6</v>
      </c>
      <c r="F154" s="59">
        <f t="shared" si="6"/>
        <v>86.4</v>
      </c>
      <c r="G154" s="60">
        <f t="shared" si="7"/>
        <v>21.6</v>
      </c>
      <c r="H154" s="63">
        <f t="shared" si="8"/>
        <v>86.4</v>
      </c>
    </row>
    <row r="155" spans="1:8" s="62" customFormat="1" ht="24">
      <c r="A155" s="56" t="str">
        <f>IF((LEN('Copy paste to Here'!G159))&gt;5,((CONCATENATE('Copy paste to Here'!G159," &amp; ",'Copy paste to Here'!D159,"  &amp;  ",'Copy paste to Here'!E159))),"Empty Cell")</f>
        <v>Anodized surgical steel labret, 14g (1.6mm) with a 4mm ball &amp; Length: 6mm  &amp;  Color: Blue</v>
      </c>
      <c r="B155" s="57" t="str">
        <f>'Copy paste to Here'!C159</f>
        <v>LBTB4</v>
      </c>
      <c r="C155" s="57" t="s">
        <v>820</v>
      </c>
      <c r="D155" s="58">
        <f>Invoice!B159</f>
        <v>2</v>
      </c>
      <c r="E155" s="59">
        <f>'Shipping Invoice'!J159*$N$1</f>
        <v>21.6</v>
      </c>
      <c r="F155" s="59">
        <f t="shared" si="6"/>
        <v>43.2</v>
      </c>
      <c r="G155" s="60">
        <f t="shared" si="7"/>
        <v>21.6</v>
      </c>
      <c r="H155" s="63">
        <f t="shared" si="8"/>
        <v>43.2</v>
      </c>
    </row>
    <row r="156" spans="1:8" s="62" customFormat="1" ht="24">
      <c r="A156" s="56" t="str">
        <f>IF((LEN('Copy paste to Here'!G160))&gt;5,((CONCATENATE('Copy paste to Here'!G160," &amp; ",'Copy paste to Here'!D160,"  &amp;  ",'Copy paste to Here'!E160))),"Empty Cell")</f>
        <v>Anodized surgical steel labret, 14g (1.6mm) with a 4mm ball &amp; Length: 8mm  &amp;  Color: Blue</v>
      </c>
      <c r="B156" s="57" t="str">
        <f>'Copy paste to Here'!C160</f>
        <v>LBTB4</v>
      </c>
      <c r="C156" s="57" t="s">
        <v>820</v>
      </c>
      <c r="D156" s="58">
        <f>Invoice!B160</f>
        <v>2</v>
      </c>
      <c r="E156" s="59">
        <f>'Shipping Invoice'!J160*$N$1</f>
        <v>21.6</v>
      </c>
      <c r="F156" s="59">
        <f t="shared" si="6"/>
        <v>43.2</v>
      </c>
      <c r="G156" s="60">
        <f t="shared" si="7"/>
        <v>21.6</v>
      </c>
      <c r="H156" s="63">
        <f t="shared" si="8"/>
        <v>43.2</v>
      </c>
    </row>
    <row r="157" spans="1:8" s="62" customFormat="1" ht="24">
      <c r="A157" s="56" t="str">
        <f>IF((LEN('Copy paste to Here'!G161))&gt;5,((CONCATENATE('Copy paste to Here'!G161," &amp; ",'Copy paste to Here'!D161,"  &amp;  ",'Copy paste to Here'!E161))),"Empty Cell")</f>
        <v>Anodized surgical steel labret, 14g (1.6mm) with a 4mm ball &amp; Length: 10mm  &amp;  Color: Blue</v>
      </c>
      <c r="B157" s="57" t="str">
        <f>'Copy paste to Here'!C161</f>
        <v>LBTB4</v>
      </c>
      <c r="C157" s="57" t="s">
        <v>820</v>
      </c>
      <c r="D157" s="58">
        <f>Invoice!B161</f>
        <v>2</v>
      </c>
      <c r="E157" s="59">
        <f>'Shipping Invoice'!J161*$N$1</f>
        <v>21.6</v>
      </c>
      <c r="F157" s="59">
        <f t="shared" ref="F157:F210" si="9">D157*E157</f>
        <v>43.2</v>
      </c>
      <c r="G157" s="60">
        <f t="shared" si="7"/>
        <v>21.6</v>
      </c>
      <c r="H157" s="63">
        <f t="shared" si="8"/>
        <v>43.2</v>
      </c>
    </row>
    <row r="158" spans="1:8" s="62" customFormat="1" ht="36">
      <c r="A158" s="56" t="str">
        <f>IF((LEN('Copy paste to Here'!G162))&gt;5,((CONCATENATE('Copy paste to Here'!G162," &amp; ",'Copy paste to Here'!D162,"  &amp;  ",'Copy paste to Here'!E162))),"Empty Cell")</f>
        <v>Anodized 316L steel labret, 16g (1.2mm) with an internally threaded 2.5mm crystal top &amp; Length: 6mm  &amp;  Crystal Color: Amethyst / Black Anodized</v>
      </c>
      <c r="B158" s="57" t="str">
        <f>'Copy paste to Here'!C162</f>
        <v>LBTC25</v>
      </c>
      <c r="C158" s="57" t="s">
        <v>822</v>
      </c>
      <c r="D158" s="58">
        <f>Invoice!B162</f>
        <v>6</v>
      </c>
      <c r="E158" s="59">
        <f>'Shipping Invoice'!J162*$N$1</f>
        <v>36.24</v>
      </c>
      <c r="F158" s="59">
        <f t="shared" si="9"/>
        <v>217.44</v>
      </c>
      <c r="G158" s="60">
        <f t="shared" si="7"/>
        <v>36.24</v>
      </c>
      <c r="H158" s="63">
        <f t="shared" si="8"/>
        <v>217.44</v>
      </c>
    </row>
    <row r="159" spans="1:8" s="62" customFormat="1" ht="36">
      <c r="A159" s="56" t="str">
        <f>IF((LEN('Copy paste to Here'!G163))&gt;5,((CONCATENATE('Copy paste to Here'!G163," &amp; ",'Copy paste to Here'!D163,"  &amp;  ",'Copy paste to Here'!E163))),"Empty Cell")</f>
        <v>Anodized 316L steel labret, 16g (1.2mm) with an internally threaded 2.5mm crystal top &amp; Length: 6mm  &amp;  Crystal Color: Light Siam / Black Anodized</v>
      </c>
      <c r="B159" s="57" t="str">
        <f>'Copy paste to Here'!C163</f>
        <v>LBTC25</v>
      </c>
      <c r="C159" s="57" t="s">
        <v>822</v>
      </c>
      <c r="D159" s="58">
        <f>Invoice!B163</f>
        <v>6</v>
      </c>
      <c r="E159" s="59">
        <f>'Shipping Invoice'!J163*$N$1</f>
        <v>36.24</v>
      </c>
      <c r="F159" s="59">
        <f t="shared" si="9"/>
        <v>217.44</v>
      </c>
      <c r="G159" s="60">
        <f t="shared" si="7"/>
        <v>36.24</v>
      </c>
      <c r="H159" s="63">
        <f t="shared" si="8"/>
        <v>217.44</v>
      </c>
    </row>
    <row r="160" spans="1:8" s="62" customFormat="1" ht="36">
      <c r="A160" s="56" t="str">
        <f>IF((LEN('Copy paste to Here'!G164))&gt;5,((CONCATENATE('Copy paste to Here'!G164," &amp; ",'Copy paste to Here'!D164,"  &amp;  ",'Copy paste to Here'!E164))),"Empty Cell")</f>
        <v>Anodized 316L steel labret, 16g (1.2mm) with an internally threaded 2.5mm crystal top &amp; Length: 8mm  &amp;  Crystal Color: Light Siam / Black Anodized</v>
      </c>
      <c r="B160" s="57" t="str">
        <f>'Copy paste to Here'!C164</f>
        <v>LBTC25</v>
      </c>
      <c r="C160" s="57" t="s">
        <v>822</v>
      </c>
      <c r="D160" s="58">
        <f>Invoice!B164</f>
        <v>16</v>
      </c>
      <c r="E160" s="59">
        <f>'Shipping Invoice'!J164*$N$1</f>
        <v>36.24</v>
      </c>
      <c r="F160" s="59">
        <f t="shared" si="9"/>
        <v>579.84</v>
      </c>
      <c r="G160" s="60">
        <f t="shared" si="7"/>
        <v>36.24</v>
      </c>
      <c r="H160" s="63">
        <f t="shared" si="8"/>
        <v>579.84</v>
      </c>
    </row>
    <row r="161" spans="1:8" s="62" customFormat="1" ht="24">
      <c r="A161" s="56" t="str">
        <f>IF((LEN('Copy paste to Here'!G165))&gt;5,((CONCATENATE('Copy paste to Here'!G165," &amp; ",'Copy paste to Here'!D165,"  &amp;  ",'Copy paste to Here'!E165))),"Empty Cell")</f>
        <v xml:space="preserve">5mm multi-crystal ferido glued balls with resin cover and 14g (1.6mm) threading (sold per pcs) &amp; Crystal Color: AB  &amp;  </v>
      </c>
      <c r="B161" s="57" t="str">
        <f>'Copy paste to Here'!C165</f>
        <v>MFR5</v>
      </c>
      <c r="C161" s="57" t="s">
        <v>826</v>
      </c>
      <c r="D161" s="58">
        <f>Invoice!B165</f>
        <v>2</v>
      </c>
      <c r="E161" s="59">
        <f>'Shipping Invoice'!J165*$N$1</f>
        <v>60.03</v>
      </c>
      <c r="F161" s="59">
        <f t="shared" si="9"/>
        <v>120.06</v>
      </c>
      <c r="G161" s="60">
        <f t="shared" si="7"/>
        <v>60.03</v>
      </c>
      <c r="H161" s="63">
        <f t="shared" si="8"/>
        <v>120.06</v>
      </c>
    </row>
    <row r="162" spans="1:8" s="62" customFormat="1" ht="24">
      <c r="A162" s="56" t="str">
        <f>IF((LEN('Copy paste to Here'!G166))&gt;5,((CONCATENATE('Copy paste to Here'!G166," &amp; ",'Copy paste to Here'!D166,"  &amp;  ",'Copy paste to Here'!E166))),"Empty Cell")</f>
        <v xml:space="preserve">5mm multi-crystal ferido glued balls with resin cover and 14g (1.6mm) threading (sold per pcs) &amp; Crystal Color: Blue Zircon  &amp;  </v>
      </c>
      <c r="B162" s="57" t="str">
        <f>'Copy paste to Here'!C166</f>
        <v>MFR5</v>
      </c>
      <c r="C162" s="57" t="s">
        <v>826</v>
      </c>
      <c r="D162" s="58">
        <f>Invoice!B166</f>
        <v>12</v>
      </c>
      <c r="E162" s="59">
        <f>'Shipping Invoice'!J166*$N$1</f>
        <v>60.03</v>
      </c>
      <c r="F162" s="59">
        <f t="shared" si="9"/>
        <v>720.36</v>
      </c>
      <c r="G162" s="60">
        <f t="shared" si="7"/>
        <v>60.03</v>
      </c>
      <c r="H162" s="63">
        <f t="shared" si="8"/>
        <v>720.36</v>
      </c>
    </row>
    <row r="163" spans="1:8" s="62" customFormat="1" ht="24">
      <c r="A163" s="56" t="str">
        <f>IF((LEN('Copy paste to Here'!G167))&gt;5,((CONCATENATE('Copy paste to Here'!G167," &amp; ",'Copy paste to Here'!D167,"  &amp;  ",'Copy paste to Here'!E167))),"Empty Cell")</f>
        <v xml:space="preserve">Surgical steel nose bone, 18g (1mm) with 2mm round top with bezel set crystal &amp; Crystal Color: Jet  &amp;  </v>
      </c>
      <c r="B163" s="57" t="str">
        <f>'Copy paste to Here'!C167</f>
        <v>NBSB18</v>
      </c>
      <c r="C163" s="57" t="s">
        <v>828</v>
      </c>
      <c r="D163" s="58">
        <f>Invoice!B167</f>
        <v>4</v>
      </c>
      <c r="E163" s="59">
        <f>'Shipping Invoice'!J167*$N$1</f>
        <v>15.74</v>
      </c>
      <c r="F163" s="59">
        <f t="shared" si="9"/>
        <v>62.96</v>
      </c>
      <c r="G163" s="60">
        <f t="shared" si="7"/>
        <v>15.74</v>
      </c>
      <c r="H163" s="63">
        <f t="shared" si="8"/>
        <v>62.96</v>
      </c>
    </row>
    <row r="164" spans="1:8" s="62" customFormat="1" ht="24">
      <c r="A164" s="56" t="str">
        <f>IF((LEN('Copy paste to Here'!G168))&gt;5,((CONCATENATE('Copy paste to Here'!G168," &amp; ",'Copy paste to Here'!D168,"  &amp;  ",'Copy paste to Here'!E168))),"Empty Cell")</f>
        <v xml:space="preserve">Clear Bio-flexible nose screw retainer, 20g (0.8mm) with 2mm ball shaped top &amp;   &amp;  </v>
      </c>
      <c r="B164" s="57" t="str">
        <f>'Copy paste to Here'!C168</f>
        <v>NSCRT20</v>
      </c>
      <c r="C164" s="57" t="s">
        <v>830</v>
      </c>
      <c r="D164" s="58">
        <f>Invoice!B168</f>
        <v>4</v>
      </c>
      <c r="E164" s="59">
        <f>'Shipping Invoice'!J168*$N$1</f>
        <v>5.12</v>
      </c>
      <c r="F164" s="59">
        <f t="shared" si="9"/>
        <v>20.48</v>
      </c>
      <c r="G164" s="60">
        <f t="shared" si="7"/>
        <v>5.12</v>
      </c>
      <c r="H164" s="63">
        <f t="shared" si="8"/>
        <v>20.48</v>
      </c>
    </row>
    <row r="165" spans="1:8" s="62" customFormat="1" ht="24">
      <c r="A165" s="56" t="str">
        <f>IF((LEN('Copy paste to Here'!G169))&gt;5,((CONCATENATE('Copy paste to Here'!G169," &amp; ",'Copy paste to Here'!D169,"  &amp;  ",'Copy paste to Here'!E169))),"Empty Cell")</f>
        <v xml:space="preserve">Anodized surgical steel nose screw, 20g (0.8mm) with 2mm ball top &amp; Color: Black  &amp;  </v>
      </c>
      <c r="B165" s="57" t="str">
        <f>'Copy paste to Here'!C169</f>
        <v>NSTB</v>
      </c>
      <c r="C165" s="57" t="s">
        <v>631</v>
      </c>
      <c r="D165" s="58">
        <f>Invoice!B169</f>
        <v>4</v>
      </c>
      <c r="E165" s="59">
        <f>'Shipping Invoice'!J169*$N$1</f>
        <v>14.28</v>
      </c>
      <c r="F165" s="59">
        <f t="shared" si="9"/>
        <v>57.12</v>
      </c>
      <c r="G165" s="60">
        <f t="shared" si="7"/>
        <v>14.28</v>
      </c>
      <c r="H165" s="63">
        <f t="shared" si="8"/>
        <v>57.12</v>
      </c>
    </row>
    <row r="166" spans="1:8" s="62" customFormat="1" ht="24">
      <c r="A166" s="56" t="str">
        <f>IF((LEN('Copy paste to Here'!G170))&gt;5,((CONCATENATE('Copy paste to Here'!G170," &amp; ",'Copy paste to Here'!D170,"  &amp;  ",'Copy paste to Here'!E170))),"Empty Cell")</f>
        <v xml:space="preserve">Anodized surgical steel nose screw, 20g (0.8mm) with 2mm cone top &amp; Color: Black  &amp;  </v>
      </c>
      <c r="B166" s="57" t="str">
        <f>'Copy paste to Here'!C170</f>
        <v>NSTCN</v>
      </c>
      <c r="C166" s="57" t="s">
        <v>833</v>
      </c>
      <c r="D166" s="58">
        <f>Invoice!B170</f>
        <v>4</v>
      </c>
      <c r="E166" s="59">
        <f>'Shipping Invoice'!J170*$N$1</f>
        <v>14.28</v>
      </c>
      <c r="F166" s="59">
        <f t="shared" si="9"/>
        <v>57.12</v>
      </c>
      <c r="G166" s="60">
        <f t="shared" si="7"/>
        <v>14.28</v>
      </c>
      <c r="H166" s="63">
        <f t="shared" si="8"/>
        <v>57.12</v>
      </c>
    </row>
    <row r="167" spans="1:8" s="62" customFormat="1" ht="36">
      <c r="A167" s="56" t="str">
        <f>IF((LEN('Copy paste to Here'!G171))&gt;5,((CONCATENATE('Copy paste to Here'!G171," &amp; ",'Copy paste to Here'!D171,"  &amp;  ",'Copy paste to Here'!E171))),"Empty Cell")</f>
        <v>316L steel ball closure ring, 16g (1.2mm) with a 4mm rounded disk with a bezel set flat crystal &amp; Length: 8mm  &amp;  Crystal Color: Blue Zircon</v>
      </c>
      <c r="B167" s="57" t="str">
        <f>'Copy paste to Here'!C171</f>
        <v>RCCR4</v>
      </c>
      <c r="C167" s="57" t="s">
        <v>835</v>
      </c>
      <c r="D167" s="58">
        <f>Invoice!B171</f>
        <v>2</v>
      </c>
      <c r="E167" s="59">
        <f>'Shipping Invoice'!J171*$N$1</f>
        <v>25.26</v>
      </c>
      <c r="F167" s="59">
        <f t="shared" si="9"/>
        <v>50.52</v>
      </c>
      <c r="G167" s="60">
        <f t="shared" si="7"/>
        <v>25.26</v>
      </c>
      <c r="H167" s="63">
        <f t="shared" si="8"/>
        <v>50.52</v>
      </c>
    </row>
    <row r="168" spans="1:8" s="62" customFormat="1" ht="36">
      <c r="A168" s="56" t="str">
        <f>IF((LEN('Copy paste to Here'!G172))&gt;5,((CONCATENATE('Copy paste to Here'!G172," &amp; ",'Copy paste to Here'!D172,"  &amp;  ",'Copy paste to Here'!E172))),"Empty Cell")</f>
        <v>316L steel ball closure ring, 16g (1.2mm) with a 4mm rounded disk with a bezel set flat crystal &amp; Length: 8mm  &amp;  Crystal Color: Emerald</v>
      </c>
      <c r="B168" s="57" t="str">
        <f>'Copy paste to Here'!C172</f>
        <v>RCCR4</v>
      </c>
      <c r="C168" s="57" t="s">
        <v>835</v>
      </c>
      <c r="D168" s="58">
        <f>Invoice!B172</f>
        <v>6</v>
      </c>
      <c r="E168" s="59">
        <f>'Shipping Invoice'!J172*$N$1</f>
        <v>25.26</v>
      </c>
      <c r="F168" s="59">
        <f t="shared" si="9"/>
        <v>151.56</v>
      </c>
      <c r="G168" s="60">
        <f t="shared" si="7"/>
        <v>25.26</v>
      </c>
      <c r="H168" s="63">
        <f t="shared" si="8"/>
        <v>151.56</v>
      </c>
    </row>
    <row r="169" spans="1:8" s="62" customFormat="1" ht="24">
      <c r="A169" s="56" t="str">
        <f>IF((LEN('Copy paste to Here'!G173))&gt;5,((CONCATENATE('Copy paste to Here'!G173," &amp; ",'Copy paste to Here'!D173,"  &amp;  ",'Copy paste to Here'!E173))),"Empty Cell")</f>
        <v>316L steel septum retainer in a simple inverted U shape with outward pointing ends &amp; Gauge: 2.5mm  &amp;  Length: 12mm</v>
      </c>
      <c r="B169" s="57" t="str">
        <f>'Copy paste to Here'!C173</f>
        <v>SEPB</v>
      </c>
      <c r="C169" s="57" t="s">
        <v>908</v>
      </c>
      <c r="D169" s="58">
        <f>Invoice!B173</f>
        <v>6</v>
      </c>
      <c r="E169" s="59">
        <f>'Shipping Invoice'!J173*$N$1</f>
        <v>14.28</v>
      </c>
      <c r="F169" s="59">
        <f t="shared" si="9"/>
        <v>85.679999999999993</v>
      </c>
      <c r="G169" s="60">
        <f t="shared" si="7"/>
        <v>14.28</v>
      </c>
      <c r="H169" s="63">
        <f t="shared" si="8"/>
        <v>85.679999999999993</v>
      </c>
    </row>
    <row r="170" spans="1:8" s="62" customFormat="1" ht="24">
      <c r="A170" s="56" t="str">
        <f>IF((LEN('Copy paste to Here'!G174))&gt;5,((CONCATENATE('Copy paste to Here'!G174," &amp; ",'Copy paste to Here'!D174,"  &amp;  ",'Copy paste to Here'!E174))),"Empty Cell")</f>
        <v>316L steel septum retainer in a simple inverted U shape with outward pointing ends &amp; Gauge: 3mm  &amp;  Length: 12mm</v>
      </c>
      <c r="B170" s="57" t="str">
        <f>'Copy paste to Here'!C174</f>
        <v>SEPB</v>
      </c>
      <c r="C170" s="57" t="s">
        <v>909</v>
      </c>
      <c r="D170" s="58">
        <f>Invoice!B174</f>
        <v>3</v>
      </c>
      <c r="E170" s="59">
        <f>'Shipping Invoice'!J174*$N$1</f>
        <v>17.940000000000001</v>
      </c>
      <c r="F170" s="59">
        <f t="shared" si="9"/>
        <v>53.820000000000007</v>
      </c>
      <c r="G170" s="60">
        <f t="shared" si="7"/>
        <v>17.940000000000001</v>
      </c>
      <c r="H170" s="63">
        <f t="shared" si="8"/>
        <v>53.820000000000007</v>
      </c>
    </row>
    <row r="171" spans="1:8" s="62" customFormat="1" ht="36">
      <c r="A171" s="56" t="str">
        <f>IF((LEN('Copy paste to Here'!G175))&gt;5,((CONCATENATE('Copy paste to Here'!G175," &amp; ",'Copy paste to Here'!D175,"  &amp;  ",'Copy paste to Here'!E175))),"Empty Cell")</f>
        <v>Black PVD plated 316L steel septum retainer in a simple inverted U shape with outward pointing ends &amp; Gauge: 2.5mm  &amp;  Length: 10mm</v>
      </c>
      <c r="B171" s="57" t="str">
        <f>'Copy paste to Here'!C175</f>
        <v>SEPTB</v>
      </c>
      <c r="C171" s="57" t="s">
        <v>910</v>
      </c>
      <c r="D171" s="58">
        <f>Invoice!B175</f>
        <v>6</v>
      </c>
      <c r="E171" s="59">
        <f>'Shipping Invoice'!J175*$N$1</f>
        <v>25.26</v>
      </c>
      <c r="F171" s="59">
        <f t="shared" si="9"/>
        <v>151.56</v>
      </c>
      <c r="G171" s="60">
        <f t="shared" si="7"/>
        <v>25.26</v>
      </c>
      <c r="H171" s="63">
        <f t="shared" si="8"/>
        <v>151.56</v>
      </c>
    </row>
    <row r="172" spans="1:8" s="62" customFormat="1" ht="24">
      <c r="A172" s="56" t="str">
        <f>IF((LEN('Copy paste to Here'!G176))&gt;5,((CONCATENATE('Copy paste to Here'!G176," &amp; ",'Copy paste to Here'!D176,"  &amp;  ",'Copy paste to Here'!E176))),"Empty Cell")</f>
        <v xml:space="preserve">Surgical steel spiral, 18g (1mm) with two 3mm balls &amp; Length: 6mm  &amp;  </v>
      </c>
      <c r="B172" s="57" t="str">
        <f>'Copy paste to Here'!C176</f>
        <v>SP18B3</v>
      </c>
      <c r="C172" s="57" t="s">
        <v>843</v>
      </c>
      <c r="D172" s="58">
        <f>Invoice!B176</f>
        <v>2</v>
      </c>
      <c r="E172" s="59">
        <f>'Shipping Invoice'!J176*$N$1</f>
        <v>12.45</v>
      </c>
      <c r="F172" s="59">
        <f t="shared" si="9"/>
        <v>24.9</v>
      </c>
      <c r="G172" s="60">
        <f t="shared" si="7"/>
        <v>12.45</v>
      </c>
      <c r="H172" s="63">
        <f t="shared" si="8"/>
        <v>24.9</v>
      </c>
    </row>
    <row r="173" spans="1:8" s="62" customFormat="1" ht="24">
      <c r="A173" s="56" t="str">
        <f>IF((LEN('Copy paste to Here'!G177))&gt;5,((CONCATENATE('Copy paste to Here'!G177," &amp; ",'Copy paste to Here'!D177,"  &amp;  ",'Copy paste to Here'!E177))),"Empty Cell")</f>
        <v xml:space="preserve">Surgical steel eyebrow spiral, 20g (0.8mm) with two 3mm balls &amp; Length: 6mm  &amp;  </v>
      </c>
      <c r="B173" s="57" t="str">
        <f>'Copy paste to Here'!C177</f>
        <v>SP20B</v>
      </c>
      <c r="C173" s="57" t="s">
        <v>845</v>
      </c>
      <c r="D173" s="58">
        <f>Invoice!B177</f>
        <v>2</v>
      </c>
      <c r="E173" s="59">
        <f>'Shipping Invoice'!J177*$N$1</f>
        <v>14.28</v>
      </c>
      <c r="F173" s="59">
        <f t="shared" si="9"/>
        <v>28.56</v>
      </c>
      <c r="G173" s="60">
        <f t="shared" si="7"/>
        <v>14.28</v>
      </c>
      <c r="H173" s="63">
        <f t="shared" si="8"/>
        <v>28.56</v>
      </c>
    </row>
    <row r="174" spans="1:8" s="62" customFormat="1" ht="24">
      <c r="A174" s="56" t="str">
        <f>IF((LEN('Copy paste to Here'!G178))&gt;5,((CONCATENATE('Copy paste to Here'!G178," &amp; ",'Copy paste to Here'!D178,"  &amp;  ",'Copy paste to Here'!E178))),"Empty Cell")</f>
        <v xml:space="preserve">Surgical steel eyebrow spiral, 20g (0.8mm) with two 3mm balls &amp; Length: 8mm  &amp;  </v>
      </c>
      <c r="B174" s="57" t="str">
        <f>'Copy paste to Here'!C178</f>
        <v>SP20B</v>
      </c>
      <c r="C174" s="57" t="s">
        <v>845</v>
      </c>
      <c r="D174" s="58">
        <f>Invoice!B178</f>
        <v>1</v>
      </c>
      <c r="E174" s="59">
        <f>'Shipping Invoice'!J178*$N$1</f>
        <v>14.28</v>
      </c>
      <c r="F174" s="59">
        <f t="shared" si="9"/>
        <v>14.28</v>
      </c>
      <c r="G174" s="60">
        <f t="shared" si="7"/>
        <v>14.28</v>
      </c>
      <c r="H174" s="63">
        <f t="shared" si="8"/>
        <v>14.28</v>
      </c>
    </row>
    <row r="175" spans="1:8" s="62" customFormat="1" ht="24">
      <c r="A175" s="56" t="str">
        <f>IF((LEN('Copy paste to Here'!G179))&gt;5,((CONCATENATE('Copy paste to Here'!G179," &amp; ",'Copy paste to Here'!D179,"  &amp;  ",'Copy paste to Here'!E179))),"Empty Cell")</f>
        <v xml:space="preserve">Surgical steel eyebrow spiral, 20g (0.8mm) with two 3mm balls &amp; Length: 10mm  &amp;  </v>
      </c>
      <c r="B175" s="57" t="str">
        <f>'Copy paste to Here'!C179</f>
        <v>SP20B</v>
      </c>
      <c r="C175" s="57" t="s">
        <v>845</v>
      </c>
      <c r="D175" s="58">
        <f>Invoice!B179</f>
        <v>7</v>
      </c>
      <c r="E175" s="59">
        <f>'Shipping Invoice'!J179*$N$1</f>
        <v>14.28</v>
      </c>
      <c r="F175" s="59">
        <f t="shared" si="9"/>
        <v>99.96</v>
      </c>
      <c r="G175" s="60">
        <f t="shared" si="7"/>
        <v>14.28</v>
      </c>
      <c r="H175" s="63">
        <f t="shared" si="8"/>
        <v>99.96</v>
      </c>
    </row>
    <row r="176" spans="1:8" s="62" customFormat="1" ht="24">
      <c r="A176" s="56" t="str">
        <f>IF((LEN('Copy paste to Here'!G180))&gt;5,((CONCATENATE('Copy paste to Here'!G180," &amp; ",'Copy paste to Here'!D180,"  &amp;  ",'Copy paste to Here'!E180))),"Empty Cell")</f>
        <v xml:space="preserve">Surgical steel spiral, 20g (0.8mm) with two 3mm cones &amp; Length: 8mm  &amp;  </v>
      </c>
      <c r="B176" s="57" t="str">
        <f>'Copy paste to Here'!C180</f>
        <v>SP20CN</v>
      </c>
      <c r="C176" s="57" t="s">
        <v>847</v>
      </c>
      <c r="D176" s="58">
        <f>Invoice!B180</f>
        <v>1</v>
      </c>
      <c r="E176" s="59">
        <f>'Shipping Invoice'!J180*$N$1</f>
        <v>14.28</v>
      </c>
      <c r="F176" s="59">
        <f t="shared" si="9"/>
        <v>14.28</v>
      </c>
      <c r="G176" s="60">
        <f t="shared" si="7"/>
        <v>14.28</v>
      </c>
      <c r="H176" s="63">
        <f t="shared" si="8"/>
        <v>14.28</v>
      </c>
    </row>
    <row r="177" spans="1:8" s="62" customFormat="1" ht="24">
      <c r="A177" s="56" t="str">
        <f>IF((LEN('Copy paste to Here'!G181))&gt;5,((CONCATENATE('Copy paste to Here'!G181," &amp; ",'Copy paste to Here'!D181,"  &amp;  ",'Copy paste to Here'!E181))),"Empty Cell")</f>
        <v xml:space="preserve">Surgical steel spiral, 20g (0.8mm) with two 3mm cones &amp; Length: 10mm  &amp;  </v>
      </c>
      <c r="B177" s="57" t="str">
        <f>'Copy paste to Here'!C181</f>
        <v>SP20CN</v>
      </c>
      <c r="C177" s="57" t="s">
        <v>847</v>
      </c>
      <c r="D177" s="58">
        <f>Invoice!B181</f>
        <v>1</v>
      </c>
      <c r="E177" s="59">
        <f>'Shipping Invoice'!J181*$N$1</f>
        <v>14.28</v>
      </c>
      <c r="F177" s="59">
        <f t="shared" si="9"/>
        <v>14.28</v>
      </c>
      <c r="G177" s="60">
        <f t="shared" si="7"/>
        <v>14.28</v>
      </c>
      <c r="H177" s="63">
        <f t="shared" si="8"/>
        <v>14.28</v>
      </c>
    </row>
    <row r="178" spans="1:8" s="62" customFormat="1" ht="24">
      <c r="A178" s="56" t="str">
        <f>IF((LEN('Copy paste to Here'!G182))&gt;5,((CONCATENATE('Copy paste to Here'!G182," &amp; ",'Copy paste to Here'!D182,"  &amp;  ",'Copy paste to Here'!E182))),"Empty Cell")</f>
        <v xml:space="preserve">Surgical steel eyebrow spiral, 16g (1.2mm) with two 3mm balls &amp; Length: 6mm  &amp;  </v>
      </c>
      <c r="B178" s="57" t="str">
        <f>'Copy paste to Here'!C182</f>
        <v>SPEB</v>
      </c>
      <c r="C178" s="57" t="s">
        <v>849</v>
      </c>
      <c r="D178" s="58">
        <f>Invoice!B182</f>
        <v>2</v>
      </c>
      <c r="E178" s="59">
        <f>'Shipping Invoice'!J182*$N$1</f>
        <v>10.61</v>
      </c>
      <c r="F178" s="59">
        <f t="shared" si="9"/>
        <v>21.22</v>
      </c>
      <c r="G178" s="60">
        <f t="shared" si="7"/>
        <v>10.61</v>
      </c>
      <c r="H178" s="63">
        <f t="shared" si="8"/>
        <v>21.22</v>
      </c>
    </row>
    <row r="179" spans="1:8" s="62" customFormat="1" ht="24">
      <c r="A179" s="56" t="str">
        <f>IF((LEN('Copy paste to Here'!G183))&gt;5,((CONCATENATE('Copy paste to Here'!G183," &amp; ",'Copy paste to Here'!D183,"  &amp;  ",'Copy paste to Here'!E183))),"Empty Cell")</f>
        <v>Anodized surgical steel eyebrow spiral, 20g (0.8mm) with two 3mm balls &amp; Length: 10mm  &amp;  Color: Black</v>
      </c>
      <c r="B179" s="57" t="str">
        <f>'Copy paste to Here'!C183</f>
        <v>SPT20B</v>
      </c>
      <c r="C179" s="57" t="s">
        <v>851</v>
      </c>
      <c r="D179" s="58">
        <f>Invoice!B183</f>
        <v>6</v>
      </c>
      <c r="E179" s="59">
        <f>'Shipping Invoice'!J183*$N$1</f>
        <v>21.6</v>
      </c>
      <c r="F179" s="59">
        <f t="shared" si="9"/>
        <v>129.60000000000002</v>
      </c>
      <c r="G179" s="60">
        <f t="shared" si="7"/>
        <v>21.6</v>
      </c>
      <c r="H179" s="63">
        <f t="shared" si="8"/>
        <v>129.60000000000002</v>
      </c>
    </row>
    <row r="180" spans="1:8" s="62" customFormat="1" ht="36">
      <c r="A180" s="56" t="str">
        <f>IF((LEN('Copy paste to Here'!G184))&gt;5,((CONCATENATE('Copy paste to Here'!G184," &amp; ",'Copy paste to Here'!D184,"  &amp;  ",'Copy paste to Here'!E184))),"Empty Cell")</f>
        <v xml:space="preserve">Titanium G23 tongue barbell, 14g (1.6mm) with a 6mm bezel jewel ball top and a lower 6mm plain ball, length of 16mm &amp; Color: Blue Anodized w/ Clear crystal  &amp;  </v>
      </c>
      <c r="B180" s="57" t="str">
        <f>'Copy paste to Here'!C184</f>
        <v>UBBTC</v>
      </c>
      <c r="C180" s="57" t="s">
        <v>853</v>
      </c>
      <c r="D180" s="58">
        <f>Invoice!B184</f>
        <v>1</v>
      </c>
      <c r="E180" s="59">
        <f>'Shipping Invoice'!J184*$N$1</f>
        <v>89.68</v>
      </c>
      <c r="F180" s="59">
        <f t="shared" si="9"/>
        <v>89.68</v>
      </c>
      <c r="G180" s="60">
        <f t="shared" si="7"/>
        <v>89.68</v>
      </c>
      <c r="H180" s="63">
        <f t="shared" si="8"/>
        <v>89.68</v>
      </c>
    </row>
    <row r="181" spans="1:8" s="62" customFormat="1" ht="24">
      <c r="A181" s="56" t="str">
        <f>IF((LEN('Copy paste to Here'!G185))&gt;5,((CONCATENATE('Copy paste to Here'!G185," &amp; ",'Copy paste to Here'!D185,"  &amp;  ",'Copy paste to Here'!E185))),"Empty Cell")</f>
        <v xml:space="preserve">Titanium G23 ball closure ring, 18g (1mm) with a 3mm ball &amp; Length: 12mm  &amp;  </v>
      </c>
      <c r="B181" s="57" t="str">
        <f>'Copy paste to Here'!C185</f>
        <v>UBCR18</v>
      </c>
      <c r="C181" s="57" t="s">
        <v>856</v>
      </c>
      <c r="D181" s="58">
        <f>Invoice!B185</f>
        <v>2</v>
      </c>
      <c r="E181" s="59">
        <f>'Shipping Invoice'!J185*$N$1</f>
        <v>24.89</v>
      </c>
      <c r="F181" s="59">
        <f t="shared" si="9"/>
        <v>49.78</v>
      </c>
      <c r="G181" s="60">
        <f t="shared" si="7"/>
        <v>24.89</v>
      </c>
      <c r="H181" s="63">
        <f t="shared" si="8"/>
        <v>49.78</v>
      </c>
    </row>
    <row r="182" spans="1:8" s="62" customFormat="1" ht="24">
      <c r="A182" s="56" t="str">
        <f>IF((LEN('Copy paste to Here'!G186))&gt;5,((CONCATENATE('Copy paste to Here'!G186," &amp; ",'Copy paste to Here'!D186,"  &amp;  ",'Copy paste to Here'!E186))),"Empty Cell")</f>
        <v>Titanium G23 belly banana, 14g (1.6mm) with 8mm &amp; 5mm bezel set jewel ball &amp; Length: 10mm  &amp;  Crystal Color: Clear</v>
      </c>
      <c r="B182" s="57" t="str">
        <f>'Copy paste to Here'!C186</f>
        <v>UBN2CG</v>
      </c>
      <c r="C182" s="57" t="s">
        <v>858</v>
      </c>
      <c r="D182" s="58">
        <f>Invoice!B186</f>
        <v>2</v>
      </c>
      <c r="E182" s="59">
        <f>'Shipping Invoice'!J186*$N$1</f>
        <v>81.99</v>
      </c>
      <c r="F182" s="59">
        <f t="shared" si="9"/>
        <v>163.98</v>
      </c>
      <c r="G182" s="60">
        <f t="shared" si="7"/>
        <v>81.99</v>
      </c>
      <c r="H182" s="63">
        <f t="shared" si="8"/>
        <v>163.98</v>
      </c>
    </row>
    <row r="183" spans="1:8" s="62" customFormat="1" ht="24">
      <c r="A183" s="56" t="str">
        <f>IF((LEN('Copy paste to Here'!G187))&gt;5,((CONCATENATE('Copy paste to Here'!G187," &amp; ",'Copy paste to Here'!D187,"  &amp;  ",'Copy paste to Here'!E187))),"Empty Cell")</f>
        <v>Titanium G23 belly banana, 14g (1.6mm) with 8mm &amp; 5mm bezel set jewel ball &amp; Length: 10mm  &amp;  Crystal Color: Blue Zircon</v>
      </c>
      <c r="B183" s="57" t="str">
        <f>'Copy paste to Here'!C187</f>
        <v>UBN2CG</v>
      </c>
      <c r="C183" s="57" t="s">
        <v>858</v>
      </c>
      <c r="D183" s="58">
        <f>Invoice!B187</f>
        <v>1</v>
      </c>
      <c r="E183" s="59">
        <f>'Shipping Invoice'!J187*$N$1</f>
        <v>81.99</v>
      </c>
      <c r="F183" s="59">
        <f t="shared" si="9"/>
        <v>81.99</v>
      </c>
      <c r="G183" s="60">
        <f t="shared" si="7"/>
        <v>81.99</v>
      </c>
      <c r="H183" s="63">
        <f t="shared" si="8"/>
        <v>81.99</v>
      </c>
    </row>
    <row r="184" spans="1:8" s="62" customFormat="1" ht="24">
      <c r="A184" s="56" t="str">
        <f>IF((LEN('Copy paste to Here'!G188))&gt;5,((CONCATENATE('Copy paste to Here'!G188," &amp; ",'Copy paste to Here'!D188,"  &amp;  ",'Copy paste to Here'!E188))),"Empty Cell")</f>
        <v>Titanium G23 belly banana, 14g (1.6mm) with 8mm &amp; 5mm bezel set jewel ball &amp; Length: 10mm  &amp;  Crystal Color: Light Amethyst</v>
      </c>
      <c r="B184" s="57" t="str">
        <f>'Copy paste to Here'!C188</f>
        <v>UBN2CG</v>
      </c>
      <c r="C184" s="57" t="s">
        <v>858</v>
      </c>
      <c r="D184" s="58">
        <f>Invoice!B188</f>
        <v>1</v>
      </c>
      <c r="E184" s="59">
        <f>'Shipping Invoice'!J188*$N$1</f>
        <v>81.99</v>
      </c>
      <c r="F184" s="59">
        <f t="shared" si="9"/>
        <v>81.99</v>
      </c>
      <c r="G184" s="60">
        <f t="shared" si="7"/>
        <v>81.99</v>
      </c>
      <c r="H184" s="63">
        <f t="shared" si="8"/>
        <v>81.99</v>
      </c>
    </row>
    <row r="185" spans="1:8" s="62" customFormat="1" ht="24">
      <c r="A185" s="56" t="str">
        <f>IF((LEN('Copy paste to Here'!G189))&gt;5,((CONCATENATE('Copy paste to Here'!G189," &amp; ",'Copy paste to Here'!D189,"  &amp;  ",'Copy paste to Here'!E189))),"Empty Cell")</f>
        <v>Titanium G23 belly banana, 14g (1.6mm) with 8mm &amp; 5mm bezel set jewel ball &amp; Length: 10mm  &amp;  Crystal Color: Amethyst</v>
      </c>
      <c r="B185" s="57" t="str">
        <f>'Copy paste to Here'!C189</f>
        <v>UBN2CG</v>
      </c>
      <c r="C185" s="57" t="s">
        <v>858</v>
      </c>
      <c r="D185" s="58">
        <f>Invoice!B189</f>
        <v>1</v>
      </c>
      <c r="E185" s="59">
        <f>'Shipping Invoice'!J189*$N$1</f>
        <v>81.99</v>
      </c>
      <c r="F185" s="59">
        <f t="shared" si="9"/>
        <v>81.99</v>
      </c>
      <c r="G185" s="60">
        <f t="shared" si="7"/>
        <v>81.99</v>
      </c>
      <c r="H185" s="63">
        <f t="shared" si="8"/>
        <v>81.99</v>
      </c>
    </row>
    <row r="186" spans="1:8" s="62" customFormat="1" ht="24">
      <c r="A186" s="56" t="str">
        <f>IF((LEN('Copy paste to Here'!G190))&gt;5,((CONCATENATE('Copy paste to Here'!G190," &amp; ",'Copy paste to Here'!D190,"  &amp;  ",'Copy paste to Here'!E190))),"Empty Cell")</f>
        <v>Titanium G23 belly banana, 14g (1.6mm) with 8mm &amp; 5mm bezel set jewel ball &amp; Length: 10mm  &amp;  Crystal Color: Peridot</v>
      </c>
      <c r="B186" s="57" t="str">
        <f>'Copy paste to Here'!C190</f>
        <v>UBN2CG</v>
      </c>
      <c r="C186" s="57" t="s">
        <v>858</v>
      </c>
      <c r="D186" s="58">
        <f>Invoice!B190</f>
        <v>1</v>
      </c>
      <c r="E186" s="59">
        <f>'Shipping Invoice'!J190*$N$1</f>
        <v>81.99</v>
      </c>
      <c r="F186" s="59">
        <f t="shared" si="9"/>
        <v>81.99</v>
      </c>
      <c r="G186" s="60">
        <f t="shared" si="7"/>
        <v>81.99</v>
      </c>
      <c r="H186" s="63">
        <f t="shared" si="8"/>
        <v>81.99</v>
      </c>
    </row>
    <row r="187" spans="1:8" s="62" customFormat="1" ht="24">
      <c r="A187" s="56" t="str">
        <f>IF((LEN('Copy paste to Here'!G191))&gt;5,((CONCATENATE('Copy paste to Here'!G191," &amp; ",'Copy paste to Here'!D191,"  &amp;  ",'Copy paste to Here'!E191))),"Empty Cell")</f>
        <v>High polished titanium G23 banana, 1.2mm (16g) with two 3mm bezel set jewel balls &amp; Length: 6mm  &amp;  Crystal Color: Clear</v>
      </c>
      <c r="B187" s="57" t="str">
        <f>'Copy paste to Here'!C191</f>
        <v>UBNE2C</v>
      </c>
      <c r="C187" s="57" t="s">
        <v>859</v>
      </c>
      <c r="D187" s="58">
        <f>Invoice!B191</f>
        <v>1</v>
      </c>
      <c r="E187" s="59">
        <f>'Shipping Invoice'!J191*$N$1</f>
        <v>55.64</v>
      </c>
      <c r="F187" s="59">
        <f t="shared" si="9"/>
        <v>55.64</v>
      </c>
      <c r="G187" s="60">
        <f t="shared" si="7"/>
        <v>55.64</v>
      </c>
      <c r="H187" s="63">
        <f t="shared" si="8"/>
        <v>55.64</v>
      </c>
    </row>
    <row r="188" spans="1:8" s="62" customFormat="1" ht="24">
      <c r="A188" s="56" t="str">
        <f>IF((LEN('Copy paste to Here'!G192))&gt;5,((CONCATENATE('Copy paste to Here'!G192," &amp; ",'Copy paste to Here'!D192,"  &amp;  ",'Copy paste to Here'!E192))),"Empty Cell")</f>
        <v>High polished titanium G23 banana, 1.2mm (16g) with two 3mm bezel set jewel balls &amp; Length: 8mm  &amp;  Crystal Color: Clear</v>
      </c>
      <c r="B188" s="57" t="str">
        <f>'Copy paste to Here'!C192</f>
        <v>UBNE2C</v>
      </c>
      <c r="C188" s="57" t="s">
        <v>859</v>
      </c>
      <c r="D188" s="58">
        <f>Invoice!B192</f>
        <v>1</v>
      </c>
      <c r="E188" s="59">
        <f>'Shipping Invoice'!J192*$N$1</f>
        <v>55.64</v>
      </c>
      <c r="F188" s="59">
        <f t="shared" si="9"/>
        <v>55.64</v>
      </c>
      <c r="G188" s="60">
        <f t="shared" si="7"/>
        <v>55.64</v>
      </c>
      <c r="H188" s="63">
        <f t="shared" si="8"/>
        <v>55.64</v>
      </c>
    </row>
    <row r="189" spans="1:8" s="62" customFormat="1" ht="24">
      <c r="A189" s="56" t="str">
        <f>IF((LEN('Copy paste to Here'!G193))&gt;5,((CONCATENATE('Copy paste to Here'!G193," &amp; ",'Copy paste to Here'!D193,"  &amp;  ",'Copy paste to Here'!E193))),"Empty Cell")</f>
        <v xml:space="preserve">Titanium G23 eyebrow banana, 16g (1.2mm) with two 3mm balls &amp; Length: 6mm  &amp;  </v>
      </c>
      <c r="B189" s="57" t="str">
        <f>'Copy paste to Here'!C193</f>
        <v>UBNEB</v>
      </c>
      <c r="C189" s="57" t="s">
        <v>861</v>
      </c>
      <c r="D189" s="58">
        <f>Invoice!B193</f>
        <v>1</v>
      </c>
      <c r="E189" s="59">
        <f>'Shipping Invoice'!J193*$N$1</f>
        <v>36.24</v>
      </c>
      <c r="F189" s="59">
        <f t="shared" si="9"/>
        <v>36.24</v>
      </c>
      <c r="G189" s="60">
        <f t="shared" si="7"/>
        <v>36.24</v>
      </c>
      <c r="H189" s="63">
        <f t="shared" si="8"/>
        <v>36.24</v>
      </c>
    </row>
    <row r="190" spans="1:8" s="62" customFormat="1" ht="24">
      <c r="A190" s="56" t="str">
        <f>IF((LEN('Copy paste to Here'!G194))&gt;5,((CONCATENATE('Copy paste to Here'!G194," &amp; ",'Copy paste to Here'!D194,"  &amp;  ",'Copy paste to Here'!E194))),"Empty Cell")</f>
        <v xml:space="preserve">Titanium G23 industrial barbell, 14g (1.6mm) with two 5mm balls &amp; Length: 35mm  &amp;  </v>
      </c>
      <c r="B190" s="57" t="str">
        <f>'Copy paste to Here'!C194</f>
        <v>UINDB</v>
      </c>
      <c r="C190" s="57" t="s">
        <v>863</v>
      </c>
      <c r="D190" s="58">
        <f>Invoice!B194</f>
        <v>8</v>
      </c>
      <c r="E190" s="59">
        <f>'Shipping Invoice'!J194*$N$1</f>
        <v>53.81</v>
      </c>
      <c r="F190" s="59">
        <f t="shared" si="9"/>
        <v>430.48</v>
      </c>
      <c r="G190" s="60">
        <f t="shared" si="7"/>
        <v>53.81</v>
      </c>
      <c r="H190" s="63">
        <f t="shared" si="8"/>
        <v>430.48</v>
      </c>
    </row>
    <row r="191" spans="1:8" s="62" customFormat="1" ht="36">
      <c r="A191" s="56" t="str">
        <f>IF((LEN('Copy paste to Here'!G195))&gt;5,((CONCATENATE('Copy paste to Here'!G195," &amp; ",'Copy paste to Here'!D195,"  &amp;  ",'Copy paste to Here'!E195))),"Empty Cell")</f>
        <v>Titanium G23 Industrial barbell, 14g (1.6mm) with two 5mm ferido glued multi-crystal balls with resin cover &amp; Length: 35mm  &amp;  Crystal Color: AB</v>
      </c>
      <c r="B191" s="57" t="str">
        <f>'Copy paste to Here'!C195</f>
        <v>UINFR5</v>
      </c>
      <c r="C191" s="57" t="s">
        <v>865</v>
      </c>
      <c r="D191" s="58">
        <f>Invoice!B195</f>
        <v>1</v>
      </c>
      <c r="E191" s="59">
        <f>'Shipping Invoice'!J195*$N$1</f>
        <v>139.82</v>
      </c>
      <c r="F191" s="59">
        <f t="shared" si="9"/>
        <v>139.82</v>
      </c>
      <c r="G191" s="60">
        <f t="shared" si="7"/>
        <v>139.82</v>
      </c>
      <c r="H191" s="63">
        <f t="shared" si="8"/>
        <v>139.82</v>
      </c>
    </row>
    <row r="192" spans="1:8" s="62" customFormat="1" ht="24">
      <c r="A192" s="56" t="str">
        <f>IF((LEN('Copy paste to Here'!G196))&gt;5,((CONCATENATE('Copy paste to Here'!G196," &amp; ",'Copy paste to Here'!D196,"  &amp;  ",'Copy paste to Here'!E196))),"Empty Cell")</f>
        <v xml:space="preserve">Titanium G23 nose bone, 18g (1mm) with bezel set round crystal top &amp; Crystal Color: AB  &amp;  </v>
      </c>
      <c r="B192" s="57" t="str">
        <f>'Copy paste to Here'!C196</f>
        <v>UNBC</v>
      </c>
      <c r="C192" s="57" t="s">
        <v>867</v>
      </c>
      <c r="D192" s="58">
        <f>Invoice!B196</f>
        <v>4</v>
      </c>
      <c r="E192" s="59">
        <f>'Shipping Invoice'!J196*$N$1</f>
        <v>36.24</v>
      </c>
      <c r="F192" s="59">
        <f t="shared" si="9"/>
        <v>144.96</v>
      </c>
      <c r="G192" s="60">
        <f t="shared" si="7"/>
        <v>36.24</v>
      </c>
      <c r="H192" s="63">
        <f t="shared" si="8"/>
        <v>144.96</v>
      </c>
    </row>
    <row r="193" spans="1:8" s="62" customFormat="1" ht="24">
      <c r="A193" s="56" t="str">
        <f>IF((LEN('Copy paste to Here'!G197))&gt;5,((CONCATENATE('Copy paste to Here'!G197," &amp; ",'Copy paste to Here'!D197,"  &amp;  ",'Copy paste to Here'!E197))),"Empty Cell")</f>
        <v xml:space="preserve">Titanium G23 nose bone, 18g (1mm) with bezel set round crystal top &amp; Crystal Color: Amethyst  &amp;  </v>
      </c>
      <c r="B193" s="57" t="str">
        <f>'Copy paste to Here'!C197</f>
        <v>UNBC</v>
      </c>
      <c r="C193" s="57" t="s">
        <v>867</v>
      </c>
      <c r="D193" s="58">
        <f>Invoice!B197</f>
        <v>4</v>
      </c>
      <c r="E193" s="59">
        <f>'Shipping Invoice'!J197*$N$1</f>
        <v>36.24</v>
      </c>
      <c r="F193" s="59">
        <f t="shared" si="9"/>
        <v>144.96</v>
      </c>
      <c r="G193" s="60">
        <f t="shared" si="7"/>
        <v>36.24</v>
      </c>
      <c r="H193" s="63">
        <f t="shared" si="8"/>
        <v>144.96</v>
      </c>
    </row>
    <row r="194" spans="1:8" s="62" customFormat="1" ht="24">
      <c r="A194" s="56" t="str">
        <f>IF((LEN('Copy paste to Here'!G198))&gt;5,((CONCATENATE('Copy paste to Here'!G198," &amp; ",'Copy paste to Here'!D198,"  &amp;  ",'Copy paste to Here'!E198))),"Empty Cell")</f>
        <v xml:space="preserve">Titanium G23 nose bone, 18g (1mm) with bezel set round crystal top &amp; Crystal Color: Fuchsia  &amp;  </v>
      </c>
      <c r="B194" s="57" t="str">
        <f>'Copy paste to Here'!C198</f>
        <v>UNBC</v>
      </c>
      <c r="C194" s="57" t="s">
        <v>867</v>
      </c>
      <c r="D194" s="58">
        <f>Invoice!B198</f>
        <v>4</v>
      </c>
      <c r="E194" s="59">
        <f>'Shipping Invoice'!J198*$N$1</f>
        <v>36.24</v>
      </c>
      <c r="F194" s="59">
        <f t="shared" si="9"/>
        <v>144.96</v>
      </c>
      <c r="G194" s="60">
        <f t="shared" si="7"/>
        <v>36.24</v>
      </c>
      <c r="H194" s="63">
        <f t="shared" si="8"/>
        <v>144.96</v>
      </c>
    </row>
    <row r="195" spans="1:8" s="62" customFormat="1" ht="24">
      <c r="A195" s="56" t="str">
        <f>IF((LEN('Copy paste to Here'!G199))&gt;5,((CONCATENATE('Copy paste to Here'!G199," &amp; ",'Copy paste to Here'!D199,"  &amp;  ",'Copy paste to Here'!E199))),"Empty Cell")</f>
        <v xml:space="preserve">Titanium G23 Spiral, 14g (1.6mm) with two 4mm balls &amp; Length: 8mm  &amp;  </v>
      </c>
      <c r="B195" s="57" t="str">
        <f>'Copy paste to Here'!C199</f>
        <v>USPB4</v>
      </c>
      <c r="C195" s="57" t="s">
        <v>869</v>
      </c>
      <c r="D195" s="58">
        <f>Invoice!B199</f>
        <v>4</v>
      </c>
      <c r="E195" s="59">
        <f>'Shipping Invoice'!J199*$N$1</f>
        <v>54.54</v>
      </c>
      <c r="F195" s="59">
        <f t="shared" si="9"/>
        <v>218.16</v>
      </c>
      <c r="G195" s="60">
        <f t="shared" si="7"/>
        <v>54.54</v>
      </c>
      <c r="H195" s="63">
        <f t="shared" si="8"/>
        <v>218.16</v>
      </c>
    </row>
    <row r="196" spans="1:8" s="62" customFormat="1" ht="36">
      <c r="A196" s="56" t="str">
        <f>IF((LEN('Copy paste to Here'!G200))&gt;5,((CONCATENATE('Copy paste to Here'!G200," &amp; ",'Copy paste to Here'!D200,"  &amp;  ",'Copy paste to Here'!E200))),"Empty Cell")</f>
        <v>Anodized titanium G23 eyebrow barbell, 16g (1.2mm) with two 3mm bezel set jewel balls &amp; Length: 8mm  &amp;  Color: Black Anodized w/ Aquamarine crystal</v>
      </c>
      <c r="B196" s="57" t="str">
        <f>'Copy paste to Here'!C200</f>
        <v>UTBBE2C</v>
      </c>
      <c r="C196" s="57" t="s">
        <v>871</v>
      </c>
      <c r="D196" s="58">
        <f>Invoice!B200</f>
        <v>2</v>
      </c>
      <c r="E196" s="59">
        <f>'Shipping Invoice'!J200*$N$1</f>
        <v>69.180000000000007</v>
      </c>
      <c r="F196" s="59">
        <f t="shared" si="9"/>
        <v>138.36000000000001</v>
      </c>
      <c r="G196" s="60">
        <f t="shared" si="7"/>
        <v>69.180000000000007</v>
      </c>
      <c r="H196" s="63">
        <f t="shared" si="8"/>
        <v>138.36000000000001</v>
      </c>
    </row>
    <row r="197" spans="1:8" s="62" customFormat="1" ht="24">
      <c r="A197" s="56" t="str">
        <f>IF((LEN('Copy paste to Here'!G201))&gt;5,((CONCATENATE('Copy paste to Here'!G201," &amp; ",'Copy paste to Here'!D201,"  &amp;  ",'Copy paste to Here'!E201))),"Empty Cell")</f>
        <v>Anodized titanium G23 tongue barbell, 14g (1.6mm) with two 6mm balls &amp; Length: 14mm  &amp;  Color: Blue</v>
      </c>
      <c r="B197" s="57" t="str">
        <f>'Copy paste to Here'!C201</f>
        <v>UTBBG</v>
      </c>
      <c r="C197" s="57" t="s">
        <v>874</v>
      </c>
      <c r="D197" s="58">
        <f>Invoice!B201</f>
        <v>2</v>
      </c>
      <c r="E197" s="59">
        <f>'Shipping Invoice'!J201*$N$1</f>
        <v>70.28</v>
      </c>
      <c r="F197" s="59">
        <f t="shared" si="9"/>
        <v>140.56</v>
      </c>
      <c r="G197" s="60">
        <f t="shared" si="7"/>
        <v>70.28</v>
      </c>
      <c r="H197" s="63">
        <f t="shared" si="8"/>
        <v>140.56</v>
      </c>
    </row>
    <row r="198" spans="1:8" s="62" customFormat="1" ht="24">
      <c r="A198" s="56" t="str">
        <f>IF((LEN('Copy paste to Here'!G202))&gt;5,((CONCATENATE('Copy paste to Here'!G202," &amp; ",'Copy paste to Here'!D202,"  &amp;  ",'Copy paste to Here'!E202))),"Empty Cell")</f>
        <v>Anodized titanium G23 tongue barbell, 14g (1.6mm) with two 6mm balls &amp; Length: 14mm  &amp;  Color: Rainbow</v>
      </c>
      <c r="B198" s="57" t="str">
        <f>'Copy paste to Here'!C202</f>
        <v>UTBBG</v>
      </c>
      <c r="C198" s="57" t="s">
        <v>874</v>
      </c>
      <c r="D198" s="58">
        <f>Invoice!B202</f>
        <v>1</v>
      </c>
      <c r="E198" s="59">
        <f>'Shipping Invoice'!J202*$N$1</f>
        <v>70.28</v>
      </c>
      <c r="F198" s="59">
        <f t="shared" si="9"/>
        <v>70.28</v>
      </c>
      <c r="G198" s="60">
        <f t="shared" si="7"/>
        <v>70.28</v>
      </c>
      <c r="H198" s="63">
        <f t="shared" si="8"/>
        <v>70.28</v>
      </c>
    </row>
    <row r="199" spans="1:8" s="62" customFormat="1" ht="24">
      <c r="A199" s="56" t="str">
        <f>IF((LEN('Copy paste to Here'!G203))&gt;5,((CONCATENATE('Copy paste to Here'!G203," &amp; ",'Copy paste to Here'!D203,"  &amp;  ",'Copy paste to Here'!E203))),"Empty Cell")</f>
        <v>Anodized titanium G23 tongue barbell, 14g (1.6mm) with two 6mm balls &amp; Length: 14mm  &amp;  Color: Purple</v>
      </c>
      <c r="B199" s="57" t="str">
        <f>'Copy paste to Here'!C203</f>
        <v>UTBBG</v>
      </c>
      <c r="C199" s="57" t="s">
        <v>874</v>
      </c>
      <c r="D199" s="58">
        <f>Invoice!B203</f>
        <v>9</v>
      </c>
      <c r="E199" s="59">
        <f>'Shipping Invoice'!J203*$N$1</f>
        <v>70.28</v>
      </c>
      <c r="F199" s="59">
        <f t="shared" si="9"/>
        <v>632.52</v>
      </c>
      <c r="G199" s="60">
        <f t="shared" si="7"/>
        <v>70.28</v>
      </c>
      <c r="H199" s="63">
        <f t="shared" si="8"/>
        <v>632.52</v>
      </c>
    </row>
    <row r="200" spans="1:8" s="62" customFormat="1" ht="24">
      <c r="A200" s="56" t="str">
        <f>IF((LEN('Copy paste to Here'!G204))&gt;5,((CONCATENATE('Copy paste to Here'!G204," &amp; ",'Copy paste to Here'!D204,"  &amp;  ",'Copy paste to Here'!E204))),"Empty Cell")</f>
        <v>Anodized titanium G23 tongue barbell, 14g (1.6mm) with two 6mm balls &amp; Length: 16mm  &amp;  Color: Black</v>
      </c>
      <c r="B200" s="57" t="str">
        <f>'Copy paste to Here'!C204</f>
        <v>UTBBG</v>
      </c>
      <c r="C200" s="57" t="s">
        <v>874</v>
      </c>
      <c r="D200" s="58">
        <f>Invoice!B204</f>
        <v>7</v>
      </c>
      <c r="E200" s="59">
        <f>'Shipping Invoice'!J204*$N$1</f>
        <v>70.28</v>
      </c>
      <c r="F200" s="59">
        <f t="shared" si="9"/>
        <v>491.96000000000004</v>
      </c>
      <c r="G200" s="60">
        <f t="shared" si="7"/>
        <v>70.28</v>
      </c>
      <c r="H200" s="63">
        <f t="shared" si="8"/>
        <v>491.96000000000004</v>
      </c>
    </row>
    <row r="201" spans="1:8" s="62" customFormat="1" ht="24">
      <c r="A201" s="56" t="str">
        <f>IF((LEN('Copy paste to Here'!G205))&gt;5,((CONCATENATE('Copy paste to Here'!G205," &amp; ",'Copy paste to Here'!D205,"  &amp;  ",'Copy paste to Here'!E205))),"Empty Cell")</f>
        <v>Anodized titanium G23 tongue barbell, 14g (1.6mm) with two 5mm balls &amp; Length: 14mm  &amp;  Color: Black</v>
      </c>
      <c r="B201" s="57" t="str">
        <f>'Copy paste to Here'!C205</f>
        <v>UTBBS</v>
      </c>
      <c r="C201" s="57" t="s">
        <v>876</v>
      </c>
      <c r="D201" s="58">
        <f>Invoice!B205</f>
        <v>1</v>
      </c>
      <c r="E201" s="59">
        <f>'Shipping Invoice'!J205*$N$1</f>
        <v>60.03</v>
      </c>
      <c r="F201" s="59">
        <f t="shared" si="9"/>
        <v>60.03</v>
      </c>
      <c r="G201" s="60">
        <f t="shared" si="7"/>
        <v>60.03</v>
      </c>
      <c r="H201" s="63">
        <f t="shared" si="8"/>
        <v>60.03</v>
      </c>
    </row>
    <row r="202" spans="1:8" s="62" customFormat="1" ht="24">
      <c r="A202" s="56" t="str">
        <f>IF((LEN('Copy paste to Here'!G206))&gt;5,((CONCATENATE('Copy paste to Here'!G206," &amp; ",'Copy paste to Here'!D206,"  &amp;  ",'Copy paste to Here'!E206))),"Empty Cell")</f>
        <v>Anodized titanium G23 tongue barbell, 14g (1.6mm) with two 5mm balls &amp; Length: 14mm  &amp;  Color: Blue</v>
      </c>
      <c r="B202" s="57" t="str">
        <f>'Copy paste to Here'!C206</f>
        <v>UTBBS</v>
      </c>
      <c r="C202" s="57" t="s">
        <v>876</v>
      </c>
      <c r="D202" s="58">
        <f>Invoice!B206</f>
        <v>6</v>
      </c>
      <c r="E202" s="59">
        <f>'Shipping Invoice'!J206*$N$1</f>
        <v>60.03</v>
      </c>
      <c r="F202" s="59">
        <f t="shared" si="9"/>
        <v>360.18</v>
      </c>
      <c r="G202" s="60">
        <f t="shared" si="7"/>
        <v>60.03</v>
      </c>
      <c r="H202" s="63">
        <f t="shared" si="8"/>
        <v>360.18</v>
      </c>
    </row>
    <row r="203" spans="1:8" s="62" customFormat="1" ht="24">
      <c r="A203" s="56" t="str">
        <f>IF((LEN('Copy paste to Here'!G207))&gt;5,((CONCATENATE('Copy paste to Here'!G207," &amp; ",'Copy paste to Here'!D207,"  &amp;  ",'Copy paste to Here'!E207))),"Empty Cell")</f>
        <v>Anodized titanium G23 tongue barbell, 14g (1.6mm) with two 5mm balls &amp; Length: 14mm  &amp;  Color: Rainbow</v>
      </c>
      <c r="B203" s="57" t="str">
        <f>'Copy paste to Here'!C207</f>
        <v>UTBBS</v>
      </c>
      <c r="C203" s="57" t="s">
        <v>876</v>
      </c>
      <c r="D203" s="58">
        <f>Invoice!B207</f>
        <v>1</v>
      </c>
      <c r="E203" s="59">
        <f>'Shipping Invoice'!J207*$N$1</f>
        <v>60.03</v>
      </c>
      <c r="F203" s="59">
        <f t="shared" si="9"/>
        <v>60.03</v>
      </c>
      <c r="G203" s="60">
        <f t="shared" si="7"/>
        <v>60.03</v>
      </c>
      <c r="H203" s="63">
        <f t="shared" si="8"/>
        <v>60.03</v>
      </c>
    </row>
    <row r="204" spans="1:8" s="62" customFormat="1" ht="24">
      <c r="A204" s="56" t="str">
        <f>IF((LEN('Copy paste to Here'!G208))&gt;5,((CONCATENATE('Copy paste to Here'!G208," &amp; ",'Copy paste to Here'!D208,"  &amp;  ",'Copy paste to Here'!E208))),"Empty Cell")</f>
        <v>Anodized titanium G23 tongue barbell, 14g (1.6mm) with two 5mm balls &amp; Length: 16mm  &amp;  Color: Black</v>
      </c>
      <c r="B204" s="57" t="str">
        <f>'Copy paste to Here'!C208</f>
        <v>UTBBS</v>
      </c>
      <c r="C204" s="57" t="s">
        <v>876</v>
      </c>
      <c r="D204" s="58">
        <f>Invoice!B208</f>
        <v>3</v>
      </c>
      <c r="E204" s="59">
        <f>'Shipping Invoice'!J208*$N$1</f>
        <v>60.03</v>
      </c>
      <c r="F204" s="59">
        <f t="shared" si="9"/>
        <v>180.09</v>
      </c>
      <c r="G204" s="60">
        <f t="shared" si="7"/>
        <v>60.03</v>
      </c>
      <c r="H204" s="63">
        <f t="shared" si="8"/>
        <v>180.09</v>
      </c>
    </row>
    <row r="205" spans="1:8" s="62" customFormat="1" ht="24">
      <c r="A205" s="56" t="str">
        <f>IF((LEN('Copy paste to Here'!G209))&gt;5,((CONCATENATE('Copy paste to Here'!G209," &amp; ",'Copy paste to Here'!D209,"  &amp;  ",'Copy paste to Here'!E209))),"Empty Cell")</f>
        <v>Anodized titanium G23 tongue barbell, 14g (1.6mm) with two 5mm balls &amp; Length: 16mm  &amp;  Color: Rainbow</v>
      </c>
      <c r="B205" s="57" t="str">
        <f>'Copy paste to Here'!C209</f>
        <v>UTBBS</v>
      </c>
      <c r="C205" s="57" t="s">
        <v>876</v>
      </c>
      <c r="D205" s="58">
        <f>Invoice!B209</f>
        <v>1</v>
      </c>
      <c r="E205" s="59">
        <f>'Shipping Invoice'!J209*$N$1</f>
        <v>60.03</v>
      </c>
      <c r="F205" s="59">
        <f t="shared" si="9"/>
        <v>60.03</v>
      </c>
      <c r="G205" s="60">
        <f t="shared" si="7"/>
        <v>60.03</v>
      </c>
      <c r="H205" s="63">
        <f t="shared" si="8"/>
        <v>60.03</v>
      </c>
    </row>
    <row r="206" spans="1:8" s="62" customFormat="1" ht="24">
      <c r="A206" s="56" t="str">
        <f>IF((LEN('Copy paste to Here'!G210))&gt;5,((CONCATENATE('Copy paste to Here'!G210," &amp; ",'Copy paste to Here'!D210,"  &amp;  ",'Copy paste to Here'!E210))),"Empty Cell")</f>
        <v>Anodized titanium G23 tongue barbell, 14g (1.6mm) with two 5mm balls &amp; Length: 16mm  &amp;  Color: Purple</v>
      </c>
      <c r="B206" s="57" t="str">
        <f>'Copy paste to Here'!C210</f>
        <v>UTBBS</v>
      </c>
      <c r="C206" s="57" t="s">
        <v>876</v>
      </c>
      <c r="D206" s="58">
        <f>Invoice!B210</f>
        <v>4</v>
      </c>
      <c r="E206" s="59">
        <f>'Shipping Invoice'!J210*$N$1</f>
        <v>60.03</v>
      </c>
      <c r="F206" s="59">
        <f t="shared" si="9"/>
        <v>240.12</v>
      </c>
      <c r="G206" s="60">
        <f t="shared" si="7"/>
        <v>60.03</v>
      </c>
      <c r="H206" s="63">
        <f t="shared" si="8"/>
        <v>240.12</v>
      </c>
    </row>
    <row r="207" spans="1:8" s="62" customFormat="1" ht="24">
      <c r="A207" s="56" t="str">
        <f>IF((LEN('Copy paste to Here'!G211))&gt;5,((CONCATENATE('Copy paste to Here'!G211," &amp; ",'Copy paste to Here'!D211,"  &amp;  ",'Copy paste to Here'!E211))),"Empty Cell")</f>
        <v>Anodized titanium G23 eyebrow banana, 16g (1.2mm) with two 3mm balls &amp; Length: 8mm  &amp;  Color: Blue</v>
      </c>
      <c r="B207" s="57" t="str">
        <f>'Copy paste to Here'!C211</f>
        <v>UTBNEB</v>
      </c>
      <c r="C207" s="57" t="s">
        <v>878</v>
      </c>
      <c r="D207" s="58">
        <f>Invoice!B211</f>
        <v>1</v>
      </c>
      <c r="E207" s="59">
        <f>'Shipping Invoice'!J211*$N$1</f>
        <v>50.51</v>
      </c>
      <c r="F207" s="59">
        <f t="shared" si="9"/>
        <v>50.51</v>
      </c>
      <c r="G207" s="60">
        <f t="shared" si="7"/>
        <v>50.51</v>
      </c>
      <c r="H207" s="63">
        <f t="shared" si="8"/>
        <v>50.51</v>
      </c>
    </row>
    <row r="208" spans="1:8" s="62" customFormat="1" ht="25.5">
      <c r="A208" s="56" t="str">
        <f>IF((LEN('Copy paste to Here'!G212))&gt;5,((CONCATENATE('Copy paste to Here'!G212," &amp; ",'Copy paste to Here'!D212,"  &amp;  ",'Copy paste to Here'!E212))),"Empty Cell")</f>
        <v>Anodized titanium G23 eyebrow banana, 16g (1.2mm) with two 3mm cones &amp; Length: 8mm  &amp;  Color: Blue</v>
      </c>
      <c r="B208" s="57" t="str">
        <f>'Copy paste to Here'!C212</f>
        <v>UTBNECN</v>
      </c>
      <c r="C208" s="57" t="s">
        <v>880</v>
      </c>
      <c r="D208" s="58">
        <f>Invoice!B212</f>
        <v>1</v>
      </c>
      <c r="E208" s="59">
        <f>'Shipping Invoice'!J212*$N$1</f>
        <v>50.88</v>
      </c>
      <c r="F208" s="59">
        <f t="shared" si="9"/>
        <v>50.88</v>
      </c>
      <c r="G208" s="60">
        <f t="shared" si="7"/>
        <v>50.88</v>
      </c>
      <c r="H208" s="63">
        <f t="shared" si="8"/>
        <v>50.88</v>
      </c>
    </row>
    <row r="209" spans="1:8" s="62" customFormat="1" ht="36">
      <c r="A209" s="56" t="str">
        <f>IF((LEN('Copy paste to Here'!G213))&gt;5,((CONCATENATE('Copy paste to Here'!G213," &amp; ",'Copy paste to Here'!D213,"  &amp;  ",'Copy paste to Here'!E213))),"Empty Cell")</f>
        <v>Anodized titanium G23 belly banana, 1.6mm (14g) with a 5mm top titanium ball and 8mm multi-crystal ferido glued lower ball with resin cover &amp; Crystal Color: AB  &amp;  Length: 10mm</v>
      </c>
      <c r="B209" s="57" t="str">
        <f>'Copy paste to Here'!C213</f>
        <v>UTBNFR8</v>
      </c>
      <c r="C209" s="57" t="s">
        <v>882</v>
      </c>
      <c r="D209" s="58">
        <f>Invoice!B213</f>
        <v>1</v>
      </c>
      <c r="E209" s="59">
        <f>'Shipping Invoice'!J213*$N$1</f>
        <v>170.94</v>
      </c>
      <c r="F209" s="59">
        <f t="shared" si="9"/>
        <v>170.94</v>
      </c>
      <c r="G209" s="60">
        <f t="shared" si="7"/>
        <v>170.94</v>
      </c>
      <c r="H209" s="63">
        <f t="shared" si="8"/>
        <v>170.94</v>
      </c>
    </row>
    <row r="210" spans="1:8" s="62" customFormat="1" ht="24">
      <c r="A210" s="56" t="str">
        <f>IF((LEN('Copy paste to Here'!G214))&gt;5,((CONCATENATE('Copy paste to Here'!G214," &amp; ",'Copy paste to Here'!D214,"  &amp;  ",'Copy paste to Here'!E214))),"Empty Cell")</f>
        <v>Anodized titanium G23 circular barbell, 14g (1.6mm) with 5mm balls &amp; Length: 12mm  &amp;  Color: Black</v>
      </c>
      <c r="B210" s="57" t="str">
        <f>'Copy paste to Here'!C214</f>
        <v>UTCBB5</v>
      </c>
      <c r="C210" s="57" t="s">
        <v>884</v>
      </c>
      <c r="D210" s="58">
        <f>Invoice!B214</f>
        <v>3</v>
      </c>
      <c r="E210" s="59">
        <f>'Shipping Invoice'!J214*$N$1</f>
        <v>56.73</v>
      </c>
      <c r="F210" s="59">
        <f t="shared" si="9"/>
        <v>170.19</v>
      </c>
      <c r="G210" s="60">
        <f t="shared" si="7"/>
        <v>56.73</v>
      </c>
      <c r="H210" s="63">
        <f t="shared" si="8"/>
        <v>170.19</v>
      </c>
    </row>
    <row r="211" spans="1:8" s="62" customFormat="1" ht="25.5">
      <c r="A211" s="56" t="str">
        <f>IF((LEN('Copy paste to Here'!G215))&gt;5,((CONCATENATE('Copy paste to Here'!G215," &amp; ",'Copy paste to Here'!D215,"  &amp;  ",'Copy paste to Here'!E215))),"Empty Cell")</f>
        <v>Anodized titanium G23 circular eyebrow barbell, 16g (1.2mm) with 3mm cones &amp; Length: 8mm  &amp;  Color: Blue</v>
      </c>
      <c r="B211" s="57" t="str">
        <f>'Copy paste to Here'!C215</f>
        <v>UTCBECN</v>
      </c>
      <c r="C211" s="57" t="s">
        <v>886</v>
      </c>
      <c r="D211" s="58">
        <f>Invoice!B215</f>
        <v>2</v>
      </c>
      <c r="E211" s="59">
        <f>'Shipping Invoice'!J215*$N$1</f>
        <v>57.1</v>
      </c>
      <c r="F211" s="59">
        <f t="shared" ref="F211:F274" si="10">D211*E211</f>
        <v>114.2</v>
      </c>
      <c r="G211" s="60">
        <f t="shared" ref="G211:G274" si="11">E211*$E$14</f>
        <v>57.1</v>
      </c>
      <c r="H211" s="63">
        <f t="shared" ref="H211:H274" si="12">D211*G211</f>
        <v>114.2</v>
      </c>
    </row>
    <row r="212" spans="1:8" s="62" customFormat="1" ht="25.5">
      <c r="A212" s="56" t="str">
        <f>IF((LEN('Copy paste to Here'!G216))&gt;5,((CONCATENATE('Copy paste to Here'!G216," &amp; ",'Copy paste to Here'!D216,"  &amp;  ",'Copy paste to Here'!E216))),"Empty Cell")</f>
        <v>Anodized titanium G23 circular eyebrow barbell, 16g (1.2mm) with 3mm cones &amp; Length: 10mm  &amp;  Color: Black</v>
      </c>
      <c r="B212" s="57" t="str">
        <f>'Copy paste to Here'!C216</f>
        <v>UTCBECN</v>
      </c>
      <c r="C212" s="57" t="s">
        <v>886</v>
      </c>
      <c r="D212" s="58">
        <f>Invoice!B216</f>
        <v>1</v>
      </c>
      <c r="E212" s="59">
        <f>'Shipping Invoice'!J216*$N$1</f>
        <v>57.1</v>
      </c>
      <c r="F212" s="59">
        <f t="shared" si="10"/>
        <v>57.1</v>
      </c>
      <c r="G212" s="60">
        <f t="shared" si="11"/>
        <v>57.1</v>
      </c>
      <c r="H212" s="63">
        <f t="shared" si="12"/>
        <v>57.1</v>
      </c>
    </row>
    <row r="213" spans="1:8" s="62" customFormat="1" ht="24">
      <c r="A213" s="56" t="str">
        <f>IF((LEN('Copy paste to Here'!G217))&gt;5,((CONCATENATE('Copy paste to Here'!G217," &amp; ",'Copy paste to Here'!D217,"  &amp;  ",'Copy paste to Here'!E217))),"Empty Cell")</f>
        <v>Anodized titanium G23 industrial barbell, 14g (1.6mm) with two 5mm balls &amp; Length: 38mm  &amp;  Color: Black</v>
      </c>
      <c r="B213" s="57" t="str">
        <f>'Copy paste to Here'!C217</f>
        <v>UTINB</v>
      </c>
      <c r="C213" s="57" t="s">
        <v>888</v>
      </c>
      <c r="D213" s="58">
        <f>Invoice!B217</f>
        <v>3</v>
      </c>
      <c r="E213" s="59">
        <f>'Shipping Invoice'!J217*$N$1</f>
        <v>61.86</v>
      </c>
      <c r="F213" s="59">
        <f t="shared" si="10"/>
        <v>185.57999999999998</v>
      </c>
      <c r="G213" s="60">
        <f t="shared" si="11"/>
        <v>61.86</v>
      </c>
      <c r="H213" s="63">
        <f t="shared" si="12"/>
        <v>185.57999999999998</v>
      </c>
    </row>
    <row r="214" spans="1:8" s="62" customFormat="1" ht="24">
      <c r="A214" s="56" t="str">
        <f>IF((LEN('Copy paste to Here'!G218))&gt;5,((CONCATENATE('Copy paste to Here'!G218," &amp; ",'Copy paste to Here'!D218,"  &amp;  ",'Copy paste to Here'!E218))),"Empty Cell")</f>
        <v>Anodized titanium G23 industrial barbell, 14g (1.6mm) with two 5mm balls &amp; Length: 38mm  &amp;  Color: Blue</v>
      </c>
      <c r="B214" s="57" t="str">
        <f>'Copy paste to Here'!C218</f>
        <v>UTINB</v>
      </c>
      <c r="C214" s="57" t="s">
        <v>888</v>
      </c>
      <c r="D214" s="58">
        <f>Invoice!B218</f>
        <v>1</v>
      </c>
      <c r="E214" s="59">
        <f>'Shipping Invoice'!J218*$N$1</f>
        <v>61.86</v>
      </c>
      <c r="F214" s="59">
        <f t="shared" si="10"/>
        <v>61.86</v>
      </c>
      <c r="G214" s="60">
        <f t="shared" si="11"/>
        <v>61.86</v>
      </c>
      <c r="H214" s="63">
        <f t="shared" si="12"/>
        <v>61.86</v>
      </c>
    </row>
    <row r="215" spans="1:8" s="62" customFormat="1" ht="24">
      <c r="A215" s="56" t="str">
        <f>IF((LEN('Copy paste to Here'!G219))&gt;5,((CONCATENATE('Copy paste to Here'!G219," &amp; ",'Copy paste to Here'!D219,"  &amp;  ",'Copy paste to Here'!E219))),"Empty Cell")</f>
        <v>Anodized titanium G23 industrial barbell, 14g (1.6mm) with two 5mm balls &amp; Length: 38mm  &amp;  Color: Rainbow</v>
      </c>
      <c r="B215" s="57" t="str">
        <f>'Copy paste to Here'!C219</f>
        <v>UTINB</v>
      </c>
      <c r="C215" s="57" t="s">
        <v>888</v>
      </c>
      <c r="D215" s="58">
        <f>Invoice!B219</f>
        <v>1</v>
      </c>
      <c r="E215" s="59">
        <f>'Shipping Invoice'!J219*$N$1</f>
        <v>61.86</v>
      </c>
      <c r="F215" s="59">
        <f t="shared" si="10"/>
        <v>61.86</v>
      </c>
      <c r="G215" s="60">
        <f t="shared" si="11"/>
        <v>61.86</v>
      </c>
      <c r="H215" s="63">
        <f t="shared" si="12"/>
        <v>61.86</v>
      </c>
    </row>
    <row r="216" spans="1:8" s="62" customFormat="1" ht="24">
      <c r="A216" s="56" t="str">
        <f>IF((LEN('Copy paste to Here'!G220))&gt;5,((CONCATENATE('Copy paste to Here'!G220," &amp; ",'Copy paste to Here'!D220,"  &amp;  ",'Copy paste to Here'!E220))),"Empty Cell")</f>
        <v>Anodized titanium G23 industrial barbell, 14g (1.6mm) with two 5mm cones &amp; Length: 38mm  &amp;  Color: Black</v>
      </c>
      <c r="B216" s="57" t="str">
        <f>'Copy paste to Here'!C220</f>
        <v>UTINCN</v>
      </c>
      <c r="C216" s="57" t="s">
        <v>890</v>
      </c>
      <c r="D216" s="58">
        <f>Invoice!B220</f>
        <v>2</v>
      </c>
      <c r="E216" s="59">
        <f>'Shipping Invoice'!J220*$N$1</f>
        <v>70.28</v>
      </c>
      <c r="F216" s="59">
        <f t="shared" si="10"/>
        <v>140.56</v>
      </c>
      <c r="G216" s="60">
        <f t="shared" si="11"/>
        <v>70.28</v>
      </c>
      <c r="H216" s="63">
        <f t="shared" si="12"/>
        <v>140.56</v>
      </c>
    </row>
    <row r="217" spans="1:8" s="62" customFormat="1" ht="24">
      <c r="A217" s="56" t="str">
        <f>IF((LEN('Copy paste to Here'!G221))&gt;5,((CONCATENATE('Copy paste to Here'!G221," &amp; ",'Copy paste to Here'!D221,"  &amp;  ",'Copy paste to Here'!E221))),"Empty Cell")</f>
        <v>Anodized titanium G23 industrial barbell, 14g (1.6mm) with two 5mm cones &amp; Length: 38mm  &amp;  Color: Blue</v>
      </c>
      <c r="B217" s="57" t="str">
        <f>'Copy paste to Here'!C221</f>
        <v>UTINCN</v>
      </c>
      <c r="C217" s="57" t="s">
        <v>890</v>
      </c>
      <c r="D217" s="58">
        <f>Invoice!B221</f>
        <v>1</v>
      </c>
      <c r="E217" s="59">
        <f>'Shipping Invoice'!J221*$N$1</f>
        <v>70.28</v>
      </c>
      <c r="F217" s="59">
        <f t="shared" si="10"/>
        <v>70.28</v>
      </c>
      <c r="G217" s="60">
        <f t="shared" si="11"/>
        <v>70.28</v>
      </c>
      <c r="H217" s="63">
        <f t="shared" si="12"/>
        <v>70.28</v>
      </c>
    </row>
    <row r="218" spans="1:8" s="62" customFormat="1" ht="24">
      <c r="A218" s="56" t="str">
        <f>IF((LEN('Copy paste to Here'!G222))&gt;5,((CONCATENATE('Copy paste to Here'!G222," &amp; ",'Copy paste to Here'!D222,"  &amp;  ",'Copy paste to Here'!E222))),"Empty Cell")</f>
        <v>Anodized titanium G23 industrial barbell, 14g (1.6mm) with two 5mm cones &amp; Length: 38mm  &amp;  Color: Rainbow</v>
      </c>
      <c r="B218" s="57" t="str">
        <f>'Copy paste to Here'!C222</f>
        <v>UTINCN</v>
      </c>
      <c r="C218" s="57" t="s">
        <v>890</v>
      </c>
      <c r="D218" s="58">
        <f>Invoice!B222</f>
        <v>1</v>
      </c>
      <c r="E218" s="59">
        <f>'Shipping Invoice'!J222*$N$1</f>
        <v>70.28</v>
      </c>
      <c r="F218" s="59">
        <f t="shared" si="10"/>
        <v>70.28</v>
      </c>
      <c r="G218" s="60">
        <f t="shared" si="11"/>
        <v>70.28</v>
      </c>
      <c r="H218" s="63">
        <f t="shared" si="12"/>
        <v>70.28</v>
      </c>
    </row>
    <row r="219" spans="1:8" s="62" customFormat="1" ht="24">
      <c r="A219" s="56" t="str">
        <f>IF((LEN('Copy paste to Here'!G223))&gt;5,((CONCATENATE('Copy paste to Here'!G223," &amp; ",'Copy paste to Here'!D223,"  &amp;  ",'Copy paste to Here'!E223))),"Empty Cell")</f>
        <v>Anodized titanium G23 labret, 16g (1.2mm) with a 3mm ball &amp; Length: 8mm  &amp;  Color: Rainbow</v>
      </c>
      <c r="B219" s="57" t="str">
        <f>'Copy paste to Here'!C223</f>
        <v>UTLBB3</v>
      </c>
      <c r="C219" s="57" t="s">
        <v>892</v>
      </c>
      <c r="D219" s="58">
        <f>Invoice!B223</f>
        <v>4</v>
      </c>
      <c r="E219" s="59">
        <f>'Shipping Invoice'!J223*$N$1</f>
        <v>53.81</v>
      </c>
      <c r="F219" s="59">
        <f t="shared" si="10"/>
        <v>215.24</v>
      </c>
      <c r="G219" s="60">
        <f t="shared" si="11"/>
        <v>53.81</v>
      </c>
      <c r="H219" s="63">
        <f t="shared" si="12"/>
        <v>215.24</v>
      </c>
    </row>
    <row r="220" spans="1:8" s="62" customFormat="1" ht="24">
      <c r="A220" s="56" t="str">
        <f>IF((LEN('Copy paste to Here'!G224))&gt;5,((CONCATENATE('Copy paste to Here'!G224," &amp; ",'Copy paste to Here'!D224,"  &amp;  ",'Copy paste to Here'!E224))),"Empty Cell")</f>
        <v>Anodized titanium G23 labret, 16g (1.2mm) with a 3mm ball &amp; Length: 8mm  &amp;  Color: Purple</v>
      </c>
      <c r="B220" s="57" t="str">
        <f>'Copy paste to Here'!C224</f>
        <v>UTLBB3</v>
      </c>
      <c r="C220" s="57" t="s">
        <v>892</v>
      </c>
      <c r="D220" s="58">
        <f>Invoice!B224</f>
        <v>2</v>
      </c>
      <c r="E220" s="59">
        <f>'Shipping Invoice'!J224*$N$1</f>
        <v>53.81</v>
      </c>
      <c r="F220" s="59">
        <f t="shared" si="10"/>
        <v>107.62</v>
      </c>
      <c r="G220" s="60">
        <f t="shared" si="11"/>
        <v>53.81</v>
      </c>
      <c r="H220" s="63">
        <f t="shared" si="12"/>
        <v>107.62</v>
      </c>
    </row>
    <row r="221" spans="1:8" s="62" customFormat="1" ht="24">
      <c r="A221" s="56" t="str">
        <f>IF((LEN('Copy paste to Here'!G225))&gt;5,((CONCATENATE('Copy paste to Here'!G225," &amp; ",'Copy paste to Here'!D225,"  &amp;  ",'Copy paste to Here'!E225))),"Empty Cell")</f>
        <v>Anodized titanium G23 labret, 16g (1.2mm) with a 3mm ball &amp; Length: 10mm  &amp;  Color: Purple</v>
      </c>
      <c r="B221" s="57" t="str">
        <f>'Copy paste to Here'!C225</f>
        <v>UTLBB3</v>
      </c>
      <c r="C221" s="57" t="s">
        <v>892</v>
      </c>
      <c r="D221" s="58">
        <f>Invoice!B225</f>
        <v>2</v>
      </c>
      <c r="E221" s="59">
        <f>'Shipping Invoice'!J225*$N$1</f>
        <v>53.81</v>
      </c>
      <c r="F221" s="59">
        <f t="shared" si="10"/>
        <v>107.62</v>
      </c>
      <c r="G221" s="60">
        <f t="shared" si="11"/>
        <v>53.81</v>
      </c>
      <c r="H221" s="63">
        <f t="shared" si="12"/>
        <v>107.62</v>
      </c>
    </row>
    <row r="222" spans="1:8" s="62" customFormat="1" ht="36">
      <c r="A222" s="56" t="str">
        <f>IF((LEN('Copy paste to Here'!G226))&gt;5,((CONCATENATE('Copy paste to Here'!G226," &amp; ",'Copy paste to Here'!D226,"  &amp;  ",'Copy paste to Here'!E226))),"Empty Cell")</f>
        <v>Anodized titanium G23 labret, 16g (1.2mm) with a 4mm bezel set jewel ball &amp; Length: 10mm  &amp;  Color: Black Anodized w/ Aquamarine crystal</v>
      </c>
      <c r="B222" s="57" t="str">
        <f>'Copy paste to Here'!C226</f>
        <v>UTLBC4</v>
      </c>
      <c r="C222" s="57" t="s">
        <v>894</v>
      </c>
      <c r="D222" s="58">
        <f>Invoice!B226</f>
        <v>4</v>
      </c>
      <c r="E222" s="59">
        <f>'Shipping Invoice'!J226*$N$1</f>
        <v>76.13</v>
      </c>
      <c r="F222" s="59">
        <f t="shared" si="10"/>
        <v>304.52</v>
      </c>
      <c r="G222" s="60">
        <f t="shared" si="11"/>
        <v>76.13</v>
      </c>
      <c r="H222" s="63">
        <f t="shared" si="12"/>
        <v>304.52</v>
      </c>
    </row>
    <row r="223" spans="1:8" s="62" customFormat="1" ht="24">
      <c r="A223" s="56" t="str">
        <f>IF((LEN('Copy paste to Here'!G227))&gt;5,((CONCATENATE('Copy paste to Here'!G227," &amp; ",'Copy paste to Here'!D227,"  &amp;  ",'Copy paste to Here'!E227))),"Empty Cell")</f>
        <v xml:space="preserve">Pack of 5 pcs. of 4mm anodized titanium G23 balls - 1.6mm threading (14g) &amp; Color: Black  &amp;  </v>
      </c>
      <c r="B223" s="57" t="str">
        <f>'Copy paste to Here'!C227</f>
        <v>XUBT4G</v>
      </c>
      <c r="C223" s="57" t="s">
        <v>896</v>
      </c>
      <c r="D223" s="58">
        <f>Invoice!B227</f>
        <v>1</v>
      </c>
      <c r="E223" s="59">
        <f>'Shipping Invoice'!J227*$N$1</f>
        <v>118.96</v>
      </c>
      <c r="F223" s="59">
        <f t="shared" si="10"/>
        <v>118.96</v>
      </c>
      <c r="G223" s="60">
        <f t="shared" si="11"/>
        <v>118.96</v>
      </c>
      <c r="H223" s="63">
        <f t="shared" si="12"/>
        <v>118.96</v>
      </c>
    </row>
    <row r="224" spans="1:8" s="62" customFormat="1" ht="24">
      <c r="A224" s="56" t="str">
        <f>IF((LEN('Copy paste to Here'!G228))&gt;5,((CONCATENATE('Copy paste to Here'!G228," &amp; ",'Copy paste to Here'!D228,"  &amp;  ",'Copy paste to Here'!E228))),"Empty Cell")</f>
        <v xml:space="preserve">Pack of 5 pcs. of 5mm anodized titanium G23 balls - 1.6mm threading (14g) &amp; Color: Black  &amp;  </v>
      </c>
      <c r="B224" s="57" t="str">
        <f>'Copy paste to Here'!C228</f>
        <v>XUBT5G</v>
      </c>
      <c r="C224" s="57" t="s">
        <v>898</v>
      </c>
      <c r="D224" s="58">
        <f>Invoice!B228</f>
        <v>3</v>
      </c>
      <c r="E224" s="59">
        <f>'Shipping Invoice'!J228*$N$1</f>
        <v>126.28</v>
      </c>
      <c r="F224" s="59">
        <f t="shared" si="10"/>
        <v>378.84000000000003</v>
      </c>
      <c r="G224" s="60">
        <f t="shared" si="11"/>
        <v>126.28</v>
      </c>
      <c r="H224" s="63">
        <f t="shared" si="12"/>
        <v>378.84000000000003</v>
      </c>
    </row>
    <row r="225" spans="1:8" s="62" customFormat="1" ht="25.5">
      <c r="A225" s="56" t="str">
        <f>IF((LEN('Copy paste to Here'!G229))&gt;5,((CONCATENATE('Copy paste to Here'!G229," &amp; ",'Copy paste to Here'!D229,"  &amp;  ",'Copy paste to Here'!E229))),"Empty Cell")</f>
        <v>Set of 5 pcs. of anodized titanium G23 barbells post with 14g (1.6mm) threading &amp; Length: 16mm  &amp;  Color: Black</v>
      </c>
      <c r="B225" s="57" t="str">
        <f>'Copy paste to Here'!C229</f>
        <v>XUTBB14</v>
      </c>
      <c r="C225" s="57" t="s">
        <v>911</v>
      </c>
      <c r="D225" s="58">
        <f>Invoice!B229</f>
        <v>2</v>
      </c>
      <c r="E225" s="59">
        <f>'Shipping Invoice'!J229*$N$1</f>
        <v>117.13</v>
      </c>
      <c r="F225" s="59">
        <f t="shared" si="10"/>
        <v>234.26</v>
      </c>
      <c r="G225" s="60">
        <f t="shared" si="11"/>
        <v>117.13</v>
      </c>
      <c r="H225" s="63">
        <f t="shared" si="12"/>
        <v>234.26</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20140.249999999985</v>
      </c>
      <c r="G1000" s="60"/>
      <c r="H1000" s="61">
        <f t="shared" ref="H1000:H1007" si="49">F1000*$E$14</f>
        <v>20140.249999999985</v>
      </c>
    </row>
    <row r="1001" spans="1:8" s="62" customFormat="1">
      <c r="A1001" s="56" t="str">
        <f>'[2]Copy paste to Here'!T2</f>
        <v>SHIPPING HANDLING</v>
      </c>
      <c r="B1001" s="75"/>
      <c r="C1001" s="75"/>
      <c r="D1001" s="76"/>
      <c r="E1001" s="67"/>
      <c r="F1001" s="59">
        <f>Invoice!J231</f>
        <v>-8056.0999999999949</v>
      </c>
      <c r="G1001" s="60"/>
      <c r="H1001" s="61">
        <f t="shared" si="49"/>
        <v>-8056.0999999999949</v>
      </c>
    </row>
    <row r="1002" spans="1:8" s="62" customFormat="1" outlineLevel="1">
      <c r="A1002" s="56" t="str">
        <f>'[2]Copy paste to Here'!T3</f>
        <v>DISCOUNT</v>
      </c>
      <c r="B1002" s="75"/>
      <c r="C1002" s="75"/>
      <c r="D1002" s="76"/>
      <c r="E1002" s="67"/>
      <c r="F1002" s="59">
        <f>Invoice!J232</f>
        <v>0</v>
      </c>
      <c r="G1002" s="60"/>
      <c r="H1002" s="61">
        <f t="shared" si="49"/>
        <v>0</v>
      </c>
    </row>
    <row r="1003" spans="1:8" s="62" customFormat="1">
      <c r="A1003" s="56" t="str">
        <f>'[2]Copy paste to Here'!T4</f>
        <v>Total:</v>
      </c>
      <c r="B1003" s="75"/>
      <c r="C1003" s="75"/>
      <c r="D1003" s="76"/>
      <c r="E1003" s="67"/>
      <c r="F1003" s="59">
        <f>SUM(F1000:F1002)</f>
        <v>12084.149999999991</v>
      </c>
      <c r="G1003" s="60"/>
      <c r="H1003" s="61">
        <f t="shared" si="49"/>
        <v>12084.149999999991</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20140.249999999985</v>
      </c>
    </row>
    <row r="1010" spans="1:8" s="21" customFormat="1">
      <c r="A1010" s="22"/>
      <c r="E1010" s="21" t="s">
        <v>182</v>
      </c>
      <c r="H1010" s="84">
        <f>(SUMIF($A$1000:$A$1008,"Total:",$H$1000:$H$1008))</f>
        <v>12084.149999999991</v>
      </c>
    </row>
    <row r="1011" spans="1:8" s="21" customFormat="1">
      <c r="E1011" s="21" t="s">
        <v>183</v>
      </c>
      <c r="H1011" s="85">
        <f>H1013-H1012</f>
        <v>11293.6</v>
      </c>
    </row>
    <row r="1012" spans="1:8" s="21" customFormat="1">
      <c r="E1012" s="21" t="s">
        <v>184</v>
      </c>
      <c r="H1012" s="85">
        <f>ROUND((H1013*7)/107,2)</f>
        <v>790.55</v>
      </c>
    </row>
    <row r="1013" spans="1:8" s="21" customFormat="1">
      <c r="E1013" s="22" t="s">
        <v>185</v>
      </c>
      <c r="H1013" s="86">
        <f>ROUND((SUMIF($A$1000:$A$1008,"Total:",$H$1000:$H$1008)),2)</f>
        <v>12084.15</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08"/>
  <sheetViews>
    <sheetView workbookViewId="0">
      <selection activeCell="A5" sqref="A5"/>
    </sheetView>
  </sheetViews>
  <sheetFormatPr defaultRowHeight="15"/>
  <sheetData>
    <row r="1" spans="1:1">
      <c r="A1" s="2" t="s">
        <v>722</v>
      </c>
    </row>
    <row r="2" spans="1:1">
      <c r="A2" s="2" t="s">
        <v>722</v>
      </c>
    </row>
    <row r="3" spans="1:1">
      <c r="A3" s="2" t="s">
        <v>724</v>
      </c>
    </row>
    <row r="4" spans="1:1">
      <c r="A4" s="2" t="s">
        <v>724</v>
      </c>
    </row>
    <row r="5" spans="1:1">
      <c r="A5" s="2" t="s">
        <v>724</v>
      </c>
    </row>
    <row r="6" spans="1:1">
      <c r="A6" s="2" t="s">
        <v>727</v>
      </c>
    </row>
    <row r="7" spans="1:1">
      <c r="A7" s="2" t="s">
        <v>727</v>
      </c>
    </row>
    <row r="8" spans="1:1">
      <c r="A8" s="2" t="s">
        <v>727</v>
      </c>
    </row>
    <row r="9" spans="1:1">
      <c r="A9" s="2" t="s">
        <v>109</v>
      </c>
    </row>
    <row r="10" spans="1:1">
      <c r="A10" s="2" t="s">
        <v>109</v>
      </c>
    </row>
    <row r="11" spans="1:1">
      <c r="A11" s="2" t="s">
        <v>109</v>
      </c>
    </row>
    <row r="12" spans="1:1">
      <c r="A12" s="2" t="s">
        <v>902</v>
      </c>
    </row>
    <row r="13" spans="1:1">
      <c r="A13" s="2" t="s">
        <v>730</v>
      </c>
    </row>
    <row r="14" spans="1:1">
      <c r="A14" s="2" t="s">
        <v>730</v>
      </c>
    </row>
    <row r="15" spans="1:1">
      <c r="A15" s="2" t="s">
        <v>730</v>
      </c>
    </row>
    <row r="16" spans="1:1">
      <c r="A16" s="2" t="s">
        <v>730</v>
      </c>
    </row>
    <row r="17" spans="1:1">
      <c r="A17" s="2" t="s">
        <v>732</v>
      </c>
    </row>
    <row r="18" spans="1:1">
      <c r="A18" s="2" t="s">
        <v>734</v>
      </c>
    </row>
    <row r="19" spans="1:1">
      <c r="A19" s="2" t="s">
        <v>734</v>
      </c>
    </row>
    <row r="20" spans="1:1">
      <c r="A20" s="2" t="s">
        <v>734</v>
      </c>
    </row>
    <row r="21" spans="1:1">
      <c r="A21" s="2" t="s">
        <v>736</v>
      </c>
    </row>
    <row r="22" spans="1:1">
      <c r="A22" s="2" t="s">
        <v>736</v>
      </c>
    </row>
    <row r="23" spans="1:1">
      <c r="A23" s="2" t="s">
        <v>736</v>
      </c>
    </row>
    <row r="24" spans="1:1">
      <c r="A24" s="2" t="s">
        <v>903</v>
      </c>
    </row>
    <row r="25" spans="1:1">
      <c r="A25" s="2" t="s">
        <v>903</v>
      </c>
    </row>
    <row r="26" spans="1:1">
      <c r="A26" s="2" t="s">
        <v>739</v>
      </c>
    </row>
    <row r="27" spans="1:1">
      <c r="A27" s="2" t="s">
        <v>741</v>
      </c>
    </row>
    <row r="28" spans="1:1">
      <c r="A28" s="2" t="s">
        <v>622</v>
      </c>
    </row>
    <row r="29" spans="1:1">
      <c r="A29" s="2" t="s">
        <v>622</v>
      </c>
    </row>
    <row r="30" spans="1:1">
      <c r="A30" s="2" t="s">
        <v>622</v>
      </c>
    </row>
    <row r="31" spans="1:1">
      <c r="A31" s="2" t="s">
        <v>622</v>
      </c>
    </row>
    <row r="32" spans="1:1">
      <c r="A32" s="2" t="s">
        <v>744</v>
      </c>
    </row>
    <row r="33" spans="1:1">
      <c r="A33" s="2" t="s">
        <v>744</v>
      </c>
    </row>
    <row r="34" spans="1:1">
      <c r="A34" s="2" t="s">
        <v>744</v>
      </c>
    </row>
    <row r="35" spans="1:1">
      <c r="A35" s="2" t="s">
        <v>746</v>
      </c>
    </row>
    <row r="36" spans="1:1">
      <c r="A36" s="2" t="s">
        <v>746</v>
      </c>
    </row>
    <row r="37" spans="1:1">
      <c r="A37" s="2" t="s">
        <v>746</v>
      </c>
    </row>
    <row r="38" spans="1:1">
      <c r="A38" s="2" t="s">
        <v>748</v>
      </c>
    </row>
    <row r="39" spans="1:1">
      <c r="A39" s="2" t="s">
        <v>748</v>
      </c>
    </row>
    <row r="40" spans="1:1">
      <c r="A40" s="2" t="s">
        <v>750</v>
      </c>
    </row>
    <row r="41" spans="1:1">
      <c r="A41" s="2" t="s">
        <v>750</v>
      </c>
    </row>
    <row r="42" spans="1:1">
      <c r="A42" s="2" t="s">
        <v>504</v>
      </c>
    </row>
    <row r="43" spans="1:1">
      <c r="A43" s="2" t="s">
        <v>504</v>
      </c>
    </row>
    <row r="44" spans="1:1">
      <c r="A44" s="2" t="s">
        <v>668</v>
      </c>
    </row>
    <row r="45" spans="1:1">
      <c r="A45" s="2" t="s">
        <v>668</v>
      </c>
    </row>
    <row r="46" spans="1:1">
      <c r="A46" s="2" t="s">
        <v>668</v>
      </c>
    </row>
    <row r="47" spans="1:1">
      <c r="A47" s="2" t="s">
        <v>668</v>
      </c>
    </row>
    <row r="48" spans="1:1">
      <c r="A48" s="2" t="s">
        <v>668</v>
      </c>
    </row>
    <row r="49" spans="1:1">
      <c r="A49" s="2" t="s">
        <v>625</v>
      </c>
    </row>
    <row r="50" spans="1:1">
      <c r="A50" s="2" t="s">
        <v>625</v>
      </c>
    </row>
    <row r="51" spans="1:1">
      <c r="A51" s="2" t="s">
        <v>625</v>
      </c>
    </row>
    <row r="52" spans="1:1">
      <c r="A52" s="2" t="s">
        <v>625</v>
      </c>
    </row>
    <row r="53" spans="1:1">
      <c r="A53" s="2" t="s">
        <v>625</v>
      </c>
    </row>
    <row r="54" spans="1:1">
      <c r="A54" s="2" t="s">
        <v>753</v>
      </c>
    </row>
    <row r="55" spans="1:1">
      <c r="A55" s="2" t="s">
        <v>755</v>
      </c>
    </row>
    <row r="56" spans="1:1">
      <c r="A56" s="2" t="s">
        <v>757</v>
      </c>
    </row>
    <row r="57" spans="1:1">
      <c r="A57" s="2" t="s">
        <v>757</v>
      </c>
    </row>
    <row r="58" spans="1:1">
      <c r="A58" s="2" t="s">
        <v>759</v>
      </c>
    </row>
    <row r="59" spans="1:1">
      <c r="A59" s="2" t="s">
        <v>759</v>
      </c>
    </row>
    <row r="60" spans="1:1">
      <c r="A60" s="2" t="s">
        <v>759</v>
      </c>
    </row>
    <row r="61" spans="1:1">
      <c r="A61" s="2" t="s">
        <v>759</v>
      </c>
    </row>
    <row r="62" spans="1:1">
      <c r="A62" s="2" t="s">
        <v>759</v>
      </c>
    </row>
    <row r="63" spans="1:1">
      <c r="A63" s="2" t="s">
        <v>759</v>
      </c>
    </row>
    <row r="64" spans="1:1">
      <c r="A64" s="2" t="s">
        <v>762</v>
      </c>
    </row>
    <row r="65" spans="1:1">
      <c r="A65" s="2" t="s">
        <v>762</v>
      </c>
    </row>
    <row r="66" spans="1:1">
      <c r="A66" s="2" t="s">
        <v>764</v>
      </c>
    </row>
    <row r="67" spans="1:1">
      <c r="A67" s="2" t="s">
        <v>764</v>
      </c>
    </row>
    <row r="68" spans="1:1">
      <c r="A68" s="2" t="s">
        <v>766</v>
      </c>
    </row>
    <row r="69" spans="1:1">
      <c r="A69" s="2" t="s">
        <v>766</v>
      </c>
    </row>
    <row r="70" spans="1:1">
      <c r="A70" s="2" t="s">
        <v>766</v>
      </c>
    </row>
    <row r="71" spans="1:1">
      <c r="A71" s="2" t="s">
        <v>766</v>
      </c>
    </row>
    <row r="72" spans="1:1">
      <c r="A72" s="2" t="s">
        <v>766</v>
      </c>
    </row>
    <row r="73" spans="1:1">
      <c r="A73" s="2" t="s">
        <v>766</v>
      </c>
    </row>
    <row r="74" spans="1:1">
      <c r="A74" s="2" t="s">
        <v>766</v>
      </c>
    </row>
    <row r="75" spans="1:1">
      <c r="A75" s="2" t="s">
        <v>769</v>
      </c>
    </row>
    <row r="76" spans="1:1">
      <c r="A76" s="2" t="s">
        <v>769</v>
      </c>
    </row>
    <row r="77" spans="1:1">
      <c r="A77" s="2" t="s">
        <v>771</v>
      </c>
    </row>
    <row r="78" spans="1:1">
      <c r="A78" s="2" t="s">
        <v>771</v>
      </c>
    </row>
    <row r="79" spans="1:1">
      <c r="A79" s="2" t="s">
        <v>771</v>
      </c>
    </row>
    <row r="80" spans="1:1">
      <c r="A80" s="2" t="s">
        <v>773</v>
      </c>
    </row>
    <row r="81" spans="1:1">
      <c r="A81" s="2" t="s">
        <v>773</v>
      </c>
    </row>
    <row r="82" spans="1:1">
      <c r="A82" s="2" t="s">
        <v>775</v>
      </c>
    </row>
    <row r="83" spans="1:1">
      <c r="A83" s="2" t="s">
        <v>777</v>
      </c>
    </row>
    <row r="84" spans="1:1">
      <c r="A84" s="2" t="s">
        <v>779</v>
      </c>
    </row>
    <row r="85" spans="1:1">
      <c r="A85" s="2" t="s">
        <v>779</v>
      </c>
    </row>
    <row r="86" spans="1:1">
      <c r="A86" s="2" t="s">
        <v>781</v>
      </c>
    </row>
    <row r="87" spans="1:1">
      <c r="A87" s="2" t="s">
        <v>781</v>
      </c>
    </row>
    <row r="88" spans="1:1">
      <c r="A88" s="2" t="s">
        <v>781</v>
      </c>
    </row>
    <row r="89" spans="1:1">
      <c r="A89" s="2" t="s">
        <v>781</v>
      </c>
    </row>
    <row r="90" spans="1:1">
      <c r="A90" s="2" t="s">
        <v>781</v>
      </c>
    </row>
    <row r="91" spans="1:1">
      <c r="A91" s="2" t="s">
        <v>781</v>
      </c>
    </row>
    <row r="92" spans="1:1">
      <c r="A92" s="2" t="s">
        <v>783</v>
      </c>
    </row>
    <row r="93" spans="1:1">
      <c r="A93" s="2" t="s">
        <v>785</v>
      </c>
    </row>
    <row r="94" spans="1:1">
      <c r="A94" s="2" t="s">
        <v>785</v>
      </c>
    </row>
    <row r="95" spans="1:1">
      <c r="A95" s="2" t="s">
        <v>787</v>
      </c>
    </row>
    <row r="96" spans="1:1">
      <c r="A96" s="2" t="s">
        <v>789</v>
      </c>
    </row>
    <row r="97" spans="1:1">
      <c r="A97" s="2" t="s">
        <v>791</v>
      </c>
    </row>
    <row r="98" spans="1:1">
      <c r="A98" s="2" t="s">
        <v>793</v>
      </c>
    </row>
    <row r="99" spans="1:1">
      <c r="A99" s="2" t="s">
        <v>794</v>
      </c>
    </row>
    <row r="100" spans="1:1">
      <c r="A100" s="2" t="s">
        <v>794</v>
      </c>
    </row>
    <row r="101" spans="1:1">
      <c r="A101" s="2" t="s">
        <v>796</v>
      </c>
    </row>
    <row r="102" spans="1:1">
      <c r="A102" s="2" t="s">
        <v>662</v>
      </c>
    </row>
    <row r="103" spans="1:1">
      <c r="A103" s="2" t="s">
        <v>798</v>
      </c>
    </row>
    <row r="104" spans="1:1">
      <c r="A104" s="2" t="s">
        <v>798</v>
      </c>
    </row>
    <row r="105" spans="1:1">
      <c r="A105" s="2" t="s">
        <v>798</v>
      </c>
    </row>
    <row r="106" spans="1:1">
      <c r="A106" s="2" t="s">
        <v>798</v>
      </c>
    </row>
    <row r="107" spans="1:1">
      <c r="A107" s="2" t="s">
        <v>800</v>
      </c>
    </row>
    <row r="108" spans="1:1">
      <c r="A108" s="2" t="s">
        <v>800</v>
      </c>
    </row>
    <row r="109" spans="1:1">
      <c r="A109" s="2" t="s">
        <v>800</v>
      </c>
    </row>
    <row r="110" spans="1:1">
      <c r="A110" s="2" t="s">
        <v>802</v>
      </c>
    </row>
    <row r="111" spans="1:1">
      <c r="A111" s="2" t="s">
        <v>804</v>
      </c>
    </row>
    <row r="112" spans="1:1">
      <c r="A112" s="2" t="s">
        <v>804</v>
      </c>
    </row>
    <row r="113" spans="1:1">
      <c r="A113" s="2" t="s">
        <v>804</v>
      </c>
    </row>
    <row r="114" spans="1:1">
      <c r="A114" s="2" t="s">
        <v>804</v>
      </c>
    </row>
    <row r="115" spans="1:1">
      <c r="A115" s="2" t="s">
        <v>806</v>
      </c>
    </row>
    <row r="116" spans="1:1">
      <c r="A116" s="2" t="s">
        <v>806</v>
      </c>
    </row>
    <row r="117" spans="1:1">
      <c r="A117" s="2" t="s">
        <v>904</v>
      </c>
    </row>
    <row r="118" spans="1:1">
      <c r="A118" s="2" t="s">
        <v>904</v>
      </c>
    </row>
    <row r="119" spans="1:1">
      <c r="A119" s="2" t="s">
        <v>904</v>
      </c>
    </row>
    <row r="120" spans="1:1">
      <c r="A120" s="2" t="s">
        <v>904</v>
      </c>
    </row>
    <row r="121" spans="1:1">
      <c r="A121" s="2" t="s">
        <v>905</v>
      </c>
    </row>
    <row r="122" spans="1:1">
      <c r="A122" s="2" t="s">
        <v>905</v>
      </c>
    </row>
    <row r="123" spans="1:1">
      <c r="A123" s="2" t="s">
        <v>905</v>
      </c>
    </row>
    <row r="124" spans="1:1">
      <c r="A124" s="2" t="s">
        <v>905</v>
      </c>
    </row>
    <row r="125" spans="1:1">
      <c r="A125" s="2" t="s">
        <v>906</v>
      </c>
    </row>
    <row r="126" spans="1:1">
      <c r="A126" s="2" t="s">
        <v>906</v>
      </c>
    </row>
    <row r="127" spans="1:1">
      <c r="A127" s="2" t="s">
        <v>906</v>
      </c>
    </row>
    <row r="128" spans="1:1">
      <c r="A128" s="2" t="s">
        <v>906</v>
      </c>
    </row>
    <row r="129" spans="1:1">
      <c r="A129" s="2" t="s">
        <v>906</v>
      </c>
    </row>
    <row r="130" spans="1:1">
      <c r="A130" s="2" t="s">
        <v>907</v>
      </c>
    </row>
    <row r="131" spans="1:1">
      <c r="A131" s="2" t="s">
        <v>814</v>
      </c>
    </row>
    <row r="132" spans="1:1">
      <c r="A132" s="2" t="s">
        <v>814</v>
      </c>
    </row>
    <row r="133" spans="1:1">
      <c r="A133" s="2" t="s">
        <v>816</v>
      </c>
    </row>
    <row r="134" spans="1:1">
      <c r="A134" s="2" t="s">
        <v>818</v>
      </c>
    </row>
    <row r="135" spans="1:1">
      <c r="A135" s="2" t="s">
        <v>818</v>
      </c>
    </row>
    <row r="136" spans="1:1">
      <c r="A136" s="2" t="s">
        <v>818</v>
      </c>
    </row>
    <row r="137" spans="1:1">
      <c r="A137" s="2" t="s">
        <v>818</v>
      </c>
    </row>
    <row r="138" spans="1:1">
      <c r="A138" s="2" t="s">
        <v>820</v>
      </c>
    </row>
    <row r="139" spans="1:1">
      <c r="A139" s="2" t="s">
        <v>820</v>
      </c>
    </row>
    <row r="140" spans="1:1">
      <c r="A140" s="2" t="s">
        <v>820</v>
      </c>
    </row>
    <row r="141" spans="1:1">
      <c r="A141" s="2" t="s">
        <v>822</v>
      </c>
    </row>
    <row r="142" spans="1:1">
      <c r="A142" s="2" t="s">
        <v>822</v>
      </c>
    </row>
    <row r="143" spans="1:1">
      <c r="A143" s="2" t="s">
        <v>822</v>
      </c>
    </row>
    <row r="144" spans="1:1">
      <c r="A144" s="2" t="s">
        <v>826</v>
      </c>
    </row>
    <row r="145" spans="1:1">
      <c r="A145" s="2" t="s">
        <v>826</v>
      </c>
    </row>
    <row r="146" spans="1:1">
      <c r="A146" s="2" t="s">
        <v>828</v>
      </c>
    </row>
    <row r="147" spans="1:1">
      <c r="A147" s="2" t="s">
        <v>830</v>
      </c>
    </row>
    <row r="148" spans="1:1">
      <c r="A148" s="2" t="s">
        <v>631</v>
      </c>
    </row>
    <row r="149" spans="1:1">
      <c r="A149" s="2" t="s">
        <v>833</v>
      </c>
    </row>
    <row r="150" spans="1:1">
      <c r="A150" s="2" t="s">
        <v>835</v>
      </c>
    </row>
    <row r="151" spans="1:1">
      <c r="A151" s="2" t="s">
        <v>835</v>
      </c>
    </row>
    <row r="152" spans="1:1">
      <c r="A152" s="2" t="s">
        <v>908</v>
      </c>
    </row>
    <row r="153" spans="1:1">
      <c r="A153" s="2" t="s">
        <v>909</v>
      </c>
    </row>
    <row r="154" spans="1:1">
      <c r="A154" s="2" t="s">
        <v>910</v>
      </c>
    </row>
    <row r="155" spans="1:1">
      <c r="A155" s="2" t="s">
        <v>843</v>
      </c>
    </row>
    <row r="156" spans="1:1">
      <c r="A156" s="2" t="s">
        <v>845</v>
      </c>
    </row>
    <row r="157" spans="1:1">
      <c r="A157" s="2" t="s">
        <v>845</v>
      </c>
    </row>
    <row r="158" spans="1:1">
      <c r="A158" s="2" t="s">
        <v>845</v>
      </c>
    </row>
    <row r="159" spans="1:1">
      <c r="A159" s="2" t="s">
        <v>847</v>
      </c>
    </row>
    <row r="160" spans="1:1">
      <c r="A160" s="2" t="s">
        <v>847</v>
      </c>
    </row>
    <row r="161" spans="1:1">
      <c r="A161" s="2" t="s">
        <v>849</v>
      </c>
    </row>
    <row r="162" spans="1:1">
      <c r="A162" s="2" t="s">
        <v>851</v>
      </c>
    </row>
    <row r="163" spans="1:1">
      <c r="A163" s="2" t="s">
        <v>853</v>
      </c>
    </row>
    <row r="164" spans="1:1">
      <c r="A164" s="2" t="s">
        <v>856</v>
      </c>
    </row>
    <row r="165" spans="1:1">
      <c r="A165" s="2" t="s">
        <v>858</v>
      </c>
    </row>
    <row r="166" spans="1:1">
      <c r="A166" s="2" t="s">
        <v>858</v>
      </c>
    </row>
    <row r="167" spans="1:1">
      <c r="A167" s="2" t="s">
        <v>858</v>
      </c>
    </row>
    <row r="168" spans="1:1">
      <c r="A168" s="2" t="s">
        <v>858</v>
      </c>
    </row>
    <row r="169" spans="1:1">
      <c r="A169" s="2" t="s">
        <v>858</v>
      </c>
    </row>
    <row r="170" spans="1:1">
      <c r="A170" s="2" t="s">
        <v>859</v>
      </c>
    </row>
    <row r="171" spans="1:1">
      <c r="A171" s="2" t="s">
        <v>859</v>
      </c>
    </row>
    <row r="172" spans="1:1">
      <c r="A172" s="2" t="s">
        <v>861</v>
      </c>
    </row>
    <row r="173" spans="1:1">
      <c r="A173" s="2" t="s">
        <v>863</v>
      </c>
    </row>
    <row r="174" spans="1:1">
      <c r="A174" s="2" t="s">
        <v>865</v>
      </c>
    </row>
    <row r="175" spans="1:1">
      <c r="A175" s="2" t="s">
        <v>867</v>
      </c>
    </row>
    <row r="176" spans="1:1">
      <c r="A176" s="2" t="s">
        <v>867</v>
      </c>
    </row>
    <row r="177" spans="1:1">
      <c r="A177" s="2" t="s">
        <v>867</v>
      </c>
    </row>
    <row r="178" spans="1:1">
      <c r="A178" s="2" t="s">
        <v>869</v>
      </c>
    </row>
    <row r="179" spans="1:1">
      <c r="A179" s="2" t="s">
        <v>871</v>
      </c>
    </row>
    <row r="180" spans="1:1">
      <c r="A180" s="2" t="s">
        <v>874</v>
      </c>
    </row>
    <row r="181" spans="1:1">
      <c r="A181" s="2" t="s">
        <v>874</v>
      </c>
    </row>
    <row r="182" spans="1:1">
      <c r="A182" s="2" t="s">
        <v>874</v>
      </c>
    </row>
    <row r="183" spans="1:1">
      <c r="A183" s="2" t="s">
        <v>874</v>
      </c>
    </row>
    <row r="184" spans="1:1">
      <c r="A184" s="2" t="s">
        <v>876</v>
      </c>
    </row>
    <row r="185" spans="1:1">
      <c r="A185" s="2" t="s">
        <v>876</v>
      </c>
    </row>
    <row r="186" spans="1:1">
      <c r="A186" s="2" t="s">
        <v>876</v>
      </c>
    </row>
    <row r="187" spans="1:1">
      <c r="A187" s="2" t="s">
        <v>876</v>
      </c>
    </row>
    <row r="188" spans="1:1">
      <c r="A188" s="2" t="s">
        <v>876</v>
      </c>
    </row>
    <row r="189" spans="1:1">
      <c r="A189" s="2" t="s">
        <v>876</v>
      </c>
    </row>
    <row r="190" spans="1:1">
      <c r="A190" s="2" t="s">
        <v>878</v>
      </c>
    </row>
    <row r="191" spans="1:1">
      <c r="A191" s="2" t="s">
        <v>880</v>
      </c>
    </row>
    <row r="192" spans="1:1">
      <c r="A192" s="2" t="s">
        <v>882</v>
      </c>
    </row>
    <row r="193" spans="1:1">
      <c r="A193" s="2" t="s">
        <v>884</v>
      </c>
    </row>
    <row r="194" spans="1:1">
      <c r="A194" s="2" t="s">
        <v>886</v>
      </c>
    </row>
    <row r="195" spans="1:1">
      <c r="A195" s="2" t="s">
        <v>886</v>
      </c>
    </row>
    <row r="196" spans="1:1">
      <c r="A196" s="2" t="s">
        <v>888</v>
      </c>
    </row>
    <row r="197" spans="1:1">
      <c r="A197" s="2" t="s">
        <v>888</v>
      </c>
    </row>
    <row r="198" spans="1:1">
      <c r="A198" s="2" t="s">
        <v>888</v>
      </c>
    </row>
    <row r="199" spans="1:1">
      <c r="A199" s="2" t="s">
        <v>890</v>
      </c>
    </row>
    <row r="200" spans="1:1">
      <c r="A200" s="2" t="s">
        <v>890</v>
      </c>
    </row>
    <row r="201" spans="1:1">
      <c r="A201" s="2" t="s">
        <v>890</v>
      </c>
    </row>
    <row r="202" spans="1:1">
      <c r="A202" s="2" t="s">
        <v>892</v>
      </c>
    </row>
    <row r="203" spans="1:1">
      <c r="A203" s="2" t="s">
        <v>892</v>
      </c>
    </row>
    <row r="204" spans="1:1">
      <c r="A204" s="2" t="s">
        <v>892</v>
      </c>
    </row>
    <row r="205" spans="1:1">
      <c r="A205" s="2" t="s">
        <v>894</v>
      </c>
    </row>
    <row r="206" spans="1:1">
      <c r="A206" s="2" t="s">
        <v>896</v>
      </c>
    </row>
    <row r="207" spans="1:1">
      <c r="A207" s="2" t="s">
        <v>898</v>
      </c>
    </row>
    <row r="208" spans="1:1">
      <c r="A208" s="2" t="s">
        <v>911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2024-01-10T05:02:35Z</cp:lastPrinted>
  <dcterms:created xsi:type="dcterms:W3CDTF">2009-06-02T18:56:54Z</dcterms:created>
  <dcterms:modified xsi:type="dcterms:W3CDTF">2024-01-10T05:09:32Z</dcterms:modified>
</cp:coreProperties>
</file>