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F38757-0B93-49AD-856D-46E3522AEA15}"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Invoice!$A$1:$K$135</definedName>
    <definedName name="_xlnm.Print_Area" localSheetId="3">'Shipping Invoice'!$A$1:$L$128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5" i="2" l="1"/>
  <c r="E126" i="2"/>
  <c r="K126" i="7"/>
  <c r="K125" i="7"/>
  <c r="K14" i="7"/>
  <c r="K17" i="7"/>
  <c r="K10" i="7"/>
  <c r="I121" i="7"/>
  <c r="I119" i="7"/>
  <c r="B117" i="7"/>
  <c r="B115" i="7"/>
  <c r="I113" i="7"/>
  <c r="B111" i="7"/>
  <c r="I108" i="7"/>
  <c r="I106" i="7"/>
  <c r="B103" i="7"/>
  <c r="B101" i="7"/>
  <c r="I100" i="7"/>
  <c r="B98" i="7"/>
  <c r="I95" i="7"/>
  <c r="I93" i="7"/>
  <c r="B87" i="7"/>
  <c r="I86" i="7"/>
  <c r="B85" i="7"/>
  <c r="B84" i="7"/>
  <c r="I83" i="7"/>
  <c r="I81" i="7"/>
  <c r="B80" i="7"/>
  <c r="I74" i="7"/>
  <c r="B71" i="7"/>
  <c r="I69" i="7"/>
  <c r="B68" i="7"/>
  <c r="I68" i="7"/>
  <c r="I60" i="7"/>
  <c r="B55" i="7"/>
  <c r="K55" i="7"/>
  <c r="I55" i="7"/>
  <c r="I54" i="7"/>
  <c r="B46" i="7"/>
  <c r="I41" i="7"/>
  <c r="I40" i="7"/>
  <c r="B39" i="7"/>
  <c r="B36" i="7"/>
  <c r="I34" i="7"/>
  <c r="B32" i="7"/>
  <c r="I29" i="7"/>
  <c r="I28" i="7"/>
  <c r="I27" i="7"/>
  <c r="B23" i="7"/>
  <c r="N1" i="7"/>
  <c r="I114" i="7" s="1"/>
  <c r="N1" i="6"/>
  <c r="E110" i="6" s="1"/>
  <c r="F1002" i="6"/>
  <c r="F1001" i="6"/>
  <c r="D119" i="6"/>
  <c r="B123" i="7" s="1"/>
  <c r="D118" i="6"/>
  <c r="B122" i="7" s="1"/>
  <c r="D117" i="6"/>
  <c r="B121" i="7" s="1"/>
  <c r="D116" i="6"/>
  <c r="B120" i="7" s="1"/>
  <c r="D115" i="6"/>
  <c r="B119" i="7" s="1"/>
  <c r="D114" i="6"/>
  <c r="B118" i="7" s="1"/>
  <c r="D113" i="6"/>
  <c r="D112" i="6"/>
  <c r="B116" i="7" s="1"/>
  <c r="D111" i="6"/>
  <c r="D110" i="6"/>
  <c r="B114" i="7" s="1"/>
  <c r="D109" i="6"/>
  <c r="B113" i="7" s="1"/>
  <c r="D108" i="6"/>
  <c r="B112" i="7" s="1"/>
  <c r="D107" i="6"/>
  <c r="D106" i="6"/>
  <c r="B110" i="7" s="1"/>
  <c r="D105" i="6"/>
  <c r="B109" i="7" s="1"/>
  <c r="D104" i="6"/>
  <c r="B108" i="7" s="1"/>
  <c r="D103" i="6"/>
  <c r="B107" i="7" s="1"/>
  <c r="D102" i="6"/>
  <c r="B106" i="7" s="1"/>
  <c r="D101" i="6"/>
  <c r="B105" i="7" s="1"/>
  <c r="D100" i="6"/>
  <c r="B104" i="7" s="1"/>
  <c r="D99" i="6"/>
  <c r="D98" i="6"/>
  <c r="B102" i="7" s="1"/>
  <c r="D97" i="6"/>
  <c r="D96" i="6"/>
  <c r="B100" i="7" s="1"/>
  <c r="D95" i="6"/>
  <c r="B99" i="7" s="1"/>
  <c r="D94" i="6"/>
  <c r="D93" i="6"/>
  <c r="B97" i="7" s="1"/>
  <c r="D92" i="6"/>
  <c r="B96" i="7" s="1"/>
  <c r="D91" i="6"/>
  <c r="B95" i="7" s="1"/>
  <c r="D90" i="6"/>
  <c r="B94" i="7" s="1"/>
  <c r="D89" i="6"/>
  <c r="B93" i="7" s="1"/>
  <c r="D88" i="6"/>
  <c r="B92" i="7" s="1"/>
  <c r="D87" i="6"/>
  <c r="B91" i="7" s="1"/>
  <c r="D86" i="6"/>
  <c r="B90" i="7" s="1"/>
  <c r="D85" i="6"/>
  <c r="B89" i="7" s="1"/>
  <c r="D84" i="6"/>
  <c r="B88" i="7" s="1"/>
  <c r="D83" i="6"/>
  <c r="D82" i="6"/>
  <c r="B86" i="7" s="1"/>
  <c r="K86" i="7" s="1"/>
  <c r="D81" i="6"/>
  <c r="D80" i="6"/>
  <c r="D79" i="6"/>
  <c r="B83" i="7" s="1"/>
  <c r="D78" i="6"/>
  <c r="B82" i="7" s="1"/>
  <c r="D77" i="6"/>
  <c r="B81" i="7" s="1"/>
  <c r="D76" i="6"/>
  <c r="D75" i="6"/>
  <c r="B79" i="7" s="1"/>
  <c r="D74" i="6"/>
  <c r="B78" i="7" s="1"/>
  <c r="D73" i="6"/>
  <c r="B77" i="7" s="1"/>
  <c r="D72" i="6"/>
  <c r="B76" i="7" s="1"/>
  <c r="D71" i="6"/>
  <c r="B75" i="7" s="1"/>
  <c r="D70" i="6"/>
  <c r="B74" i="7" s="1"/>
  <c r="D69" i="6"/>
  <c r="B73" i="7" s="1"/>
  <c r="D68" i="6"/>
  <c r="B72" i="7" s="1"/>
  <c r="D67" i="6"/>
  <c r="D66" i="6"/>
  <c r="B70" i="7" s="1"/>
  <c r="D65" i="6"/>
  <c r="B69" i="7" s="1"/>
  <c r="D64" i="6"/>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D50" i="6"/>
  <c r="B54" i="7" s="1"/>
  <c r="K54" i="7" s="1"/>
  <c r="D49" i="6"/>
  <c r="B53" i="7" s="1"/>
  <c r="D48" i="6"/>
  <c r="B52" i="7" s="1"/>
  <c r="D47" i="6"/>
  <c r="B51" i="7" s="1"/>
  <c r="D46" i="6"/>
  <c r="B50" i="7" s="1"/>
  <c r="D45" i="6"/>
  <c r="B49" i="7" s="1"/>
  <c r="D44" i="6"/>
  <c r="B48" i="7" s="1"/>
  <c r="D43" i="6"/>
  <c r="B47" i="7" s="1"/>
  <c r="D42" i="6"/>
  <c r="D41" i="6"/>
  <c r="B45" i="7" s="1"/>
  <c r="D40" i="6"/>
  <c r="B44" i="7" s="1"/>
  <c r="D39" i="6"/>
  <c r="B43" i="7" s="1"/>
  <c r="D38" i="6"/>
  <c r="B42" i="7" s="1"/>
  <c r="D37" i="6"/>
  <c r="B41" i="7" s="1"/>
  <c r="D36" i="6"/>
  <c r="B40" i="7" s="1"/>
  <c r="K40" i="7" s="1"/>
  <c r="D35" i="6"/>
  <c r="D34" i="6"/>
  <c r="B38" i="7" s="1"/>
  <c r="D33" i="6"/>
  <c r="B37" i="7" s="1"/>
  <c r="D32" i="6"/>
  <c r="D31" i="6"/>
  <c r="B35" i="7" s="1"/>
  <c r="D30" i="6"/>
  <c r="B34" i="7" s="1"/>
  <c r="D29" i="6"/>
  <c r="B33" i="7" s="1"/>
  <c r="D28" i="6"/>
  <c r="D27" i="6"/>
  <c r="B31" i="7" s="1"/>
  <c r="D26" i="6"/>
  <c r="B30" i="7" s="1"/>
  <c r="D25" i="6"/>
  <c r="B29" i="7" s="1"/>
  <c r="D24" i="6"/>
  <c r="B28" i="7" s="1"/>
  <c r="D23" i="6"/>
  <c r="B27" i="7" s="1"/>
  <c r="D22" i="6"/>
  <c r="B26" i="7" s="1"/>
  <c r="D21" i="6"/>
  <c r="B25" i="7" s="1"/>
  <c r="D20" i="6"/>
  <c r="B24" i="7" s="1"/>
  <c r="D19" i="6"/>
  <c r="D18" i="6"/>
  <c r="B22" i="7" s="1"/>
  <c r="G3" i="6"/>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124" i="2" s="1"/>
  <c r="J23" i="2"/>
  <c r="J22" i="2"/>
  <c r="I61" i="7" l="1"/>
  <c r="K64" i="7"/>
  <c r="K112" i="7"/>
  <c r="I22" i="7"/>
  <c r="K22" i="7" s="1"/>
  <c r="I36" i="7"/>
  <c r="I48" i="7"/>
  <c r="K48" i="7" s="1"/>
  <c r="I62" i="7"/>
  <c r="K62" i="7" s="1"/>
  <c r="I76" i="7"/>
  <c r="I115" i="7"/>
  <c r="K115" i="7" s="1"/>
  <c r="K81" i="7"/>
  <c r="I23" i="7"/>
  <c r="I77" i="7"/>
  <c r="K77" i="7" s="1"/>
  <c r="K34" i="7"/>
  <c r="K114" i="7"/>
  <c r="K23" i="7"/>
  <c r="I37" i="7"/>
  <c r="I50" i="7"/>
  <c r="I64" i="7"/>
  <c r="I78" i="7"/>
  <c r="K78" i="7" s="1"/>
  <c r="I89" i="7"/>
  <c r="K89" i="7" s="1"/>
  <c r="I103" i="7"/>
  <c r="K103" i="7" s="1"/>
  <c r="I116" i="7"/>
  <c r="K51" i="7"/>
  <c r="K67" i="7"/>
  <c r="K83" i="7"/>
  <c r="K99" i="7"/>
  <c r="I24" i="7"/>
  <c r="K24" i="7" s="1"/>
  <c r="I38" i="7"/>
  <c r="I51" i="7"/>
  <c r="I65" i="7"/>
  <c r="I79" i="7"/>
  <c r="K79" i="7" s="1"/>
  <c r="I90" i="7"/>
  <c r="I117" i="7"/>
  <c r="K65" i="7"/>
  <c r="K113" i="7"/>
  <c r="I49" i="7"/>
  <c r="I63" i="7"/>
  <c r="K63" i="7" s="1"/>
  <c r="I102" i="7"/>
  <c r="K102" i="7" s="1"/>
  <c r="K52" i="7"/>
  <c r="K100" i="7"/>
  <c r="K116" i="7"/>
  <c r="I25" i="7"/>
  <c r="K25" i="7" s="1"/>
  <c r="I39" i="7"/>
  <c r="K39" i="7" s="1"/>
  <c r="I52" i="7"/>
  <c r="I66" i="7"/>
  <c r="K66" i="7" s="1"/>
  <c r="I80" i="7"/>
  <c r="I91" i="7"/>
  <c r="I104" i="7"/>
  <c r="K104" i="7" s="1"/>
  <c r="K117" i="7"/>
  <c r="K94" i="7"/>
  <c r="K49" i="7"/>
  <c r="K36" i="7"/>
  <c r="I88" i="7"/>
  <c r="K50" i="7"/>
  <c r="K37" i="7"/>
  <c r="K69" i="7"/>
  <c r="I26" i="7"/>
  <c r="K26" i="7" s="1"/>
  <c r="I53" i="7"/>
  <c r="K53" i="7" s="1"/>
  <c r="I67" i="7"/>
  <c r="K80" i="7"/>
  <c r="I92" i="7"/>
  <c r="I105" i="7"/>
  <c r="K105" i="7" s="1"/>
  <c r="I118" i="7"/>
  <c r="K118" i="7" s="1"/>
  <c r="K119" i="7"/>
  <c r="K68" i="7"/>
  <c r="I82" i="7"/>
  <c r="K82" i="7" s="1"/>
  <c r="I94" i="7"/>
  <c r="I107" i="7"/>
  <c r="I120" i="7"/>
  <c r="K41" i="7"/>
  <c r="K57" i="7"/>
  <c r="K73" i="7"/>
  <c r="K121" i="7"/>
  <c r="I30" i="7"/>
  <c r="K30" i="7" s="1"/>
  <c r="I42" i="7"/>
  <c r="I70" i="7"/>
  <c r="K70" i="7" s="1"/>
  <c r="I84" i="7"/>
  <c r="K84" i="7" s="1"/>
  <c r="I96" i="7"/>
  <c r="K96" i="7" s="1"/>
  <c r="I109" i="7"/>
  <c r="I122" i="7"/>
  <c r="K122" i="7" s="1"/>
  <c r="K42" i="7"/>
  <c r="K58" i="7"/>
  <c r="K74" i="7"/>
  <c r="K90" i="7"/>
  <c r="K106" i="7"/>
  <c r="I31" i="7"/>
  <c r="I43" i="7"/>
  <c r="I56" i="7"/>
  <c r="K56" i="7" s="1"/>
  <c r="I71" i="7"/>
  <c r="I97" i="7"/>
  <c r="K97" i="7" s="1"/>
  <c r="I110" i="7"/>
  <c r="K110" i="7" s="1"/>
  <c r="I123" i="7"/>
  <c r="K123" i="7" s="1"/>
  <c r="K38" i="7"/>
  <c r="K120" i="7"/>
  <c r="K27" i="7"/>
  <c r="K43" i="7"/>
  <c r="K75" i="7"/>
  <c r="K91" i="7"/>
  <c r="I32" i="7"/>
  <c r="I44" i="7"/>
  <c r="I57" i="7"/>
  <c r="K71" i="7"/>
  <c r="I85" i="7"/>
  <c r="K85" i="7" s="1"/>
  <c r="I98" i="7"/>
  <c r="K98" i="7" s="1"/>
  <c r="I111" i="7"/>
  <c r="K111" i="7" s="1"/>
  <c r="K28" i="7"/>
  <c r="K44" i="7"/>
  <c r="K60" i="7"/>
  <c r="K76" i="7"/>
  <c r="K92" i="7"/>
  <c r="K108" i="7"/>
  <c r="K32" i="7"/>
  <c r="I45" i="7"/>
  <c r="K45" i="7" s="1"/>
  <c r="I58" i="7"/>
  <c r="I72" i="7"/>
  <c r="K88" i="7"/>
  <c r="K59" i="7"/>
  <c r="K107" i="7"/>
  <c r="K29" i="7"/>
  <c r="K61" i="7"/>
  <c r="K93" i="7"/>
  <c r="K109" i="7"/>
  <c r="I33" i="7"/>
  <c r="K33" i="7" s="1"/>
  <c r="I46" i="7"/>
  <c r="K46" i="7" s="1"/>
  <c r="I59" i="7"/>
  <c r="I73" i="7"/>
  <c r="I99" i="7"/>
  <c r="I112" i="7"/>
  <c r="K72" i="7"/>
  <c r="K31" i="7"/>
  <c r="K95" i="7"/>
  <c r="I35" i="7"/>
  <c r="K35" i="7" s="1"/>
  <c r="I47" i="7"/>
  <c r="K47" i="7" s="1"/>
  <c r="I75" i="7"/>
  <c r="I87" i="7"/>
  <c r="K87" i="7" s="1"/>
  <c r="I101" i="7"/>
  <c r="K101" i="7" s="1"/>
  <c r="E31" i="6"/>
  <c r="E47" i="6"/>
  <c r="E63" i="6"/>
  <c r="E79" i="6"/>
  <c r="E95" i="6"/>
  <c r="E111" i="6"/>
  <c r="E32" i="6"/>
  <c r="E48" i="6"/>
  <c r="E64" i="6"/>
  <c r="E80" i="6"/>
  <c r="E96" i="6"/>
  <c r="E112" i="6"/>
  <c r="E49" i="6"/>
  <c r="E81" i="6"/>
  <c r="E113" i="6"/>
  <c r="E33" i="6"/>
  <c r="E65" i="6"/>
  <c r="E97" i="6"/>
  <c r="E18" i="6"/>
  <c r="E34" i="6"/>
  <c r="E50" i="6"/>
  <c r="E66" i="6"/>
  <c r="E82" i="6"/>
  <c r="E98" i="6"/>
  <c r="E114" i="6"/>
  <c r="E19" i="6"/>
  <c r="E35" i="6"/>
  <c r="E51" i="6"/>
  <c r="E67" i="6"/>
  <c r="E83" i="6"/>
  <c r="E99" i="6"/>
  <c r="E115" i="6"/>
  <c r="E20" i="6"/>
  <c r="E36" i="6"/>
  <c r="E52" i="6"/>
  <c r="E68" i="6"/>
  <c r="E84" i="6"/>
  <c r="E100" i="6"/>
  <c r="E116" i="6"/>
  <c r="E21" i="6"/>
  <c r="E37" i="6"/>
  <c r="E53" i="6"/>
  <c r="E69" i="6"/>
  <c r="E85" i="6"/>
  <c r="E101" i="6"/>
  <c r="E117" i="6"/>
  <c r="E22" i="6"/>
  <c r="E38" i="6"/>
  <c r="E54" i="6"/>
  <c r="E70" i="6"/>
  <c r="E86" i="6"/>
  <c r="E102" i="6"/>
  <c r="E118" i="6"/>
  <c r="E23" i="6"/>
  <c r="E39" i="6"/>
  <c r="E55" i="6"/>
  <c r="E71" i="6"/>
  <c r="E87" i="6"/>
  <c r="E103" i="6"/>
  <c r="E119" i="6"/>
  <c r="E56" i="6"/>
  <c r="E104" i="6"/>
  <c r="E24" i="6"/>
  <c r="E40" i="6"/>
  <c r="E72" i="6"/>
  <c r="E88" i="6"/>
  <c r="E25" i="6"/>
  <c r="E41" i="6"/>
  <c r="E57" i="6"/>
  <c r="E73" i="6"/>
  <c r="E89" i="6"/>
  <c r="E105" i="6"/>
  <c r="E26" i="6"/>
  <c r="E42" i="6"/>
  <c r="E58" i="6"/>
  <c r="E74" i="6"/>
  <c r="E90" i="6"/>
  <c r="E106" i="6"/>
  <c r="E27" i="6"/>
  <c r="E43" i="6"/>
  <c r="E59" i="6"/>
  <c r="E75" i="6"/>
  <c r="E91" i="6"/>
  <c r="E107" i="6"/>
  <c r="E28" i="6"/>
  <c r="E44" i="6"/>
  <c r="E60" i="6"/>
  <c r="E76" i="6"/>
  <c r="E92" i="6"/>
  <c r="E108" i="6"/>
  <c r="E29" i="6"/>
  <c r="E45" i="6"/>
  <c r="E61" i="6"/>
  <c r="E77" i="6"/>
  <c r="E93" i="6"/>
  <c r="E109" i="6"/>
  <c r="E30" i="6"/>
  <c r="E46" i="6"/>
  <c r="E62" i="6"/>
  <c r="E78" i="6"/>
  <c r="E94" i="6"/>
  <c r="B124" i="7"/>
  <c r="J127" i="2"/>
  <c r="A1007" i="6"/>
  <c r="A1006" i="6"/>
  <c r="A1005" i="6"/>
  <c r="F1004" i="6"/>
  <c r="A1004" i="6"/>
  <c r="A1003" i="6"/>
  <c r="A1002" i="6"/>
  <c r="A1001" i="6"/>
  <c r="K124" i="7" l="1"/>
  <c r="K127"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0" i="2" s="1"/>
  <c r="I134" i="2" l="1"/>
  <c r="I132" i="2" s="1"/>
  <c r="I135" i="2"/>
  <c r="I13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<sst xmlns="http://schemas.openxmlformats.org/spreadsheetml/2006/main" count="3383" uniqueCount="864">
  <si>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</si>
  <si>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</si>
  <si>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</si>
  <si>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</si>
  <si>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</si>
  <si>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</si>
  <si>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</si>
  <si>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</si>
  <si>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</si>
  <si>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</si>
  <si>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</si>
  <si>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</si>
  <si>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</si>
  <si>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</si>
  <si>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</si>
  <si>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</si>
  <si>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</si>
  <si>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</si>
  <si>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</si>
  <si>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</si>
  <si>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</si>
  <si>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</si>
  <si>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</si>
  <si>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</si>
  <si>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</si>
  <si>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</si>
  <si>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</si>
  <si>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</si>
  <si>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</si>
  <si>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</si>
  <si>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</si>
  <si>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</si>
  <si>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</si>
  <si>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</si>
  <si>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</si>
  <si>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</si>
  <si>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</si>
  <si>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</si>
  <si>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</si>
  <si>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</si>
  <si>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</si>
  <si>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</si>
  <si>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</si>
  <si>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</si>
  <si>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</si>
  <si>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</si>
  <si>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</si>
  <si>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</si>
  <si>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</si>
  <si>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</si>
  <si>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</si>
  <si>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</si>
  <si>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</si>
  <si>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</si>
  <si>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</si>
  <si>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</si>
  <si>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</si>
  <si>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</si>
  <si>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</si>
  <si>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</si>
  <si>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</si>
  <si>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</si>
  <si>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</si>
  <si>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</si>
  <si>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</si>
  <si>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</si>
  <si>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</si>
  <si>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</si>
  <si>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</si>
  <si>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</si>
  <si>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</si>
  <si>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</si>
  <si>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</si>
  <si>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</si>
  <si>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</si>
  <si>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</si>
  <si>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</si>
  <si>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</si>
  <si>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</si>
  <si>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</si>
  <si>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</si>
  <si>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</si>
  <si>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</si>
  <si>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</si>
  <si>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</si>
  <si>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</si>
  <si>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</si>
  <si>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</si>
  <si>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</si>
  <si>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</si>
  <si>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</si>
  <si>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</si>
  <si>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</si>
  <si>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</si>
  <si>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</si>
  <si>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</si>
  <si>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</si>
  <si>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</si>
  <si>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</si>
  <si>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</si>
  <si>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</si>
  <si>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</si>
  <si>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</si>
  <si>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</si>
  <si>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</si>
  <si>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</si>
  <si>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</si>
  <si>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</si>
  <si>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</si>
  <si>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</si>
  <si>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</si>
  <si>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</si>
  <si>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</si>
  <si>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</si>
  <si>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</si>
  <si>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</si>
  <si>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</si>
  <si>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</si>
  <si>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</si>
  <si>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</si>
  <si>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</si>
  <si>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</si>
  <si>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</si>
  <si>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</si>
  <si>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</si>
  <si>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</si>
  <si>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</si>
  <si>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</si>
  <si>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</si>
  <si>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</si>
  <si>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</si>
  <si>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</si>
  <si>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</si>
  <si>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</si>
  <si>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</si>
  <si>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</si>
  <si>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</si>
  <si>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</si>
  <si>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</si>
  <si>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</si>
  <si>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</si>
  <si>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</si>
  <si>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</si>
  <si>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</si>
  <si>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</si>
  <si>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</si>
  <si>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</si>
  <si>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</si>
  <si>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</si>
  <si>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</si>
  <si>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</si>
  <si>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</si>
  <si>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</si>
  <si>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</si>
  <si>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</si>
  <si>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</si>
  <si>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</si>
  <si>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</si>
  <si>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</si>
  <si>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</si>
  <si>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</si>
  <si>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</si>
  <si>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</si>
  <si>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</si>
  <si>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</si>
  <si>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</si>
  <si>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</si>
  <si>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</si>
  <si>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</si>
  <si>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</si>
  <si>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</si>
  <si>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</si>
  <si>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</si>
  <si>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</si>
  <si>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</si>
  <si>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</si>
  <si>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</si>
  <si>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</si>
  <si>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</si>
  <si>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</si>
  <si>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</si>
  <si>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</si>
  <si>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</si>
  <si>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</si>
  <si>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</si>
  <si>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</si>
  <si>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</si>
  <si>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</si>
  <si>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</si>
  <si>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</si>
  <si>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</si>
  <si>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</si>
  <si>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</si>
  <si>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</si>
  <si>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</si>
  <si>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</si>
  <si>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</si>
  <si>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</si>
  <si>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</si>
  <si>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</si>
  <si>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</si>
  <si>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</si>
  <si>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</si>
  <si>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</si>
  <si>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</si>
  <si>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</si>
  <si>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</si>
  <si>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</si>
  <si>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</si>
  <si>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</si>
  <si>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</si>
  <si>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</si>
  <si>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</si>
  <si>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</si>
  <si>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</si>
  <si>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</si>
  <si>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</si>
  <si>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</si>
  <si>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</si>
  <si>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</si>
  <si>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</si>
  <si>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</si>
  <si>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</si>
  <si>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</si>
  <si>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</si>
  <si>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</si>
  <si>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</si>
  <si>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</si>
  <si>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</si>
  <si>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</si>
  <si>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</si>
  <si>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</si>
  <si>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</si>
  <si>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</si>
  <si>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</si>
  <si>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</si>
  <si>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</si>
  <si>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</si>
  <si>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</si>
  <si>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</si>
  <si>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</si>
  <si>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</si>
  <si>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</si>
  <si>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</si>
  <si>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</si>
  <si>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</si>
  <si>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</si>
  <si>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</si>
  <si>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</si>
  <si>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</si>
  <si>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</si>
  <si>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</si>
  <si>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</si>
  <si>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</si>
  <si>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</si>
  <si>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</si>
  <si>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</si>
  <si>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</si>
  <si>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</si>
  <si>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</si>
  <si>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</si>
  <si>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</si>
  <si>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</si>
  <si>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</si>
  <si>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</si>
  <si>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</si>
  <si>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</si>
  <si>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</si>
  <si>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</si>
  <si>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</si>
  <si>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</si>
  <si>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</si>
  <si>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</si>
  <si>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</si>
  <si>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</si>
  <si>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</si>
  <si>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</si>
  <si>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</si>
  <si>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</si>
  <si>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</si>
  <si>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</si>
  <si>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</si>
  <si>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</si>
  <si>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</si>
  <si>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</si>
  <si>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</si>
  <si>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</si>
  <si>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</si>
  <si>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</si>
  <si>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</si>
  <si>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</si>
  <si>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</si>
  <si>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</si>
  <si>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</si>
  <si>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</si>
  <si>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</si>
  <si>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</si>
  <si>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</si>
  <si>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</si>
  <si>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</si>
  <si>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</si>
  <si>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</si>
  <si>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</si>
  <si>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</si>
  <si>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</si>
  <si>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</si>
  <si>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</si>
  <si>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</si>
  <si>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</si>
  <si>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</si>
  <si>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</si>
  <si>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</si>
  <si>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</si>
  <si>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</si>
  <si>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</si>
  <si>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</si>
  <si>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</si>
  <si>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</si>
  <si>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</si>
  <si>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</si>
  <si>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</si>
  <si>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</si>
  <si>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</si>
  <si>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</si>
  <si>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</si>
  <si>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</si>
  <si>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</si>
  <si>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</si>
  <si>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</si>
  <si>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</si>
  <si>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</si>
  <si>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</si>
  <si>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</si>
  <si>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</si>
  <si>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</si>
  <si>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</si>
  <si>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</si>
  <si>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</si>
  <si>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</si>
  <si>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</si>
  <si>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</si>
  <si>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</si>
  <si>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</si>
  <si>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</si>
  <si>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</si>
  <si>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</si>
  <si>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</si>
  <si>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</si>
  <si>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</si>
  <si>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</si>
  <si>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</si>
  <si>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</si>
  <si>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</si>
  <si>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</si>
  <si>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</si>
  <si>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</si>
  <si>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</si>
  <si>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</si>
  <si>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</si>
  <si>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</si>
  <si>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</si>
  <si>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</si>
  <si>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</si>
  <si>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</si>
  <si>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</si>
  <si>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</si>
  <si>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</si>
  <si>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</si>
  <si>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</si>
  <si>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</si>
  <si>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</si>
  <si>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</si>
  <si>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</si>
  <si>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</si>
  <si>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</si>
  <si>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</si>
  <si>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</si>
  <si>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</si>
  <si>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</si>
  <si>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</si>
  <si>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</si>
  <si>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</si>
  <si>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</si>
  <si>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</si>
  <si>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</si>
  <si>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</si>
  <si>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</si>
  <si>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</si>
  <si>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</si>
  <si>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</si>
  <si>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</si>
  <si>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</si>
  <si>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</si>
  <si>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</si>
  <si>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</si>
  <si>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</si>
  <si>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</si>
  <si>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</si>
  <si>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</si>
  <si>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</si>
  <si>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</si>
  <si>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</si>
  <si>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</si>
  <si>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</si>
  <si>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</si>
  <si>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</si>
  <si>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</si>
  <si>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</si>
  <si>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</si>
  <si>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</si>
  <si>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</si>
  <si>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</si>
  <si>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</si>
  <si>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</si>
  <si>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</si>
  <si>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</si>
  <si>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</si>
  <si>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</si>
  <si>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</si>
  <si>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</si>
  <si>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</si>
  <si>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</si>
  <si>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</si>
  <si>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</si>
  <si>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</si>
  <si>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</si>
  <si>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</si>
  <si>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</si>
  <si>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</si>
  <si>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</si>
  <si>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</si>
  <si>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</si>
  <si>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</si>
  <si>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</si>
  <si>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</si>
  <si>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</si>
  <si>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</si>
  <si>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</si>
  <si>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</si>
  <si>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</si>
  <si>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</si>
  <si>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</si>
  <si>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</si>
  <si>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</si>
  <si>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</si>
  <si>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</si>
  <si>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</si>
  <si>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</si>
  <si>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</si>
  <si>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</si>
  <si>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</si>
  <si>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</si>
  <si>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</si>
  <si>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</si>
  <si>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</si>
  <si>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</si>
  <si>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</si>
  <si>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</si>
  <si>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</si>
  <si>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</si>
  <si>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</si>
  <si>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</si>
  <si>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</si>
  <si>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</si>
  <si>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</si>
  <si>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</si>
  <si>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</si>
  <si>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</si>
  <si>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</si>
  <si>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</si>
  <si>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</si>
  <si>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</si>
  <si>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</si>
  <si>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</si>
  <si>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</si>
  <si>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</si>
  <si>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</si>
  <si>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</si>
  <si>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</si>
  <si>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</si>
  <si>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</si>
  <si>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</si>
  <si>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</si>
  <si>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</si>
  <si>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</si>
  <si>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</si>
  <si>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</si>
  <si>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</si>
  <si>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</si>
  <si>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</si>
  <si>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</si>
  <si>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</si>
  <si>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</si>
  <si>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</si>
  <si>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</si>
  <si>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</si>
  <si>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</si>
  <si>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</si>
  <si>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</si>
  <si>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</si>
  <si>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</si>
  <si>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</si>
  <si>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</si>
  <si>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</si>
  <si>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</si>
  <si>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</si>
  <si>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</si>
  <si>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</si>
  <si>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</si>
  <si>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</si>
  <si>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</si>
  <si>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</si>
  <si>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</si>
  <si>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</si>
  <si>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</si>
  <si>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</si>
  <si>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</si>
  <si>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</si>
  <si>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</si>
  <si>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</si>
  <si>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</si>
  <si>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</si>
  <si>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</si>
  <si>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</si>
  <si>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</si>
  <si>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</si>
  <si>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</si>
  <si>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</si>
  <si>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</si>
  <si>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</si>
  <si>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</si>
  <si>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</si>
  <si>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</si>
  <si>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</si>
  <si>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</si>
  <si>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</si>
  <si>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</si>
  <si>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</si>
  <si>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</si>
  <si>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</si>
  <si>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</si>
  <si>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</si>
  <si>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</si>
  <si>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</si>
  <si>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</si>
  <si>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</si>
  <si>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</si>
  <si>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</si>
  <si>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</si>
  <si>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</si>
  <si>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</si>
  <si>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</si>
  <si>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</si>
  <si>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</si>
  <si>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</si>
  <si>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</si>
  <si>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</si>
  <si>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</si>
  <si>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</si>
  <si>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</si>
  <si>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</si>
  <si>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</si>
  <si>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</si>
  <si>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</si>
  <si>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</si>
  <si>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</si>
  <si>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</si>
  <si>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</si>
  <si>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</si>
  <si>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</si>
  <si>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</si>
  <si>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</si>
  <si>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</si>
  <si>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</si>
  <si>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</si>
  <si>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</si>
  <si>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</si>
  <si>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</si>
  <si>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</si>
  <si>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</si>
  <si>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</si>
  <si>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</si>
  <si>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</si>
  <si>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</si>
  <si>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</si>
  <si>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</si>
  <si>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</si>
  <si>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</si>
  <si>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</si>
  <si>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</si>
  <si>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</si>
  <si>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</si>
  <si>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</si>
  <si>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</si>
  <si>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</si>
  <si>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</si>
  <si>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</si>
  <si>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</si>
  <si>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</si>
  <si>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</si>
  <si>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</si>
  <si>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</si>
  <si>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</si>
  <si>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</si>
  <si>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</si>
  <si>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</si>
  <si>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</si>
  <si>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</si>
  <si>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</si>
  <si>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</si>
  <si>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</si>
  <si>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</si>
  <si>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</si>
  <si>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</si>
  <si>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</si>
  <si>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</si>
  <si>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</si>
  <si>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</si>
  <si>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</si>
  <si>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</si>
  <si>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</si>
  <si>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</si>
  <si>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</si>
  <si>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</si>
  <si>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</si>
  <si>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</si>
  <si>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</si>
  <si>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</si>
  <si>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</si>
  <si>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</si>
  <si>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</si>
  <si>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</si>
  <si>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</si>
  <si>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</si>
  <si>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</si>
  <si>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</si>
  <si>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</si>
  <si>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</si>
  <si>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</si>
  <si>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</si>
  <si>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</si>
  <si>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</si>
  <si>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</si>
  <si>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</si>
  <si>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</si>
  <si>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</si>
  <si>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</si>
  <si>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</si>
  <si>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</si>
  <si>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</si>
  <si>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</si>
  <si>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</si>
  <si>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</si>
  <si>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</si>
  <si>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</si>
  <si>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</si>
  <si>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</si>
  <si>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</si>
  <si>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</si>
  <si>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</si>
  <si>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</si>
  <si>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</si>
  <si>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</si>
  <si>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</si>
  <si>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</si>
  <si>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</si>
  <si>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</si>
  <si>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</si>
  <si>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</si>
  <si>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</si>
  <si>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</si>
  <si>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</si>
  <si>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</si>
  <si>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</si>
  <si>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</si>
  <si>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</si>
  <si>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</si>
  <si>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</si>
  <si>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</si>
  <si>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</si>
  <si>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</si>
  <si>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</si>
  <si>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</si>
  <si>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</si>
  <si>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</si>
  <si>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</si>
  <si>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</si>
  <si>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</si>
  <si>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</si>
  <si>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</si>
  <si>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</si>
  <si>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</si>
  <si>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</si>
  <si>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</si>
  <si>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</si>
  <si>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</si>
  <si>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</si>
  <si>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</si>
  <si>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</si>
  <si>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</si>
  <si>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</si>
  <si>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</si>
  <si>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</si>
  <si>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</si>
  <si>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</si>
  <si>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</si>
  <si>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</si>
  <si>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</si>
  <si>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</si>
  <si>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</si>
  <si>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</si>
  <si>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</si>
  <si>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</si>
  <si>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</si>
  <si>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</si>
  <si>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</si>
  <si>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CBETB</t>
  </si>
  <si>
    <t>Premium PVD plated surgical steel circular barbell, 16g (1.2mm) with two 3mm balls</t>
  </si>
  <si>
    <t>EBRT</t>
  </si>
  <si>
    <t>Gauge: 6mm</t>
  </si>
  <si>
    <t>Bio flexible eyebrow retainer, 16g (1.2mm) - length 1/4'' to 1/2'' (6mm to 12mm)</t>
  </si>
  <si>
    <t>jssourcings</t>
  </si>
  <si>
    <t>Sam4 Kong4</t>
  </si>
  <si>
    <t>Bang Rak 152 Chartered Square Building</t>
  </si>
  <si>
    <t>10500 Bangkok</t>
  </si>
  <si>
    <t>Tel: +66 0967325866</t>
  </si>
  <si>
    <t>Email: jssourcings4@gmail.com</t>
  </si>
  <si>
    <t>ALBEVB</t>
  </si>
  <si>
    <t>Flexible acrylic labret, 16g (1.2mm) with 3mm UV ball</t>
  </si>
  <si>
    <t>ANSBC25</t>
  </si>
  <si>
    <t>Bio - Flex nose stud, 20g (0.8mm) with a 2.5mm round top with bezel set SwarovskiⓇ crystal</t>
  </si>
  <si>
    <t>BB18B3</t>
  </si>
  <si>
    <t>Color: High Polish</t>
  </si>
  <si>
    <t>PVD plated 316L steel eyebrow barbell, 18g (1mm) with two 3mm balls</t>
  </si>
  <si>
    <t>BBC</t>
  </si>
  <si>
    <t>316L steel tongue barbell, 14g (1.6mm) with a 6mm bezel set jewel ball on the top and a lower 6mm plain steel ball</t>
  </si>
  <si>
    <t>BBETB</t>
  </si>
  <si>
    <t>Anodized surgical steel eyebrow or helix barbell, 16g (1.2mm) with two 3mm balls</t>
  </si>
  <si>
    <t>BBFCS2</t>
  </si>
  <si>
    <t>BBFR6</t>
  </si>
  <si>
    <t>Surgical steel tongue barbell, 14g (1.6mm) with 6mm ferido glued multi crystal ball with resin cover and a 6mm plain steel ball</t>
  </si>
  <si>
    <t>BBINDCNS</t>
  </si>
  <si>
    <t>Surgical steel industrial barbell, 16g 1.2mm) with two 4mm cone</t>
  </si>
  <si>
    <t>BBITCN</t>
  </si>
  <si>
    <t>Premium PVD plated surgical steel industrial Barbell, 14g (1.6mm) with two 5mm cones</t>
  </si>
  <si>
    <t>BBTC</t>
  </si>
  <si>
    <t>Color: Black Anodized w/ Rose crystal</t>
  </si>
  <si>
    <t>Anodized surgical steel tongue barbell, 14g (1.6mm) with top 6mm jewel ball and lower 6mm steel ball</t>
  </si>
  <si>
    <t>BCRTT</t>
  </si>
  <si>
    <t>Rose gold PVD plated surgical steel ball closure ring, 14g (1.6mm) with a 4mm ball</t>
  </si>
  <si>
    <t>316L steel belly banana, 14g (1.6m) with a 8mm and a 5mm bezel set jewel ball using original Czech Preciosa crystals.</t>
  </si>
  <si>
    <t>BNEBIN</t>
  </si>
  <si>
    <t>Surgical steel eyebrow banana, 16g (1.2mm) with two internally threaded 3mm balls</t>
  </si>
  <si>
    <t>BNET20B</t>
  </si>
  <si>
    <t>Anodized surgical steel eyebrow banana, 20g (0.8mm) with two 3mm balls</t>
  </si>
  <si>
    <t>BNETTB</t>
  </si>
  <si>
    <t>Rose gold PVD plated surgical steel eyebrow banana, 16g (1.2mm) with two 3mm balls</t>
  </si>
  <si>
    <t>BNOCC</t>
  </si>
  <si>
    <t>Gauge: 1.6mm</t>
  </si>
  <si>
    <t>BNT2DI</t>
  </si>
  <si>
    <t>Anodized 316L steel eyebrow banana, 16g (1.2mm) with two 3mm dice</t>
  </si>
  <si>
    <t>BNTB5S</t>
  </si>
  <si>
    <t>Anodized surgical steel eyebrow banana, 16g (1.2mm) with two 5mm balls</t>
  </si>
  <si>
    <t>CB18B3</t>
  </si>
  <si>
    <t>Surgical steel circular barbell, 18g (1mm) with two 3mm balls</t>
  </si>
  <si>
    <t>CB18CN3</t>
  </si>
  <si>
    <t>Surgical steel circular barbell, 18g (1mm) with two 3mm cones</t>
  </si>
  <si>
    <t>CBETCN</t>
  </si>
  <si>
    <t>Premium PVD plated surgical steel circular barbell, 16g (1.2mm) with two 3mm cones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</si>
  <si>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</si>
  <si>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</si>
  <si>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</si>
  <si>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</si>
  <si>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</si>
  <si>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</si>
  <si>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</si>
  <si>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</si>
  <si>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t>
  </si>
  <si>
    <t>Anodized surgical steel circular barbell, 14g (1.6mm) with two 5mm cone</t>
  </si>
  <si>
    <t>CBTCNM</t>
  </si>
  <si>
    <t>Anodized surgical steel circular barbell, 14g (1.6mm) with two 4mm cones</t>
  </si>
  <si>
    <t>FBNEVB</t>
  </si>
  <si>
    <t>Bioflex eyebrow banana, 16g (1.2mm) with two 3mm balls</t>
  </si>
  <si>
    <t>FBNEVCN</t>
  </si>
  <si>
    <t>Bioflex eyebrow banana, 16g (1.2mm) with two 3mm cones</t>
  </si>
  <si>
    <t>FBNUV</t>
  </si>
  <si>
    <t>Bioflex belly banana, 14g (1.6mm) with 5 and 8mm ball</t>
  </si>
  <si>
    <t>IPTR</t>
  </si>
  <si>
    <t>Anodized surgical steel fake plug with rubber O-Rings</t>
  </si>
  <si>
    <t>IPVRD</t>
  </si>
  <si>
    <t>Size: 4mm</t>
  </si>
  <si>
    <t>Acrylic fake plug without rubber O-rings</t>
  </si>
  <si>
    <t>LBIRC</t>
  </si>
  <si>
    <t>Surgical steel internally threaded labret, 16g (1.2mm) with bezel set jewel flat head sized 1.5mm to 4mm for triple tragus piercings</t>
  </si>
  <si>
    <t>LBTC25</t>
  </si>
  <si>
    <t>Crystal Color: Sapphire / Black Anodized</t>
  </si>
  <si>
    <t>Anodized 316L steel labret, 16g (1.2mm) with an internally threaded 2.5mm crystal top</t>
  </si>
  <si>
    <t>NSRTD</t>
  </si>
  <si>
    <t>Clear acrylic flexible nose stud retainer, 20g (0.8mm) with 2mm flat disk shaped top</t>
  </si>
  <si>
    <t>NSTC</t>
  </si>
  <si>
    <t>Anodized surgical steel nose screw, 20g (0.8mm) with 2mm round crystal tops</t>
  </si>
  <si>
    <t>PGSQ</t>
  </si>
  <si>
    <t>Turquoise stone double flared plug</t>
  </si>
  <si>
    <t>SEPB</t>
  </si>
  <si>
    <t>316L steel septum retainer in a simple inverted U shape with outward pointing ends</t>
  </si>
  <si>
    <t>SP20CN</t>
  </si>
  <si>
    <t>Surgical steel spiral, 20g (0.8mm) with two 3mm cones</t>
  </si>
  <si>
    <t>SPB3</t>
  </si>
  <si>
    <t>Surgical steel spiral twister - 14g (1.6mm) with two 3mm balls</t>
  </si>
  <si>
    <t>SPECN</t>
  </si>
  <si>
    <t>Surgical steel eyebrow spiral, 16g (1.2mm) with two 3mm cones</t>
  </si>
  <si>
    <t>SPT20CN</t>
  </si>
  <si>
    <t>Anodized surgical steel eyebrow spiral, 20g (0.8mm) with two 3mm cones</t>
  </si>
  <si>
    <t>UTBNEB</t>
  </si>
  <si>
    <t>Color: Green</t>
  </si>
  <si>
    <t>Anodized titanium G23 eyebrow banana, 16g (1.2mm) with two 3mm balls</t>
  </si>
  <si>
    <t>UTBNECN</t>
  </si>
  <si>
    <t>Anodized titanium G23 eyebrow banana, 16g (1.2mm) with two 3mm cones</t>
  </si>
  <si>
    <t>XABB14G</t>
  </si>
  <si>
    <t>Pack of 10 pcs. of bioflex barbell posts with external threading, 14g (1.6mm)</t>
  </si>
  <si>
    <t>XALB16G</t>
  </si>
  <si>
    <t>Pack of 10 pcs. of Flexible acrylic labret with external threading, 16g (1.2mm)</t>
  </si>
  <si>
    <t>XBT3S</t>
  </si>
  <si>
    <t>Pack of 10 pcs. of 3mm anodized surgical steel balls with threading 1.2mm (16g)</t>
  </si>
  <si>
    <t>XBT4G</t>
  </si>
  <si>
    <t>Pack of 10 pcs. of 4mm anodized surgical steel balls with threading 1.6mm (14g)</t>
  </si>
  <si>
    <t>XBTT3S</t>
  </si>
  <si>
    <t>Pack of 10 pcs. of 3mm rose gold PVD plated 316L steel balls with 1.2mm threading (16g)</t>
  </si>
  <si>
    <t>XHJB3</t>
  </si>
  <si>
    <t>Pack of 10 pcs. of 3mm surgical steel half jewel balls with bezel set crystal with 1.2mm threading (16g)</t>
  </si>
  <si>
    <t>XJB3</t>
  </si>
  <si>
    <t>Pack of 10 pcs. of 3mm high polished surgical steel balls with bezel set crystal and with 1.2mm (16g) threading</t>
  </si>
  <si>
    <t>XSAB3</t>
  </si>
  <si>
    <t>Set of 10 pcs. of 3mm acrylic ball in solid colors with 16g (1.2mm) threading</t>
  </si>
  <si>
    <t>Color: Pink</t>
  </si>
  <si>
    <t>Color: Purple</t>
  </si>
  <si>
    <t>XSAB4</t>
  </si>
  <si>
    <t>Set of 10 pcs. of 4mm acrylic ball in solid colors with 14g (1.6mm) threading</t>
  </si>
  <si>
    <t>XSACN3</t>
  </si>
  <si>
    <t>Set of 10 pcs. of 3mm solid color acrylic cones with 16g (1.2mm) threading</t>
  </si>
  <si>
    <t>XSACN4</t>
  </si>
  <si>
    <t>Set of 10 pcs. of 4mm solid color acrylic cones with 14g (1.6mm) threading</t>
  </si>
  <si>
    <t>XUVCN3</t>
  </si>
  <si>
    <t>Set of 10 pcs. of 3mm acrylic UV cones with 16g (1.2mm) threading</t>
  </si>
  <si>
    <t>XUVCN4</t>
  </si>
  <si>
    <t>Set of 10 pcs. of 4mm acrylic UV cones with 14g (1.6mm) threading</t>
  </si>
  <si>
    <t>XUVDI4</t>
  </si>
  <si>
    <t>Set of 10 pcs. of 4mm acrylic UV dice with 14g (1.6mm) threading</t>
  </si>
  <si>
    <t>BBINDCNSX16A</t>
  </si>
  <si>
    <t>IPTR8</t>
  </si>
  <si>
    <t>IPTR10</t>
  </si>
  <si>
    <t>LBIRC3</t>
  </si>
  <si>
    <t>PGSQ2</t>
  </si>
  <si>
    <t>SEPB14</t>
  </si>
  <si>
    <t>Thirteen Thousand Fifteen and 11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</si>
  <si>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</si>
  <si>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</si>
  <si>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Exchange Rate THB-THB</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</si>
  <si>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</si>
  <si>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</si>
  <si>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</si>
  <si>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Pick up at the Shop:</t>
  </si>
  <si>
    <t>Sunny</t>
  </si>
  <si>
    <t>Seven Thousand Three Hundred Eigthy Two and 66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</si>
</sst>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95"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95" applyNumberFormat="1" applyFont="1" applyFill="1" applyBorder="1"/>
    <xf numFmtId="165" fontId="40" fillId="2" borderId="7" xfId="95" applyNumberFormat="1" applyFont="1" applyFill="1" applyBorder="1" applyAlignment="1">
      <alignment horizontal="center"/>
    </xf>
    <xf numFmtId="1" fontId="21" fillId="2" borderId="2" xfId="95" applyNumberFormat="1" applyFont="1" applyFill="1" applyBorder="1"/>
    <xf numFmtId="1" fontId="4" fillId="2" borderId="3" xfId="0" applyNumberFormat="1" applyFont="1" applyFill="1" applyBorder="1"/>
    <xf numFmtId="1" fontId="21" fillId="2" borderId="6" xfId="95"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7">
    <cellStyle name="Comma 2" xfId="7" xr:uid="{8A7E8949-5E40-40D2-9ADE-E73D5836AB8A}"/>
    <cellStyle name="Comma 2 2" xfId="4430" xr:uid="{CDEDB73B-582B-45C6-812F-9106279FBAFF}"/>
    <cellStyle name="Comma 2 2 2" xfId="4755" xr:uid="{8F7C55BD-7D6B-46E6-A229-7A584A79EF37}"/>
    <cellStyle name="Comma 2 2 2 2" xfId="5326" xr:uid="{199AA181-4272-4390-8761-B1C5D50E6C11}"/>
    <cellStyle name="Comma 2 2 3" xfId="4591" xr:uid="{ABC0E9FD-783E-4AE3-B446-6865A37AD2DF}"/>
    <cellStyle name="Comma 2 2 4" xfId="5352" xr:uid="{4A8B6301-A69A-404D-84F6-E7FD3EDBFE79}"/>
    <cellStyle name="Comma 3" xfId="4318" xr:uid="{351B28C7-2376-4CF1-81AA-7884D4D2887C}"/>
    <cellStyle name="Comma 3 2" xfId="4432" xr:uid="{DA010B6D-CD9C-4A68-878B-4E2EA6030560}"/>
    <cellStyle name="Comma 3 2 2" xfId="4756" xr:uid="{95872C52-0477-4319-AA45-881C17E1B88D}"/>
    <cellStyle name="Comma 3 2 2 2" xfId="5327" xr:uid="{D30726A5-6687-4A08-BFCC-9C77F8A78D75}"/>
    <cellStyle name="Comma 3 2 3" xfId="5325" xr:uid="{110AF1F2-A670-4BCE-8FBF-700099D30CF8}"/>
    <cellStyle name="Comma 3 2 4" xfId="5353" xr:uid="{70900C79-F23B-40B5-B115-1403B99A5344}"/>
    <cellStyle name="Currency 10" xfId="8" xr:uid="{A27417BB-ED87-48C8-B80B-1EC86D5CE395}"/>
    <cellStyle name="Currency 10 2" xfId="9" xr:uid="{490EF7BA-6D1A-4F5C-AD45-4CF515A9C4C3}"/>
    <cellStyle name="Currency 10 2 2" xfId="203" xr:uid="{52E01437-1C98-4D1E-A889-AC9CF3C9B3AF}"/>
    <cellStyle name="Currency 10 2 2 2" xfId="4616" xr:uid="{E47FA23B-B333-4C39-B0C0-E736D0E86AC3}"/>
    <cellStyle name="Currency 10 2 3" xfId="4511" xr:uid="{D012543C-C43D-49F8-B30E-7F1FB07A770E}"/>
    <cellStyle name="Currency 10 3" xfId="10" xr:uid="{2EA906F2-CB24-4FC8-9E49-BD2D0230A45B}"/>
    <cellStyle name="Currency 10 3 2" xfId="204" xr:uid="{3F56AEF6-B946-4223-9211-2F89BD252D79}"/>
    <cellStyle name="Currency 10 3 2 2" xfId="4617" xr:uid="{88262200-2715-4F22-A389-1FBE99F65C79}"/>
    <cellStyle name="Currency 10 3 3" xfId="4512" xr:uid="{AA28E45F-722D-4043-9424-F54B2C420823}"/>
    <cellStyle name="Currency 10 4" xfId="205" xr:uid="{39E28144-7001-4068-9B10-51EF1B7C470E}"/>
    <cellStyle name="Currency 10 4 2" xfId="4618" xr:uid="{6081B024-0AE1-4226-8B20-D44D2F549384}"/>
    <cellStyle name="Currency 10 5" xfId="4437" xr:uid="{E6322A63-3575-4079-9323-F4ABB4B1D2F5}"/>
    <cellStyle name="Currency 10 6" xfId="4510" xr:uid="{D7DAC2BD-FB1C-4E40-8F28-B72B822CC79E}"/>
    <cellStyle name="Currency 11" xfId="11" xr:uid="{3BDD6731-75CA-42F8-B5CA-6127A2AA8DB2}"/>
    <cellStyle name="Currency 11 2" xfId="12" xr:uid="{90645B23-4F57-46F8-A761-8FE27ADC9D13}"/>
    <cellStyle name="Currency 11 2 2" xfId="206" xr:uid="{0D7DB106-3038-4B2F-8257-E17A03337799}"/>
    <cellStyle name="Currency 11 2 2 2" xfId="4619" xr:uid="{F93891DE-D17C-45FA-B8FB-02701AB58E5F}"/>
    <cellStyle name="Currency 11 2 3" xfId="4514" xr:uid="{B5A8EA92-FB7C-4C05-BD30-93BE6260F5A3}"/>
    <cellStyle name="Currency 11 3" xfId="13" xr:uid="{B17AC705-5848-461E-912D-BC16FB7817C8}"/>
    <cellStyle name="Currency 11 3 2" xfId="207" xr:uid="{AD03AB17-D647-4A4F-9E7E-C8A8574681A0}"/>
    <cellStyle name="Currency 11 3 2 2" xfId="4620" xr:uid="{056DB732-6032-450B-BE72-F24A4BBD2BCC}"/>
    <cellStyle name="Currency 11 3 3" xfId="4515" xr:uid="{B021F3C3-5A4B-47AB-B807-720CB1AC57FC}"/>
    <cellStyle name="Currency 11 4" xfId="208" xr:uid="{3A5F0412-4D50-4841-A50A-D914F469CE11}"/>
    <cellStyle name="Currency 11 4 2" xfId="4621" xr:uid="{91F80C1F-B4B0-4DE5-BC8D-DC93510C8B44}"/>
    <cellStyle name="Currency 11 5" xfId="4319" xr:uid="{6B6A8023-20D3-4A7F-81A9-A8B3E48206CE}"/>
    <cellStyle name="Currency 11 5 2" xfId="4438" xr:uid="{86991176-B3AC-4046-9EDD-EB4AD82674FD}"/>
    <cellStyle name="Currency 11 5 3" xfId="4720" xr:uid="{47B85B91-0AF7-408D-96EE-64F5523F1405}"/>
    <cellStyle name="Currency 11 5 3 2" xfId="5315" xr:uid="{FA998213-1A95-418F-A3A9-1272CEA15159}"/>
    <cellStyle name="Currency 11 5 3 3" xfId="4757" xr:uid="{E30E44CE-0AFD-475C-B0D0-0EC2A603850F}"/>
    <cellStyle name="Currency 11 5 4" xfId="4697" xr:uid="{7F8BA2FC-5636-450A-9F24-4D6B6FA5CE6C}"/>
    <cellStyle name="Currency 11 6" xfId="4513" xr:uid="{6412C196-FF05-44EB-91CF-D736EDC1B47F}"/>
    <cellStyle name="Currency 12" xfId="14" xr:uid="{52491E18-EAFA-41AA-8F30-02139CF28B4C}"/>
    <cellStyle name="Currency 12 2" xfId="15" xr:uid="{51907FB0-062B-4B97-9587-1655B9C939AC}"/>
    <cellStyle name="Currency 12 2 2" xfId="209" xr:uid="{11EEBDDB-1D8C-475A-8755-115D1208E1EB}"/>
    <cellStyle name="Currency 12 2 2 2" xfId="4622" xr:uid="{8CDC2723-9D40-40CA-8BA6-3FAD758D0EA3}"/>
    <cellStyle name="Currency 12 2 3" xfId="4517" xr:uid="{C3549012-F710-40B7-8D25-E6A9859F242D}"/>
    <cellStyle name="Currency 12 3" xfId="210" xr:uid="{635AB39F-D79E-47E9-BC69-62A605101ECB}"/>
    <cellStyle name="Currency 12 3 2" xfId="4623" xr:uid="{598B184F-748A-4D5E-9A7F-882534797290}"/>
    <cellStyle name="Currency 12 4" xfId="4516" xr:uid="{27A7022D-904D-44D3-9A92-48F0B86BE503}"/>
    <cellStyle name="Currency 13" xfId="16" xr:uid="{6AD7B1BD-8ED1-4B1D-9603-A610F818A904}"/>
    <cellStyle name="Currency 13 2" xfId="4321" xr:uid="{B41B68A0-5D0E-4039-B4B1-8CD99DDF7668}"/>
    <cellStyle name="Currency 13 3" xfId="4322" xr:uid="{DBFB3787-F3F6-479B-824E-6864D4FFD47F}"/>
    <cellStyle name="Currency 13 3 2" xfId="4759" xr:uid="{91DC0E95-E506-4F64-94C9-E261D0F3D157}"/>
    <cellStyle name="Currency 13 4" xfId="4320" xr:uid="{F5BBBB34-DE3B-4E27-AECA-CEF5D4095FD6}"/>
    <cellStyle name="Currency 13 5" xfId="4758" xr:uid="{1C9FC2F3-4C38-4CE0-AA80-2A7447901960}"/>
    <cellStyle name="Currency 14" xfId="17" xr:uid="{5B1258AD-E04C-4AEC-BE93-A1D28F8FBAFF}"/>
    <cellStyle name="Currency 14 2" xfId="211" xr:uid="{F091B883-BA36-403A-8453-C0F8FF716BB5}"/>
    <cellStyle name="Currency 14 2 2" xfId="4624" xr:uid="{BF05C464-5E2A-4885-B50B-33A932616E5D}"/>
    <cellStyle name="Currency 14 3" xfId="4518" xr:uid="{4F5B442F-2D7A-4DF4-A942-18445C2DAC9B}"/>
    <cellStyle name="Currency 15" xfId="4414" xr:uid="{DA1DB5E6-EA3E-47A8-8FD7-AD6ABAB50B1C}"/>
    <cellStyle name="Currency 15 2" xfId="5358" xr:uid="{C3315FB8-90C2-4799-BEEA-8F2C99DB3CF6}"/>
    <cellStyle name="Currency 17" xfId="4323" xr:uid="{45718F7B-815E-4BE4-98F8-A76FC4D97C06}"/>
    <cellStyle name="Currency 2" xfId="18" xr:uid="{195999F0-3A4B-42D4-BAF2-744039D1B676}"/>
    <cellStyle name="Currency 2 2" xfId="19" xr:uid="{8044F43C-58A1-49BE-87DB-9C0630AEABE4}"/>
    <cellStyle name="Currency 2 2 2" xfId="20" xr:uid="{BBD30F5F-B7BA-49A7-95A4-3888196773E6}"/>
    <cellStyle name="Currency 2 2 2 2" xfId="21" xr:uid="{87C7D5DF-513A-4D60-B96D-AC2C4ACBFDB0}"/>
    <cellStyle name="Currency 2 2 2 2 2" xfId="4760" xr:uid="{064FD962-81D5-4EFB-96F9-82F0DA11E883}"/>
    <cellStyle name="Currency 2 2 2 3" xfId="22" xr:uid="{3BD73EF5-5910-4A7A-B740-4AED8BBA00F1}"/>
    <cellStyle name="Currency 2 2 2 3 2" xfId="212" xr:uid="{599E2236-84BD-4464-A887-9319FB2E65F4}"/>
    <cellStyle name="Currency 2 2 2 3 2 2" xfId="4625" xr:uid="{AF2822A7-4B0E-424F-AC42-BDFEB96072B7}"/>
    <cellStyle name="Currency 2 2 2 3 3" xfId="4521" xr:uid="{27F09C6C-D687-4A5E-BAAE-3C9A499CA12F}"/>
    <cellStyle name="Currency 2 2 2 4" xfId="213" xr:uid="{B629A82A-A962-4E25-A8AB-00BB40C2D623}"/>
    <cellStyle name="Currency 2 2 2 4 2" xfId="4626" xr:uid="{F90C1A83-B628-4ECF-AB91-C6B8838C939C}"/>
    <cellStyle name="Currency 2 2 2 5" xfId="4520" xr:uid="{F72FBC04-4600-4D7A-9649-2DA2604FD2BB}"/>
    <cellStyle name="Currency 2 2 3" xfId="214" xr:uid="{6401DB30-AD07-40B4-B360-E0896D97492A}"/>
    <cellStyle name="Currency 2 2 3 2" xfId="4627" xr:uid="{71C8F25C-1196-47FE-821E-E76C4630F46A}"/>
    <cellStyle name="Currency 2 2 4" xfId="4519" xr:uid="{3DD073D4-2A9C-4620-B74D-AD152AD8D4EB}"/>
    <cellStyle name="Currency 2 3" xfId="23" xr:uid="{14627A7A-77BB-4C91-B892-1FEC3A9FF06B}"/>
    <cellStyle name="Currency 2 3 2" xfId="215" xr:uid="{C12891DF-8D57-4C7D-A861-B700C236ADBA}"/>
    <cellStyle name="Currency 2 3 2 2" xfId="4628" xr:uid="{E373A8EA-D89B-47E7-B6BA-AF68E87E99C0}"/>
    <cellStyle name="Currency 2 3 3" xfId="4522" xr:uid="{5553CA45-918A-45FB-B26F-F51FBB4DEEB5}"/>
    <cellStyle name="Currency 2 4" xfId="216" xr:uid="{D540ADCD-06B8-4E9A-B0FE-D9659E38E59A}"/>
    <cellStyle name="Currency 2 4 2" xfId="217" xr:uid="{66933C6D-3659-4024-AF38-D8A935207D07}"/>
    <cellStyle name="Currency 2 5" xfId="218" xr:uid="{C85EB3E5-548F-42A7-99F3-77EDB08CD03B}"/>
    <cellStyle name="Currency 2 5 2" xfId="219" xr:uid="{65501D0F-1F67-433A-8BF3-342D4D53D809}"/>
    <cellStyle name="Currency 2 6" xfId="220" xr:uid="{31D17903-FA63-4882-8634-B27DF56622CA}"/>
    <cellStyle name="Currency 3" xfId="24" xr:uid="{043EB918-5AC0-466C-BB32-ADB3EAC2ACCE}"/>
    <cellStyle name="Currency 3 2" xfId="25" xr:uid="{66AEA902-25BD-4C2D-A770-2440787F9F54}"/>
    <cellStyle name="Currency 3 2 2" xfId="221" xr:uid="{A042D84A-F849-42F4-9C0D-ED4EAA81043A}"/>
    <cellStyle name="Currency 3 2 2 2" xfId="4629" xr:uid="{0919D769-6A1D-4939-AE52-E647CC23220B}"/>
    <cellStyle name="Currency 3 2 3" xfId="4524" xr:uid="{48FE5597-9558-4B97-97C5-05A4BDA3B784}"/>
    <cellStyle name="Currency 3 3" xfId="26" xr:uid="{A61721D1-8394-4FDB-9AC2-039FB7ADB066}"/>
    <cellStyle name="Currency 3 3 2" xfId="222" xr:uid="{93184058-0232-4F16-A2DC-50D93DCB54AF}"/>
    <cellStyle name="Currency 3 3 2 2" xfId="4630" xr:uid="{637FB012-693D-4777-8C49-1A8F09A20455}"/>
    <cellStyle name="Currency 3 3 3" xfId="4525" xr:uid="{92D568A9-2684-47A3-83FC-D1A55CB629F0}"/>
    <cellStyle name="Currency 3 4" xfId="27" xr:uid="{0072BA0A-4729-4862-A09F-46DFBF1C2626}"/>
    <cellStyle name="Currency 3 4 2" xfId="223" xr:uid="{CC298B2D-3FA8-4D95-811B-73A333B7A78A}"/>
    <cellStyle name="Currency 3 4 2 2" xfId="4631" xr:uid="{27E0E3B0-43F4-428A-B38A-630958313C6E}"/>
    <cellStyle name="Currency 3 4 3" xfId="4526" xr:uid="{C31212CD-59E6-458D-B0CE-1A9BD1368496}"/>
    <cellStyle name="Currency 3 5" xfId="224" xr:uid="{20444DBC-B2BF-496F-A4B1-0C6127A46D45}"/>
    <cellStyle name="Currency 3 5 2" xfId="4632" xr:uid="{086C8F83-AEDA-4185-81FC-4802FCD4DB8F}"/>
    <cellStyle name="Currency 3 6" xfId="4523" xr:uid="{F7989D97-78EE-4429-BA3B-8704FABB2785}"/>
    <cellStyle name="Currency 4" xfId="28" xr:uid="{E2B394EB-A2CB-4F8C-B5CA-26E81892C665}"/>
    <cellStyle name="Currency 4 2" xfId="29" xr:uid="{9099A3AE-B4C0-4B99-92FF-380703ED2E5A}"/>
    <cellStyle name="Currency 4 2 2" xfId="225" xr:uid="{CC118E3B-129C-4AD0-B158-708C4103803B}"/>
    <cellStyle name="Currency 4 2 2 2" xfId="4633" xr:uid="{259792B2-6299-42AB-9FF2-44CD3C305BE8}"/>
    <cellStyle name="Currency 4 2 3" xfId="4528" xr:uid="{13384A44-94B8-4139-A852-69CBAA3B461F}"/>
    <cellStyle name="Currency 4 3" xfId="30" xr:uid="{19721E5B-CE2B-49FD-A560-893F2D7464D5}"/>
    <cellStyle name="Currency 4 3 2" xfId="226" xr:uid="{58109490-646C-46D9-9D73-5552CF44522B}"/>
    <cellStyle name="Currency 4 3 2 2" xfId="4634" xr:uid="{FFFB8F54-7E00-4428-B056-3E43360C5A54}"/>
    <cellStyle name="Currency 4 3 3" xfId="4529" xr:uid="{3697C2D0-6F45-402E-AB1E-60C90410B0E3}"/>
    <cellStyle name="Currency 4 4" xfId="227" xr:uid="{DC1AF2F4-42D2-44AF-A55E-D036D5CF9E24}"/>
    <cellStyle name="Currency 4 4 2" xfId="4635" xr:uid="{37864205-CD61-4A90-86D6-F4D36200826A}"/>
    <cellStyle name="Currency 4 5" xfId="4324" xr:uid="{C98C4094-9F87-48B0-AD69-93195A29FF66}"/>
    <cellStyle name="Currency 4 5 2" xfId="4439" xr:uid="{C5F29045-1DCD-4FA9-A560-CAC0E0271573}"/>
    <cellStyle name="Currency 4 5 3" xfId="4721" xr:uid="{08A2BB7F-ADB7-4C76-A076-52AA53FDFF3C}"/>
    <cellStyle name="Currency 4 5 3 2" xfId="5316" xr:uid="{1EC1F353-9D75-4C92-A8FB-720E79C4780E}"/>
    <cellStyle name="Currency 4 5 3 3" xfId="4761" xr:uid="{86ED4F0D-0C58-4BA2-BE81-430D54ABF834}"/>
    <cellStyle name="Currency 4 5 4" xfId="4698" xr:uid="{EE07303D-7A4A-48F3-9947-02E8D220C87A}"/>
    <cellStyle name="Currency 4 6" xfId="4527" xr:uid="{99E4AA25-24AF-4AD6-B639-582502990D1B}"/>
    <cellStyle name="Currency 5" xfId="31" xr:uid="{9DD922F3-39BF-4680-BBE6-89166D5F1D53}"/>
    <cellStyle name="Currency 5 2" xfId="32" xr:uid="{F7E84FB7-61CF-4537-AA91-49FF404073BA}"/>
    <cellStyle name="Currency 5 2 2" xfId="228" xr:uid="{CF2D470B-F5F6-4642-84C2-8149CD59362C}"/>
    <cellStyle name="Currency 5 2 2 2" xfId="4636" xr:uid="{5799F3EE-1F9D-4CE7-93FF-E3A579257B7E}"/>
    <cellStyle name="Currency 5 2 3" xfId="4530" xr:uid="{E2F73CF8-C479-45E6-B9AF-DC5301B179AA}"/>
    <cellStyle name="Currency 5 3" xfId="4325" xr:uid="{B469636F-73F6-4073-97C5-3EAE068CF914}"/>
    <cellStyle name="Currency 5 3 2" xfId="4440" xr:uid="{DEFC233C-B5DC-440F-BC5C-829FC6C69720}"/>
    <cellStyle name="Currency 5 3 2 2" xfId="5306" xr:uid="{117321C7-5B1A-4B78-9C43-C32BB7D03CE2}"/>
    <cellStyle name="Currency 5 3 2 3" xfId="4763" xr:uid="{EF5B90B5-C465-409E-B63A-8685B3FB5E87}"/>
    <cellStyle name="Currency 5 4" xfId="4762" xr:uid="{4EC4B4E8-8FE6-45CF-9132-4A762B15CC01}"/>
    <cellStyle name="Currency 6" xfId="33" xr:uid="{D2587CEB-D913-437F-B102-4018881E7F22}"/>
    <cellStyle name="Currency 6 2" xfId="229" xr:uid="{C985E7B8-A18A-4904-B277-8738086206F1}"/>
    <cellStyle name="Currency 6 2 2" xfId="4637" xr:uid="{75C0383B-5B0F-4C65-9937-BE59490633D7}"/>
    <cellStyle name="Currency 6 3" xfId="4326" xr:uid="{2392FD8D-F3BE-4675-BE22-A81DFBC719E0}"/>
    <cellStyle name="Currency 6 3 2" xfId="4441" xr:uid="{19C3C77A-7FE1-433F-8941-337662908895}"/>
    <cellStyle name="Currency 6 3 3" xfId="4722" xr:uid="{1D0C021A-785A-4A56-8690-CD65FCFABABF}"/>
    <cellStyle name="Currency 6 3 3 2" xfId="5317" xr:uid="{1AF3BE01-5099-42BA-908D-96B9FD7BC64F}"/>
    <cellStyle name="Currency 6 3 3 3" xfId="4764" xr:uid="{4849A1F6-03A2-4480-9E79-2AC38D9969A8}"/>
    <cellStyle name="Currency 6 3 4" xfId="4699" xr:uid="{C29B6C2F-F153-4FBD-A469-5148D1E8EF4D}"/>
    <cellStyle name="Currency 6 4" xfId="4531" xr:uid="{657736F1-C8EF-4F48-A0B0-621B35106F20}"/>
    <cellStyle name="Currency 7" xfId="34" xr:uid="{D760F219-5D5E-4530-BD78-FCB16CC41649}"/>
    <cellStyle name="Currency 7 2" xfId="35" xr:uid="{78ACB786-DE2B-4373-8C75-FDCF37D5B606}"/>
    <cellStyle name="Currency 7 2 2" xfId="250" xr:uid="{A461D614-FBE4-4169-998B-AB6B2410E5B8}"/>
    <cellStyle name="Currency 7 2 2 2" xfId="4638" xr:uid="{DC1A2AB1-434F-4123-B3CF-F13A7DD87909}"/>
    <cellStyle name="Currency 7 2 3" xfId="4533" xr:uid="{799C7311-5F03-4633-BBAA-BE7031E08D29}"/>
    <cellStyle name="Currency 7 3" xfId="230" xr:uid="{8BB46AA4-A7D5-423C-8E55-98F3AC1A6A57}"/>
    <cellStyle name="Currency 7 3 2" xfId="4639" xr:uid="{87C9F232-22F4-4E56-B6E6-3D43568ADFCA}"/>
    <cellStyle name="Currency 7 4" xfId="4442" xr:uid="{97B2B0EC-F0B2-43FE-928C-BBD8525268EA}"/>
    <cellStyle name="Currency 7 5" xfId="4532" xr:uid="{99B22943-5B85-4F3C-B783-919649D23BC8}"/>
    <cellStyle name="Currency 8" xfId="36" xr:uid="{803E9FD9-2330-4661-B6ED-0207EC35F1C8}"/>
    <cellStyle name="Currency 8 2" xfId="37" xr:uid="{7880C044-A290-4051-86C7-7C3F65964FFC}"/>
    <cellStyle name="Currency 8 2 2" xfId="231" xr:uid="{3B3E91E9-3FC8-469E-B4EF-5D042299D48C}"/>
    <cellStyle name="Currency 8 2 2 2" xfId="4640" xr:uid="{DB7F0A96-A78C-44B7-9FF1-640AE15CF5FA}"/>
    <cellStyle name="Currency 8 2 3" xfId="4535" xr:uid="{07CA3DBE-7BF5-44CC-9C34-D58C11E95BD1}"/>
    <cellStyle name="Currency 8 3" xfId="38" xr:uid="{1579E233-B710-4EEB-B808-0378D935F2C7}"/>
    <cellStyle name="Currency 8 3 2" xfId="232" xr:uid="{2D0B6914-1CE9-49D9-8454-DAB2BFCEB22B}"/>
    <cellStyle name="Currency 8 3 2 2" xfId="4641" xr:uid="{B0D93B3D-6A30-417A-BC94-96C84C59BD37}"/>
    <cellStyle name="Currency 8 3 3" xfId="4536" xr:uid="{CF81A716-EB97-46F3-AC94-078A99DAB550}"/>
    <cellStyle name="Currency 8 4" xfId="39" xr:uid="{2B5A27F8-0BD4-4BAD-AF8D-4658DEAD271D}"/>
    <cellStyle name="Currency 8 4 2" xfId="233" xr:uid="{A82392E7-544C-4386-A5E8-C74F5270FE5B}"/>
    <cellStyle name="Currency 8 4 2 2" xfId="4642" xr:uid="{ADA14B31-1C8E-475F-9ED6-9BBE3CD87F25}"/>
    <cellStyle name="Currency 8 4 3" xfId="4537" xr:uid="{4C1A6C1E-830F-4514-B1DF-5AAB37A5D76B}"/>
    <cellStyle name="Currency 8 5" xfId="234" xr:uid="{8F334FA5-4545-4EF8-AAC4-66A4F3BD6385}"/>
    <cellStyle name="Currency 8 5 2" xfId="4643" xr:uid="{B8AB359E-3667-4DFB-B7B6-E910362478A9}"/>
    <cellStyle name="Currency 8 6" xfId="4443" xr:uid="{503BF917-7024-4792-AB2C-2D491F95EADF}"/>
    <cellStyle name="Currency 8 7" xfId="4534" xr:uid="{22BC0653-8113-401B-9645-55A2D5BFF3DA}"/>
    <cellStyle name="Currency 9" xfId="40" xr:uid="{816B503D-2C17-46A9-816E-2045F7A6D8F0}"/>
    <cellStyle name="Currency 9 2" xfId="41" xr:uid="{BC5E8678-8754-4672-A843-CA6572F7B4DB}"/>
    <cellStyle name="Currency 9 2 2" xfId="235" xr:uid="{137A1EB0-2A54-4F94-BCD5-A9B031C2C215}"/>
    <cellStyle name="Currency 9 2 2 2" xfId="4644" xr:uid="{65DE8EAC-9495-484B-9F03-5B41AFE54C50}"/>
    <cellStyle name="Currency 9 2 3" xfId="4539" xr:uid="{60B1EEAB-57B9-45EA-A141-B4E79FBA1811}"/>
    <cellStyle name="Currency 9 3" xfId="42" xr:uid="{BB24A272-B27E-450C-9B9B-DBA803023B92}"/>
    <cellStyle name="Currency 9 3 2" xfId="236" xr:uid="{C58D956A-78E4-4DC5-9517-21D8DFFD6979}"/>
    <cellStyle name="Currency 9 3 2 2" xfId="4645" xr:uid="{7415276B-B802-4068-80A0-D7572847DB31}"/>
    <cellStyle name="Currency 9 3 3" xfId="4540" xr:uid="{79A57DBD-E31B-4433-8EC5-DBBD3F7D9E8C}"/>
    <cellStyle name="Currency 9 4" xfId="237" xr:uid="{04A45335-422D-417C-BCFA-C46CF7FEDDB9}"/>
    <cellStyle name="Currency 9 4 2" xfId="4646" xr:uid="{1EA985EB-1538-49D0-8C34-1425E402A65A}"/>
    <cellStyle name="Currency 9 5" xfId="4327" xr:uid="{18DD95EC-079F-463E-9BB8-F4EC7B3BABD6}"/>
    <cellStyle name="Currency 9 5 2" xfId="4444" xr:uid="{31F7E9C4-EAC9-4C57-950D-4107A7EC6A49}"/>
    <cellStyle name="Currency 9 5 3" xfId="4723" xr:uid="{D1A847DD-7A0D-4357-93F1-6AFB82347E37}"/>
    <cellStyle name="Currency 9 5 4" xfId="4700" xr:uid="{228D8F31-7991-46CF-8A97-6639303BC724}"/>
    <cellStyle name="Currency 9 6" xfId="4538" xr:uid="{48EDFEBA-59CF-4970-949D-02A04C141A12}"/>
    <cellStyle name="Hyperlink 2" xfId="6" xr:uid="{6CFFD761-E1C4-4FFC-9C82-FDD569F38491}"/>
    <cellStyle name="Hyperlink 2 2" xfId="5362" xr:uid="{71A0BF96-46C8-4F0F-9AAB-9D1A6F4461E2}"/>
    <cellStyle name="Hyperlink 3" xfId="202" xr:uid="{D88F0D06-0A96-48C7-AD0C-589DAD85DBDE}"/>
    <cellStyle name="Hyperlink 3 2" xfId="4415" xr:uid="{5DAF76E5-0C35-4AB2-BC80-4BED585F124A}"/>
    <cellStyle name="Hyperlink 3 3" xfId="4328" xr:uid="{43D56335-F681-4602-88DF-B84F51765C4B}"/>
    <cellStyle name="Hyperlink 4" xfId="4329" xr:uid="{CBB28E25-A11F-429D-9905-29B91AC62422}"/>
    <cellStyle name="Hyperlink 4 2" xfId="5356" xr:uid="{FA5FE776-F07F-4F2F-9F1F-615A07901F00}"/>
    <cellStyle name="Normal" xfId="0" builtinId="0"/>
    <cellStyle name="Normal 10" xfId="43" xr:uid="{0C74C4D0-25F8-4E39-AEA9-A157133AFC95}"/>
    <cellStyle name="Normal 10 10" xfId="903" xr:uid="{7A87125D-4DB3-415F-8A7E-0A37E8CF3C1A}"/>
    <cellStyle name="Normal 10 10 2" xfId="2508" xr:uid="{6668B72F-00F4-45A5-8451-32A685A397B1}"/>
    <cellStyle name="Normal 10 10 2 2" xfId="4331" xr:uid="{05A33A16-F951-45BC-8459-C7874E6C9852}"/>
    <cellStyle name="Normal 10 10 2 3" xfId="4675" xr:uid="{2D8A1CED-FF76-4D6D-9AB9-0278BBA169D2}"/>
    <cellStyle name="Normal 10 10 3" xfId="2509" xr:uid="{B548EDE4-03A8-4ACC-8B6A-B5B96FF08FD8}"/>
    <cellStyle name="Normal 10 10 4" xfId="2510" xr:uid="{3ABF84EC-306A-4A39-8186-701651D61D8E}"/>
    <cellStyle name="Normal 10 11" xfId="2511" xr:uid="{FEF558E5-F14E-4A72-AB12-377AE48D51C6}"/>
    <cellStyle name="Normal 10 11 2" xfId="2512" xr:uid="{C74BBA65-6344-4DF3-8F7B-2B0781D8678E}"/>
    <cellStyle name="Normal 10 11 3" xfId="2513" xr:uid="{DDCB0507-16C2-4F8D-9CE5-8B9BB071921F}"/>
    <cellStyle name="Normal 10 11 4" xfId="2514" xr:uid="{73CDF61D-D510-4741-938C-4B31E851AEDC}"/>
    <cellStyle name="Normal 10 12" xfId="2515" xr:uid="{2DDA23D5-A92F-4F71-AC27-A8CD317C2E0B}"/>
    <cellStyle name="Normal 10 12 2" xfId="2516" xr:uid="{96051738-42FF-4363-AB0A-6E9D6555EE7F}"/>
    <cellStyle name="Normal 10 13" xfId="2517" xr:uid="{9AA8E8C2-2EFA-49BC-BF81-A4776C9B65A6}"/>
    <cellStyle name="Normal 10 14" xfId="2518" xr:uid="{01E67B70-7A83-4C47-854D-3091D98E75C8}"/>
    <cellStyle name="Normal 10 15" xfId="2519" xr:uid="{B70FC743-4CDC-4EB0-BC4E-7A7C56CECC3C}"/>
    <cellStyle name="Normal 10 2" xfId="71" xr:uid="{0FA1C81E-D2E9-420E-87D3-8E34A586A763}"/>
    <cellStyle name="Normal 10 2 10" xfId="2520" xr:uid="{21C0FB6F-BB6A-4214-A392-9E022922EF16}"/>
    <cellStyle name="Normal 10 2 11" xfId="2521" xr:uid="{32227A8C-BC9A-4783-937E-C6D6D01F6F83}"/>
    <cellStyle name="Normal 10 2 2" xfId="72" xr:uid="{5EFEDAB7-9D1C-46AF-8A5C-88F337725DB3}"/>
    <cellStyle name="Normal 10 2 2 2" xfId="73" xr:uid="{7EA605CE-AC3A-4B98-88C7-9ED10CFFFA3B}"/>
    <cellStyle name="Normal 10 2 2 2 2" xfId="238" xr:uid="{A8301C32-2F60-431D-8BE2-B09547457D75}"/>
    <cellStyle name="Normal 10 2 2 2 2 2" xfId="454" xr:uid="{6B21D619-B06F-45E9-A765-40C303998522}"/>
    <cellStyle name="Normal 10 2 2 2 2 2 2" xfId="455" xr:uid="{E07BA39D-2589-494C-B58B-1F7B43E7879E}"/>
    <cellStyle name="Normal 10 2 2 2 2 2 2 2" xfId="904" xr:uid="{248AC422-DC69-431B-B454-11EAAC59A7A8}"/>
    <cellStyle name="Normal 10 2 2 2 2 2 2 2 2" xfId="905" xr:uid="{B787C3D4-C257-4587-ADB5-4A17A97023EF}"/>
    <cellStyle name="Normal 10 2 2 2 2 2 2 3" xfId="906" xr:uid="{49F659DA-3378-4EF9-AF35-0D67E96D222D}"/>
    <cellStyle name="Normal 10 2 2 2 2 2 3" xfId="907" xr:uid="{E5574AF7-0E78-453C-8F7D-51CE1E0B4F73}"/>
    <cellStyle name="Normal 10 2 2 2 2 2 3 2" xfId="908" xr:uid="{1C3A6461-3FF2-451D-A02C-82C590905B27}"/>
    <cellStyle name="Normal 10 2 2 2 2 2 4" xfId="909" xr:uid="{8C77CA1C-50FD-411C-BE06-F70ED785E802}"/>
    <cellStyle name="Normal 10 2 2 2 2 3" xfId="456" xr:uid="{24DD48E3-94A3-44CD-AF0E-8988D70DB5C9}"/>
    <cellStyle name="Normal 10 2 2 2 2 3 2" xfId="910" xr:uid="{AAFCE63B-4EDC-49D7-8878-8FBC0805E534}"/>
    <cellStyle name="Normal 10 2 2 2 2 3 2 2" xfId="911" xr:uid="{612A0203-6900-482D-B408-2D3F696C13FB}"/>
    <cellStyle name="Normal 10 2 2 2 2 3 3" xfId="912" xr:uid="{8F9FE592-8BF9-4C17-81F4-1A1F840A7863}"/>
    <cellStyle name="Normal 10 2 2 2 2 3 4" xfId="2522" xr:uid="{17AFAD97-5E36-46AA-85EC-CBD079F95A31}"/>
    <cellStyle name="Normal 10 2 2 2 2 4" xfId="913" xr:uid="{BFD8E47D-DF56-4CD1-9A0B-A6960BA0B2EB}"/>
    <cellStyle name="Normal 10 2 2 2 2 4 2" xfId="914" xr:uid="{3A880985-40CB-4EDF-85A3-BAAF1FFA0BCE}"/>
    <cellStyle name="Normal 10 2 2 2 2 5" xfId="915" xr:uid="{13390270-CF51-4D64-95A3-0228848507A0}"/>
    <cellStyle name="Normal 10 2 2 2 2 6" xfId="2523" xr:uid="{FBDEF6C7-B46C-4096-AA04-FB775F563ADC}"/>
    <cellStyle name="Normal 10 2 2 2 3" xfId="239" xr:uid="{6F0E476F-3EE7-418C-BF31-6F6B49E0C51B}"/>
    <cellStyle name="Normal 10 2 2 2 3 2" xfId="457" xr:uid="{FD3E6C35-504F-42DC-8048-CBC37ABEC39A}"/>
    <cellStyle name="Normal 10 2 2 2 3 2 2" xfId="458" xr:uid="{D1D7A82C-9B95-48C6-9B83-D8BE5261FF5C}"/>
    <cellStyle name="Normal 10 2 2 2 3 2 2 2" xfId="916" xr:uid="{E7E4AE10-33B7-4971-8520-2CFFE4583555}"/>
    <cellStyle name="Normal 10 2 2 2 3 2 2 2 2" xfId="917" xr:uid="{A7802525-F0DD-4A69-BC76-BC6B38A4BF43}"/>
    <cellStyle name="Normal 10 2 2 2 3 2 2 3" xfId="918" xr:uid="{DBC68E9D-75DA-4B4B-A803-9157B6A1C0C1}"/>
    <cellStyle name="Normal 10 2 2 2 3 2 3" xfId="919" xr:uid="{00690FFC-B6DC-4E93-8F80-595C6B355DD7}"/>
    <cellStyle name="Normal 10 2 2 2 3 2 3 2" xfId="920" xr:uid="{43B69750-F237-4EB1-BCDE-0F0161282CF6}"/>
    <cellStyle name="Normal 10 2 2 2 3 2 4" xfId="921" xr:uid="{7619649F-F401-4159-A02A-4D07941AE5CC}"/>
    <cellStyle name="Normal 10 2 2 2 3 3" xfId="459" xr:uid="{1E4B3478-ACE6-4D57-BC32-DBD138EC728E}"/>
    <cellStyle name="Normal 10 2 2 2 3 3 2" xfId="922" xr:uid="{CA4DB3E2-D9F0-4688-90A5-8E2C1512009B}"/>
    <cellStyle name="Normal 10 2 2 2 3 3 2 2" xfId="923" xr:uid="{6DC9C4DA-6729-4F3C-ABBB-97FAE2828DF6}"/>
    <cellStyle name="Normal 10 2 2 2 3 3 3" xfId="924" xr:uid="{70FF4992-87D1-4AAE-A4DB-A70D20B09E7F}"/>
    <cellStyle name="Normal 10 2 2 2 3 4" xfId="925" xr:uid="{4B96FAA6-5744-4289-BA36-13940192FC48}"/>
    <cellStyle name="Normal 10 2 2 2 3 4 2" xfId="926" xr:uid="{2D129275-4710-47C5-A5C5-366FA23606F9}"/>
    <cellStyle name="Normal 10 2 2 2 3 5" xfId="927" xr:uid="{3C894C93-3A93-408B-8B2E-9DC6FBE8805D}"/>
    <cellStyle name="Normal 10 2 2 2 4" xfId="460" xr:uid="{2754FEE1-23DE-443B-83AC-95847B9BEE22}"/>
    <cellStyle name="Normal 10 2 2 2 4 2" xfId="461" xr:uid="{E01989EC-2ED6-4687-9645-125F43581F49}"/>
    <cellStyle name="Normal 10 2 2 2 4 2 2" xfId="928" xr:uid="{2C92DCB9-9BF8-49F1-9527-507BB1F4C0BD}"/>
    <cellStyle name="Normal 10 2 2 2 4 2 2 2" xfId="929" xr:uid="{0B3A7133-1AD7-4AF1-A1C9-16107B905B0C}"/>
    <cellStyle name="Normal 10 2 2 2 4 2 3" xfId="930" xr:uid="{3C991003-64B1-4D12-8388-67C2998E0FA9}"/>
    <cellStyle name="Normal 10 2 2 2 4 3" xfId="931" xr:uid="{0337B2FA-5F69-4727-A17E-2B6AC58BD3E5}"/>
    <cellStyle name="Normal 10 2 2 2 4 3 2" xfId="932" xr:uid="{65E072F8-E1F9-4EA3-9485-E3180E68A3E5}"/>
    <cellStyle name="Normal 10 2 2 2 4 4" xfId="933" xr:uid="{27074619-78C4-4079-92E7-7CCDEF73BD60}"/>
    <cellStyle name="Normal 10 2 2 2 5" xfId="462" xr:uid="{752238B6-7043-45EF-A73A-1DDCC6A348D1}"/>
    <cellStyle name="Normal 10 2 2 2 5 2" xfId="934" xr:uid="{E014EE94-62F5-462D-B574-8DF76692DA04}"/>
    <cellStyle name="Normal 10 2 2 2 5 2 2" xfId="935" xr:uid="{335129C2-1029-4976-B1C7-7F4B07728489}"/>
    <cellStyle name="Normal 10 2 2 2 5 3" xfId="936" xr:uid="{5CF8416B-F876-48CA-A0FA-5A4CE44E0B9B}"/>
    <cellStyle name="Normal 10 2 2 2 5 4" xfId="2524" xr:uid="{C285DDB9-2D99-4097-A358-8EDC26F6733E}"/>
    <cellStyle name="Normal 10 2 2 2 6" xfId="937" xr:uid="{4D1D2705-FAF9-4434-964B-09F68262BA84}"/>
    <cellStyle name="Normal 10 2 2 2 6 2" xfId="938" xr:uid="{F80A63BE-A235-43F0-8627-B1D783FF4596}"/>
    <cellStyle name="Normal 10 2 2 2 7" xfId="939" xr:uid="{5FB3D1D3-3B43-4E9F-BD1D-D5D41D7A52A7}"/>
    <cellStyle name="Normal 10 2 2 2 8" xfId="2525" xr:uid="{768DC320-509B-45B2-AA9C-AAB74FBB8434}"/>
    <cellStyle name="Normal 10 2 2 3" xfId="240" xr:uid="{63ACABCE-DEC5-41B7-8CB4-35CC2A5B0493}"/>
    <cellStyle name="Normal 10 2 2 3 2" xfId="463" xr:uid="{1B5498AD-DFDF-44E8-AB3D-45F21B781EFA}"/>
    <cellStyle name="Normal 10 2 2 3 2 2" xfId="464" xr:uid="{96D49017-69D4-4BB9-B763-C0B2784A3F0A}"/>
    <cellStyle name="Normal 10 2 2 3 2 2 2" xfId="940" xr:uid="{D745C9A7-CB62-47A7-87E3-55CA799FA769}"/>
    <cellStyle name="Normal 10 2 2 3 2 2 2 2" xfId="941" xr:uid="{23DDD311-269D-43F8-8E51-ABA8C1E5008F}"/>
    <cellStyle name="Normal 10 2 2 3 2 2 3" xfId="942" xr:uid="{B60BDA46-89A5-480C-9601-20BC5C5A1625}"/>
    <cellStyle name="Normal 10 2 2 3 2 3" xfId="943" xr:uid="{BAC810B7-F454-4EAF-8626-F018E0C2D313}"/>
    <cellStyle name="Normal 10 2 2 3 2 3 2" xfId="944" xr:uid="{28C326B7-24A1-4106-B448-9F8F4653D84F}"/>
    <cellStyle name="Normal 10 2 2 3 2 4" xfId="945" xr:uid="{A9C4148F-A442-4454-A5C4-F657550758B6}"/>
    <cellStyle name="Normal 10 2 2 3 3" xfId="465" xr:uid="{8B5365BC-5289-4CAC-9C6D-322D49836296}"/>
    <cellStyle name="Normal 10 2 2 3 3 2" xfId="946" xr:uid="{4EFA7678-11D5-488A-88A2-81A25326EE61}"/>
    <cellStyle name="Normal 10 2 2 3 3 2 2" xfId="947" xr:uid="{C64A1F65-08D1-4700-85F7-F6B759C3B165}"/>
    <cellStyle name="Normal 10 2 2 3 3 3" xfId="948" xr:uid="{DF089425-FDCC-420F-99FA-DBE2EDE0C701}"/>
    <cellStyle name="Normal 10 2 2 3 3 4" xfId="2526" xr:uid="{7B7829EA-6319-43BF-83BD-019F04AC6885}"/>
    <cellStyle name="Normal 10 2 2 3 4" xfId="949" xr:uid="{9A6B926F-1262-4C02-AF89-37C822E977B4}"/>
    <cellStyle name="Normal 10 2 2 3 4 2" xfId="950" xr:uid="{520E8E96-7C3C-47A7-8403-7280A10659CF}"/>
    <cellStyle name="Normal 10 2 2 3 5" xfId="951" xr:uid="{DF2080FB-AC6E-497F-8CFA-9C7CDE26A40B}"/>
    <cellStyle name="Normal 10 2 2 3 6" xfId="2527" xr:uid="{FEAEBAD0-210B-4593-991C-3A327714F547}"/>
    <cellStyle name="Normal 10 2 2 4" xfId="241" xr:uid="{93EF1E97-0534-4258-97AE-DC22852737CA}"/>
    <cellStyle name="Normal 10 2 2 4 2" xfId="466" xr:uid="{7BC77E76-C65B-4FFF-859F-0F916E2F16E6}"/>
    <cellStyle name="Normal 10 2 2 4 2 2" xfId="467" xr:uid="{DB9B9AD8-B964-47EB-87DD-33DAB7A46A75}"/>
    <cellStyle name="Normal 10 2 2 4 2 2 2" xfId="952" xr:uid="{E3693A02-1376-4D86-8EB4-1D1BFA6CEBEA}"/>
    <cellStyle name="Normal 10 2 2 4 2 2 2 2" xfId="953" xr:uid="{30150D33-24BF-46CE-9F3D-DCBB6B37B4FF}"/>
    <cellStyle name="Normal 10 2 2 4 2 2 3" xfId="954" xr:uid="{A616CEB9-4E30-4D51-A58D-F11D7F9BF316}"/>
    <cellStyle name="Normal 10 2 2 4 2 3" xfId="955" xr:uid="{60E9771F-3B21-4AB2-810A-1020B353E0E0}"/>
    <cellStyle name="Normal 10 2 2 4 2 3 2" xfId="956" xr:uid="{FE0767EC-0E44-4955-B3C8-7E0275A7483F}"/>
    <cellStyle name="Normal 10 2 2 4 2 4" xfId="957" xr:uid="{CA86169D-F0BA-4C05-9B26-C85B21D164BB}"/>
    <cellStyle name="Normal 10 2 2 4 3" xfId="468" xr:uid="{446B3B7D-27B0-42B1-A582-1749B2554D43}"/>
    <cellStyle name="Normal 10 2 2 4 3 2" xfId="958" xr:uid="{C3AAC176-3247-412C-923B-D168C5FD01AF}"/>
    <cellStyle name="Normal 10 2 2 4 3 2 2" xfId="959" xr:uid="{7C7290CA-EE4B-49C8-B6F6-965119382A77}"/>
    <cellStyle name="Normal 10 2 2 4 3 3" xfId="960" xr:uid="{93E86720-92F7-4348-AA61-68579C86AEFE}"/>
    <cellStyle name="Normal 10 2 2 4 4" xfId="961" xr:uid="{72DC0D3E-2C26-4C30-A98D-4E750E60EEB0}"/>
    <cellStyle name="Normal 10 2 2 4 4 2" xfId="962" xr:uid="{40653527-7F8E-46E6-9A9D-DC53FC1CBA63}"/>
    <cellStyle name="Normal 10 2 2 4 5" xfId="963" xr:uid="{720E3CD9-0AD7-45F6-B81E-FA88EDC26927}"/>
    <cellStyle name="Normal 10 2 2 5" xfId="242" xr:uid="{D911116C-D691-48A1-9B92-7759C30FC0EB}"/>
    <cellStyle name="Normal 10 2 2 5 2" xfId="469" xr:uid="{62A2DE95-B95E-4CE0-9FE6-6E344BD87568}"/>
    <cellStyle name="Normal 10 2 2 5 2 2" xfId="964" xr:uid="{17E71D4C-EAA0-466F-8652-751DD78E9722}"/>
    <cellStyle name="Normal 10 2 2 5 2 2 2" xfId="965" xr:uid="{E6FAF18B-1F60-4DE7-B56A-C7B13DF6BD13}"/>
    <cellStyle name="Normal 10 2 2 5 2 3" xfId="966" xr:uid="{65923015-E4BB-4F3C-A530-CB1C42E14C04}"/>
    <cellStyle name="Normal 10 2 2 5 3" xfId="967" xr:uid="{3211A317-31E5-49D1-B107-ED051CC139CC}"/>
    <cellStyle name="Normal 10 2 2 5 3 2" xfId="968" xr:uid="{D9A6F715-602A-4468-BB45-AAFC13236CAC}"/>
    <cellStyle name="Normal 10 2 2 5 4" xfId="969" xr:uid="{EEA5CC82-0941-4F9F-95DA-54A2D6B2FF57}"/>
    <cellStyle name="Normal 10 2 2 6" xfId="470" xr:uid="{F2A625FC-FD5E-4911-B278-5DB20B0A5C55}"/>
    <cellStyle name="Normal 10 2 2 6 2" xfId="970" xr:uid="{735F7320-B09C-4CC5-8AA6-F4B8D99D6D79}"/>
    <cellStyle name="Normal 10 2 2 6 2 2" xfId="971" xr:uid="{66292FBE-A2BE-42D1-BAB6-403763F33042}"/>
    <cellStyle name="Normal 10 2 2 6 2 3" xfId="4333" xr:uid="{56FCDDB7-A399-451D-B89B-B1498D0DEF4A}"/>
    <cellStyle name="Normal 10 2 2 6 3" xfId="972" xr:uid="{5774A415-340D-423E-8026-F0D44CAF93D8}"/>
    <cellStyle name="Normal 10 2 2 6 4" xfId="2528" xr:uid="{059576B6-093F-4E01-8C41-61856D5854A0}"/>
    <cellStyle name="Normal 10 2 2 6 4 2" xfId="4564" xr:uid="{390E84D3-FDFF-4664-93BC-5AF55916D069}"/>
    <cellStyle name="Normal 10 2 2 6 4 3" xfId="4676" xr:uid="{F1D1681E-65DD-4BA9-BE58-0B3F7EE104F6}"/>
    <cellStyle name="Normal 10 2 2 6 4 4" xfId="4602" xr:uid="{6441310D-6885-4AD5-83B3-89AC37B7451B}"/>
    <cellStyle name="Normal 10 2 2 7" xfId="973" xr:uid="{242FAEC7-AC63-44A4-8FFE-B624C13A8D51}"/>
    <cellStyle name="Normal 10 2 2 7 2" xfId="974" xr:uid="{A70392CD-C362-4E64-B071-EA713C07EEA7}"/>
    <cellStyle name="Normal 10 2 2 8" xfId="975" xr:uid="{6D752E54-5475-4C75-8276-6C9E552A9360}"/>
    <cellStyle name="Normal 10 2 2 9" xfId="2529" xr:uid="{20BB6B52-0F47-4E17-97C0-6DACF1600FE0}"/>
    <cellStyle name="Normal 10 2 3" xfId="74" xr:uid="{99489D55-BF52-4126-8846-47AB0475DE11}"/>
    <cellStyle name="Normal 10 2 3 2" xfId="75" xr:uid="{D0ED6D43-C0C9-4EDF-A514-4979F01AE36E}"/>
    <cellStyle name="Normal 10 2 3 2 2" xfId="471" xr:uid="{4D53B4DA-03D5-40C0-9310-C38601BC091B}"/>
    <cellStyle name="Normal 10 2 3 2 2 2" xfId="472" xr:uid="{3BB43C82-8171-44BE-B293-A7B9DCBEE2C4}"/>
    <cellStyle name="Normal 10 2 3 2 2 2 2" xfId="976" xr:uid="{22152526-7843-4474-9945-A152A1454501}"/>
    <cellStyle name="Normal 10 2 3 2 2 2 2 2" xfId="977" xr:uid="{77855FE5-7DCF-4D36-A020-E300AEB9DDA8}"/>
    <cellStyle name="Normal 10 2 3 2 2 2 3" xfId="978" xr:uid="{7C5DFE9E-925A-48E5-8294-B88B36FC57D6}"/>
    <cellStyle name="Normal 10 2 3 2 2 3" xfId="979" xr:uid="{C7A2AF08-BC63-4F80-A5AC-E689E783B883}"/>
    <cellStyle name="Normal 10 2 3 2 2 3 2" xfId="980" xr:uid="{94253882-C71C-4086-B727-D9BE91AB1BDF}"/>
    <cellStyle name="Normal 10 2 3 2 2 4" xfId="981" xr:uid="{9AE7322B-2BDB-493E-B986-669577700E91}"/>
    <cellStyle name="Normal 10 2 3 2 3" xfId="473" xr:uid="{36DCD93F-5766-45FA-8E6C-F6356EC8C430}"/>
    <cellStyle name="Normal 10 2 3 2 3 2" xfId="982" xr:uid="{D508BD81-DE26-463F-A652-5CA62A31FD28}"/>
    <cellStyle name="Normal 10 2 3 2 3 2 2" xfId="983" xr:uid="{3038B2DE-FBF0-4F9C-B71C-A875988B1B40}"/>
    <cellStyle name="Normal 10 2 3 2 3 3" xfId="984" xr:uid="{93B6EBAA-3B40-4957-9BE0-2635A7AC7F6A}"/>
    <cellStyle name="Normal 10 2 3 2 3 4" xfId="2530" xr:uid="{55C49349-8425-40A8-A72F-3F7905A02F9F}"/>
    <cellStyle name="Normal 10 2 3 2 4" xfId="985" xr:uid="{476D53E4-B72D-47B4-B1DD-3CAC5D27F4A8}"/>
    <cellStyle name="Normal 10 2 3 2 4 2" xfId="986" xr:uid="{14A3E2F0-00B0-4A32-967E-2F706B234F9D}"/>
    <cellStyle name="Normal 10 2 3 2 5" xfId="987" xr:uid="{9F3FF6D6-A304-4D5B-9264-95A79A35D015}"/>
    <cellStyle name="Normal 10 2 3 2 6" xfId="2531" xr:uid="{A1C286CA-DC1A-411B-B3C3-0CC9F4EFEA1A}"/>
    <cellStyle name="Normal 10 2 3 3" xfId="243" xr:uid="{C58B2330-797C-474C-9CEF-E3A358AE4A57}"/>
    <cellStyle name="Normal 10 2 3 3 2" xfId="474" xr:uid="{5CBB09ED-DF39-4767-8F35-94E82AC5619A}"/>
    <cellStyle name="Normal 10 2 3 3 2 2" xfId="475" xr:uid="{7781471A-B97C-4994-B829-60CB5E4F71A2}"/>
    <cellStyle name="Normal 10 2 3 3 2 2 2" xfId="988" xr:uid="{25D7E1B4-6BA0-496A-9E10-55538A9B91F0}"/>
    <cellStyle name="Normal 10 2 3 3 2 2 2 2" xfId="989" xr:uid="{B77A2E8B-B663-4521-A62C-1AC44AA3A961}"/>
    <cellStyle name="Normal 10 2 3 3 2 2 3" xfId="990" xr:uid="{C0AC0ADB-E85E-42C6-BC4B-512D4255A667}"/>
    <cellStyle name="Normal 10 2 3 3 2 3" xfId="991" xr:uid="{C77F123A-611E-4444-82BA-2B215D36F996}"/>
    <cellStyle name="Normal 10 2 3 3 2 3 2" xfId="992" xr:uid="{FE89AD29-2BA4-4209-973D-84DCE10C06ED}"/>
    <cellStyle name="Normal 10 2 3 3 2 4" xfId="993" xr:uid="{E5BF9F93-A19D-4FE9-8C0D-54399AE8C2F7}"/>
    <cellStyle name="Normal 10 2 3 3 3" xfId="476" xr:uid="{E4C600D9-3655-4DB4-BE98-96A71E047F67}"/>
    <cellStyle name="Normal 10 2 3 3 3 2" xfId="994" xr:uid="{50251B89-3C24-4BA8-BF7B-25418ED92177}"/>
    <cellStyle name="Normal 10 2 3 3 3 2 2" xfId="995" xr:uid="{9117F6D1-6CBE-4B31-833A-95CCE5FED18A}"/>
    <cellStyle name="Normal 10 2 3 3 3 3" xfId="996" xr:uid="{3942B86F-246C-45D4-BEA4-90FE93820728}"/>
    <cellStyle name="Normal 10 2 3 3 4" xfId="997" xr:uid="{A88A0792-D43D-4147-AEAF-7C203A1324A8}"/>
    <cellStyle name="Normal 10 2 3 3 4 2" xfId="998" xr:uid="{27523CB6-A54D-4FF4-B620-2A11E38E49C7}"/>
    <cellStyle name="Normal 10 2 3 3 5" xfId="999" xr:uid="{CB4C0785-A2D5-414D-A94E-CBA748D1E218}"/>
    <cellStyle name="Normal 10 2 3 4" xfId="244" xr:uid="{3E2CFE99-A2BF-4C85-9ADE-AE3AD28988AA}"/>
    <cellStyle name="Normal 10 2 3 4 2" xfId="477" xr:uid="{18778921-53A4-4420-B5F4-E7C90C8968E5}"/>
    <cellStyle name="Normal 10 2 3 4 2 2" xfId="1000" xr:uid="{566CBF69-5ABB-43F8-B865-C53364E2F309}"/>
    <cellStyle name="Normal 10 2 3 4 2 2 2" xfId="1001" xr:uid="{B460359D-4FE4-4D09-ACC8-3D081E2B3802}"/>
    <cellStyle name="Normal 10 2 3 4 2 3" xfId="1002" xr:uid="{036A6762-841C-4454-A082-F93FCA1BFF81}"/>
    <cellStyle name="Normal 10 2 3 4 3" xfId="1003" xr:uid="{E32ABE1A-7AC8-445D-B519-951303563333}"/>
    <cellStyle name="Normal 10 2 3 4 3 2" xfId="1004" xr:uid="{C612B145-28C5-4E94-BA89-ED1AD994ABC5}"/>
    <cellStyle name="Normal 10 2 3 4 4" xfId="1005" xr:uid="{A64791DA-2D09-4F87-9088-33DCFD4545E8}"/>
    <cellStyle name="Normal 10 2 3 5" xfId="478" xr:uid="{6BB99C2B-7AED-4372-B9D2-2C15ED14DC4E}"/>
    <cellStyle name="Normal 10 2 3 5 2" xfId="1006" xr:uid="{A5A13185-201F-4963-B054-76B8FDE22A36}"/>
    <cellStyle name="Normal 10 2 3 5 2 2" xfId="1007" xr:uid="{EA196949-F65B-421B-8525-C5629B1253F2}"/>
    <cellStyle name="Normal 10 2 3 5 2 3" xfId="4334" xr:uid="{F3F98669-2621-4BEB-A4F4-3641EF43E5DA}"/>
    <cellStyle name="Normal 10 2 3 5 3" xfId="1008" xr:uid="{5E8A6762-232A-4EE1-9A28-6F20E64C5A73}"/>
    <cellStyle name="Normal 10 2 3 5 4" xfId="2532" xr:uid="{B34F2DEA-D721-4A05-B62F-42CA45FC0162}"/>
    <cellStyle name="Normal 10 2 3 5 4 2" xfId="4565" xr:uid="{A4750E8E-4D57-4969-96CF-A38198466250}"/>
    <cellStyle name="Normal 10 2 3 5 4 3" xfId="4677" xr:uid="{24B49146-4F5A-4D35-8ED6-9CAA3EEF05B3}"/>
    <cellStyle name="Normal 10 2 3 5 4 4" xfId="4603" xr:uid="{386957DF-9EDD-462C-AE3B-71BB52421EEE}"/>
    <cellStyle name="Normal 10 2 3 6" xfId="1009" xr:uid="{0CAB323D-EFA1-45B3-878A-DAC8AB833C52}"/>
    <cellStyle name="Normal 10 2 3 6 2" xfId="1010" xr:uid="{88722483-AD88-435C-97F1-2B48CBA45C40}"/>
    <cellStyle name="Normal 10 2 3 7" xfId="1011" xr:uid="{47812D2A-3254-4926-8DED-60C09DC7110F}"/>
    <cellStyle name="Normal 10 2 3 8" xfId="2533" xr:uid="{82C2921C-9E58-4EFA-8F75-B79A6D297A7C}"/>
    <cellStyle name="Normal 10 2 4" xfId="76" xr:uid="{10CC3D4F-3342-49CE-AF8D-FA849CA49A95}"/>
    <cellStyle name="Normal 10 2 4 2" xfId="429" xr:uid="{774E6679-7F13-4B33-B99A-ADDEF2AFD733}"/>
    <cellStyle name="Normal 10 2 4 2 2" xfId="479" xr:uid="{A88EAF60-F01E-4CBA-B14D-D72FBFCED496}"/>
    <cellStyle name="Normal 10 2 4 2 2 2" xfId="1012" xr:uid="{51A62F6A-DFC1-4146-A5F3-CED801EB373D}"/>
    <cellStyle name="Normal 10 2 4 2 2 2 2" xfId="1013" xr:uid="{4AA70346-AD6A-49BC-9C0B-FE84A95A7A08}"/>
    <cellStyle name="Normal 10 2 4 2 2 3" xfId="1014" xr:uid="{61E3C27B-D640-4866-A262-3EF73E4288AD}"/>
    <cellStyle name="Normal 10 2 4 2 2 4" xfId="2534" xr:uid="{FB94B558-DFAE-4ECE-8B36-442677B67852}"/>
    <cellStyle name="Normal 10 2 4 2 3" xfId="1015" xr:uid="{8D5EF6DE-4F5D-4D12-A71D-17B5FC9283C2}"/>
    <cellStyle name="Normal 10 2 4 2 3 2" xfId="1016" xr:uid="{6EADB007-9A3D-4A82-98CE-33D6460C5A2A}"/>
    <cellStyle name="Normal 10 2 4 2 4" xfId="1017" xr:uid="{F37E026E-2B95-47A3-A45B-FEED376BD6BF}"/>
    <cellStyle name="Normal 10 2 4 2 5" xfId="2535" xr:uid="{D0A12004-4E51-4327-B62B-013AE8707B95}"/>
    <cellStyle name="Normal 10 2 4 3" xfId="480" xr:uid="{DD0C1A1E-3260-4403-9BF0-9183DCCF689D}"/>
    <cellStyle name="Normal 10 2 4 3 2" xfId="1018" xr:uid="{C1B94C13-A605-4995-93C2-80922E5BBD20}"/>
    <cellStyle name="Normal 10 2 4 3 2 2" xfId="1019" xr:uid="{3D196444-3E77-4F08-9FB8-0C06EC2E0769}"/>
    <cellStyle name="Normal 10 2 4 3 3" xfId="1020" xr:uid="{58410E22-DB59-41F6-A962-061CFAFF0A3C}"/>
    <cellStyle name="Normal 10 2 4 3 4" xfId="2536" xr:uid="{5875B134-FAE0-4BDE-86E4-B9F2FAAC080C}"/>
    <cellStyle name="Normal 10 2 4 4" xfId="1021" xr:uid="{08A7A3BA-5D8E-4C26-BBCC-AAD6BF4F7E87}"/>
    <cellStyle name="Normal 10 2 4 4 2" xfId="1022" xr:uid="{8E270093-53A3-499F-A6C4-208DDB2CB552}"/>
    <cellStyle name="Normal 10 2 4 4 3" xfId="2537" xr:uid="{5B02BBC8-28B9-47C4-9BB0-A4FCAB620EEC}"/>
    <cellStyle name="Normal 10 2 4 4 4" xfId="2538" xr:uid="{A1BCC99A-FAAB-45BE-8FB2-7A488658901C}"/>
    <cellStyle name="Normal 10 2 4 5" xfId="1023" xr:uid="{F586E5AB-65DA-4D5B-ABCE-655DD1352DC6}"/>
    <cellStyle name="Normal 10 2 4 6" xfId="2539" xr:uid="{E3A8EAA1-1FE1-49B4-B780-BCA5991EB93E}"/>
    <cellStyle name="Normal 10 2 4 7" xfId="2540" xr:uid="{216ADAA4-09D7-42CB-8F93-A81BC70DA8C4}"/>
    <cellStyle name="Normal 10 2 5" xfId="245" xr:uid="{746DFF7A-0FDE-4255-92AF-F11276F112ED}"/>
    <cellStyle name="Normal 10 2 5 2" xfId="481" xr:uid="{48EE4110-205D-4112-ABD2-AB794EFBCD8C}"/>
    <cellStyle name="Normal 10 2 5 2 2" xfId="482" xr:uid="{34F69F6A-5A6B-4AD3-B4BF-9B6572308EFD}"/>
    <cellStyle name="Normal 10 2 5 2 2 2" xfId="1024" xr:uid="{3C264CF8-558B-4238-884F-5E11BB5391DE}"/>
    <cellStyle name="Normal 10 2 5 2 2 2 2" xfId="1025" xr:uid="{C76D0DAC-B2B6-4BC7-8BE5-D704CC58E565}"/>
    <cellStyle name="Normal 10 2 5 2 2 3" xfId="1026" xr:uid="{088F1713-02E2-4E45-BD2B-92379EBD1670}"/>
    <cellStyle name="Normal 10 2 5 2 3" xfId="1027" xr:uid="{9375C7C1-642F-4380-95B0-766D08700DBC}"/>
    <cellStyle name="Normal 10 2 5 2 3 2" xfId="1028" xr:uid="{58C1D658-EC5B-4DE6-A8F6-D360615621C1}"/>
    <cellStyle name="Normal 10 2 5 2 4" xfId="1029" xr:uid="{7691D1EB-11E0-433D-8C50-116C14BE5BB0}"/>
    <cellStyle name="Normal 10 2 5 3" xfId="483" xr:uid="{60F70DD0-EE1C-471F-B675-DFD366E85C5D}"/>
    <cellStyle name="Normal 10 2 5 3 2" xfId="1030" xr:uid="{E7454044-4669-4E0C-BC92-8C8C61229464}"/>
    <cellStyle name="Normal 10 2 5 3 2 2" xfId="1031" xr:uid="{8AED8689-A393-450D-ABAC-223138BEF3AB}"/>
    <cellStyle name="Normal 10 2 5 3 3" xfId="1032" xr:uid="{6BA989A1-CAB7-4AD4-A9BF-B812D97D5627}"/>
    <cellStyle name="Normal 10 2 5 3 4" xfId="2541" xr:uid="{763783A4-0603-4FC1-BB38-6AEED845B718}"/>
    <cellStyle name="Normal 10 2 5 4" xfId="1033" xr:uid="{B8F52D7A-762F-4473-8C88-9F6DAFCBBBC7}"/>
    <cellStyle name="Normal 10 2 5 4 2" xfId="1034" xr:uid="{315049DF-80C8-4B6E-8978-5B312760B1BB}"/>
    <cellStyle name="Normal 10 2 5 5" xfId="1035" xr:uid="{A577A1DA-C1F6-4179-BB0C-83B9649085BE}"/>
    <cellStyle name="Normal 10 2 5 6" xfId="2542" xr:uid="{8B26B522-E6B3-4ECA-A967-088134D39807}"/>
    <cellStyle name="Normal 10 2 6" xfId="246" xr:uid="{BBEBE661-BF3D-4DC9-87DA-D49E520E8D3A}"/>
    <cellStyle name="Normal 10 2 6 2" xfId="484" xr:uid="{7D901F98-A36D-4807-B022-1B7B21CC9B34}"/>
    <cellStyle name="Normal 10 2 6 2 2" xfId="1036" xr:uid="{185B9E0C-F3B4-4A3F-B442-3C7216DC85C9}"/>
    <cellStyle name="Normal 10 2 6 2 2 2" xfId="1037" xr:uid="{1598ACB9-EFC5-4132-9ABF-C0213DEB5F15}"/>
    <cellStyle name="Normal 10 2 6 2 3" xfId="1038" xr:uid="{A9BB193A-6A89-4892-A4B0-AB82FD9D4492}"/>
    <cellStyle name="Normal 10 2 6 2 4" xfId="2543" xr:uid="{D8A2001A-394F-4C38-8685-0998F69602C8}"/>
    <cellStyle name="Normal 10 2 6 3" xfId="1039" xr:uid="{8746EE86-32AB-4065-9633-E1BE6DDCEF3B}"/>
    <cellStyle name="Normal 10 2 6 3 2" xfId="1040" xr:uid="{8CD07A44-75E2-4386-8A99-AA58BA6AFD47}"/>
    <cellStyle name="Normal 10 2 6 4" xfId="1041" xr:uid="{A97FFD78-FCB7-484D-B265-C3F6563D8625}"/>
    <cellStyle name="Normal 10 2 6 5" xfId="2544" xr:uid="{2B1390B1-5A7B-422E-BF98-80FDC09CB746}"/>
    <cellStyle name="Normal 10 2 7" xfId="485" xr:uid="{40EF2DCB-7CD7-4085-B51C-0FD7D307ADAD}"/>
    <cellStyle name="Normal 10 2 7 2" xfId="1042" xr:uid="{9FED71BB-90FA-4AC7-BC9F-2EEA214A56D3}"/>
    <cellStyle name="Normal 10 2 7 2 2" xfId="1043" xr:uid="{4AB63C80-5576-47ED-9D39-A450B776B062}"/>
    <cellStyle name="Normal 10 2 7 2 3" xfId="4332" xr:uid="{E8B4DDA6-4779-4342-A463-1A64C84B9C91}"/>
    <cellStyle name="Normal 10 2 7 3" xfId="1044" xr:uid="{DAF50325-FFA4-40CD-AB34-74C46B7B3896}"/>
    <cellStyle name="Normal 10 2 7 4" xfId="2545" xr:uid="{DCD89017-10D9-4C6E-9620-E38567A652E5}"/>
    <cellStyle name="Normal 10 2 7 4 2" xfId="4563" xr:uid="{61B63D8D-2045-484B-A7D0-970E20CEB61E}"/>
    <cellStyle name="Normal 10 2 7 4 3" xfId="4678" xr:uid="{8D1AE1CB-7248-4793-A0FD-0F3C87C3A388}"/>
    <cellStyle name="Normal 10 2 7 4 4" xfId="4601" xr:uid="{69B2237E-A367-45CD-95F8-0CEEE09F8A1C}"/>
    <cellStyle name="Normal 10 2 8" xfId="1045" xr:uid="{9E62F7C6-FEA6-47E3-9FC1-87BF3759CC31}"/>
    <cellStyle name="Normal 10 2 8 2" xfId="1046" xr:uid="{4D0CC5C9-BE08-4336-9FDC-F256D14E1491}"/>
    <cellStyle name="Normal 10 2 8 3" xfId="2546" xr:uid="{89DCEECA-5EBB-4228-BD6F-0DC7EB308179}"/>
    <cellStyle name="Normal 10 2 8 4" xfId="2547" xr:uid="{70A2D0C1-82F8-4D28-A6AA-06EEB0721A79}"/>
    <cellStyle name="Normal 10 2 9" xfId="1047" xr:uid="{C43BE64C-BAEB-4F7D-862C-BC07A288AB43}"/>
    <cellStyle name="Normal 10 3" xfId="77" xr:uid="{C61360D0-0FB5-4991-A5FF-B9EAACC86CDF}"/>
    <cellStyle name="Normal 10 3 10" xfId="2548" xr:uid="{7458B40E-421D-4849-B7B9-E88183A09FE8}"/>
    <cellStyle name="Normal 10 3 11" xfId="2549" xr:uid="{8364B4A2-27AE-4439-A896-8AA8551D1EC2}"/>
    <cellStyle name="Normal 10 3 2" xfId="78" xr:uid="{DFF829C9-B52D-4AD0-8424-58FEB388CB33}"/>
    <cellStyle name="Normal 10 3 2 2" xfId="79" xr:uid="{17AA2875-CCA1-491E-AEBB-5B46B7DC7F4D}"/>
    <cellStyle name="Normal 10 3 2 2 2" xfId="247" xr:uid="{E33E6759-30D2-47CA-A7B5-8B98D4997E12}"/>
    <cellStyle name="Normal 10 3 2 2 2 2" xfId="486" xr:uid="{4A05511B-E32D-4CEF-849D-E74AD60FF2FF}"/>
    <cellStyle name="Normal 10 3 2 2 2 2 2" xfId="1048" xr:uid="{47234158-9832-4694-8BAA-283F950334B5}"/>
    <cellStyle name="Normal 10 3 2 2 2 2 2 2" xfId="1049" xr:uid="{3653424D-EE02-424F-AED7-2162999A9DF0}"/>
    <cellStyle name="Normal 10 3 2 2 2 2 3" xfId="1050" xr:uid="{71313C20-064E-4D8A-A9C0-9CEF7C96CA30}"/>
    <cellStyle name="Normal 10 3 2 2 2 2 4" xfId="2550" xr:uid="{ABBC5B15-1B77-435A-98B7-7B347A21A39F}"/>
    <cellStyle name="Normal 10 3 2 2 2 3" xfId="1051" xr:uid="{156EC217-1F29-4FB0-9949-76F0A65DF037}"/>
    <cellStyle name="Normal 10 3 2 2 2 3 2" xfId="1052" xr:uid="{1152C39C-4E24-4D0B-A21B-7FEAA3AE9D2F}"/>
    <cellStyle name="Normal 10 3 2 2 2 3 3" xfId="2551" xr:uid="{08D44C49-2326-45BA-A68B-BEAE8DB5AC79}"/>
    <cellStyle name="Normal 10 3 2 2 2 3 4" xfId="2552" xr:uid="{7908F9D0-453C-428E-B9E0-638AFDD7E8CD}"/>
    <cellStyle name="Normal 10 3 2 2 2 4" xfId="1053" xr:uid="{45A67B73-01A6-4E7C-A9AD-0CEF23E85A12}"/>
    <cellStyle name="Normal 10 3 2 2 2 5" xfId="2553" xr:uid="{5401A873-D943-4073-9EFF-D4C66DF80EC0}"/>
    <cellStyle name="Normal 10 3 2 2 2 6" xfId="2554" xr:uid="{1F32D2B9-EC68-4707-9033-021A594A0749}"/>
    <cellStyle name="Normal 10 3 2 2 3" xfId="487" xr:uid="{8C461DEB-6613-4DA2-BC88-E5C63230E8BA}"/>
    <cellStyle name="Normal 10 3 2 2 3 2" xfId="1054" xr:uid="{F144BDA2-CFCF-45F5-9916-A9F1F2F0874C}"/>
    <cellStyle name="Normal 10 3 2 2 3 2 2" xfId="1055" xr:uid="{786866BC-F476-44F9-A672-559F667865C7}"/>
    <cellStyle name="Normal 10 3 2 2 3 2 3" xfId="2555" xr:uid="{881207D7-D309-4AA6-829D-FE71509ECB04}"/>
    <cellStyle name="Normal 10 3 2 2 3 2 4" xfId="2556" xr:uid="{7D19CDE1-F8BC-4C27-9A88-BF2133F60E39}"/>
    <cellStyle name="Normal 10 3 2 2 3 3" xfId="1056" xr:uid="{7437214C-3941-4150-B85F-C5EFD16D9319}"/>
    <cellStyle name="Normal 10 3 2 2 3 4" xfId="2557" xr:uid="{E82D6E01-2165-4BD3-807C-E81D8CF3F448}"/>
    <cellStyle name="Normal 10 3 2 2 3 5" xfId="2558" xr:uid="{927C4849-EE16-41EC-BDE9-E1ED951EB27B}"/>
    <cellStyle name="Normal 10 3 2 2 4" xfId="1057" xr:uid="{8E44FCEC-FE9B-499C-B919-085A95119796}"/>
    <cellStyle name="Normal 10 3 2 2 4 2" xfId="1058" xr:uid="{92E2A3CE-5F8F-4E12-89DA-30FFD2172FE4}"/>
    <cellStyle name="Normal 10 3 2 2 4 3" xfId="2559" xr:uid="{1D506A19-0C5D-4ED3-ABE6-13DB97340773}"/>
    <cellStyle name="Normal 10 3 2 2 4 4" xfId="2560" xr:uid="{CCC49944-81AE-425C-82A3-1D1875489AA5}"/>
    <cellStyle name="Normal 10 3 2 2 5" xfId="1059" xr:uid="{1EC3467F-337D-4121-BFA6-48D59F75B496}"/>
    <cellStyle name="Normal 10 3 2 2 5 2" xfId="2561" xr:uid="{5CF0B862-6EAC-4825-B260-4ADFD4536F27}"/>
    <cellStyle name="Normal 10 3 2 2 5 3" xfId="2562" xr:uid="{4B41940F-2338-486C-B511-EDC0E4FB064C}"/>
    <cellStyle name="Normal 10 3 2 2 5 4" xfId="2563" xr:uid="{1E02079B-E490-4CEB-A04A-60E69C5E393A}"/>
    <cellStyle name="Normal 10 3 2 2 6" xfId="2564" xr:uid="{D919C989-638A-4CB0-AC1B-B9E0FF1DF66A}"/>
    <cellStyle name="Normal 10 3 2 2 7" xfId="2565" xr:uid="{7C6237CC-E7DC-45A7-ABC3-83DA370D35C1}"/>
    <cellStyle name="Normal 10 3 2 2 8" xfId="2566" xr:uid="{5E805E4A-6098-4A5D-98B7-86A83171D9B8}"/>
    <cellStyle name="Normal 10 3 2 3" xfId="248" xr:uid="{C37E89A8-1A51-47D9-860E-AB980A46AD9F}"/>
    <cellStyle name="Normal 10 3 2 3 2" xfId="488" xr:uid="{E5CCE884-7329-4463-9568-16B13E102076}"/>
    <cellStyle name="Normal 10 3 2 3 2 2" xfId="489" xr:uid="{9AC1649A-05D9-4D4E-BEB9-5C3A6532922D}"/>
    <cellStyle name="Normal 10 3 2 3 2 2 2" xfId="1060" xr:uid="{5B1A632B-DC39-4979-AFF2-F95C1A379787}"/>
    <cellStyle name="Normal 10 3 2 3 2 2 2 2" xfId="1061" xr:uid="{A3554E75-FB49-492E-A76D-AEC9B5D2DAA0}"/>
    <cellStyle name="Normal 10 3 2 3 2 2 3" xfId="1062" xr:uid="{A6BD3810-81CB-460E-A8E1-DEE00DC1B3C6}"/>
    <cellStyle name="Normal 10 3 2 3 2 3" xfId="1063" xr:uid="{B18C32AE-977F-4BB3-8379-1E81B72CC19C}"/>
    <cellStyle name="Normal 10 3 2 3 2 3 2" xfId="1064" xr:uid="{E07A69E2-61C1-4228-AAA7-6857960FDC11}"/>
    <cellStyle name="Normal 10 3 2 3 2 4" xfId="1065" xr:uid="{65CEAE7A-61FC-483A-884F-88ADD70B4038}"/>
    <cellStyle name="Normal 10 3 2 3 3" xfId="490" xr:uid="{1E6453E7-A1E3-48A1-BF21-E98A63EFAC4C}"/>
    <cellStyle name="Normal 10 3 2 3 3 2" xfId="1066" xr:uid="{780CB09A-004B-4C8A-BFF5-DB0E14D6C4A3}"/>
    <cellStyle name="Normal 10 3 2 3 3 2 2" xfId="1067" xr:uid="{23ED9D56-E1EC-4F4D-BA44-1E358C3C77BD}"/>
    <cellStyle name="Normal 10 3 2 3 3 3" xfId="1068" xr:uid="{01257B70-D274-41D8-A87A-3C039280DF1C}"/>
    <cellStyle name="Normal 10 3 2 3 3 4" xfId="2567" xr:uid="{3DD1B08E-D07B-4EBD-B2B5-46DBC7FB40AF}"/>
    <cellStyle name="Normal 10 3 2 3 4" xfId="1069" xr:uid="{3E46AC67-FFA0-422F-9EA5-31BC8C235045}"/>
    <cellStyle name="Normal 10 3 2 3 4 2" xfId="1070" xr:uid="{89064A8E-FAF5-4B95-B2EE-17AD4FABB222}"/>
    <cellStyle name="Normal 10 3 2 3 5" xfId="1071" xr:uid="{4777C22C-4315-457B-A2E5-FF9E2B597B4F}"/>
    <cellStyle name="Normal 10 3 2 3 6" xfId="2568" xr:uid="{D993F0B4-E1DE-4EF9-B386-2C61A573DC63}"/>
    <cellStyle name="Normal 10 3 2 4" xfId="249" xr:uid="{96E4ED27-EF32-4BC3-8105-AED14A2C6514}"/>
    <cellStyle name="Normal 10 3 2 4 2" xfId="491" xr:uid="{46A7E68C-360E-42EA-8080-47A4A16CFA60}"/>
    <cellStyle name="Normal 10 3 2 4 2 2" xfId="1072" xr:uid="{0CE05856-7D1F-49FA-ACB2-E182D6CC4056}"/>
    <cellStyle name="Normal 10 3 2 4 2 2 2" xfId="1073" xr:uid="{871CA1F5-C012-4E5D-88A2-0E477A3621FE}"/>
    <cellStyle name="Normal 10 3 2 4 2 3" xfId="1074" xr:uid="{4D4734EC-0C76-4FB5-854C-41EFB3415C0C}"/>
    <cellStyle name="Normal 10 3 2 4 2 4" xfId="2569" xr:uid="{8BA7AC9B-3959-4EC9-A816-93BF1C1C4311}"/>
    <cellStyle name="Normal 10 3 2 4 3" xfId="1075" xr:uid="{5C826E85-AF57-48B2-9F31-F09F0B110471}"/>
    <cellStyle name="Normal 10 3 2 4 3 2" xfId="1076" xr:uid="{CFD81F20-CD5C-4193-8EE7-4BF71ED1D63D}"/>
    <cellStyle name="Normal 10 3 2 4 4" xfId="1077" xr:uid="{60A66042-B135-41AD-9CA2-AA0BDE2206D2}"/>
    <cellStyle name="Normal 10 3 2 4 5" xfId="2570" xr:uid="{2005E632-EF36-4CBB-A3D2-74343793A2FD}"/>
    <cellStyle name="Normal 10 3 2 5" xfId="251" xr:uid="{D7D8CE50-2B0D-42EA-9E5E-7CEDD88C7618}"/>
    <cellStyle name="Normal 10 3 2 5 2" xfId="1078" xr:uid="{4DE890B3-2C56-4204-8AB0-4CC4A1A1DA97}"/>
    <cellStyle name="Normal 10 3 2 5 2 2" xfId="1079" xr:uid="{0EF4624C-E7FC-4FF7-85D7-DE8497008295}"/>
    <cellStyle name="Normal 10 3 2 5 3" xfId="1080" xr:uid="{166FA1C8-1DD2-48A9-B747-A89FBFE1AB5E}"/>
    <cellStyle name="Normal 10 3 2 5 4" xfId="2571" xr:uid="{2DDB685A-4C36-4E73-9E6A-77AE1F8ECBCC}"/>
    <cellStyle name="Normal 10 3 2 6" xfId="1081" xr:uid="{1113637C-29FE-47C5-ACAE-A6C514D730D8}"/>
    <cellStyle name="Normal 10 3 2 6 2" xfId="1082" xr:uid="{B18280CC-DD6F-403A-966F-58E2D2DB9487}"/>
    <cellStyle name="Normal 10 3 2 6 3" xfId="2572" xr:uid="{C69B6CE9-1DB2-4B44-930E-FAD597263B40}"/>
    <cellStyle name="Normal 10 3 2 6 4" xfId="2573" xr:uid="{5CB411BF-B637-45D3-BB6A-0A5AEB77C780}"/>
    <cellStyle name="Normal 10 3 2 7" xfId="1083" xr:uid="{6A221EF9-37E7-41E5-B274-724499D82380}"/>
    <cellStyle name="Normal 10 3 2 8" xfId="2574" xr:uid="{257ABDEA-7C78-4E80-8A0B-148795804297}"/>
    <cellStyle name="Normal 10 3 2 9" xfId="2575" xr:uid="{A6973EEE-6927-4289-B238-F10B64E7FEDD}"/>
    <cellStyle name="Normal 10 3 3" xfId="80" xr:uid="{81B5877F-C689-4A45-BFF3-F8F23383A8E0}"/>
    <cellStyle name="Normal 10 3 3 2" xfId="81" xr:uid="{4C48A55A-F8B5-44F0-B92C-493717540305}"/>
    <cellStyle name="Normal 10 3 3 2 2" xfId="492" xr:uid="{A80E33D8-05DF-4377-8A37-E03935B45BE1}"/>
    <cellStyle name="Normal 10 3 3 2 2 2" xfId="1084" xr:uid="{F7E4804C-BE3D-4BB7-A279-49F2261B0C12}"/>
    <cellStyle name="Normal 10 3 3 2 2 2 2" xfId="1085" xr:uid="{0F28CB13-9310-4762-BA16-83BA87A00333}"/>
    <cellStyle name="Normal 10 3 3 2 2 2 2 2" xfId="4445" xr:uid="{1925C7F1-B4A0-4369-BA17-53F8DBE41667}"/>
    <cellStyle name="Normal 10 3 3 2 2 2 3" xfId="4446" xr:uid="{0E53C8F9-C880-48DD-B6F0-AFB978ADA863}"/>
    <cellStyle name="Normal 10 3 3 2 2 3" xfId="1086" xr:uid="{66E4FE9F-0DD9-43DF-97DC-2A7F1B6006BE}"/>
    <cellStyle name="Normal 10 3 3 2 2 3 2" xfId="4447" xr:uid="{3B3914CC-D70A-46E7-AF39-DA24273A225C}"/>
    <cellStyle name="Normal 10 3 3 2 2 4" xfId="2576" xr:uid="{B1F14087-BA15-4798-8912-2AD5D0CE480F}"/>
    <cellStyle name="Normal 10 3 3 2 3" xfId="1087" xr:uid="{B3BF852C-F00C-4F2A-8386-FA9800942122}"/>
    <cellStyle name="Normal 10 3 3 2 3 2" xfId="1088" xr:uid="{8DAB1872-5428-4C95-8E14-2F987580548C}"/>
    <cellStyle name="Normal 10 3 3 2 3 2 2" xfId="4448" xr:uid="{A925152B-D8AE-4F5B-9F8E-1EED941A6A03}"/>
    <cellStyle name="Normal 10 3 3 2 3 3" xfId="2577" xr:uid="{04EFFE8F-930F-48B7-B358-B53E6344FAF9}"/>
    <cellStyle name="Normal 10 3 3 2 3 4" xfId="2578" xr:uid="{D7D5F3BA-C9E6-4E51-BBBC-B601B9CE8438}"/>
    <cellStyle name="Normal 10 3 3 2 4" xfId="1089" xr:uid="{6F4ACCE5-BBF9-416A-BEC1-3AF2AB42B98C}"/>
    <cellStyle name="Normal 10 3 3 2 4 2" xfId="4449" xr:uid="{05F01F07-3D2B-42A6-88D3-F20CF675B9D6}"/>
    <cellStyle name="Normal 10 3 3 2 5" xfId="2579" xr:uid="{E1CB8B02-0499-49D1-88F3-F80F8B352C41}"/>
    <cellStyle name="Normal 10 3 3 2 6" xfId="2580" xr:uid="{A9DF7629-DEB5-4E12-A0F0-3130FB144F70}"/>
    <cellStyle name="Normal 10 3 3 3" xfId="252" xr:uid="{C9C71FD4-0C1E-48DF-9A30-3736B89551AF}"/>
    <cellStyle name="Normal 10 3 3 3 2" xfId="1090" xr:uid="{3C9F1DB9-3181-44FB-B198-C0CC5859CC6E}"/>
    <cellStyle name="Normal 10 3 3 3 2 2" xfId="1091" xr:uid="{BEED31D0-F13D-4596-9A2F-5281F9FC3523}"/>
    <cellStyle name="Normal 10 3 3 3 2 2 2" xfId="4450" xr:uid="{F7BF57C6-000F-469B-A26B-9E4745128765}"/>
    <cellStyle name="Normal 10 3 3 3 2 3" xfId="2581" xr:uid="{3C1024C3-F9B5-4D06-8510-92BBD15591C9}"/>
    <cellStyle name="Normal 10 3 3 3 2 4" xfId="2582" xr:uid="{86EEF9A0-121E-415B-ABD5-C62D75EBF474}"/>
    <cellStyle name="Normal 10 3 3 3 3" xfId="1092" xr:uid="{7DB903AC-F9F7-4C90-B781-8A8DE7243ABD}"/>
    <cellStyle name="Normal 10 3 3 3 3 2" xfId="4451" xr:uid="{C00456DC-4DAB-4CEA-9BBC-936E698B338B}"/>
    <cellStyle name="Normal 10 3 3 3 4" xfId="2583" xr:uid="{77DF84BF-1C28-487A-B71B-B11885F350AF}"/>
    <cellStyle name="Normal 10 3 3 3 5" xfId="2584" xr:uid="{896D635E-1DEA-4A73-AE79-280FE290DDE0}"/>
    <cellStyle name="Normal 10 3 3 4" xfId="1093" xr:uid="{66A36FCA-3595-4C25-946E-4EB9D85A4AE0}"/>
    <cellStyle name="Normal 10 3 3 4 2" xfId="1094" xr:uid="{C0A8952A-AEAE-44A1-978A-16BCAE0FA901}"/>
    <cellStyle name="Normal 10 3 3 4 2 2" xfId="4452" xr:uid="{5AFFD2E4-32A2-4265-A300-B69735713073}"/>
    <cellStyle name="Normal 10 3 3 4 3" xfId="2585" xr:uid="{FE198B0F-23BE-4C04-B4C3-4FD8F0E2CFDC}"/>
    <cellStyle name="Normal 10 3 3 4 4" xfId="2586" xr:uid="{391F0A87-3643-4F14-B375-6F1B7F6DCA07}"/>
    <cellStyle name="Normal 10 3 3 5" xfId="1095" xr:uid="{9A0CEF7C-5383-4F72-B067-FFAF51B7841D}"/>
    <cellStyle name="Normal 10 3 3 5 2" xfId="2587" xr:uid="{C4AD4F52-74FB-489E-ABC7-03EAF2998568}"/>
    <cellStyle name="Normal 10 3 3 5 3" xfId="2588" xr:uid="{DBC393D6-FBB7-4834-867C-BF03DB4F8835}"/>
    <cellStyle name="Normal 10 3 3 5 4" xfId="2589" xr:uid="{E356699B-8424-4F32-ABAA-475851372161}"/>
    <cellStyle name="Normal 10 3 3 6" xfId="2590" xr:uid="{9371EF9C-620B-4679-9D92-F2F6222F9CD4}"/>
    <cellStyle name="Normal 10 3 3 7" xfId="2591" xr:uid="{BC5306EA-E8D5-4F41-A3E8-3E9490588C00}"/>
    <cellStyle name="Normal 10 3 3 8" xfId="2592" xr:uid="{FE375351-5549-4F1E-AFF9-51A51C0F7B5E}"/>
    <cellStyle name="Normal 10 3 4" xfId="82" xr:uid="{60B57606-9971-4BD9-B36D-13854C5CC917}"/>
    <cellStyle name="Normal 10 3 4 2" xfId="493" xr:uid="{433D3016-02EC-4F37-9EE1-B61E3309E98E}"/>
    <cellStyle name="Normal 10 3 4 2 2" xfId="494" xr:uid="{7EC45B80-B8A0-48BD-9A66-AB4A2C693F63}"/>
    <cellStyle name="Normal 10 3 4 2 2 2" xfId="1096" xr:uid="{CDE71D15-D62E-4949-8278-A4E85400DE25}"/>
    <cellStyle name="Normal 10 3 4 2 2 2 2" xfId="1097" xr:uid="{82384D8B-CC6E-40CF-ACF5-783E0C03F63F}"/>
    <cellStyle name="Normal 10 3 4 2 2 3" xfId="1098" xr:uid="{6C575789-6115-414E-873C-A4340641808F}"/>
    <cellStyle name="Normal 10 3 4 2 2 4" xfId="2593" xr:uid="{4201466C-A2B2-40D6-8D47-D536D3489814}"/>
    <cellStyle name="Normal 10 3 4 2 3" xfId="1099" xr:uid="{90307F43-3934-4A13-A76F-9C65E588F1DE}"/>
    <cellStyle name="Normal 10 3 4 2 3 2" xfId="1100" xr:uid="{D6B8DC55-A59D-443A-B292-4CAFC770314C}"/>
    <cellStyle name="Normal 10 3 4 2 4" xfId="1101" xr:uid="{EC7EBD0E-99F4-423F-839A-BA6056E34946}"/>
    <cellStyle name="Normal 10 3 4 2 5" xfId="2594" xr:uid="{DA05D9B8-CE38-4525-8691-9EDDAFBB9B8C}"/>
    <cellStyle name="Normal 10 3 4 3" xfId="495" xr:uid="{24E8E017-E2CE-402F-962B-AC3A96D432E9}"/>
    <cellStyle name="Normal 10 3 4 3 2" xfId="1102" xr:uid="{4749BAE0-CD2C-40BB-8D62-409B7EE83616}"/>
    <cellStyle name="Normal 10 3 4 3 2 2" xfId="1103" xr:uid="{7F10869A-A4E6-4C52-A84D-8EB9BC1874D5}"/>
    <cellStyle name="Normal 10 3 4 3 3" xfId="1104" xr:uid="{FB950C8B-44DB-46F1-8A69-FF83116150A5}"/>
    <cellStyle name="Normal 10 3 4 3 4" xfId="2595" xr:uid="{64C06501-F737-4584-B7F8-CC0CCDCB3EA7}"/>
    <cellStyle name="Normal 10 3 4 4" xfId="1105" xr:uid="{70DCBF63-86C2-47B0-80AF-1C376284AEAA}"/>
    <cellStyle name="Normal 10 3 4 4 2" xfId="1106" xr:uid="{C2766833-4338-4A8E-AABE-207A1B140BC2}"/>
    <cellStyle name="Normal 10 3 4 4 3" xfId="2596" xr:uid="{5C6142A8-EFA9-4585-8C9F-3D461D64CF78}"/>
    <cellStyle name="Normal 10 3 4 4 4" xfId="2597" xr:uid="{A236FAD2-955F-4D92-83F0-1A5774F0DC0C}"/>
    <cellStyle name="Normal 10 3 4 5" xfId="1107" xr:uid="{CFE93757-99C7-47D7-BE56-28720DE797D4}"/>
    <cellStyle name="Normal 10 3 4 6" xfId="2598" xr:uid="{6315EFBA-B607-4DD9-84EB-A90A88AC6EEC}"/>
    <cellStyle name="Normal 10 3 4 7" xfId="2599" xr:uid="{A44AB020-19BA-4401-A56A-DE1BEC0EE610}"/>
    <cellStyle name="Normal 10 3 5" xfId="253" xr:uid="{3839C1CF-5404-401D-9D31-8DEAC58A83FC}"/>
    <cellStyle name="Normal 10 3 5 2" xfId="496" xr:uid="{2A8FCF62-9073-4A73-8E07-0E9D3D4D3571}"/>
    <cellStyle name="Normal 10 3 5 2 2" xfId="1108" xr:uid="{3029D986-D675-471F-AFD1-AA024BCB17CC}"/>
    <cellStyle name="Normal 10 3 5 2 2 2" xfId="1109" xr:uid="{F333FAE6-B67F-4479-A103-8C250946BCA0}"/>
    <cellStyle name="Normal 10 3 5 2 3" xfId="1110" xr:uid="{74EAA192-5C1F-4E42-BEE3-2DEAE57834F3}"/>
    <cellStyle name="Normal 10 3 5 2 4" xfId="2600" xr:uid="{028EC3A5-A45C-44E2-93B8-4104F67C6DE9}"/>
    <cellStyle name="Normal 10 3 5 3" xfId="1111" xr:uid="{6750D133-73C2-44E3-AB7D-708905CBC387}"/>
    <cellStyle name="Normal 10 3 5 3 2" xfId="1112" xr:uid="{195A1E48-F139-49C3-B40D-D116AB4F34A7}"/>
    <cellStyle name="Normal 10 3 5 3 3" xfId="2601" xr:uid="{B3FA28F7-C021-4239-99EB-B4A462E91B31}"/>
    <cellStyle name="Normal 10 3 5 3 4" xfId="2602" xr:uid="{46018A42-CFD8-41B6-AAA3-CD519DDB8952}"/>
    <cellStyle name="Normal 10 3 5 4" xfId="1113" xr:uid="{129E8C32-03DE-4F15-B3DC-B825A3ABA9A3}"/>
    <cellStyle name="Normal 10 3 5 5" xfId="2603" xr:uid="{39CAE563-CCE8-43F9-B953-E3FEE8B641FC}"/>
    <cellStyle name="Normal 10 3 5 6" xfId="2604" xr:uid="{DFF68B38-7062-4EF3-85F6-CA1041F1C55D}"/>
    <cellStyle name="Normal 10 3 6" xfId="254" xr:uid="{1FD29D24-8490-4F19-84E7-B36E6D6A8D7E}"/>
    <cellStyle name="Normal 10 3 6 2" xfId="1114" xr:uid="{CDEF7888-6C3E-4B1D-A553-F8A6389E74E0}"/>
    <cellStyle name="Normal 10 3 6 2 2" xfId="1115" xr:uid="{B4C007DA-859E-405C-B804-6B322BCBA4A9}"/>
    <cellStyle name="Normal 10 3 6 2 3" xfId="2605" xr:uid="{50A2505E-45E4-45AC-A668-19F5E7D1FAFD}"/>
    <cellStyle name="Normal 10 3 6 2 4" xfId="2606" xr:uid="{B6CBD156-A04C-4C57-9A2A-911ED36E80D6}"/>
    <cellStyle name="Normal 10 3 6 3" xfId="1116" xr:uid="{28B1C1E3-4392-4B34-91B6-636865293367}"/>
    <cellStyle name="Normal 10 3 6 4" xfId="2607" xr:uid="{0B23DC78-EEF6-4E4D-A4DF-3F9F8FB9E89D}"/>
    <cellStyle name="Normal 10 3 6 5" xfId="2608" xr:uid="{6E01328A-B997-4A52-8EA5-A2555406D73F}"/>
    <cellStyle name="Normal 10 3 7" xfId="1117" xr:uid="{47C6B794-3D28-4EC0-9A2D-95E59C569E67}"/>
    <cellStyle name="Normal 10 3 7 2" xfId="1118" xr:uid="{3E50912B-4440-42B1-AEBF-F80783D1A9EC}"/>
    <cellStyle name="Normal 10 3 7 3" xfId="2609" xr:uid="{2803E9CE-6EC7-4B0B-BF2E-023D5C952F5E}"/>
    <cellStyle name="Normal 10 3 7 4" xfId="2610" xr:uid="{DD655F91-CCAB-45FE-BEF7-42B19F751F32}"/>
    <cellStyle name="Normal 10 3 8" xfId="1119" xr:uid="{85944655-B1EA-4845-8087-30D82AC95450}"/>
    <cellStyle name="Normal 10 3 8 2" xfId="2611" xr:uid="{C02DAAF7-B92E-483B-94C2-93F2B4499720}"/>
    <cellStyle name="Normal 10 3 8 3" xfId="2612" xr:uid="{04747120-1388-4B24-931E-CD93B00203D8}"/>
    <cellStyle name="Normal 10 3 8 4" xfId="2613" xr:uid="{6C899D1C-CEA2-4F08-B69D-E718A91B3383}"/>
    <cellStyle name="Normal 10 3 9" xfId="2614" xr:uid="{599486D5-2140-4269-B9FA-45D5C18C22F4}"/>
    <cellStyle name="Normal 10 4" xfId="83" xr:uid="{11A714A0-A3B9-4F0C-A8AE-93D2FF9D2AB6}"/>
    <cellStyle name="Normal 10 4 10" xfId="2615" xr:uid="{174B0216-48C4-483B-85F5-1159E5A32888}"/>
    <cellStyle name="Normal 10 4 11" xfId="2616" xr:uid="{602ECA71-A13C-43EA-B118-240E084E5916}"/>
    <cellStyle name="Normal 10 4 2" xfId="84" xr:uid="{E90A09F0-031E-4F1C-A68F-01C043AB1C2B}"/>
    <cellStyle name="Normal 10 4 2 2" xfId="255" xr:uid="{D5BBAA5B-2D74-4631-B2AF-D5DDE0F4B4E1}"/>
    <cellStyle name="Normal 10 4 2 2 2" xfId="497" xr:uid="{FFA59534-10EF-44A0-8186-EFDE459E26CD}"/>
    <cellStyle name="Normal 10 4 2 2 2 2" xfId="498" xr:uid="{899FD7A4-065E-4A89-B998-8B328E0AC43D}"/>
    <cellStyle name="Normal 10 4 2 2 2 2 2" xfId="1120" xr:uid="{DE4D54F2-F4D2-44D8-A6EB-63E4009E7088}"/>
    <cellStyle name="Normal 10 4 2 2 2 2 3" xfId="2617" xr:uid="{448E5421-0765-4B35-BDB9-10A9E8F332FA}"/>
    <cellStyle name="Normal 10 4 2 2 2 2 4" xfId="2618" xr:uid="{75303E0D-35D7-4CA1-8405-ED5334DAC0D9}"/>
    <cellStyle name="Normal 10 4 2 2 2 3" xfId="1121" xr:uid="{F3C30E77-B919-46AC-BC07-FCBA49D042D4}"/>
    <cellStyle name="Normal 10 4 2 2 2 3 2" xfId="2619" xr:uid="{66976B12-7680-43DC-8BCB-0294077BE08A}"/>
    <cellStyle name="Normal 10 4 2 2 2 3 3" xfId="2620" xr:uid="{5BD84651-4E78-4067-914C-FE812D02022E}"/>
    <cellStyle name="Normal 10 4 2 2 2 3 4" xfId="2621" xr:uid="{9CCDEC4D-487B-45E5-8823-3B58AB363F42}"/>
    <cellStyle name="Normal 10 4 2 2 2 4" xfId="2622" xr:uid="{127BDF5B-E443-4BAD-89E4-2A077D82C3C6}"/>
    <cellStyle name="Normal 10 4 2 2 2 5" xfId="2623" xr:uid="{4986E9E8-0A85-45B9-BF3F-D09B65F03E31}"/>
    <cellStyle name="Normal 10 4 2 2 2 6" xfId="2624" xr:uid="{BD44ABC1-EE76-4F4A-8B0E-996B182787B1}"/>
    <cellStyle name="Normal 10 4 2 2 3" xfId="499" xr:uid="{106139CA-26C0-4FEE-98D7-5DE8FAEB4F31}"/>
    <cellStyle name="Normal 10 4 2 2 3 2" xfId="1122" xr:uid="{50E9ED71-11E8-4D15-88D3-AD5DADB87C41}"/>
    <cellStyle name="Normal 10 4 2 2 3 2 2" xfId="2625" xr:uid="{363FE397-A80B-4471-A073-5F6A45CB83EC}"/>
    <cellStyle name="Normal 10 4 2 2 3 2 3" xfId="2626" xr:uid="{E14389D9-3C32-43AD-8E0F-FCF1FB1EF6BA}"/>
    <cellStyle name="Normal 10 4 2 2 3 2 4" xfId="2627" xr:uid="{1E9C95F9-8638-43C8-BAF7-43CCBB0FE0B1}"/>
    <cellStyle name="Normal 10 4 2 2 3 3" xfId="2628" xr:uid="{5A4EF134-9739-4841-8AB9-40DD9A2C39FB}"/>
    <cellStyle name="Normal 10 4 2 2 3 4" xfId="2629" xr:uid="{52E359D0-6540-485C-80B6-4396D031C79F}"/>
    <cellStyle name="Normal 10 4 2 2 3 5" xfId="2630" xr:uid="{2C0A2C82-157C-49A3-B047-0B9C3C5910E9}"/>
    <cellStyle name="Normal 10 4 2 2 4" xfId="1123" xr:uid="{CE0CFC7C-1411-4F29-B636-58174F57FB59}"/>
    <cellStyle name="Normal 10 4 2 2 4 2" xfId="2631" xr:uid="{08C04FED-F001-4FE9-AF3D-DE8A40BA2DAE}"/>
    <cellStyle name="Normal 10 4 2 2 4 3" xfId="2632" xr:uid="{E42193FB-BA9A-41CE-B9F1-F9AABF5D8751}"/>
    <cellStyle name="Normal 10 4 2 2 4 4" xfId="2633" xr:uid="{BF254F75-E7D7-490B-8036-4F928818631D}"/>
    <cellStyle name="Normal 10 4 2 2 5" xfId="2634" xr:uid="{7D1C5F87-5C49-43B6-BF4A-F2B8C7F30E69}"/>
    <cellStyle name="Normal 10 4 2 2 5 2" xfId="2635" xr:uid="{F2508AEA-7DA1-4302-8D67-C380420058FD}"/>
    <cellStyle name="Normal 10 4 2 2 5 3" xfId="2636" xr:uid="{0A45F460-6602-46DE-B555-73888A819B0C}"/>
    <cellStyle name="Normal 10 4 2 2 5 4" xfId="2637" xr:uid="{48EBD8B8-AACE-42B1-896F-1D2B48FEDBF6}"/>
    <cellStyle name="Normal 10 4 2 2 6" xfId="2638" xr:uid="{3D2C9DD8-6315-407D-956E-0043FA2CEC8E}"/>
    <cellStyle name="Normal 10 4 2 2 7" xfId="2639" xr:uid="{45387887-8672-477F-B62E-62EB7C2D1E0B}"/>
    <cellStyle name="Normal 10 4 2 2 8" xfId="2640" xr:uid="{281F9BCC-1DDA-44D4-B5C3-E5CF017411F3}"/>
    <cellStyle name="Normal 10 4 2 3" xfId="500" xr:uid="{588DA274-37F6-4591-9658-3D5ACB76EFF3}"/>
    <cellStyle name="Normal 10 4 2 3 2" xfId="501" xr:uid="{DDA3259F-8B23-4116-BFED-A6E0A9EFFD93}"/>
    <cellStyle name="Normal 10 4 2 3 2 2" xfId="502" xr:uid="{B8805EE7-F972-4AAA-ABA2-64CF42C475E5}"/>
    <cellStyle name="Normal 10 4 2 3 2 3" xfId="2641" xr:uid="{55003094-7EBA-469E-A892-3F7ECCC9863D}"/>
    <cellStyle name="Normal 10 4 2 3 2 4" xfId="2642" xr:uid="{1DA0B67B-D717-49D8-93A5-051F1A62647F}"/>
    <cellStyle name="Normal 10 4 2 3 3" xfId="503" xr:uid="{DBA5EBB0-D5AC-4689-88CF-DAF8D9295D59}"/>
    <cellStyle name="Normal 10 4 2 3 3 2" xfId="2643" xr:uid="{29C3DB6A-11B0-4D35-84EA-44B8D31863E9}"/>
    <cellStyle name="Normal 10 4 2 3 3 3" xfId="2644" xr:uid="{55E54E78-71BE-4217-ABEF-0443A26392C0}"/>
    <cellStyle name="Normal 10 4 2 3 3 4" xfId="2645" xr:uid="{1F194A07-DBF4-4722-BF5E-C39242D3D3EE}"/>
    <cellStyle name="Normal 10 4 2 3 4" xfId="2646" xr:uid="{B54F38CA-C4B4-46C9-AFA0-D55BF4F5722C}"/>
    <cellStyle name="Normal 10 4 2 3 5" xfId="2647" xr:uid="{9FE97DFE-C0FC-4924-8686-F6B4A5D788B2}"/>
    <cellStyle name="Normal 10 4 2 3 6" xfId="2648" xr:uid="{127E826B-E731-47BF-AE2A-AD42FDAAAFB6}"/>
    <cellStyle name="Normal 10 4 2 4" xfId="504" xr:uid="{5F729C6F-2FD1-4A22-B8CC-BB2320F08ED1}"/>
    <cellStyle name="Normal 10 4 2 4 2" xfId="505" xr:uid="{E0B1F6B6-5E63-417C-AD39-8641E7688AAF}"/>
    <cellStyle name="Normal 10 4 2 4 2 2" xfId="2649" xr:uid="{3418D72B-8B3C-4CB6-A241-C2E1F484EFA8}"/>
    <cellStyle name="Normal 10 4 2 4 2 3" xfId="2650" xr:uid="{B5CB6D2F-C7DF-4D75-9EC3-C6A06575842A}"/>
    <cellStyle name="Normal 10 4 2 4 2 4" xfId="2651" xr:uid="{68B6D479-EFD2-467C-874F-0A2AF765D7B5}"/>
    <cellStyle name="Normal 10 4 2 4 3" xfId="2652" xr:uid="{48E707E7-77B5-4FF1-9603-E19B98AB1CCD}"/>
    <cellStyle name="Normal 10 4 2 4 4" xfId="2653" xr:uid="{059C92B1-137B-4630-A5B6-43A532A6D6D6}"/>
    <cellStyle name="Normal 10 4 2 4 5" xfId="2654" xr:uid="{0483913D-1101-4BC1-B122-BD5E571BAE3A}"/>
    <cellStyle name="Normal 10 4 2 5" xfId="506" xr:uid="{DD39435A-F2D8-49C6-8E20-2B4B726D9822}"/>
    <cellStyle name="Normal 10 4 2 5 2" xfId="2655" xr:uid="{5C831DE9-D2C8-4E7B-8B7F-EA1EB318CC54}"/>
    <cellStyle name="Normal 10 4 2 5 3" xfId="2656" xr:uid="{CB4D0CBC-5576-4B8C-9354-3759AC871E08}"/>
    <cellStyle name="Normal 10 4 2 5 4" xfId="2657" xr:uid="{38E05765-7739-4E81-AA61-227A1FA2D1C7}"/>
    <cellStyle name="Normal 10 4 2 6" xfId="2658" xr:uid="{3180EFEC-575D-45C0-834E-B7D6B7EE5E32}"/>
    <cellStyle name="Normal 10 4 2 6 2" xfId="2659" xr:uid="{2DF5625E-6C06-4D4E-ACC7-E8AF1280E9D5}"/>
    <cellStyle name="Normal 10 4 2 6 3" xfId="2660" xr:uid="{384690F8-3ACE-45AB-9052-F466EB8B2D1F}"/>
    <cellStyle name="Normal 10 4 2 6 4" xfId="2661" xr:uid="{50A32BB9-AB9D-4043-8A7B-6C6E089719E8}"/>
    <cellStyle name="Normal 10 4 2 7" xfId="2662" xr:uid="{9EF17A47-194A-412F-9CF2-E1705972FCE9}"/>
    <cellStyle name="Normal 10 4 2 8" xfId="2663" xr:uid="{CE64CFC3-91F0-4390-A952-DB443D33CD23}"/>
    <cellStyle name="Normal 10 4 2 9" xfId="2664" xr:uid="{CD4A128E-5E84-482F-8FBD-A74CFA8EBB97}"/>
    <cellStyle name="Normal 10 4 3" xfId="256" xr:uid="{5E914A70-150B-4001-8331-4DE1F28CE8B4}"/>
    <cellStyle name="Normal 10 4 3 2" xfId="507" xr:uid="{8D88DC94-DCFE-401D-B75D-D156DF2EE6A2}"/>
    <cellStyle name="Normal 10 4 3 2 2" xfId="508" xr:uid="{8E393273-AB84-49BB-B7F3-218A2B60617D}"/>
    <cellStyle name="Normal 10 4 3 2 2 2" xfId="1124" xr:uid="{4EBAB5D9-DADA-4CF0-84E7-7CF4DAC39366}"/>
    <cellStyle name="Normal 10 4 3 2 2 2 2" xfId="1125" xr:uid="{E7F439EF-6BA1-4BEA-8A65-69538E40E083}"/>
    <cellStyle name="Normal 10 4 3 2 2 3" xfId="1126" xr:uid="{2882E25D-D664-45EA-9E4F-D772737098F0}"/>
    <cellStyle name="Normal 10 4 3 2 2 4" xfId="2665" xr:uid="{A31CC645-586B-41B2-B0A6-3EF419254968}"/>
    <cellStyle name="Normal 10 4 3 2 3" xfId="1127" xr:uid="{F1A12D29-EB1B-4BD4-AC2F-2A0804C14FC0}"/>
    <cellStyle name="Normal 10 4 3 2 3 2" xfId="1128" xr:uid="{4AA92BBC-F1DF-46D3-BCA9-EBEDB1C83580}"/>
    <cellStyle name="Normal 10 4 3 2 3 3" xfId="2666" xr:uid="{A4354EDC-9D4C-48FB-B9FA-949461D28E68}"/>
    <cellStyle name="Normal 10 4 3 2 3 4" xfId="2667" xr:uid="{A85F2E9F-FA1C-4A7F-AD80-5D413D5F719E}"/>
    <cellStyle name="Normal 10 4 3 2 4" xfId="1129" xr:uid="{9544CE78-15D9-4CBA-A56D-8A149A13A45E}"/>
    <cellStyle name="Normal 10 4 3 2 5" xfId="2668" xr:uid="{C21D8526-3B65-4C9C-B6C7-CFB76B7D7996}"/>
    <cellStyle name="Normal 10 4 3 2 6" xfId="2669" xr:uid="{282A27C2-ADE6-4633-B3E7-6207A01CABC2}"/>
    <cellStyle name="Normal 10 4 3 3" xfId="509" xr:uid="{9372AE31-3C50-451F-9584-B6B84F6DE9B6}"/>
    <cellStyle name="Normal 10 4 3 3 2" xfId="1130" xr:uid="{76AC4666-5822-4095-AE81-C73D2046153C}"/>
    <cellStyle name="Normal 10 4 3 3 2 2" xfId="1131" xr:uid="{2C838332-DAD1-4B13-829A-C656D6179458}"/>
    <cellStyle name="Normal 10 4 3 3 2 3" xfId="2670" xr:uid="{16003D92-80A4-4774-87E6-A86FF842CF6B}"/>
    <cellStyle name="Normal 10 4 3 3 2 4" xfId="2671" xr:uid="{60A8F16B-8EA2-45A3-B766-E971FAC6C64D}"/>
    <cellStyle name="Normal 10 4 3 3 3" xfId="1132" xr:uid="{7D4A20FF-BEB5-49B4-B628-192D0A3597A9}"/>
    <cellStyle name="Normal 10 4 3 3 4" xfId="2672" xr:uid="{2AF64603-13D4-4C4A-AEA1-270EC6970E94}"/>
    <cellStyle name="Normal 10 4 3 3 5" xfId="2673" xr:uid="{4A10EBA5-0C6C-4F08-BDF5-C92B1162E92D}"/>
    <cellStyle name="Normal 10 4 3 4" xfId="1133" xr:uid="{16F92AA9-E641-4D0F-B1F3-40E57EA6E537}"/>
    <cellStyle name="Normal 10 4 3 4 2" xfId="1134" xr:uid="{E3093D14-5258-4593-B034-D73DDDB155F3}"/>
    <cellStyle name="Normal 10 4 3 4 3" xfId="2674" xr:uid="{50B1BD24-18BA-4484-9A8C-D9CC516D6ED9}"/>
    <cellStyle name="Normal 10 4 3 4 4" xfId="2675" xr:uid="{BBF9063A-C548-4738-9FD2-3DBD7AD968CB}"/>
    <cellStyle name="Normal 10 4 3 5" xfId="1135" xr:uid="{89BD6D01-9BC7-4BF9-B279-4DB17D3F1380}"/>
    <cellStyle name="Normal 10 4 3 5 2" xfId="2676" xr:uid="{B9179646-DB72-4B4D-A0A1-F298282D87DA}"/>
    <cellStyle name="Normal 10 4 3 5 3" xfId="2677" xr:uid="{3F3313C6-9970-4A30-8A2D-BBBCCC4FA28D}"/>
    <cellStyle name="Normal 10 4 3 5 4" xfId="2678" xr:uid="{BC7B7ADA-1CB4-43F3-94A7-E8ED80277EBB}"/>
    <cellStyle name="Normal 10 4 3 6" xfId="2679" xr:uid="{989B606B-0FBA-49CE-801E-46B0CB3DEA00}"/>
    <cellStyle name="Normal 10 4 3 7" xfId="2680" xr:uid="{C3AA9B1C-5F42-45F4-83B7-65AE5587855C}"/>
    <cellStyle name="Normal 10 4 3 8" xfId="2681" xr:uid="{19EFD904-3024-4E6D-94F9-06536946BEFA}"/>
    <cellStyle name="Normal 10 4 4" xfId="257" xr:uid="{4CBCA910-4AC4-49E8-92F4-DDECAD3BE49D}"/>
    <cellStyle name="Normal 10 4 4 2" xfId="510" xr:uid="{379F1448-E8CA-41A2-8D56-1653D0B43572}"/>
    <cellStyle name="Normal 10 4 4 2 2" xfId="511" xr:uid="{7A68C987-2CD3-47AC-B62F-60B8BFD995DF}"/>
    <cellStyle name="Normal 10 4 4 2 2 2" xfId="1136" xr:uid="{B570CE70-4EBA-46DA-98AD-B7A99D6B5ECC}"/>
    <cellStyle name="Normal 10 4 4 2 2 3" xfId="2682" xr:uid="{08813BB8-0A4B-4DF0-B7CE-380AFC524A96}"/>
    <cellStyle name="Normal 10 4 4 2 2 4" xfId="2683" xr:uid="{EBE59F90-E3B5-450E-994D-BB92F8A84048}"/>
    <cellStyle name="Normal 10 4 4 2 3" xfId="1137" xr:uid="{D3511308-CB24-49F5-9D7F-E1C4E504AC13}"/>
    <cellStyle name="Normal 10 4 4 2 4" xfId="2684" xr:uid="{404C1197-050A-4655-8219-A8F5E8A46A1A}"/>
    <cellStyle name="Normal 10 4 4 2 5" xfId="2685" xr:uid="{A146E7D9-90C1-4B75-A31D-1BEB4ADA0BB2}"/>
    <cellStyle name="Normal 10 4 4 3" xfId="512" xr:uid="{36BA89E2-2182-4D37-8760-1AA292521A86}"/>
    <cellStyle name="Normal 10 4 4 3 2" xfId="1138" xr:uid="{3F4D51E5-C177-417B-ACB5-C489C0ADE7D6}"/>
    <cellStyle name="Normal 10 4 4 3 3" xfId="2686" xr:uid="{92BC0EDB-241F-4271-8E21-D8D96A168AF7}"/>
    <cellStyle name="Normal 10 4 4 3 4" xfId="2687" xr:uid="{809180DB-8AAA-42D2-949F-C670A7E89391}"/>
    <cellStyle name="Normal 10 4 4 4" xfId="1139" xr:uid="{4AD3C079-D67F-4963-9600-22C717C131D0}"/>
    <cellStyle name="Normal 10 4 4 4 2" xfId="2688" xr:uid="{D0FFA74E-5534-4C53-8887-EFFFB2756E9F}"/>
    <cellStyle name="Normal 10 4 4 4 3" xfId="2689" xr:uid="{F2080A09-A776-412F-8591-8D879C9B1ADB}"/>
    <cellStyle name="Normal 10 4 4 4 4" xfId="2690" xr:uid="{0C96C33D-CD09-43F4-93D8-F0733461B2AB}"/>
    <cellStyle name="Normal 10 4 4 5" xfId="2691" xr:uid="{F44681F1-85AB-4206-9BE6-77989F145250}"/>
    <cellStyle name="Normal 10 4 4 6" xfId="2692" xr:uid="{2E88F7CB-9B40-44AB-B114-D516CFEB6B27}"/>
    <cellStyle name="Normal 10 4 4 7" xfId="2693" xr:uid="{A2090B60-3EB7-4131-B73B-38619689C1A6}"/>
    <cellStyle name="Normal 10 4 5" xfId="258" xr:uid="{707BDFE1-812A-4569-B522-BE9C97F9C585}"/>
    <cellStyle name="Normal 10 4 5 2" xfId="513" xr:uid="{3DC32441-6DA9-4149-8F74-FF6230BDE41A}"/>
    <cellStyle name="Normal 10 4 5 2 2" xfId="1140" xr:uid="{6CD88F3A-D76F-4519-B4F8-C4AD36C61726}"/>
    <cellStyle name="Normal 10 4 5 2 3" xfId="2694" xr:uid="{A30D3FEF-65B9-4A6F-BBF7-1E66D8413010}"/>
    <cellStyle name="Normal 10 4 5 2 4" xfId="2695" xr:uid="{07CA7284-67E1-4CE1-AF79-8BDA7DFDFB44}"/>
    <cellStyle name="Normal 10 4 5 3" xfId="1141" xr:uid="{897C4103-5CAF-4FAA-B42C-6EE86C2E5C6F}"/>
    <cellStyle name="Normal 10 4 5 3 2" xfId="2696" xr:uid="{17FB1930-D263-46F2-99E4-5A72C5424117}"/>
    <cellStyle name="Normal 10 4 5 3 3" xfId="2697" xr:uid="{0D02BFD2-7A8D-463E-B269-F84FF8B50BDA}"/>
    <cellStyle name="Normal 10 4 5 3 4" xfId="2698" xr:uid="{5460104F-5460-4F1A-9E1D-A151D83039C4}"/>
    <cellStyle name="Normal 10 4 5 4" xfId="2699" xr:uid="{F26F7F67-E73A-4B2B-B3AE-4D6525C4A40F}"/>
    <cellStyle name="Normal 10 4 5 5" xfId="2700" xr:uid="{DCCEEB00-0659-47A8-A3A2-5AE22FA74EFE}"/>
    <cellStyle name="Normal 10 4 5 6" xfId="2701" xr:uid="{1D2A5CC8-AD6C-4388-94F7-7B3A063E676D}"/>
    <cellStyle name="Normal 10 4 6" xfId="514" xr:uid="{38AD8EE4-0BB7-43AB-A3CE-B681068F4B63}"/>
    <cellStyle name="Normal 10 4 6 2" xfId="1142" xr:uid="{B948D70D-36CB-429E-AF25-C9C463580E72}"/>
    <cellStyle name="Normal 10 4 6 2 2" xfId="2702" xr:uid="{1AFE6FF0-A29A-41DC-B81F-B668A03859E0}"/>
    <cellStyle name="Normal 10 4 6 2 3" xfId="2703" xr:uid="{4A67A638-ED4F-4BA6-B760-A1BCA9F800C8}"/>
    <cellStyle name="Normal 10 4 6 2 4" xfId="2704" xr:uid="{7EBFFAB1-F038-4FE1-99D3-1843C21BBBE1}"/>
    <cellStyle name="Normal 10 4 6 3" xfId="2705" xr:uid="{2C53BC88-49E1-4057-B0C5-613495381869}"/>
    <cellStyle name="Normal 10 4 6 4" xfId="2706" xr:uid="{FDAF4387-24C3-4853-A257-E25863E2667A}"/>
    <cellStyle name="Normal 10 4 6 5" xfId="2707" xr:uid="{A5DCCB57-BE1C-498F-9963-C6F5302745F7}"/>
    <cellStyle name="Normal 10 4 7" xfId="1143" xr:uid="{4EE3EE6F-9855-4A04-B494-BA97A942D29D}"/>
    <cellStyle name="Normal 10 4 7 2" xfId="2708" xr:uid="{C45FADA2-893F-49C1-833B-CE77BD0D4411}"/>
    <cellStyle name="Normal 10 4 7 3" xfId="2709" xr:uid="{F5A90E5A-FEBC-43BC-B584-37AAC0610C34}"/>
    <cellStyle name="Normal 10 4 7 4" xfId="2710" xr:uid="{F57128CC-51B0-4048-99AF-DBD74FF01FA9}"/>
    <cellStyle name="Normal 10 4 8" xfId="2711" xr:uid="{37277B6D-FA2C-4673-B322-87F3C692493A}"/>
    <cellStyle name="Normal 10 4 8 2" xfId="2712" xr:uid="{1140D894-97E5-4203-B88F-132CEC82A818}"/>
    <cellStyle name="Normal 10 4 8 3" xfId="2713" xr:uid="{F993ED73-9F4E-4C34-BF09-F2E4C05B01A1}"/>
    <cellStyle name="Normal 10 4 8 4" xfId="2714" xr:uid="{7F082FF4-A4F1-4230-9642-A07189048A27}"/>
    <cellStyle name="Normal 10 4 9" xfId="2715" xr:uid="{B46121D2-2676-4D6A-82B0-9BC8979BA607}"/>
    <cellStyle name="Normal 10 5" xfId="85" xr:uid="{9904A97E-2B57-4679-965F-EC50DC84EC7C}"/>
    <cellStyle name="Normal 10 5 2" xfId="86" xr:uid="{822B833B-80C3-4052-BAF1-ECA5DB187ABF}"/>
    <cellStyle name="Normal 10 5 2 2" xfId="259" xr:uid="{64D3DA94-9678-4654-ADC1-A4004EF7F7CC}"/>
    <cellStyle name="Normal 10 5 2 2 2" xfId="515" xr:uid="{496D7976-B098-4D04-9FE6-851C1C8B42DD}"/>
    <cellStyle name="Normal 10 5 2 2 2 2" xfId="1144" xr:uid="{BC0FF950-6D29-4B0F-B141-747103AAFAB4}"/>
    <cellStyle name="Normal 10 5 2 2 2 3" xfId="2716" xr:uid="{7A419EC5-19B5-4D9C-BBBE-B5C6D0A6CE45}"/>
    <cellStyle name="Normal 10 5 2 2 2 4" xfId="2717" xr:uid="{EF2DF87B-F5DB-4061-B72D-E4BAA41E92C3}"/>
    <cellStyle name="Normal 10 5 2 2 3" xfId="1145" xr:uid="{3C629AE8-1814-4061-A806-0583E2CA449F}"/>
    <cellStyle name="Normal 10 5 2 2 3 2" xfId="2718" xr:uid="{B8394E80-D60A-45A7-9D89-97EEA6093E07}"/>
    <cellStyle name="Normal 10 5 2 2 3 3" xfId="2719" xr:uid="{2F76A139-ADB9-4924-999D-79257494E88F}"/>
    <cellStyle name="Normal 10 5 2 2 3 4" xfId="2720" xr:uid="{34885CD6-6BDF-4229-96E9-41F75DB50DE5}"/>
    <cellStyle name="Normal 10 5 2 2 4" xfId="2721" xr:uid="{DA4AB73A-7409-4BD1-940A-65D2FEFFCD9B}"/>
    <cellStyle name="Normal 10 5 2 2 5" xfId="2722" xr:uid="{4A51390F-7F93-429C-8BAF-9CA2B399C078}"/>
    <cellStyle name="Normal 10 5 2 2 6" xfId="2723" xr:uid="{737B9BD7-5D52-465C-84A9-73983CE6600F}"/>
    <cellStyle name="Normal 10 5 2 3" xfId="516" xr:uid="{700BD702-E7C0-4399-B56F-241330DCB406}"/>
    <cellStyle name="Normal 10 5 2 3 2" xfId="1146" xr:uid="{824795B6-D5E3-4FC8-9082-C579752257F3}"/>
    <cellStyle name="Normal 10 5 2 3 2 2" xfId="2724" xr:uid="{43F7DD2B-000D-4C6B-981F-419C4492F099}"/>
    <cellStyle name="Normal 10 5 2 3 2 3" xfId="2725" xr:uid="{841211BD-0D66-4DCA-8504-B4B83AA8726D}"/>
    <cellStyle name="Normal 10 5 2 3 2 4" xfId="2726" xr:uid="{08CC8B26-BAB4-4F81-9F14-E7F05598ABF7}"/>
    <cellStyle name="Normal 10 5 2 3 3" xfId="2727" xr:uid="{3447456E-2D39-4089-9723-C6CFD8250482}"/>
    <cellStyle name="Normal 10 5 2 3 4" xfId="2728" xr:uid="{82B9E869-CD49-4B5D-8E3C-B19CFBE0AEA4}"/>
    <cellStyle name="Normal 10 5 2 3 5" xfId="2729" xr:uid="{E0B1FC64-5F60-4C2D-ACF4-F1A4E58BC89D}"/>
    <cellStyle name="Normal 10 5 2 4" xfId="1147" xr:uid="{72D9818A-6EB5-4041-AF37-BC287CA424F3}"/>
    <cellStyle name="Normal 10 5 2 4 2" xfId="2730" xr:uid="{4E5DF97E-BD82-4CA6-9A7C-606BE7CC073A}"/>
    <cellStyle name="Normal 10 5 2 4 3" xfId="2731" xr:uid="{F76A7FEC-764C-4D2A-9AD2-7C9E5C486483}"/>
    <cellStyle name="Normal 10 5 2 4 4" xfId="2732" xr:uid="{E8AB2990-4991-4EF4-9DF2-015BA081D8A9}"/>
    <cellStyle name="Normal 10 5 2 5" xfId="2733" xr:uid="{ECADD14D-3C96-491F-9C28-2DDD8D58F7C1}"/>
    <cellStyle name="Normal 10 5 2 5 2" xfId="2734" xr:uid="{8444D5A0-4359-49B7-977E-9E978248DADC}"/>
    <cellStyle name="Normal 10 5 2 5 3" xfId="2735" xr:uid="{BB17046D-5A3F-455E-9B50-27A0113323B2}"/>
    <cellStyle name="Normal 10 5 2 5 4" xfId="2736" xr:uid="{4D5AA5B7-353C-473F-B646-8ED097EA4251}"/>
    <cellStyle name="Normal 10 5 2 6" xfId="2737" xr:uid="{10CF1730-F2F2-4F33-A5E2-FF46BB5C4D41}"/>
    <cellStyle name="Normal 10 5 2 7" xfId="2738" xr:uid="{81BD782A-837D-416E-91BE-A9320CB2D921}"/>
    <cellStyle name="Normal 10 5 2 8" xfId="2739" xr:uid="{07D48AB9-BA9D-4F4A-A061-1EC941A3C1E7}"/>
    <cellStyle name="Normal 10 5 3" xfId="260" xr:uid="{3BC29DBF-5F77-4D8A-8FD3-68A617A64994}"/>
    <cellStyle name="Normal 10 5 3 2" xfId="517" xr:uid="{90AE721D-D479-4D6F-AA93-EDA9250D4CFF}"/>
    <cellStyle name="Normal 10 5 3 2 2" xfId="518" xr:uid="{0980D5E3-FA5C-45E0-8772-E18BCFACE3CE}"/>
    <cellStyle name="Normal 10 5 3 2 3" xfId="2740" xr:uid="{B3C51CB5-F280-47F2-86E4-37157CC17927}"/>
    <cellStyle name="Normal 10 5 3 2 4" xfId="2741" xr:uid="{5E30048E-550A-44F2-B0A6-6BF716CE305F}"/>
    <cellStyle name="Normal 10 5 3 3" xfId="519" xr:uid="{E7C42BDA-57C2-4F40-9517-C9D56CE8EE9C}"/>
    <cellStyle name="Normal 10 5 3 3 2" xfId="2742" xr:uid="{6E1B6621-743D-4C28-8F18-0A053C0D62C1}"/>
    <cellStyle name="Normal 10 5 3 3 3" xfId="2743" xr:uid="{C08FC44F-1628-404D-A1AB-74FCB1ABDCEA}"/>
    <cellStyle name="Normal 10 5 3 3 4" xfId="2744" xr:uid="{A8080F20-C0BC-41B5-9801-3B6734A8BB5B}"/>
    <cellStyle name="Normal 10 5 3 4" xfId="2745" xr:uid="{891EF1FD-5ED5-4384-A0D3-E6B16805511F}"/>
    <cellStyle name="Normal 10 5 3 5" xfId="2746" xr:uid="{3E09EECB-8C5F-4444-8DDE-87479F2A25D6}"/>
    <cellStyle name="Normal 10 5 3 6" xfId="2747" xr:uid="{39BE479C-7973-463B-8D46-9ACD221B19A7}"/>
    <cellStyle name="Normal 10 5 4" xfId="261" xr:uid="{4CD2A1BB-19E1-4D7E-9512-E9A4BA4DD862}"/>
    <cellStyle name="Normal 10 5 4 2" xfId="520" xr:uid="{CAE8A807-469F-4344-9DCF-5C8EC1C35941}"/>
    <cellStyle name="Normal 10 5 4 2 2" xfId="2748" xr:uid="{C244E9BF-AB1A-42EA-8B27-19E46CEC708C}"/>
    <cellStyle name="Normal 10 5 4 2 3" xfId="2749" xr:uid="{9BE37068-2FA8-4950-9593-321E9D3E2E0A}"/>
    <cellStyle name="Normal 10 5 4 2 4" xfId="2750" xr:uid="{E589E288-A1C7-4CAC-AB14-BCBEE1E50FE7}"/>
    <cellStyle name="Normal 10 5 4 3" xfId="2751" xr:uid="{840699BF-142E-4E2A-9291-6A5E52DBC30C}"/>
    <cellStyle name="Normal 10 5 4 4" xfId="2752" xr:uid="{E11A3782-850F-4F16-B10B-BFEB68575959}"/>
    <cellStyle name="Normal 10 5 4 5" xfId="2753" xr:uid="{A5DFD0DC-5FD0-4DAD-BC77-363D29F263BE}"/>
    <cellStyle name="Normal 10 5 5" xfId="521" xr:uid="{6877E50A-E2A3-4558-B087-76280674D6BD}"/>
    <cellStyle name="Normal 10 5 5 2" xfId="2754" xr:uid="{FF7A221E-7558-423A-AA40-B0E4FC4356A2}"/>
    <cellStyle name="Normal 10 5 5 3" xfId="2755" xr:uid="{AC883B5B-9E2E-44E5-9CEA-A293D54A24CD}"/>
    <cellStyle name="Normal 10 5 5 4" xfId="2756" xr:uid="{41BC9F27-F9A1-4CBD-B2B3-775C86912A04}"/>
    <cellStyle name="Normal 10 5 6" xfId="2757" xr:uid="{E7F995FB-FD9C-4A3A-AA30-37C903B591A8}"/>
    <cellStyle name="Normal 10 5 6 2" xfId="2758" xr:uid="{2223898D-6A9E-4D84-8FE2-E993EFC6E31A}"/>
    <cellStyle name="Normal 10 5 6 3" xfId="2759" xr:uid="{DF2FC95C-7CB6-4D45-B467-0FCFEF29BE03}"/>
    <cellStyle name="Normal 10 5 6 4" xfId="2760" xr:uid="{5EA12811-C2B4-40FA-AABB-1EC8FAC818FE}"/>
    <cellStyle name="Normal 10 5 7" xfId="2761" xr:uid="{A3F526B4-73AB-473F-A47E-EFD4CFCB8776}"/>
    <cellStyle name="Normal 10 5 8" xfId="2762" xr:uid="{2EBA0EDF-135D-424E-9618-40869214A57E}"/>
    <cellStyle name="Normal 10 5 9" xfId="2763" xr:uid="{7BA6C459-B47F-4892-9686-73721821BC41}"/>
    <cellStyle name="Normal 10 6" xfId="87" xr:uid="{981DCA83-81BF-47E4-921E-76E88F993B6C}"/>
    <cellStyle name="Normal 10 6 2" xfId="262" xr:uid="{63CE0F87-5DE8-4DC7-BA63-5273188AC101}"/>
    <cellStyle name="Normal 10 6 2 2" xfId="522" xr:uid="{23CD27EB-68F2-4261-B887-847DECAC5785}"/>
    <cellStyle name="Normal 10 6 2 2 2" xfId="1148" xr:uid="{3F7FF6AD-4783-48AD-81EB-8B9AA6335DB2}"/>
    <cellStyle name="Normal 10 6 2 2 2 2" xfId="1149" xr:uid="{87FBD3AD-5F01-4123-AE0F-1AD147236BDD}"/>
    <cellStyle name="Normal 10 6 2 2 3" xfId="1150" xr:uid="{89ACB71F-1A67-4D9C-948F-C4FDB3B21C88}"/>
    <cellStyle name="Normal 10 6 2 2 4" xfId="2764" xr:uid="{F6D2AC4A-A585-4F7D-A9A2-391A67EF7807}"/>
    <cellStyle name="Normal 10 6 2 3" xfId="1151" xr:uid="{6BEC7C60-ABCF-4803-A6BC-B92EC84C27F8}"/>
    <cellStyle name="Normal 10 6 2 3 2" xfId="1152" xr:uid="{2DB00F52-DF95-4598-9D95-B1A0B4A82683}"/>
    <cellStyle name="Normal 10 6 2 3 3" xfId="2765" xr:uid="{AE1A8C18-ACC4-423F-BF44-5E08E9AE550E}"/>
    <cellStyle name="Normal 10 6 2 3 4" xfId="2766" xr:uid="{472A1ABA-8EDB-4984-9969-4B1827F0504C}"/>
    <cellStyle name="Normal 10 6 2 4" xfId="1153" xr:uid="{7BF7B03D-D6DA-474F-9DD3-A8209B09374C}"/>
    <cellStyle name="Normal 10 6 2 5" xfId="2767" xr:uid="{7B4BFE28-59DC-4A82-862E-66F544215629}"/>
    <cellStyle name="Normal 10 6 2 6" xfId="2768" xr:uid="{5F192473-003E-4998-9A78-9DA4AD518B8F}"/>
    <cellStyle name="Normal 10 6 3" xfId="523" xr:uid="{12B1E418-1A5B-4F63-AE2B-15CAC46A7065}"/>
    <cellStyle name="Normal 10 6 3 2" xfId="1154" xr:uid="{5670FA1F-E591-472F-9BFE-BF4673BA75A4}"/>
    <cellStyle name="Normal 10 6 3 2 2" xfId="1155" xr:uid="{79ADD421-A54A-41B4-816C-17DE00A62CB7}"/>
    <cellStyle name="Normal 10 6 3 2 3" xfId="2769" xr:uid="{C864EB1B-34BD-4E67-8394-1F4E9DCEC383}"/>
    <cellStyle name="Normal 10 6 3 2 4" xfId="2770" xr:uid="{0F532D88-A934-446E-9735-7E0751C1F685}"/>
    <cellStyle name="Normal 10 6 3 3" xfId="1156" xr:uid="{33F92C88-2937-4FBC-8FEF-A5D4FD91D55D}"/>
    <cellStyle name="Normal 10 6 3 4" xfId="2771" xr:uid="{C225B3F4-1298-4D18-9BB8-3CC2081B905B}"/>
    <cellStyle name="Normal 10 6 3 5" xfId="2772" xr:uid="{CC0C6F16-BF13-4AF2-9FC7-0768E04C1945}"/>
    <cellStyle name="Normal 10 6 4" xfId="1157" xr:uid="{43ECA5FE-F396-45AF-87B0-84D16A48B9A0}"/>
    <cellStyle name="Normal 10 6 4 2" xfId="1158" xr:uid="{CE3D5D7C-2C95-4B48-A1A7-C6E9AD529188}"/>
    <cellStyle name="Normal 10 6 4 3" xfId="2773" xr:uid="{A7F77EE4-D3DA-47B3-932D-0F9C409C5737}"/>
    <cellStyle name="Normal 10 6 4 4" xfId="2774" xr:uid="{8A5781D2-B8B3-4A9F-AC61-0B2E275DC227}"/>
    <cellStyle name="Normal 10 6 5" xfId="1159" xr:uid="{46877F0B-8889-4F84-BC26-C7D66C1FBFDC}"/>
    <cellStyle name="Normal 10 6 5 2" xfId="2775" xr:uid="{2988F7B9-8165-4467-AA83-37032BAE6180}"/>
    <cellStyle name="Normal 10 6 5 3" xfId="2776" xr:uid="{260B11A2-1C6B-43DD-8FE3-DC20CC1784D8}"/>
    <cellStyle name="Normal 10 6 5 4" xfId="2777" xr:uid="{A970ADB3-1D74-439D-8C1A-37D567CA5699}"/>
    <cellStyle name="Normal 10 6 6" xfId="2778" xr:uid="{4E2ABC05-D67F-41AE-BEF0-1A0692E9904D}"/>
    <cellStyle name="Normal 10 6 7" xfId="2779" xr:uid="{6B73DA66-60D8-47FF-841E-F5C5CA07DD15}"/>
    <cellStyle name="Normal 10 6 8" xfId="2780" xr:uid="{FAD8F8FA-8F7C-4087-96DB-9008948E964C}"/>
    <cellStyle name="Normal 10 7" xfId="263" xr:uid="{C15F2F75-C071-4A46-846D-EBA1CE6CA8A4}"/>
    <cellStyle name="Normal 10 7 2" xfId="524" xr:uid="{18B065B2-8BB4-47F8-B6E5-86823F9B028E}"/>
    <cellStyle name="Normal 10 7 2 2" xfId="525" xr:uid="{1FC669D0-2D17-422B-B380-89AECB975798}"/>
    <cellStyle name="Normal 10 7 2 2 2" xfId="1160" xr:uid="{356B19C6-6347-4546-A073-84216473E17D}"/>
    <cellStyle name="Normal 10 7 2 2 3" xfId="2781" xr:uid="{919187DB-A367-4CE7-9685-C5D0D23F0D9E}"/>
    <cellStyle name="Normal 10 7 2 2 4" xfId="2782" xr:uid="{22A8A1C7-4A12-40E9-B535-47621FF58D9F}"/>
    <cellStyle name="Normal 10 7 2 3" xfId="1161" xr:uid="{C1092AAF-0C03-4D0C-96A4-7E0783975D8B}"/>
    <cellStyle name="Normal 10 7 2 4" xfId="2783" xr:uid="{44755B6A-C2FE-44D3-B03A-0FB29C05DE10}"/>
    <cellStyle name="Normal 10 7 2 5" xfId="2784" xr:uid="{B8D9DF4F-4F9D-4EB5-A19E-A4120DB8FBAA}"/>
    <cellStyle name="Normal 10 7 3" xfId="526" xr:uid="{98216473-2DF1-4B22-B2CB-CABB8E57E32B}"/>
    <cellStyle name="Normal 10 7 3 2" xfId="1162" xr:uid="{6543CA92-D95E-46D2-919A-517F02606844}"/>
    <cellStyle name="Normal 10 7 3 3" xfId="2785" xr:uid="{EDA147D4-8F10-4275-8FAB-2FC8CC6A6819}"/>
    <cellStyle name="Normal 10 7 3 4" xfId="2786" xr:uid="{D8A7276C-D82C-40DC-BA8D-07A41AA2DE4C}"/>
    <cellStyle name="Normal 10 7 4" xfId="1163" xr:uid="{66B0AD03-3852-4C97-BB35-4595CBD24AE2}"/>
    <cellStyle name="Normal 10 7 4 2" xfId="2787" xr:uid="{C73483EF-8BBD-4933-80DA-9913EFAE8B76}"/>
    <cellStyle name="Normal 10 7 4 3" xfId="2788" xr:uid="{5934E16A-AE97-4E91-A006-426662562ECC}"/>
    <cellStyle name="Normal 10 7 4 4" xfId="2789" xr:uid="{FF4371FC-002D-4733-930F-8FEF64EE5DA4}"/>
    <cellStyle name="Normal 10 7 5" xfId="2790" xr:uid="{79D9E0C0-DF0F-4A22-BA33-0AA2A4BF0230}"/>
    <cellStyle name="Normal 10 7 6" xfId="2791" xr:uid="{BD455FCC-4026-4E89-A75E-69235D21DA15}"/>
    <cellStyle name="Normal 10 7 7" xfId="2792" xr:uid="{5BB219D9-F84C-4C8D-AB3B-F91A39002F44}"/>
    <cellStyle name="Normal 10 8" xfId="264" xr:uid="{78802F12-AA9A-4504-BE5F-73D1CE077D93}"/>
    <cellStyle name="Normal 10 8 2" xfId="527" xr:uid="{91110B70-25B6-4A9F-9E16-0E1B125F6243}"/>
    <cellStyle name="Normal 10 8 2 2" xfId="1164" xr:uid="{AFC96073-B2C4-4213-9286-E4FDF12AB166}"/>
    <cellStyle name="Normal 10 8 2 3" xfId="2793" xr:uid="{5686318E-DDE7-49F6-9DD2-9A45029F88C9}"/>
    <cellStyle name="Normal 10 8 2 4" xfId="2794" xr:uid="{AB0C597D-DB4C-44C1-A57B-D4031ACD2BC8}"/>
    <cellStyle name="Normal 10 8 3" xfId="1165" xr:uid="{A68DAD74-5AF6-4693-92DB-32C24793A6A7}"/>
    <cellStyle name="Normal 10 8 3 2" xfId="2795" xr:uid="{6EA6C54A-6FD2-4AF4-85FE-EBB27EDC0DA4}"/>
    <cellStyle name="Normal 10 8 3 3" xfId="2796" xr:uid="{759F212F-8647-4987-8999-E93DD13AE7C2}"/>
    <cellStyle name="Normal 10 8 3 4" xfId="2797" xr:uid="{9C2CAC6B-035D-4ECB-BABF-7C90A81A02DE}"/>
    <cellStyle name="Normal 10 8 4" xfId="2798" xr:uid="{3CBEAC24-4DE2-4C47-887E-4917C9EF41D9}"/>
    <cellStyle name="Normal 10 8 5" xfId="2799" xr:uid="{65A2560F-A9E2-458F-8853-AE4678776016}"/>
    <cellStyle name="Normal 10 8 6" xfId="2800" xr:uid="{ABBB5C2D-4A2B-47C4-8304-71FCB226A716}"/>
    <cellStyle name="Normal 10 9" xfId="265" xr:uid="{DE7BA6C3-B0FE-4D87-BE22-9BD6A67AE604}"/>
    <cellStyle name="Normal 10 9 2" xfId="1166" xr:uid="{A657B0CB-8304-4709-B3FD-22A749AAACE5}"/>
    <cellStyle name="Normal 10 9 2 2" xfId="2801" xr:uid="{442F0E03-8314-4896-9B9E-A3C3442BF137}"/>
    <cellStyle name="Normal 10 9 2 2 2" xfId="4330" xr:uid="{B077243B-0E93-4C20-B66B-3D477BCDA01F}"/>
    <cellStyle name="Normal 10 9 2 2 3" xfId="4679" xr:uid="{68FC3AF6-BBB3-4EF5-8C7D-090120E3E17A}"/>
    <cellStyle name="Normal 10 9 2 3" xfId="2802" xr:uid="{047036E7-12C3-48A9-B4B3-6507AFA54B9E}"/>
    <cellStyle name="Normal 10 9 2 4" xfId="2803" xr:uid="{E00A6165-DA1F-4683-A7C7-6F75C2B13BE2}"/>
    <cellStyle name="Normal 10 9 3" xfId="2804" xr:uid="{ED23F314-F278-4D9E-B009-365E2A2A7E93}"/>
    <cellStyle name="Normal 10 9 3 2" xfId="5339" xr:uid="{B6C648DA-8FDF-47DA-948D-F639084DC738}"/>
    <cellStyle name="Normal 10 9 4" xfId="2805" xr:uid="{8D2C44C1-980B-46C7-884A-897FA976A3B8}"/>
    <cellStyle name="Normal 10 9 4 2" xfId="4562" xr:uid="{15579CB6-C409-43B0-818C-82A021B0CF10}"/>
    <cellStyle name="Normal 10 9 4 3" xfId="4680" xr:uid="{88A149FA-5180-40AC-A023-EE8BC15C189E}"/>
    <cellStyle name="Normal 10 9 4 4" xfId="4600" xr:uid="{035109EA-95B3-4C61-A7A4-19B0FA5BA47A}"/>
    <cellStyle name="Normal 10 9 5" xfId="2806" xr:uid="{83AA5587-00C1-452E-877B-14506573A33B}"/>
    <cellStyle name="Normal 11" xfId="44" xr:uid="{FA5F07BC-6A69-48C0-9124-6A21E0591671}"/>
    <cellStyle name="Normal 11 2" xfId="266" xr:uid="{783C02E3-CB5F-4C89-A275-7D321050F060}"/>
    <cellStyle name="Normal 11 2 2" xfId="4647" xr:uid="{1B20021C-9DF7-48B4-AD1E-50384E350E6A}"/>
    <cellStyle name="Normal 11 3" xfId="4335" xr:uid="{86C555CC-8BC8-45EA-A12F-708629042DDF}"/>
    <cellStyle name="Normal 11 3 2" xfId="4541" xr:uid="{669F3833-968D-4ADB-9E04-C8075A6D95A9}"/>
    <cellStyle name="Normal 11 3 3" xfId="4724" xr:uid="{85AD287C-301F-47B1-908B-1863C9B66DA9}"/>
    <cellStyle name="Normal 11 3 4" xfId="4701" xr:uid="{F2319C56-1583-4E7E-8B3A-837CE2550C7E}"/>
    <cellStyle name="Normal 12" xfId="45" xr:uid="{6BB9C737-D795-45AB-8D70-75D95CB92CC7}"/>
    <cellStyle name="Normal 12 2" xfId="267" xr:uid="{2DACEF83-24F9-4612-B7DE-579ED03A4833}"/>
    <cellStyle name="Normal 12 2 2" xfId="4648" xr:uid="{5E655E44-8782-4AFB-A0A5-ECFFCB468894}"/>
    <cellStyle name="Normal 12 3" xfId="4542" xr:uid="{838B51AD-AC15-44BE-A5F6-E66A5F74DFAE}"/>
    <cellStyle name="Normal 13" xfId="46" xr:uid="{F655786B-9F69-4E60-8EC7-8431470E5C50}"/>
    <cellStyle name="Normal 13 2" xfId="47" xr:uid="{D6031D27-FDFE-4B4C-930B-46A6E519B112}"/>
    <cellStyle name="Normal 13 2 2" xfId="268" xr:uid="{458B26D2-3DBE-4409-94D7-C3B208E86E27}"/>
    <cellStyle name="Normal 13 2 2 2" xfId="4649" xr:uid="{0147AD81-6A4D-49F1-B34D-C4F663E253F9}"/>
    <cellStyle name="Normal 13 2 3" xfId="4337" xr:uid="{5F30F175-12F5-481E-BC39-149C17D4A456}"/>
    <cellStyle name="Normal 13 2 3 2" xfId="4543" xr:uid="{3B44B8CB-7C7E-48C1-B86D-C27EC856F1B4}"/>
    <cellStyle name="Normal 13 2 3 3" xfId="4725" xr:uid="{3DDFA2C3-F76F-4950-AB50-282FEA0DEF6D}"/>
    <cellStyle name="Normal 13 2 3 4" xfId="4702" xr:uid="{3A0C3EFE-99B2-466F-AA57-878AAA372746}"/>
    <cellStyle name="Normal 13 3" xfId="269" xr:uid="{EC47B19B-DE47-4C43-964B-FBCBDF37A7C3}"/>
    <cellStyle name="Normal 13 3 2" xfId="4421" xr:uid="{2A972649-DAFC-4C90-9B59-E7249F33D9C2}"/>
    <cellStyle name="Normal 13 3 3" xfId="4338" xr:uid="{019204E4-65EC-4E02-BABF-C7821B0AA29B}"/>
    <cellStyle name="Normal 13 3 4" xfId="4566" xr:uid="{8D96264F-95A1-48F8-8A22-4DBF6BB1836C}"/>
    <cellStyle name="Normal 13 3 5" xfId="4726" xr:uid="{F61EB2A0-FC87-40E2-B589-7AAA52933715}"/>
    <cellStyle name="Normal 13 4" xfId="4339" xr:uid="{F2D84E28-7DC5-4166-B7B5-0387F91C6A62}"/>
    <cellStyle name="Normal 13 5" xfId="4336" xr:uid="{DC01C623-F52D-479B-8814-9524486D03A5}"/>
    <cellStyle name="Normal 14" xfId="48" xr:uid="{1FCC3B0E-A965-4959-BD22-665A05C0CD15}"/>
    <cellStyle name="Normal 14 18" xfId="4341" xr:uid="{58F7C9CA-777C-4B5B-A30B-EA1089B3B968}"/>
    <cellStyle name="Normal 14 2" xfId="270" xr:uid="{28EBA8A9-55F1-4A69-BEF2-58D074EC1E14}"/>
    <cellStyle name="Normal 14 2 2" xfId="430" xr:uid="{3F7887BE-EF99-4C9B-A65E-A7B5C8A37E4B}"/>
    <cellStyle name="Normal 14 2 2 2" xfId="431" xr:uid="{1C128782-1CF3-46CE-BAF6-107DADBE2E54}"/>
    <cellStyle name="Normal 14 2 3" xfId="432" xr:uid="{8CD5D9D3-C146-4857-9CF5-611C7A938106}"/>
    <cellStyle name="Normal 14 3" xfId="433" xr:uid="{A284277E-A8DC-4F9A-B885-75FD81D862FB}"/>
    <cellStyle name="Normal 14 3 2" xfId="4650" xr:uid="{B46B7F46-5DEC-417F-8481-CBE899AA4963}"/>
    <cellStyle name="Normal 14 4" xfId="4340" xr:uid="{48CA79C2-212E-470D-BD92-F82F12737491}"/>
    <cellStyle name="Normal 14 4 2" xfId="4544" xr:uid="{7709E368-A283-440E-AD9E-0DD96858674A}"/>
    <cellStyle name="Normal 14 4 3" xfId="4727" xr:uid="{6DA82DC9-13BE-4FBD-88ED-7EB42FEA3DAE}"/>
    <cellStyle name="Normal 14 4 4" xfId="4703" xr:uid="{9DA4397E-B5E1-4483-97E3-66FAA01F7860}"/>
    <cellStyle name="Normal 15" xfId="88" xr:uid="{6A1C274C-6EC9-4A59-89E0-1EF52C3DA542}"/>
    <cellStyle name="Normal 15 2" xfId="89" xr:uid="{FFB9C3D0-9644-49CC-8EAB-0F43EF1F678A}"/>
    <cellStyle name="Normal 15 2 2" xfId="271" xr:uid="{B9D0DDC6-D943-4DF0-8141-3B3CEEE2C17A}"/>
    <cellStyle name="Normal 15 2 2 2" xfId="4453" xr:uid="{021497EF-0A79-4BEB-BADB-1D2AB28E27FB}"/>
    <cellStyle name="Normal 15 2 3" xfId="4546" xr:uid="{8F2CBC17-7B1B-448F-ADF1-B3C73E606FBF}"/>
    <cellStyle name="Normal 15 3" xfId="272" xr:uid="{EC8E1A7F-CB6B-462D-BDEC-A79310F8832C}"/>
    <cellStyle name="Normal 15 3 2" xfId="4422" xr:uid="{3F061567-FC6C-425F-8188-CCF8676D368D}"/>
    <cellStyle name="Normal 15 3 3" xfId="4343" xr:uid="{D076E869-F12A-4C4F-8199-C6C1E7365886}"/>
    <cellStyle name="Normal 15 3 4" xfId="4567" xr:uid="{0EEAD845-9F3D-4531-AD31-111C3845A309}"/>
    <cellStyle name="Normal 15 3 5" xfId="4729" xr:uid="{2BEAE4DF-4EAA-4E64-A94B-78F1D88C10A2}"/>
    <cellStyle name="Normal 15 4" xfId="4342" xr:uid="{7EECC850-01CF-441E-A482-22C66CBD7588}"/>
    <cellStyle name="Normal 15 4 2" xfId="4545" xr:uid="{015C9853-CF21-42A7-A6A8-ED8F4A648C4F}"/>
    <cellStyle name="Normal 15 4 3" xfId="4728" xr:uid="{630E504E-BFCE-4132-A9D7-5B6470DB1EBE}"/>
    <cellStyle name="Normal 15 4 4" xfId="4704" xr:uid="{61575EFE-9322-48FF-BA94-6B760D8C8509}"/>
    <cellStyle name="Normal 16" xfId="90" xr:uid="{1358DA3B-8879-423A-9227-D41CB2ED4906}"/>
    <cellStyle name="Normal 16 2" xfId="273" xr:uid="{E0149F3F-7341-405E-B93A-25EA8C923567}"/>
    <cellStyle name="Normal 16 2 2" xfId="4423" xr:uid="{BECD332B-A418-45CF-ABD3-CD29F6F89504}"/>
    <cellStyle name="Normal 16 2 3" xfId="4344" xr:uid="{DFA43F4D-04B3-4E1B-8491-ABCF4E75D855}"/>
    <cellStyle name="Normal 16 2 4" xfId="4568" xr:uid="{53D39838-4240-497B-BA82-A0398AB85B7B}"/>
    <cellStyle name="Normal 16 2 5" xfId="4730" xr:uid="{F66A5766-B702-4DF4-90B8-8E6DA3798538}"/>
    <cellStyle name="Normal 16 3" xfId="274" xr:uid="{7CB02E94-69D3-4F34-A5CD-1DDF5F662ECB}"/>
    <cellStyle name="Normal 17" xfId="91" xr:uid="{5327A787-E078-46DC-8D01-19739BD3ACCD}"/>
    <cellStyle name="Normal 17 2" xfId="275" xr:uid="{2D0C44F8-B838-41C9-B81D-1B532E44564B}"/>
    <cellStyle name="Normal 17 2 2" xfId="4424" xr:uid="{ECBCCCA0-50D8-4267-B46E-D118C60A0F32}"/>
    <cellStyle name="Normal 17 2 3" xfId="4346" xr:uid="{3830C6D4-7A39-482D-B13F-2164AC6B8A65}"/>
    <cellStyle name="Normal 17 2 4" xfId="4569" xr:uid="{4B758F77-3C30-4A98-8686-82886BD3D043}"/>
    <cellStyle name="Normal 17 2 5" xfId="4731" xr:uid="{11E3D072-E5C3-4B53-9294-E513F9A01E66}"/>
    <cellStyle name="Normal 17 3" xfId="4347" xr:uid="{803DD75C-7216-4724-8DB1-93C8C92E38C9}"/>
    <cellStyle name="Normal 17 4" xfId="4345" xr:uid="{FEBC9450-0E54-47BA-9E0B-5320CDEFF216}"/>
    <cellStyle name="Normal 18" xfId="92" xr:uid="{AA73CED8-7D39-4818-85C2-A6C9A6E72B6A}"/>
    <cellStyle name="Normal 18 2" xfId="276" xr:uid="{3D5F701A-26D6-497C-B4F6-3D13A22BC64F}"/>
    <cellStyle name="Normal 18 2 2" xfId="4454" xr:uid="{2BDDF881-F581-4629-884C-C32A8BB53B85}"/>
    <cellStyle name="Normal 18 3" xfId="4348" xr:uid="{9DDEB83C-0311-4429-B266-EC4A8BCE7315}"/>
    <cellStyle name="Normal 18 3 2" xfId="4547" xr:uid="{A061B9C5-4CA7-433F-9BD6-0128E0E69914}"/>
    <cellStyle name="Normal 18 3 3" xfId="4732" xr:uid="{976C5033-FDA8-4004-973C-80DE695E2C67}"/>
    <cellStyle name="Normal 18 3 4" xfId="4705" xr:uid="{C2D83BAC-13E3-4A77-A762-F0DBA7259FB0}"/>
    <cellStyle name="Normal 19" xfId="93" xr:uid="{78B140FA-180D-41B3-9F9A-F9D7AB86E899}"/>
    <cellStyle name="Normal 19 2" xfId="94" xr:uid="{8DEBC8BD-CD84-4ABF-81EC-2435423FDCE9}"/>
    <cellStyle name="Normal 19 2 2" xfId="277" xr:uid="{2F448FC3-3ABA-4C8F-9AC8-8939B95F85FA}"/>
    <cellStyle name="Normal 19 2 2 2" xfId="4651" xr:uid="{E976D005-52A6-4BF8-9C02-C6A2E6EA4739}"/>
    <cellStyle name="Normal 19 2 3" xfId="4549" xr:uid="{FBF27298-F0B1-4B8C-A746-E0EC6966E5EC}"/>
    <cellStyle name="Normal 19 3" xfId="278" xr:uid="{8F38C11F-AA29-4776-82B6-5716C9EB6FA0}"/>
    <cellStyle name="Normal 19 3 2" xfId="4652" xr:uid="{6B1F325F-DD0D-435D-B0E8-4475096FB7A4}"/>
    <cellStyle name="Normal 19 4" xfId="4548" xr:uid="{7C1C2175-6E51-4A47-97BA-07E2FF171F9B}"/>
    <cellStyle name="Normal 2" xfId="3" xr:uid="{0035700C-F3A5-4A6F-B63A-5CE25669DEE2}"/>
    <cellStyle name="Normal 2 2" xfId="49" xr:uid="{4B4F8CAF-A8C3-43FA-8F9E-B0ED43C0B15B}"/>
    <cellStyle name="Normal 2 2 2" xfId="50" xr:uid="{7E4E8003-6328-4A18-BA7B-D4174D85403D}"/>
    <cellStyle name="Normal 2 2 2 2" xfId="279" xr:uid="{15BDDF4F-1375-4D53-9263-3CA8EF17E5DF}"/>
    <cellStyle name="Normal 2 2 2 2 2" xfId="4655" xr:uid="{BF96A210-BE82-43D6-83D8-399D6DC50681}"/>
    <cellStyle name="Normal 2 2 2 3" xfId="4551" xr:uid="{4F6ECAAF-33F2-4EFD-90EC-65843AE5BCB4}"/>
    <cellStyle name="Normal 2 2 3" xfId="280" xr:uid="{32A82AD0-39A9-4C3E-994C-C4D025EDBE5A}"/>
    <cellStyle name="Normal 2 2 3 2" xfId="4455" xr:uid="{1A4CC5F4-CF48-42E9-A204-DBB744725E53}"/>
    <cellStyle name="Normal 2 2 3 2 2" xfId="4585" xr:uid="{CBD6E086-D302-48DE-A420-E3D6E677B778}"/>
    <cellStyle name="Normal 2 2 3 2 2 2" xfId="4656" xr:uid="{BA84BBFD-6CB3-44AA-97B8-06DF07D894CB}"/>
    <cellStyle name="Normal 2 2 3 2 2 3" xfId="5354" xr:uid="{32A590DF-31F8-4517-90B2-131C8116445E}"/>
    <cellStyle name="Normal 2 2 3 2 3" xfId="4750" xr:uid="{BE57EEA1-ADE1-4C03-8798-453ABBAA9F26}"/>
    <cellStyle name="Normal 2 2 3 2 4" xfId="5305" xr:uid="{FC27E32B-0DBB-455A-A0A8-4FFFC1F45B83}"/>
    <cellStyle name="Normal 2 2 3 3" xfId="4435" xr:uid="{7D702A0C-D26E-44FD-8D87-E5CA4E2E9FF4}"/>
    <cellStyle name="Normal 2 2 3 4" xfId="4706" xr:uid="{7661E4FC-A25D-43FC-ACDE-AE3F658DC22E}"/>
    <cellStyle name="Normal 2 2 3 5" xfId="4695" xr:uid="{BBF6EBB9-F3B3-449C-B59B-F096932C03E7}"/>
    <cellStyle name="Normal 2 2 4" xfId="4349" xr:uid="{8926ABC7-CE6C-41DB-9C64-CE0B0C5D8B5E}"/>
    <cellStyle name="Normal 2 2 4 2" xfId="4550" xr:uid="{35BF2BE7-13A0-4A25-B4A8-0B6F22AC244B}"/>
    <cellStyle name="Normal 2 2 4 3" xfId="4733" xr:uid="{619E2503-3F43-4E1E-ACC4-EEB5B1DBD508}"/>
    <cellStyle name="Normal 2 2 4 4" xfId="4707" xr:uid="{C11B2A85-7371-4A58-8117-576C8978C662}"/>
    <cellStyle name="Normal 2 2 5" xfId="4654" xr:uid="{60EF9FBB-9FD3-48FF-9123-CD835705F17E}"/>
    <cellStyle name="Normal 2 2 6" xfId="4753" xr:uid="{C700EC59-A441-41F7-B497-6D2EC2AB1320}"/>
    <cellStyle name="Normal 2 3" xfId="51" xr:uid="{4450E012-EDC8-42FB-AB49-EB8CF5EDA302}"/>
    <cellStyle name="Normal 2 3 2" xfId="52" xr:uid="{7DA5672A-C12F-4249-ABB5-53166F86D4A4}"/>
    <cellStyle name="Normal 2 3 2 2" xfId="281" xr:uid="{18018C64-4C16-4DC2-9453-267FB97A3E7C}"/>
    <cellStyle name="Normal 2 3 2 2 2" xfId="4657" xr:uid="{BD8E8137-6DEE-472C-8502-1A9C3C1214D9}"/>
    <cellStyle name="Normal 2 3 2 3" xfId="4351" xr:uid="{085372AA-DBCF-475A-8595-AD3D7BF638E2}"/>
    <cellStyle name="Normal 2 3 2 3 2" xfId="4553" xr:uid="{84ABB267-CD13-42AC-B1EF-C7640A518B0B}"/>
    <cellStyle name="Normal 2 3 2 3 3" xfId="4735" xr:uid="{56DFEA6A-FD16-4BC7-A09F-8D1B80C637D6}"/>
    <cellStyle name="Normal 2 3 2 3 4" xfId="4708" xr:uid="{63428F24-BB6B-4235-9765-6B9CFC245247}"/>
    <cellStyle name="Normal 2 3 3" xfId="53" xr:uid="{94622AAB-A7BB-4BA5-8549-ABC7E269D3F0}"/>
    <cellStyle name="Normal 2 3 4" xfId="95" xr:uid="{36CCDDDD-A94C-415F-B587-0D381D58923E}"/>
    <cellStyle name="Normal 2 3 5" xfId="185" xr:uid="{A040C60B-9EBA-433E-B434-8CE361A0631D}"/>
    <cellStyle name="Normal 2 3 5 2" xfId="4658" xr:uid="{9B37CEEF-59B4-4662-A8F4-95F0748E2D43}"/>
    <cellStyle name="Normal 2 3 6" xfId="4350" xr:uid="{41040D9E-DADD-4139-8DFF-4FBAEC7764C2}"/>
    <cellStyle name="Normal 2 3 6 2" xfId="4552" xr:uid="{48BB49AE-8219-403D-8F16-C0748E6CD1AE}"/>
    <cellStyle name="Normal 2 3 6 3" xfId="4734" xr:uid="{6E56C559-EB42-42B9-B342-D7B5CB264152}"/>
    <cellStyle name="Normal 2 3 6 4" xfId="4709" xr:uid="{D86ABBB2-0F9D-4E21-BC43-7136D7705E51}"/>
    <cellStyle name="Normal 2 3 7" xfId="5318" xr:uid="{AEC9FD0B-3DF0-4AB5-A8A8-9C0C463DD6B3}"/>
    <cellStyle name="Normal 2 4" xfId="54" xr:uid="{E6D27543-1B5E-4038-ADB5-331C7A784270}"/>
    <cellStyle name="Normal 2 4 2" xfId="55" xr:uid="{F7B86E64-5B8B-46B3-9979-7AAE334DC419}"/>
    <cellStyle name="Normal 2 4 3" xfId="282" xr:uid="{FA10F4F6-9578-4530-9345-6EB4135D06DA}"/>
    <cellStyle name="Normal 2 4 3 2" xfId="4659" xr:uid="{C5001981-659B-4BB4-9686-43D73CB73EF2}"/>
    <cellStyle name="Normal 2 4 3 3" xfId="4673" xr:uid="{67675D32-9DE6-468A-8CA9-8C66E2580D54}"/>
    <cellStyle name="Normal 2 4 4" xfId="4554" xr:uid="{BA16D91D-84F6-4EF7-BD87-0085FF56605B}"/>
    <cellStyle name="Normal 2 4 5" xfId="4754" xr:uid="{6A323704-09A1-407E-8170-B12E0409DAF2}"/>
    <cellStyle name="Normal 2 4 6" xfId="4752" xr:uid="{CC569599-8049-47CA-A929-B131F3A4DC10}"/>
    <cellStyle name="Normal 2 5" xfId="184" xr:uid="{F54816C0-F9F5-4CCA-96FD-CA979AADB67C}"/>
    <cellStyle name="Normal 2 5 2" xfId="284" xr:uid="{82884358-0BBD-4B36-9C1B-18C738139EE8}"/>
    <cellStyle name="Normal 2 5 2 2" xfId="2505" xr:uid="{C3124C6A-EF25-43A0-A21B-3E982CE336D0}"/>
    <cellStyle name="Normal 2 5 3" xfId="283" xr:uid="{02B1CEB7-E27A-4C93-AF15-89864A0B8F88}"/>
    <cellStyle name="Normal 2 5 3 2" xfId="4586" xr:uid="{43E279D0-C04B-4811-94A6-D23C5319FECC}"/>
    <cellStyle name="Normal 2 5 3 3" xfId="4746" xr:uid="{8A9075F9-086A-4E38-AA6A-CEB76BAAD428}"/>
    <cellStyle name="Normal 2 5 3 4" xfId="5302" xr:uid="{FF830848-C79D-43C5-8515-539071C3959C}"/>
    <cellStyle name="Normal 2 5 3 4 2" xfId="5348" xr:uid="{CB7FC64F-9CC3-4816-987C-44858B51A732}"/>
    <cellStyle name="Normal 2 5 4" xfId="4660" xr:uid="{6389861D-F7D4-44E3-BD94-7DCF939844F6}"/>
    <cellStyle name="Normal 2 5 5" xfId="4615" xr:uid="{9C797910-6583-48BE-BACF-D095349D38CD}"/>
    <cellStyle name="Normal 2 5 6" xfId="4614" xr:uid="{70EE4942-3503-455B-8B7D-7AA60D67EB2F}"/>
    <cellStyle name="Normal 2 5 7" xfId="4749" xr:uid="{5ADA51D9-BD7C-442F-BF35-0954B9E508D9}"/>
    <cellStyle name="Normal 2 5 8" xfId="4719" xr:uid="{0298318A-8675-4B2D-AF31-49BF6308E334}"/>
    <cellStyle name="Normal 2 6" xfId="285" xr:uid="{7F05A0A4-E0F9-4352-AB9A-664B2FB06330}"/>
    <cellStyle name="Normal 2 6 2" xfId="286" xr:uid="{6758BF50-5FC7-4CE5-AAB6-6DF0E3780461}"/>
    <cellStyle name="Normal 2 6 3" xfId="452" xr:uid="{8F7CBF94-564E-478F-8018-B444E0B04085}"/>
    <cellStyle name="Normal 2 6 3 2" xfId="5335" xr:uid="{DC5F3BC6-52B9-4BA2-9C63-47D34FF6143B}"/>
    <cellStyle name="Normal 2 6 4" xfId="4661" xr:uid="{9CDF13A3-3AC6-41BD-BB6A-97C36B699EDD}"/>
    <cellStyle name="Normal 2 6 5" xfId="4612" xr:uid="{EDBCECF1-F69C-4CE9-892E-6473782DBE77}"/>
    <cellStyle name="Normal 2 6 5 2" xfId="4710" xr:uid="{3D2D5404-1AFE-4E73-840A-1EACB181AF98}"/>
    <cellStyle name="Normal 2 6 6" xfId="4598" xr:uid="{80016113-3AF0-4C3E-94CD-44CF0F9B1431}"/>
    <cellStyle name="Normal 2 6 7" xfId="5322" xr:uid="{7B72FB24-F7BE-40F5-ABFD-40FB9A431582}"/>
    <cellStyle name="Normal 2 6 8" xfId="5331" xr:uid="{8A14D8EB-3392-4246-921E-32E195D8E927}"/>
    <cellStyle name="Normal 2 7" xfId="287" xr:uid="{15E9689D-988F-4797-83E0-B5AF2C18253F}"/>
    <cellStyle name="Normal 2 7 2" xfId="4456" xr:uid="{7C36E549-CEE5-4A21-948F-2E4F2F4BBD46}"/>
    <cellStyle name="Normal 2 7 3" xfId="4662" xr:uid="{D19DAA36-C405-4FAB-9BE9-2CCEB43E7F90}"/>
    <cellStyle name="Normal 2 7 4" xfId="5303" xr:uid="{1E610DFB-2A31-492B-840E-4AB176C0B8FA}"/>
    <cellStyle name="Normal 2 8" xfId="4508" xr:uid="{80409281-FF89-4F93-AF59-74104CD9CB4A}"/>
    <cellStyle name="Normal 2 9" xfId="4653" xr:uid="{9F5E72B1-2E3B-4D66-9E5E-76B8A18378BB}"/>
    <cellStyle name="Normal 20" xfId="434" xr:uid="{0230F1F9-F78B-40BA-80F2-36C90E16074C}"/>
    <cellStyle name="Normal 20 2" xfId="435" xr:uid="{9DDAE90E-6B79-4EEB-A518-D9EAAB8F9DC0}"/>
    <cellStyle name="Normal 20 2 2" xfId="436" xr:uid="{76420376-AD93-4BEF-A682-DDE8A0DBB184}"/>
    <cellStyle name="Normal 20 2 2 2" xfId="4425" xr:uid="{10E8A116-D078-41C9-B760-0A34243750EA}"/>
    <cellStyle name="Normal 20 2 2 3" xfId="4417" xr:uid="{514FDB0D-EE36-4E8F-A4AD-625D50B570A7}"/>
    <cellStyle name="Normal 20 2 2 4" xfId="4582" xr:uid="{6BB38283-16E4-4AEC-A0B5-2C45D982DFE7}"/>
    <cellStyle name="Normal 20 2 2 5" xfId="4744" xr:uid="{ADA792EB-4D00-4EFF-A04A-2BF9BA81FAB1}"/>
    <cellStyle name="Normal 20 2 3" xfId="4420" xr:uid="{2CF331BF-DCD8-4807-9429-1E53E2504C39}"/>
    <cellStyle name="Normal 20 2 4" xfId="4416" xr:uid="{3772C52B-FA1C-4A6E-9C6E-387123E6AFA9}"/>
    <cellStyle name="Normal 20 2 5" xfId="4581" xr:uid="{036922CE-6A58-46D6-8DB3-F58129728D2A}"/>
    <cellStyle name="Normal 20 2 6" xfId="4743" xr:uid="{474E9C53-B036-4041-BE20-66D351A0D1E0}"/>
    <cellStyle name="Normal 20 3" xfId="1167" xr:uid="{0DAE0289-8FD6-41DD-B213-C453408DFF84}"/>
    <cellStyle name="Normal 20 3 2" xfId="4457" xr:uid="{91E3948E-86B6-4E24-BECF-C6727955EAE6}"/>
    <cellStyle name="Normal 20 4" xfId="4352" xr:uid="{29EB5E73-2F68-4BA5-86A0-1A501193A3F4}"/>
    <cellStyle name="Normal 20 4 2" xfId="4555" xr:uid="{F9DA2120-FB6C-41B0-A92B-7C72ADE884EC}"/>
    <cellStyle name="Normal 20 4 3" xfId="4736" xr:uid="{93142BB9-DD5B-4C3B-8C66-93F9B55684F5}"/>
    <cellStyle name="Normal 20 4 4" xfId="4711" xr:uid="{8030E2C6-99C5-4D9E-99AA-B6EB14C67B49}"/>
    <cellStyle name="Normal 20 5" xfId="4433" xr:uid="{50042602-2A8A-413D-97A3-956F139FA192}"/>
    <cellStyle name="Normal 20 5 2" xfId="5328" xr:uid="{619F0CD1-D627-4E88-9C7B-E2AB45D4A26E}"/>
    <cellStyle name="Normal 20 6" xfId="4587" xr:uid="{B219EC56-2F1D-455B-95EB-3D85AFE3C417}"/>
    <cellStyle name="Normal 20 7" xfId="4696" xr:uid="{9DB9DA79-8355-4989-9923-864E1BED4F97}"/>
    <cellStyle name="Normal 20 8" xfId="4717" xr:uid="{BFD0B446-D5D4-45F4-9C16-6511E64D5029}"/>
    <cellStyle name="Normal 20 9" xfId="4716" xr:uid="{86A397A8-37BD-4787-9834-9C48C25B6778}"/>
    <cellStyle name="Normal 21" xfId="437" xr:uid="{108BBF59-20DE-4B3B-90E9-B2CFDBBD76E5}"/>
    <cellStyle name="Normal 21 2" xfId="438" xr:uid="{836439D1-4087-4BB3-8043-BD20E8F885D1}"/>
    <cellStyle name="Normal 21 2 2" xfId="439" xr:uid="{1B189F2C-29C0-45D5-BA92-FBE65956ECA3}"/>
    <cellStyle name="Normal 21 3" xfId="4353" xr:uid="{EBCF223E-173B-4025-9849-DFD71254A957}"/>
    <cellStyle name="Normal 21 3 2" xfId="4459" xr:uid="{F3C77E67-EC4D-4CEA-8FFA-8E91241AD94A}"/>
    <cellStyle name="Normal 21 3 2 2" xfId="5359" xr:uid="{61965853-F5B0-4516-8344-509119E0063F}"/>
    <cellStyle name="Normal 21 3 3" xfId="4458" xr:uid="{F0FE9AB5-62E1-4EA9-B3CB-69CD3B13ACB6}"/>
    <cellStyle name="Normal 21 4" xfId="4570" xr:uid="{362B9E7D-5284-4D66-963A-123199C6B9D1}"/>
    <cellStyle name="Normal 21 4 2" xfId="5360" xr:uid="{2DAC1AB3-A69C-4DF3-BD04-3168D9913AFA}"/>
    <cellStyle name="Normal 21 5" xfId="4737" xr:uid="{5FFB3F9F-AED8-4BEE-8666-5D6AF3C11BCE}"/>
    <cellStyle name="Normal 22" xfId="440" xr:uid="{B10B496F-60F5-457A-8E5E-D1E4035F92EF}"/>
    <cellStyle name="Normal 22 2" xfId="441" xr:uid="{2BC3BC0D-C48C-4801-80A6-1C5EE7C3A550}"/>
    <cellStyle name="Normal 22 3" xfId="4310" xr:uid="{A14DFA8A-68BA-4661-9C70-F63EE6BAD512}"/>
    <cellStyle name="Normal 22 3 2" xfId="4354" xr:uid="{751FFBCE-D766-4CD3-BBA8-CA845D36E639}"/>
    <cellStyle name="Normal 22 3 2 2" xfId="4461" xr:uid="{45BB5845-1A87-404B-922D-08B5ABFC8B19}"/>
    <cellStyle name="Normal 22 3 3" xfId="4460" xr:uid="{F0D319DE-9799-42CA-918E-F1DDAF1A96A0}"/>
    <cellStyle name="Normal 22 3 4" xfId="4691" xr:uid="{948AA5E9-E407-4E21-A519-8618D8E45C68}"/>
    <cellStyle name="Normal 22 4" xfId="4313" xr:uid="{95C13076-3B2E-4AB5-88B2-ED7237FB5FA2}"/>
    <cellStyle name="Normal 22 4 10" xfId="5357" xr:uid="{ED46B92E-B9EF-47AE-8B9D-C67AE45EA737}"/>
    <cellStyle name="Normal 22 4 2" xfId="4431" xr:uid="{DE3F8B33-AAD2-4AE5-B591-FD89AEABFCDC}"/>
    <cellStyle name="Normal 22 4 3" xfId="4571" xr:uid="{C1E3FAF2-A17F-4AB2-B1E2-34057BD79185}"/>
    <cellStyle name="Normal 22 4 3 2" xfId="4590" xr:uid="{6DC07B0D-386F-4479-8E46-57D35EC13427}"/>
    <cellStyle name="Normal 22 4 3 3" xfId="4748" xr:uid="{FF378AA2-5A5F-46C0-83E5-54ABB7A74A30}"/>
    <cellStyle name="Normal 22 4 3 4" xfId="5338" xr:uid="{EF0D32C3-528A-473F-82F7-376D5D242544}"/>
    <cellStyle name="Normal 22 4 3 5" xfId="5334" xr:uid="{682A6A3B-E549-4CEE-9DFA-EAF7D704AB2E}"/>
    <cellStyle name="Normal 22 4 4" xfId="4692" xr:uid="{BC04264E-E2BE-45EE-AFC6-2FA159694A3E}"/>
    <cellStyle name="Normal 22 4 5" xfId="4604" xr:uid="{66A408F6-5B7F-4F5D-9B70-686CE4A40843}"/>
    <cellStyle name="Normal 22 4 6" xfId="4595" xr:uid="{41A988F7-C9A6-4101-BD8C-80030264787A}"/>
    <cellStyle name="Normal 22 4 7" xfId="4594" xr:uid="{21B37F8E-2D5C-406F-952B-E0540249485D}"/>
    <cellStyle name="Normal 22 4 8" xfId="4593" xr:uid="{9CBD1A27-C740-42A5-9070-F742DD7A8B28}"/>
    <cellStyle name="Normal 22 4 9" xfId="4592" xr:uid="{2B006AA2-8070-4ECB-ABB8-BB57B4E4F113}"/>
    <cellStyle name="Normal 22 5" xfId="4738" xr:uid="{1FB0C85E-7B4B-4D5D-8A91-7BA716844845}"/>
    <cellStyle name="Normal 23" xfId="442" xr:uid="{78BA5854-2C27-41D8-BBF5-6E091E2650C9}"/>
    <cellStyle name="Normal 23 2" xfId="2500" xr:uid="{0A62AF03-B26B-443B-9344-45CF3A248FAC}"/>
    <cellStyle name="Normal 23 2 2" xfId="4356" xr:uid="{DB1B0DDA-B480-4392-8280-D6D78C7DF17F}"/>
    <cellStyle name="Normal 23 2 2 2" xfId="4751" xr:uid="{E05F3556-13C1-4D5A-9423-834D1D617EEA}"/>
    <cellStyle name="Normal 23 2 2 3" xfId="4693" xr:uid="{29D8A694-12C8-4AC8-89A5-971D624B288F}"/>
    <cellStyle name="Normal 23 2 2 4" xfId="4663" xr:uid="{94FF9812-C4BB-4BAB-87EA-6CA30B688BD4}"/>
    <cellStyle name="Normal 23 2 3" xfId="4605" xr:uid="{75B6BC41-0DD7-47FB-BC44-09E7418CBAD4}"/>
    <cellStyle name="Normal 23 2 4" xfId="4712" xr:uid="{FB6DD444-EA1B-4279-A38E-0AD39D8EDC35}"/>
    <cellStyle name="Normal 23 3" xfId="4426" xr:uid="{72F4FEF6-A245-4CFB-AC31-2CE33EFD8337}"/>
    <cellStyle name="Normal 23 4" xfId="4355" xr:uid="{763BB31B-2EF2-4CEA-B38F-3E6FC3800B76}"/>
    <cellStyle name="Normal 23 5" xfId="4572" xr:uid="{A212ED70-2CD6-4131-8015-0586F1818901}"/>
    <cellStyle name="Normal 23 6" xfId="4739" xr:uid="{D15C13E2-7A44-4108-A2D9-9B22F2AA1935}"/>
    <cellStyle name="Normal 24" xfId="443" xr:uid="{0EADD02E-7D76-460E-9630-5C759651A5FC}"/>
    <cellStyle name="Normal 24 2" xfId="444" xr:uid="{57EE41F8-799F-4553-BEB8-0FA0BEB051BF}"/>
    <cellStyle name="Normal 24 2 2" xfId="4428" xr:uid="{AFDCD6AC-924A-47D9-ABA4-210FF120272F}"/>
    <cellStyle name="Normal 24 2 3" xfId="4358" xr:uid="{75E7F169-2B58-459C-87A0-6BBADEAEA8AA}"/>
    <cellStyle name="Normal 24 2 4" xfId="4574" xr:uid="{022F4605-1BDA-4DE7-AE2E-3593E796D83A}"/>
    <cellStyle name="Normal 24 2 5" xfId="4741" xr:uid="{D044DA47-07B7-472D-B94E-7EA32371C852}"/>
    <cellStyle name="Normal 24 3" xfId="4427" xr:uid="{54FA15E1-A1CB-4F7E-A44E-E03E15FBA2A2}"/>
    <cellStyle name="Normal 24 4" xfId="4357" xr:uid="{DCFB3A7E-B52E-45A2-86BA-182C20CAE9E7}"/>
    <cellStyle name="Normal 24 5" xfId="4573" xr:uid="{9A7D72E8-A393-4675-B4C0-052AC292FCF7}"/>
    <cellStyle name="Normal 24 6" xfId="4740" xr:uid="{22D24E6D-B320-43B6-A441-7006D29BE8E7}"/>
    <cellStyle name="Normal 25" xfId="451" xr:uid="{B5576171-8462-4A66-B3B5-A93458C19C16}"/>
    <cellStyle name="Normal 25 2" xfId="4360" xr:uid="{DA0D29B3-0211-4574-94F3-A89BF94402FB}"/>
    <cellStyle name="Normal 25 2 2" xfId="5337" xr:uid="{459363C4-0CA9-4547-8C00-3B0DF9A9439C}"/>
    <cellStyle name="Normal 25 3" xfId="4429" xr:uid="{3C758622-2EC3-4087-ADF0-8E7B1131DF49}"/>
    <cellStyle name="Normal 25 4" xfId="4359" xr:uid="{12B92C71-C887-473F-83C7-F600198E2F42}"/>
    <cellStyle name="Normal 25 5" xfId="4575" xr:uid="{51C306E6-CBF8-4119-AB88-BF0A9C4EE09C}"/>
    <cellStyle name="Normal 25 5 2" xfId="5365" xr:uid="{F8DC61BC-49A2-4944-AE83-03AC65E686B3}"/>
    <cellStyle name="Normal 26" xfId="2498" xr:uid="{601F6A72-1FC1-4AC4-B58A-20C9EEC8A518}"/>
    <cellStyle name="Normal 26 2" xfId="2499" xr:uid="{24AF6C23-C5E5-476B-BEEE-43C4E2733225}"/>
    <cellStyle name="Normal 26 2 2" xfId="4362" xr:uid="{A821129B-9F89-4506-842F-1FDC2E96BF2F}"/>
    <cellStyle name="Normal 26 3" xfId="4361" xr:uid="{53636574-1EFE-4AFD-ADBC-8FB86B5444CE}"/>
    <cellStyle name="Normal 26 3 2" xfId="4436" xr:uid="{AB0E2366-BE3A-41BA-813D-AEEA7D911C0D}"/>
    <cellStyle name="Normal 27" xfId="2507" xr:uid="{597791F7-DE2A-4D9D-A8EB-07FBAD0DD92B}"/>
    <cellStyle name="Normal 27 2" xfId="4364" xr:uid="{44373979-99F8-42F2-B2F5-347EA1F9AB4A}"/>
    <cellStyle name="Normal 27 3" xfId="4363" xr:uid="{4B297755-F98A-4FD8-830C-50EE071EA887}"/>
    <cellStyle name="Normal 27 4" xfId="4599" xr:uid="{2781741E-C128-4A4F-807B-51C2FFC6AB2E}"/>
    <cellStyle name="Normal 27 5" xfId="5320" xr:uid="{52396196-CE5D-4447-80C8-46D0D7266257}"/>
    <cellStyle name="Normal 27 6" xfId="4589" xr:uid="{80315336-F48D-4BBD-A3E2-0AA2C42CFB5D}"/>
    <cellStyle name="Normal 27 7" xfId="5332" xr:uid="{2ECCF1A1-D023-4CE2-92C6-BC3A1EC64650}"/>
    <cellStyle name="Normal 28" xfId="4365" xr:uid="{5D631824-4365-4828-BA5E-92E91AC45730}"/>
    <cellStyle name="Normal 28 2" xfId="4366" xr:uid="{846AB014-33E6-4ADF-9CE0-59776CD41875}"/>
    <cellStyle name="Normal 28 3" xfId="4367" xr:uid="{F0AEDC1F-2C3C-4734-B593-6A42012BA94A}"/>
    <cellStyle name="Normal 29" xfId="4368" xr:uid="{75D0CA7F-4EB1-4DD0-8835-8E75CC92F954}"/>
    <cellStyle name="Normal 29 2" xfId="4369" xr:uid="{AB9B89CF-39D1-491F-B3E4-24A1FE1E6EA1}"/>
    <cellStyle name="Normal 3" xfId="2" xr:uid="{665067A7-73F8-4B7E-BFD2-7BB3B9468366}"/>
    <cellStyle name="Normal 3 2" xfId="56" xr:uid="{1766126F-2D19-4958-B153-5D5CBD57B679}"/>
    <cellStyle name="Normal 3 2 2" xfId="57" xr:uid="{373B098A-479E-49B9-A6FA-02E0BD06EAC5}"/>
    <cellStyle name="Normal 3 2 2 2" xfId="288" xr:uid="{7A030A65-3A69-4CC6-9469-62DC5EA51967}"/>
    <cellStyle name="Normal 3 2 2 2 2" xfId="4665" xr:uid="{48FB79B6-FE98-48A3-AC4B-DF69EAB9146A}"/>
    <cellStyle name="Normal 3 2 2 3" xfId="4556" xr:uid="{3F8FC309-C8A8-4475-AA0C-E803C9C5BABB}"/>
    <cellStyle name="Normal 3 2 3" xfId="58" xr:uid="{AAE94DDF-0114-4106-BC9C-1B135A615172}"/>
    <cellStyle name="Normal 3 2 4" xfId="289" xr:uid="{B20F05BA-BD29-4DD9-A442-29DAB040CCEF}"/>
    <cellStyle name="Normal 3 2 4 2" xfId="4666" xr:uid="{AC1A018D-7CC2-406A-A49E-F92F76EAA4F4}"/>
    <cellStyle name="Normal 3 2 5" xfId="2506" xr:uid="{743C6AAD-3FFD-48BB-81D9-5902D9E34989}"/>
    <cellStyle name="Normal 3 2 5 2" xfId="4509" xr:uid="{8887632B-A3A0-4C46-AB37-3B5B852A4F35}"/>
    <cellStyle name="Normal 3 2 5 3" xfId="5304" xr:uid="{DECAEC84-CE26-4540-AEB2-49DB2798E1EF}"/>
    <cellStyle name="Normal 3 3" xfId="59" xr:uid="{AE926BDD-9311-4136-9ED0-146B023F8512}"/>
    <cellStyle name="Normal 3 3 2" xfId="290" xr:uid="{894CBB7A-C2B2-42C3-A194-73CCB387A07D}"/>
    <cellStyle name="Normal 3 3 2 2" xfId="4667" xr:uid="{E6959788-8042-4B47-BDDB-7F6133FAEC18}"/>
    <cellStyle name="Normal 3 3 3" xfId="4557" xr:uid="{E15DC7F2-7875-468B-8F7A-A98317C0DD52}"/>
    <cellStyle name="Normal 3 4" xfId="96" xr:uid="{D57C153E-984A-42B9-8146-DEFD9C7CC099}"/>
    <cellStyle name="Normal 3 4 2" xfId="2502" xr:uid="{7D336C63-A383-4329-9079-0F2BBBE9728A}"/>
    <cellStyle name="Normal 3 4 2 2" xfId="4668" xr:uid="{24ECAF28-16BB-41EE-BDE2-595ACEFA4E6B}"/>
    <cellStyle name="Normal 3 4 2 3" xfId="5366" xr:uid="{EDB8E317-5E69-4ABB-899D-25507A8283CC}"/>
    <cellStyle name="Normal 3 4 3" xfId="5341" xr:uid="{C513657E-E227-43D1-93EA-4AE8C6F92F9C}"/>
    <cellStyle name="Normal 3 5" xfId="2501" xr:uid="{8892B7EE-5D58-401D-A556-5E5CF34713FF}"/>
    <cellStyle name="Normal 3 5 2" xfId="4669" xr:uid="{6327F1F3-7194-4053-B82E-40E4A76C413A}"/>
    <cellStyle name="Normal 3 5 3" xfId="4745" xr:uid="{0BC5A16D-4575-4654-A69B-2274F5019FC1}"/>
    <cellStyle name="Normal 3 5 4" xfId="4713" xr:uid="{298567AD-032D-4EB1-8D48-2ADD0315BA7B}"/>
    <cellStyle name="Normal 3 6" xfId="4664" xr:uid="{91E141C4-2F6A-4B0B-AB76-483E2CD24880}"/>
    <cellStyle name="Normal 3 6 2" xfId="5336" xr:uid="{C93E3156-6C33-49AB-9E41-CD3F8007D871}"/>
    <cellStyle name="Normal 3 6 2 2" xfId="5333" xr:uid="{378BF888-C1BE-4864-8563-96F422C27163}"/>
    <cellStyle name="Normal 3 6 3" xfId="5344" xr:uid="{CA4CB2EE-12CF-4D4C-A9C0-8B9E478A2161}"/>
    <cellStyle name="Normal 30" xfId="4370" xr:uid="{ED06FF4D-0E9E-4E46-A004-8BB10E0A43B3}"/>
    <cellStyle name="Normal 30 2" xfId="4371" xr:uid="{B5A2EC6B-221B-44DA-BCA3-87FC1277CAC6}"/>
    <cellStyle name="Normal 31" xfId="4372" xr:uid="{1C0F72B8-6EA7-4BD5-8B03-BE6789C7FD35}"/>
    <cellStyle name="Normal 31 2" xfId="4373" xr:uid="{DCD6FFE2-59E4-42BD-9DB8-286A347E41DA}"/>
    <cellStyle name="Normal 32" xfId="4374" xr:uid="{8734E0BA-1A1D-41B7-B300-456A3F1E61BE}"/>
    <cellStyle name="Normal 33" xfId="4375" xr:uid="{96BDEAE8-1896-45E7-9C09-9A089546C89C}"/>
    <cellStyle name="Normal 33 2" xfId="4376" xr:uid="{B36DAB8B-386C-45B6-97E6-F6FF57B1911E}"/>
    <cellStyle name="Normal 34" xfId="4377" xr:uid="{844C39B6-04F9-4F0D-BD2A-AE7BB4430510}"/>
    <cellStyle name="Normal 34 2" xfId="4378" xr:uid="{100B149B-182F-475F-90AC-77EDC661DCBE}"/>
    <cellStyle name="Normal 35" xfId="4379" xr:uid="{9731B007-C3D3-4A4E-9DAD-5F2BA2E6EF17}"/>
    <cellStyle name="Normal 35 2" xfId="4380" xr:uid="{F89A36AD-E48B-4E8F-8D62-2F45DA5CB1DB}"/>
    <cellStyle name="Normal 36" xfId="4381" xr:uid="{95B8DB1A-C508-4AD3-9B00-55EA4F84EDB8}"/>
    <cellStyle name="Normal 36 2" xfId="4382" xr:uid="{A6FA9B79-338F-43D0-956C-8A1D9657289E}"/>
    <cellStyle name="Normal 37" xfId="4383" xr:uid="{E5B896AB-34ED-4027-8548-4E766980B929}"/>
    <cellStyle name="Normal 37 2" xfId="4384" xr:uid="{079E42B3-9203-4D62-90F1-44679C1D7AF2}"/>
    <cellStyle name="Normal 38" xfId="4385" xr:uid="{74CADABB-8DA1-423E-900F-BD539EAFD9D3}"/>
    <cellStyle name="Normal 38 2" xfId="4386" xr:uid="{7C9EA0F2-5B8B-4507-955A-8D3391DC10AE}"/>
    <cellStyle name="Normal 39" xfId="4387" xr:uid="{143AAD79-C1BD-46BC-9C96-1980A94E545D}"/>
    <cellStyle name="Normal 39 2" xfId="4388" xr:uid="{C09F5041-7701-4548-B9F7-9D3B655F35AB}"/>
    <cellStyle name="Normal 39 2 2" xfId="4389" xr:uid="{7C4BA8A7-EF7B-4F18-96FD-2D85D96A6A47}"/>
    <cellStyle name="Normal 39 3" xfId="4390" xr:uid="{F7434A9D-09EA-4A3A-8CA6-5B5033583B94}"/>
    <cellStyle name="Normal 4" xfId="60" xr:uid="{620A69E1-591E-4463-91BE-5E525A6B45AA}"/>
    <cellStyle name="Normal 4 2" xfId="97" xr:uid="{D1EBE2AC-3795-4F65-A9C3-C6E477FCE557}"/>
    <cellStyle name="Normal 4 2 2" xfId="98" xr:uid="{9B08BF52-3B80-49D2-A621-4980BB92B702}"/>
    <cellStyle name="Normal 4 2 2 2" xfId="445" xr:uid="{9E8ED847-7DAB-4D99-BF14-77A86D72E82E}"/>
    <cellStyle name="Normal 4 2 2 3" xfId="2807" xr:uid="{C62733C9-5446-42F0-8717-A0CAFD9479A5}"/>
    <cellStyle name="Normal 4 2 2 4" xfId="2808" xr:uid="{4B61C4F8-7DDA-4D08-8849-C2FDFD75C27F}"/>
    <cellStyle name="Normal 4 2 2 4 2" xfId="2809" xr:uid="{EE65D3E5-68BC-4965-A743-16CF16185941}"/>
    <cellStyle name="Normal 4 2 2 4 3" xfId="2810" xr:uid="{B0B4E115-C5C4-4F8C-B552-F939864C19CB}"/>
    <cellStyle name="Normal 4 2 2 4 3 2" xfId="2811" xr:uid="{AA48858C-E49A-4FC4-A203-9FB76547B369}"/>
    <cellStyle name="Normal 4 2 2 4 3 3" xfId="4312" xr:uid="{2C83A694-FE34-4133-88EB-AA99A50963E3}"/>
    <cellStyle name="Normal 4 2 3" xfId="2493" xr:uid="{2AE94808-2B51-4D61-9FCF-8D4368F4F993}"/>
    <cellStyle name="Normal 4 2 3 2" xfId="2504" xr:uid="{32997289-8A09-407B-9C17-DA91C9A2558F}"/>
    <cellStyle name="Normal 4 2 3 2 2" xfId="4462" xr:uid="{3921ED58-2E6F-4F06-AA15-9DD3BAA17BA0}"/>
    <cellStyle name="Normal 4 2 3 2 3" xfId="5347" xr:uid="{06F40C32-9097-4027-A255-F2D1E9239691}"/>
    <cellStyle name="Normal 4 2 3 3" xfId="4463" xr:uid="{C9E3B3A8-B443-4992-B856-7A7772C2A122}"/>
    <cellStyle name="Normal 4 2 3 3 2" xfId="4464" xr:uid="{9E596E3B-C2DB-49EB-A1D2-277DD435DB41}"/>
    <cellStyle name="Normal 4 2 3 4" xfId="4465" xr:uid="{3CAB80BE-4E9D-41E3-9231-B22784D6E4AE}"/>
    <cellStyle name="Normal 4 2 3 5" xfId="4466" xr:uid="{F4984DF2-2BC2-42DA-84FC-CD8CD363DE51}"/>
    <cellStyle name="Normal 4 2 4" xfId="2494" xr:uid="{FC8B21DE-2B82-46CC-89BD-A81401402303}"/>
    <cellStyle name="Normal 4 2 4 2" xfId="4392" xr:uid="{42111267-255B-4EEA-84B1-F1AFFBC23102}"/>
    <cellStyle name="Normal 4 2 4 2 2" xfId="4467" xr:uid="{E6CF80A5-12FD-43ED-ACA8-C1F412507529}"/>
    <cellStyle name="Normal 4 2 4 2 3" xfId="4694" xr:uid="{56FAD675-43B4-47FE-9CB5-7771BA6C85FB}"/>
    <cellStyle name="Normal 4 2 4 2 4" xfId="4613" xr:uid="{525CC123-1993-447F-90D8-8F7D255B76CA}"/>
    <cellStyle name="Normal 4 2 4 3" xfId="4576" xr:uid="{AFEEBFA8-0A0A-43DA-A739-D0D48EB887B6}"/>
    <cellStyle name="Normal 4 2 4 4" xfId="4714" xr:uid="{97AAE41B-C5FF-4B14-8C72-8083D5CF545E}"/>
    <cellStyle name="Normal 4 2 5" xfId="1168" xr:uid="{E5FAD90B-AD15-4D4C-8C04-5F6D499253D7}"/>
    <cellStyle name="Normal 4 2 6" xfId="4558" xr:uid="{F7F43FB9-9550-4367-957D-575B5638DBF0}"/>
    <cellStyle name="Normal 4 2 7" xfId="5351" xr:uid="{CDFB3C7E-79D6-4024-AF59-6DDAF63A7D4C}"/>
    <cellStyle name="Normal 4 3" xfId="528" xr:uid="{44D04371-26B9-4827-9B0B-78847671B1E2}"/>
    <cellStyle name="Normal 4 3 2" xfId="1170" xr:uid="{AE468D1B-CFC8-43BD-AE75-35A434125349}"/>
    <cellStyle name="Normal 4 3 2 2" xfId="1171" xr:uid="{5B8F5728-D5B3-43EB-BEFC-020ED0EF3D9C}"/>
    <cellStyle name="Normal 4 3 2 3" xfId="1172" xr:uid="{2F3C4230-9130-4C7F-96BD-1E85B7E66DEB}"/>
    <cellStyle name="Normal 4 3 3" xfId="1169" xr:uid="{CCCF6350-5B42-4798-8511-93F45455E390}"/>
    <cellStyle name="Normal 4 3 3 2" xfId="4434" xr:uid="{1F1723CA-EB7E-445C-8901-159B730CF21B}"/>
    <cellStyle name="Normal 4 3 4" xfId="2812" xr:uid="{26C49899-D0A5-44A0-8BA3-B073A71EEAC3}"/>
    <cellStyle name="Normal 4 3 4 2" xfId="5363" xr:uid="{DD33B9A2-F760-4907-A818-8DE07C5DDE2A}"/>
    <cellStyle name="Normal 4 3 5" xfId="2813" xr:uid="{D957B2B0-187D-459E-BBC5-486A80697CD9}"/>
    <cellStyle name="Normal 4 3 5 2" xfId="2814" xr:uid="{6A30C4BB-ADA7-4BDC-9EE9-5B1D14992486}"/>
    <cellStyle name="Normal 4 3 5 3" xfId="2815" xr:uid="{27B2DFE6-92C7-470A-A33A-03F88DC243E5}"/>
    <cellStyle name="Normal 4 3 5 3 2" xfId="2816" xr:uid="{A36055FD-7A96-4428-9A85-D51BDB5104FA}"/>
    <cellStyle name="Normal 4 3 5 3 3" xfId="4311" xr:uid="{B05106B2-ADAF-4BDD-9C6E-ED493B407CD5}"/>
    <cellStyle name="Normal 4 3 6" xfId="4314" xr:uid="{62B3CBBD-DCEE-43A4-844D-81F9877F6D9D}"/>
    <cellStyle name="Normal 4 3 7" xfId="5346" xr:uid="{BB04CA3C-3162-47A9-B8EE-D9198D719236}"/>
    <cellStyle name="Normal 4 4" xfId="453" xr:uid="{A001AF82-9F27-4FAA-9200-458D6CD4A83E}"/>
    <cellStyle name="Normal 4 4 2" xfId="2495" xr:uid="{AFE17FFF-D3F9-46A7-9C22-AFA22CB18FE5}"/>
    <cellStyle name="Normal 4 4 2 2" xfId="5355" xr:uid="{05C2FFF8-5E22-43D7-9FF5-CEC52D6EB1EC}"/>
    <cellStyle name="Normal 4 4 3" xfId="2503" xr:uid="{21468DA4-745F-4E95-A526-898B9BA8B069}"/>
    <cellStyle name="Normal 4 4 3 2" xfId="4317" xr:uid="{578C61C9-DCD1-42FE-9FBF-4F821D67A857}"/>
    <cellStyle name="Normal 4 4 3 3" xfId="4316" xr:uid="{2DC6DBD5-0E10-4EE0-8C5A-DE4418E2650B}"/>
    <cellStyle name="Normal 4 4 4" xfId="4747" xr:uid="{D3BA61C0-C30F-40ED-B1F9-3D5274052740}"/>
    <cellStyle name="Normal 4 4 4 2" xfId="5364" xr:uid="{ECFB1029-CAB1-445C-997C-FCD240C0194E}"/>
    <cellStyle name="Normal 4 4 5" xfId="5345" xr:uid="{01CF4E42-0DE5-476C-99FA-0159D8083734}"/>
    <cellStyle name="Normal 4 5" xfId="2496" xr:uid="{8C035BE0-0A64-4C2E-BBF5-558AB6DC98C5}"/>
    <cellStyle name="Normal 4 5 2" xfId="4391" xr:uid="{9BF4A3D8-B68D-41B2-8126-9CE37508E37B}"/>
    <cellStyle name="Normal 4 6" xfId="2497" xr:uid="{F2B8EB30-F37C-4D43-A513-27185C110521}"/>
    <cellStyle name="Normal 4 7" xfId="900" xr:uid="{DDF1DA81-D4AE-4355-9E21-480B0EF07A7F}"/>
    <cellStyle name="Normal 4 8" xfId="5350" xr:uid="{62AA202E-D8AF-4787-AFA1-8A0C866D2A6B}"/>
    <cellStyle name="Normal 40" xfId="4393" xr:uid="{2FCB01E4-F074-4AE4-8AB1-889257B5BEE4}"/>
    <cellStyle name="Normal 40 2" xfId="4394" xr:uid="{113362D3-415B-47B8-B3F7-D49F00633FB4}"/>
    <cellStyle name="Normal 40 2 2" xfId="4395" xr:uid="{2BBED40A-E387-414D-BDF7-13AC58516A7D}"/>
    <cellStyle name="Normal 40 3" xfId="4396" xr:uid="{43FAAC58-AC92-4DB4-A725-1E357E2EB89B}"/>
    <cellStyle name="Normal 41" xfId="4397" xr:uid="{6157A450-D783-4F16-B9D2-D0BE60689E6A}"/>
    <cellStyle name="Normal 41 2" xfId="4398" xr:uid="{E9EA56E4-98F8-48C0-B9A8-F8C749E85E76}"/>
    <cellStyle name="Normal 42" xfId="4399" xr:uid="{5576F07B-2F1E-44E8-879C-F26AB1FB1D69}"/>
    <cellStyle name="Normal 42 2" xfId="4400" xr:uid="{613B92DE-B519-481A-84F2-253B8636A970}"/>
    <cellStyle name="Normal 43" xfId="4401" xr:uid="{84C0E7C0-A772-452D-A760-1B5687EDAE9B}"/>
    <cellStyle name="Normal 43 2" xfId="4402" xr:uid="{EDC3BB5B-1449-4D78-9EE2-D008FA193389}"/>
    <cellStyle name="Normal 44" xfId="4412" xr:uid="{75323CE3-329F-4416-AE1E-F98EF62DFB59}"/>
    <cellStyle name="Normal 44 2" xfId="4413" xr:uid="{D59DF95F-E203-44A2-B8A1-B69C99850048}"/>
    <cellStyle name="Normal 45" xfId="4674" xr:uid="{71ED6A48-1101-4491-A6A6-33EC6E3703A5}"/>
    <cellStyle name="Normal 45 2" xfId="5324" xr:uid="{F59DF010-3C83-4E95-84C6-B3F6E4A4BBA1}"/>
    <cellStyle name="Normal 45 3" xfId="5323" xr:uid="{9323D091-C86F-4DDB-9307-E71290E2D383}"/>
    <cellStyle name="Normal 5" xfId="61" xr:uid="{B4F1D857-DAFB-4010-990F-B874F335F6CE}"/>
    <cellStyle name="Normal 5 10" xfId="291" xr:uid="{EA640A15-6B08-491C-952F-5C9398ADE142}"/>
    <cellStyle name="Normal 5 10 2" xfId="529" xr:uid="{AEC048A0-73A8-4EB4-973B-BDC255E32649}"/>
    <cellStyle name="Normal 5 10 2 2" xfId="1173" xr:uid="{DD08B878-0E07-42AA-88F5-01460E4D406E}"/>
    <cellStyle name="Normal 5 10 2 3" xfId="2817" xr:uid="{1AF8E7A6-1E76-44BC-AD59-28878EDD9763}"/>
    <cellStyle name="Normal 5 10 2 4" xfId="2818" xr:uid="{ECF42BF3-13D2-46EB-AAF0-81728D92D765}"/>
    <cellStyle name="Normal 5 10 3" xfId="1174" xr:uid="{F481F858-9E54-4ACE-9882-F2A2020FB2AC}"/>
    <cellStyle name="Normal 5 10 3 2" xfId="2819" xr:uid="{E1B0721F-2E9A-46F9-ADF4-F15EAC107078}"/>
    <cellStyle name="Normal 5 10 3 3" xfId="2820" xr:uid="{359E67C9-FE68-40E0-BE3C-1F233C348E58}"/>
    <cellStyle name="Normal 5 10 3 4" xfId="2821" xr:uid="{445E057C-ED2A-46E6-B72C-CAC2FDE90EFF}"/>
    <cellStyle name="Normal 5 10 4" xfId="2822" xr:uid="{46E1C956-8F6E-48C8-8D14-8B3A0561C5D4}"/>
    <cellStyle name="Normal 5 10 5" xfId="2823" xr:uid="{6EC9E461-F28C-41EB-984A-A6C90F5362C3}"/>
    <cellStyle name="Normal 5 10 6" xfId="2824" xr:uid="{C3408D37-9285-4E35-983D-5D83E3E0083B}"/>
    <cellStyle name="Normal 5 11" xfId="292" xr:uid="{C50EDB80-6663-45CB-9116-F29BC8FE9722}"/>
    <cellStyle name="Normal 5 11 2" xfId="1175" xr:uid="{21C221EE-2AFB-4A43-83BA-67FB815B5DB5}"/>
    <cellStyle name="Normal 5 11 2 2" xfId="2825" xr:uid="{1DF3A92D-AF9A-4F7A-B18A-86E718E5C393}"/>
    <cellStyle name="Normal 5 11 2 2 2" xfId="4403" xr:uid="{2D9059B9-D19B-4E2A-904F-05350CC4861E}"/>
    <cellStyle name="Normal 5 11 2 2 3" xfId="4681" xr:uid="{EE784971-5D2C-4FB2-AC0C-554EDE2465C2}"/>
    <cellStyle name="Normal 5 11 2 3" xfId="2826" xr:uid="{42487409-A93F-40E9-AE41-F17D44E35A9A}"/>
    <cellStyle name="Normal 5 11 2 4" xfId="2827" xr:uid="{E35FD589-73DE-4A1F-BF97-D086A72AC07F}"/>
    <cellStyle name="Normal 5 11 3" xfId="2828" xr:uid="{38AE1842-F442-46BF-80C4-A2B06AE2E232}"/>
    <cellStyle name="Normal 5 11 3 2" xfId="5340" xr:uid="{81435C3F-CDCC-4208-934E-D1E81A11A31D}"/>
    <cellStyle name="Normal 5 11 4" xfId="2829" xr:uid="{96985C6F-0578-4ACA-9980-14F43ABF783D}"/>
    <cellStyle name="Normal 5 11 4 2" xfId="4577" xr:uid="{F59ED9E4-DEE4-44DC-B31C-541A42B688BE}"/>
    <cellStyle name="Normal 5 11 4 3" xfId="4682" xr:uid="{5EF6FDEF-9FC5-47EE-9858-5C8C76860135}"/>
    <cellStyle name="Normal 5 11 4 4" xfId="4606" xr:uid="{8F6F51D1-EAC7-4BAD-BC08-ED22D44CCE71}"/>
    <cellStyle name="Normal 5 11 5" xfId="2830" xr:uid="{563E3CF2-8383-468B-AAEE-54AE21DBDB30}"/>
    <cellStyle name="Normal 5 12" xfId="1176" xr:uid="{B2903E20-FB7A-4850-82FE-398D7A9CB0FC}"/>
    <cellStyle name="Normal 5 12 2" xfId="2831" xr:uid="{E5FD5AC1-06A4-494A-8524-0B80AFECEC0F}"/>
    <cellStyle name="Normal 5 12 3" xfId="2832" xr:uid="{B840559F-2D2C-4F5A-B815-440139659E5C}"/>
    <cellStyle name="Normal 5 12 4" xfId="2833" xr:uid="{43DEAAC6-4EC4-47B5-87A2-7F4CEB2D250F}"/>
    <cellStyle name="Normal 5 13" xfId="901" xr:uid="{17B356FF-C89C-4DD9-910A-FEA50B7017F5}"/>
    <cellStyle name="Normal 5 13 2" xfId="2834" xr:uid="{93824442-A714-426D-AD69-8FD8E9ECC00C}"/>
    <cellStyle name="Normal 5 13 3" xfId="2835" xr:uid="{075B683F-1839-44EF-85E4-A289C920C491}"/>
    <cellStyle name="Normal 5 13 4" xfId="2836" xr:uid="{5C29767A-0EB8-4D61-A74B-D72E993733DB}"/>
    <cellStyle name="Normal 5 14" xfId="2837" xr:uid="{913FF8C7-CF63-4C34-925B-BA4061EFC40C}"/>
    <cellStyle name="Normal 5 14 2" xfId="2838" xr:uid="{0D9CA688-91BF-4F6C-B826-C44C5FF762AB}"/>
    <cellStyle name="Normal 5 15" xfId="2839" xr:uid="{818A6483-6299-4527-A355-5DC3B98D3471}"/>
    <cellStyle name="Normal 5 16" xfId="2840" xr:uid="{EB89D032-3243-41CF-A48A-4A26D7921463}"/>
    <cellStyle name="Normal 5 17" xfId="2841" xr:uid="{97D301B9-5AB0-49BF-953C-DF9A2D621366}"/>
    <cellStyle name="Normal 5 18" xfId="5361" xr:uid="{F0E09E10-E888-4B8B-B6A9-B229C23EE064}"/>
    <cellStyle name="Normal 5 2" xfId="62" xr:uid="{C1F6232E-E52B-4599-B9CC-B9493B11D650}"/>
    <cellStyle name="Normal 5 2 2" xfId="187" xr:uid="{41623038-1969-4534-86EB-6B43CD8F5F8D}"/>
    <cellStyle name="Normal 5 2 2 2" xfId="188" xr:uid="{7FB54D92-09EE-4418-AAA8-04701782F1B4}"/>
    <cellStyle name="Normal 5 2 2 2 2" xfId="189" xr:uid="{76C03DFC-381B-45D2-8A61-E5039C125E93}"/>
    <cellStyle name="Normal 5 2 2 2 2 2" xfId="190" xr:uid="{5DDB0AB6-4357-4218-A7AC-40707D2BEB7F}"/>
    <cellStyle name="Normal 5 2 2 2 3" xfId="191" xr:uid="{377331A1-C9BE-49A9-A9E2-A901071186B0}"/>
    <cellStyle name="Normal 5 2 2 2 4" xfId="4670" xr:uid="{EFB2B196-3B3E-4162-9BDD-A2D987ED3E63}"/>
    <cellStyle name="Normal 5 2 2 2 5" xfId="5300" xr:uid="{A22246A6-3CEC-467C-AAF3-EBAC8319DAF8}"/>
    <cellStyle name="Normal 5 2 2 3" xfId="192" xr:uid="{8F49F598-BBBE-4E5C-8744-E58F826C4DF4}"/>
    <cellStyle name="Normal 5 2 2 3 2" xfId="193" xr:uid="{3AB292F9-31CE-4C52-B0F3-1808FE5A2ABA}"/>
    <cellStyle name="Normal 5 2 2 4" xfId="194" xr:uid="{44B2D6ED-9C83-476C-8BE3-08D9061A7456}"/>
    <cellStyle name="Normal 5 2 2 5" xfId="293" xr:uid="{DD0C7FED-F980-4578-AB48-AD77294D7320}"/>
    <cellStyle name="Normal 5 2 2 6" xfId="4596" xr:uid="{6CAF6D70-A5A3-49A9-8FA8-6F57F7F4F84A}"/>
    <cellStyle name="Normal 5 2 2 7" xfId="5329" xr:uid="{7D202A4F-BA32-4CC3-A71B-6AE8DC1979AA}"/>
    <cellStyle name="Normal 5 2 3" xfId="195" xr:uid="{D9D4D6A8-4FAB-4FAD-A317-5704D3F78434}"/>
    <cellStyle name="Normal 5 2 3 2" xfId="196" xr:uid="{C9C72D58-498D-4242-9C8D-EEE4E746325C}"/>
    <cellStyle name="Normal 5 2 3 2 2" xfId="197" xr:uid="{0F0706BF-AB04-4112-9D6B-8E8AB47CA214}"/>
    <cellStyle name="Normal 5 2 3 2 3" xfId="4559" xr:uid="{7A001BBA-B6B7-4039-8123-1112434F7D06}"/>
    <cellStyle name="Normal 5 2 3 2 4" xfId="5301" xr:uid="{124CEA17-885F-4DE3-B99D-58BA69F9CDF5}"/>
    <cellStyle name="Normal 5 2 3 3" xfId="198" xr:uid="{39471D26-2A88-4F01-B949-2FADE39ED24B}"/>
    <cellStyle name="Normal 5 2 3 3 2" xfId="4742" xr:uid="{381B553B-2A8D-436A-A816-C32A38855F6F}"/>
    <cellStyle name="Normal 5 2 3 4" xfId="4404" xr:uid="{CB713FC1-E039-410B-A11A-5C727E185994}"/>
    <cellStyle name="Normal 5 2 3 4 2" xfId="4715" xr:uid="{7ACF0540-7091-4DFE-93EA-B03767FA325B}"/>
    <cellStyle name="Normal 5 2 3 5" xfId="4597" xr:uid="{34B650F9-54F2-43F7-88F4-5B0AE60AE128}"/>
    <cellStyle name="Normal 5 2 3 6" xfId="5321" xr:uid="{AC42D5FB-37F4-4475-AB00-7AD7B5CAC413}"/>
    <cellStyle name="Normal 5 2 3 7" xfId="5330" xr:uid="{DB3D0C6B-16F2-471A-B2AC-CBDE6639DA74}"/>
    <cellStyle name="Normal 5 2 4" xfId="199" xr:uid="{F61E8244-0ED4-4AFB-A242-94A9E1E3137C}"/>
    <cellStyle name="Normal 5 2 4 2" xfId="200" xr:uid="{E6C43343-C78B-4DD2-B20B-73A55CD80806}"/>
    <cellStyle name="Normal 5 2 5" xfId="201" xr:uid="{A6238DEE-2FC7-4C93-87AB-66BA9AE459B3}"/>
    <cellStyle name="Normal 5 2 6" xfId="186" xr:uid="{7C6536B9-C2C5-4B3F-92AF-5968454375BF}"/>
    <cellStyle name="Normal 5 3" xfId="63" xr:uid="{3AA4C7D4-8437-4D2B-9D78-9056FD604075}"/>
    <cellStyle name="Normal 5 3 2" xfId="4406" xr:uid="{5FB1C5C1-9F33-4DA8-9CAD-C909C7B8E145}"/>
    <cellStyle name="Normal 5 3 3" xfId="4405" xr:uid="{4AC2D244-37E7-4E8B-B26A-3BA3DEDF2310}"/>
    <cellStyle name="Normal 5 4" xfId="99" xr:uid="{6A82BE2C-1FFB-4E21-86D6-44BDE1CC549B}"/>
    <cellStyle name="Normal 5 4 10" xfId="2842" xr:uid="{00E5131A-A89A-4D5D-86D1-281757EF00D7}"/>
    <cellStyle name="Normal 5 4 11" xfId="2843" xr:uid="{CB7D2019-43F1-41C6-AB2C-24924DFEB798}"/>
    <cellStyle name="Normal 5 4 2" xfId="100" xr:uid="{9348C6F0-FD3E-483B-8A0E-506F3A187627}"/>
    <cellStyle name="Normal 5 4 2 2" xfId="101" xr:uid="{0715549F-40A5-4EC8-944B-F9F4C98B6C6C}"/>
    <cellStyle name="Normal 5 4 2 2 2" xfId="294" xr:uid="{583FB9BE-B7D5-45E0-92A8-4926C9413020}"/>
    <cellStyle name="Normal 5 4 2 2 2 2" xfId="530" xr:uid="{E683F847-14D2-454A-8947-0C52826F2989}"/>
    <cellStyle name="Normal 5 4 2 2 2 2 2" xfId="531" xr:uid="{DFBB8E1E-594E-48E1-B5BB-BA069C557F32}"/>
    <cellStyle name="Normal 5 4 2 2 2 2 2 2" xfId="1177" xr:uid="{CE4EBAA5-2EFD-4283-85FC-6679F159E5D9}"/>
    <cellStyle name="Normal 5 4 2 2 2 2 2 2 2" xfId="1178" xr:uid="{1BDDCB51-9FCD-4E92-9B9E-36557D014929}"/>
    <cellStyle name="Normal 5 4 2 2 2 2 2 3" xfId="1179" xr:uid="{A30FC393-7E8E-400D-8A17-57995CE91636}"/>
    <cellStyle name="Normal 5 4 2 2 2 2 3" xfId="1180" xr:uid="{73ED2E84-29F7-4422-9360-439A41680516}"/>
    <cellStyle name="Normal 5 4 2 2 2 2 3 2" xfId="1181" xr:uid="{2C4AB36A-A4FC-4E27-8274-20F4445B207E}"/>
    <cellStyle name="Normal 5 4 2 2 2 2 4" xfId="1182" xr:uid="{1C09CBD2-BE81-45CA-976A-1301F35DC87F}"/>
    <cellStyle name="Normal 5 4 2 2 2 3" xfId="532" xr:uid="{D85CEF7D-3668-44D4-ADB5-DC09FD10CFA0}"/>
    <cellStyle name="Normal 5 4 2 2 2 3 2" xfId="1183" xr:uid="{22018C32-7FB4-41C4-BC57-5227C3E7C070}"/>
    <cellStyle name="Normal 5 4 2 2 2 3 2 2" xfId="1184" xr:uid="{A90BEBD8-2FB1-447C-888E-7DBE60131024}"/>
    <cellStyle name="Normal 5 4 2 2 2 3 3" xfId="1185" xr:uid="{B12B441B-6406-4158-BD07-D46F86F1B873}"/>
    <cellStyle name="Normal 5 4 2 2 2 3 4" xfId="2844" xr:uid="{4BB4BE0C-5C47-4D0D-815A-866A7325FFF4}"/>
    <cellStyle name="Normal 5 4 2 2 2 4" xfId="1186" xr:uid="{2AD30850-F5F0-4395-9F3D-462260908187}"/>
    <cellStyle name="Normal 5 4 2 2 2 4 2" xfId="1187" xr:uid="{AC0AB4FC-65E4-47BE-B510-D67815962CDA}"/>
    <cellStyle name="Normal 5 4 2 2 2 5" xfId="1188" xr:uid="{A8879131-B923-4F72-AE3C-7298DF99E737}"/>
    <cellStyle name="Normal 5 4 2 2 2 6" xfId="2845" xr:uid="{2C313EEA-A2EC-4834-87C5-ECA2AFE00086}"/>
    <cellStyle name="Normal 5 4 2 2 3" xfId="295" xr:uid="{644B1592-FC13-4639-A4D9-0423F6943D8A}"/>
    <cellStyle name="Normal 5 4 2 2 3 2" xfId="533" xr:uid="{529A24A4-05B0-4905-AD5F-CBCFFD3AAA22}"/>
    <cellStyle name="Normal 5 4 2 2 3 2 2" xfId="534" xr:uid="{EFFE6BBE-2E10-4646-95D7-182AC910FAAB}"/>
    <cellStyle name="Normal 5 4 2 2 3 2 2 2" xfId="1189" xr:uid="{5821F333-B1DE-471D-90F7-F344422601E2}"/>
    <cellStyle name="Normal 5 4 2 2 3 2 2 2 2" xfId="1190" xr:uid="{6958877C-9BA3-45EE-BCC2-BD6CAA358B7D}"/>
    <cellStyle name="Normal 5 4 2 2 3 2 2 3" xfId="1191" xr:uid="{9881F766-6B49-4848-A08B-B0D843D3969E}"/>
    <cellStyle name="Normal 5 4 2 2 3 2 3" xfId="1192" xr:uid="{0DA55EC0-03C1-4CFB-A744-2086AD1806A5}"/>
    <cellStyle name="Normal 5 4 2 2 3 2 3 2" xfId="1193" xr:uid="{63838320-FE71-487C-9FB6-720C16D80514}"/>
    <cellStyle name="Normal 5 4 2 2 3 2 4" xfId="1194" xr:uid="{B0250064-EF5C-4A0C-9CF2-57A3BE3E2379}"/>
    <cellStyle name="Normal 5 4 2 2 3 3" xfId="535" xr:uid="{002E4BCF-6EA2-4337-8FC5-D70A11101053}"/>
    <cellStyle name="Normal 5 4 2 2 3 3 2" xfId="1195" xr:uid="{3288BC5D-FFE7-44CF-8562-CDC67E2FFA01}"/>
    <cellStyle name="Normal 5 4 2 2 3 3 2 2" xfId="1196" xr:uid="{0B82E837-93DA-47CF-8F35-057413F46D48}"/>
    <cellStyle name="Normal 5 4 2 2 3 3 3" xfId="1197" xr:uid="{43CAC580-6CA9-4732-8D79-B97C9D0E04F5}"/>
    <cellStyle name="Normal 5 4 2 2 3 4" xfId="1198" xr:uid="{B903054D-380F-47EB-A5DE-33550387287B}"/>
    <cellStyle name="Normal 5 4 2 2 3 4 2" xfId="1199" xr:uid="{1B5D75D1-74A0-4E96-B70E-EDB47D5A16E7}"/>
    <cellStyle name="Normal 5 4 2 2 3 5" xfId="1200" xr:uid="{DB773B2C-623C-47CC-8064-266DE315DAF7}"/>
    <cellStyle name="Normal 5 4 2 2 4" xfId="536" xr:uid="{8988F032-2021-47A7-88DB-F44FEDEE3F8A}"/>
    <cellStyle name="Normal 5 4 2 2 4 2" xfId="537" xr:uid="{3630D8B5-D90B-4B53-B76C-9DEA1A75B97B}"/>
    <cellStyle name="Normal 5 4 2 2 4 2 2" xfId="1201" xr:uid="{9E6A2677-688E-4EAC-ABD9-AD2FE7742609}"/>
    <cellStyle name="Normal 5 4 2 2 4 2 2 2" xfId="1202" xr:uid="{3C682DAC-458F-4FF1-AC0A-953A35BEED10}"/>
    <cellStyle name="Normal 5 4 2 2 4 2 3" xfId="1203" xr:uid="{F9246AB8-36A1-4F85-BA6B-364CE5E9E167}"/>
    <cellStyle name="Normal 5 4 2 2 4 3" xfId="1204" xr:uid="{A5299AD3-BDA6-4ECF-AEF9-6DDE4D5C09BB}"/>
    <cellStyle name="Normal 5 4 2 2 4 3 2" xfId="1205" xr:uid="{6A574174-BDCB-4DCC-AA47-F0CA1036A989}"/>
    <cellStyle name="Normal 5 4 2 2 4 4" xfId="1206" xr:uid="{86FF08FE-5AE4-45BB-A6A8-E459C8BE0E27}"/>
    <cellStyle name="Normal 5 4 2 2 5" xfId="538" xr:uid="{AD8C7539-3CA9-4328-AC2E-CC39C73C63AE}"/>
    <cellStyle name="Normal 5 4 2 2 5 2" xfId="1207" xr:uid="{71764C51-9E6F-4AF6-90BE-C92A7955C5BA}"/>
    <cellStyle name="Normal 5 4 2 2 5 2 2" xfId="1208" xr:uid="{160A9700-1F6D-4F37-94CE-B062CCC3553C}"/>
    <cellStyle name="Normal 5 4 2 2 5 3" xfId="1209" xr:uid="{C938115B-0057-4B43-86E2-5B3654B657A8}"/>
    <cellStyle name="Normal 5 4 2 2 5 4" xfId="2846" xr:uid="{C1CA4361-E1AB-4584-9BF4-F1DFC56387D3}"/>
    <cellStyle name="Normal 5 4 2 2 6" xfId="1210" xr:uid="{6A50658D-B6C7-4BEA-ACD0-A0264F602B32}"/>
    <cellStyle name="Normal 5 4 2 2 6 2" xfId="1211" xr:uid="{8FA70FB4-957B-46D8-B5EC-7AFA51F51904}"/>
    <cellStyle name="Normal 5 4 2 2 7" xfId="1212" xr:uid="{96DE301B-5481-4F0F-A97C-BABE99A1AE67}"/>
    <cellStyle name="Normal 5 4 2 2 8" xfId="2847" xr:uid="{7214FB13-0A6C-4865-864B-3CB7A90913F1}"/>
    <cellStyle name="Normal 5 4 2 3" xfId="296" xr:uid="{D2D6C858-E3E1-4A1A-A1EB-33B3B9E5A985}"/>
    <cellStyle name="Normal 5 4 2 3 2" xfId="539" xr:uid="{50295FBE-B014-46FC-9655-D0AB72D355CF}"/>
    <cellStyle name="Normal 5 4 2 3 2 2" xfId="540" xr:uid="{B402EC11-7802-41FE-8C7F-4428CCF96D74}"/>
    <cellStyle name="Normal 5 4 2 3 2 2 2" xfId="1213" xr:uid="{0DFDD0F2-CF70-4ABD-B4E5-9E6351A12505}"/>
    <cellStyle name="Normal 5 4 2 3 2 2 2 2" xfId="1214" xr:uid="{9018BDF2-4554-4F18-B287-AB98A1CCB7D3}"/>
    <cellStyle name="Normal 5 4 2 3 2 2 3" xfId="1215" xr:uid="{876465FC-962C-40AA-8848-D6B6C3D1F01F}"/>
    <cellStyle name="Normal 5 4 2 3 2 3" xfId="1216" xr:uid="{357E8DB0-498A-4F2B-AEC6-7523EA0A3D44}"/>
    <cellStyle name="Normal 5 4 2 3 2 3 2" xfId="1217" xr:uid="{304CC0AC-B1F1-49F5-BF61-BF7486BF6D8C}"/>
    <cellStyle name="Normal 5 4 2 3 2 4" xfId="1218" xr:uid="{8C7CC589-87D5-44A1-8FBF-4D5B76E5DB57}"/>
    <cellStyle name="Normal 5 4 2 3 3" xfId="541" xr:uid="{53EB8018-850F-4A91-8959-15780CAC5EF6}"/>
    <cellStyle name="Normal 5 4 2 3 3 2" xfId="1219" xr:uid="{FCA8D944-A718-4473-A46A-26F61FE2A35E}"/>
    <cellStyle name="Normal 5 4 2 3 3 2 2" xfId="1220" xr:uid="{E41EF01B-5D19-4282-93CE-CC12F5328FD3}"/>
    <cellStyle name="Normal 5 4 2 3 3 3" xfId="1221" xr:uid="{B8DE43B7-5E3A-4F44-BBFB-6378115BD988}"/>
    <cellStyle name="Normal 5 4 2 3 3 4" xfId="2848" xr:uid="{CDA59954-0CA7-4C4D-BCBA-646E4D0E1B0A}"/>
    <cellStyle name="Normal 5 4 2 3 4" xfId="1222" xr:uid="{40E5DD52-C16E-4F8D-A61F-C7A91CE6AF1C}"/>
    <cellStyle name="Normal 5 4 2 3 4 2" xfId="1223" xr:uid="{F5F7AEAF-F836-45B8-A298-07453481ACD4}"/>
    <cellStyle name="Normal 5 4 2 3 5" xfId="1224" xr:uid="{B76F7C57-15F2-46AC-87D5-EF1D2CBA58CA}"/>
    <cellStyle name="Normal 5 4 2 3 6" xfId="2849" xr:uid="{75E0510C-4449-49BD-8F0C-FEC6C81FE0C6}"/>
    <cellStyle name="Normal 5 4 2 4" xfId="297" xr:uid="{2E5B6B08-4D01-4377-BD30-ED3F88588063}"/>
    <cellStyle name="Normal 5 4 2 4 2" xfId="542" xr:uid="{C098A440-5C90-4FCC-982E-A65A54C036C8}"/>
    <cellStyle name="Normal 5 4 2 4 2 2" xfId="543" xr:uid="{062B20CC-B7BE-498F-B2C7-6EA1868B7798}"/>
    <cellStyle name="Normal 5 4 2 4 2 2 2" xfId="1225" xr:uid="{F5FB3A5F-1007-4479-98B9-82E8091C8835}"/>
    <cellStyle name="Normal 5 4 2 4 2 2 2 2" xfId="1226" xr:uid="{3B14E876-7875-4082-BA19-1CDFE198F45B}"/>
    <cellStyle name="Normal 5 4 2 4 2 2 3" xfId="1227" xr:uid="{92CA177B-1159-412E-A3E2-3E1F8EA29DC5}"/>
    <cellStyle name="Normal 5 4 2 4 2 3" xfId="1228" xr:uid="{D91CE1EA-16F2-42C5-ACEB-C8C3E1D17284}"/>
    <cellStyle name="Normal 5 4 2 4 2 3 2" xfId="1229" xr:uid="{0A2D81E6-1674-4232-AAA3-4BE7452F7733}"/>
    <cellStyle name="Normal 5 4 2 4 2 4" xfId="1230" xr:uid="{9371F7A0-6A05-46FA-8E37-4A0EA50C28C9}"/>
    <cellStyle name="Normal 5 4 2 4 3" xfId="544" xr:uid="{339AD0A4-EFC8-4978-A22E-781395D2B8CC}"/>
    <cellStyle name="Normal 5 4 2 4 3 2" xfId="1231" xr:uid="{1BF2E2C0-98E1-47C7-8A44-F7DE5088D56F}"/>
    <cellStyle name="Normal 5 4 2 4 3 2 2" xfId="1232" xr:uid="{ACACA093-D331-4C70-BF17-FCB468D90F4D}"/>
    <cellStyle name="Normal 5 4 2 4 3 3" xfId="1233" xr:uid="{017C59BF-772A-4BE0-ACF4-E37CD70055D8}"/>
    <cellStyle name="Normal 5 4 2 4 4" xfId="1234" xr:uid="{B2212C78-E4B4-4ACA-938D-3A6996BC0418}"/>
    <cellStyle name="Normal 5 4 2 4 4 2" xfId="1235" xr:uid="{D678C935-2DB1-4D1D-9F8E-2CC353428EFD}"/>
    <cellStyle name="Normal 5 4 2 4 5" xfId="1236" xr:uid="{1EC1E702-EF56-4EDD-A0BD-380CB09D9B73}"/>
    <cellStyle name="Normal 5 4 2 5" xfId="298" xr:uid="{26230A6D-D686-4E54-937D-073A03F106C9}"/>
    <cellStyle name="Normal 5 4 2 5 2" xfId="545" xr:uid="{89FFF2C4-C2DD-44F3-98FE-5F78528D153A}"/>
    <cellStyle name="Normal 5 4 2 5 2 2" xfId="1237" xr:uid="{892271AD-DFC1-44F3-BF3F-476851153D22}"/>
    <cellStyle name="Normal 5 4 2 5 2 2 2" xfId="1238" xr:uid="{F2F3A2DC-2140-4AA8-B495-CAA0D3654C9F}"/>
    <cellStyle name="Normal 5 4 2 5 2 3" xfId="1239" xr:uid="{B8D85A8F-8002-467B-8F03-B8A9F3EE89BF}"/>
    <cellStyle name="Normal 5 4 2 5 3" xfId="1240" xr:uid="{5760318E-B42A-49A7-B805-8AF1C54BE680}"/>
    <cellStyle name="Normal 5 4 2 5 3 2" xfId="1241" xr:uid="{67CBA831-DB49-4D20-B543-F8103FA34E14}"/>
    <cellStyle name="Normal 5 4 2 5 4" xfId="1242" xr:uid="{FA9EE2A6-4312-49CA-9D6C-D801E12AEF65}"/>
    <cellStyle name="Normal 5 4 2 6" xfId="546" xr:uid="{52C80244-892C-483B-A0CA-E3D9E2D28D4A}"/>
    <cellStyle name="Normal 5 4 2 6 2" xfId="1243" xr:uid="{B7CC9398-758E-43BF-9633-774808505C51}"/>
    <cellStyle name="Normal 5 4 2 6 2 2" xfId="1244" xr:uid="{CD2E9E72-E681-450D-8C48-0DCE7E2C9F01}"/>
    <cellStyle name="Normal 5 4 2 6 2 3" xfId="4419" xr:uid="{E32D1084-18F7-4AB8-9C72-4A8B17FF3D7B}"/>
    <cellStyle name="Normal 5 4 2 6 3" xfId="1245" xr:uid="{AB9554FB-58D6-42C8-BEC9-A2BCA84D75E3}"/>
    <cellStyle name="Normal 5 4 2 6 4" xfId="2850" xr:uid="{7A910945-838C-4120-860B-615E5C084727}"/>
    <cellStyle name="Normal 5 4 2 6 4 2" xfId="4584" xr:uid="{094CC025-125B-4B7B-AE74-73C780B1026A}"/>
    <cellStyle name="Normal 5 4 2 6 4 3" xfId="4683" xr:uid="{D9E59CD0-65C4-4256-B664-119C54614F1C}"/>
    <cellStyle name="Normal 5 4 2 6 4 4" xfId="4611" xr:uid="{0F4BF828-34AA-434B-9A22-127DB7F31CF8}"/>
    <cellStyle name="Normal 5 4 2 7" xfId="1246" xr:uid="{C68DCEBB-0BEA-4C49-8A3F-76981B1ACEAF}"/>
    <cellStyle name="Normal 5 4 2 7 2" xfId="1247" xr:uid="{603DF123-976B-4E0A-8A1F-295F0B8872C8}"/>
    <cellStyle name="Normal 5 4 2 8" xfId="1248" xr:uid="{7EE8BAA8-C017-4889-A881-651BC3A91776}"/>
    <cellStyle name="Normal 5 4 2 9" xfId="2851" xr:uid="{B82B80F3-33A7-47BB-868A-537726659554}"/>
    <cellStyle name="Normal 5 4 3" xfId="102" xr:uid="{B6170D3B-DBEE-4136-A207-DB1C8D7F14B4}"/>
    <cellStyle name="Normal 5 4 3 2" xfId="103" xr:uid="{6B6595E0-5135-4A95-ADA9-E9600C8248C8}"/>
    <cellStyle name="Normal 5 4 3 2 2" xfId="547" xr:uid="{94441D1A-6D42-4049-876C-7A2D628F0C7F}"/>
    <cellStyle name="Normal 5 4 3 2 2 2" xfId="548" xr:uid="{9FC4D6B4-6D33-41C7-9F5E-5285FC59E582}"/>
    <cellStyle name="Normal 5 4 3 2 2 2 2" xfId="1249" xr:uid="{AAD355B5-A7AF-4BB4-B61F-87BE98DEF524}"/>
    <cellStyle name="Normal 5 4 3 2 2 2 2 2" xfId="1250" xr:uid="{036C1361-26ED-44E3-8F47-CFBE90CED33D}"/>
    <cellStyle name="Normal 5 4 3 2 2 2 3" xfId="1251" xr:uid="{3AE4DACD-38CB-44B1-8271-E49C933EB36D}"/>
    <cellStyle name="Normal 5 4 3 2 2 3" xfId="1252" xr:uid="{3DD968EC-36D3-4F05-8133-2DAF90F13D87}"/>
    <cellStyle name="Normal 5 4 3 2 2 3 2" xfId="1253" xr:uid="{6A2C5819-01E5-4D27-94E8-40BDF95EBEF0}"/>
    <cellStyle name="Normal 5 4 3 2 2 4" xfId="1254" xr:uid="{57499C9A-DFE9-4081-93F3-D2BDCBB94022}"/>
    <cellStyle name="Normal 5 4 3 2 3" xfId="549" xr:uid="{6B1A5304-6B30-457C-B237-213DD10CB65E}"/>
    <cellStyle name="Normal 5 4 3 2 3 2" xfId="1255" xr:uid="{9D05726B-76B6-4DEC-A35A-4554F86020B0}"/>
    <cellStyle name="Normal 5 4 3 2 3 2 2" xfId="1256" xr:uid="{A7ACA446-7D04-4159-B5FD-34EE32C7341E}"/>
    <cellStyle name="Normal 5 4 3 2 3 3" xfId="1257" xr:uid="{803B4F9F-933E-448B-9280-4691146957C7}"/>
    <cellStyle name="Normal 5 4 3 2 3 4" xfId="2852" xr:uid="{327021FA-A1A9-432C-A14C-BCB2D7A939CE}"/>
    <cellStyle name="Normal 5 4 3 2 4" xfId="1258" xr:uid="{AABB4DEC-B2D2-4986-BB57-1136CFD442A2}"/>
    <cellStyle name="Normal 5 4 3 2 4 2" xfId="1259" xr:uid="{1093CF79-1D33-4BE0-9C28-A63E15226386}"/>
    <cellStyle name="Normal 5 4 3 2 5" xfId="1260" xr:uid="{FAE40168-1A35-4007-94C8-F8EA13DA2A0E}"/>
    <cellStyle name="Normal 5 4 3 2 6" xfId="2853" xr:uid="{43C74CD0-65E6-4D2A-AF03-8FEF361B9F62}"/>
    <cellStyle name="Normal 5 4 3 3" xfId="299" xr:uid="{FDC6BF1D-DBA9-485D-A72F-1EFE7DCED201}"/>
    <cellStyle name="Normal 5 4 3 3 2" xfId="550" xr:uid="{2F62149E-E92A-46E6-A527-B20A6F791362}"/>
    <cellStyle name="Normal 5 4 3 3 2 2" xfId="551" xr:uid="{7E96513A-D95A-4D35-AF42-6BF7BD72AEF6}"/>
    <cellStyle name="Normal 5 4 3 3 2 2 2" xfId="1261" xr:uid="{5A47E040-53D1-4971-87B5-A3BF381927F5}"/>
    <cellStyle name="Normal 5 4 3 3 2 2 2 2" xfId="1262" xr:uid="{21C36B73-20DD-44AB-B134-5AAA12F7634D}"/>
    <cellStyle name="Normal 5 4 3 3 2 2 3" xfId="1263" xr:uid="{50E0A182-7391-41AA-BE64-3DEE3B1BEE23}"/>
    <cellStyle name="Normal 5 4 3 3 2 3" xfId="1264" xr:uid="{B58B490B-0E06-4220-A6C6-0BCF3F4DED1E}"/>
    <cellStyle name="Normal 5 4 3 3 2 3 2" xfId="1265" xr:uid="{13545DCA-1485-4089-8989-38E5B4EC0243}"/>
    <cellStyle name="Normal 5 4 3 3 2 4" xfId="1266" xr:uid="{9AA7D2BA-986F-479D-9CDF-B4FB7C060B6B}"/>
    <cellStyle name="Normal 5 4 3 3 3" xfId="552" xr:uid="{F043F963-CB9B-4FF3-B311-AD3C5B0CEC50}"/>
    <cellStyle name="Normal 5 4 3 3 3 2" xfId="1267" xr:uid="{EC42263F-C742-4CC4-AB5A-E8BFFC767A83}"/>
    <cellStyle name="Normal 5 4 3 3 3 2 2" xfId="1268" xr:uid="{7A53297C-CB26-4586-8F06-202C18C9486C}"/>
    <cellStyle name="Normal 5 4 3 3 3 3" xfId="1269" xr:uid="{D16A70B2-F532-48BF-8321-EB8F548112A5}"/>
    <cellStyle name="Normal 5 4 3 3 4" xfId="1270" xr:uid="{30103B7E-6F24-40FE-9ADC-EBA9A9F31634}"/>
    <cellStyle name="Normal 5 4 3 3 4 2" xfId="1271" xr:uid="{8F47D871-353B-41A3-B634-1AFC4C9BA18F}"/>
    <cellStyle name="Normal 5 4 3 3 5" xfId="1272" xr:uid="{A4650CFC-8252-4DC5-A6CF-E983EB8D96D3}"/>
    <cellStyle name="Normal 5 4 3 4" xfId="300" xr:uid="{B9FD6B96-2F83-42EC-A1E4-37976D63CDAD}"/>
    <cellStyle name="Normal 5 4 3 4 2" xfId="553" xr:uid="{25F21721-CA6F-49E7-BC13-EBD247CD4D45}"/>
    <cellStyle name="Normal 5 4 3 4 2 2" xfId="1273" xr:uid="{94EDF442-D106-48E4-85F4-A87E1AA1B6ED}"/>
    <cellStyle name="Normal 5 4 3 4 2 2 2" xfId="1274" xr:uid="{80E1D629-ADE3-4572-B3A5-FDC89AF80147}"/>
    <cellStyle name="Normal 5 4 3 4 2 3" xfId="1275" xr:uid="{324B8C29-16B7-4142-8F98-1BAF85217140}"/>
    <cellStyle name="Normal 5 4 3 4 3" xfId="1276" xr:uid="{462C9C2F-1FB8-45CC-9430-B8CBD8ED0066}"/>
    <cellStyle name="Normal 5 4 3 4 3 2" xfId="1277" xr:uid="{AEA337F2-B55F-43B2-9DF7-03F42D10E9D5}"/>
    <cellStyle name="Normal 5 4 3 4 4" xfId="1278" xr:uid="{41D5CEB1-43F2-47F4-A703-91F7EBB22A2A}"/>
    <cellStyle name="Normal 5 4 3 5" xfId="554" xr:uid="{2F0194D5-2A33-428D-9740-A662EC231620}"/>
    <cellStyle name="Normal 5 4 3 5 2" xfId="1279" xr:uid="{FE9CAC56-C44E-46EF-A20E-02BAAAB43889}"/>
    <cellStyle name="Normal 5 4 3 5 2 2" xfId="1280" xr:uid="{0B67CEFE-35F7-49E2-810A-7B798F8AEE67}"/>
    <cellStyle name="Normal 5 4 3 5 3" xfId="1281" xr:uid="{F0971EF6-0312-4DB6-B74D-0BB384812750}"/>
    <cellStyle name="Normal 5 4 3 5 4" xfId="2854" xr:uid="{20A4D1FA-9357-4C75-A4B9-EB6C593E26BF}"/>
    <cellStyle name="Normal 5 4 3 6" xfId="1282" xr:uid="{88E53ADC-CD8D-4873-9B17-962753C6ABB9}"/>
    <cellStyle name="Normal 5 4 3 6 2" xfId="1283" xr:uid="{A5086C2F-F3AE-4372-864A-BE0F5DDC8F28}"/>
    <cellStyle name="Normal 5 4 3 7" xfId="1284" xr:uid="{80FBDD11-8D84-4F93-9183-59BF4BE2E18F}"/>
    <cellStyle name="Normal 5 4 3 8" xfId="2855" xr:uid="{F9C4DA13-7FF3-4E54-9DF2-8F40158A57C1}"/>
    <cellStyle name="Normal 5 4 4" xfId="104" xr:uid="{2A1457AC-E5C9-48D3-AC3D-4622590D6444}"/>
    <cellStyle name="Normal 5 4 4 2" xfId="446" xr:uid="{02898C55-450F-4A4D-9999-56CF5C0FCD9F}"/>
    <cellStyle name="Normal 5 4 4 2 2" xfId="555" xr:uid="{7E82C614-2F43-46DB-A23D-FEAFB2C6A2D7}"/>
    <cellStyle name="Normal 5 4 4 2 2 2" xfId="1285" xr:uid="{BB3B9517-A7D8-4A76-8477-871FA7719AAC}"/>
    <cellStyle name="Normal 5 4 4 2 2 2 2" xfId="1286" xr:uid="{CC5713B2-88CC-47C1-BDE6-A5B64A7BDF2E}"/>
    <cellStyle name="Normal 5 4 4 2 2 3" xfId="1287" xr:uid="{385C578B-ED90-48AA-9289-9850859E16A8}"/>
    <cellStyle name="Normal 5 4 4 2 2 4" xfId="2856" xr:uid="{A166C3B2-0483-4CF6-BB3C-C79D5C866376}"/>
    <cellStyle name="Normal 5 4 4 2 3" xfId="1288" xr:uid="{B7AD1CD4-ECC9-432D-B274-C0D6DCFDA78A}"/>
    <cellStyle name="Normal 5 4 4 2 3 2" xfId="1289" xr:uid="{D5F8D788-EEF3-40D0-A9D8-688AD8DED093}"/>
    <cellStyle name="Normal 5 4 4 2 4" xfId="1290" xr:uid="{DEAC5F6E-F00E-4EE9-9B09-679F6D9C5263}"/>
    <cellStyle name="Normal 5 4 4 2 5" xfId="2857" xr:uid="{E7C7870A-1E09-4927-96F1-BA5E762070D9}"/>
    <cellStyle name="Normal 5 4 4 3" xfId="556" xr:uid="{E3CCE9DC-164F-465F-9975-C2F5187E5DDA}"/>
    <cellStyle name="Normal 5 4 4 3 2" xfId="1291" xr:uid="{90741D93-0DCF-4151-9065-C454A6231029}"/>
    <cellStyle name="Normal 5 4 4 3 2 2" xfId="1292" xr:uid="{ADC3F109-7BF6-4A20-A713-AA7491D1EBDA}"/>
    <cellStyle name="Normal 5 4 4 3 3" xfId="1293" xr:uid="{C71293EF-0F2D-4488-8D69-1F732243AC6C}"/>
    <cellStyle name="Normal 5 4 4 3 4" xfId="2858" xr:uid="{7BCB858C-E585-4E6E-B42D-0F085D140D6E}"/>
    <cellStyle name="Normal 5 4 4 4" xfId="1294" xr:uid="{F5C41128-4CAE-46EF-B620-F0C28DE85CD7}"/>
    <cellStyle name="Normal 5 4 4 4 2" xfId="1295" xr:uid="{E9F173C5-EB96-4C84-B4D6-50004927B5C8}"/>
    <cellStyle name="Normal 5 4 4 4 3" xfId="2859" xr:uid="{634EA0D0-711C-4345-9418-C8D2319B36CD}"/>
    <cellStyle name="Normal 5 4 4 4 4" xfId="2860" xr:uid="{8D7025E9-6EE4-4DE8-A460-06E20CF52485}"/>
    <cellStyle name="Normal 5 4 4 5" xfId="1296" xr:uid="{14143DB0-4786-4196-9A47-D5B1FAE9130E}"/>
    <cellStyle name="Normal 5 4 4 6" xfId="2861" xr:uid="{F938A1F1-8D2E-4925-B965-8FAC981A4BA7}"/>
    <cellStyle name="Normal 5 4 4 7" xfId="2862" xr:uid="{353F3FC7-9911-4584-B0EA-896FDE274984}"/>
    <cellStyle name="Normal 5 4 5" xfId="301" xr:uid="{41EE3EA0-6108-4A7A-99FC-F1CE93F01E90}"/>
    <cellStyle name="Normal 5 4 5 2" xfId="557" xr:uid="{A4D8F681-AD37-4379-9EE5-36AE4815CF1C}"/>
    <cellStyle name="Normal 5 4 5 2 2" xfId="558" xr:uid="{A04F3CCC-8EAE-4AFF-82D9-83CDB0A1BF4C}"/>
    <cellStyle name="Normal 5 4 5 2 2 2" xfId="1297" xr:uid="{2B5B162A-2C92-42A9-8738-004D4B0D1C98}"/>
    <cellStyle name="Normal 5 4 5 2 2 2 2" xfId="1298" xr:uid="{8142218C-D39E-464F-B82A-035DD76A395F}"/>
    <cellStyle name="Normal 5 4 5 2 2 3" xfId="1299" xr:uid="{004C1E60-D7C5-49FE-A56B-63E2AB3CF560}"/>
    <cellStyle name="Normal 5 4 5 2 3" xfId="1300" xr:uid="{89DEFE65-703C-4CE1-A8DE-1BA1D990A8EE}"/>
    <cellStyle name="Normal 5 4 5 2 3 2" xfId="1301" xr:uid="{1DB5DB8F-059E-41B3-B6B4-B74533C8682D}"/>
    <cellStyle name="Normal 5 4 5 2 4" xfId="1302" xr:uid="{272C07EA-9F2D-4C9A-82AD-6CF61EF69D77}"/>
    <cellStyle name="Normal 5 4 5 3" xfId="559" xr:uid="{1CC94B1A-857F-4C07-839B-996DE3CCE187}"/>
    <cellStyle name="Normal 5 4 5 3 2" xfId="1303" xr:uid="{A258E53A-A679-4BE8-855F-C453ABF6CDDD}"/>
    <cellStyle name="Normal 5 4 5 3 2 2" xfId="1304" xr:uid="{B026FA3B-1580-4760-AC43-01CFEA292B31}"/>
    <cellStyle name="Normal 5 4 5 3 3" xfId="1305" xr:uid="{C2A6834B-4C7E-4558-912A-4AC295B04458}"/>
    <cellStyle name="Normal 5 4 5 3 4" xfId="2863" xr:uid="{06138E6A-0119-47FC-B9BB-FD7A9949E1DA}"/>
    <cellStyle name="Normal 5 4 5 4" xfId="1306" xr:uid="{7DFA6779-9D7A-46D4-9C81-9041F5E7385C}"/>
    <cellStyle name="Normal 5 4 5 4 2" xfId="1307" xr:uid="{F3AE1BFC-7CB8-46D3-8D92-5107BEB9C906}"/>
    <cellStyle name="Normal 5 4 5 5" xfId="1308" xr:uid="{42F036B3-0C6D-475B-BDBD-AB966734FC07}"/>
    <cellStyle name="Normal 5 4 5 6" xfId="2864" xr:uid="{BC28DAE1-0CC7-47DA-9AD8-FDC294C39106}"/>
    <cellStyle name="Normal 5 4 6" xfId="302" xr:uid="{90DC3704-1430-4046-BCDF-C300F9AC62F8}"/>
    <cellStyle name="Normal 5 4 6 2" xfId="560" xr:uid="{403D783C-F6CE-41FE-904F-186A63342120}"/>
    <cellStyle name="Normal 5 4 6 2 2" xfId="1309" xr:uid="{73858C5A-2FDF-4651-B3CA-650C3391D7FD}"/>
    <cellStyle name="Normal 5 4 6 2 2 2" xfId="1310" xr:uid="{8BA11709-9372-4245-B82C-80EEFB42ED5B}"/>
    <cellStyle name="Normal 5 4 6 2 3" xfId="1311" xr:uid="{8BAEDC48-12A0-41A4-AFAC-261AD0083D9C}"/>
    <cellStyle name="Normal 5 4 6 2 4" xfId="2865" xr:uid="{3E4DCD6B-1DA8-407D-9C2C-5637FEE5C85F}"/>
    <cellStyle name="Normal 5 4 6 3" xfId="1312" xr:uid="{4F72003E-40AE-497A-A874-4DDEA0E5FD18}"/>
    <cellStyle name="Normal 5 4 6 3 2" xfId="1313" xr:uid="{13CF0D36-08E4-4A22-A31D-B4A1D490A7A6}"/>
    <cellStyle name="Normal 5 4 6 4" xfId="1314" xr:uid="{AE31D9B6-F881-4AE7-B796-390F876AD66C}"/>
    <cellStyle name="Normal 5 4 6 5" xfId="2866" xr:uid="{DB59E66A-C96A-47B6-B1FD-9AEF4669BA12}"/>
    <cellStyle name="Normal 5 4 7" xfId="561" xr:uid="{806266BE-6553-4661-8E5B-198FD14447F0}"/>
    <cellStyle name="Normal 5 4 7 2" xfId="1315" xr:uid="{DB24F6F3-14CD-4FC3-87E9-765B7B489AEC}"/>
    <cellStyle name="Normal 5 4 7 2 2" xfId="1316" xr:uid="{D433D3C1-14DE-4F8B-8581-E5CF13BA5528}"/>
    <cellStyle name="Normal 5 4 7 2 3" xfId="4418" xr:uid="{AD2B5375-A167-4C91-9C0B-12DC3D22700F}"/>
    <cellStyle name="Normal 5 4 7 3" xfId="1317" xr:uid="{0DB50639-F2EF-4182-B46C-72E08B9E944A}"/>
    <cellStyle name="Normal 5 4 7 4" xfId="2867" xr:uid="{25C9C52C-CAFF-4A35-AF83-AD99AE75A244}"/>
    <cellStyle name="Normal 5 4 7 4 2" xfId="4583" xr:uid="{75572769-15F5-4D57-A51C-88765A86824B}"/>
    <cellStyle name="Normal 5 4 7 4 3" xfId="4684" xr:uid="{645152BA-654C-4F40-B7D4-7D5A94822774}"/>
    <cellStyle name="Normal 5 4 7 4 4" xfId="4610" xr:uid="{6C0BEE99-18CC-42A5-88F5-3BD22312CF5E}"/>
    <cellStyle name="Normal 5 4 8" xfId="1318" xr:uid="{F1EBA171-92E1-413B-B155-8BBF1CADFB41}"/>
    <cellStyle name="Normal 5 4 8 2" xfId="1319" xr:uid="{75880084-3AAF-4A8E-9A2C-9251AC2EDEE6}"/>
    <cellStyle name="Normal 5 4 8 3" xfId="2868" xr:uid="{882A8024-937C-48C6-80F1-C1D8941C8C08}"/>
    <cellStyle name="Normal 5 4 8 4" xfId="2869" xr:uid="{650447D2-9EDA-4649-B445-0C18F483BEA4}"/>
    <cellStyle name="Normal 5 4 9" xfId="1320" xr:uid="{67988D38-892D-4823-932B-C252761D81A0}"/>
    <cellStyle name="Normal 5 5" xfId="105" xr:uid="{1895ECF1-8F2B-4D66-A6BA-ABC62415755A}"/>
    <cellStyle name="Normal 5 5 10" xfId="2870" xr:uid="{5E3941A7-560A-4EEA-B6E7-15E7D59DE4A9}"/>
    <cellStyle name="Normal 5 5 11" xfId="2871" xr:uid="{C6EFEE86-3126-46A7-8DAD-1395F0B13BBE}"/>
    <cellStyle name="Normal 5 5 2" xfId="106" xr:uid="{FD1AA7BF-21C2-4692-9C13-D884C521D93B}"/>
    <cellStyle name="Normal 5 5 2 2" xfId="107" xr:uid="{83C83E4B-8908-4636-8C81-4866FC9954C5}"/>
    <cellStyle name="Normal 5 5 2 2 2" xfId="303" xr:uid="{54F6A3BC-E7B8-4115-907B-7E6036DD3B94}"/>
    <cellStyle name="Normal 5 5 2 2 2 2" xfId="562" xr:uid="{FC15A53A-F3B9-4509-9B33-D4BEC17E4B6B}"/>
    <cellStyle name="Normal 5 5 2 2 2 2 2" xfId="1321" xr:uid="{84027416-09EA-4A67-A06D-613525B5A701}"/>
    <cellStyle name="Normal 5 5 2 2 2 2 2 2" xfId="1322" xr:uid="{096ACF9F-8726-4968-A278-0A6FB631C301}"/>
    <cellStyle name="Normal 5 5 2 2 2 2 3" xfId="1323" xr:uid="{5FF9D43D-E371-4EF0-BDFD-AE38C1A5C344}"/>
    <cellStyle name="Normal 5 5 2 2 2 2 4" xfId="2872" xr:uid="{C990C51A-701D-4ED0-8A05-80823E81AE73}"/>
    <cellStyle name="Normal 5 5 2 2 2 3" xfId="1324" xr:uid="{76222765-4BB7-4E03-AAE5-E80C16688976}"/>
    <cellStyle name="Normal 5 5 2 2 2 3 2" xfId="1325" xr:uid="{06ECD337-8E91-4151-B621-C801B787D982}"/>
    <cellStyle name="Normal 5 5 2 2 2 3 3" xfId="2873" xr:uid="{3E20271A-4C9D-4F4C-BDE8-E0DC20B204E8}"/>
    <cellStyle name="Normal 5 5 2 2 2 3 4" xfId="2874" xr:uid="{3ACF3617-A63C-4B91-9B3D-7FC10EC9DEA5}"/>
    <cellStyle name="Normal 5 5 2 2 2 4" xfId="1326" xr:uid="{2E0712DE-9284-494C-9E1B-D70EE8011D8C}"/>
    <cellStyle name="Normal 5 5 2 2 2 5" xfId="2875" xr:uid="{1C694D1B-9948-4248-BD36-9D3FCDF7A8DA}"/>
    <cellStyle name="Normal 5 5 2 2 2 6" xfId="2876" xr:uid="{8580D043-7BAC-4AF2-BE2E-65D6155CFDF9}"/>
    <cellStyle name="Normal 5 5 2 2 3" xfId="563" xr:uid="{83237AB1-F7AD-4835-B4E7-4906C857C151}"/>
    <cellStyle name="Normal 5 5 2 2 3 2" xfId="1327" xr:uid="{6034ECC2-D499-4E08-8E52-C02887068CE9}"/>
    <cellStyle name="Normal 5 5 2 2 3 2 2" xfId="1328" xr:uid="{A8084C9F-1043-4774-9936-5B3C3FF65259}"/>
    <cellStyle name="Normal 5 5 2 2 3 2 3" xfId="2877" xr:uid="{24665E2F-EE27-4F12-8CF6-905C461F0037}"/>
    <cellStyle name="Normal 5 5 2 2 3 2 4" xfId="2878" xr:uid="{9DB1B64C-E8C9-48F5-ACB2-ABD5969777D1}"/>
    <cellStyle name="Normal 5 5 2 2 3 3" xfId="1329" xr:uid="{7EE60263-B0B2-4FEB-9A44-4F17C9152973}"/>
    <cellStyle name="Normal 5 5 2 2 3 4" xfId="2879" xr:uid="{397FABA9-DDFA-483A-848B-0076CF0D1261}"/>
    <cellStyle name="Normal 5 5 2 2 3 5" xfId="2880" xr:uid="{F772F835-E374-4566-BA35-DBABCE78DC75}"/>
    <cellStyle name="Normal 5 5 2 2 4" xfId="1330" xr:uid="{290EC890-D4AE-46DC-BA80-FE5F8888C514}"/>
    <cellStyle name="Normal 5 5 2 2 4 2" xfId="1331" xr:uid="{A2D6DFA9-411E-401D-A308-337379CD6E62}"/>
    <cellStyle name="Normal 5 5 2 2 4 3" xfId="2881" xr:uid="{47A45E3F-1735-46FB-A124-0C6D71F1AFBE}"/>
    <cellStyle name="Normal 5 5 2 2 4 4" xfId="2882" xr:uid="{F37B943F-5ACD-4CBD-95B9-4B636F6555C1}"/>
    <cellStyle name="Normal 5 5 2 2 5" xfId="1332" xr:uid="{7F10BFE3-7697-4120-A212-F837AEFB5A94}"/>
    <cellStyle name="Normal 5 5 2 2 5 2" xfId="2883" xr:uid="{D51D3FCD-1499-4266-A1F7-8B28CB0BB74C}"/>
    <cellStyle name="Normal 5 5 2 2 5 3" xfId="2884" xr:uid="{41F17AE3-CF6E-44C7-A307-3DE60B7ED96C}"/>
    <cellStyle name="Normal 5 5 2 2 5 4" xfId="2885" xr:uid="{60860CCA-9466-4A2C-A855-DBF0B34DF00B}"/>
    <cellStyle name="Normal 5 5 2 2 6" xfId="2886" xr:uid="{33139CF7-7884-4DD1-9A8A-ACF8CD7ADFB3}"/>
    <cellStyle name="Normal 5 5 2 2 7" xfId="2887" xr:uid="{5BB43850-A60B-4E64-A880-F1E4C48C378B}"/>
    <cellStyle name="Normal 5 5 2 2 8" xfId="2888" xr:uid="{A27C5E34-DBC0-4254-A183-FE4D4DB804F7}"/>
    <cellStyle name="Normal 5 5 2 3" xfId="304" xr:uid="{944A4C20-BE78-4CC4-AAB5-9F8677C9CD8B}"/>
    <cellStyle name="Normal 5 5 2 3 2" xfId="564" xr:uid="{9EAD15BD-A613-470F-AB65-BE64329B237A}"/>
    <cellStyle name="Normal 5 5 2 3 2 2" xfId="565" xr:uid="{19121BCD-AFFC-48EF-9AFB-70A2E2BCE453}"/>
    <cellStyle name="Normal 5 5 2 3 2 2 2" xfId="1333" xr:uid="{B1E505DE-217E-4764-BE97-10B979E904BC}"/>
    <cellStyle name="Normal 5 5 2 3 2 2 2 2" xfId="1334" xr:uid="{23056296-5D82-4807-B28D-CEA56A647263}"/>
    <cellStyle name="Normal 5 5 2 3 2 2 3" xfId="1335" xr:uid="{6008703E-822C-4616-8D4C-0F75952C2448}"/>
    <cellStyle name="Normal 5 5 2 3 2 3" xfId="1336" xr:uid="{72035BD4-8749-4FF3-99CD-D7537C22C66B}"/>
    <cellStyle name="Normal 5 5 2 3 2 3 2" xfId="1337" xr:uid="{89D918BF-0DAA-481A-B9F8-5D8483FF6F15}"/>
    <cellStyle name="Normal 5 5 2 3 2 4" xfId="1338" xr:uid="{AF7AC861-B72A-4F90-8CD3-4AD27BEA499F}"/>
    <cellStyle name="Normal 5 5 2 3 3" xfId="566" xr:uid="{0EE37E09-02C7-4A73-B3A9-57B0100008F1}"/>
    <cellStyle name="Normal 5 5 2 3 3 2" xfId="1339" xr:uid="{0E30991B-93E8-49C8-B5D6-EF86306C3D2C}"/>
    <cellStyle name="Normal 5 5 2 3 3 2 2" xfId="1340" xr:uid="{7C7C0F90-B853-4219-BA96-6064B4895076}"/>
    <cellStyle name="Normal 5 5 2 3 3 3" xfId="1341" xr:uid="{1C0ADB91-D8AB-4DE0-8C3F-FFFF8BD47B9B}"/>
    <cellStyle name="Normal 5 5 2 3 3 4" xfId="2889" xr:uid="{D51EF6EF-2BB0-4DC2-9643-FE6BDC834423}"/>
    <cellStyle name="Normal 5 5 2 3 4" xfId="1342" xr:uid="{9D7E0DF2-6FF8-4EF5-96DD-90C3786B9A06}"/>
    <cellStyle name="Normal 5 5 2 3 4 2" xfId="1343" xr:uid="{000465C0-100C-4340-AFBF-C98BF25CD829}"/>
    <cellStyle name="Normal 5 5 2 3 5" xfId="1344" xr:uid="{D894A255-40CE-49B3-8785-96080AC63A6A}"/>
    <cellStyle name="Normal 5 5 2 3 6" xfId="2890" xr:uid="{D71FC4E8-52E8-4F10-8B10-4F9678AD77DF}"/>
    <cellStyle name="Normal 5 5 2 4" xfId="305" xr:uid="{28792032-80A4-44A7-B7B8-033EC933004B}"/>
    <cellStyle name="Normal 5 5 2 4 2" xfId="567" xr:uid="{06F1E1DF-ECB3-47C3-94A6-C7DB66ABB761}"/>
    <cellStyle name="Normal 5 5 2 4 2 2" xfId="1345" xr:uid="{783F8604-E17E-42B5-8416-59F580449115}"/>
    <cellStyle name="Normal 5 5 2 4 2 2 2" xfId="1346" xr:uid="{59132039-8E7A-41E0-A152-11FB82AE29CA}"/>
    <cellStyle name="Normal 5 5 2 4 2 3" xfId="1347" xr:uid="{B285060B-43C9-44D2-B9AA-45494FAFCB02}"/>
    <cellStyle name="Normal 5 5 2 4 2 4" xfId="2891" xr:uid="{A7BEB452-8B74-44AB-B379-5A60BF019586}"/>
    <cellStyle name="Normal 5 5 2 4 3" xfId="1348" xr:uid="{51E8D6E1-3303-4E8E-8A2C-7956B432B1FD}"/>
    <cellStyle name="Normal 5 5 2 4 3 2" xfId="1349" xr:uid="{9BAF52C0-FBE4-4668-BD07-4154F5532477}"/>
    <cellStyle name="Normal 5 5 2 4 4" xfId="1350" xr:uid="{C5BA64F7-DAAF-4485-89DD-464E4BD1A313}"/>
    <cellStyle name="Normal 5 5 2 4 5" xfId="2892" xr:uid="{4F8BDC88-5F97-41E2-A83E-CEA4A713DB63}"/>
    <cellStyle name="Normal 5 5 2 5" xfId="306" xr:uid="{3983CA8E-9980-4ADB-A53D-3B1D0C74B331}"/>
    <cellStyle name="Normal 5 5 2 5 2" xfId="1351" xr:uid="{F1786196-ADAF-47AF-8233-101C9A7A6F53}"/>
    <cellStyle name="Normal 5 5 2 5 2 2" xfId="1352" xr:uid="{17E79EA5-AB34-41AD-8C09-384D142CC94B}"/>
    <cellStyle name="Normal 5 5 2 5 3" xfId="1353" xr:uid="{CAD39F57-8E30-4968-B941-1BB938F16C86}"/>
    <cellStyle name="Normal 5 5 2 5 4" xfId="2893" xr:uid="{84E722C2-5C19-4541-A143-3F4D6ABDB345}"/>
    <cellStyle name="Normal 5 5 2 6" xfId="1354" xr:uid="{D08F3B14-5AAB-448F-9DFD-1998C4A97D60}"/>
    <cellStyle name="Normal 5 5 2 6 2" xfId="1355" xr:uid="{58CD7342-26B3-480D-8800-2FF04D14190B}"/>
    <cellStyle name="Normal 5 5 2 6 3" xfId="2894" xr:uid="{4EA81E67-AAFA-4652-B777-FD57BCB01D87}"/>
    <cellStyle name="Normal 5 5 2 6 4" xfId="2895" xr:uid="{1B0C697C-804D-452B-8DDD-2285871B6B30}"/>
    <cellStyle name="Normal 5 5 2 7" xfId="1356" xr:uid="{00829EF4-B392-406A-85D9-F3A3A8FF1F78}"/>
    <cellStyle name="Normal 5 5 2 8" xfId="2896" xr:uid="{E5131060-5010-4243-A37C-54CD69946D03}"/>
    <cellStyle name="Normal 5 5 2 9" xfId="2897" xr:uid="{32A0D3D1-98AF-491B-B134-8B0DC882968A}"/>
    <cellStyle name="Normal 5 5 3" xfId="108" xr:uid="{A2CE4D29-E706-4C13-892F-0198D483B32A}"/>
    <cellStyle name="Normal 5 5 3 2" xfId="109" xr:uid="{6B368657-2655-42AA-BCEE-309546C86B36}"/>
    <cellStyle name="Normal 5 5 3 2 2" xfId="568" xr:uid="{5917E390-9CC6-45BB-B4C3-DCFDB294DC66}"/>
    <cellStyle name="Normal 5 5 3 2 2 2" xfId="1357" xr:uid="{AFD2ECA0-4597-490E-938F-119732E33520}"/>
    <cellStyle name="Normal 5 5 3 2 2 2 2" xfId="1358" xr:uid="{00F6EB1D-60D8-4137-B228-6B54BBE69AD0}"/>
    <cellStyle name="Normal 5 5 3 2 2 2 2 2" xfId="4468" xr:uid="{0B9996B6-960E-4358-B664-4BA8CA783F4B}"/>
    <cellStyle name="Normal 5 5 3 2 2 2 3" xfId="4469" xr:uid="{5459CE1A-CF1D-4961-9213-6DD57A802D0B}"/>
    <cellStyle name="Normal 5 5 3 2 2 3" xfId="1359" xr:uid="{332DDC55-6185-43B4-A022-FC66EDF1DDD8}"/>
    <cellStyle name="Normal 5 5 3 2 2 3 2" xfId="4470" xr:uid="{A09702B6-3B9C-42FC-8EE2-8B3046E763D7}"/>
    <cellStyle name="Normal 5 5 3 2 2 4" xfId="2898" xr:uid="{FC2BF312-E2A9-4C64-909C-17696F21AC3A}"/>
    <cellStyle name="Normal 5 5 3 2 3" xfId="1360" xr:uid="{4F48F090-9652-4767-89D6-0D4A730AC157}"/>
    <cellStyle name="Normal 5 5 3 2 3 2" xfId="1361" xr:uid="{FE1F08BA-B42D-4068-A4D1-9D33B76E0362}"/>
    <cellStyle name="Normal 5 5 3 2 3 2 2" xfId="4471" xr:uid="{3D6036E1-9EC7-4312-A96F-F2C4BFAD6A25}"/>
    <cellStyle name="Normal 5 5 3 2 3 3" xfId="2899" xr:uid="{77C1F085-F487-4578-A8D4-92EF7A80B679}"/>
    <cellStyle name="Normal 5 5 3 2 3 4" xfId="2900" xr:uid="{D1654FE4-D006-4095-8B79-F6DF4CAB0E61}"/>
    <cellStyle name="Normal 5 5 3 2 4" xfId="1362" xr:uid="{3409BB68-5E7D-4D15-B6E7-207C1DA493B7}"/>
    <cellStyle name="Normal 5 5 3 2 4 2" xfId="4472" xr:uid="{C9AEA3B6-7F49-4172-96A6-D22DABF2F9D0}"/>
    <cellStyle name="Normal 5 5 3 2 5" xfId="2901" xr:uid="{90803019-62E1-4231-A623-71DCBEA466C5}"/>
    <cellStyle name="Normal 5 5 3 2 6" xfId="2902" xr:uid="{57A7FDF6-68FC-45F7-9097-E5C112404E1F}"/>
    <cellStyle name="Normal 5 5 3 3" xfId="307" xr:uid="{D496FC8D-CBEF-429E-B265-11F44ACCFF75}"/>
    <cellStyle name="Normal 5 5 3 3 2" xfId="1363" xr:uid="{4A91C493-F910-48C8-978A-7FEDF0C7B20C}"/>
    <cellStyle name="Normal 5 5 3 3 2 2" xfId="1364" xr:uid="{6FAE2319-765D-45BE-A68F-F9C1707C9245}"/>
    <cellStyle name="Normal 5 5 3 3 2 2 2" xfId="4473" xr:uid="{024E4F57-CA51-4740-9603-828185C1FD50}"/>
    <cellStyle name="Normal 5 5 3 3 2 3" xfId="2903" xr:uid="{FCB61894-A1F5-4CB0-9E8D-FDBF0BD6C0D0}"/>
    <cellStyle name="Normal 5 5 3 3 2 4" xfId="2904" xr:uid="{30532575-489A-4C8C-8AA8-E1217647D9C2}"/>
    <cellStyle name="Normal 5 5 3 3 3" xfId="1365" xr:uid="{498F7ED7-CDB3-443B-BDDD-154229EF5C99}"/>
    <cellStyle name="Normal 5 5 3 3 3 2" xfId="4474" xr:uid="{D108222F-0EE7-4469-83C1-A6C82C5DA920}"/>
    <cellStyle name="Normal 5 5 3 3 4" xfId="2905" xr:uid="{77ADC6A0-54B0-4D1B-98C2-64AE95CC5070}"/>
    <cellStyle name="Normal 5 5 3 3 5" xfId="2906" xr:uid="{3664D9CC-6231-4C34-9E1C-FC2FE7FBA480}"/>
    <cellStyle name="Normal 5 5 3 4" xfId="1366" xr:uid="{CCBFF943-5DDA-4159-985F-808C3FE04709}"/>
    <cellStyle name="Normal 5 5 3 4 2" xfId="1367" xr:uid="{93F21E4E-2A51-4C33-BF88-0C7032E57342}"/>
    <cellStyle name="Normal 5 5 3 4 2 2" xfId="4475" xr:uid="{3AA4BCF9-3140-47A4-8EFC-BDFEDDB1F634}"/>
    <cellStyle name="Normal 5 5 3 4 3" xfId="2907" xr:uid="{C114FBAA-088F-41AB-A7D2-82032593FE7A}"/>
    <cellStyle name="Normal 5 5 3 4 4" xfId="2908" xr:uid="{4EC7029F-DAF0-4B81-9328-AE185E986F92}"/>
    <cellStyle name="Normal 5 5 3 5" xfId="1368" xr:uid="{ADCF12E6-B837-46CC-A27A-5DD32CBDFA81}"/>
    <cellStyle name="Normal 5 5 3 5 2" xfId="2909" xr:uid="{82D77843-79F8-41CA-83BD-DD13496A5E96}"/>
    <cellStyle name="Normal 5 5 3 5 3" xfId="2910" xr:uid="{CF5EDF13-7303-4181-9D8C-F5476E52AA33}"/>
    <cellStyle name="Normal 5 5 3 5 4" xfId="2911" xr:uid="{9B321A40-4CE2-4932-9D2A-14B17DCF26B4}"/>
    <cellStyle name="Normal 5 5 3 6" xfId="2912" xr:uid="{275477A2-D5E3-4C54-B054-E6B1624BB9B8}"/>
    <cellStyle name="Normal 5 5 3 7" xfId="2913" xr:uid="{83431AD0-4C18-4DAC-86A8-0E11562FE603}"/>
    <cellStyle name="Normal 5 5 3 8" xfId="2914" xr:uid="{5CAE4D19-053D-47C6-B95D-17E39D1FAE7C}"/>
    <cellStyle name="Normal 5 5 4" xfId="110" xr:uid="{71DF8BB7-C2C3-4D20-84C9-D489CC8924BD}"/>
    <cellStyle name="Normal 5 5 4 2" xfId="569" xr:uid="{694D4F79-1B64-4203-A802-FC47BE6D7306}"/>
    <cellStyle name="Normal 5 5 4 2 2" xfId="570" xr:uid="{C1E4BAAB-8868-4F0F-B58A-D8A716A2CEC6}"/>
    <cellStyle name="Normal 5 5 4 2 2 2" xfId="1369" xr:uid="{2BD85F5F-6787-470E-B575-4839F9C57127}"/>
    <cellStyle name="Normal 5 5 4 2 2 2 2" xfId="1370" xr:uid="{3A36FB30-BF65-43BF-AA90-520AD90B3201}"/>
    <cellStyle name="Normal 5 5 4 2 2 3" xfId="1371" xr:uid="{C5AB50BA-1D24-42F0-8B0A-7EBEFC1FCA94}"/>
    <cellStyle name="Normal 5 5 4 2 2 4" xfId="2915" xr:uid="{7879D204-8650-4C65-9BFD-DB326B11DDDB}"/>
    <cellStyle name="Normal 5 5 4 2 3" xfId="1372" xr:uid="{7EA33D53-F017-4A0D-8FD3-17B675C64B6A}"/>
    <cellStyle name="Normal 5 5 4 2 3 2" xfId="1373" xr:uid="{B2ECA245-E346-4311-847D-5AEF9CCC2571}"/>
    <cellStyle name="Normal 5 5 4 2 4" xfId="1374" xr:uid="{276EBD02-CD5E-4B18-9C10-DEB09BB63E78}"/>
    <cellStyle name="Normal 5 5 4 2 5" xfId="2916" xr:uid="{2789FF3A-5765-429B-A556-464F4BF0B9BB}"/>
    <cellStyle name="Normal 5 5 4 3" xfId="571" xr:uid="{553E7516-32AA-44E0-9AED-85AA71426BB2}"/>
    <cellStyle name="Normal 5 5 4 3 2" xfId="1375" xr:uid="{16871BAC-4CE0-47A2-B19E-8928C0A29D5E}"/>
    <cellStyle name="Normal 5 5 4 3 2 2" xfId="1376" xr:uid="{39BF0C6D-8D3E-435C-BBCF-8EBF2B9D54B3}"/>
    <cellStyle name="Normal 5 5 4 3 3" xfId="1377" xr:uid="{C7B43D03-9CF1-4046-B3C8-8EC58CC34A7D}"/>
    <cellStyle name="Normal 5 5 4 3 4" xfId="2917" xr:uid="{89A99BFE-6725-46BE-B532-DF01ECFD39A3}"/>
    <cellStyle name="Normal 5 5 4 4" xfId="1378" xr:uid="{68C6261E-1561-4655-ACE4-D56A651DD3A6}"/>
    <cellStyle name="Normal 5 5 4 4 2" xfId="1379" xr:uid="{E4C62E53-8F48-4D95-85C9-501D2BC769D8}"/>
    <cellStyle name="Normal 5 5 4 4 3" xfId="2918" xr:uid="{46793AC5-7ABB-4FE9-9B72-94D9DF52B3F5}"/>
    <cellStyle name="Normal 5 5 4 4 4" xfId="2919" xr:uid="{621F47B5-EC5B-4F82-96F6-4C9684BCE248}"/>
    <cellStyle name="Normal 5 5 4 5" xfId="1380" xr:uid="{B8571E79-1D8A-40A7-99D1-0F7AABE84AFF}"/>
    <cellStyle name="Normal 5 5 4 6" xfId="2920" xr:uid="{707876F1-084F-44BC-BAEE-6C6B5A5A3901}"/>
    <cellStyle name="Normal 5 5 4 7" xfId="2921" xr:uid="{E9F434F0-0A1E-4DEA-A4F5-D8DBF1A32A00}"/>
    <cellStyle name="Normal 5 5 5" xfId="308" xr:uid="{95BC374E-4CC2-4043-B107-AB4170B5BC71}"/>
    <cellStyle name="Normal 5 5 5 2" xfId="572" xr:uid="{E5E5870C-3885-4966-8742-44EE7836C42C}"/>
    <cellStyle name="Normal 5 5 5 2 2" xfId="1381" xr:uid="{18E16010-BB20-484C-8AB2-01D58AAC2FB1}"/>
    <cellStyle name="Normal 5 5 5 2 2 2" xfId="1382" xr:uid="{E0B6AB5C-D95D-4A01-9335-D63BDFE89FFF}"/>
    <cellStyle name="Normal 5 5 5 2 3" xfId="1383" xr:uid="{7C15DDF1-CDAB-4862-8CDF-A68C0D41938F}"/>
    <cellStyle name="Normal 5 5 5 2 4" xfId="2922" xr:uid="{FA4B1D89-A9DE-4894-B041-4B1AA5ED34D5}"/>
    <cellStyle name="Normal 5 5 5 3" xfId="1384" xr:uid="{39347575-E8D0-492A-A649-92725F892B68}"/>
    <cellStyle name="Normal 5 5 5 3 2" xfId="1385" xr:uid="{35E40E29-4675-426F-9A74-9E4D01C147F5}"/>
    <cellStyle name="Normal 5 5 5 3 3" xfId="2923" xr:uid="{22893A58-816A-4BAF-9459-775A13C2D7DF}"/>
    <cellStyle name="Normal 5 5 5 3 4" xfId="2924" xr:uid="{5CA7CAF5-5CD6-4E6D-B220-2EA1EF5EFCC7}"/>
    <cellStyle name="Normal 5 5 5 4" xfId="1386" xr:uid="{E951747B-9BC3-47A5-B730-63A58272D99D}"/>
    <cellStyle name="Normal 5 5 5 5" xfId="2925" xr:uid="{0C38CBB2-184F-4624-8786-145D4251CF47}"/>
    <cellStyle name="Normal 5 5 5 6" xfId="2926" xr:uid="{5C53A800-0674-4DD3-AA7F-32785B67565D}"/>
    <cellStyle name="Normal 5 5 6" xfId="309" xr:uid="{C6CB8703-1A4F-4282-8571-798D944F8059}"/>
    <cellStyle name="Normal 5 5 6 2" xfId="1387" xr:uid="{3AEA8FB3-1FE8-4953-A9C2-2DC4C8C2AB39}"/>
    <cellStyle name="Normal 5 5 6 2 2" xfId="1388" xr:uid="{2BB2D5B7-AC1C-4A3E-AC3A-D09BC18A06C9}"/>
    <cellStyle name="Normal 5 5 6 2 3" xfId="2927" xr:uid="{289E63DA-D01F-4FF8-82B5-C751F1F11902}"/>
    <cellStyle name="Normal 5 5 6 2 4" xfId="2928" xr:uid="{C93A744A-B781-43AD-9C81-B9B9E6F5ADBE}"/>
    <cellStyle name="Normal 5 5 6 3" xfId="1389" xr:uid="{33B66FB7-C6C7-41FC-803F-62C894CBE34B}"/>
    <cellStyle name="Normal 5 5 6 4" xfId="2929" xr:uid="{158A188A-873C-4DA1-9621-9211885A477D}"/>
    <cellStyle name="Normal 5 5 6 5" xfId="2930" xr:uid="{33998F62-1B8E-4D7E-89C1-AE60682CE59A}"/>
    <cellStyle name="Normal 5 5 7" xfId="1390" xr:uid="{18057271-0BD0-4C65-AB34-4503FF2E6642}"/>
    <cellStyle name="Normal 5 5 7 2" xfId="1391" xr:uid="{778765B5-7C30-4778-B286-8FD4E00E8085}"/>
    <cellStyle name="Normal 5 5 7 3" xfId="2931" xr:uid="{8015796D-B274-47CC-AC69-A155E21808E5}"/>
    <cellStyle name="Normal 5 5 7 4" xfId="2932" xr:uid="{3CA574B4-3F1E-4568-B68E-61FC4EDDB141}"/>
    <cellStyle name="Normal 5 5 8" xfId="1392" xr:uid="{0A7E07E9-17DE-476D-B070-F92CD555BFD4}"/>
    <cellStyle name="Normal 5 5 8 2" xfId="2933" xr:uid="{67548ED0-F97C-42F1-8DE6-902DC51846A1}"/>
    <cellStyle name="Normal 5 5 8 3" xfId="2934" xr:uid="{C484E8F7-A63A-4BCA-84C5-194C473E68F8}"/>
    <cellStyle name="Normal 5 5 8 4" xfId="2935" xr:uid="{210D4057-0C8B-4598-A941-1E29FA9A49D7}"/>
    <cellStyle name="Normal 5 5 9" xfId="2936" xr:uid="{43E4CC6D-AFC8-4C16-AA25-AC60CE7BC65A}"/>
    <cellStyle name="Normal 5 6" xfId="111" xr:uid="{5EFD52D6-C01C-423B-B38F-1D13D4C9719F}"/>
    <cellStyle name="Normal 5 6 10" xfId="2937" xr:uid="{86ED2B88-E5A8-4B05-A186-880EAC679D06}"/>
    <cellStyle name="Normal 5 6 11" xfId="2938" xr:uid="{96163CE8-0903-4D3B-A768-2128C7C69183}"/>
    <cellStyle name="Normal 5 6 2" xfId="112" xr:uid="{AEDD46CC-624A-4EC7-AE45-CE7867E65943}"/>
    <cellStyle name="Normal 5 6 2 2" xfId="310" xr:uid="{3092BE74-F396-4FD5-8310-3E5979E81C14}"/>
    <cellStyle name="Normal 5 6 2 2 2" xfId="573" xr:uid="{7CFA09E9-CB46-43F2-A0F1-951A9F49E958}"/>
    <cellStyle name="Normal 5 6 2 2 2 2" xfId="574" xr:uid="{DF6962F5-9A5B-4473-B21C-B569D7667881}"/>
    <cellStyle name="Normal 5 6 2 2 2 2 2" xfId="1393" xr:uid="{DECBBDAC-516F-4769-BEA5-9C5B62DB7D16}"/>
    <cellStyle name="Normal 5 6 2 2 2 2 3" xfId="2939" xr:uid="{43C5F0D8-7DBB-4255-A566-2718F714C3B0}"/>
    <cellStyle name="Normal 5 6 2 2 2 2 4" xfId="2940" xr:uid="{BCE4B2F8-1A80-4802-B8C8-E0ADD2AB438D}"/>
    <cellStyle name="Normal 5 6 2 2 2 3" xfId="1394" xr:uid="{3B0FA9AF-7A77-430A-B811-E9E74997C0FA}"/>
    <cellStyle name="Normal 5 6 2 2 2 3 2" xfId="2941" xr:uid="{A59208A0-191F-4CC7-867F-2216C0F1BA00}"/>
    <cellStyle name="Normal 5 6 2 2 2 3 3" xfId="2942" xr:uid="{40F30DC8-86B3-4A4D-BA25-4DA7763B5471}"/>
    <cellStyle name="Normal 5 6 2 2 2 3 4" xfId="2943" xr:uid="{E1CCAECA-FA29-4483-A55E-011247CB1B9E}"/>
    <cellStyle name="Normal 5 6 2 2 2 4" xfId="2944" xr:uid="{03F98BD8-7283-4D68-9FCC-002F4ADDC412}"/>
    <cellStyle name="Normal 5 6 2 2 2 5" xfId="2945" xr:uid="{D10E8CB4-ADF6-453F-A74D-DDA6048D78E6}"/>
    <cellStyle name="Normal 5 6 2 2 2 6" xfId="2946" xr:uid="{B6BAFEC5-F204-4BE8-96AA-0025A4CA0BBF}"/>
    <cellStyle name="Normal 5 6 2 2 3" xfId="575" xr:uid="{6D645CB5-230D-4E6C-969E-7560F98AF067}"/>
    <cellStyle name="Normal 5 6 2 2 3 2" xfId="1395" xr:uid="{18DCFEC5-A00D-4DCE-B70C-9B1EBC48BC37}"/>
    <cellStyle name="Normal 5 6 2 2 3 2 2" xfId="2947" xr:uid="{381C0694-CB89-4228-ADC1-DF524F706104}"/>
    <cellStyle name="Normal 5 6 2 2 3 2 3" xfId="2948" xr:uid="{12EC06A3-C27D-4A9B-AE40-F8640C4FDF55}"/>
    <cellStyle name="Normal 5 6 2 2 3 2 4" xfId="2949" xr:uid="{70572985-E731-4D4C-B490-77E136C8F168}"/>
    <cellStyle name="Normal 5 6 2 2 3 3" xfId="2950" xr:uid="{7FA15B25-8D03-40F9-AEB6-168595428A3C}"/>
    <cellStyle name="Normal 5 6 2 2 3 4" xfId="2951" xr:uid="{4ED3DE22-8035-4452-A6AC-6B8B978D484C}"/>
    <cellStyle name="Normal 5 6 2 2 3 5" xfId="2952" xr:uid="{F1E8801E-EC59-42E7-B6B5-7FF56B079E71}"/>
    <cellStyle name="Normal 5 6 2 2 4" xfId="1396" xr:uid="{E3B20F3D-E2C4-421F-BBC6-E65595BEDB99}"/>
    <cellStyle name="Normal 5 6 2 2 4 2" xfId="2953" xr:uid="{1339862C-4DBA-40BB-B31F-B131D8BE27FF}"/>
    <cellStyle name="Normal 5 6 2 2 4 3" xfId="2954" xr:uid="{8BA0A97C-B1D1-48AF-8B4D-96814E12E5B7}"/>
    <cellStyle name="Normal 5 6 2 2 4 4" xfId="2955" xr:uid="{CEBFB337-BE0E-4816-8622-B73A34C8523C}"/>
    <cellStyle name="Normal 5 6 2 2 5" xfId="2956" xr:uid="{56613100-6960-4504-BEC4-6A65ABD7903A}"/>
    <cellStyle name="Normal 5 6 2 2 5 2" xfId="2957" xr:uid="{26383C05-6E75-4ECA-9E22-14C3865FAB26}"/>
    <cellStyle name="Normal 5 6 2 2 5 3" xfId="2958" xr:uid="{0DDBC66D-D547-459A-B706-59CF9A0C7DD8}"/>
    <cellStyle name="Normal 5 6 2 2 5 4" xfId="2959" xr:uid="{DD16A073-45D0-41AD-B7B2-EA106317A99B}"/>
    <cellStyle name="Normal 5 6 2 2 6" xfId="2960" xr:uid="{2ECE82E9-357B-4866-820A-3DDC707B49E8}"/>
    <cellStyle name="Normal 5 6 2 2 7" xfId="2961" xr:uid="{9F2106B2-659A-4DD7-BE9D-CCF24A0C28F6}"/>
    <cellStyle name="Normal 5 6 2 2 8" xfId="2962" xr:uid="{343D115B-C4A1-4C0B-A46C-E9D82098811F}"/>
    <cellStyle name="Normal 5 6 2 3" xfId="576" xr:uid="{BE897213-0F23-4E9D-A344-37ADB1272C6F}"/>
    <cellStyle name="Normal 5 6 2 3 2" xfId="577" xr:uid="{38302377-0A1C-4EAC-9F7E-735CF9BCD9FC}"/>
    <cellStyle name="Normal 5 6 2 3 2 2" xfId="578" xr:uid="{6ADBC5A5-D939-4AE7-B584-373F55F26560}"/>
    <cellStyle name="Normal 5 6 2 3 2 3" xfId="2963" xr:uid="{A9AC3FE5-1139-4EED-80DD-39A84B07ECA9}"/>
    <cellStyle name="Normal 5 6 2 3 2 4" xfId="2964" xr:uid="{C8EBB103-C6CA-4A9C-ADA1-929D48ABB9E0}"/>
    <cellStyle name="Normal 5 6 2 3 3" xfId="579" xr:uid="{42AF178C-DE7C-4990-919A-4E7E5385A55B}"/>
    <cellStyle name="Normal 5 6 2 3 3 2" xfId="2965" xr:uid="{19D3D308-75D0-486D-BCEB-DDDF8D7DEADD}"/>
    <cellStyle name="Normal 5 6 2 3 3 3" xfId="2966" xr:uid="{91FD1567-7B97-40F6-B427-28FAF64E394C}"/>
    <cellStyle name="Normal 5 6 2 3 3 4" xfId="2967" xr:uid="{CB70AAE7-A788-44C1-AFAE-4B53446BE725}"/>
    <cellStyle name="Normal 5 6 2 3 4" xfId="2968" xr:uid="{B92758D5-367D-453A-8C75-5641810FBB21}"/>
    <cellStyle name="Normal 5 6 2 3 5" xfId="2969" xr:uid="{2D9EA8EE-DBA7-441E-84F0-FE4B21C7AC5D}"/>
    <cellStyle name="Normal 5 6 2 3 6" xfId="2970" xr:uid="{C2561BEA-05B2-464C-AFDD-606B3CF1D3A5}"/>
    <cellStyle name="Normal 5 6 2 4" xfId="580" xr:uid="{76207D7E-8C0F-4416-B6A3-A1A837C1A5CD}"/>
    <cellStyle name="Normal 5 6 2 4 2" xfId="581" xr:uid="{BC22C299-BF63-49DF-BD03-A00225DEDB7F}"/>
    <cellStyle name="Normal 5 6 2 4 2 2" xfId="2971" xr:uid="{9BF575FA-7E04-4E57-B992-81E7D67A31D9}"/>
    <cellStyle name="Normal 5 6 2 4 2 3" xfId="2972" xr:uid="{FA7FD2A4-DD09-43B5-B033-04F8FA40022E}"/>
    <cellStyle name="Normal 5 6 2 4 2 4" xfId="2973" xr:uid="{F38D299E-3E6C-4DE8-ABDF-F81D0AF4521D}"/>
    <cellStyle name="Normal 5 6 2 4 3" xfId="2974" xr:uid="{6D79C6CE-D8BA-4B7A-9427-CAAA0E2680FD}"/>
    <cellStyle name="Normal 5 6 2 4 4" xfId="2975" xr:uid="{248A8898-BD66-4181-BC03-E7A73EF2C16E}"/>
    <cellStyle name="Normal 5 6 2 4 5" xfId="2976" xr:uid="{C04DADED-BE1D-406E-AAEE-2320F3A2113C}"/>
    <cellStyle name="Normal 5 6 2 5" xfId="582" xr:uid="{77865919-A4F4-4361-8905-154C58F73989}"/>
    <cellStyle name="Normal 5 6 2 5 2" xfId="2977" xr:uid="{50A9FF9A-8AFF-487C-ACCC-8C72EB148C4C}"/>
    <cellStyle name="Normal 5 6 2 5 3" xfId="2978" xr:uid="{7FAD588D-D76D-4C23-A7FD-61477D1F1733}"/>
    <cellStyle name="Normal 5 6 2 5 4" xfId="2979" xr:uid="{B9D3A378-4B19-472A-B032-2972B7E2E3F5}"/>
    <cellStyle name="Normal 5 6 2 6" xfId="2980" xr:uid="{5ED49551-0388-45D1-8D37-52B4FF69E765}"/>
    <cellStyle name="Normal 5 6 2 6 2" xfId="2981" xr:uid="{D95E2B5A-C432-4ABF-B4CF-F1052E9F87A6}"/>
    <cellStyle name="Normal 5 6 2 6 3" xfId="2982" xr:uid="{194D89D1-52CB-428B-8979-97DB94100688}"/>
    <cellStyle name="Normal 5 6 2 6 4" xfId="2983" xr:uid="{3CBCBA72-0E17-4F8D-A02A-51819472DD2C}"/>
    <cellStyle name="Normal 5 6 2 7" xfId="2984" xr:uid="{8959EB9A-FD79-4111-A155-2D39E4F6E5AE}"/>
    <cellStyle name="Normal 5 6 2 8" xfId="2985" xr:uid="{DF5445B7-5712-463B-8C21-9C79A66C49A8}"/>
    <cellStyle name="Normal 5 6 2 9" xfId="2986" xr:uid="{AFA19721-0029-436C-A992-71D492C296EE}"/>
    <cellStyle name="Normal 5 6 3" xfId="311" xr:uid="{04685A99-85F2-4A66-A41B-AE26F268388F}"/>
    <cellStyle name="Normal 5 6 3 2" xfId="583" xr:uid="{9C90A259-E885-4F0C-8939-430AC833FAA7}"/>
    <cellStyle name="Normal 5 6 3 2 2" xfId="584" xr:uid="{89A56B8C-329A-4995-BE22-564418DCBA65}"/>
    <cellStyle name="Normal 5 6 3 2 2 2" xfId="1397" xr:uid="{E639B233-B716-4A69-910B-49E0ABF2267E}"/>
    <cellStyle name="Normal 5 6 3 2 2 2 2" xfId="1398" xr:uid="{2B5DB9AA-BCF8-4DED-813B-8379410AC156}"/>
    <cellStyle name="Normal 5 6 3 2 2 3" xfId="1399" xr:uid="{392AD8EE-A102-415E-A218-7B5990B3172A}"/>
    <cellStyle name="Normal 5 6 3 2 2 4" xfId="2987" xr:uid="{2C043857-A1E0-4E7A-8013-413A404631BC}"/>
    <cellStyle name="Normal 5 6 3 2 3" xfId="1400" xr:uid="{3AE3CC94-7DCF-430F-B5E4-1847064D1669}"/>
    <cellStyle name="Normal 5 6 3 2 3 2" xfId="1401" xr:uid="{3DED840D-75C4-4A8D-ABC1-4E486FB46C59}"/>
    <cellStyle name="Normal 5 6 3 2 3 3" xfId="2988" xr:uid="{D8D0E9F7-903A-4ED7-BB58-AC54CA19B6A9}"/>
    <cellStyle name="Normal 5 6 3 2 3 4" xfId="2989" xr:uid="{0498E1F1-F935-4A76-B3BA-9BB415F08B32}"/>
    <cellStyle name="Normal 5 6 3 2 4" xfId="1402" xr:uid="{D2AC1847-6F80-464E-95E4-0D3A39D179C0}"/>
    <cellStyle name="Normal 5 6 3 2 5" xfId="2990" xr:uid="{0092463A-24B7-4417-80C7-1B59583E56F1}"/>
    <cellStyle name="Normal 5 6 3 2 6" xfId="2991" xr:uid="{52BB3A2F-4CD3-4880-93D7-068B56C3E18B}"/>
    <cellStyle name="Normal 5 6 3 3" xfId="585" xr:uid="{020DA753-9F14-4CA6-847E-21C09B72E719}"/>
    <cellStyle name="Normal 5 6 3 3 2" xfId="1403" xr:uid="{6DF611D0-793B-4FA3-A9E4-E7196B26ACB2}"/>
    <cellStyle name="Normal 5 6 3 3 2 2" xfId="1404" xr:uid="{FCE33713-DA96-4F1E-9AAE-A26625388C4C}"/>
    <cellStyle name="Normal 5 6 3 3 2 3" xfId="2992" xr:uid="{A35370B0-D00D-4D66-9AE4-84E4473395B4}"/>
    <cellStyle name="Normal 5 6 3 3 2 4" xfId="2993" xr:uid="{EB07C714-3C95-44D1-82F7-17E79DC8F782}"/>
    <cellStyle name="Normal 5 6 3 3 3" xfId="1405" xr:uid="{61D19114-C327-4E8D-B77B-93D7C2B6420B}"/>
    <cellStyle name="Normal 5 6 3 3 4" xfId="2994" xr:uid="{C88E62BC-D2E0-4E96-8248-57C9B83AE390}"/>
    <cellStyle name="Normal 5 6 3 3 5" xfId="2995" xr:uid="{FDA98381-4DBD-41AF-805D-84591BF84CBD}"/>
    <cellStyle name="Normal 5 6 3 4" xfId="1406" xr:uid="{5C10BF0A-0AFE-40A6-B1D5-3EBBDA0CFCCC}"/>
    <cellStyle name="Normal 5 6 3 4 2" xfId="1407" xr:uid="{FBEA3A70-1354-4E4D-B825-3164A07FC103}"/>
    <cellStyle name="Normal 5 6 3 4 3" xfId="2996" xr:uid="{C9FB998B-53DE-4419-8FBD-C14E756102BD}"/>
    <cellStyle name="Normal 5 6 3 4 4" xfId="2997" xr:uid="{DD9A93D9-0D18-4999-AFFF-75E5A5FCFC7E}"/>
    <cellStyle name="Normal 5 6 3 5" xfId="1408" xr:uid="{134E22F2-6C8A-410B-B821-67EC69B0A40D}"/>
    <cellStyle name="Normal 5 6 3 5 2" xfId="2998" xr:uid="{906211C4-DB5C-4F67-8D22-576E10945626}"/>
    <cellStyle name="Normal 5 6 3 5 3" xfId="2999" xr:uid="{7B43C7DD-A69D-4B92-A0CF-A7CAECF8468C}"/>
    <cellStyle name="Normal 5 6 3 5 4" xfId="3000" xr:uid="{041FA030-71F2-47D2-8075-C1546DD29265}"/>
    <cellStyle name="Normal 5 6 3 6" xfId="3001" xr:uid="{4985E83F-2A2A-4864-9FA2-C16E4E24D1FF}"/>
    <cellStyle name="Normal 5 6 3 7" xfId="3002" xr:uid="{136F0B1B-8670-4ABC-A740-14953667C23E}"/>
    <cellStyle name="Normal 5 6 3 8" xfId="3003" xr:uid="{104F16A8-0C2C-4259-B8FB-6D781FA4D988}"/>
    <cellStyle name="Normal 5 6 4" xfId="312" xr:uid="{EAF9E59E-F048-4FC9-BFA6-CC7CC5ECD61F}"/>
    <cellStyle name="Normal 5 6 4 2" xfId="586" xr:uid="{FE13FAC3-D13A-4C43-9DAE-7A1830956547}"/>
    <cellStyle name="Normal 5 6 4 2 2" xfId="587" xr:uid="{0C0C4803-C966-4CDD-B976-8F5067DE0E33}"/>
    <cellStyle name="Normal 5 6 4 2 2 2" xfId="1409" xr:uid="{7521A443-F7C6-4BD4-B192-2F0C545D6538}"/>
    <cellStyle name="Normal 5 6 4 2 2 3" xfId="3004" xr:uid="{6F677475-93AE-4D99-9E3B-C3F1A90141FD}"/>
    <cellStyle name="Normal 5 6 4 2 2 4" xfId="3005" xr:uid="{7AF3B524-6FFC-4BDB-BBBC-1606BAC51EFE}"/>
    <cellStyle name="Normal 5 6 4 2 3" xfId="1410" xr:uid="{B4BF4F9D-631C-45D0-ADD3-FAD0BBA438C5}"/>
    <cellStyle name="Normal 5 6 4 2 4" xfId="3006" xr:uid="{F8211CB1-C842-481E-B640-BE5392B4E1DD}"/>
    <cellStyle name="Normal 5 6 4 2 5" xfId="3007" xr:uid="{FF2AB435-E4F0-48FC-8199-F1802CAFE7C6}"/>
    <cellStyle name="Normal 5 6 4 3" xfId="588" xr:uid="{B4307571-CE93-4166-B878-DF03537B2AC0}"/>
    <cellStyle name="Normal 5 6 4 3 2" xfId="1411" xr:uid="{966ADBDF-1EC7-4241-87DA-7D595F64286E}"/>
    <cellStyle name="Normal 5 6 4 3 3" xfId="3008" xr:uid="{27FED24C-0594-45B7-8AB8-FD2C18380ABE}"/>
    <cellStyle name="Normal 5 6 4 3 4" xfId="3009" xr:uid="{EEB5678F-4B70-4196-9B30-FBFAFEBF4EB2}"/>
    <cellStyle name="Normal 5 6 4 4" xfId="1412" xr:uid="{DB9228AC-8E28-476C-AFD6-9B220029D955}"/>
    <cellStyle name="Normal 5 6 4 4 2" xfId="3010" xr:uid="{FF09DE1D-2CC2-4275-8429-8095A5155C5C}"/>
    <cellStyle name="Normal 5 6 4 4 3" xfId="3011" xr:uid="{B93EE3A2-DDD5-476A-9015-0C0AEE2E6630}"/>
    <cellStyle name="Normal 5 6 4 4 4" xfId="3012" xr:uid="{F7F2311E-E1D1-4D2E-86A6-8916F38F55EE}"/>
    <cellStyle name="Normal 5 6 4 5" xfId="3013" xr:uid="{6D084E9B-180C-4021-9A58-F34AC1F6BCC6}"/>
    <cellStyle name="Normal 5 6 4 6" xfId="3014" xr:uid="{9831F463-A8F7-4C84-9746-5A7B31587808}"/>
    <cellStyle name="Normal 5 6 4 7" xfId="3015" xr:uid="{58B3876A-879C-4991-843A-7A3251CAA1D7}"/>
    <cellStyle name="Normal 5 6 5" xfId="313" xr:uid="{778EB542-1FA7-4364-BC88-16F2E031A0A8}"/>
    <cellStyle name="Normal 5 6 5 2" xfId="589" xr:uid="{E7E45315-8EB7-41DA-A82E-8CA17827C2C7}"/>
    <cellStyle name="Normal 5 6 5 2 2" xfId="1413" xr:uid="{CCA36398-0512-4F32-90D0-512EF4D18B06}"/>
    <cellStyle name="Normal 5 6 5 2 3" xfId="3016" xr:uid="{415A079E-28BD-4D99-90A1-1BD2FDA120F7}"/>
    <cellStyle name="Normal 5 6 5 2 4" xfId="3017" xr:uid="{AB834A07-F3A0-41FE-A920-64164B8D83ED}"/>
    <cellStyle name="Normal 5 6 5 3" xfId="1414" xr:uid="{9AF05F25-AFD7-4BD8-A8E7-341801359C37}"/>
    <cellStyle name="Normal 5 6 5 3 2" xfId="3018" xr:uid="{44F51D8F-30AC-4CA1-BE56-1DE90EA3168B}"/>
    <cellStyle name="Normal 5 6 5 3 3" xfId="3019" xr:uid="{E466A390-0E47-49F1-AED0-9310E0D6155A}"/>
    <cellStyle name="Normal 5 6 5 3 4" xfId="3020" xr:uid="{4258B30E-23ED-4A19-B575-B03D4AB2DAE7}"/>
    <cellStyle name="Normal 5 6 5 4" xfId="3021" xr:uid="{B425254D-D975-4D60-B539-A78CDF11E9A7}"/>
    <cellStyle name="Normal 5 6 5 5" xfId="3022" xr:uid="{C0A2A5DC-6C91-4CDA-8CB3-60BDCF2BB099}"/>
    <cellStyle name="Normal 5 6 5 6" xfId="3023" xr:uid="{C0CEEA83-4885-4B17-B628-B12F80175918}"/>
    <cellStyle name="Normal 5 6 6" xfId="590" xr:uid="{BD3C6A2B-A2D7-413C-9030-9447E505CB71}"/>
    <cellStyle name="Normal 5 6 6 2" xfId="1415" xr:uid="{8145C4CB-E8A7-4236-AD8B-692F9C9EE18B}"/>
    <cellStyle name="Normal 5 6 6 2 2" xfId="3024" xr:uid="{6DBF54E2-238E-4430-8553-7FE937AD5E01}"/>
    <cellStyle name="Normal 5 6 6 2 3" xfId="3025" xr:uid="{AFB69FF2-6144-4A7F-841B-706DDCB22F81}"/>
    <cellStyle name="Normal 5 6 6 2 4" xfId="3026" xr:uid="{8D0A526D-42A5-47F2-8195-0013BE52D388}"/>
    <cellStyle name="Normal 5 6 6 3" xfId="3027" xr:uid="{9D2D2A9C-78A3-461B-AE5A-1F956166812F}"/>
    <cellStyle name="Normal 5 6 6 4" xfId="3028" xr:uid="{BD1292B7-16CB-4ACC-B6AB-BA3DA3012821}"/>
    <cellStyle name="Normal 5 6 6 5" xfId="3029" xr:uid="{A47531CB-6F6D-4919-8283-D6E16DBE9BCD}"/>
    <cellStyle name="Normal 5 6 7" xfId="1416" xr:uid="{0072A3C3-4EAE-4CCA-A35E-ED9F1F240FEF}"/>
    <cellStyle name="Normal 5 6 7 2" xfId="3030" xr:uid="{41EAF652-3869-4D13-A988-4769AC288AD5}"/>
    <cellStyle name="Normal 5 6 7 3" xfId="3031" xr:uid="{4E192DB9-6446-4BB0-9811-807134DEB11B}"/>
    <cellStyle name="Normal 5 6 7 4" xfId="3032" xr:uid="{F5E34E04-9374-47DC-9B5F-39E8C5E0E4BA}"/>
    <cellStyle name="Normal 5 6 8" xfId="3033" xr:uid="{BF0DC842-6576-4F3E-957D-CA646ABC2131}"/>
    <cellStyle name="Normal 5 6 8 2" xfId="3034" xr:uid="{80B9BE92-E836-4806-81FB-0A4ED2AED797}"/>
    <cellStyle name="Normal 5 6 8 3" xfId="3035" xr:uid="{946517C6-E047-46DC-9A99-AF7F7C4319ED}"/>
    <cellStyle name="Normal 5 6 8 4" xfId="3036" xr:uid="{AB26A40E-14EF-4591-BAA2-17FB73AC9056}"/>
    <cellStyle name="Normal 5 6 9" xfId="3037" xr:uid="{A53761E7-72BA-48D8-9611-818B3874B33D}"/>
    <cellStyle name="Normal 5 7" xfId="113" xr:uid="{D866B810-4F9E-4DAD-8110-AEB8B26DC394}"/>
    <cellStyle name="Normal 5 7 2" xfId="114" xr:uid="{B3077C1E-783A-488E-AD23-93F5B57786AB}"/>
    <cellStyle name="Normal 5 7 2 2" xfId="314" xr:uid="{E4EF0024-C76B-4190-B24D-5EB61FD7E392}"/>
    <cellStyle name="Normal 5 7 2 2 2" xfId="591" xr:uid="{8A02A928-6665-475B-9DC7-9215CDD10AAA}"/>
    <cellStyle name="Normal 5 7 2 2 2 2" xfId="1417" xr:uid="{92BBF82C-0B0B-4811-A00B-183536597D4F}"/>
    <cellStyle name="Normal 5 7 2 2 2 3" xfId="3038" xr:uid="{6084C489-E428-4174-A6F1-E1C435896EB1}"/>
    <cellStyle name="Normal 5 7 2 2 2 4" xfId="3039" xr:uid="{1B8447AF-7628-4C57-99D8-2039BD56BA65}"/>
    <cellStyle name="Normal 5 7 2 2 3" xfId="1418" xr:uid="{3CF9B573-7D9C-4196-BC04-B2BA163A2E95}"/>
    <cellStyle name="Normal 5 7 2 2 3 2" xfId="3040" xr:uid="{484CF071-71D1-47B1-AB65-3DF715ECD53A}"/>
    <cellStyle name="Normal 5 7 2 2 3 3" xfId="3041" xr:uid="{66B64C85-E094-40E9-91DD-21E496FD66EE}"/>
    <cellStyle name="Normal 5 7 2 2 3 4" xfId="3042" xr:uid="{31A70EE0-51FD-42F6-9157-9DF4A5D4D894}"/>
    <cellStyle name="Normal 5 7 2 2 4" xfId="3043" xr:uid="{D59077FB-124D-4A90-9B4F-ADE32BED5758}"/>
    <cellStyle name="Normal 5 7 2 2 5" xfId="3044" xr:uid="{1A8DB699-56DE-4808-9428-14AF9BF2E572}"/>
    <cellStyle name="Normal 5 7 2 2 6" xfId="3045" xr:uid="{26266064-1451-4D83-B291-D01BBAFC339A}"/>
    <cellStyle name="Normal 5 7 2 3" xfId="592" xr:uid="{4B8854E5-1B28-42B1-BB84-95FB30B3DAD4}"/>
    <cellStyle name="Normal 5 7 2 3 2" xfId="1419" xr:uid="{418BAB4D-3167-4CDA-B92F-54ADE730057D}"/>
    <cellStyle name="Normal 5 7 2 3 2 2" xfId="3046" xr:uid="{4726DA8D-6119-4BB7-90A8-2B3D59E4A8A6}"/>
    <cellStyle name="Normal 5 7 2 3 2 3" xfId="3047" xr:uid="{AC4E9FE8-9543-477E-9A4F-F3BB5692C933}"/>
    <cellStyle name="Normal 5 7 2 3 2 4" xfId="3048" xr:uid="{E2830CA6-BF76-4A3B-8E52-849E100DDA0C}"/>
    <cellStyle name="Normal 5 7 2 3 3" xfId="3049" xr:uid="{AF0D848D-AE81-48F6-9A30-A231E2753BA4}"/>
    <cellStyle name="Normal 5 7 2 3 4" xfId="3050" xr:uid="{11A45732-93B6-4B07-8E5F-4EC60412D078}"/>
    <cellStyle name="Normal 5 7 2 3 5" xfId="3051" xr:uid="{7D46ADC6-1537-4D39-9761-9D12E4ACFF95}"/>
    <cellStyle name="Normal 5 7 2 4" xfId="1420" xr:uid="{B6987E04-3731-44F6-B01E-F0C097B0AD7C}"/>
    <cellStyle name="Normal 5 7 2 4 2" xfId="3052" xr:uid="{93BC6CE9-E2C0-4BCA-872A-418DBC1E0E49}"/>
    <cellStyle name="Normal 5 7 2 4 3" xfId="3053" xr:uid="{10912EDA-E1F1-44C3-9F5B-7C9DFDFF3680}"/>
    <cellStyle name="Normal 5 7 2 4 4" xfId="3054" xr:uid="{1059A847-0E28-4171-ABE5-B6D6AC0BA953}"/>
    <cellStyle name="Normal 5 7 2 5" xfId="3055" xr:uid="{C11B9A3D-0C11-4BCA-8EE2-D9D9D2500516}"/>
    <cellStyle name="Normal 5 7 2 5 2" xfId="3056" xr:uid="{C61589C4-67AF-4906-B8CB-2CAA33BED7B7}"/>
    <cellStyle name="Normal 5 7 2 5 3" xfId="3057" xr:uid="{258CA752-CC59-4B50-839C-18BDC7287864}"/>
    <cellStyle name="Normal 5 7 2 5 4" xfId="3058" xr:uid="{52370AF4-BA19-48DC-B801-58C1611512E1}"/>
    <cellStyle name="Normal 5 7 2 6" xfId="3059" xr:uid="{BB83E446-286F-410F-9A78-8179627D21E5}"/>
    <cellStyle name="Normal 5 7 2 7" xfId="3060" xr:uid="{2853AC25-802E-497C-A648-6899BF29AACA}"/>
    <cellStyle name="Normal 5 7 2 8" xfId="3061" xr:uid="{2B93F4E5-7839-4403-8B34-5C19FD68D837}"/>
    <cellStyle name="Normal 5 7 3" xfId="315" xr:uid="{6F69B875-1454-47F8-80ED-7F5A0C8A1865}"/>
    <cellStyle name="Normal 5 7 3 2" xfId="593" xr:uid="{8C69AE3C-5987-455F-8316-1824300191A1}"/>
    <cellStyle name="Normal 5 7 3 2 2" xfId="594" xr:uid="{DF293CE8-2BA9-4FAB-98BE-9A28BC8B7FB2}"/>
    <cellStyle name="Normal 5 7 3 2 3" xfId="3062" xr:uid="{B416BFB2-00E4-4C76-9BC2-5F04B5D31292}"/>
    <cellStyle name="Normal 5 7 3 2 4" xfId="3063" xr:uid="{A431D78A-11AA-4C5E-820C-B5A9E8EF47CD}"/>
    <cellStyle name="Normal 5 7 3 3" xfId="595" xr:uid="{54C8165C-57DA-4E6A-9F92-2687D2C38DC9}"/>
    <cellStyle name="Normal 5 7 3 3 2" xfId="3064" xr:uid="{6E283EF3-1A13-4D9B-A7A4-D340EA385B2B}"/>
    <cellStyle name="Normal 5 7 3 3 3" xfId="3065" xr:uid="{C8DA8700-E19A-4368-8A10-109BA34D85DA}"/>
    <cellStyle name="Normal 5 7 3 3 4" xfId="3066" xr:uid="{E339871F-9BDA-41DC-BE32-117E91A7E3A3}"/>
    <cellStyle name="Normal 5 7 3 4" xfId="3067" xr:uid="{7174D4C1-8922-4A5D-995D-DA1A05778B39}"/>
    <cellStyle name="Normal 5 7 3 5" xfId="3068" xr:uid="{94277A86-A792-44D2-A64D-6528BCDC2319}"/>
    <cellStyle name="Normal 5 7 3 6" xfId="3069" xr:uid="{EEA3E061-BC41-4D0D-B1E4-FCBDBFE1F8DE}"/>
    <cellStyle name="Normal 5 7 4" xfId="316" xr:uid="{076A2775-F4F0-4624-A677-8AAE0250FDA4}"/>
    <cellStyle name="Normal 5 7 4 2" xfId="596" xr:uid="{7C3FB1AF-0D6E-430C-B09C-293B83EEBA63}"/>
    <cellStyle name="Normal 5 7 4 2 2" xfId="3070" xr:uid="{50A43289-6A8F-4024-AC45-FEE19B3AF9C2}"/>
    <cellStyle name="Normal 5 7 4 2 3" xfId="3071" xr:uid="{C19CCD37-0C6D-43C9-A752-58064D5FA4FB}"/>
    <cellStyle name="Normal 5 7 4 2 4" xfId="3072" xr:uid="{C6250F83-3F80-41B8-A3B7-AA85B00F3311}"/>
    <cellStyle name="Normal 5 7 4 3" xfId="3073" xr:uid="{EB3A8F75-294C-4B20-8A7F-EBD807271F9C}"/>
    <cellStyle name="Normal 5 7 4 4" xfId="3074" xr:uid="{D3F3E3BC-3071-4D8F-B4DE-C37EC6DBF3BE}"/>
    <cellStyle name="Normal 5 7 4 5" xfId="3075" xr:uid="{DEBDD308-0C91-41D6-B14A-FAC2AACD17DE}"/>
    <cellStyle name="Normal 5 7 5" xfId="597" xr:uid="{D969E67D-E356-4450-9679-4F878D57EB41}"/>
    <cellStyle name="Normal 5 7 5 2" xfId="3076" xr:uid="{70F911E4-78E3-490C-A35E-00103B89F2C6}"/>
    <cellStyle name="Normal 5 7 5 3" xfId="3077" xr:uid="{1342F82A-80A1-406F-81B4-4A0C1335D912}"/>
    <cellStyle name="Normal 5 7 5 4" xfId="3078" xr:uid="{A58E947F-90B6-4193-A5B8-898AA70BE18A}"/>
    <cellStyle name="Normal 5 7 6" xfId="3079" xr:uid="{F41064E1-F946-4BCB-8971-3C10B68332B5}"/>
    <cellStyle name="Normal 5 7 6 2" xfId="3080" xr:uid="{EF174F1B-AE76-46D0-B287-593686913B85}"/>
    <cellStyle name="Normal 5 7 6 3" xfId="3081" xr:uid="{AEBD9E25-F763-4B34-94E0-76241B29CA72}"/>
    <cellStyle name="Normal 5 7 6 4" xfId="3082" xr:uid="{65AFE586-66E7-49D5-BFE5-DCA9DFD38B77}"/>
    <cellStyle name="Normal 5 7 7" xfId="3083" xr:uid="{191EB1DC-1527-4A3C-BACD-DC972521E614}"/>
    <cellStyle name="Normal 5 7 8" xfId="3084" xr:uid="{F55A92BD-84AC-47B3-85D3-699AC8CB2A36}"/>
    <cellStyle name="Normal 5 7 9" xfId="3085" xr:uid="{EF82B6EE-70CE-4C9A-A3DB-79F187E11709}"/>
    <cellStyle name="Normal 5 8" xfId="115" xr:uid="{45F5F6FB-4838-45BE-9602-093D4C785DE5}"/>
    <cellStyle name="Normal 5 8 2" xfId="317" xr:uid="{A434F0D0-7FB8-4F45-A7D3-207A4B9C3D49}"/>
    <cellStyle name="Normal 5 8 2 2" xfId="598" xr:uid="{D19FE550-5593-4B58-87FB-4ABEEB0D1B88}"/>
    <cellStyle name="Normal 5 8 2 2 2" xfId="1421" xr:uid="{F076D958-F680-4E21-9DF6-1583648A19A9}"/>
    <cellStyle name="Normal 5 8 2 2 2 2" xfId="1422" xr:uid="{25F9EC1E-2887-4DF6-B5D4-926E1CCB078B}"/>
    <cellStyle name="Normal 5 8 2 2 3" xfId="1423" xr:uid="{CAD52DE5-E3AF-44D4-9FA4-2A98FEBFA348}"/>
    <cellStyle name="Normal 5 8 2 2 4" xfId="3086" xr:uid="{C3ABA312-28D9-460D-BBD7-DB78236DF275}"/>
    <cellStyle name="Normal 5 8 2 3" xfId="1424" xr:uid="{1B995719-7D85-430B-B3D5-893C15195224}"/>
    <cellStyle name="Normal 5 8 2 3 2" xfId="1425" xr:uid="{C80EF84D-7F29-40D1-B1BD-58277356CB5A}"/>
    <cellStyle name="Normal 5 8 2 3 3" xfId="3087" xr:uid="{59809882-529C-4B4F-8834-4A496CC2A580}"/>
    <cellStyle name="Normal 5 8 2 3 4" xfId="3088" xr:uid="{BBD86059-9772-4FAC-BC9C-68B009DC7C75}"/>
    <cellStyle name="Normal 5 8 2 4" xfId="1426" xr:uid="{C2E3CE77-1105-490C-9E35-5CDF1252095D}"/>
    <cellStyle name="Normal 5 8 2 5" xfId="3089" xr:uid="{2E1D2F06-D4C2-4322-9EF8-E1B8D97F1EC0}"/>
    <cellStyle name="Normal 5 8 2 6" xfId="3090" xr:uid="{27863308-BFA7-4D43-955B-6B8D57BD5210}"/>
    <cellStyle name="Normal 5 8 3" xfId="599" xr:uid="{1ECEF19C-4362-476F-A907-0BA0D0E53203}"/>
    <cellStyle name="Normal 5 8 3 2" xfId="1427" xr:uid="{1AE806A6-D0D2-4C9E-81F7-C11815DD0630}"/>
    <cellStyle name="Normal 5 8 3 2 2" xfId="1428" xr:uid="{A426D76D-78AF-4188-9DEF-60A1266FD52F}"/>
    <cellStyle name="Normal 5 8 3 2 3" xfId="3091" xr:uid="{2313AD40-4CB2-4E30-9B54-ECFE07C03482}"/>
    <cellStyle name="Normal 5 8 3 2 4" xfId="3092" xr:uid="{A01770DE-6BE6-43AA-807F-412FD89A2CF4}"/>
    <cellStyle name="Normal 5 8 3 3" xfId="1429" xr:uid="{45931726-A2B0-4C29-9278-1F2C3C163D8D}"/>
    <cellStyle name="Normal 5 8 3 4" xfId="3093" xr:uid="{189B9CEA-5990-44CF-9C41-E2C0C05143BC}"/>
    <cellStyle name="Normal 5 8 3 5" xfId="3094" xr:uid="{D9E929AA-0740-4585-B0A1-5B3558AA7385}"/>
    <cellStyle name="Normal 5 8 4" xfId="1430" xr:uid="{A546C32D-5AF4-4881-88C4-FBE0F4116CF7}"/>
    <cellStyle name="Normal 5 8 4 2" xfId="1431" xr:uid="{8B300C28-6462-48DE-83DB-44D530059302}"/>
    <cellStyle name="Normal 5 8 4 3" xfId="3095" xr:uid="{D9B9920F-4DBD-46A9-BE4D-AE5A37120989}"/>
    <cellStyle name="Normal 5 8 4 4" xfId="3096" xr:uid="{75325E29-1CFD-4818-82D2-1AD3462E5C54}"/>
    <cellStyle name="Normal 5 8 5" xfId="1432" xr:uid="{14CBF776-129D-4A33-92F1-C7C8DD450EB0}"/>
    <cellStyle name="Normal 5 8 5 2" xfId="3097" xr:uid="{743CE336-6504-4A3D-ADA4-E66337195E9A}"/>
    <cellStyle name="Normal 5 8 5 3" xfId="3098" xr:uid="{D10DE0AE-4FEC-4850-A018-CCD73C8327E7}"/>
    <cellStyle name="Normal 5 8 5 4" xfId="3099" xr:uid="{92704E48-300A-4AC0-A892-51DE05430B6B}"/>
    <cellStyle name="Normal 5 8 6" xfId="3100" xr:uid="{A304F4C7-D1E7-47F0-87B2-0CB18B240F8B}"/>
    <cellStyle name="Normal 5 8 7" xfId="3101" xr:uid="{31AD6796-8362-4229-A32B-7087604E1786}"/>
    <cellStyle name="Normal 5 8 8" xfId="3102" xr:uid="{5A87423C-4925-45F4-ABE3-16A4A4FE4AF0}"/>
    <cellStyle name="Normal 5 9" xfId="318" xr:uid="{D0ACBAA7-004C-4863-B2C5-34FE8BE8949A}"/>
    <cellStyle name="Normal 5 9 2" xfId="600" xr:uid="{FF0F8293-CA8C-4B81-A105-C88A487E580D}"/>
    <cellStyle name="Normal 5 9 2 2" xfId="601" xr:uid="{5E0C85D0-12C3-4423-BF91-D855BA90D4D1}"/>
    <cellStyle name="Normal 5 9 2 2 2" xfId="1433" xr:uid="{FC12C978-9940-4ADE-8011-48A81742AA26}"/>
    <cellStyle name="Normal 5 9 2 2 3" xfId="3103" xr:uid="{1E5714C8-6634-4DDB-A539-57D809890E7D}"/>
    <cellStyle name="Normal 5 9 2 2 4" xfId="3104" xr:uid="{4584D553-79D3-4456-84C4-21521A1C7232}"/>
    <cellStyle name="Normal 5 9 2 3" xfId="1434" xr:uid="{49933D72-D56E-4EE0-9529-6E10B09200E0}"/>
    <cellStyle name="Normal 5 9 2 4" xfId="3105" xr:uid="{6F0D9874-3B89-4974-99D0-22C38583A03F}"/>
    <cellStyle name="Normal 5 9 2 5" xfId="3106" xr:uid="{861E6843-5665-4D0C-B41F-F05C62100D23}"/>
    <cellStyle name="Normal 5 9 3" xfId="602" xr:uid="{F9629C0D-F8A5-4EFF-B60C-2E4D882BBA1E}"/>
    <cellStyle name="Normal 5 9 3 2" xfId="1435" xr:uid="{BA28EA7F-6F72-4F52-B26C-65BECA9907EB}"/>
    <cellStyle name="Normal 5 9 3 3" xfId="3107" xr:uid="{1A5C040D-6DD1-415B-A860-9B417562074E}"/>
    <cellStyle name="Normal 5 9 3 4" xfId="3108" xr:uid="{6F1A15C2-AFE4-4D0E-AD9A-EFC9C5953775}"/>
    <cellStyle name="Normal 5 9 4" xfId="1436" xr:uid="{67A57662-A94F-4B65-A33F-DF9D9C1FE155}"/>
    <cellStyle name="Normal 5 9 4 2" xfId="3109" xr:uid="{D3EDE3B3-5B0C-493C-9C3C-432DD6EE78AE}"/>
    <cellStyle name="Normal 5 9 4 3" xfId="3110" xr:uid="{E0007044-3BC0-4A5D-B5BA-78C4156FDBA3}"/>
    <cellStyle name="Normal 5 9 4 4" xfId="3111" xr:uid="{099C51B4-B66D-477E-AAE9-3D2F2E278FB4}"/>
    <cellStyle name="Normal 5 9 5" xfId="3112" xr:uid="{2D33DAE1-747E-4359-8B93-FFEF2F063603}"/>
    <cellStyle name="Normal 5 9 6" xfId="3113" xr:uid="{80DDC8C3-E495-414A-AA6F-6A3AB3B5A9DA}"/>
    <cellStyle name="Normal 5 9 7" xfId="3114" xr:uid="{A001C8B5-50F9-4D3B-B207-2B29B6A94006}"/>
    <cellStyle name="Normal 6" xfId="64" xr:uid="{81262B11-6133-48AC-9BBF-A0C1D1D2136F}"/>
    <cellStyle name="Normal 6 10" xfId="319" xr:uid="{4736F057-FE25-42A7-B9AC-B65B30815683}"/>
    <cellStyle name="Normal 6 10 2" xfId="1437" xr:uid="{40360CD6-A9B8-4B2A-B9A0-5245B84521EA}"/>
    <cellStyle name="Normal 6 10 2 2" xfId="3115" xr:uid="{F0BD4C04-79A2-4E25-A804-ABB517A42A17}"/>
    <cellStyle name="Normal 6 10 2 2 2" xfId="4588" xr:uid="{EC54799D-7F50-4B9F-84DA-2E50E7AAB9A9}"/>
    <cellStyle name="Normal 6 10 2 3" xfId="3116" xr:uid="{B68B18D8-5B04-4CB0-9E00-4775A13B8FE4}"/>
    <cellStyle name="Normal 6 10 2 4" xfId="3117" xr:uid="{C2831D90-2968-4CD2-8B46-451F9EFB085D}"/>
    <cellStyle name="Normal 6 10 2 5" xfId="5349" xr:uid="{103516A3-2356-41F2-8D87-91353ABB89ED}"/>
    <cellStyle name="Normal 6 10 3" xfId="3118" xr:uid="{64D3572E-3731-4805-B483-203C0EA9522C}"/>
    <cellStyle name="Normal 6 10 4" xfId="3119" xr:uid="{25DEEBB4-5AF5-4C84-AA26-799244CE633F}"/>
    <cellStyle name="Normal 6 10 5" xfId="3120" xr:uid="{B8E3B5E5-7430-448E-994D-70C78B932D29}"/>
    <cellStyle name="Normal 6 11" xfId="1438" xr:uid="{0BA2455F-297F-4819-A734-EC64D09975F6}"/>
    <cellStyle name="Normal 6 11 2" xfId="3121" xr:uid="{C1505370-7D78-4871-AAAD-45C0ED0AE221}"/>
    <cellStyle name="Normal 6 11 3" xfId="3122" xr:uid="{74E79217-3921-4191-8D2C-438EB41400EC}"/>
    <cellStyle name="Normal 6 11 4" xfId="3123" xr:uid="{46A657D5-A589-44D4-BFDB-72B6857529C1}"/>
    <cellStyle name="Normal 6 12" xfId="902" xr:uid="{2F1C3DA0-82C0-49D4-AFB0-64674BB27DAC}"/>
    <cellStyle name="Normal 6 12 2" xfId="3124" xr:uid="{79B1AB81-6CF9-4B2D-9A08-116D87C62277}"/>
    <cellStyle name="Normal 6 12 3" xfId="3125" xr:uid="{B3B4E918-872A-4CC6-AAC9-DA88AA94EF74}"/>
    <cellStyle name="Normal 6 12 4" xfId="3126" xr:uid="{DBBBFB88-80AE-4CC7-BDDF-277AE93ECAD6}"/>
    <cellStyle name="Normal 6 13" xfId="899" xr:uid="{85AFF70A-9108-43CF-801A-87AB21202D92}"/>
    <cellStyle name="Normal 6 13 2" xfId="3128" xr:uid="{D646C69F-2C41-4BDC-B96F-F53AA9573906}"/>
    <cellStyle name="Normal 6 13 3" xfId="4315" xr:uid="{5C36B8A7-5040-4056-AE56-9B96F9500DBD}"/>
    <cellStyle name="Normal 6 13 4" xfId="3127" xr:uid="{38A6B986-E109-48D7-842F-3ACB7A55AC8C}"/>
    <cellStyle name="Normal 6 13 5" xfId="5319" xr:uid="{CBC556D1-44D4-48C9-B753-03699AB5EB4A}"/>
    <cellStyle name="Normal 6 14" xfId="3129" xr:uid="{5F41D559-FD40-4BC6-9AFE-F684E9510B1F}"/>
    <cellStyle name="Normal 6 15" xfId="3130" xr:uid="{EAC30289-B5AA-4E06-AE18-68664BF52CD6}"/>
    <cellStyle name="Normal 6 16" xfId="3131" xr:uid="{DCE03669-649A-444C-A53B-3645B8E46359}"/>
    <cellStyle name="Normal 6 2" xfId="65" xr:uid="{4D1CDA13-9C80-4511-B330-A41E8F4D3B96}"/>
    <cellStyle name="Normal 6 2 2" xfId="320" xr:uid="{1C3BA72B-92C4-4153-B776-636852943E1E}"/>
    <cellStyle name="Normal 6 2 2 2" xfId="4671" xr:uid="{257F2B6A-2B21-4F30-9FB9-4E2173E13FA5}"/>
    <cellStyle name="Normal 6 2 3" xfId="4560" xr:uid="{D1410354-A229-4B96-B2BC-0A236925C823}"/>
    <cellStyle name="Normal 6 3" xfId="116" xr:uid="{1410A5B8-6FE1-4C14-8FF2-F5BA4D9FA3A8}"/>
    <cellStyle name="Normal 6 3 10" xfId="3132" xr:uid="{A54AC533-C357-4F3B-8976-B91E3617E36C}"/>
    <cellStyle name="Normal 6 3 11" xfId="3133" xr:uid="{185CD6A1-FE8B-4315-AEE7-1C1DAC63C9BD}"/>
    <cellStyle name="Normal 6 3 2" xfId="117" xr:uid="{2C72EA2D-8049-4F3D-B3CB-285565515AFA}"/>
    <cellStyle name="Normal 6 3 2 2" xfId="118" xr:uid="{E200AE34-49CB-4934-9C2D-A551CFA69851}"/>
    <cellStyle name="Normal 6 3 2 2 2" xfId="321" xr:uid="{C10E1551-7008-4C86-A984-E187238FD402}"/>
    <cellStyle name="Normal 6 3 2 2 2 2" xfId="603" xr:uid="{61E8E48C-BDF1-45B8-A225-598A5F69B780}"/>
    <cellStyle name="Normal 6 3 2 2 2 2 2" xfId="604" xr:uid="{59230F91-1080-4022-AD85-67E8E5732576}"/>
    <cellStyle name="Normal 6 3 2 2 2 2 2 2" xfId="1439" xr:uid="{39F7D87E-9857-4992-B404-BB5D53128E27}"/>
    <cellStyle name="Normal 6 3 2 2 2 2 2 2 2" xfId="1440" xr:uid="{6D88A8E3-FAC2-4D8A-AE8A-9479D639388F}"/>
    <cellStyle name="Normal 6 3 2 2 2 2 2 3" xfId="1441" xr:uid="{F8A1B69F-34AB-418D-9612-EBFE9BFAEAA2}"/>
    <cellStyle name="Normal 6 3 2 2 2 2 3" xfId="1442" xr:uid="{387435DF-A1BE-423F-A8D9-34AE875AF2D0}"/>
    <cellStyle name="Normal 6 3 2 2 2 2 3 2" xfId="1443" xr:uid="{396B8562-ABAB-4E40-85EB-0BAE986ACAA0}"/>
    <cellStyle name="Normal 6 3 2 2 2 2 4" xfId="1444" xr:uid="{84868D85-2D6F-49D9-9AF8-23F9704410F1}"/>
    <cellStyle name="Normal 6 3 2 2 2 3" xfId="605" xr:uid="{A47F61B7-9F24-4A23-9A43-4968EE5BCC99}"/>
    <cellStyle name="Normal 6 3 2 2 2 3 2" xfId="1445" xr:uid="{9B069D83-918F-4F1A-8565-BE40095D34B8}"/>
    <cellStyle name="Normal 6 3 2 2 2 3 2 2" xfId="1446" xr:uid="{4F44F1C5-C5D0-425A-8844-903CE61B50AA}"/>
    <cellStyle name="Normal 6 3 2 2 2 3 3" xfId="1447" xr:uid="{6037CDC9-0891-4C8E-97B7-70BF94051EEC}"/>
    <cellStyle name="Normal 6 3 2 2 2 3 4" xfId="3134" xr:uid="{1FDAA68B-0138-444D-A42A-95A569056D84}"/>
    <cellStyle name="Normal 6 3 2 2 2 4" xfId="1448" xr:uid="{BF8BB92C-5392-48CF-B039-C8CDE92CFE8A}"/>
    <cellStyle name="Normal 6 3 2 2 2 4 2" xfId="1449" xr:uid="{3C2A51DA-6BC5-46F7-B5C9-A00DF0A051D0}"/>
    <cellStyle name="Normal 6 3 2 2 2 5" xfId="1450" xr:uid="{05475A9E-0E0C-42A8-98EB-80D13F46872D}"/>
    <cellStyle name="Normal 6 3 2 2 2 6" xfId="3135" xr:uid="{606C9EC7-7FBF-4FDD-8217-69537823FD14}"/>
    <cellStyle name="Normal 6 3 2 2 3" xfId="322" xr:uid="{77489A65-D957-4AD2-8C2E-EB1C2239DE57}"/>
    <cellStyle name="Normal 6 3 2 2 3 2" xfId="606" xr:uid="{FB7ACB87-0088-46E4-AE40-D6A8268F1AFE}"/>
    <cellStyle name="Normal 6 3 2 2 3 2 2" xfId="607" xr:uid="{701E6F53-AD4E-4E07-ADA9-CE1598621791}"/>
    <cellStyle name="Normal 6 3 2 2 3 2 2 2" xfId="1451" xr:uid="{ECB103D7-BD86-4035-A163-0C19883D3036}"/>
    <cellStyle name="Normal 6 3 2 2 3 2 2 2 2" xfId="1452" xr:uid="{458C17BB-D906-453C-BE3B-E2D4553F0943}"/>
    <cellStyle name="Normal 6 3 2 2 3 2 2 3" xfId="1453" xr:uid="{EC767792-92B9-4770-AAE7-2F3A232D94D0}"/>
    <cellStyle name="Normal 6 3 2 2 3 2 3" xfId="1454" xr:uid="{C33F9DF1-8786-4B99-9FCB-5445D7318779}"/>
    <cellStyle name="Normal 6 3 2 2 3 2 3 2" xfId="1455" xr:uid="{6DB58B6C-FF50-4E35-8E1C-B0DCC8BB46D8}"/>
    <cellStyle name="Normal 6 3 2 2 3 2 4" xfId="1456" xr:uid="{CA78A5D0-4611-4231-95C9-8B6F15F0A081}"/>
    <cellStyle name="Normal 6 3 2 2 3 3" xfId="608" xr:uid="{32F7BBDF-6A1E-4D48-872F-15B3B9E3A771}"/>
    <cellStyle name="Normal 6 3 2 2 3 3 2" xfId="1457" xr:uid="{233D6564-D24B-4EA6-8C65-02477512A0BF}"/>
    <cellStyle name="Normal 6 3 2 2 3 3 2 2" xfId="1458" xr:uid="{1F548492-4737-4920-AB59-BFEBF154864C}"/>
    <cellStyle name="Normal 6 3 2 2 3 3 3" xfId="1459" xr:uid="{A8751A6E-9BE1-4859-ABA3-468C35F6022A}"/>
    <cellStyle name="Normal 6 3 2 2 3 4" xfId="1460" xr:uid="{66A73FB0-65A4-48ED-A9A0-69BBDD0264C7}"/>
    <cellStyle name="Normal 6 3 2 2 3 4 2" xfId="1461" xr:uid="{0AB44799-3C9F-4C71-876C-7CA152EBBD1B}"/>
    <cellStyle name="Normal 6 3 2 2 3 5" xfId="1462" xr:uid="{442B5C49-E80C-47FD-A180-9DD9A59F778F}"/>
    <cellStyle name="Normal 6 3 2 2 4" xfId="609" xr:uid="{E8E0A3AE-BAD0-4AF6-A16F-497A532F8AEC}"/>
    <cellStyle name="Normal 6 3 2 2 4 2" xfId="610" xr:uid="{EF0B8B3A-93DE-451B-9C16-21D810369821}"/>
    <cellStyle name="Normal 6 3 2 2 4 2 2" xfId="1463" xr:uid="{FC8C7B9F-82A4-4F5B-9B8F-96C6A838317D}"/>
    <cellStyle name="Normal 6 3 2 2 4 2 2 2" xfId="1464" xr:uid="{88BDC26C-9170-4D7D-A6F4-F0907024632E}"/>
    <cellStyle name="Normal 6 3 2 2 4 2 3" xfId="1465" xr:uid="{9B08CA21-E713-430D-8655-63A6A5A50CA1}"/>
    <cellStyle name="Normal 6 3 2 2 4 3" xfId="1466" xr:uid="{C31C938B-641A-4C84-A7CB-5A90BBA496A5}"/>
    <cellStyle name="Normal 6 3 2 2 4 3 2" xfId="1467" xr:uid="{42AB4A7B-DA7D-42AE-B8DD-3526AF341E93}"/>
    <cellStyle name="Normal 6 3 2 2 4 4" xfId="1468" xr:uid="{5651A598-F48D-4170-96D8-17C8C7459CB1}"/>
    <cellStyle name="Normal 6 3 2 2 5" xfId="611" xr:uid="{49D97F75-D65B-49F6-907D-95A6740726D5}"/>
    <cellStyle name="Normal 6 3 2 2 5 2" xfId="1469" xr:uid="{0FD7D1FF-56E3-4557-8737-032AA43BC9C8}"/>
    <cellStyle name="Normal 6 3 2 2 5 2 2" xfId="1470" xr:uid="{2892489C-C756-43B4-BFEC-C5C97FD3E3C5}"/>
    <cellStyle name="Normal 6 3 2 2 5 3" xfId="1471" xr:uid="{D59198A2-4729-4B66-8B73-ED428A3DAE30}"/>
    <cellStyle name="Normal 6 3 2 2 5 4" xfId="3136" xr:uid="{D677BB85-806A-433F-BD6C-9503FC439A9F}"/>
    <cellStyle name="Normal 6 3 2 2 6" xfId="1472" xr:uid="{BF789348-4620-4DEA-AC53-EF196D434F37}"/>
    <cellStyle name="Normal 6 3 2 2 6 2" xfId="1473" xr:uid="{F9779716-D2A6-43F1-9189-0A60B63D966C}"/>
    <cellStyle name="Normal 6 3 2 2 7" xfId="1474" xr:uid="{9434F241-2B08-4C5B-934F-0C10D03D36E3}"/>
    <cellStyle name="Normal 6 3 2 2 8" xfId="3137" xr:uid="{04ABF27D-80ED-4433-A937-2DE712CD2270}"/>
    <cellStyle name="Normal 6 3 2 3" xfId="323" xr:uid="{F0782928-E8E5-4743-9D89-332D38DC77C1}"/>
    <cellStyle name="Normal 6 3 2 3 2" xfId="612" xr:uid="{8A1F22C3-068A-4038-BFB8-58C6F3737FF1}"/>
    <cellStyle name="Normal 6 3 2 3 2 2" xfId="613" xr:uid="{34F5DCAB-40AE-401C-AFCD-0FB427817C9A}"/>
    <cellStyle name="Normal 6 3 2 3 2 2 2" xfId="1475" xr:uid="{42C13C9F-D04C-499D-AC44-F871C55CEA90}"/>
    <cellStyle name="Normal 6 3 2 3 2 2 2 2" xfId="1476" xr:uid="{636FA8F0-CA18-4113-ADA7-B7ACE39A3303}"/>
    <cellStyle name="Normal 6 3 2 3 2 2 3" xfId="1477" xr:uid="{DCD2C005-1165-456E-B1EA-C0E8CBEFFBC4}"/>
    <cellStyle name="Normal 6 3 2 3 2 3" xfId="1478" xr:uid="{68B72ACF-7D8A-4CC7-A769-88AF0B460CAE}"/>
    <cellStyle name="Normal 6 3 2 3 2 3 2" xfId="1479" xr:uid="{E51423BC-6273-4731-BA1A-BE04EEF877DF}"/>
    <cellStyle name="Normal 6 3 2 3 2 4" xfId="1480" xr:uid="{D147BC59-9C0D-4B3F-8DFC-627982525E34}"/>
    <cellStyle name="Normal 6 3 2 3 3" xfId="614" xr:uid="{C3A3C7E0-C1CF-4B5C-8D3B-94BA94E91110}"/>
    <cellStyle name="Normal 6 3 2 3 3 2" xfId="1481" xr:uid="{9B0B3214-BB61-4E30-B7A8-5A02F0CE9C28}"/>
    <cellStyle name="Normal 6 3 2 3 3 2 2" xfId="1482" xr:uid="{28FD7829-1968-44C7-A06E-1016B61E6B3D}"/>
    <cellStyle name="Normal 6 3 2 3 3 3" xfId="1483" xr:uid="{AE5E8E4D-303C-4768-8D75-E11EA02CA4CB}"/>
    <cellStyle name="Normal 6 3 2 3 3 4" xfId="3138" xr:uid="{970CFA6C-D80B-4C49-B85E-01741071201A}"/>
    <cellStyle name="Normal 6 3 2 3 4" xfId="1484" xr:uid="{AFDEB8C2-9063-429C-8848-482F2840A132}"/>
    <cellStyle name="Normal 6 3 2 3 4 2" xfId="1485" xr:uid="{4A3553FF-72BF-4036-AE89-AFDB32CDDB77}"/>
    <cellStyle name="Normal 6 3 2 3 5" xfId="1486" xr:uid="{4AAF2211-1F46-498A-96F2-1397A2A76CC8}"/>
    <cellStyle name="Normal 6 3 2 3 6" xfId="3139" xr:uid="{EF96CE3D-1616-41DA-BBC4-6A4512AD489E}"/>
    <cellStyle name="Normal 6 3 2 4" xfId="324" xr:uid="{BCF68223-A538-44A3-B085-2E3AECFB284E}"/>
    <cellStyle name="Normal 6 3 2 4 2" xfId="615" xr:uid="{CF1BF0BF-CDFA-49A2-BAB9-F9514F86E5FD}"/>
    <cellStyle name="Normal 6 3 2 4 2 2" xfId="616" xr:uid="{32E15EDA-590B-4147-8B99-5933CDBF8358}"/>
    <cellStyle name="Normal 6 3 2 4 2 2 2" xfId="1487" xr:uid="{82FA3332-E353-4E10-88D2-C009DAB4788A}"/>
    <cellStyle name="Normal 6 3 2 4 2 2 2 2" xfId="1488" xr:uid="{94013DA4-E22D-4DBB-B117-3A3009A0676E}"/>
    <cellStyle name="Normal 6 3 2 4 2 2 3" xfId="1489" xr:uid="{67CDE412-8605-4073-A8B4-F81EA83E61E1}"/>
    <cellStyle name="Normal 6 3 2 4 2 3" xfId="1490" xr:uid="{0C5EE3DF-F7B2-41E0-825E-5DFBDCCBDC8C}"/>
    <cellStyle name="Normal 6 3 2 4 2 3 2" xfId="1491" xr:uid="{35292A49-3313-4F0A-A99E-CD01E08E5B8F}"/>
    <cellStyle name="Normal 6 3 2 4 2 4" xfId="1492" xr:uid="{66864971-5639-4B95-BE63-1E2FF07DDF19}"/>
    <cellStyle name="Normal 6 3 2 4 3" xfId="617" xr:uid="{817485F0-5E0D-4FFC-87E1-239F338B3CB7}"/>
    <cellStyle name="Normal 6 3 2 4 3 2" xfId="1493" xr:uid="{62187747-15C9-4365-AD6D-62063C94EB65}"/>
    <cellStyle name="Normal 6 3 2 4 3 2 2" xfId="1494" xr:uid="{B88F46A5-8D2D-4DC1-BA1A-085E8EE3480E}"/>
    <cellStyle name="Normal 6 3 2 4 3 3" xfId="1495" xr:uid="{1440A48B-D0E0-4F2D-81BD-7A9C5F7A18F3}"/>
    <cellStyle name="Normal 6 3 2 4 4" xfId="1496" xr:uid="{6D1BDE18-3DB5-4EE9-A45B-C311A6B8A4EF}"/>
    <cellStyle name="Normal 6 3 2 4 4 2" xfId="1497" xr:uid="{1E8FCA07-BA38-41D6-BE51-6248EB387E08}"/>
    <cellStyle name="Normal 6 3 2 4 5" xfId="1498" xr:uid="{63BE3DCA-67AB-4F12-885E-571B35E69078}"/>
    <cellStyle name="Normal 6 3 2 5" xfId="325" xr:uid="{28855FD2-B190-4DEF-AD94-D599B4883FB9}"/>
    <cellStyle name="Normal 6 3 2 5 2" xfId="618" xr:uid="{0F6E1ED4-A01B-4DA9-A8DB-B230B23927DE}"/>
    <cellStyle name="Normal 6 3 2 5 2 2" xfId="1499" xr:uid="{A73AAB1A-56D3-4C58-AD98-806C0C36A53C}"/>
    <cellStyle name="Normal 6 3 2 5 2 2 2" xfId="1500" xr:uid="{AF2528E8-F9CE-4BA4-B15F-F4BE6D238B74}"/>
    <cellStyle name="Normal 6 3 2 5 2 3" xfId="1501" xr:uid="{CD6FED62-9D85-42AE-86AA-82A43412C558}"/>
    <cellStyle name="Normal 6 3 2 5 3" xfId="1502" xr:uid="{664B199E-E4D6-4ADA-AFF9-38531CED902D}"/>
    <cellStyle name="Normal 6 3 2 5 3 2" xfId="1503" xr:uid="{169CC731-978D-450B-864A-6A944EAAABA9}"/>
    <cellStyle name="Normal 6 3 2 5 4" xfId="1504" xr:uid="{56209A29-1A1F-4DC2-A499-D92F5EE866FE}"/>
    <cellStyle name="Normal 6 3 2 6" xfId="619" xr:uid="{DFDC7F64-2FEB-4E24-AEB9-CC10AFE9262E}"/>
    <cellStyle name="Normal 6 3 2 6 2" xfId="1505" xr:uid="{44D73D97-5FB8-40C1-A518-394583DF96BE}"/>
    <cellStyle name="Normal 6 3 2 6 2 2" xfId="1506" xr:uid="{B1F601EC-0EBB-4924-A144-8382594648D0}"/>
    <cellStyle name="Normal 6 3 2 6 3" xfId="1507" xr:uid="{AE5E15E2-FE18-455C-8525-E11E640BA56A}"/>
    <cellStyle name="Normal 6 3 2 6 4" xfId="3140" xr:uid="{385872C7-5849-47FE-99BA-15EC2EC7C50D}"/>
    <cellStyle name="Normal 6 3 2 7" xfId="1508" xr:uid="{7404F80B-A34D-43FE-A220-5526E2D49E9F}"/>
    <cellStyle name="Normal 6 3 2 7 2" xfId="1509" xr:uid="{4F53E4C0-2CAF-4E68-865D-93619F022C02}"/>
    <cellStyle name="Normal 6 3 2 8" xfId="1510" xr:uid="{C8C40204-380D-4AAB-99C2-C313E26878AB}"/>
    <cellStyle name="Normal 6 3 2 9" xfId="3141" xr:uid="{A22459D0-23F8-4F23-B719-24B5B1E4CE9D}"/>
    <cellStyle name="Normal 6 3 3" xfId="119" xr:uid="{88877028-75B7-48C5-BC81-212AFD9AFD9F}"/>
    <cellStyle name="Normal 6 3 3 2" xfId="120" xr:uid="{034D4E53-632F-4622-B444-9E7CFB90364A}"/>
    <cellStyle name="Normal 6 3 3 2 2" xfId="620" xr:uid="{BBD37012-47BE-4A30-9769-EAE6BC8BE6EA}"/>
    <cellStyle name="Normal 6 3 3 2 2 2" xfId="621" xr:uid="{32BC9C51-243C-4596-983E-86C183F7C0C0}"/>
    <cellStyle name="Normal 6 3 3 2 2 2 2" xfId="1511" xr:uid="{56896C7B-1D17-4400-8F2B-680232226F5B}"/>
    <cellStyle name="Normal 6 3 3 2 2 2 2 2" xfId="1512" xr:uid="{10874E26-D797-4005-980C-81D693D3293C}"/>
    <cellStyle name="Normal 6 3 3 2 2 2 3" xfId="1513" xr:uid="{D3CE6545-6E33-4A8B-86C2-2D923A2D80B7}"/>
    <cellStyle name="Normal 6 3 3 2 2 3" xfId="1514" xr:uid="{636CFB74-4FB3-4ED2-B56A-1F2F58E4FFA0}"/>
    <cellStyle name="Normal 6 3 3 2 2 3 2" xfId="1515" xr:uid="{70F437EC-7E21-4E24-9569-3DFD01F3354A}"/>
    <cellStyle name="Normal 6 3 3 2 2 4" xfId="1516" xr:uid="{7AB73673-12B7-4D7C-94F5-11D4C86ACD24}"/>
    <cellStyle name="Normal 6 3 3 2 3" xfId="622" xr:uid="{F2DF24DE-A371-40F0-BEC2-58DA5CDFBFA1}"/>
    <cellStyle name="Normal 6 3 3 2 3 2" xfId="1517" xr:uid="{E6082526-EE96-4893-888A-108E1F95127B}"/>
    <cellStyle name="Normal 6 3 3 2 3 2 2" xfId="1518" xr:uid="{2274FD10-D901-45BF-BD47-0D9ECD350AB6}"/>
    <cellStyle name="Normal 6 3 3 2 3 3" xfId="1519" xr:uid="{49E15C18-F6EA-483A-B81A-C3B10C72898F}"/>
    <cellStyle name="Normal 6 3 3 2 3 4" xfId="3142" xr:uid="{F906FF9A-67A2-44D5-B76E-2570815F5B76}"/>
    <cellStyle name="Normal 6 3 3 2 4" xfId="1520" xr:uid="{2099091D-429F-4F30-A7C2-35BCECD413C3}"/>
    <cellStyle name="Normal 6 3 3 2 4 2" xfId="1521" xr:uid="{FC5FEDBA-FDBA-4CD5-B4A8-E9EC4076CE8F}"/>
    <cellStyle name="Normal 6 3 3 2 5" xfId="1522" xr:uid="{7F36C0CA-AB1A-4DFF-846D-F050FA0E5330}"/>
    <cellStyle name="Normal 6 3 3 2 6" xfId="3143" xr:uid="{FDF74C2C-A672-4B12-A6EE-38C9C412272F}"/>
    <cellStyle name="Normal 6 3 3 3" xfId="326" xr:uid="{61426B21-91BF-4444-96EA-A122F2416F07}"/>
    <cellStyle name="Normal 6 3 3 3 2" xfId="623" xr:uid="{6C2BF0E7-44F5-433D-8BE8-E4542D5487EF}"/>
    <cellStyle name="Normal 6 3 3 3 2 2" xfId="624" xr:uid="{05A50E66-2DDC-4F2B-8F50-FE6A465573ED}"/>
    <cellStyle name="Normal 6 3 3 3 2 2 2" xfId="1523" xr:uid="{3AA7D99E-1EC9-4A6C-BA29-24D041D8E5B3}"/>
    <cellStyle name="Normal 6 3 3 3 2 2 2 2" xfId="1524" xr:uid="{22B83C59-8264-4677-9E36-1B0EFE347E24}"/>
    <cellStyle name="Normal 6 3 3 3 2 2 3" xfId="1525" xr:uid="{3A7091C2-F159-4BD4-9F97-DE7BF1FE09BE}"/>
    <cellStyle name="Normal 6 3 3 3 2 3" xfId="1526" xr:uid="{5AFFB8B8-8DD0-40DB-A40A-06888B0CEE65}"/>
    <cellStyle name="Normal 6 3 3 3 2 3 2" xfId="1527" xr:uid="{FAC30100-FC6D-4671-B87E-3128062357A8}"/>
    <cellStyle name="Normal 6 3 3 3 2 4" xfId="1528" xr:uid="{8D67BB68-BCCD-41BC-A466-E36550C67D81}"/>
    <cellStyle name="Normal 6 3 3 3 3" xfId="625" xr:uid="{16D4464B-AF18-4029-A126-BFB502B711C1}"/>
    <cellStyle name="Normal 6 3 3 3 3 2" xfId="1529" xr:uid="{E318446A-B002-4ED5-98CF-C65286AB1E66}"/>
    <cellStyle name="Normal 6 3 3 3 3 2 2" xfId="1530" xr:uid="{41F7F8A4-1503-42F9-86A0-1FE84EE3E050}"/>
    <cellStyle name="Normal 6 3 3 3 3 3" xfId="1531" xr:uid="{1D2BB214-92FC-4133-893F-591D87D88B88}"/>
    <cellStyle name="Normal 6 3 3 3 4" xfId="1532" xr:uid="{75104195-F094-439B-B08E-2DF3A6B35E6D}"/>
    <cellStyle name="Normal 6 3 3 3 4 2" xfId="1533" xr:uid="{8F9A8629-8182-4864-A288-C008EFD963BB}"/>
    <cellStyle name="Normal 6 3 3 3 5" xfId="1534" xr:uid="{8553A357-F92A-4908-96B0-02775EC09AEC}"/>
    <cellStyle name="Normal 6 3 3 4" xfId="327" xr:uid="{FDC650E5-0088-4EED-9D40-A0FEF2D57800}"/>
    <cellStyle name="Normal 6 3 3 4 2" xfId="626" xr:uid="{910E492C-704F-4639-A842-C3D4B8F16909}"/>
    <cellStyle name="Normal 6 3 3 4 2 2" xfId="1535" xr:uid="{6F2C21D2-FF6C-4B50-BE5E-54DA470F4D16}"/>
    <cellStyle name="Normal 6 3 3 4 2 2 2" xfId="1536" xr:uid="{3A383350-2DBA-45B6-B3FA-114BF1025B30}"/>
    <cellStyle name="Normal 6 3 3 4 2 3" xfId="1537" xr:uid="{4BDF6C66-09CE-46B7-9789-7A75616D6837}"/>
    <cellStyle name="Normal 6 3 3 4 3" xfId="1538" xr:uid="{C569D9D3-82BD-440C-A9C6-A72413164950}"/>
    <cellStyle name="Normal 6 3 3 4 3 2" xfId="1539" xr:uid="{3563B4C8-9E36-42F8-8302-F917DC247F80}"/>
    <cellStyle name="Normal 6 3 3 4 4" xfId="1540" xr:uid="{142E7334-A380-4873-9293-D560DAC6FCA0}"/>
    <cellStyle name="Normal 6 3 3 5" xfId="627" xr:uid="{1898DA51-F8B1-4B5A-A57E-83DF29C2999F}"/>
    <cellStyle name="Normal 6 3 3 5 2" xfId="1541" xr:uid="{F7330A71-34D0-4ABB-8279-D6DAE36311A4}"/>
    <cellStyle name="Normal 6 3 3 5 2 2" xfId="1542" xr:uid="{555F2906-89A0-443B-9A8C-5C0F97D1FDE5}"/>
    <cellStyle name="Normal 6 3 3 5 3" xfId="1543" xr:uid="{FF98C711-1A7C-4D37-BBE2-5FEF8E31C038}"/>
    <cellStyle name="Normal 6 3 3 5 4" xfId="3144" xr:uid="{A2A88064-6358-4285-AE87-17343D8C1A19}"/>
    <cellStyle name="Normal 6 3 3 6" xfId="1544" xr:uid="{1790B355-440F-445F-97E1-CE3656B8590D}"/>
    <cellStyle name="Normal 6 3 3 6 2" xfId="1545" xr:uid="{3B9E4314-E63F-4D29-9482-3B7092388FFC}"/>
    <cellStyle name="Normal 6 3 3 7" xfId="1546" xr:uid="{B93CD31C-98B5-4F9A-8D16-AD44059B8434}"/>
    <cellStyle name="Normal 6 3 3 8" xfId="3145" xr:uid="{72F0FC4B-3944-429D-890B-24FCB46FCE6C}"/>
    <cellStyle name="Normal 6 3 4" xfId="121" xr:uid="{05414DEA-A303-4A07-9EFB-914BB7516B6F}"/>
    <cellStyle name="Normal 6 3 4 2" xfId="447" xr:uid="{3FF26242-8E40-487D-9D69-B96722C1A004}"/>
    <cellStyle name="Normal 6 3 4 2 2" xfId="628" xr:uid="{093F2727-FDB7-4CEC-B3AB-208E31C3A27E}"/>
    <cellStyle name="Normal 6 3 4 2 2 2" xfId="1547" xr:uid="{528EB417-5FF0-4AF9-BD27-2D388906958F}"/>
    <cellStyle name="Normal 6 3 4 2 2 2 2" xfId="1548" xr:uid="{65AC243E-E6DB-4019-8412-90205D2D62FA}"/>
    <cellStyle name="Normal 6 3 4 2 2 3" xfId="1549" xr:uid="{8585F90E-84D6-46D9-87DE-46CE5A61F6E4}"/>
    <cellStyle name="Normal 6 3 4 2 2 4" xfId="3146" xr:uid="{1FAE5888-0D4A-400D-8322-A5A581D6D6B5}"/>
    <cellStyle name="Normal 6 3 4 2 3" xfId="1550" xr:uid="{06BC7C8B-0170-45A0-9229-E88405A1B933}"/>
    <cellStyle name="Normal 6 3 4 2 3 2" xfId="1551" xr:uid="{7425F067-BD39-4729-96D3-920460DC3DDF}"/>
    <cellStyle name="Normal 6 3 4 2 4" xfId="1552" xr:uid="{148B603F-5D1D-4881-8AD8-7D13A2EC3C61}"/>
    <cellStyle name="Normal 6 3 4 2 5" xfId="3147" xr:uid="{FA50F685-203C-471A-AB28-C748B09F8DAF}"/>
    <cellStyle name="Normal 6 3 4 3" xfId="629" xr:uid="{A34E9A67-0034-4B2E-B0BF-A6DAD276F1A9}"/>
    <cellStyle name="Normal 6 3 4 3 2" xfId="1553" xr:uid="{38DCFDBF-E4C7-45C3-A559-790302DA0E38}"/>
    <cellStyle name="Normal 6 3 4 3 2 2" xfId="1554" xr:uid="{BB02DEF0-70DE-4082-AE01-E302A6E43493}"/>
    <cellStyle name="Normal 6 3 4 3 3" xfId="1555" xr:uid="{4EF98F93-5B04-4668-8E67-726CE18A3EFE}"/>
    <cellStyle name="Normal 6 3 4 3 4" xfId="3148" xr:uid="{DDCAC323-1185-49A0-A3E0-D7BF2360293E}"/>
    <cellStyle name="Normal 6 3 4 4" xfId="1556" xr:uid="{FC5AE4D0-C00C-4D35-AFE5-A7E3AAC03795}"/>
    <cellStyle name="Normal 6 3 4 4 2" xfId="1557" xr:uid="{77EA2AF8-CD6F-4F00-B7AE-C2623E5BE0B7}"/>
    <cellStyle name="Normal 6 3 4 4 3" xfId="3149" xr:uid="{833647DF-7733-48B7-914A-3689A50E2433}"/>
    <cellStyle name="Normal 6 3 4 4 4" xfId="3150" xr:uid="{DB83DB96-399E-4FC4-AA3D-D548E0F4F890}"/>
    <cellStyle name="Normal 6 3 4 5" xfId="1558" xr:uid="{396DEB23-E9D3-484C-8439-0805622E6210}"/>
    <cellStyle name="Normal 6 3 4 6" xfId="3151" xr:uid="{F78D03AA-9150-4512-9803-50C0872E4E0A}"/>
    <cellStyle name="Normal 6 3 4 7" xfId="3152" xr:uid="{773EFA3F-5238-411B-B9A8-F72E80EE2048}"/>
    <cellStyle name="Normal 6 3 5" xfId="328" xr:uid="{6E481A67-20AF-4CE2-999B-E130F0FAF8EB}"/>
    <cellStyle name="Normal 6 3 5 2" xfId="630" xr:uid="{046230E3-AC24-4AAB-BECF-E98D430CF9A1}"/>
    <cellStyle name="Normal 6 3 5 2 2" xfId="631" xr:uid="{290AD1A8-C801-4D4A-8329-FC71BCB41362}"/>
    <cellStyle name="Normal 6 3 5 2 2 2" xfId="1559" xr:uid="{2F0F94F8-037E-4B3C-9426-5D2E44741A21}"/>
    <cellStyle name="Normal 6 3 5 2 2 2 2" xfId="1560" xr:uid="{F86B50DD-24E7-4AE5-9408-CF008F9E8099}"/>
    <cellStyle name="Normal 6 3 5 2 2 3" xfId="1561" xr:uid="{5A9E32DF-F563-4B41-96A5-F7870102B65F}"/>
    <cellStyle name="Normal 6 3 5 2 3" xfId="1562" xr:uid="{E029F152-B6EF-4FA3-9B26-A757D4932EE7}"/>
    <cellStyle name="Normal 6 3 5 2 3 2" xfId="1563" xr:uid="{3509785A-5D95-4389-AC4B-83DF0B6AB8C6}"/>
    <cellStyle name="Normal 6 3 5 2 4" xfId="1564" xr:uid="{1AE4044E-D109-4925-B834-0E21778D8A12}"/>
    <cellStyle name="Normal 6 3 5 3" xfId="632" xr:uid="{DBDD358F-105D-49FA-92EF-9FFE604FE354}"/>
    <cellStyle name="Normal 6 3 5 3 2" xfId="1565" xr:uid="{8E9A1ECC-ED31-4E8B-B630-E36C4B6C78FA}"/>
    <cellStyle name="Normal 6 3 5 3 2 2" xfId="1566" xr:uid="{9D95F290-570A-4B29-8E2B-0D12A542C19A}"/>
    <cellStyle name="Normal 6 3 5 3 3" xfId="1567" xr:uid="{E3AA1FC4-CED6-4FF5-A37F-FE416DD6C5BE}"/>
    <cellStyle name="Normal 6 3 5 3 4" xfId="3153" xr:uid="{E03E6639-A20A-470F-8C69-E99A511D04B4}"/>
    <cellStyle name="Normal 6 3 5 4" xfId="1568" xr:uid="{A9C6833A-B984-42B4-8213-5C9D6E045715}"/>
    <cellStyle name="Normal 6 3 5 4 2" xfId="1569" xr:uid="{74DCC52B-EA6F-4C41-8CE3-4D4B0350CAE2}"/>
    <cellStyle name="Normal 6 3 5 5" xfId="1570" xr:uid="{62EF3DDF-FF63-48B7-ADB8-CDC24835B811}"/>
    <cellStyle name="Normal 6 3 5 6" xfId="3154" xr:uid="{52B0D02D-B481-4DED-A6DD-35E499011A1A}"/>
    <cellStyle name="Normal 6 3 6" xfId="329" xr:uid="{634787BF-0FCE-4240-9BAC-1D832C57C06B}"/>
    <cellStyle name="Normal 6 3 6 2" xfId="633" xr:uid="{636BA6D4-79C4-4171-BC15-532540842C7E}"/>
    <cellStyle name="Normal 6 3 6 2 2" xfId="1571" xr:uid="{30DC580F-4623-4818-AAC4-8E9859C8ECB9}"/>
    <cellStyle name="Normal 6 3 6 2 2 2" xfId="1572" xr:uid="{89179618-871F-4119-8949-39CCEB68EAB0}"/>
    <cellStyle name="Normal 6 3 6 2 3" xfId="1573" xr:uid="{ED9F0F49-7768-4A9A-B976-AD6BC2230161}"/>
    <cellStyle name="Normal 6 3 6 2 4" xfId="3155" xr:uid="{B48CFFD7-F345-4AC7-923C-156FCA86FB8B}"/>
    <cellStyle name="Normal 6 3 6 3" xfId="1574" xr:uid="{DDF7106A-C8DF-47B9-B573-C0894DDFFF66}"/>
    <cellStyle name="Normal 6 3 6 3 2" xfId="1575" xr:uid="{C74B5959-7EB5-4706-8C7D-488B9F47ACD6}"/>
    <cellStyle name="Normal 6 3 6 4" xfId="1576" xr:uid="{C518671A-7393-443F-894B-9BF04AA8ABD2}"/>
    <cellStyle name="Normal 6 3 6 5" xfId="3156" xr:uid="{C411A710-8FCF-475C-8E41-75454A7CF0A6}"/>
    <cellStyle name="Normal 6 3 7" xfId="634" xr:uid="{7046D117-A0CE-4F3A-9C01-ADF9643C8C6A}"/>
    <cellStyle name="Normal 6 3 7 2" xfId="1577" xr:uid="{1DB0CCE7-7315-41DA-884E-FE407D133B47}"/>
    <cellStyle name="Normal 6 3 7 2 2" xfId="1578" xr:uid="{D1EC85F0-03DA-4F15-B26E-3BA36E472B4C}"/>
    <cellStyle name="Normal 6 3 7 3" xfId="1579" xr:uid="{DF61AF72-FECB-4762-97AC-2C01FACA7D72}"/>
    <cellStyle name="Normal 6 3 7 4" xfId="3157" xr:uid="{8B8C6762-887B-4FCF-8D33-3E60273B8570}"/>
    <cellStyle name="Normal 6 3 8" xfId="1580" xr:uid="{320BC517-8D18-4045-A180-FEED51D975BB}"/>
    <cellStyle name="Normal 6 3 8 2" xfId="1581" xr:uid="{170726A1-24AE-45D2-837D-1B628A0D0490}"/>
    <cellStyle name="Normal 6 3 8 3" xfId="3158" xr:uid="{A2E2CF8C-831D-4667-8B2B-280FA450CCED}"/>
    <cellStyle name="Normal 6 3 8 4" xfId="3159" xr:uid="{0FF30EC5-3404-425F-89AA-F248512DAD93}"/>
    <cellStyle name="Normal 6 3 9" xfId="1582" xr:uid="{222C002D-B9D6-4F61-966B-013ED8EB7C0C}"/>
    <cellStyle name="Normal 6 3 9 2" xfId="4718" xr:uid="{C7F2FB27-B357-4F01-A1ED-9B54FAC35B7C}"/>
    <cellStyle name="Normal 6 4" xfId="122" xr:uid="{CE5F4842-6391-42B5-ABE1-476AB361DFAC}"/>
    <cellStyle name="Normal 6 4 10" xfId="3160" xr:uid="{D3676383-5A6B-4400-8915-E50724A218FD}"/>
    <cellStyle name="Normal 6 4 11" xfId="3161" xr:uid="{17AB5F80-CF8F-4A16-A7A1-89197614BFA5}"/>
    <cellStyle name="Normal 6 4 2" xfId="123" xr:uid="{2E880ADD-0E1D-452E-92BB-7F128F9C0EFB}"/>
    <cellStyle name="Normal 6 4 2 2" xfId="124" xr:uid="{DB2FB10E-DDB8-4535-A4F7-6F79175E4C35}"/>
    <cellStyle name="Normal 6 4 2 2 2" xfId="330" xr:uid="{6E2C2556-2582-4CCF-AF00-CFA97A5040C3}"/>
    <cellStyle name="Normal 6 4 2 2 2 2" xfId="635" xr:uid="{9BA9E332-D245-4A6F-9714-25EF9776F589}"/>
    <cellStyle name="Normal 6 4 2 2 2 2 2" xfId="1583" xr:uid="{81FAC149-130C-4070-A96B-F316EAE0A627}"/>
    <cellStyle name="Normal 6 4 2 2 2 2 2 2" xfId="1584" xr:uid="{B0254DF0-7BAD-45CF-A443-ABCBD9CC60A0}"/>
    <cellStyle name="Normal 6 4 2 2 2 2 3" xfId="1585" xr:uid="{28F77EDF-F64A-45AB-AAE1-4947A883CE86}"/>
    <cellStyle name="Normal 6 4 2 2 2 2 4" xfId="3162" xr:uid="{B1385FA1-FA80-48A6-AB14-7D4605642163}"/>
    <cellStyle name="Normal 6 4 2 2 2 3" xfId="1586" xr:uid="{7AACC0CE-6119-482D-BA72-5E7BA4CD6D2A}"/>
    <cellStyle name="Normal 6 4 2 2 2 3 2" xfId="1587" xr:uid="{9CB292BF-3994-4626-8520-A26FA7B6DD2B}"/>
    <cellStyle name="Normal 6 4 2 2 2 3 3" xfId="3163" xr:uid="{0A6102BE-4CD0-45AD-BEEE-0E8C89881A2E}"/>
    <cellStyle name="Normal 6 4 2 2 2 3 4" xfId="3164" xr:uid="{5E57C7E7-D28D-4B75-9D04-5B602B794CD0}"/>
    <cellStyle name="Normal 6 4 2 2 2 4" xfId="1588" xr:uid="{141C4804-CAC8-4D62-A051-700DA35F6DB0}"/>
    <cellStyle name="Normal 6 4 2 2 2 5" xfId="3165" xr:uid="{90BEFC44-488C-4888-BEC4-0B2AE761EBD6}"/>
    <cellStyle name="Normal 6 4 2 2 2 6" xfId="3166" xr:uid="{CB8EC5C3-752E-4DFC-939E-DA5D28CD3209}"/>
    <cellStyle name="Normal 6 4 2 2 3" xfId="636" xr:uid="{6E2E3C52-969E-47AE-A15F-92456D389CF2}"/>
    <cellStyle name="Normal 6 4 2 2 3 2" xfId="1589" xr:uid="{4C232BBC-8D5B-421F-96B2-14A99DBFAD83}"/>
    <cellStyle name="Normal 6 4 2 2 3 2 2" xfId="1590" xr:uid="{4B6AD4A7-F2E2-4BB5-A0C4-76A0EFBF9A07}"/>
    <cellStyle name="Normal 6 4 2 2 3 2 3" xfId="3167" xr:uid="{40BA7BBB-2A73-45AF-A1D0-145AB77E30DA}"/>
    <cellStyle name="Normal 6 4 2 2 3 2 4" xfId="3168" xr:uid="{67C433F5-B30A-4F26-BC2A-19CFE805748E}"/>
    <cellStyle name="Normal 6 4 2 2 3 3" xfId="1591" xr:uid="{23ED59A2-0326-4E58-8EEA-40B604520870}"/>
    <cellStyle name="Normal 6 4 2 2 3 4" xfId="3169" xr:uid="{FB72A5B7-3671-43FF-BE63-CCB558723CDE}"/>
    <cellStyle name="Normal 6 4 2 2 3 5" xfId="3170" xr:uid="{71303034-38A6-489C-975F-F6CC71FBCCF9}"/>
    <cellStyle name="Normal 6 4 2 2 4" xfId="1592" xr:uid="{E4EF0902-66A4-43BC-B03A-026A021DC35C}"/>
    <cellStyle name="Normal 6 4 2 2 4 2" xfId="1593" xr:uid="{B80DF1C5-081E-4887-A461-E0127DCFDF81}"/>
    <cellStyle name="Normal 6 4 2 2 4 3" xfId="3171" xr:uid="{D39F2B28-EBD7-4829-BD58-7B9F57C5D8B0}"/>
    <cellStyle name="Normal 6 4 2 2 4 4" xfId="3172" xr:uid="{2318833B-F82E-4418-95D9-43BA768E25CB}"/>
    <cellStyle name="Normal 6 4 2 2 5" xfId="1594" xr:uid="{ACF8F52B-2595-40C8-BFF7-3D2AA1AA9E03}"/>
    <cellStyle name="Normal 6 4 2 2 5 2" xfId="3173" xr:uid="{226D7916-6045-4BB3-BFBB-A79FC2129624}"/>
    <cellStyle name="Normal 6 4 2 2 5 3" xfId="3174" xr:uid="{5EF71625-1232-42B8-BD88-A28B5557F913}"/>
    <cellStyle name="Normal 6 4 2 2 5 4" xfId="3175" xr:uid="{0B9845C7-53E4-4DEF-9264-CB0C717878FB}"/>
    <cellStyle name="Normal 6 4 2 2 6" xfId="3176" xr:uid="{8CF5C0B3-6756-443F-976C-12398E96D3FD}"/>
    <cellStyle name="Normal 6 4 2 2 7" xfId="3177" xr:uid="{24E5796E-AE78-4558-BA81-39AFE95DAD64}"/>
    <cellStyle name="Normal 6 4 2 2 8" xfId="3178" xr:uid="{1EA6EEFF-FF29-4EFC-8C61-7A7359148630}"/>
    <cellStyle name="Normal 6 4 2 3" xfId="331" xr:uid="{569541D7-DF9F-41B5-9DA3-2A0026DDFA99}"/>
    <cellStyle name="Normal 6 4 2 3 2" xfId="637" xr:uid="{1E1A04B0-5BD0-454C-B0C4-648A38EF2256}"/>
    <cellStyle name="Normal 6 4 2 3 2 2" xfId="638" xr:uid="{A391AFEE-640F-4415-971E-A9456B10FEE9}"/>
    <cellStyle name="Normal 6 4 2 3 2 2 2" xfId="1595" xr:uid="{2731482E-756B-4ED9-9C47-628AC4F0AC5F}"/>
    <cellStyle name="Normal 6 4 2 3 2 2 2 2" xfId="1596" xr:uid="{74E0CF62-A85A-4067-B492-901309FD81D4}"/>
    <cellStyle name="Normal 6 4 2 3 2 2 3" xfId="1597" xr:uid="{77B91F9C-AEB1-4198-813D-97D16079B3B7}"/>
    <cellStyle name="Normal 6 4 2 3 2 3" xfId="1598" xr:uid="{B059DF70-8C65-4B5C-B2B6-FA27ED5DCD17}"/>
    <cellStyle name="Normal 6 4 2 3 2 3 2" xfId="1599" xr:uid="{A5EA883C-4891-44D2-83B6-C4732072E55B}"/>
    <cellStyle name="Normal 6 4 2 3 2 4" xfId="1600" xr:uid="{81436A30-C1E6-44A3-AF9D-CE6BA659AA41}"/>
    <cellStyle name="Normal 6 4 2 3 3" xfId="639" xr:uid="{A0DB4D6D-FD81-4D03-B384-100D38217FFC}"/>
    <cellStyle name="Normal 6 4 2 3 3 2" xfId="1601" xr:uid="{1CFA5E2F-BE0E-47C5-AD71-0DD3E6AB8413}"/>
    <cellStyle name="Normal 6 4 2 3 3 2 2" xfId="1602" xr:uid="{621CDDA6-FCEF-4A46-8C5D-61265257DE9A}"/>
    <cellStyle name="Normal 6 4 2 3 3 3" xfId="1603" xr:uid="{0FAF460E-C33E-44BC-9562-B5E54AECF56C}"/>
    <cellStyle name="Normal 6 4 2 3 3 4" xfId="3179" xr:uid="{D665E57E-6383-49C0-8550-C448BE23EC9C}"/>
    <cellStyle name="Normal 6 4 2 3 4" xfId="1604" xr:uid="{5ACB0CEC-8E7A-4F93-84AF-583CBD4BB5E8}"/>
    <cellStyle name="Normal 6 4 2 3 4 2" xfId="1605" xr:uid="{A354BCE1-B343-46D0-8409-3B47A41D48AE}"/>
    <cellStyle name="Normal 6 4 2 3 5" xfId="1606" xr:uid="{DF1578CF-29CA-421D-8C18-B3421D66A0DA}"/>
    <cellStyle name="Normal 6 4 2 3 6" xfId="3180" xr:uid="{AC517771-CDBB-43CF-B66D-08D84C5FE1A9}"/>
    <cellStyle name="Normal 6 4 2 4" xfId="332" xr:uid="{ECAB95D0-5D8C-48C7-81A6-40971100DF2B}"/>
    <cellStyle name="Normal 6 4 2 4 2" xfId="640" xr:uid="{43843874-AAA2-4917-8C10-C7157A9C8937}"/>
    <cellStyle name="Normal 6 4 2 4 2 2" xfId="1607" xr:uid="{87BA5589-BDD1-4424-BB28-D4F9F84A1D1E}"/>
    <cellStyle name="Normal 6 4 2 4 2 2 2" xfId="1608" xr:uid="{481A367C-5504-4C0E-8D18-83E96D4B9F07}"/>
    <cellStyle name="Normal 6 4 2 4 2 3" xfId="1609" xr:uid="{E9F7A1B2-8EA9-406C-B162-7A396830E9AD}"/>
    <cellStyle name="Normal 6 4 2 4 2 4" xfId="3181" xr:uid="{B2FF1D58-2C13-441D-B465-70E07BA255D0}"/>
    <cellStyle name="Normal 6 4 2 4 3" xfId="1610" xr:uid="{D8700798-45D6-440C-A338-DAFA5763D777}"/>
    <cellStyle name="Normal 6 4 2 4 3 2" xfId="1611" xr:uid="{E7AB8776-CAD5-4FFD-9041-4C3CD4BFA2E6}"/>
    <cellStyle name="Normal 6 4 2 4 4" xfId="1612" xr:uid="{5140489C-62F9-4261-8BBF-D507211556EE}"/>
    <cellStyle name="Normal 6 4 2 4 5" xfId="3182" xr:uid="{6B6BE447-867D-47F8-A8BF-7917F8CBBAA6}"/>
    <cellStyle name="Normal 6 4 2 5" xfId="333" xr:uid="{57585337-9F47-4471-8635-925FDE5D9548}"/>
    <cellStyle name="Normal 6 4 2 5 2" xfId="1613" xr:uid="{FB90BB53-E3DE-41D3-A188-50E6DEE30378}"/>
    <cellStyle name="Normal 6 4 2 5 2 2" xfId="1614" xr:uid="{031ACF49-88DF-4659-879C-1C2591863862}"/>
    <cellStyle name="Normal 6 4 2 5 3" xfId="1615" xr:uid="{3F38DC1E-1F11-4DB1-9F36-600B61542B68}"/>
    <cellStyle name="Normal 6 4 2 5 4" xfId="3183" xr:uid="{93B8866F-45A2-4EC8-94E9-24830652533F}"/>
    <cellStyle name="Normal 6 4 2 6" xfId="1616" xr:uid="{6205EEA6-AD4F-4111-9EFF-EA0789BCB6E5}"/>
    <cellStyle name="Normal 6 4 2 6 2" xfId="1617" xr:uid="{4C10E225-65D1-4648-A20A-FE9C65AAD75A}"/>
    <cellStyle name="Normal 6 4 2 6 3" xfId="3184" xr:uid="{137CBBE5-CD97-48A4-A393-219668394A17}"/>
    <cellStyle name="Normal 6 4 2 6 4" xfId="3185" xr:uid="{206F43C7-8211-403A-82D9-1EDB50870A77}"/>
    <cellStyle name="Normal 6 4 2 7" xfId="1618" xr:uid="{65FFCE0B-B9D5-4A77-92C5-5EC57710338A}"/>
    <cellStyle name="Normal 6 4 2 8" xfId="3186" xr:uid="{64E52300-19C1-419E-8896-711C672D31E1}"/>
    <cellStyle name="Normal 6 4 2 9" xfId="3187" xr:uid="{6A8A734C-9793-41AD-BBEF-3BE3B7833470}"/>
    <cellStyle name="Normal 6 4 3" xfId="125" xr:uid="{C242524A-90A1-4272-AE71-0EA920F736D2}"/>
    <cellStyle name="Normal 6 4 3 2" xfId="126" xr:uid="{80EF020C-C551-4F1F-94F0-123A3D103EE9}"/>
    <cellStyle name="Normal 6 4 3 2 2" xfId="641" xr:uid="{33895812-92C4-4BB1-9C1E-2E21BFB0422D}"/>
    <cellStyle name="Normal 6 4 3 2 2 2" xfId="1619" xr:uid="{7A053E5F-76FD-4415-822A-8C037B029F0A}"/>
    <cellStyle name="Normal 6 4 3 2 2 2 2" xfId="1620" xr:uid="{E7A1CB36-B63D-4032-A1DE-C31413BED0A2}"/>
    <cellStyle name="Normal 6 4 3 2 2 2 2 2" xfId="4476" xr:uid="{D17DC76A-5EF0-43A1-B49C-C0124619CF5F}"/>
    <cellStyle name="Normal 6 4 3 2 2 2 3" xfId="4477" xr:uid="{3DD1843D-FFE6-4A2D-9D19-5BDDFD946325}"/>
    <cellStyle name="Normal 6 4 3 2 2 3" xfId="1621" xr:uid="{B45B1C6F-A927-473B-9035-0A2529AD1CAC}"/>
    <cellStyle name="Normal 6 4 3 2 2 3 2" xfId="4478" xr:uid="{B736FCCE-DA27-417E-9796-D6E5572581E6}"/>
    <cellStyle name="Normal 6 4 3 2 2 4" xfId="3188" xr:uid="{40BE2F67-366E-4590-98AB-D19DBA36C660}"/>
    <cellStyle name="Normal 6 4 3 2 3" xfId="1622" xr:uid="{084BB6ED-5B7C-46B2-867C-DEA865191F0E}"/>
    <cellStyle name="Normal 6 4 3 2 3 2" xfId="1623" xr:uid="{ABD8EF98-16EA-4771-95F7-D1DAACCB43BF}"/>
    <cellStyle name="Normal 6 4 3 2 3 2 2" xfId="4479" xr:uid="{8B38814D-E97A-4B54-B3D2-0B8646BF87F9}"/>
    <cellStyle name="Normal 6 4 3 2 3 3" xfId="3189" xr:uid="{18AD9660-9538-4661-88BC-457C67F3ABB5}"/>
    <cellStyle name="Normal 6 4 3 2 3 4" xfId="3190" xr:uid="{10BE1E48-935A-4478-8C99-713BC93FF777}"/>
    <cellStyle name="Normal 6 4 3 2 4" xfId="1624" xr:uid="{AD9E03B0-31C8-484A-98EF-6E41EAC5235F}"/>
    <cellStyle name="Normal 6 4 3 2 4 2" xfId="4480" xr:uid="{A5FCA5C3-3F6F-4EF4-8259-E334DE84FCE1}"/>
    <cellStyle name="Normal 6 4 3 2 5" xfId="3191" xr:uid="{75C78B65-A12E-44B6-9C36-8150EAD650FB}"/>
    <cellStyle name="Normal 6 4 3 2 6" xfId="3192" xr:uid="{319CDFCB-1E86-464B-817E-839ECAC1BD79}"/>
    <cellStyle name="Normal 6 4 3 3" xfId="334" xr:uid="{E0AC7FB1-708D-4C92-A78C-D50E91954B02}"/>
    <cellStyle name="Normal 6 4 3 3 2" xfId="1625" xr:uid="{12C49E48-8557-42F9-BCAF-928F864AFFA5}"/>
    <cellStyle name="Normal 6 4 3 3 2 2" xfId="1626" xr:uid="{37733E06-270E-4D1A-8F59-271C01DC883F}"/>
    <cellStyle name="Normal 6 4 3 3 2 2 2" xfId="4481" xr:uid="{099D2FBA-5BF1-437A-B96D-78320F89655A}"/>
    <cellStyle name="Normal 6 4 3 3 2 3" xfId="3193" xr:uid="{58BB8845-02FF-452A-BBDF-6FCC3842A69B}"/>
    <cellStyle name="Normal 6 4 3 3 2 4" xfId="3194" xr:uid="{C2E5467F-96D3-4888-B416-C11FBABA9593}"/>
    <cellStyle name="Normal 6 4 3 3 3" xfId="1627" xr:uid="{B6AFCAD6-E026-4073-80CB-ACAF06BFB75A}"/>
    <cellStyle name="Normal 6 4 3 3 3 2" xfId="4482" xr:uid="{94954D3A-DA70-4A1E-9AA9-142377D9FA69}"/>
    <cellStyle name="Normal 6 4 3 3 4" xfId="3195" xr:uid="{8C7A3F99-B134-4067-8545-230FD0AC84A2}"/>
    <cellStyle name="Normal 6 4 3 3 5" xfId="3196" xr:uid="{DEC32B0C-8836-4237-B972-8B0E302F816D}"/>
    <cellStyle name="Normal 6 4 3 4" xfId="1628" xr:uid="{53F90051-509A-4CE4-90AF-FC8061244376}"/>
    <cellStyle name="Normal 6 4 3 4 2" xfId="1629" xr:uid="{80952320-9948-48A9-A0A7-B7E3DF8700E0}"/>
    <cellStyle name="Normal 6 4 3 4 2 2" xfId="4483" xr:uid="{732E8B89-784A-4378-A902-304CB2AD5E02}"/>
    <cellStyle name="Normal 6 4 3 4 3" xfId="3197" xr:uid="{296839F4-1EF6-4704-BE49-C2BCFD7D35AA}"/>
    <cellStyle name="Normal 6 4 3 4 4" xfId="3198" xr:uid="{A9F0E012-3FF4-4DCE-ACD1-04379F04C0F6}"/>
    <cellStyle name="Normal 6 4 3 5" xfId="1630" xr:uid="{5887E74A-7641-4D6D-9F5C-0AE1673552E9}"/>
    <cellStyle name="Normal 6 4 3 5 2" xfId="3199" xr:uid="{5B4F2F7B-FFAD-4518-AA04-4158BD8C3F0A}"/>
    <cellStyle name="Normal 6 4 3 5 3" xfId="3200" xr:uid="{78A6F043-890B-41FD-81CF-D19FF8185A51}"/>
    <cellStyle name="Normal 6 4 3 5 4" xfId="3201" xr:uid="{17D5899E-54F8-486F-AFA2-23323A8F2D37}"/>
    <cellStyle name="Normal 6 4 3 6" xfId="3202" xr:uid="{AC82799A-EBE3-4664-A5F1-52C4CDCC66B3}"/>
    <cellStyle name="Normal 6 4 3 7" xfId="3203" xr:uid="{6C3E94B4-BF8F-4420-8707-653E63B83567}"/>
    <cellStyle name="Normal 6 4 3 8" xfId="3204" xr:uid="{2B5DC71D-426F-4215-A58E-83018E637A02}"/>
    <cellStyle name="Normal 6 4 4" xfId="127" xr:uid="{D4B8BCF6-0F08-4EB7-BABA-E7E090B53299}"/>
    <cellStyle name="Normal 6 4 4 2" xfId="642" xr:uid="{26943C8F-8E6C-4DE8-98A3-A8F57DFA23C0}"/>
    <cellStyle name="Normal 6 4 4 2 2" xfId="643" xr:uid="{79128B68-8445-487B-B2ED-F3B741BFDDA0}"/>
    <cellStyle name="Normal 6 4 4 2 2 2" xfId="1631" xr:uid="{BD803905-1A7E-459C-A86D-7BD99E41F476}"/>
    <cellStyle name="Normal 6 4 4 2 2 2 2" xfId="1632" xr:uid="{70C30BAA-6AB0-48ED-B066-7CF08D821897}"/>
    <cellStyle name="Normal 6 4 4 2 2 3" xfId="1633" xr:uid="{F7C4542D-C4DD-4CE2-BE77-E9F071F8F930}"/>
    <cellStyle name="Normal 6 4 4 2 2 4" xfId="3205" xr:uid="{6EF09ED7-1D17-4793-B021-498BA940E70A}"/>
    <cellStyle name="Normal 6 4 4 2 3" xfId="1634" xr:uid="{50B2BA1A-9517-435E-97F0-74C2F4D004F4}"/>
    <cellStyle name="Normal 6 4 4 2 3 2" xfId="1635" xr:uid="{D3C3EE07-166C-4A7D-83B6-811A36A52699}"/>
    <cellStyle name="Normal 6 4 4 2 4" xfId="1636" xr:uid="{08F1CB4A-179E-447E-BF7A-79E14E9B3DFC}"/>
    <cellStyle name="Normal 6 4 4 2 5" xfId="3206" xr:uid="{B01C41EF-E69A-4F21-8194-636F8ACD3867}"/>
    <cellStyle name="Normal 6 4 4 3" xfId="644" xr:uid="{A21C5FB5-32C5-4429-BAA6-5C63A5CAC527}"/>
    <cellStyle name="Normal 6 4 4 3 2" xfId="1637" xr:uid="{9692E8CC-0FBD-4882-98FE-77AE14564DA1}"/>
    <cellStyle name="Normal 6 4 4 3 2 2" xfId="1638" xr:uid="{3E25D199-17D9-4B6B-BAA0-BC15AABD7B87}"/>
    <cellStyle name="Normal 6 4 4 3 3" xfId="1639" xr:uid="{F3062219-9829-414C-8437-9A783ADD3C83}"/>
    <cellStyle name="Normal 6 4 4 3 4" xfId="3207" xr:uid="{104F2512-A375-4884-BA92-8BA87E25654A}"/>
    <cellStyle name="Normal 6 4 4 4" xfId="1640" xr:uid="{4A8C6E2C-2028-41B9-813A-1B38E1236D7A}"/>
    <cellStyle name="Normal 6 4 4 4 2" xfId="1641" xr:uid="{7D1503C3-9327-4B1F-B370-915E1B1E4BF8}"/>
    <cellStyle name="Normal 6 4 4 4 3" xfId="3208" xr:uid="{877A5379-B113-4E66-9E39-E8245725378B}"/>
    <cellStyle name="Normal 6 4 4 4 4" xfId="3209" xr:uid="{5B482E47-45F8-4D3C-A5C6-BC899E387F5C}"/>
    <cellStyle name="Normal 6 4 4 5" xfId="1642" xr:uid="{FE896F5A-1620-4DEF-8E82-3BD5B4130AF5}"/>
    <cellStyle name="Normal 6 4 4 6" xfId="3210" xr:uid="{D74EC79C-2C85-43AB-B419-4BF1A0F1AFE1}"/>
    <cellStyle name="Normal 6 4 4 7" xfId="3211" xr:uid="{EB2BE0F3-041C-41ED-9CCB-4B06766D046A}"/>
    <cellStyle name="Normal 6 4 5" xfId="335" xr:uid="{86F28973-0CD8-4845-827B-2F76DA53BB53}"/>
    <cellStyle name="Normal 6 4 5 2" xfId="645" xr:uid="{A7E25833-7600-4622-B021-238A10CBD76C}"/>
    <cellStyle name="Normal 6 4 5 2 2" xfId="1643" xr:uid="{6EF77EF3-DF17-4582-96AD-E084FCEBCB9F}"/>
    <cellStyle name="Normal 6 4 5 2 2 2" xfId="1644" xr:uid="{107D68EF-93DD-42E3-9CDC-09C2C6F159E5}"/>
    <cellStyle name="Normal 6 4 5 2 3" xfId="1645" xr:uid="{4400CF8F-8698-4838-B6CD-3ACE608F53B9}"/>
    <cellStyle name="Normal 6 4 5 2 4" xfId="3212" xr:uid="{6A19B715-9614-41F0-8082-49FB0D34748E}"/>
    <cellStyle name="Normal 6 4 5 3" xfId="1646" xr:uid="{26D88BBE-807C-4F6C-875A-AE51AA938969}"/>
    <cellStyle name="Normal 6 4 5 3 2" xfId="1647" xr:uid="{29171124-799E-4CD2-ACB4-8FB62213B794}"/>
    <cellStyle name="Normal 6 4 5 3 3" xfId="3213" xr:uid="{17A11D20-94E6-49B0-A802-9E2C7392B1CC}"/>
    <cellStyle name="Normal 6 4 5 3 4" xfId="3214" xr:uid="{A5885C29-6E51-4DE2-A673-47CC190E8F12}"/>
    <cellStyle name="Normal 6 4 5 4" xfId="1648" xr:uid="{161EF31D-055B-46BA-B382-D322F18E21DB}"/>
    <cellStyle name="Normal 6 4 5 5" xfId="3215" xr:uid="{CC7715AF-7A03-4217-9BD7-AB643FF720D6}"/>
    <cellStyle name="Normal 6 4 5 6" xfId="3216" xr:uid="{BAA69F00-0E58-4B5D-85BB-A66F9E4F17EB}"/>
    <cellStyle name="Normal 6 4 6" xfId="336" xr:uid="{92F7DDB5-D44A-4ABF-BB9F-7688B13538EA}"/>
    <cellStyle name="Normal 6 4 6 2" xfId="1649" xr:uid="{285C71E0-BDE8-48E8-A255-E7B1A14AFE41}"/>
    <cellStyle name="Normal 6 4 6 2 2" xfId="1650" xr:uid="{AAAFF3B5-9F4C-46AA-A82C-DA995E9E0ECC}"/>
    <cellStyle name="Normal 6 4 6 2 3" xfId="3217" xr:uid="{BCD7660A-70E6-4629-8030-1008B57CB6CF}"/>
    <cellStyle name="Normal 6 4 6 2 4" xfId="3218" xr:uid="{AA6CD441-5B46-404A-9283-DC7941D8A4A2}"/>
    <cellStyle name="Normal 6 4 6 3" xfId="1651" xr:uid="{033D9B73-F7DB-4C58-989B-DF663632760A}"/>
    <cellStyle name="Normal 6 4 6 4" xfId="3219" xr:uid="{C189BCCC-B80C-4BFC-AE4A-CAD8CFAF3F66}"/>
    <cellStyle name="Normal 6 4 6 5" xfId="3220" xr:uid="{BE7D56B4-1FAA-4023-AF3C-959C98FBC4F8}"/>
    <cellStyle name="Normal 6 4 7" xfId="1652" xr:uid="{97DC45C3-59D3-47D6-B6E9-847B0E2D8983}"/>
    <cellStyle name="Normal 6 4 7 2" xfId="1653" xr:uid="{7141BBA0-D92F-43B8-A897-DAEDA161B33A}"/>
    <cellStyle name="Normal 6 4 7 3" xfId="3221" xr:uid="{3410B63A-076A-4906-A324-5C9ECD3B473D}"/>
    <cellStyle name="Normal 6 4 7 3 2" xfId="4407" xr:uid="{2BDC0A44-0BF0-43AC-8A20-DAC6CBB6B55D}"/>
    <cellStyle name="Normal 6 4 7 3 3" xfId="4685" xr:uid="{2B2C4CA5-A8B3-44FE-AFD8-757602356D74}"/>
    <cellStyle name="Normal 6 4 7 4" xfId="3222" xr:uid="{B3EABA0E-4C77-495E-8ED9-3096575A4C44}"/>
    <cellStyle name="Normal 6 4 8" xfId="1654" xr:uid="{A919D7B4-42C3-41AC-AAC4-D4E9946D76BB}"/>
    <cellStyle name="Normal 6 4 8 2" xfId="3223" xr:uid="{8E46D2DB-7999-4067-B12D-69B70F732CAE}"/>
    <cellStyle name="Normal 6 4 8 3" xfId="3224" xr:uid="{6424CC0F-D62A-46D8-A8A8-96C69423A0A6}"/>
    <cellStyle name="Normal 6 4 8 4" xfId="3225" xr:uid="{B2082195-9329-43D0-8545-60A9767A7757}"/>
    <cellStyle name="Normal 6 4 9" xfId="3226" xr:uid="{F1DE3381-63EE-4C1E-B318-CDA3F771A08C}"/>
    <cellStyle name="Normal 6 5" xfId="128" xr:uid="{034C8EB8-8E16-4BE0-AFD1-AD80E65EF3D5}"/>
    <cellStyle name="Normal 6 5 10" xfId="3227" xr:uid="{393C40F3-2572-4865-BA01-5BE7D09AB984}"/>
    <cellStyle name="Normal 6 5 11" xfId="3228" xr:uid="{EF9627C3-E846-46D3-8D81-8914E83BB758}"/>
    <cellStyle name="Normal 6 5 2" xfId="129" xr:uid="{53C37A1D-85C3-4E68-BD3B-FEE21D7B9612}"/>
    <cellStyle name="Normal 6 5 2 2" xfId="337" xr:uid="{ADBE0060-05B2-4FF0-9529-F888E3397150}"/>
    <cellStyle name="Normal 6 5 2 2 2" xfId="646" xr:uid="{01818149-A403-4978-B70F-67BD2BBEBD36}"/>
    <cellStyle name="Normal 6 5 2 2 2 2" xfId="647" xr:uid="{26A880D8-3D45-4157-933B-AF227259616F}"/>
    <cellStyle name="Normal 6 5 2 2 2 2 2" xfId="1655" xr:uid="{28455529-64FE-4A6A-BE05-11E27C67933F}"/>
    <cellStyle name="Normal 6 5 2 2 2 2 3" xfId="3229" xr:uid="{59BCE348-ACFF-4DF9-8557-96CCC17CE881}"/>
    <cellStyle name="Normal 6 5 2 2 2 2 4" xfId="3230" xr:uid="{B3DEE90A-4A86-4D7B-80A0-CB83E15B8D50}"/>
    <cellStyle name="Normal 6 5 2 2 2 3" xfId="1656" xr:uid="{5BD2E80A-5DFE-4EE8-A5E9-E6DFFAD9FB80}"/>
    <cellStyle name="Normal 6 5 2 2 2 3 2" xfId="3231" xr:uid="{B1B3EA8A-CE0F-4430-A50F-E8EA20433105}"/>
    <cellStyle name="Normal 6 5 2 2 2 3 3" xfId="3232" xr:uid="{D8DEF96C-95C0-4541-9FF0-7EFE12FCD18E}"/>
    <cellStyle name="Normal 6 5 2 2 2 3 4" xfId="3233" xr:uid="{54E824B6-F299-4922-87B4-5A6F9B0CA896}"/>
    <cellStyle name="Normal 6 5 2 2 2 4" xfId="3234" xr:uid="{0146D78D-C0B0-4944-8031-C10EDEDD9781}"/>
    <cellStyle name="Normal 6 5 2 2 2 5" xfId="3235" xr:uid="{B68FDC6E-2B30-4017-93D6-69146466D2EA}"/>
    <cellStyle name="Normal 6 5 2 2 2 6" xfId="3236" xr:uid="{12CDC188-AF08-4CFD-9BEE-64F0192D699F}"/>
    <cellStyle name="Normal 6 5 2 2 3" xfId="648" xr:uid="{D98DD758-3551-42B1-B2D4-9FD430B4C9E7}"/>
    <cellStyle name="Normal 6 5 2 2 3 2" xfId="1657" xr:uid="{B566ED75-DC05-4A7B-9F55-195B7A1F1873}"/>
    <cellStyle name="Normal 6 5 2 2 3 2 2" xfId="3237" xr:uid="{C17CD244-1DCD-48FF-A6EC-9D55284AFB6F}"/>
    <cellStyle name="Normal 6 5 2 2 3 2 3" xfId="3238" xr:uid="{233A5805-5D15-4835-BBF3-D705EC67C6CD}"/>
    <cellStyle name="Normal 6 5 2 2 3 2 4" xfId="3239" xr:uid="{DEA2584C-EB79-4359-9649-068351CBA97A}"/>
    <cellStyle name="Normal 6 5 2 2 3 3" xfId="3240" xr:uid="{AD3DD546-6B0F-43E1-B270-B814517EAFA0}"/>
    <cellStyle name="Normal 6 5 2 2 3 4" xfId="3241" xr:uid="{6D2FF7AF-AE6B-4E17-940B-5F95797B846E}"/>
    <cellStyle name="Normal 6 5 2 2 3 5" xfId="3242" xr:uid="{EBCDB9FE-D82E-4E2B-96C5-7184EC1B79F4}"/>
    <cellStyle name="Normal 6 5 2 2 4" xfId="1658" xr:uid="{5A33E7D2-3F92-4781-802C-B80087073F61}"/>
    <cellStyle name="Normal 6 5 2 2 4 2" xfId="3243" xr:uid="{11B936B2-3A2E-4347-AC5D-382C1F114319}"/>
    <cellStyle name="Normal 6 5 2 2 4 3" xfId="3244" xr:uid="{6C436C44-CC21-4441-ADC8-45B562176517}"/>
    <cellStyle name="Normal 6 5 2 2 4 4" xfId="3245" xr:uid="{74623612-E013-4FD8-83DF-8A4155965637}"/>
    <cellStyle name="Normal 6 5 2 2 5" xfId="3246" xr:uid="{B50C87FE-9723-4536-B2F4-C1695DC56CBF}"/>
    <cellStyle name="Normal 6 5 2 2 5 2" xfId="3247" xr:uid="{0518A096-AECE-4528-BBFF-1AC01218EA4A}"/>
    <cellStyle name="Normal 6 5 2 2 5 3" xfId="3248" xr:uid="{A18362FF-BA6D-4219-B255-110518F08CD1}"/>
    <cellStyle name="Normal 6 5 2 2 5 4" xfId="3249" xr:uid="{16A4CB22-0616-4B57-A714-24F3E4271C5D}"/>
    <cellStyle name="Normal 6 5 2 2 6" xfId="3250" xr:uid="{1FF832EE-DBC5-4DF8-9FE6-D317C953BE91}"/>
    <cellStyle name="Normal 6 5 2 2 7" xfId="3251" xr:uid="{7B60976D-355D-4691-AE88-DF6EA0B9481D}"/>
    <cellStyle name="Normal 6 5 2 2 8" xfId="3252" xr:uid="{C8619633-BD1F-46F4-8179-D6A304B23FC4}"/>
    <cellStyle name="Normal 6 5 2 3" xfId="649" xr:uid="{F4CC638C-23C6-4CFB-B6A6-81C27DDCB650}"/>
    <cellStyle name="Normal 6 5 2 3 2" xfId="650" xr:uid="{86293447-D251-4888-A5BE-07833FCED026}"/>
    <cellStyle name="Normal 6 5 2 3 2 2" xfId="651" xr:uid="{9687F01C-783D-447F-A1BF-B9E5BF06ADB6}"/>
    <cellStyle name="Normal 6 5 2 3 2 3" xfId="3253" xr:uid="{0CFC0064-9347-46B0-888E-4381C4B22220}"/>
    <cellStyle name="Normal 6 5 2 3 2 4" xfId="3254" xr:uid="{1912FA37-47CC-4C94-9313-82418CBFEA54}"/>
    <cellStyle name="Normal 6 5 2 3 3" xfId="652" xr:uid="{16602C7D-7025-4CD9-821D-514187F1680A}"/>
    <cellStyle name="Normal 6 5 2 3 3 2" xfId="3255" xr:uid="{687141E2-C374-4CFD-A4A8-1BF84E14249A}"/>
    <cellStyle name="Normal 6 5 2 3 3 3" xfId="3256" xr:uid="{E254EA6C-947D-40D2-9D73-046582B9D825}"/>
    <cellStyle name="Normal 6 5 2 3 3 4" xfId="3257" xr:uid="{C4178194-2E23-4814-B7DE-A2BAA1A63CFF}"/>
    <cellStyle name="Normal 6 5 2 3 4" xfId="3258" xr:uid="{092B1289-FC0E-43C4-AEEF-43149B029976}"/>
    <cellStyle name="Normal 6 5 2 3 5" xfId="3259" xr:uid="{DD5C925B-B1E2-4F8A-B503-28AF30198B72}"/>
    <cellStyle name="Normal 6 5 2 3 6" xfId="3260" xr:uid="{E4385734-2CE5-4EE6-8485-D4920CB78498}"/>
    <cellStyle name="Normal 6 5 2 4" xfId="653" xr:uid="{3B4C44C8-DEA5-435E-B20A-E19E5CBF1798}"/>
    <cellStyle name="Normal 6 5 2 4 2" xfId="654" xr:uid="{B19751E4-2728-4BF8-BDC0-176038AFAB02}"/>
    <cellStyle name="Normal 6 5 2 4 2 2" xfId="3261" xr:uid="{BC91DD05-36AD-4896-8F49-CC4D750B72DD}"/>
    <cellStyle name="Normal 6 5 2 4 2 3" xfId="3262" xr:uid="{922BAE50-4E95-4C7F-8527-BCCC32C57D51}"/>
    <cellStyle name="Normal 6 5 2 4 2 4" xfId="3263" xr:uid="{72A7EA43-8319-436F-BFD4-CD945E9E0BA6}"/>
    <cellStyle name="Normal 6 5 2 4 3" xfId="3264" xr:uid="{94CDC123-3742-4A50-81E8-197DFC4D2D93}"/>
    <cellStyle name="Normal 6 5 2 4 4" xfId="3265" xr:uid="{7754CCD3-D804-4DA5-9FEE-59E0C3D3EE38}"/>
    <cellStyle name="Normal 6 5 2 4 5" xfId="3266" xr:uid="{DDFCB017-A78A-4C12-9429-63561CFEC78A}"/>
    <cellStyle name="Normal 6 5 2 5" xfId="655" xr:uid="{8D9F8BFD-FAFA-4264-A56E-B40F5E7E9E22}"/>
    <cellStyle name="Normal 6 5 2 5 2" xfId="3267" xr:uid="{CDE574DB-BF62-488E-BEA8-FD1E19B5D775}"/>
    <cellStyle name="Normal 6 5 2 5 3" xfId="3268" xr:uid="{85F85556-3E8B-451A-8DA5-0F1E062F2122}"/>
    <cellStyle name="Normal 6 5 2 5 4" xfId="3269" xr:uid="{023E02C2-5E23-44CE-B071-8FFAC9140691}"/>
    <cellStyle name="Normal 6 5 2 6" xfId="3270" xr:uid="{C72DD3C2-C54F-4933-8A8B-F0C096B733E0}"/>
    <cellStyle name="Normal 6 5 2 6 2" xfId="3271" xr:uid="{9AE371E6-6D83-46E5-B463-4148E650B30E}"/>
    <cellStyle name="Normal 6 5 2 6 3" xfId="3272" xr:uid="{7358B948-5F9E-4E20-9E35-42C8B80DEC1F}"/>
    <cellStyle name="Normal 6 5 2 6 4" xfId="3273" xr:uid="{75DD29C1-1074-4EF0-A535-AC6C1928188A}"/>
    <cellStyle name="Normal 6 5 2 7" xfId="3274" xr:uid="{74FAAF6D-D1AD-460B-BFCB-6CBEE74745A6}"/>
    <cellStyle name="Normal 6 5 2 8" xfId="3275" xr:uid="{309164A1-CCA8-4980-9EC0-5F6B722F4927}"/>
    <cellStyle name="Normal 6 5 2 9" xfId="3276" xr:uid="{97BCB319-6F14-46D6-8D26-2F644042247D}"/>
    <cellStyle name="Normal 6 5 3" xfId="338" xr:uid="{C9B334C2-D987-4598-9233-C65588BD19F9}"/>
    <cellStyle name="Normal 6 5 3 2" xfId="656" xr:uid="{16669CBA-46B3-4056-8F1E-1A247046A17C}"/>
    <cellStyle name="Normal 6 5 3 2 2" xfId="657" xr:uid="{16901078-39B0-4811-ADCA-7B7FC4387C62}"/>
    <cellStyle name="Normal 6 5 3 2 2 2" xfId="1659" xr:uid="{B7EBD2F8-40B4-4FA3-A0AC-FC989EDE30EB}"/>
    <cellStyle name="Normal 6 5 3 2 2 2 2" xfId="1660" xr:uid="{285F0504-6224-4C2E-8601-D5E2D2A291C6}"/>
    <cellStyle name="Normal 6 5 3 2 2 3" xfId="1661" xr:uid="{9E5E736B-C840-44A6-AF06-DAE71EDF0EA4}"/>
    <cellStyle name="Normal 6 5 3 2 2 4" xfId="3277" xr:uid="{6B457CB6-45BA-4E51-921D-A01D3099B714}"/>
    <cellStyle name="Normal 6 5 3 2 3" xfId="1662" xr:uid="{226937BE-EBBC-48C8-BB3C-2D8D407C8F55}"/>
    <cellStyle name="Normal 6 5 3 2 3 2" xfId="1663" xr:uid="{C9411569-3E26-4DFF-BD19-8998107623C3}"/>
    <cellStyle name="Normal 6 5 3 2 3 3" xfId="3278" xr:uid="{4CA40BB7-22A5-46D3-937C-F2A09569BC0D}"/>
    <cellStyle name="Normal 6 5 3 2 3 4" xfId="3279" xr:uid="{FE61B30F-619B-47B7-AB7A-5979EACC40E8}"/>
    <cellStyle name="Normal 6 5 3 2 4" xfId="1664" xr:uid="{FA5B1A9F-56C7-4964-8A95-BA14081711EE}"/>
    <cellStyle name="Normal 6 5 3 2 5" xfId="3280" xr:uid="{D3D79F7E-5654-4D0B-946C-BCD434B672A7}"/>
    <cellStyle name="Normal 6 5 3 2 6" xfId="3281" xr:uid="{51A09380-76D6-4982-80A3-4B95A8D702B1}"/>
    <cellStyle name="Normal 6 5 3 3" xfId="658" xr:uid="{B9E0CB2C-72BA-4256-BDA0-6F358E4B4570}"/>
    <cellStyle name="Normal 6 5 3 3 2" xfId="1665" xr:uid="{7B98A060-6F5B-42C1-A254-960A1CFF2624}"/>
    <cellStyle name="Normal 6 5 3 3 2 2" xfId="1666" xr:uid="{74F4FF86-BF27-403E-96DE-9DDEA75EC92A}"/>
    <cellStyle name="Normal 6 5 3 3 2 3" xfId="3282" xr:uid="{F9C2262B-2C10-42C7-A37B-5C5D45CCFCB8}"/>
    <cellStyle name="Normal 6 5 3 3 2 4" xfId="3283" xr:uid="{354D95A5-3D9B-424C-9A5C-1EAF36E88A09}"/>
    <cellStyle name="Normal 6 5 3 3 3" xfId="1667" xr:uid="{71B375E6-372D-46C6-8CD5-EEE8EB71BD4A}"/>
    <cellStyle name="Normal 6 5 3 3 4" xfId="3284" xr:uid="{F3722525-75F5-4FB5-A6DF-8BFAA019F4B8}"/>
    <cellStyle name="Normal 6 5 3 3 5" xfId="3285" xr:uid="{347BA376-6A51-47C9-AB2A-520BC72745EE}"/>
    <cellStyle name="Normal 6 5 3 4" xfId="1668" xr:uid="{939CED63-F9E6-4090-8567-CADDF101C17B}"/>
    <cellStyle name="Normal 6 5 3 4 2" xfId="1669" xr:uid="{1EC89C65-DEEE-46DD-9447-DF5D86BD7B10}"/>
    <cellStyle name="Normal 6 5 3 4 3" xfId="3286" xr:uid="{E8D22F1C-874C-4B24-980E-6EE64FC42C4C}"/>
    <cellStyle name="Normal 6 5 3 4 4" xfId="3287" xr:uid="{D54F20BB-6629-4171-B3D4-86BB383985AA}"/>
    <cellStyle name="Normal 6 5 3 5" xfId="1670" xr:uid="{B5DF48FE-0063-4802-8AF4-691DDB2ADE87}"/>
    <cellStyle name="Normal 6 5 3 5 2" xfId="3288" xr:uid="{3F0647AF-DBDF-49F7-ACDE-C2A596A182B8}"/>
    <cellStyle name="Normal 6 5 3 5 3" xfId="3289" xr:uid="{09F93CCE-58C4-4C6E-B60C-DD98ABEA298C}"/>
    <cellStyle name="Normal 6 5 3 5 4" xfId="3290" xr:uid="{AEA944D4-45B5-4A32-8408-A9D85415F963}"/>
    <cellStyle name="Normal 6 5 3 6" xfId="3291" xr:uid="{F33AC6B6-F735-443E-B927-1FF427BDD66E}"/>
    <cellStyle name="Normal 6 5 3 7" xfId="3292" xr:uid="{8AD39633-CD43-471B-9663-9EBA5131A891}"/>
    <cellStyle name="Normal 6 5 3 8" xfId="3293" xr:uid="{5A079C74-C945-48E1-A90A-9CA06E17409F}"/>
    <cellStyle name="Normal 6 5 4" xfId="339" xr:uid="{7F889DEB-B5D1-45C8-8A78-95CC2218454E}"/>
    <cellStyle name="Normal 6 5 4 2" xfId="659" xr:uid="{9849C33A-22AD-44C2-9D68-CDEA8A2D500D}"/>
    <cellStyle name="Normal 6 5 4 2 2" xfId="660" xr:uid="{877F8DBC-571C-446B-B012-A475BCBCAF72}"/>
    <cellStyle name="Normal 6 5 4 2 2 2" xfId="1671" xr:uid="{8D1A01E9-2D12-4CB0-811E-D2D9B49B4520}"/>
    <cellStyle name="Normal 6 5 4 2 2 3" xfId="3294" xr:uid="{16688AAC-CA2C-410B-91DE-CFB2FA1337AB}"/>
    <cellStyle name="Normal 6 5 4 2 2 4" xfId="3295" xr:uid="{1DDABF9E-B60C-4233-AF5A-1A11A8BFB15F}"/>
    <cellStyle name="Normal 6 5 4 2 3" xfId="1672" xr:uid="{39D1449F-CF8E-4387-A5CF-4D831739FF92}"/>
    <cellStyle name="Normal 6 5 4 2 4" xfId="3296" xr:uid="{B95A20C3-A57D-4D03-97F6-8ED03A035196}"/>
    <cellStyle name="Normal 6 5 4 2 5" xfId="3297" xr:uid="{0A6C1138-F72E-45D4-A954-9C5918E47E27}"/>
    <cellStyle name="Normal 6 5 4 3" xfId="661" xr:uid="{F0F11BA7-813E-4014-A2E8-3E6D50AA258B}"/>
    <cellStyle name="Normal 6 5 4 3 2" xfId="1673" xr:uid="{49F86434-44AA-42F6-8FFB-C5CE7BEFE8BA}"/>
    <cellStyle name="Normal 6 5 4 3 3" xfId="3298" xr:uid="{B09D5C0C-359B-4575-99A2-022BF41FBCFE}"/>
    <cellStyle name="Normal 6 5 4 3 4" xfId="3299" xr:uid="{06E51829-3689-476D-925D-FA1D963720F0}"/>
    <cellStyle name="Normal 6 5 4 4" xfId="1674" xr:uid="{EAD17B31-6B27-4EE3-8A1D-3D10BEFFA2A6}"/>
    <cellStyle name="Normal 6 5 4 4 2" xfId="3300" xr:uid="{B4BB29C8-4D8B-46FF-976E-B238D87B04F2}"/>
    <cellStyle name="Normal 6 5 4 4 3" xfId="3301" xr:uid="{D6C7AFAE-8081-421B-9A5D-5ABA12ED08E4}"/>
    <cellStyle name="Normal 6 5 4 4 4" xfId="3302" xr:uid="{5AADD462-FFC5-4867-A6CE-20ABCC373777}"/>
    <cellStyle name="Normal 6 5 4 5" xfId="3303" xr:uid="{68DDE416-B624-4CA4-A120-2530329EC57C}"/>
    <cellStyle name="Normal 6 5 4 6" xfId="3304" xr:uid="{7C5CEF6D-9854-4356-A199-BD4EACFF2C1B}"/>
    <cellStyle name="Normal 6 5 4 7" xfId="3305" xr:uid="{EBC14527-AA08-4A77-9699-A77E55278524}"/>
    <cellStyle name="Normal 6 5 5" xfId="340" xr:uid="{4E3E82F4-E8AA-45E7-9171-5B901900CA8C}"/>
    <cellStyle name="Normal 6 5 5 2" xfId="662" xr:uid="{A6245936-0E36-4F9C-872B-91C8C4616006}"/>
    <cellStyle name="Normal 6 5 5 2 2" xfId="1675" xr:uid="{2096D54E-EDB2-4629-A6D9-A792B7BB6542}"/>
    <cellStyle name="Normal 6 5 5 2 3" xfId="3306" xr:uid="{88321786-4C33-4868-B580-81DA1AAF4A43}"/>
    <cellStyle name="Normal 6 5 5 2 4" xfId="3307" xr:uid="{92AF3FCD-6693-4C28-A45C-93EB869C0415}"/>
    <cellStyle name="Normal 6 5 5 3" xfId="1676" xr:uid="{6C7D2ACE-3077-4BD6-83FB-8DB5FC66EE77}"/>
    <cellStyle name="Normal 6 5 5 3 2" xfId="3308" xr:uid="{E005CD95-1443-4768-BF26-51AE13A08FEB}"/>
    <cellStyle name="Normal 6 5 5 3 3" xfId="3309" xr:uid="{4B63DF56-1CD3-4F94-B15D-18D4F10F361A}"/>
    <cellStyle name="Normal 6 5 5 3 4" xfId="3310" xr:uid="{3E987630-5956-4C08-9966-F8BC54E60122}"/>
    <cellStyle name="Normal 6 5 5 4" xfId="3311" xr:uid="{A353E325-E1B5-4DC7-BDDF-F780DEB97DE1}"/>
    <cellStyle name="Normal 6 5 5 5" xfId="3312" xr:uid="{3B40A547-955B-4731-AA27-7158458D83CB}"/>
    <cellStyle name="Normal 6 5 5 6" xfId="3313" xr:uid="{DF1F649E-8F61-4F1E-9EEC-5EAECD656898}"/>
    <cellStyle name="Normal 6 5 6" xfId="663" xr:uid="{B712A01F-CE1D-4625-923D-9552FD473C43}"/>
    <cellStyle name="Normal 6 5 6 2" xfId="1677" xr:uid="{02869057-C921-4016-836F-FB2DD9E6EB49}"/>
    <cellStyle name="Normal 6 5 6 2 2" xfId="3314" xr:uid="{D214E131-578C-46D9-ABCA-583BD3D08747}"/>
    <cellStyle name="Normal 6 5 6 2 3" xfId="3315" xr:uid="{9B6C5314-4687-43E4-A604-5B8730A461C1}"/>
    <cellStyle name="Normal 6 5 6 2 4" xfId="3316" xr:uid="{A1C065A1-AC52-4FA0-B1D6-C14EF650E7BA}"/>
    <cellStyle name="Normal 6 5 6 3" xfId="3317" xr:uid="{9E75B3EC-092B-478E-B185-00BE649C0963}"/>
    <cellStyle name="Normal 6 5 6 4" xfId="3318" xr:uid="{092E4610-63CC-4912-A07A-241B5079DC45}"/>
    <cellStyle name="Normal 6 5 6 5" xfId="3319" xr:uid="{726208B6-C7D9-4613-85C1-CCD6F3831F4F}"/>
    <cellStyle name="Normal 6 5 7" xfId="1678" xr:uid="{084F85DA-CE09-4989-A519-5B36EECAA4A4}"/>
    <cellStyle name="Normal 6 5 7 2" xfId="3320" xr:uid="{9FE4732C-D70A-4829-972A-ADE770D1C558}"/>
    <cellStyle name="Normal 6 5 7 3" xfId="3321" xr:uid="{83ADBAE0-F364-4AA4-840E-ABAFD24DA2C3}"/>
    <cellStyle name="Normal 6 5 7 4" xfId="3322" xr:uid="{4DBA9D95-725E-47C7-B178-0BDC8331174C}"/>
    <cellStyle name="Normal 6 5 8" xfId="3323" xr:uid="{23874918-A62B-4CD9-88E3-90840B68A3F6}"/>
    <cellStyle name="Normal 6 5 8 2" xfId="3324" xr:uid="{0BF3F0B0-925F-4475-AA3A-7C50D5CB3591}"/>
    <cellStyle name="Normal 6 5 8 3" xfId="3325" xr:uid="{CD750ED1-FFDA-4B8C-9110-E058E4FA775C}"/>
    <cellStyle name="Normal 6 5 8 4" xfId="3326" xr:uid="{0756EA37-DE15-4C45-B84F-B355887A680B}"/>
    <cellStyle name="Normal 6 5 9" xfId="3327" xr:uid="{91632EFC-AE84-4851-8623-4CAD3D1032A6}"/>
    <cellStyle name="Normal 6 6" xfId="130" xr:uid="{ED687461-B598-43E3-94FD-DDDC6CED4A2C}"/>
    <cellStyle name="Normal 6 6 2" xfId="131" xr:uid="{7EFCD9A9-0D49-47F5-8CD3-E9F6F9F1A984}"/>
    <cellStyle name="Normal 6 6 2 2" xfId="341" xr:uid="{2B505BCF-C864-47A9-B99F-8011417976C9}"/>
    <cellStyle name="Normal 6 6 2 2 2" xfId="664" xr:uid="{552A0371-BF94-4E24-BA6E-08C8C277FB2E}"/>
    <cellStyle name="Normal 6 6 2 2 2 2" xfId="1679" xr:uid="{BA43CBE9-3050-461F-87F8-04B10C18817D}"/>
    <cellStyle name="Normal 6 6 2 2 2 3" xfId="3328" xr:uid="{8912E6A5-37FB-464E-AC4C-114F9C1CE158}"/>
    <cellStyle name="Normal 6 6 2 2 2 4" xfId="3329" xr:uid="{E524A4D5-C5C5-4C24-B44F-613C6758B9A4}"/>
    <cellStyle name="Normal 6 6 2 2 3" xfId="1680" xr:uid="{505B8BD1-2211-4373-918A-77A60EE9F15B}"/>
    <cellStyle name="Normal 6 6 2 2 3 2" xfId="3330" xr:uid="{42A82D3A-F2FA-4EA0-9D6C-0B49337F71AE}"/>
    <cellStyle name="Normal 6 6 2 2 3 3" xfId="3331" xr:uid="{3CAB0A6F-A8B0-45D0-9237-85772367E57B}"/>
    <cellStyle name="Normal 6 6 2 2 3 4" xfId="3332" xr:uid="{3134CDF6-B815-4F9C-BC0E-CA9A64A206D0}"/>
    <cellStyle name="Normal 6 6 2 2 4" xfId="3333" xr:uid="{B7A30DC6-7D64-4E1E-BD20-F331FF2BB568}"/>
    <cellStyle name="Normal 6 6 2 2 5" xfId="3334" xr:uid="{F18906DD-26C5-4EEE-936D-FBE25B9BDD7E}"/>
    <cellStyle name="Normal 6 6 2 2 6" xfId="3335" xr:uid="{C01B0A68-886D-4A33-8E9B-F8E92354EB26}"/>
    <cellStyle name="Normal 6 6 2 3" xfId="665" xr:uid="{56A1429B-BCA2-4D7B-9752-4AAB39755E77}"/>
    <cellStyle name="Normal 6 6 2 3 2" xfId="1681" xr:uid="{2533B7D4-AFF5-46BD-BFCA-F217B20CA445}"/>
    <cellStyle name="Normal 6 6 2 3 2 2" xfId="3336" xr:uid="{063AEC55-0CEC-4CB1-B451-0EF15440BF84}"/>
    <cellStyle name="Normal 6 6 2 3 2 3" xfId="3337" xr:uid="{D9103DDC-A3E0-4B5C-B9D5-5878D41D90E1}"/>
    <cellStyle name="Normal 6 6 2 3 2 4" xfId="3338" xr:uid="{4B55CA60-B24E-4DAE-9ADD-A764077E77A2}"/>
    <cellStyle name="Normal 6 6 2 3 3" xfId="3339" xr:uid="{D4E4B00E-72F6-4D64-9A8D-EDD28D650B80}"/>
    <cellStyle name="Normal 6 6 2 3 4" xfId="3340" xr:uid="{BFAE0294-F261-4A84-A0DE-83DE54B02BE4}"/>
    <cellStyle name="Normal 6 6 2 3 5" xfId="3341" xr:uid="{64A2CDAD-8A2B-4F93-BBC9-E8DCFCE06239}"/>
    <cellStyle name="Normal 6 6 2 4" xfId="1682" xr:uid="{8EF67B34-E628-43DC-811E-32D0DBC5D92A}"/>
    <cellStyle name="Normal 6 6 2 4 2" xfId="3342" xr:uid="{9871D3F7-F911-43F5-8C8A-7DD67B52AA08}"/>
    <cellStyle name="Normal 6 6 2 4 3" xfId="3343" xr:uid="{51E2233C-F8FB-470A-B036-850542688BAE}"/>
    <cellStyle name="Normal 6 6 2 4 4" xfId="3344" xr:uid="{4385FCC7-E0D8-433F-921A-6B397CCAED75}"/>
    <cellStyle name="Normal 6 6 2 5" xfId="3345" xr:uid="{99216BC1-D223-48A5-A3F4-0C6515E96A5E}"/>
    <cellStyle name="Normal 6 6 2 5 2" xfId="3346" xr:uid="{223E44C5-C73B-4F2E-9CDA-82DCB2934D31}"/>
    <cellStyle name="Normal 6 6 2 5 3" xfId="3347" xr:uid="{F9EA7E53-6C7F-483D-90D8-82337743B092}"/>
    <cellStyle name="Normal 6 6 2 5 4" xfId="3348" xr:uid="{D4FAC290-6E6F-4D82-8BB4-36965723F168}"/>
    <cellStyle name="Normal 6 6 2 6" xfId="3349" xr:uid="{DC95E6CD-DDA1-4FF4-9B6D-39C51AD8297B}"/>
    <cellStyle name="Normal 6 6 2 7" xfId="3350" xr:uid="{9EAAF6FF-D4FD-4D2A-8042-766F1B97F1E9}"/>
    <cellStyle name="Normal 6 6 2 8" xfId="3351" xr:uid="{939CC71A-AFD0-41CC-9A3F-2B809260005D}"/>
    <cellStyle name="Normal 6 6 3" xfId="342" xr:uid="{93E6908E-B2C0-4DF0-94AF-4AEA96390C94}"/>
    <cellStyle name="Normal 6 6 3 2" xfId="666" xr:uid="{76B8B6C5-C7C3-472E-9CC1-8F1D2321D2E8}"/>
    <cellStyle name="Normal 6 6 3 2 2" xfId="667" xr:uid="{6C9C3C92-C9B8-4928-8D7F-C42B15B6937E}"/>
    <cellStyle name="Normal 6 6 3 2 3" xfId="3352" xr:uid="{DDB761FC-7F7F-46C1-96D7-2D9CB1524BF0}"/>
    <cellStyle name="Normal 6 6 3 2 4" xfId="3353" xr:uid="{20393097-E0B6-4CCE-B875-6FC347A07DCD}"/>
    <cellStyle name="Normal 6 6 3 3" xfId="668" xr:uid="{57084AC0-7DBD-48B4-8B33-CFA08633E642}"/>
    <cellStyle name="Normal 6 6 3 3 2" xfId="3354" xr:uid="{EFDCF955-59A4-4609-B2BF-27156838FDBD}"/>
    <cellStyle name="Normal 6 6 3 3 3" xfId="3355" xr:uid="{DA93959D-C1C3-4CA8-8828-968BF307A306}"/>
    <cellStyle name="Normal 6 6 3 3 4" xfId="3356" xr:uid="{EF580A6F-E0A3-48D9-AC76-6CA1F74C29AC}"/>
    <cellStyle name="Normal 6 6 3 4" xfId="3357" xr:uid="{0165E255-DEBD-4A36-8134-446303CC81FE}"/>
    <cellStyle name="Normal 6 6 3 5" xfId="3358" xr:uid="{7B3EB2EA-9812-4FD4-89D6-0977BB2F6122}"/>
    <cellStyle name="Normal 6 6 3 6" xfId="3359" xr:uid="{D8925ACC-57C1-4838-B875-45535AEF1B51}"/>
    <cellStyle name="Normal 6 6 4" xfId="343" xr:uid="{A879422D-DDDF-4348-BC08-00E0485657F5}"/>
    <cellStyle name="Normal 6 6 4 2" xfId="669" xr:uid="{40CE045B-1DC4-488C-990E-0666A2BF9AD7}"/>
    <cellStyle name="Normal 6 6 4 2 2" xfId="3360" xr:uid="{C40E1727-A365-4BB9-8A74-10EED9A84517}"/>
    <cellStyle name="Normal 6 6 4 2 3" xfId="3361" xr:uid="{D0266771-7728-4FB9-9A2D-28C6D937CDB0}"/>
    <cellStyle name="Normal 6 6 4 2 4" xfId="3362" xr:uid="{B4137907-6E80-4232-833F-7C8122643370}"/>
    <cellStyle name="Normal 6 6 4 3" xfId="3363" xr:uid="{A8DD1C46-AA9C-4F76-AE92-25108ED96592}"/>
    <cellStyle name="Normal 6 6 4 4" xfId="3364" xr:uid="{17079B7F-E5ED-47AA-815A-BC8DFC5DF3C9}"/>
    <cellStyle name="Normal 6 6 4 5" xfId="3365" xr:uid="{018C643D-610D-4976-9C4F-AB1254743C33}"/>
    <cellStyle name="Normal 6 6 5" xfId="670" xr:uid="{CB020C2D-31EF-47F7-BB8E-3E22786D1AA1}"/>
    <cellStyle name="Normal 6 6 5 2" xfId="3366" xr:uid="{D40343A6-CA8F-4613-95EA-F32AB6DA5711}"/>
    <cellStyle name="Normal 6 6 5 3" xfId="3367" xr:uid="{59E3167A-BA05-4AE4-A341-E46BB19BFD89}"/>
    <cellStyle name="Normal 6 6 5 4" xfId="3368" xr:uid="{BA92D82D-3B43-4A7A-B962-14144EDF2B57}"/>
    <cellStyle name="Normal 6 6 6" xfId="3369" xr:uid="{C2A9525F-2138-4330-BA2D-7530215099ED}"/>
    <cellStyle name="Normal 6 6 6 2" xfId="3370" xr:uid="{CCF2F1B7-64D0-4C8E-9452-6E5614CB72C5}"/>
    <cellStyle name="Normal 6 6 6 3" xfId="3371" xr:uid="{86078836-1D20-4C5F-8964-A589CF845F73}"/>
    <cellStyle name="Normal 6 6 6 4" xfId="3372" xr:uid="{011C8713-8E8A-46B7-B822-2A1D30BAF0BC}"/>
    <cellStyle name="Normal 6 6 7" xfId="3373" xr:uid="{DED19B3B-5B5F-4D5C-8BB2-BD4E68D81093}"/>
    <cellStyle name="Normal 6 6 8" xfId="3374" xr:uid="{42317FEF-15B9-496E-8305-79F8E3149625}"/>
    <cellStyle name="Normal 6 6 9" xfId="3375" xr:uid="{37FEE90D-268A-42AC-8E4C-0D97CE535EED}"/>
    <cellStyle name="Normal 6 7" xfId="132" xr:uid="{8E9516E2-BDAC-43B2-AF4B-39D25E755F03}"/>
    <cellStyle name="Normal 6 7 2" xfId="344" xr:uid="{C284CF58-9DAF-431E-8F5E-BCE3F04A0082}"/>
    <cellStyle name="Normal 6 7 2 2" xfId="671" xr:uid="{E737CD1D-74BE-4B0A-9ADB-AA6BE3B34312}"/>
    <cellStyle name="Normal 6 7 2 2 2" xfId="1683" xr:uid="{92370DBC-099F-41CA-9191-80F5A1FC090C}"/>
    <cellStyle name="Normal 6 7 2 2 2 2" xfId="1684" xr:uid="{39471799-41E7-4462-AC32-9BD77435CF41}"/>
    <cellStyle name="Normal 6 7 2 2 3" xfId="1685" xr:uid="{14216A09-350F-4659-B9F4-66FA3AB84AED}"/>
    <cellStyle name="Normal 6 7 2 2 4" xfId="3376" xr:uid="{A3BA5071-3D3C-40A7-8C4E-DAF2CA6A3FE8}"/>
    <cellStyle name="Normal 6 7 2 3" xfId="1686" xr:uid="{3328F216-3ED1-44CD-A829-5D24C214A3C6}"/>
    <cellStyle name="Normal 6 7 2 3 2" xfId="1687" xr:uid="{89910223-27FD-46EF-B6D7-0E77EDEAE3E0}"/>
    <cellStyle name="Normal 6 7 2 3 3" xfId="3377" xr:uid="{2D32A108-8E25-4CE1-8505-5C3BFB79713D}"/>
    <cellStyle name="Normal 6 7 2 3 4" xfId="3378" xr:uid="{413C3085-40B2-4C6B-9485-46437C27CC57}"/>
    <cellStyle name="Normal 6 7 2 4" xfId="1688" xr:uid="{378F9C44-4D15-46C0-926B-BBC4EA88EC70}"/>
    <cellStyle name="Normal 6 7 2 5" xfId="3379" xr:uid="{686820D6-6286-48FB-AA68-CDB9EF2285CE}"/>
    <cellStyle name="Normal 6 7 2 6" xfId="3380" xr:uid="{B935F930-17EA-45F6-8F2D-B668353B1FA1}"/>
    <cellStyle name="Normal 6 7 3" xfId="672" xr:uid="{67F57DEE-56F9-4A3A-ADDB-C8A532F6D762}"/>
    <cellStyle name="Normal 6 7 3 2" xfId="1689" xr:uid="{BDD56005-B0B5-4427-90D2-4AD4A948D335}"/>
    <cellStyle name="Normal 6 7 3 2 2" xfId="1690" xr:uid="{554626F4-FE79-4EB7-BD25-5DFC5C0A58CC}"/>
    <cellStyle name="Normal 6 7 3 2 3" xfId="3381" xr:uid="{2D73139C-0D40-4B89-A0C7-7E08EC459E07}"/>
    <cellStyle name="Normal 6 7 3 2 4" xfId="3382" xr:uid="{412A830D-0FA6-40A2-BED8-4AC966FEC151}"/>
    <cellStyle name="Normal 6 7 3 3" xfId="1691" xr:uid="{E8C54633-D1AB-482D-A362-4C6D323542CB}"/>
    <cellStyle name="Normal 6 7 3 4" xfId="3383" xr:uid="{D3CE898D-EA26-4CC7-83F8-67139C0BEB81}"/>
    <cellStyle name="Normal 6 7 3 5" xfId="3384" xr:uid="{6A7D3431-4D52-4FC1-BD31-D1FBA90836DA}"/>
    <cellStyle name="Normal 6 7 4" xfId="1692" xr:uid="{37348EF2-F7E0-4935-8B94-0416C6A6382E}"/>
    <cellStyle name="Normal 6 7 4 2" xfId="1693" xr:uid="{0D11064D-EB3A-46CC-80DC-2DE6912DD8D2}"/>
    <cellStyle name="Normal 6 7 4 3" xfId="3385" xr:uid="{9CBB9EDB-C736-4763-83D6-C35A85E10CAF}"/>
    <cellStyle name="Normal 6 7 4 4" xfId="3386" xr:uid="{3ED0A41F-54FE-4B13-8CC4-16BA6544009E}"/>
    <cellStyle name="Normal 6 7 5" xfId="1694" xr:uid="{F90D2E49-7DA6-4DA4-98C2-37E8CCE5F7F4}"/>
    <cellStyle name="Normal 6 7 5 2" xfId="3387" xr:uid="{05969C71-00F0-426D-890A-E333CBEB66BF}"/>
    <cellStyle name="Normal 6 7 5 3" xfId="3388" xr:uid="{89205D71-5509-4608-95A4-1E0756EE34EB}"/>
    <cellStyle name="Normal 6 7 5 4" xfId="3389" xr:uid="{71B2D64E-01D4-4EA1-B1A1-817037378142}"/>
    <cellStyle name="Normal 6 7 6" xfId="3390" xr:uid="{1D053D26-C865-4CE9-BF25-C1B50980CB9C}"/>
    <cellStyle name="Normal 6 7 7" xfId="3391" xr:uid="{4AF3C464-A411-4194-83B6-7FAE3CD5F0CD}"/>
    <cellStyle name="Normal 6 7 8" xfId="3392" xr:uid="{7FA81DBB-4A6B-43BD-BECF-3FE772BA5D00}"/>
    <cellStyle name="Normal 6 8" xfId="345" xr:uid="{938ACFDC-1394-4982-A521-D66711AA0E18}"/>
    <cellStyle name="Normal 6 8 2" xfId="673" xr:uid="{8DC5DC36-68DB-4787-8200-033753336461}"/>
    <cellStyle name="Normal 6 8 2 2" xfId="674" xr:uid="{4D8B1E7D-BE44-4DBD-BEDF-89994118FD9D}"/>
    <cellStyle name="Normal 6 8 2 2 2" xfId="1695" xr:uid="{49014885-B9A0-416F-B11F-9DFB936F4A5B}"/>
    <cellStyle name="Normal 6 8 2 2 3" xfId="3393" xr:uid="{FCEFB041-9A26-41E4-BA6C-F8CA2073F557}"/>
    <cellStyle name="Normal 6 8 2 2 4" xfId="3394" xr:uid="{3BC24244-9A24-4429-A714-9232885DFE2B}"/>
    <cellStyle name="Normal 6 8 2 3" xfId="1696" xr:uid="{041FB218-4DFA-4F59-80F3-65314D54EDA8}"/>
    <cellStyle name="Normal 6 8 2 4" xfId="3395" xr:uid="{7BB2F9FF-043E-432D-8730-36B1F15E1C45}"/>
    <cellStyle name="Normal 6 8 2 5" xfId="3396" xr:uid="{32DAA8D0-8E49-4465-8F8B-EE4395C53480}"/>
    <cellStyle name="Normal 6 8 3" xfId="675" xr:uid="{EA96FBCF-2897-44ED-A073-DD06FC0178F7}"/>
    <cellStyle name="Normal 6 8 3 2" xfId="1697" xr:uid="{C2F49560-0A6B-40C5-ACE9-774733612AB7}"/>
    <cellStyle name="Normal 6 8 3 3" xfId="3397" xr:uid="{0AF4FC45-4460-424B-89D7-1BE89A69013D}"/>
    <cellStyle name="Normal 6 8 3 4" xfId="3398" xr:uid="{233D5228-FD75-4DF0-81F2-6949A817E75C}"/>
    <cellStyle name="Normal 6 8 4" xfId="1698" xr:uid="{14050A6C-BAFA-4292-B0DA-197FE4957F96}"/>
    <cellStyle name="Normal 6 8 4 2" xfId="3399" xr:uid="{D335C405-223B-4ECD-865F-7E44EA7465DE}"/>
    <cellStyle name="Normal 6 8 4 3" xfId="3400" xr:uid="{E68876EA-D2D9-4A5F-A5F5-F59ADA48AE0D}"/>
    <cellStyle name="Normal 6 8 4 4" xfId="3401" xr:uid="{0D36B4A4-C413-49F4-867A-092E59909EA9}"/>
    <cellStyle name="Normal 6 8 5" xfId="3402" xr:uid="{005580EF-E8AC-4D78-B2FA-62E26D13AF62}"/>
    <cellStyle name="Normal 6 8 6" xfId="3403" xr:uid="{40EA8BF0-70A2-4B97-A85A-E05E66F44032}"/>
    <cellStyle name="Normal 6 8 7" xfId="3404" xr:uid="{6C58B981-5CB5-43E6-B483-13A053971D02}"/>
    <cellStyle name="Normal 6 9" xfId="346" xr:uid="{877456D4-29D4-4310-86C8-0CE4C3EF4ED4}"/>
    <cellStyle name="Normal 6 9 2" xfId="676" xr:uid="{C022E8D8-3A62-47EF-8DBC-C211CB31FA5C}"/>
    <cellStyle name="Normal 6 9 2 2" xfId="1699" xr:uid="{40A52EEC-91CC-4044-BF16-FE72F20318CA}"/>
    <cellStyle name="Normal 6 9 2 3" xfId="3405" xr:uid="{5108DC41-60FA-4535-B8E8-0E861EFA0FCA}"/>
    <cellStyle name="Normal 6 9 2 4" xfId="3406" xr:uid="{415F6C23-5C67-4FE7-8BE6-178EC57D6AAF}"/>
    <cellStyle name="Normal 6 9 3" xfId="1700" xr:uid="{A2FF1AFB-344D-4F20-A1EE-F70E85945C65}"/>
    <cellStyle name="Normal 6 9 3 2" xfId="3407" xr:uid="{BF2C1AC6-EB63-4E4F-B275-C1ACBD80A313}"/>
    <cellStyle name="Normal 6 9 3 3" xfId="3408" xr:uid="{CB1B4941-8743-4AAF-845D-5AE0BCE2F766}"/>
    <cellStyle name="Normal 6 9 3 4" xfId="3409" xr:uid="{4B14E6C8-8AF1-46EB-A577-E6355BC4C2AD}"/>
    <cellStyle name="Normal 6 9 4" xfId="3410" xr:uid="{844728BB-41D0-4CE3-A249-017CD4E79F12}"/>
    <cellStyle name="Normal 6 9 5" xfId="3411" xr:uid="{D12F7C99-5BDF-4D1D-AE2B-CA1F9C642C81}"/>
    <cellStyle name="Normal 6 9 6" xfId="3412" xr:uid="{E4B9C6EE-6C0D-4B0C-AF94-E213B4F26950}"/>
    <cellStyle name="Normal 7" xfId="66" xr:uid="{F6EEBD26-13E0-43DE-BD21-DFB4436CFB2E}"/>
    <cellStyle name="Normal 7 10" xfId="1701" xr:uid="{C5D1B910-C7CB-4051-99E8-FBD422328FA8}"/>
    <cellStyle name="Normal 7 10 2" xfId="3413" xr:uid="{D280EC35-5F90-402A-9DE2-BBCC4661FB76}"/>
    <cellStyle name="Normal 7 10 3" xfId="3414" xr:uid="{76F746D3-24B0-454F-8313-5453005B7DDF}"/>
    <cellStyle name="Normal 7 10 4" xfId="3415" xr:uid="{7A520221-556B-4753-AB95-8B499D29EED8}"/>
    <cellStyle name="Normal 7 11" xfId="3416" xr:uid="{6F9DC8AB-C178-43A3-B83F-DF9FBAEDB1DF}"/>
    <cellStyle name="Normal 7 11 2" xfId="3417" xr:uid="{532849CA-E8A2-4533-8346-7BFC8AB2665C}"/>
    <cellStyle name="Normal 7 11 3" xfId="3418" xr:uid="{4C35BB4E-C780-4157-A94F-4DF3E293D730}"/>
    <cellStyle name="Normal 7 11 4" xfId="3419" xr:uid="{2FA592A7-3A04-439F-BE95-CCB7D8AECFC8}"/>
    <cellStyle name="Normal 7 12" xfId="3420" xr:uid="{6E0C9980-AFEA-4100-B44C-248A83A93032}"/>
    <cellStyle name="Normal 7 12 2" xfId="3421" xr:uid="{D5D1411B-6D19-4B63-8F70-D3F28A1272FB}"/>
    <cellStyle name="Normal 7 13" xfId="3422" xr:uid="{04620C12-ADD5-47A5-BA7E-01C54861F0A5}"/>
    <cellStyle name="Normal 7 14" xfId="3423" xr:uid="{E555D1AE-E4E7-424B-B446-E15D625145D6}"/>
    <cellStyle name="Normal 7 15" xfId="3424" xr:uid="{8888605C-AF6C-4634-AC10-639CA64FA71C}"/>
    <cellStyle name="Normal 7 2" xfId="133" xr:uid="{97F06BA7-4FFE-4110-8E27-DBAF420C708B}"/>
    <cellStyle name="Normal 7 2 10" xfId="3425" xr:uid="{AC13D880-AA32-4D09-B498-56C75386841D}"/>
    <cellStyle name="Normal 7 2 11" xfId="3426" xr:uid="{D65C668C-F8D9-42D4-9A41-CE7D45BEE9D9}"/>
    <cellStyle name="Normal 7 2 2" xfId="134" xr:uid="{28B82C6F-060E-48A8-A1B6-44A94C1CB78C}"/>
    <cellStyle name="Normal 7 2 2 2" xfId="135" xr:uid="{8329FA4E-2290-40CE-AEA6-86637072EC61}"/>
    <cellStyle name="Normal 7 2 2 2 2" xfId="347" xr:uid="{6E76865A-8C00-42B9-8A23-8CACD21E1B62}"/>
    <cellStyle name="Normal 7 2 2 2 2 2" xfId="677" xr:uid="{DE62B07E-4F0C-4C1E-AF6F-A44426720FB0}"/>
    <cellStyle name="Normal 7 2 2 2 2 2 2" xfId="678" xr:uid="{448133A6-AD90-49A8-8299-57D25DF0BF67}"/>
    <cellStyle name="Normal 7 2 2 2 2 2 2 2" xfId="1702" xr:uid="{150618EB-860C-49A7-90EF-A2104C40A30F}"/>
    <cellStyle name="Normal 7 2 2 2 2 2 2 2 2" xfId="1703" xr:uid="{5D9F9717-3CDC-417C-9800-DE0E9DE97D2D}"/>
    <cellStyle name="Normal 7 2 2 2 2 2 2 3" xfId="1704" xr:uid="{BCA756E1-46C6-4BB1-9C8C-8482F2329503}"/>
    <cellStyle name="Normal 7 2 2 2 2 2 3" xfId="1705" xr:uid="{5977C1D2-D329-48E1-A263-AF23592A9502}"/>
    <cellStyle name="Normal 7 2 2 2 2 2 3 2" xfId="1706" xr:uid="{EC1AD7E4-BEC7-4176-8E2A-E9B0003063EE}"/>
    <cellStyle name="Normal 7 2 2 2 2 2 4" xfId="1707" xr:uid="{E961E28B-5CD1-47B1-8F25-F8D5ACF2EED9}"/>
    <cellStyle name="Normal 7 2 2 2 2 3" xfId="679" xr:uid="{6F915BF6-70C4-4776-BE22-F3116815B5C3}"/>
    <cellStyle name="Normal 7 2 2 2 2 3 2" xfId="1708" xr:uid="{CB430C66-65EC-4A4A-A76F-5F18F1D21651}"/>
    <cellStyle name="Normal 7 2 2 2 2 3 2 2" xfId="1709" xr:uid="{1EAB599C-3DA0-4237-BA35-423630654FF9}"/>
    <cellStyle name="Normal 7 2 2 2 2 3 3" xfId="1710" xr:uid="{BE345D2F-ECEF-4D32-9537-7F5F69467BCB}"/>
    <cellStyle name="Normal 7 2 2 2 2 3 4" xfId="3427" xr:uid="{F4EB444E-206F-4966-98EC-A98ABFA45F3A}"/>
    <cellStyle name="Normal 7 2 2 2 2 4" xfId="1711" xr:uid="{FD2A0600-E578-45E7-A8A0-0B4E9A8F19DA}"/>
    <cellStyle name="Normal 7 2 2 2 2 4 2" xfId="1712" xr:uid="{FF0CA453-764A-4A20-906E-991F217AC0F4}"/>
    <cellStyle name="Normal 7 2 2 2 2 5" xfId="1713" xr:uid="{3888AA78-D8F7-4FEF-8004-07892F573409}"/>
    <cellStyle name="Normal 7 2 2 2 2 6" xfId="3428" xr:uid="{C4F825E0-9FCD-4C0F-B292-DCE24F63B4D3}"/>
    <cellStyle name="Normal 7 2 2 2 3" xfId="348" xr:uid="{1196C39F-F509-4E2B-B3E5-A2CAEEB4B896}"/>
    <cellStyle name="Normal 7 2 2 2 3 2" xfId="680" xr:uid="{2876820D-89DF-4252-9652-D8CAFED2860C}"/>
    <cellStyle name="Normal 7 2 2 2 3 2 2" xfId="681" xr:uid="{9CD49A96-2495-456B-888F-1FF20A46E86A}"/>
    <cellStyle name="Normal 7 2 2 2 3 2 2 2" xfId="1714" xr:uid="{5C1BB1A6-C9C3-4E28-B0C2-225097FAA4F8}"/>
    <cellStyle name="Normal 7 2 2 2 3 2 2 2 2" xfId="1715" xr:uid="{54A14CC6-DCB3-419B-8344-D75FE8640F0D}"/>
    <cellStyle name="Normal 7 2 2 2 3 2 2 3" xfId="1716" xr:uid="{66AD2916-2821-4D58-82EF-8242593F2A4F}"/>
    <cellStyle name="Normal 7 2 2 2 3 2 3" xfId="1717" xr:uid="{9B17CD9E-62F5-42F1-858A-DB42D7B0FF9F}"/>
    <cellStyle name="Normal 7 2 2 2 3 2 3 2" xfId="1718" xr:uid="{35D53A70-C57B-41E6-91C5-E03D4A3EC515}"/>
    <cellStyle name="Normal 7 2 2 2 3 2 4" xfId="1719" xr:uid="{368B6806-BEEB-4A87-B40D-A66BF6D7AC19}"/>
    <cellStyle name="Normal 7 2 2 2 3 3" xfId="682" xr:uid="{C55AFAD4-0E95-40A0-AD74-E8E1354F5D3B}"/>
    <cellStyle name="Normal 7 2 2 2 3 3 2" xfId="1720" xr:uid="{7A5355BF-919D-455B-B459-2AF0AFBFCC24}"/>
    <cellStyle name="Normal 7 2 2 2 3 3 2 2" xfId="1721" xr:uid="{B2D10B2B-BCAC-4E02-864C-FC45AF0F5DA0}"/>
    <cellStyle name="Normal 7 2 2 2 3 3 3" xfId="1722" xr:uid="{DAB6D9F2-DF67-45B2-B631-1DC63582EC64}"/>
    <cellStyle name="Normal 7 2 2 2 3 4" xfId="1723" xr:uid="{757B9D29-1133-4636-9E72-DCFC35A6FA04}"/>
    <cellStyle name="Normal 7 2 2 2 3 4 2" xfId="1724" xr:uid="{DF5053C1-27D7-41D6-BD58-7FEC8C52725D}"/>
    <cellStyle name="Normal 7 2 2 2 3 5" xfId="1725" xr:uid="{A2393D04-3E01-4B32-ABBD-383247AC1A5B}"/>
    <cellStyle name="Normal 7 2 2 2 4" xfId="683" xr:uid="{31B80897-72A1-4EF0-A06C-F6E96ACEBE1D}"/>
    <cellStyle name="Normal 7 2 2 2 4 2" xfId="684" xr:uid="{491B3940-29F9-448A-A83F-D1ADA28A3B47}"/>
    <cellStyle name="Normal 7 2 2 2 4 2 2" xfId="1726" xr:uid="{CDC12271-179F-49DC-8417-CC0C80F40111}"/>
    <cellStyle name="Normal 7 2 2 2 4 2 2 2" xfId="1727" xr:uid="{E8BFD57B-A5D0-46CD-872E-208C60F6087C}"/>
    <cellStyle name="Normal 7 2 2 2 4 2 3" xfId="1728" xr:uid="{A55D1848-091A-4FB4-90B7-18A8B05A1D6D}"/>
    <cellStyle name="Normal 7 2 2 2 4 3" xfId="1729" xr:uid="{79770195-51AC-4779-91DC-973D3D9502DE}"/>
    <cellStyle name="Normal 7 2 2 2 4 3 2" xfId="1730" xr:uid="{96B52729-C406-48DD-8C4A-F2BF4E651A71}"/>
    <cellStyle name="Normal 7 2 2 2 4 4" xfId="1731" xr:uid="{EE1AA77C-254A-4A58-9B87-4465050FB5B4}"/>
    <cellStyle name="Normal 7 2 2 2 5" xfId="685" xr:uid="{90596398-7FE6-4B05-86F1-AC4DF81C69F9}"/>
    <cellStyle name="Normal 7 2 2 2 5 2" xfId="1732" xr:uid="{C87505FA-7D84-41C9-94F1-09AE71A615F0}"/>
    <cellStyle name="Normal 7 2 2 2 5 2 2" xfId="1733" xr:uid="{7D41E8E1-09A3-4188-B8CD-16F9871C4D5C}"/>
    <cellStyle name="Normal 7 2 2 2 5 3" xfId="1734" xr:uid="{E6FB35F6-6F59-4E37-8AD5-F5C5FC296895}"/>
    <cellStyle name="Normal 7 2 2 2 5 4" xfId="3429" xr:uid="{42D5C2DF-EDF3-45A9-AFE1-77AFBDE3034D}"/>
    <cellStyle name="Normal 7 2 2 2 6" xfId="1735" xr:uid="{AD4CFDE8-D471-4008-A2B2-4BC72A2D4407}"/>
    <cellStyle name="Normal 7 2 2 2 6 2" xfId="1736" xr:uid="{E7F53698-0137-4FAA-A738-48EEA0DA43E2}"/>
    <cellStyle name="Normal 7 2 2 2 7" xfId="1737" xr:uid="{F03FF61F-38FC-4FB5-B07A-D1472C0993EC}"/>
    <cellStyle name="Normal 7 2 2 2 8" xfId="3430" xr:uid="{23C2BBAF-1097-4320-BB78-B1FAE15C8DCF}"/>
    <cellStyle name="Normal 7 2 2 3" xfId="349" xr:uid="{3B85B930-ACCD-444C-9497-64B8B83ABEF4}"/>
    <cellStyle name="Normal 7 2 2 3 2" xfId="686" xr:uid="{EE44CBC5-0A0B-4E51-B83B-07D729BCB52B}"/>
    <cellStyle name="Normal 7 2 2 3 2 2" xfId="687" xr:uid="{3B72CEE5-F598-418B-A1B8-D51470EB1B0B}"/>
    <cellStyle name="Normal 7 2 2 3 2 2 2" xfId="1738" xr:uid="{D0D69169-0F4E-4EBF-9E90-CB28816FEE2D}"/>
    <cellStyle name="Normal 7 2 2 3 2 2 2 2" xfId="1739" xr:uid="{007FF2F8-5123-45A7-B4F8-280FC6923E85}"/>
    <cellStyle name="Normal 7 2 2 3 2 2 3" xfId="1740" xr:uid="{4C26BED3-3561-4FF3-8130-2B879B8A849A}"/>
    <cellStyle name="Normal 7 2 2 3 2 3" xfId="1741" xr:uid="{FF776E3C-11D1-417F-BB70-0BBC6B398836}"/>
    <cellStyle name="Normal 7 2 2 3 2 3 2" xfId="1742" xr:uid="{AB7FCF02-648C-40D7-9BC4-9B6428903A11}"/>
    <cellStyle name="Normal 7 2 2 3 2 4" xfId="1743" xr:uid="{BED8F428-27C0-4826-83C6-7BB8628A6FF0}"/>
    <cellStyle name="Normal 7 2 2 3 3" xfId="688" xr:uid="{42C4EF35-C5D7-4160-BEBE-F7858954E0DC}"/>
    <cellStyle name="Normal 7 2 2 3 3 2" xfId="1744" xr:uid="{9DFC03E4-5622-4511-A01B-181A7E486809}"/>
    <cellStyle name="Normal 7 2 2 3 3 2 2" xfId="1745" xr:uid="{A8A892BC-182F-40E4-B534-2EBFF25AC996}"/>
    <cellStyle name="Normal 7 2 2 3 3 3" xfId="1746" xr:uid="{87989D37-4711-4D99-BE6D-C4583FC1393C}"/>
    <cellStyle name="Normal 7 2 2 3 3 4" xfId="3431" xr:uid="{2D62713E-5E21-42D9-A725-8538D576DF1B}"/>
    <cellStyle name="Normal 7 2 2 3 4" xfId="1747" xr:uid="{F85327B0-58EE-4231-95A7-AFBDA117C0E6}"/>
    <cellStyle name="Normal 7 2 2 3 4 2" xfId="1748" xr:uid="{220A5FF5-FA48-456F-91CD-BA0CCB2F5F8F}"/>
    <cellStyle name="Normal 7 2 2 3 5" xfId="1749" xr:uid="{13A7BB01-7A42-4E14-B27B-992DF38A241A}"/>
    <cellStyle name="Normal 7 2 2 3 6" xfId="3432" xr:uid="{17F385D3-D31C-4C32-81A4-2A1001DF9ECF}"/>
    <cellStyle name="Normal 7 2 2 4" xfId="350" xr:uid="{6B919585-BD89-4A9F-A833-0511EB45BFB4}"/>
    <cellStyle name="Normal 7 2 2 4 2" xfId="689" xr:uid="{DA5C384D-A112-476B-B1A2-0AACBF8DBCF9}"/>
    <cellStyle name="Normal 7 2 2 4 2 2" xfId="690" xr:uid="{ED7F12CF-2247-415C-93AE-4B94D014CD0F}"/>
    <cellStyle name="Normal 7 2 2 4 2 2 2" xfId="1750" xr:uid="{3DACC6D2-C41E-480F-868D-70C5CC54EC01}"/>
    <cellStyle name="Normal 7 2 2 4 2 2 2 2" xfId="1751" xr:uid="{E63BB7E9-DB76-46CA-B5CD-BE117CD6C6CE}"/>
    <cellStyle name="Normal 7 2 2 4 2 2 3" xfId="1752" xr:uid="{6E34F28B-643B-46FB-B378-5CC8AF785C15}"/>
    <cellStyle name="Normal 7 2 2 4 2 3" xfId="1753" xr:uid="{26DD11A6-6CD9-43E2-B1EF-D11C8465002D}"/>
    <cellStyle name="Normal 7 2 2 4 2 3 2" xfId="1754" xr:uid="{2521AD92-D915-4B9C-97F1-D1008A3C6AFC}"/>
    <cellStyle name="Normal 7 2 2 4 2 4" xfId="1755" xr:uid="{166C4483-936C-4917-BDC8-4855F7A20DC6}"/>
    <cellStyle name="Normal 7 2 2 4 3" xfId="691" xr:uid="{BE402F55-5514-4181-8581-5FDE0A57FFB6}"/>
    <cellStyle name="Normal 7 2 2 4 3 2" xfId="1756" xr:uid="{F5049CBB-AE80-4F94-8852-316A0517177B}"/>
    <cellStyle name="Normal 7 2 2 4 3 2 2" xfId="1757" xr:uid="{0CA23C71-317B-4174-B114-2A7A250C931F}"/>
    <cellStyle name="Normal 7 2 2 4 3 3" xfId="1758" xr:uid="{0CCC3125-676A-497D-B137-DB8E195C98CF}"/>
    <cellStyle name="Normal 7 2 2 4 4" xfId="1759" xr:uid="{B609152D-E074-4DF9-BE69-15CB20ADBFAC}"/>
    <cellStyle name="Normal 7 2 2 4 4 2" xfId="1760" xr:uid="{54948D64-45D9-482F-AB1C-D9A3B8BEDAA4}"/>
    <cellStyle name="Normal 7 2 2 4 5" xfId="1761" xr:uid="{6485C1FA-8240-4BBD-8CD6-F30B74555CBE}"/>
    <cellStyle name="Normal 7 2 2 5" xfId="351" xr:uid="{9EB77963-8FFF-4A3A-AAEC-883CFB04FACE}"/>
    <cellStyle name="Normal 7 2 2 5 2" xfId="692" xr:uid="{4DEED9F8-5B4E-4827-B158-B268420DAAD5}"/>
    <cellStyle name="Normal 7 2 2 5 2 2" xfId="1762" xr:uid="{D7ACFD42-6FAB-46DA-AF26-7F873E575FF6}"/>
    <cellStyle name="Normal 7 2 2 5 2 2 2" xfId="1763" xr:uid="{47C919D8-9596-4859-9EBF-3D6ECEEC5C48}"/>
    <cellStyle name="Normal 7 2 2 5 2 3" xfId="1764" xr:uid="{848E802C-3B17-4A57-B97C-353E29ED15C4}"/>
    <cellStyle name="Normal 7 2 2 5 3" xfId="1765" xr:uid="{1E709AB4-8B35-47E1-B43A-1DA62C27F239}"/>
    <cellStyle name="Normal 7 2 2 5 3 2" xfId="1766" xr:uid="{600A0FCA-69FB-48E8-82A5-C477A68B26D2}"/>
    <cellStyle name="Normal 7 2 2 5 4" xfId="1767" xr:uid="{6352C857-FD83-493A-83F3-016797044CCE}"/>
    <cellStyle name="Normal 7 2 2 6" xfId="693" xr:uid="{C4996730-6D02-45D6-9701-1983808B04DF}"/>
    <cellStyle name="Normal 7 2 2 6 2" xfId="1768" xr:uid="{96F5713F-C398-43DD-A4C5-97CD34F47381}"/>
    <cellStyle name="Normal 7 2 2 6 2 2" xfId="1769" xr:uid="{9B560B98-2B6E-46C6-A39F-80FD9795CA70}"/>
    <cellStyle name="Normal 7 2 2 6 3" xfId="1770" xr:uid="{BA7CAA40-46E6-4C9D-98E2-1D91FC8F5740}"/>
    <cellStyle name="Normal 7 2 2 6 4" xfId="3433" xr:uid="{A34060DE-9A23-458B-B548-466BD2DBB50B}"/>
    <cellStyle name="Normal 7 2 2 7" xfId="1771" xr:uid="{69D63497-7535-4112-8FAC-C068A1019733}"/>
    <cellStyle name="Normal 7 2 2 7 2" xfId="1772" xr:uid="{FE0FC3E4-F46F-47D1-877A-F54D63D87F72}"/>
    <cellStyle name="Normal 7 2 2 8" xfId="1773" xr:uid="{187E6BA6-DC84-4818-A664-4CE0107D2BB0}"/>
    <cellStyle name="Normal 7 2 2 9" xfId="3434" xr:uid="{628AD070-CA67-4206-BB7C-C3194A185EC9}"/>
    <cellStyle name="Normal 7 2 3" xfId="136" xr:uid="{7CA2BA78-ACCD-48A5-864E-777823A987B3}"/>
    <cellStyle name="Normal 7 2 3 2" xfId="137" xr:uid="{7AC0F33E-C288-40A7-82D0-435B82EE05CE}"/>
    <cellStyle name="Normal 7 2 3 2 2" xfId="694" xr:uid="{750C43DD-D9AA-4B53-B5CD-F598DE6E81A9}"/>
    <cellStyle name="Normal 7 2 3 2 2 2" xfId="695" xr:uid="{D52D969F-5FBA-4163-B259-70C68CD478DA}"/>
    <cellStyle name="Normal 7 2 3 2 2 2 2" xfId="1774" xr:uid="{63280258-48E0-4EAC-9B33-0CA075E97612}"/>
    <cellStyle name="Normal 7 2 3 2 2 2 2 2" xfId="1775" xr:uid="{FB9AC05C-850A-4744-BF40-242B9188D8A0}"/>
    <cellStyle name="Normal 7 2 3 2 2 2 3" xfId="1776" xr:uid="{A2A1DD96-EA72-4D14-ABA4-0C66AD8C5C32}"/>
    <cellStyle name="Normal 7 2 3 2 2 3" xfId="1777" xr:uid="{9A39858A-38DC-41C8-B54B-C69CB2AD947F}"/>
    <cellStyle name="Normal 7 2 3 2 2 3 2" xfId="1778" xr:uid="{0466E94C-145F-40FA-92B1-9F9C00023250}"/>
    <cellStyle name="Normal 7 2 3 2 2 4" xfId="1779" xr:uid="{05577DC1-3896-4F62-8BAB-533550F9E9C1}"/>
    <cellStyle name="Normal 7 2 3 2 3" xfId="696" xr:uid="{8DA98B05-3EC7-4B04-8292-79E7BD05E17E}"/>
    <cellStyle name="Normal 7 2 3 2 3 2" xfId="1780" xr:uid="{198EB50C-039C-49DB-8718-59E40FA13618}"/>
    <cellStyle name="Normal 7 2 3 2 3 2 2" xfId="1781" xr:uid="{728DEF57-84D9-45D1-A4FA-4F8C883AB19D}"/>
    <cellStyle name="Normal 7 2 3 2 3 3" xfId="1782" xr:uid="{2F778FBA-21AD-4623-A3E6-DABDCDAB5FF8}"/>
    <cellStyle name="Normal 7 2 3 2 3 4" xfId="3435" xr:uid="{62A980ED-0477-49DC-9E71-7D0B9B99AD1C}"/>
    <cellStyle name="Normal 7 2 3 2 4" xfId="1783" xr:uid="{2E4FDF05-2F36-4ECF-A64F-6110F9A06A15}"/>
    <cellStyle name="Normal 7 2 3 2 4 2" xfId="1784" xr:uid="{564D6DA7-36FA-4A4E-B518-FF7CFC5022A0}"/>
    <cellStyle name="Normal 7 2 3 2 5" xfId="1785" xr:uid="{1F34A681-0F60-42EB-B5CD-54819A8B7DCD}"/>
    <cellStyle name="Normal 7 2 3 2 6" xfId="3436" xr:uid="{239D5B1A-91FE-4037-878A-10A25A8DF47F}"/>
    <cellStyle name="Normal 7 2 3 3" xfId="352" xr:uid="{7ABA52F5-887C-4AD6-8738-07C676D5D461}"/>
    <cellStyle name="Normal 7 2 3 3 2" xfId="697" xr:uid="{736C31BD-A182-4599-A013-F410D30940A5}"/>
    <cellStyle name="Normal 7 2 3 3 2 2" xfId="698" xr:uid="{56A26100-E289-4A4E-BA93-C78EA77700AF}"/>
    <cellStyle name="Normal 7 2 3 3 2 2 2" xfId="1786" xr:uid="{E782721D-7AB0-4CEC-B548-D2CD9BF6FDD8}"/>
    <cellStyle name="Normal 7 2 3 3 2 2 2 2" xfId="1787" xr:uid="{B478AF06-36FC-4137-8F7B-F33DFA3E8F4C}"/>
    <cellStyle name="Normal 7 2 3 3 2 2 3" xfId="1788" xr:uid="{CD36BF24-9468-4D7E-A41C-3F716FA99B8D}"/>
    <cellStyle name="Normal 7 2 3 3 2 3" xfId="1789" xr:uid="{2393BC83-17E6-412C-AF8E-903FDB5E2C3F}"/>
    <cellStyle name="Normal 7 2 3 3 2 3 2" xfId="1790" xr:uid="{431F84E5-05D2-4468-BBBE-E787824A6338}"/>
    <cellStyle name="Normal 7 2 3 3 2 4" xfId="1791" xr:uid="{B0EB0298-B358-42A6-85AE-8009825E4487}"/>
    <cellStyle name="Normal 7 2 3 3 3" xfId="699" xr:uid="{D0071332-3422-47D9-A257-785ABC6CEE7A}"/>
    <cellStyle name="Normal 7 2 3 3 3 2" xfId="1792" xr:uid="{E92C5C20-3991-4D56-872A-9BBBFE725FCF}"/>
    <cellStyle name="Normal 7 2 3 3 3 2 2" xfId="1793" xr:uid="{4B8744C1-C756-4018-8489-B32A58414827}"/>
    <cellStyle name="Normal 7 2 3 3 3 3" xfId="1794" xr:uid="{5E31E621-1AB7-4BCB-B5A9-F54E8C6EB73C}"/>
    <cellStyle name="Normal 7 2 3 3 4" xfId="1795" xr:uid="{01BB9C9B-1045-41F8-B3BC-3EA988384592}"/>
    <cellStyle name="Normal 7 2 3 3 4 2" xfId="1796" xr:uid="{195E4132-EC36-4031-AF9F-D2D3052D094E}"/>
    <cellStyle name="Normal 7 2 3 3 5" xfId="1797" xr:uid="{A770F7AC-BF7A-4EFB-B16C-E465D148858C}"/>
    <cellStyle name="Normal 7 2 3 4" xfId="353" xr:uid="{6C3C39D4-63EB-436E-AFBA-E4F6007111EA}"/>
    <cellStyle name="Normal 7 2 3 4 2" xfId="700" xr:uid="{493E84A1-9A0D-4A53-A093-C867FA458652}"/>
    <cellStyle name="Normal 7 2 3 4 2 2" xfId="1798" xr:uid="{57A7CB40-681C-4373-95BF-DD90EDAC6D48}"/>
    <cellStyle name="Normal 7 2 3 4 2 2 2" xfId="1799" xr:uid="{4AAAEBE9-F496-42B9-84E2-77117A930B64}"/>
    <cellStyle name="Normal 7 2 3 4 2 3" xfId="1800" xr:uid="{B59DCCE2-076F-475C-B177-0320A1C6E0BB}"/>
    <cellStyle name="Normal 7 2 3 4 3" xfId="1801" xr:uid="{09804673-BB8A-40E1-9BF7-806312EE06ED}"/>
    <cellStyle name="Normal 7 2 3 4 3 2" xfId="1802" xr:uid="{698DDDD7-7DCF-41B3-A764-D61DC886377C}"/>
    <cellStyle name="Normal 7 2 3 4 4" xfId="1803" xr:uid="{B53FE838-FCF7-4360-A7B6-14D6FE0A4932}"/>
    <cellStyle name="Normal 7 2 3 5" xfId="701" xr:uid="{78FED317-6898-4237-B309-27266C134479}"/>
    <cellStyle name="Normal 7 2 3 5 2" xfId="1804" xr:uid="{4B19A0F4-31D2-4EDE-8469-1C017B2354A3}"/>
    <cellStyle name="Normal 7 2 3 5 2 2" xfId="1805" xr:uid="{798F2708-9270-4AB6-9927-1891AEA7D25C}"/>
    <cellStyle name="Normal 7 2 3 5 3" xfId="1806" xr:uid="{54A799AB-A667-409D-BF94-DD7F1535AE08}"/>
    <cellStyle name="Normal 7 2 3 5 4" xfId="3437" xr:uid="{F879802A-DA16-4E82-9F0C-7B93190A653F}"/>
    <cellStyle name="Normal 7 2 3 6" xfId="1807" xr:uid="{7C30E384-5810-49B9-B613-5D66107CF414}"/>
    <cellStyle name="Normal 7 2 3 6 2" xfId="1808" xr:uid="{1EE2A46F-F7E5-44C3-BFC8-A41019E95488}"/>
    <cellStyle name="Normal 7 2 3 7" xfId="1809" xr:uid="{67A11D9A-D6B4-4F4A-BAE8-1845F58CCF85}"/>
    <cellStyle name="Normal 7 2 3 8" xfId="3438" xr:uid="{9ADE1A30-F4C5-4BBC-80CC-2E93BB50C1E4}"/>
    <cellStyle name="Normal 7 2 4" xfId="138" xr:uid="{661EBE3D-4886-454B-AEC5-44895E9CAEE2}"/>
    <cellStyle name="Normal 7 2 4 2" xfId="448" xr:uid="{7894B192-54AC-41A0-98D4-90C261F093D8}"/>
    <cellStyle name="Normal 7 2 4 2 2" xfId="702" xr:uid="{FD56AD2D-F63E-4937-8AD0-A811F1D53BAE}"/>
    <cellStyle name="Normal 7 2 4 2 2 2" xfId="1810" xr:uid="{FE50630E-DECD-4902-B510-BC6FEB7B9649}"/>
    <cellStyle name="Normal 7 2 4 2 2 2 2" xfId="1811" xr:uid="{54810E65-C86F-4F98-AAE5-4A85398A7B40}"/>
    <cellStyle name="Normal 7 2 4 2 2 3" xfId="1812" xr:uid="{9A0FFD31-7D36-4747-8EB7-4A6C566FF51A}"/>
    <cellStyle name="Normal 7 2 4 2 2 4" xfId="3439" xr:uid="{0BF157EC-F685-47BA-AA3D-8DCE15216165}"/>
    <cellStyle name="Normal 7 2 4 2 3" xfId="1813" xr:uid="{10F5357A-BF24-48BA-9737-3482BDB4C14B}"/>
    <cellStyle name="Normal 7 2 4 2 3 2" xfId="1814" xr:uid="{0EC77630-16BE-443D-A6B7-F57FD9996BB1}"/>
    <cellStyle name="Normal 7 2 4 2 4" xfId="1815" xr:uid="{2ECC8B83-66D9-4D7F-B850-9B4AE878DB01}"/>
    <cellStyle name="Normal 7 2 4 2 5" xfId="3440" xr:uid="{6B149A7A-0C18-412F-ABBD-E352BDD70749}"/>
    <cellStyle name="Normal 7 2 4 3" xfId="703" xr:uid="{9FC09B3C-C3BD-4159-BC2A-CADF0D774D19}"/>
    <cellStyle name="Normal 7 2 4 3 2" xfId="1816" xr:uid="{86158B69-6A51-42CF-973C-075302B49F8F}"/>
    <cellStyle name="Normal 7 2 4 3 2 2" xfId="1817" xr:uid="{AC7E7C9F-05CA-4481-97D6-338B99969B77}"/>
    <cellStyle name="Normal 7 2 4 3 3" xfId="1818" xr:uid="{AEF7A19E-2470-4F1B-9721-4E9E0761C4F8}"/>
    <cellStyle name="Normal 7 2 4 3 4" xfId="3441" xr:uid="{91A4E240-3E48-4A6E-8AAD-E1A2EC50DC99}"/>
    <cellStyle name="Normal 7 2 4 4" xfId="1819" xr:uid="{1C4268FF-AA59-4582-A95E-37DAD39992B8}"/>
    <cellStyle name="Normal 7 2 4 4 2" xfId="1820" xr:uid="{2B17FE45-E922-4BDF-A5C0-1C9A9E21B1C6}"/>
    <cellStyle name="Normal 7 2 4 4 3" xfId="3442" xr:uid="{181ECACD-6232-4575-866F-5FD1365484BB}"/>
    <cellStyle name="Normal 7 2 4 4 4" xfId="3443" xr:uid="{822A35A5-A0D3-4E59-B9F1-449BCB983A39}"/>
    <cellStyle name="Normal 7 2 4 5" xfId="1821" xr:uid="{95B900E4-8BCE-4F40-A226-9077C921F799}"/>
    <cellStyle name="Normal 7 2 4 6" xfId="3444" xr:uid="{C38C35FC-DBF2-42A9-AAA6-A95AAA17F7E9}"/>
    <cellStyle name="Normal 7 2 4 7" xfId="3445" xr:uid="{5EF47DFC-927F-4F24-A790-88C9D9E4B1E3}"/>
    <cellStyle name="Normal 7 2 5" xfId="354" xr:uid="{3D605789-B3DD-4453-95B2-D3E278031DB1}"/>
    <cellStyle name="Normal 7 2 5 2" xfId="704" xr:uid="{66F1A381-B5EB-496D-90F5-68D959702011}"/>
    <cellStyle name="Normal 7 2 5 2 2" xfId="705" xr:uid="{7F4A2725-35F9-4FDB-BF76-2346BFB78976}"/>
    <cellStyle name="Normal 7 2 5 2 2 2" xfId="1822" xr:uid="{5F68DD44-FC79-4DF0-9C66-F21B3CE17157}"/>
    <cellStyle name="Normal 7 2 5 2 2 2 2" xfId="1823" xr:uid="{3B8ABA81-F9BD-43E7-8067-D3B4F3EAB3DD}"/>
    <cellStyle name="Normal 7 2 5 2 2 3" xfId="1824" xr:uid="{1A746AF2-787D-4F34-A0E8-6DE3A758B616}"/>
    <cellStyle name="Normal 7 2 5 2 3" xfId="1825" xr:uid="{0B4B8CC5-BF39-4B38-BCCB-A9EE8960359B}"/>
    <cellStyle name="Normal 7 2 5 2 3 2" xfId="1826" xr:uid="{40D893F5-3FBE-4F4C-8A83-44E0A937F982}"/>
    <cellStyle name="Normal 7 2 5 2 4" xfId="1827" xr:uid="{E1B69B4B-EB99-4A5F-BF41-0BAC967A4B3E}"/>
    <cellStyle name="Normal 7 2 5 3" xfId="706" xr:uid="{6A56AC67-22CC-4692-9E37-9F059EFD3D59}"/>
    <cellStyle name="Normal 7 2 5 3 2" xfId="1828" xr:uid="{A26DFCD0-904D-4B74-8E4E-A41A148081A9}"/>
    <cellStyle name="Normal 7 2 5 3 2 2" xfId="1829" xr:uid="{F5349108-14DC-4CBE-9D56-85DAECD03B14}"/>
    <cellStyle name="Normal 7 2 5 3 3" xfId="1830" xr:uid="{EA89753B-767C-45D6-8970-68757AF57C53}"/>
    <cellStyle name="Normal 7 2 5 3 4" xfId="3446" xr:uid="{E88C862D-C448-455E-B7F1-CD6D12DF10BE}"/>
    <cellStyle name="Normal 7 2 5 4" xfId="1831" xr:uid="{48B58C63-DBC6-44C5-854A-D5C41E894176}"/>
    <cellStyle name="Normal 7 2 5 4 2" xfId="1832" xr:uid="{7BCE1468-148C-48A4-AC20-0EF64AE0B9D3}"/>
    <cellStyle name="Normal 7 2 5 5" xfId="1833" xr:uid="{B60FC6DC-7F24-4AF0-9B6F-CB2F04A83A67}"/>
    <cellStyle name="Normal 7 2 5 6" xfId="3447" xr:uid="{51B6CEF8-ADAC-4B8A-A58A-8FCEEC490996}"/>
    <cellStyle name="Normal 7 2 6" xfId="355" xr:uid="{CD104862-E9A6-45E7-8EA8-2D2012BA826B}"/>
    <cellStyle name="Normal 7 2 6 2" xfId="707" xr:uid="{DA9B8609-35F0-45A4-BB5B-0052EC6A21D4}"/>
    <cellStyle name="Normal 7 2 6 2 2" xfId="1834" xr:uid="{85E3EE5B-A250-4E21-96A2-FDCDEAACC40B}"/>
    <cellStyle name="Normal 7 2 6 2 2 2" xfId="1835" xr:uid="{D8AED89A-2B6E-4CDC-B1DB-6255201B88BF}"/>
    <cellStyle name="Normal 7 2 6 2 3" xfId="1836" xr:uid="{ABE0B340-5EB0-4619-A022-60EFECCFF8FE}"/>
    <cellStyle name="Normal 7 2 6 2 4" xfId="3448" xr:uid="{48656125-0812-4790-ACD5-B8A5B5821E47}"/>
    <cellStyle name="Normal 7 2 6 3" xfId="1837" xr:uid="{100C692B-8F98-478D-9698-3B0B48730487}"/>
    <cellStyle name="Normal 7 2 6 3 2" xfId="1838" xr:uid="{62898E29-DFE7-4D38-9600-B89DA5936C61}"/>
    <cellStyle name="Normal 7 2 6 4" xfId="1839" xr:uid="{4931C394-4333-4657-B390-DCDAD725FAFD}"/>
    <cellStyle name="Normal 7 2 6 5" xfId="3449" xr:uid="{58BE1339-0BCB-431B-AFC0-FDA25A4C3FF4}"/>
    <cellStyle name="Normal 7 2 7" xfId="708" xr:uid="{93324D21-51EC-4334-8B1E-F65A1B0BAD06}"/>
    <cellStyle name="Normal 7 2 7 2" xfId="1840" xr:uid="{215E20A4-B5EC-4C27-83ED-B6F7D380F9AA}"/>
    <cellStyle name="Normal 7 2 7 2 2" xfId="1841" xr:uid="{0755F6AF-B7F9-4847-9FFC-895BA0A41841}"/>
    <cellStyle name="Normal 7 2 7 2 3" xfId="4409" xr:uid="{3BEC1CCD-3299-4BBA-9B52-7297DF949793}"/>
    <cellStyle name="Normal 7 2 7 3" xfId="1842" xr:uid="{3C5F5C9F-8779-44E1-ACB1-F5407A9925FA}"/>
    <cellStyle name="Normal 7 2 7 4" xfId="3450" xr:uid="{3A229F12-5070-4BE4-A0F9-7A4C95EABC06}"/>
    <cellStyle name="Normal 7 2 7 4 2" xfId="4579" xr:uid="{EE7949A4-960D-453F-A5BB-287BAA5FCB15}"/>
    <cellStyle name="Normal 7 2 7 4 3" xfId="4686" xr:uid="{7AC99586-44D5-4E8F-9CC5-462B129E6F4D}"/>
    <cellStyle name="Normal 7 2 7 4 4" xfId="4608" xr:uid="{A7833C20-66B1-45C0-AD4D-3CD8A63AC90E}"/>
    <cellStyle name="Normal 7 2 8" xfId="1843" xr:uid="{9F4FFB17-3B72-437B-8BF2-592A9EABF5A6}"/>
    <cellStyle name="Normal 7 2 8 2" xfId="1844" xr:uid="{C4FDDB33-3360-41BB-B321-7FF298742A42}"/>
    <cellStyle name="Normal 7 2 8 3" xfId="3451" xr:uid="{74BE6EC0-6396-420A-8452-4DBDF8D58750}"/>
    <cellStyle name="Normal 7 2 8 4" xfId="3452" xr:uid="{E42BD5F8-9682-43C9-A87E-73BA5564D650}"/>
    <cellStyle name="Normal 7 2 9" xfId="1845" xr:uid="{EDB495AD-9521-4643-AA73-E20E72A54B04}"/>
    <cellStyle name="Normal 7 3" xfId="139" xr:uid="{2D4F3D14-DBD9-4F86-A888-F07FDE55CBA4}"/>
    <cellStyle name="Normal 7 3 10" xfId="3453" xr:uid="{0D8C927B-0343-49FC-8BC2-77C75F57B130}"/>
    <cellStyle name="Normal 7 3 11" xfId="3454" xr:uid="{D7499FE0-3057-4268-A72A-BC384322B897}"/>
    <cellStyle name="Normal 7 3 2" xfId="140" xr:uid="{96284FEF-BDCA-4366-8F3A-F63838FE9394}"/>
    <cellStyle name="Normal 7 3 2 2" xfId="141" xr:uid="{1A52A42B-62C2-49FF-BCD6-957E37E312DF}"/>
    <cellStyle name="Normal 7 3 2 2 2" xfId="356" xr:uid="{C98E3733-6380-4175-AB99-7BFAA602D343}"/>
    <cellStyle name="Normal 7 3 2 2 2 2" xfId="709" xr:uid="{AF963A6B-CFBB-4DF0-AFF1-2784F79F2FFD}"/>
    <cellStyle name="Normal 7 3 2 2 2 2 2" xfId="1846" xr:uid="{9A490624-4BD3-446F-B7E4-97F6CAD3ADC7}"/>
    <cellStyle name="Normal 7 3 2 2 2 2 2 2" xfId="1847" xr:uid="{1BB24F0A-772E-4259-8B00-8D5A501E3196}"/>
    <cellStyle name="Normal 7 3 2 2 2 2 3" xfId="1848" xr:uid="{DF7CD067-6048-4E4B-85F6-6DA41CEEE1D5}"/>
    <cellStyle name="Normal 7 3 2 2 2 2 4" xfId="3455" xr:uid="{8FD8C79A-0001-4E00-908E-6F7D870111FA}"/>
    <cellStyle name="Normal 7 3 2 2 2 3" xfId="1849" xr:uid="{36CAED6E-8DA7-4E11-8A4C-CCE9E99C8003}"/>
    <cellStyle name="Normal 7 3 2 2 2 3 2" xfId="1850" xr:uid="{70C40287-5048-46C7-A24A-418E8AC1AA00}"/>
    <cellStyle name="Normal 7 3 2 2 2 3 3" xfId="3456" xr:uid="{4AF7C7CC-8A3B-4CB4-BCDE-8F6F4EFF535E}"/>
    <cellStyle name="Normal 7 3 2 2 2 3 4" xfId="3457" xr:uid="{13F42CE7-B81D-4024-A520-BC52D392A8CB}"/>
    <cellStyle name="Normal 7 3 2 2 2 4" xfId="1851" xr:uid="{57007698-385F-427F-9717-EFB6741BD7D5}"/>
    <cellStyle name="Normal 7 3 2 2 2 5" xfId="3458" xr:uid="{D2A829B9-086B-471E-BD44-0864DFB6BBEF}"/>
    <cellStyle name="Normal 7 3 2 2 2 6" xfId="3459" xr:uid="{339F6508-8EB1-46A1-8A9E-7D4A056ABD4E}"/>
    <cellStyle name="Normal 7 3 2 2 3" xfId="710" xr:uid="{A50A06BA-45F8-4380-883C-CC3A3B8D4C70}"/>
    <cellStyle name="Normal 7 3 2 2 3 2" xfId="1852" xr:uid="{9401F513-4455-4578-B7F6-8AEA95168355}"/>
    <cellStyle name="Normal 7 3 2 2 3 2 2" xfId="1853" xr:uid="{2473AC27-10B3-4870-B6DF-BE88AC870731}"/>
    <cellStyle name="Normal 7 3 2 2 3 2 3" xfId="3460" xr:uid="{5BEF7405-81F6-43B8-A3BA-E69CA14CBCA5}"/>
    <cellStyle name="Normal 7 3 2 2 3 2 4" xfId="3461" xr:uid="{42252665-5C41-4F47-9136-5BF079B46EC6}"/>
    <cellStyle name="Normal 7 3 2 2 3 3" xfId="1854" xr:uid="{A9E03367-C777-4578-ADFF-578B94693139}"/>
    <cellStyle name="Normal 7 3 2 2 3 4" xfId="3462" xr:uid="{CE46439C-B5C9-4214-A300-D9DDFDCA80AE}"/>
    <cellStyle name="Normal 7 3 2 2 3 5" xfId="3463" xr:uid="{298EBB42-8F29-47C3-ADFD-D2E34CC5B51C}"/>
    <cellStyle name="Normal 7 3 2 2 4" xfId="1855" xr:uid="{092B8F1F-7CBA-4239-A826-023E70AA75AB}"/>
    <cellStyle name="Normal 7 3 2 2 4 2" xfId="1856" xr:uid="{08E28A5B-913F-4CE4-948A-165D502821D8}"/>
    <cellStyle name="Normal 7 3 2 2 4 3" xfId="3464" xr:uid="{E224DE73-B2C5-492A-B2BD-3CE1BA386446}"/>
    <cellStyle name="Normal 7 3 2 2 4 4" xfId="3465" xr:uid="{C4E3351B-D58E-4B52-8B3A-802B89745F6E}"/>
    <cellStyle name="Normal 7 3 2 2 5" xfId="1857" xr:uid="{7A5B4989-BDAC-4155-9419-9C1C3ADC4F05}"/>
    <cellStyle name="Normal 7 3 2 2 5 2" xfId="3466" xr:uid="{E7FEEEC7-EAD8-4A21-9361-422ACEA683FA}"/>
    <cellStyle name="Normal 7 3 2 2 5 3" xfId="3467" xr:uid="{D3B08CC1-EBCD-42E8-83E8-FB7CAEC36BAC}"/>
    <cellStyle name="Normal 7 3 2 2 5 4" xfId="3468" xr:uid="{40AFED1A-2D76-42D5-9AA0-660D29B10E4D}"/>
    <cellStyle name="Normal 7 3 2 2 6" xfId="3469" xr:uid="{B48530FC-9131-4F8E-BE1F-92C7563B0765}"/>
    <cellStyle name="Normal 7 3 2 2 7" xfId="3470" xr:uid="{19DCA485-1ACF-4FDF-BE4A-35C9BFD7D9F7}"/>
    <cellStyle name="Normal 7 3 2 2 8" xfId="3471" xr:uid="{2EE802D7-9FE3-4E5C-B953-4289DE929CB7}"/>
    <cellStyle name="Normal 7 3 2 3" xfId="357" xr:uid="{7CA46937-5B01-45FE-8787-FD118F58A91B}"/>
    <cellStyle name="Normal 7 3 2 3 2" xfId="711" xr:uid="{A334FC6E-B393-4E22-A940-A5A37A1D7E3E}"/>
    <cellStyle name="Normal 7 3 2 3 2 2" xfId="712" xr:uid="{94DD7B9A-776A-47FE-BE79-6C3B41F26E5D}"/>
    <cellStyle name="Normal 7 3 2 3 2 2 2" xfId="1858" xr:uid="{AEE153EF-63DA-452F-B8D4-89AA8CB46BC6}"/>
    <cellStyle name="Normal 7 3 2 3 2 2 2 2" xfId="1859" xr:uid="{211D9647-61BE-4BE1-BB57-B7769DC61FFD}"/>
    <cellStyle name="Normal 7 3 2 3 2 2 3" xfId="1860" xr:uid="{CFE511D3-4938-4E84-BD5C-809BAA756D8D}"/>
    <cellStyle name="Normal 7 3 2 3 2 3" xfId="1861" xr:uid="{2C40D7FF-3B04-4D7A-95F0-A75679B93EAD}"/>
    <cellStyle name="Normal 7 3 2 3 2 3 2" xfId="1862" xr:uid="{5654284C-91AD-4E45-A4F1-0A5B68CE7322}"/>
    <cellStyle name="Normal 7 3 2 3 2 4" xfId="1863" xr:uid="{D637A42A-B23E-4590-974A-F7460CDAD19F}"/>
    <cellStyle name="Normal 7 3 2 3 3" xfId="713" xr:uid="{B36FE7A9-4D2C-4996-BA45-53234A0F078B}"/>
    <cellStyle name="Normal 7 3 2 3 3 2" xfId="1864" xr:uid="{CF4E4B42-CC45-4BD3-B6F3-5D8DAFAD0E65}"/>
    <cellStyle name="Normal 7 3 2 3 3 2 2" xfId="1865" xr:uid="{8270F859-F305-426F-9604-35D55F29729D}"/>
    <cellStyle name="Normal 7 3 2 3 3 3" xfId="1866" xr:uid="{5CBFC40F-621B-4ED4-AEB5-503CB52E674A}"/>
    <cellStyle name="Normal 7 3 2 3 3 4" xfId="3472" xr:uid="{BAA0C78A-D09E-49A9-BC08-B0AA6D1D3493}"/>
    <cellStyle name="Normal 7 3 2 3 4" xfId="1867" xr:uid="{C70A3C3F-C314-4445-9F09-66C42C1CAD41}"/>
    <cellStyle name="Normal 7 3 2 3 4 2" xfId="1868" xr:uid="{A0DC33B0-14CB-44CC-80DD-8BC83B2083C6}"/>
    <cellStyle name="Normal 7 3 2 3 5" xfId="1869" xr:uid="{739E89DC-039C-4EE6-9AA7-754316232614}"/>
    <cellStyle name="Normal 7 3 2 3 6" xfId="3473" xr:uid="{1AFF2F46-52CF-4CA6-9EA9-038166D4550A}"/>
    <cellStyle name="Normal 7 3 2 4" xfId="358" xr:uid="{FD372825-24BA-412F-B910-D259E8224C22}"/>
    <cellStyle name="Normal 7 3 2 4 2" xfId="714" xr:uid="{4508B2EE-6E35-4C92-9E6A-0A30DDEEDA6A}"/>
    <cellStyle name="Normal 7 3 2 4 2 2" xfId="1870" xr:uid="{83CE6ED9-DD6F-404C-9C44-8561CCA82D73}"/>
    <cellStyle name="Normal 7 3 2 4 2 2 2" xfId="1871" xr:uid="{421D796E-7B43-4B55-9F3A-C94834366498}"/>
    <cellStyle name="Normal 7 3 2 4 2 3" xfId="1872" xr:uid="{AE748777-8B1A-402E-9B14-83D43A2AD35E}"/>
    <cellStyle name="Normal 7 3 2 4 2 4" xfId="3474" xr:uid="{5A05C54E-EA35-48D4-BD6C-7524CBDC1540}"/>
    <cellStyle name="Normal 7 3 2 4 3" xfId="1873" xr:uid="{E85AADCC-F697-41A0-820F-56C3D56A6DE6}"/>
    <cellStyle name="Normal 7 3 2 4 3 2" xfId="1874" xr:uid="{B46DD4E3-5F09-4299-9450-B92299C02521}"/>
    <cellStyle name="Normal 7 3 2 4 4" xfId="1875" xr:uid="{6127C2D5-C8AA-411B-A701-C3AD1CE05BE8}"/>
    <cellStyle name="Normal 7 3 2 4 5" xfId="3475" xr:uid="{C8575330-45DB-4F21-B5A8-464E45C6CB0B}"/>
    <cellStyle name="Normal 7 3 2 5" xfId="359" xr:uid="{7A010801-37D6-4C90-BB8C-D86BC9CA2A5F}"/>
    <cellStyle name="Normal 7 3 2 5 2" xfId="1876" xr:uid="{B48A8682-2091-4F1F-ABA8-EE1768404057}"/>
    <cellStyle name="Normal 7 3 2 5 2 2" xfId="1877" xr:uid="{5CCEF47E-E432-496B-BC8D-7029A2B1FC4D}"/>
    <cellStyle name="Normal 7 3 2 5 3" xfId="1878" xr:uid="{96877C07-B997-4F3A-9594-64BEAFC0EC84}"/>
    <cellStyle name="Normal 7 3 2 5 4" xfId="3476" xr:uid="{035CF860-B627-4742-BA6D-4039C6C2A8B6}"/>
    <cellStyle name="Normal 7 3 2 6" xfId="1879" xr:uid="{771D2CB4-D794-4D6F-A08E-F1EE1F10B926}"/>
    <cellStyle name="Normal 7 3 2 6 2" xfId="1880" xr:uid="{18ACD493-E972-4961-B54D-01BA2AC12EB4}"/>
    <cellStyle name="Normal 7 3 2 6 3" xfId="3477" xr:uid="{3E5766B3-4CA2-4763-9DC8-B627BB63707B}"/>
    <cellStyle name="Normal 7 3 2 6 4" xfId="3478" xr:uid="{4E77E3C4-E7B7-4EA7-B969-B7D3F12B1E79}"/>
    <cellStyle name="Normal 7 3 2 7" xfId="1881" xr:uid="{D24F4658-3A69-4057-A3BC-DEF65D97BDDE}"/>
    <cellStyle name="Normal 7 3 2 8" xfId="3479" xr:uid="{667685CF-9C3F-4720-AD7C-1F25B970DA40}"/>
    <cellStyle name="Normal 7 3 2 9" xfId="3480" xr:uid="{F5AD8469-1A6A-47AE-B2C5-ACF19A802C9C}"/>
    <cellStyle name="Normal 7 3 3" xfId="142" xr:uid="{C525FF97-63A2-453D-A0CC-765FE079057E}"/>
    <cellStyle name="Normal 7 3 3 2" xfId="143" xr:uid="{F10E41E7-5764-42F1-8568-B35168A4EA19}"/>
    <cellStyle name="Normal 7 3 3 2 2" xfId="715" xr:uid="{BB41605F-34AC-42F7-8991-AFEAF14F0C23}"/>
    <cellStyle name="Normal 7 3 3 2 2 2" xfId="1882" xr:uid="{0B278DB4-5AF2-469E-A2DE-267036C80C10}"/>
    <cellStyle name="Normal 7 3 3 2 2 2 2" xfId="1883" xr:uid="{FDC25A5D-2219-4D34-A167-4DFE02C2F690}"/>
    <cellStyle name="Normal 7 3 3 2 2 2 2 2" xfId="4484" xr:uid="{CD01E318-94A0-4F8F-A64E-490BE0B31386}"/>
    <cellStyle name="Normal 7 3 3 2 2 2 3" xfId="4485" xr:uid="{3A030AA1-DEED-4407-AF91-81401715A28F}"/>
    <cellStyle name="Normal 7 3 3 2 2 3" xfId="1884" xr:uid="{7630AFB4-FD7D-478E-AE86-10EBF2F7D20D}"/>
    <cellStyle name="Normal 7 3 3 2 2 3 2" xfId="4486" xr:uid="{54CA04C8-C1FE-4C0B-B890-36FC690B609B}"/>
    <cellStyle name="Normal 7 3 3 2 2 4" xfId="3481" xr:uid="{DF995DAA-7CB2-4AD8-BAAF-91D388209195}"/>
    <cellStyle name="Normal 7 3 3 2 3" xfId="1885" xr:uid="{576C0CF4-CBC1-4472-A062-CC090B4ADF67}"/>
    <cellStyle name="Normal 7 3 3 2 3 2" xfId="1886" xr:uid="{E7DC5C7E-0385-4170-A8D6-84473130730C}"/>
    <cellStyle name="Normal 7 3 3 2 3 2 2" xfId="4487" xr:uid="{9F539262-7BCA-40B3-9EC6-C36C3521DAC0}"/>
    <cellStyle name="Normal 7 3 3 2 3 3" xfId="3482" xr:uid="{5711A999-05E1-4B35-B0E9-4820E70EE1A6}"/>
    <cellStyle name="Normal 7 3 3 2 3 4" xfId="3483" xr:uid="{354322B1-0F63-46BC-AB5A-B6AA0933596D}"/>
    <cellStyle name="Normal 7 3 3 2 4" xfId="1887" xr:uid="{DF3C06F0-44DC-43D3-97BD-0E93B152D6CF}"/>
    <cellStyle name="Normal 7 3 3 2 4 2" xfId="4488" xr:uid="{A350F381-9D80-444E-98D4-245E28379619}"/>
    <cellStyle name="Normal 7 3 3 2 5" xfId="3484" xr:uid="{6936BE2A-829A-4062-8BDA-FC77BADF9AA3}"/>
    <cellStyle name="Normal 7 3 3 2 6" xfId="3485" xr:uid="{BCE5545F-651B-4859-8494-6974EB41BB30}"/>
    <cellStyle name="Normal 7 3 3 3" xfId="360" xr:uid="{C91A2CF3-149C-4B4D-8C27-7EB85EC9DD27}"/>
    <cellStyle name="Normal 7 3 3 3 2" xfId="1888" xr:uid="{53BC3139-B68D-4872-BAEE-FBC3F2A38834}"/>
    <cellStyle name="Normal 7 3 3 3 2 2" xfId="1889" xr:uid="{73F03D1E-9E7D-4170-8D35-E5BDAA5D5079}"/>
    <cellStyle name="Normal 7 3 3 3 2 2 2" xfId="4489" xr:uid="{EFB75209-2F80-4E6B-8BE1-A4A2EBEDE16F}"/>
    <cellStyle name="Normal 7 3 3 3 2 3" xfId="3486" xr:uid="{5E4764AE-B884-4558-9FAB-D5FA508C14B1}"/>
    <cellStyle name="Normal 7 3 3 3 2 4" xfId="3487" xr:uid="{BB1E6FDA-AF64-4024-BC20-DA1160C72048}"/>
    <cellStyle name="Normal 7 3 3 3 3" xfId="1890" xr:uid="{412C3DD3-1594-47DD-822D-014B93F2122B}"/>
    <cellStyle name="Normal 7 3 3 3 3 2" xfId="4490" xr:uid="{0845AC42-6662-41D9-AB19-0EE0B4E936DC}"/>
    <cellStyle name="Normal 7 3 3 3 4" xfId="3488" xr:uid="{6032C54F-4A17-46CA-83F0-B8584A312148}"/>
    <cellStyle name="Normal 7 3 3 3 5" xfId="3489" xr:uid="{EE07CC2A-79C4-4108-9CCA-E1C4265AF11A}"/>
    <cellStyle name="Normal 7 3 3 4" xfId="1891" xr:uid="{ACBE884A-A8E6-49FA-8DFE-685CE19B3A99}"/>
    <cellStyle name="Normal 7 3 3 4 2" xfId="1892" xr:uid="{BBC97305-B900-41B1-B399-803DB18F1847}"/>
    <cellStyle name="Normal 7 3 3 4 2 2" xfId="4491" xr:uid="{12C36165-2CB8-412B-A984-10430706142D}"/>
    <cellStyle name="Normal 7 3 3 4 3" xfId="3490" xr:uid="{2CD96F24-8F07-40C7-93F9-373FDADDF23B}"/>
    <cellStyle name="Normal 7 3 3 4 4" xfId="3491" xr:uid="{5D699161-C479-44A3-B513-A76ABC43F791}"/>
    <cellStyle name="Normal 7 3 3 5" xfId="1893" xr:uid="{401EF7E2-0367-4005-B069-AE950CB314A8}"/>
    <cellStyle name="Normal 7 3 3 5 2" xfId="3492" xr:uid="{F289FA1F-801C-4783-9E41-7ABC4B318FC7}"/>
    <cellStyle name="Normal 7 3 3 5 3" xfId="3493" xr:uid="{4B9D62B8-2D91-4C3C-A7DB-1E17D7220303}"/>
    <cellStyle name="Normal 7 3 3 5 4" xfId="3494" xr:uid="{C3FF9795-3CC4-40F6-96CD-D99932547E66}"/>
    <cellStyle name="Normal 7 3 3 6" xfId="3495" xr:uid="{5D7E7963-58C5-4C31-B0BF-7FB6BB5BEF56}"/>
    <cellStyle name="Normal 7 3 3 7" xfId="3496" xr:uid="{C211908A-FB56-4549-A0D2-58CEA9CAFD65}"/>
    <cellStyle name="Normal 7 3 3 8" xfId="3497" xr:uid="{44A59B13-3082-4747-9E75-455978EB8943}"/>
    <cellStyle name="Normal 7 3 4" xfId="144" xr:uid="{58B42241-DB80-4678-BAFF-7701924F848B}"/>
    <cellStyle name="Normal 7 3 4 2" xfId="716" xr:uid="{B8CA320A-1A29-4EDB-9A9D-4EBDDA27DB40}"/>
    <cellStyle name="Normal 7 3 4 2 2" xfId="717" xr:uid="{2A4A042A-6634-436C-8068-2758E9CA37CC}"/>
    <cellStyle name="Normal 7 3 4 2 2 2" xfId="1894" xr:uid="{10686599-0A45-442A-9E70-F0CB639CA203}"/>
    <cellStyle name="Normal 7 3 4 2 2 2 2" xfId="1895" xr:uid="{602915A7-C274-4277-9B90-F52577096E23}"/>
    <cellStyle name="Normal 7 3 4 2 2 3" xfId="1896" xr:uid="{B6B63120-4F75-45BB-88D9-EDC23E745661}"/>
    <cellStyle name="Normal 7 3 4 2 2 4" xfId="3498" xr:uid="{300C514D-9BD1-4107-A446-B0A3BAFAB1DF}"/>
    <cellStyle name="Normal 7 3 4 2 3" xfId="1897" xr:uid="{8605DC6E-CF02-458D-AE08-C40327A31760}"/>
    <cellStyle name="Normal 7 3 4 2 3 2" xfId="1898" xr:uid="{E2F26A2E-5631-4951-A20E-AF7E88A07FD6}"/>
    <cellStyle name="Normal 7 3 4 2 4" xfId="1899" xr:uid="{66AAE450-7C24-4ED3-BB64-40976EBF38B6}"/>
    <cellStyle name="Normal 7 3 4 2 5" xfId="3499" xr:uid="{91B0BEED-6507-460B-A0AD-9AF80B98813B}"/>
    <cellStyle name="Normal 7 3 4 3" xfId="718" xr:uid="{AEBBEE6A-3668-4BEA-A349-328D7B3A0169}"/>
    <cellStyle name="Normal 7 3 4 3 2" xfId="1900" xr:uid="{04B63FB5-7759-49C8-8652-3B4FA18BB719}"/>
    <cellStyle name="Normal 7 3 4 3 2 2" xfId="1901" xr:uid="{AE90D487-7E43-4D6F-910F-D1AF24CED425}"/>
    <cellStyle name="Normal 7 3 4 3 3" xfId="1902" xr:uid="{F50ABEFC-C949-4998-87FD-A7C510CB48FA}"/>
    <cellStyle name="Normal 7 3 4 3 4" xfId="3500" xr:uid="{7ADB60E6-C610-4E68-A274-D4DAAC92A942}"/>
    <cellStyle name="Normal 7 3 4 4" xfId="1903" xr:uid="{3D6EFE99-4417-4E65-A1D7-96194BCB2A00}"/>
    <cellStyle name="Normal 7 3 4 4 2" xfId="1904" xr:uid="{AD0DB31E-0DBF-4FC9-9B96-E29615D52D66}"/>
    <cellStyle name="Normal 7 3 4 4 3" xfId="3501" xr:uid="{5536EF4E-6B74-489D-B8F3-2142100980FA}"/>
    <cellStyle name="Normal 7 3 4 4 4" xfId="3502" xr:uid="{EBB8A48C-7712-46FA-820E-5436068FFFBE}"/>
    <cellStyle name="Normal 7 3 4 5" xfId="1905" xr:uid="{B4D2A430-DAA7-466B-8994-07B3DF87763B}"/>
    <cellStyle name="Normal 7 3 4 6" xfId="3503" xr:uid="{5A16B8EF-EFA8-40BC-82EB-554AAF14D8CA}"/>
    <cellStyle name="Normal 7 3 4 7" xfId="3504" xr:uid="{3FEB7830-B357-4EE9-844A-975DF323C062}"/>
    <cellStyle name="Normal 7 3 5" xfId="361" xr:uid="{6774358C-35BD-4CAE-95A6-3732BDF1EDD7}"/>
    <cellStyle name="Normal 7 3 5 2" xfId="719" xr:uid="{F31D60DE-6317-47C6-8F85-EC9EB8D8E4C7}"/>
    <cellStyle name="Normal 7 3 5 2 2" xfId="1906" xr:uid="{B683AA7A-A9BC-42AF-B612-54D255E58DBD}"/>
    <cellStyle name="Normal 7 3 5 2 2 2" xfId="1907" xr:uid="{396A3B52-E7C6-46AB-9A30-96FF69A9F85C}"/>
    <cellStyle name="Normal 7 3 5 2 3" xfId="1908" xr:uid="{F8851841-6056-4F29-9864-6C7F61D2D9E7}"/>
    <cellStyle name="Normal 7 3 5 2 4" xfId="3505" xr:uid="{45C7292A-9520-4BE0-BDD7-6661EE2818B1}"/>
    <cellStyle name="Normal 7 3 5 3" xfId="1909" xr:uid="{1F4DD9C0-1A11-4D7E-9736-D35412832045}"/>
    <cellStyle name="Normal 7 3 5 3 2" xfId="1910" xr:uid="{3846EBC6-2AB1-4070-BF76-8BD4D4A1F776}"/>
    <cellStyle name="Normal 7 3 5 3 3" xfId="3506" xr:uid="{3FBD7DE5-12F8-4E0A-969D-DF654FE6FF9B}"/>
    <cellStyle name="Normal 7 3 5 3 4" xfId="3507" xr:uid="{BF7310C2-D089-41D5-A108-054D2C99CE0D}"/>
    <cellStyle name="Normal 7 3 5 4" xfId="1911" xr:uid="{B4D945C2-80A1-4B0B-B7E7-D6C998EFF4F7}"/>
    <cellStyle name="Normal 7 3 5 5" xfId="3508" xr:uid="{904EAD1F-71CF-47DF-9703-A5EFD9595107}"/>
    <cellStyle name="Normal 7 3 5 6" xfId="3509" xr:uid="{3C48036A-CC8A-4EAF-A83C-CFB7B9A5A094}"/>
    <cellStyle name="Normal 7 3 6" xfId="362" xr:uid="{DF4879D3-DE85-4FFC-AF5D-51962DE463B7}"/>
    <cellStyle name="Normal 7 3 6 2" xfId="1912" xr:uid="{3D8A4148-05FD-4384-B3AC-B982FFD4C6D1}"/>
    <cellStyle name="Normal 7 3 6 2 2" xfId="1913" xr:uid="{4A2CAB8D-3CF7-4522-87B0-AB877224140C}"/>
    <cellStyle name="Normal 7 3 6 2 3" xfId="3510" xr:uid="{10837C28-D9C3-42AB-BB09-ACF9B1651173}"/>
    <cellStyle name="Normal 7 3 6 2 4" xfId="3511" xr:uid="{47DBF61F-066C-419A-BB07-378BD322D2EE}"/>
    <cellStyle name="Normal 7 3 6 3" xfId="1914" xr:uid="{500D2EAB-FA1C-4526-8760-BA73AE675C1E}"/>
    <cellStyle name="Normal 7 3 6 4" xfId="3512" xr:uid="{D9DE8D07-437E-447B-B60E-885799D10977}"/>
    <cellStyle name="Normal 7 3 6 5" xfId="3513" xr:uid="{EDA7A949-78A1-420E-9B8A-7238769B7E5A}"/>
    <cellStyle name="Normal 7 3 7" xfId="1915" xr:uid="{938FA349-E984-4082-9618-DF25A51B0D4F}"/>
    <cellStyle name="Normal 7 3 7 2" xfId="1916" xr:uid="{7A22698E-EEAB-4591-8E48-57ACACD4980C}"/>
    <cellStyle name="Normal 7 3 7 3" xfId="3514" xr:uid="{9DE75B0E-F3F0-404C-9412-C835FF5F32F5}"/>
    <cellStyle name="Normal 7 3 7 4" xfId="3515" xr:uid="{5BC06A6E-76D6-476A-9F31-02CF152CE446}"/>
    <cellStyle name="Normal 7 3 8" xfId="1917" xr:uid="{AC0EB831-7EA1-4810-929A-80F0D2065272}"/>
    <cellStyle name="Normal 7 3 8 2" xfId="3516" xr:uid="{64F2CA15-B52C-48AF-98FD-97E1119844B4}"/>
    <cellStyle name="Normal 7 3 8 3" xfId="3517" xr:uid="{E777D861-5FFB-4BA4-ACA2-1260C5051E75}"/>
    <cellStyle name="Normal 7 3 8 4" xfId="3518" xr:uid="{C84EF518-ADCE-416E-B66D-54D2D1F6A710}"/>
    <cellStyle name="Normal 7 3 9" xfId="3519" xr:uid="{04C6F3EB-0F4A-4E08-A1E2-3C5990D3664C}"/>
    <cellStyle name="Normal 7 4" xfId="145" xr:uid="{114A52EB-FA68-48B5-BEE5-9330301A4F2A}"/>
    <cellStyle name="Normal 7 4 10" xfId="3520" xr:uid="{1045313B-0ED1-4B7C-A4F4-B080632E5242}"/>
    <cellStyle name="Normal 7 4 11" xfId="3521" xr:uid="{44A526F7-A390-48F4-8D0B-C01217551E85}"/>
    <cellStyle name="Normal 7 4 2" xfId="146" xr:uid="{EC0574B1-B3C1-4262-AE50-B842DB54D584}"/>
    <cellStyle name="Normal 7 4 2 2" xfId="363" xr:uid="{5E991B7E-B044-4C5D-A1FB-7A2169A12D2A}"/>
    <cellStyle name="Normal 7 4 2 2 2" xfId="720" xr:uid="{4FFE6BD8-F0A1-447F-80F8-9F7B868B26CE}"/>
    <cellStyle name="Normal 7 4 2 2 2 2" xfId="721" xr:uid="{9473C91D-1F41-4195-A22C-9567D7288D4B}"/>
    <cellStyle name="Normal 7 4 2 2 2 2 2" xfId="1918" xr:uid="{4822CE21-BC0C-4AB2-965B-AF856A0ADC69}"/>
    <cellStyle name="Normal 7 4 2 2 2 2 3" xfId="3522" xr:uid="{AC3799B0-7B3E-4EAC-A62A-50E79983BBBB}"/>
    <cellStyle name="Normal 7 4 2 2 2 2 4" xfId="3523" xr:uid="{B1C46B01-7674-4938-B536-D5A92679ED3D}"/>
    <cellStyle name="Normal 7 4 2 2 2 3" xfId="1919" xr:uid="{8F51A7BA-C08E-4282-9FB8-6C99FB901190}"/>
    <cellStyle name="Normal 7 4 2 2 2 3 2" xfId="3524" xr:uid="{B35C6A15-035F-49B9-AC55-49980B5F3475}"/>
    <cellStyle name="Normal 7 4 2 2 2 3 3" xfId="3525" xr:uid="{CC88F0E8-FD1D-4827-9E15-3042AEE336AB}"/>
    <cellStyle name="Normal 7 4 2 2 2 3 4" xfId="3526" xr:uid="{22B1F953-CCCE-4842-B6FF-F9BDE0FBB9A9}"/>
    <cellStyle name="Normal 7 4 2 2 2 4" xfId="3527" xr:uid="{FD0C6153-AC6D-45FC-816D-8EA72BABABCD}"/>
    <cellStyle name="Normal 7 4 2 2 2 5" xfId="3528" xr:uid="{BB116703-B079-46E3-AD0C-25069536F644}"/>
    <cellStyle name="Normal 7 4 2 2 2 6" xfId="3529" xr:uid="{8C8C7015-DB7F-48EB-9F39-112E6093D056}"/>
    <cellStyle name="Normal 7 4 2 2 3" xfId="722" xr:uid="{C107374A-4F79-4C43-8435-E49C09F271D0}"/>
    <cellStyle name="Normal 7 4 2 2 3 2" xfId="1920" xr:uid="{9E35DA4E-57D6-4264-AAC9-1FAF9E2F39E9}"/>
    <cellStyle name="Normal 7 4 2 2 3 2 2" xfId="3530" xr:uid="{AD2FF67C-D430-4982-AEBE-509F583E6D70}"/>
    <cellStyle name="Normal 7 4 2 2 3 2 3" xfId="3531" xr:uid="{AD6C57A4-3A87-4A69-B0E2-D3F613102D2B}"/>
    <cellStyle name="Normal 7 4 2 2 3 2 4" xfId="3532" xr:uid="{DFA3207E-5C06-4970-863B-5656C7005FEE}"/>
    <cellStyle name="Normal 7 4 2 2 3 3" xfId="3533" xr:uid="{BB509336-3F06-4E43-866F-C162F4A045A6}"/>
    <cellStyle name="Normal 7 4 2 2 3 4" xfId="3534" xr:uid="{3CD9B115-CB41-412C-A44A-8A8A4559C409}"/>
    <cellStyle name="Normal 7 4 2 2 3 5" xfId="3535" xr:uid="{1EA6B455-16E9-4314-9349-63A057F1F504}"/>
    <cellStyle name="Normal 7 4 2 2 4" xfId="1921" xr:uid="{0B303387-767D-4C52-A6BB-BBEE76AB0775}"/>
    <cellStyle name="Normal 7 4 2 2 4 2" xfId="3536" xr:uid="{0D315360-216A-4710-82E5-0BB475C93C03}"/>
    <cellStyle name="Normal 7 4 2 2 4 3" xfId="3537" xr:uid="{ED1E6B73-4A61-4F9E-BA90-E5FEC35A9955}"/>
    <cellStyle name="Normal 7 4 2 2 4 4" xfId="3538" xr:uid="{A8958052-580F-4ED0-A730-9893AB63754C}"/>
    <cellStyle name="Normal 7 4 2 2 5" xfId="3539" xr:uid="{852C55D4-6E6B-4198-A671-8C58506F0AE6}"/>
    <cellStyle name="Normal 7 4 2 2 5 2" xfId="3540" xr:uid="{55177707-00E0-4183-8191-8DE7BB921CEA}"/>
    <cellStyle name="Normal 7 4 2 2 5 3" xfId="3541" xr:uid="{E3FC8F92-D012-4EA8-B3DD-2C49CD8E2BE0}"/>
    <cellStyle name="Normal 7 4 2 2 5 4" xfId="3542" xr:uid="{0CC075C2-CAD8-498D-8A40-0A60B61FC896}"/>
    <cellStyle name="Normal 7 4 2 2 6" xfId="3543" xr:uid="{94A55292-CEE9-469C-9746-00AAE8378B67}"/>
    <cellStyle name="Normal 7 4 2 2 7" xfId="3544" xr:uid="{8B225377-3146-44BE-A29E-57E42654940C}"/>
    <cellStyle name="Normal 7 4 2 2 8" xfId="3545" xr:uid="{0A3BC85C-0FD5-4B46-A438-DDFDDFB3052D}"/>
    <cellStyle name="Normal 7 4 2 3" xfId="723" xr:uid="{AB34CC64-455A-4F34-86F0-5249619805C5}"/>
    <cellStyle name="Normal 7 4 2 3 2" xfId="724" xr:uid="{4D5C83A0-360D-4A93-9780-172E261817F8}"/>
    <cellStyle name="Normal 7 4 2 3 2 2" xfId="725" xr:uid="{59A42C2F-B67E-413E-8B8A-F864C4F7268D}"/>
    <cellStyle name="Normal 7 4 2 3 2 3" xfId="3546" xr:uid="{F490F980-86EA-4D86-AAEB-ED2B94A00F00}"/>
    <cellStyle name="Normal 7 4 2 3 2 4" xfId="3547" xr:uid="{B80F26A1-CDBB-409D-9451-A103DD58F691}"/>
    <cellStyle name="Normal 7 4 2 3 3" xfId="726" xr:uid="{0EEE2F96-2116-46D3-89C7-5B9C4FBE7BA1}"/>
    <cellStyle name="Normal 7 4 2 3 3 2" xfId="3548" xr:uid="{3576FE1C-20E1-4414-88ED-DF0C3A2A5D72}"/>
    <cellStyle name="Normal 7 4 2 3 3 3" xfId="3549" xr:uid="{9892EEE7-B7FC-4ED8-B68D-91D008401C5B}"/>
    <cellStyle name="Normal 7 4 2 3 3 4" xfId="3550" xr:uid="{B71D5AE5-FF88-4BE1-8783-CB2794969BE9}"/>
    <cellStyle name="Normal 7 4 2 3 4" xfId="3551" xr:uid="{7A4BBA05-7F39-4F59-94BE-AED81480D59E}"/>
    <cellStyle name="Normal 7 4 2 3 5" xfId="3552" xr:uid="{971BD0C6-00BC-4CA7-8ACF-37F83A3FB9C0}"/>
    <cellStyle name="Normal 7 4 2 3 6" xfId="3553" xr:uid="{C6E7E050-EF98-4B8C-9D14-ABEF7AFE0883}"/>
    <cellStyle name="Normal 7 4 2 4" xfId="727" xr:uid="{CBCCEFF2-3035-46D3-B351-6500EC2396D4}"/>
    <cellStyle name="Normal 7 4 2 4 2" xfId="728" xr:uid="{B19D761E-6081-4D29-AFF7-C44E2E93AF6C}"/>
    <cellStyle name="Normal 7 4 2 4 2 2" xfId="3554" xr:uid="{D565F4D5-5EA4-432F-AFC8-0907733C991A}"/>
    <cellStyle name="Normal 7 4 2 4 2 3" xfId="3555" xr:uid="{E53F32AD-0C47-4D65-9DF1-52C4E7CD970C}"/>
    <cellStyle name="Normal 7 4 2 4 2 4" xfId="3556" xr:uid="{204348B3-3105-488A-8DA1-36B8AAAB4DB1}"/>
    <cellStyle name="Normal 7 4 2 4 3" xfId="3557" xr:uid="{291A19B9-A220-4FA4-B026-0CC2043C2DDA}"/>
    <cellStyle name="Normal 7 4 2 4 4" xfId="3558" xr:uid="{2F7DD39B-9DF2-4710-A777-FD5411BF5EBA}"/>
    <cellStyle name="Normal 7 4 2 4 5" xfId="3559" xr:uid="{1F278C73-6456-43F9-B38A-C65886E476B0}"/>
    <cellStyle name="Normal 7 4 2 5" xfId="729" xr:uid="{A176F404-0B8F-4498-A3AD-5E5EB03A2502}"/>
    <cellStyle name="Normal 7 4 2 5 2" xfId="3560" xr:uid="{F4500629-3066-4D19-B9B7-33A028D6CF81}"/>
    <cellStyle name="Normal 7 4 2 5 3" xfId="3561" xr:uid="{3F074C82-73DD-48FC-92AD-E7E0FB01F62A}"/>
    <cellStyle name="Normal 7 4 2 5 4" xfId="3562" xr:uid="{8F1869E8-19B0-426A-92B6-1211C8F43E25}"/>
    <cellStyle name="Normal 7 4 2 6" xfId="3563" xr:uid="{8754D383-B7A7-4F6C-867E-60621177FB26}"/>
    <cellStyle name="Normal 7 4 2 6 2" xfId="3564" xr:uid="{C4F81395-A081-4CED-9645-5B5DE91A0FA1}"/>
    <cellStyle name="Normal 7 4 2 6 3" xfId="3565" xr:uid="{723821F4-68DA-4AC5-8DFB-3E4BC40E8CA5}"/>
    <cellStyle name="Normal 7 4 2 6 4" xfId="3566" xr:uid="{1012B96F-C413-41C7-9814-F9808A492171}"/>
    <cellStyle name="Normal 7 4 2 7" xfId="3567" xr:uid="{D5E5D835-0CC3-476B-A2BC-323EC607BF23}"/>
    <cellStyle name="Normal 7 4 2 8" xfId="3568" xr:uid="{0D6F9EB5-B84F-42ED-9FB0-F0B12EC1ABEC}"/>
    <cellStyle name="Normal 7 4 2 9" xfId="3569" xr:uid="{5DD9570C-15E7-4165-9730-A8BE6E2AE325}"/>
    <cellStyle name="Normal 7 4 3" xfId="364" xr:uid="{D233B38B-469B-4D57-8668-09F81FB63A0C}"/>
    <cellStyle name="Normal 7 4 3 2" xfId="730" xr:uid="{F6322DD2-5B1E-4AAB-9B1D-FA4C21C538FB}"/>
    <cellStyle name="Normal 7 4 3 2 2" xfId="731" xr:uid="{7657472A-252A-478C-A49A-C5967C8FC1C2}"/>
    <cellStyle name="Normal 7 4 3 2 2 2" xfId="1922" xr:uid="{9A3546A2-1663-4A1A-8EE7-64D963DAA17F}"/>
    <cellStyle name="Normal 7 4 3 2 2 2 2" xfId="1923" xr:uid="{72F6B6DC-D560-4FC9-945B-7E987C7FC639}"/>
    <cellStyle name="Normal 7 4 3 2 2 3" xfId="1924" xr:uid="{16CFCCD1-C2E1-4B40-B710-BA8A7BE019B3}"/>
    <cellStyle name="Normal 7 4 3 2 2 4" xfId="3570" xr:uid="{92957F41-D792-4104-9351-5FD53F93AF49}"/>
    <cellStyle name="Normal 7 4 3 2 3" xfId="1925" xr:uid="{C03E9524-A860-4C88-88A2-36539130FB64}"/>
    <cellStyle name="Normal 7 4 3 2 3 2" xfId="1926" xr:uid="{23BA0794-4C13-4CCB-B244-F4E607CF00E9}"/>
    <cellStyle name="Normal 7 4 3 2 3 3" xfId="3571" xr:uid="{90BF797A-8376-4FC0-9C1E-2E58F6A2014D}"/>
    <cellStyle name="Normal 7 4 3 2 3 4" xfId="3572" xr:uid="{3A753FBC-E586-4D7A-A30E-130034C3FABD}"/>
    <cellStyle name="Normal 7 4 3 2 4" xfId="1927" xr:uid="{A63B1226-EE45-4705-AE1B-99038C05F26B}"/>
    <cellStyle name="Normal 7 4 3 2 5" xfId="3573" xr:uid="{4F9EAC2F-6EF8-42D0-840B-F000569E955C}"/>
    <cellStyle name="Normal 7 4 3 2 6" xfId="3574" xr:uid="{A922A95D-04EC-48D1-B56E-6A5A41759B9E}"/>
    <cellStyle name="Normal 7 4 3 3" xfId="732" xr:uid="{7F74DC19-314D-47E6-8C00-832533ED329A}"/>
    <cellStyle name="Normal 7 4 3 3 2" xfId="1928" xr:uid="{BD7D6A74-71C6-4F0A-80A9-B6D1FD7BCB9A}"/>
    <cellStyle name="Normal 7 4 3 3 2 2" xfId="1929" xr:uid="{FC78EEA4-24AD-4E96-985B-BBEEA903D9F5}"/>
    <cellStyle name="Normal 7 4 3 3 2 3" xfId="3575" xr:uid="{BABCCFDC-73F1-4370-B1CB-C17FDDDE6C8B}"/>
    <cellStyle name="Normal 7 4 3 3 2 4" xfId="3576" xr:uid="{76D0B052-A831-44BE-A8F3-DC18CAB7133B}"/>
    <cellStyle name="Normal 7 4 3 3 3" xfId="1930" xr:uid="{417ED74B-2512-4F03-B69E-19EEA06AA92E}"/>
    <cellStyle name="Normal 7 4 3 3 4" xfId="3577" xr:uid="{EDC6C6AE-C251-44CB-8094-03D4C0704577}"/>
    <cellStyle name="Normal 7 4 3 3 5" xfId="3578" xr:uid="{F679E9DD-068B-4E09-8206-F4043670D40E}"/>
    <cellStyle name="Normal 7 4 3 4" xfId="1931" xr:uid="{17663C33-F04A-4EBC-98DF-8551286A9860}"/>
    <cellStyle name="Normal 7 4 3 4 2" xfId="1932" xr:uid="{738CDFA8-E4A0-4617-8E1D-D26136948AC1}"/>
    <cellStyle name="Normal 7 4 3 4 3" xfId="3579" xr:uid="{66F66B54-49AD-48F2-9300-C881189410D3}"/>
    <cellStyle name="Normal 7 4 3 4 4" xfId="3580" xr:uid="{9B6BA38A-F565-4B93-BD88-D4DA181F1D66}"/>
    <cellStyle name="Normal 7 4 3 5" xfId="1933" xr:uid="{5E736A56-E408-498B-A85C-A27DB71FCEEE}"/>
    <cellStyle name="Normal 7 4 3 5 2" xfId="3581" xr:uid="{94BDE9E1-F4BA-4C4C-8788-E508978F7773}"/>
    <cellStyle name="Normal 7 4 3 5 3" xfId="3582" xr:uid="{0C2FBE67-1004-409C-90AD-B85C4D097FFC}"/>
    <cellStyle name="Normal 7 4 3 5 4" xfId="3583" xr:uid="{C49A6773-55E5-42CF-A9CE-DA7D1E425895}"/>
    <cellStyle name="Normal 7 4 3 6" xfId="3584" xr:uid="{5B72D397-3362-4968-9543-BF07B44E3356}"/>
    <cellStyle name="Normal 7 4 3 7" xfId="3585" xr:uid="{FBE95616-BEDD-4CDD-AFFC-BCD46ACF27AA}"/>
    <cellStyle name="Normal 7 4 3 8" xfId="3586" xr:uid="{8F6D2542-7AC3-440A-845C-4CA9362E4667}"/>
    <cellStyle name="Normal 7 4 4" xfId="365" xr:uid="{21EEBB3F-C9CA-44BB-A379-6849FD855619}"/>
    <cellStyle name="Normal 7 4 4 2" xfId="733" xr:uid="{C49656B0-C522-45F6-96A6-3EA589796BE1}"/>
    <cellStyle name="Normal 7 4 4 2 2" xfId="734" xr:uid="{A4346F3E-2E5B-46C6-9D2E-08C3630F59D4}"/>
    <cellStyle name="Normal 7 4 4 2 2 2" xfId="1934" xr:uid="{7ECE266B-9A7F-4AE5-B1DF-41CBDC5D3097}"/>
    <cellStyle name="Normal 7 4 4 2 2 3" xfId="3587" xr:uid="{B6AB0F02-519E-44F2-B924-603B8FD2A8D8}"/>
    <cellStyle name="Normal 7 4 4 2 2 4" xfId="3588" xr:uid="{5492B40A-1BF5-4EE4-9CB1-3EA6C4F679D2}"/>
    <cellStyle name="Normal 7 4 4 2 3" xfId="1935" xr:uid="{D983555F-9EB5-4452-9DE0-B85B27843417}"/>
    <cellStyle name="Normal 7 4 4 2 4" xfId="3589" xr:uid="{6D9ADA93-8B76-48E5-B65C-8AA43AD8AD03}"/>
    <cellStyle name="Normal 7 4 4 2 5" xfId="3590" xr:uid="{1DC46550-6D16-43E1-86EF-0FF679DF24A1}"/>
    <cellStyle name="Normal 7 4 4 3" xfId="735" xr:uid="{A7D28568-E1C8-47AF-A8D2-4ACBF540F68D}"/>
    <cellStyle name="Normal 7 4 4 3 2" xfId="1936" xr:uid="{AD9011A3-8F5F-4932-A740-CA6C849B0B09}"/>
    <cellStyle name="Normal 7 4 4 3 3" xfId="3591" xr:uid="{A30054F2-FD63-40E4-B4FC-BF7D9D9CE7F2}"/>
    <cellStyle name="Normal 7 4 4 3 4" xfId="3592" xr:uid="{17297CA9-ADD9-4276-B7B5-38C186E00541}"/>
    <cellStyle name="Normal 7 4 4 4" xfId="1937" xr:uid="{90995406-B599-4BED-9F8E-9AB6E9AD8C6B}"/>
    <cellStyle name="Normal 7 4 4 4 2" xfId="3593" xr:uid="{913C846F-DA18-4595-BCA4-0DCB1E3DDDDE}"/>
    <cellStyle name="Normal 7 4 4 4 3" xfId="3594" xr:uid="{D28A6793-61F4-4FE5-A6F2-F80040702BF7}"/>
    <cellStyle name="Normal 7 4 4 4 4" xfId="3595" xr:uid="{B6FA7044-ED84-4940-86AC-8BD06057DCC1}"/>
    <cellStyle name="Normal 7 4 4 5" xfId="3596" xr:uid="{1B3886B1-90F5-48A2-99CD-F054F4A6ADF0}"/>
    <cellStyle name="Normal 7 4 4 6" xfId="3597" xr:uid="{E6F3FDA7-9925-49F1-9475-A414159A4FD5}"/>
    <cellStyle name="Normal 7 4 4 7" xfId="3598" xr:uid="{42FAF44C-38AC-4DC1-9212-6CA3A08AF2FE}"/>
    <cellStyle name="Normal 7 4 5" xfId="366" xr:uid="{18B049D0-C1BB-40B0-B1D7-1E07904DCCE9}"/>
    <cellStyle name="Normal 7 4 5 2" xfId="736" xr:uid="{1077F79C-AFA4-4F0A-832D-719BD73E46D7}"/>
    <cellStyle name="Normal 7 4 5 2 2" xfId="1938" xr:uid="{572DA903-0D81-4395-A515-7D90C07D2E5A}"/>
    <cellStyle name="Normal 7 4 5 2 3" xfId="3599" xr:uid="{784345F0-BC0A-44C3-A182-120181AC43AC}"/>
    <cellStyle name="Normal 7 4 5 2 4" xfId="3600" xr:uid="{0CCF0E7A-871C-4358-908B-5FE75CFE5277}"/>
    <cellStyle name="Normal 7 4 5 3" xfId="1939" xr:uid="{11FE3C3F-8954-44B8-99E7-66AA9C3519D4}"/>
    <cellStyle name="Normal 7 4 5 3 2" xfId="3601" xr:uid="{50BD10E7-93FF-452F-A1A7-B96F2B1600DE}"/>
    <cellStyle name="Normal 7 4 5 3 3" xfId="3602" xr:uid="{CE5E9F97-9427-488A-900E-33855FF2A03E}"/>
    <cellStyle name="Normal 7 4 5 3 4" xfId="3603" xr:uid="{DDC781EE-7166-42DC-9277-9EE33CB363E6}"/>
    <cellStyle name="Normal 7 4 5 4" xfId="3604" xr:uid="{8CA204BA-137A-40AA-BD89-94769604670A}"/>
    <cellStyle name="Normal 7 4 5 5" xfId="3605" xr:uid="{B13665FA-D89A-465D-8A8A-60782097837A}"/>
    <cellStyle name="Normal 7 4 5 6" xfId="3606" xr:uid="{68ACEF46-49E1-47FB-B18A-8042D4C10FE8}"/>
    <cellStyle name="Normal 7 4 6" xfId="737" xr:uid="{7D041F44-3FF0-4B20-ACC6-EF2F1DAF1C10}"/>
    <cellStyle name="Normal 7 4 6 2" xfId="1940" xr:uid="{C0A8601F-4EE3-4C76-84E9-1DC1C4EE5EE1}"/>
    <cellStyle name="Normal 7 4 6 2 2" xfId="3607" xr:uid="{094C687A-05B9-43C2-9CE6-EC272C7476A2}"/>
    <cellStyle name="Normal 7 4 6 2 3" xfId="3608" xr:uid="{F5A331B5-DB4E-43D6-B31F-F79C6EE02F9B}"/>
    <cellStyle name="Normal 7 4 6 2 4" xfId="3609" xr:uid="{87A29001-27EE-4019-BDD7-EA700E67FAA5}"/>
    <cellStyle name="Normal 7 4 6 3" xfId="3610" xr:uid="{B1410A4F-B4F0-49E1-A22A-F1CE3D3C7401}"/>
    <cellStyle name="Normal 7 4 6 4" xfId="3611" xr:uid="{50AA7672-11D1-491B-BE60-52B77243BE27}"/>
    <cellStyle name="Normal 7 4 6 5" xfId="3612" xr:uid="{1A3AE51C-A7A4-4D9C-9D93-B4A8D31304BC}"/>
    <cellStyle name="Normal 7 4 7" xfId="1941" xr:uid="{E97F5B6B-7600-4508-8213-C765A6E6F9D2}"/>
    <cellStyle name="Normal 7 4 7 2" xfId="3613" xr:uid="{180C67A6-A6C3-4960-B78A-3B77BAB75EBA}"/>
    <cellStyle name="Normal 7 4 7 3" xfId="3614" xr:uid="{A2E4E681-A133-479A-AFA4-5CB3A7F0AF0B}"/>
    <cellStyle name="Normal 7 4 7 4" xfId="3615" xr:uid="{A2D8AE17-4C43-4872-B9CC-4227370166A3}"/>
    <cellStyle name="Normal 7 4 8" xfId="3616" xr:uid="{F331FCE7-3CDB-4A1E-BAD3-A4509AC9BAF1}"/>
    <cellStyle name="Normal 7 4 8 2" xfId="3617" xr:uid="{ECC85919-28B0-4D46-8DE1-5F234429C2BF}"/>
    <cellStyle name="Normal 7 4 8 3" xfId="3618" xr:uid="{6783C819-605B-440B-91C7-4C8B43FD17FD}"/>
    <cellStyle name="Normal 7 4 8 4" xfId="3619" xr:uid="{ED92739E-FAE6-414F-B58E-26D4E8AE819C}"/>
    <cellStyle name="Normal 7 4 9" xfId="3620" xr:uid="{1359484F-357D-4980-B4AD-FB10709E758C}"/>
    <cellStyle name="Normal 7 5" xfId="147" xr:uid="{EA1DBF95-8503-4796-B535-DEEAD93D3D86}"/>
    <cellStyle name="Normal 7 5 2" xfId="148" xr:uid="{2F9FADBD-4575-4785-B31E-BC4C489D0550}"/>
    <cellStyle name="Normal 7 5 2 2" xfId="367" xr:uid="{6EF8DBEC-56BB-4412-8B1A-6FB7F6147D95}"/>
    <cellStyle name="Normal 7 5 2 2 2" xfId="738" xr:uid="{3751202C-7E0F-4F9C-A2D4-A84AD6D9B266}"/>
    <cellStyle name="Normal 7 5 2 2 2 2" xfId="1942" xr:uid="{33B8A7B0-0502-4ADA-8319-90538F692AEF}"/>
    <cellStyle name="Normal 7 5 2 2 2 3" xfId="3621" xr:uid="{D9C9E888-B01A-4136-A098-F9167BDB3606}"/>
    <cellStyle name="Normal 7 5 2 2 2 4" xfId="3622" xr:uid="{8D5CF481-15F1-474E-B131-811900DDE10C}"/>
    <cellStyle name="Normal 7 5 2 2 3" xfId="1943" xr:uid="{CB7A2AEF-6738-4DD6-B593-65FCA8CA09EC}"/>
    <cellStyle name="Normal 7 5 2 2 3 2" xfId="3623" xr:uid="{EC0FE640-DB2A-418E-995C-1C58100CB298}"/>
    <cellStyle name="Normal 7 5 2 2 3 3" xfId="3624" xr:uid="{B0B8F392-8259-4080-ADC2-FE17610E577F}"/>
    <cellStyle name="Normal 7 5 2 2 3 4" xfId="3625" xr:uid="{E3942AFA-1F0C-4EEA-B662-70603138CF20}"/>
    <cellStyle name="Normal 7 5 2 2 4" xfId="3626" xr:uid="{2154BE9F-3D69-49E6-AEE8-749135E8376C}"/>
    <cellStyle name="Normal 7 5 2 2 5" xfId="3627" xr:uid="{88A9A29A-FBFE-4066-9BC3-BA95CE20930D}"/>
    <cellStyle name="Normal 7 5 2 2 6" xfId="3628" xr:uid="{405B3E42-78E3-41C3-B2F8-B9E3B50E151D}"/>
    <cellStyle name="Normal 7 5 2 3" xfId="739" xr:uid="{FE907684-BCEB-4BC3-8176-83A0A2721B9E}"/>
    <cellStyle name="Normal 7 5 2 3 2" xfId="1944" xr:uid="{641228C2-4698-49B6-8F8D-B13A4B44FF7E}"/>
    <cellStyle name="Normal 7 5 2 3 2 2" xfId="3629" xr:uid="{AD548834-4927-40CC-916A-12337A1BC0E5}"/>
    <cellStyle name="Normal 7 5 2 3 2 3" xfId="3630" xr:uid="{DD9F9A9E-9688-46B7-A8C0-D1E6F4627431}"/>
    <cellStyle name="Normal 7 5 2 3 2 4" xfId="3631" xr:uid="{E430DB33-8064-4124-92FD-ED9B24AE19CC}"/>
    <cellStyle name="Normal 7 5 2 3 3" xfId="3632" xr:uid="{37179B5D-DC57-4A81-A02F-3585C31A5267}"/>
    <cellStyle name="Normal 7 5 2 3 4" xfId="3633" xr:uid="{9F0C4210-C66E-42A0-9D2A-AD8DDECAF868}"/>
    <cellStyle name="Normal 7 5 2 3 5" xfId="3634" xr:uid="{64670CB1-9A15-4306-BF10-63714F1128ED}"/>
    <cellStyle name="Normal 7 5 2 4" xfId="1945" xr:uid="{ECED599C-434A-4D20-AF60-F28365C2D28E}"/>
    <cellStyle name="Normal 7 5 2 4 2" xfId="3635" xr:uid="{F8D2F6AC-D11B-4FBE-8769-424EC46A5B49}"/>
    <cellStyle name="Normal 7 5 2 4 3" xfId="3636" xr:uid="{4D4AEF60-858A-4AE6-8BDC-112E84D132F6}"/>
    <cellStyle name="Normal 7 5 2 4 4" xfId="3637" xr:uid="{A9511137-D9BD-4A59-8702-8F4B80C9F156}"/>
    <cellStyle name="Normal 7 5 2 5" xfId="3638" xr:uid="{FD1260D3-3622-4106-B9C7-7B6A67672EF9}"/>
    <cellStyle name="Normal 7 5 2 5 2" xfId="3639" xr:uid="{CB1D5603-8E4F-4F88-8A08-436FE5CB9699}"/>
    <cellStyle name="Normal 7 5 2 5 3" xfId="3640" xr:uid="{D1D12CE1-77D6-46E8-A7B7-B059E1BEF3B7}"/>
    <cellStyle name="Normal 7 5 2 5 4" xfId="3641" xr:uid="{EB63BDEF-0F16-4955-8C85-E9772BF5CBC8}"/>
    <cellStyle name="Normal 7 5 2 6" xfId="3642" xr:uid="{7EADD195-4433-4444-BF3A-90542EDE5279}"/>
    <cellStyle name="Normal 7 5 2 7" xfId="3643" xr:uid="{8AA48EB9-06FD-4E42-B929-C207FA662963}"/>
    <cellStyle name="Normal 7 5 2 8" xfId="3644" xr:uid="{4DF9EC7C-25CE-48B2-ACD4-59FE3EB26141}"/>
    <cellStyle name="Normal 7 5 3" xfId="368" xr:uid="{9F929696-4DAD-4821-A3E7-C40A5A725B2C}"/>
    <cellStyle name="Normal 7 5 3 2" xfId="740" xr:uid="{58D60C65-7BB5-48CB-82F5-11C34F2D3BF2}"/>
    <cellStyle name="Normal 7 5 3 2 2" xfId="741" xr:uid="{FAF25C1B-BDC3-4B59-97D7-8530537A7E42}"/>
    <cellStyle name="Normal 7 5 3 2 3" xfId="3645" xr:uid="{BCB89C24-760F-4111-A118-C1D2025BFF90}"/>
    <cellStyle name="Normal 7 5 3 2 4" xfId="3646" xr:uid="{1BFA0A4E-0AF4-4682-BCD9-168AE67C1535}"/>
    <cellStyle name="Normal 7 5 3 3" xfId="742" xr:uid="{079CE585-7736-4F32-B056-484172C887C5}"/>
    <cellStyle name="Normal 7 5 3 3 2" xfId="3647" xr:uid="{73510E16-534C-4CAE-88EE-C62862088C24}"/>
    <cellStyle name="Normal 7 5 3 3 3" xfId="3648" xr:uid="{1CB7BDB9-DCAF-41D9-B32E-9FE189F0D036}"/>
    <cellStyle name="Normal 7 5 3 3 4" xfId="3649" xr:uid="{C6A60A66-13E0-4FD5-9EED-E647FB629CB1}"/>
    <cellStyle name="Normal 7 5 3 4" xfId="3650" xr:uid="{D9F919BC-1C92-40F2-8B13-8C93AA368348}"/>
    <cellStyle name="Normal 7 5 3 5" xfId="3651" xr:uid="{8C3D2EDC-4EA1-42A6-83CD-AF13FC4EDE7D}"/>
    <cellStyle name="Normal 7 5 3 6" xfId="3652" xr:uid="{DBD9E2A8-4DF4-474F-A3B6-82A8E4637829}"/>
    <cellStyle name="Normal 7 5 4" xfId="369" xr:uid="{0A7FF9B4-242C-4DA9-A19A-266DE248C278}"/>
    <cellStyle name="Normal 7 5 4 2" xfId="743" xr:uid="{F8848A15-4B11-473D-BE12-AF780AE411C2}"/>
    <cellStyle name="Normal 7 5 4 2 2" xfId="3653" xr:uid="{9DBB4D42-CABD-4071-ABAB-23598D0CEA97}"/>
    <cellStyle name="Normal 7 5 4 2 3" xfId="3654" xr:uid="{6FF66F89-E363-4394-B29C-56D5F9B1744B}"/>
    <cellStyle name="Normal 7 5 4 2 4" xfId="3655" xr:uid="{925B9472-D5AC-441D-AEC1-5D8D3E6DD5D5}"/>
    <cellStyle name="Normal 7 5 4 3" xfId="3656" xr:uid="{976AB523-2001-4083-8752-67FA2A83A62A}"/>
    <cellStyle name="Normal 7 5 4 4" xfId="3657" xr:uid="{550DF10C-00A2-4379-9FC8-3D4240866FFF}"/>
    <cellStyle name="Normal 7 5 4 5" xfId="3658" xr:uid="{449DE96C-AC32-4294-9CA2-60409E365640}"/>
    <cellStyle name="Normal 7 5 5" xfId="744" xr:uid="{A971FF0F-6E09-4CAB-BE57-E9552FBC6049}"/>
    <cellStyle name="Normal 7 5 5 2" xfId="3659" xr:uid="{3287A086-C281-498E-80DC-D44D8697A004}"/>
    <cellStyle name="Normal 7 5 5 3" xfId="3660" xr:uid="{FC595268-B760-4019-8FEA-0843B1EC33DF}"/>
    <cellStyle name="Normal 7 5 5 4" xfId="3661" xr:uid="{16358B0A-B38B-40AF-AB56-5A84F096E16C}"/>
    <cellStyle name="Normal 7 5 6" xfId="3662" xr:uid="{1C744C69-F4B5-4666-889F-B4E6DC4AE06B}"/>
    <cellStyle name="Normal 7 5 6 2" xfId="3663" xr:uid="{16557E1D-4877-4E7E-BB14-CA43D53C6E8D}"/>
    <cellStyle name="Normal 7 5 6 3" xfId="3664" xr:uid="{1EB0EBD6-4F97-4076-AEFD-E4563F77CD83}"/>
    <cellStyle name="Normal 7 5 6 4" xfId="3665" xr:uid="{CDE2AFD0-B139-4906-8BF8-977AC5634E9E}"/>
    <cellStyle name="Normal 7 5 7" xfId="3666" xr:uid="{3AA2A10E-4407-4B59-9066-FD94C868A03D}"/>
    <cellStyle name="Normal 7 5 8" xfId="3667" xr:uid="{D7FCCED5-11EB-406C-A421-67B11A9C7880}"/>
    <cellStyle name="Normal 7 5 9" xfId="3668" xr:uid="{D326C678-730C-4937-B093-77D07A5427B0}"/>
    <cellStyle name="Normal 7 6" xfId="149" xr:uid="{F71599CA-88A4-4E92-873D-6C69D0C46BDE}"/>
    <cellStyle name="Normal 7 6 2" xfId="370" xr:uid="{829EEAC3-3C1A-476E-8A12-CC6B825CD29A}"/>
    <cellStyle name="Normal 7 6 2 2" xfId="745" xr:uid="{D8D66C07-E45E-4D0D-BC57-7DB123AC62D0}"/>
    <cellStyle name="Normal 7 6 2 2 2" xfId="1946" xr:uid="{2E08AB7B-DCA8-4658-9DB0-11828928CB52}"/>
    <cellStyle name="Normal 7 6 2 2 2 2" xfId="1947" xr:uid="{91D009B9-C419-4D19-B1CD-5262A11AABEF}"/>
    <cellStyle name="Normal 7 6 2 2 3" xfId="1948" xr:uid="{2D37A375-0718-4B93-807D-D82A7A9F982B}"/>
    <cellStyle name="Normal 7 6 2 2 4" xfId="3669" xr:uid="{9DBE15B4-2EF3-4679-9F38-4DF4DBC12C82}"/>
    <cellStyle name="Normal 7 6 2 3" xfId="1949" xr:uid="{85E434A0-1A03-475B-B72B-63C55278D96B}"/>
    <cellStyle name="Normal 7 6 2 3 2" xfId="1950" xr:uid="{B19B6B50-EC0A-435A-A990-CB5758145AEE}"/>
    <cellStyle name="Normal 7 6 2 3 3" xfId="3670" xr:uid="{4C48CF5F-645F-4B01-94D1-F5CFBCF32459}"/>
    <cellStyle name="Normal 7 6 2 3 4" xfId="3671" xr:uid="{623A47F6-7F6D-4D4D-B14B-962890056D56}"/>
    <cellStyle name="Normal 7 6 2 4" xfId="1951" xr:uid="{0BE3CFE1-C8B5-4284-B61F-792BC043CB6D}"/>
    <cellStyle name="Normal 7 6 2 5" xfId="3672" xr:uid="{21F27C00-FB4B-44CC-8BEA-0ADFD8634772}"/>
    <cellStyle name="Normal 7 6 2 6" xfId="3673" xr:uid="{C0ABF7A1-9DC0-40C5-BF90-B1F3392F582B}"/>
    <cellStyle name="Normal 7 6 3" xfId="746" xr:uid="{55E536BC-526F-4908-942B-530337E6499E}"/>
    <cellStyle name="Normal 7 6 3 2" xfId="1952" xr:uid="{9ADA47C3-0A68-4055-AEFE-88661B7B162E}"/>
    <cellStyle name="Normal 7 6 3 2 2" xfId="1953" xr:uid="{BA747CD3-5592-4EA9-946D-A1D2F9999758}"/>
    <cellStyle name="Normal 7 6 3 2 3" xfId="3674" xr:uid="{FF3DD5E9-8311-4368-8A96-23699FAB0ECC}"/>
    <cellStyle name="Normal 7 6 3 2 4" xfId="3675" xr:uid="{EEEAAF65-9AFE-4879-A4EC-EC73F5171642}"/>
    <cellStyle name="Normal 7 6 3 3" xfId="1954" xr:uid="{ED1AB3BA-8275-4619-8422-7CB07526F128}"/>
    <cellStyle name="Normal 7 6 3 4" xfId="3676" xr:uid="{1A950AA4-E487-48DB-A209-F304DD5DCEA7}"/>
    <cellStyle name="Normal 7 6 3 5" xfId="3677" xr:uid="{A18F5820-A1B5-421D-B8C6-D23786CEF0F6}"/>
    <cellStyle name="Normal 7 6 4" xfId="1955" xr:uid="{6378DA12-4764-4601-84D3-96EA583F524A}"/>
    <cellStyle name="Normal 7 6 4 2" xfId="1956" xr:uid="{645C38B2-B32E-45E9-9B84-44B27FCE0C4E}"/>
    <cellStyle name="Normal 7 6 4 3" xfId="3678" xr:uid="{ADACFAB1-FFDF-45B1-B22C-2E80D4EEE997}"/>
    <cellStyle name="Normal 7 6 4 4" xfId="3679" xr:uid="{5E356596-A4F6-4704-8E7D-1CBEDD7A5102}"/>
    <cellStyle name="Normal 7 6 5" xfId="1957" xr:uid="{B765266E-3E6B-4EAC-925C-BEF0973F726B}"/>
    <cellStyle name="Normal 7 6 5 2" xfId="3680" xr:uid="{1721BFFA-407F-477B-B136-2849B577F054}"/>
    <cellStyle name="Normal 7 6 5 3" xfId="3681" xr:uid="{997CFD7F-449B-4D01-AF79-27BD70D09674}"/>
    <cellStyle name="Normal 7 6 5 4" xfId="3682" xr:uid="{8E402403-4633-4EE1-92EF-7FE98FF887E3}"/>
    <cellStyle name="Normal 7 6 6" xfId="3683" xr:uid="{3C27350B-C5A7-4E8C-8F16-B39A35013722}"/>
    <cellStyle name="Normal 7 6 7" xfId="3684" xr:uid="{8228C82A-CE3F-466C-8ED4-F7F70CBE9675}"/>
    <cellStyle name="Normal 7 6 8" xfId="3685" xr:uid="{5903106D-524C-4473-B57D-BC0547ADE37A}"/>
    <cellStyle name="Normal 7 7" xfId="371" xr:uid="{E9341960-17A3-4708-8630-8948FF89D6DD}"/>
    <cellStyle name="Normal 7 7 2" xfId="747" xr:uid="{075EF89B-38CB-4B55-981C-0A70BDE5DE73}"/>
    <cellStyle name="Normal 7 7 2 2" xfId="748" xr:uid="{318189EC-029E-43A3-B9CF-762263DA32D5}"/>
    <cellStyle name="Normal 7 7 2 2 2" xfId="1958" xr:uid="{40AAFC0C-E836-4EC4-BC81-124F73734FF4}"/>
    <cellStyle name="Normal 7 7 2 2 3" xfId="3686" xr:uid="{6C6DA775-3C7B-47BF-9AA4-64E6F4143202}"/>
    <cellStyle name="Normal 7 7 2 2 4" xfId="3687" xr:uid="{14AB0730-07CB-4F7B-963B-504A340C8254}"/>
    <cellStyle name="Normal 7 7 2 3" xfId="1959" xr:uid="{9E5A1E05-BBE8-439B-B2B8-E0391B0EB749}"/>
    <cellStyle name="Normal 7 7 2 4" xfId="3688" xr:uid="{0473E682-8ABC-4EAC-9921-B84905A29359}"/>
    <cellStyle name="Normal 7 7 2 5" xfId="3689" xr:uid="{F883C38F-74B5-4DB8-A309-C3600825DA08}"/>
    <cellStyle name="Normal 7 7 3" xfId="749" xr:uid="{2110CE54-9A1C-411E-AF56-1794F317F45F}"/>
    <cellStyle name="Normal 7 7 3 2" xfId="1960" xr:uid="{DDDCD2CD-73B8-4354-B545-4CCF617AD628}"/>
    <cellStyle name="Normal 7 7 3 3" xfId="3690" xr:uid="{389E10CD-F9E3-4FC4-8C67-E9DF5B401BF0}"/>
    <cellStyle name="Normal 7 7 3 4" xfId="3691" xr:uid="{61CBAB92-F835-4352-BA9F-7A052F92A36E}"/>
    <cellStyle name="Normal 7 7 4" xfId="1961" xr:uid="{1546CC66-CEC5-4AEC-A554-0B8FDB940262}"/>
    <cellStyle name="Normal 7 7 4 2" xfId="3692" xr:uid="{E42CF36B-A56E-4708-BC05-4114F82EDE4E}"/>
    <cellStyle name="Normal 7 7 4 3" xfId="3693" xr:uid="{8E00F4B2-D9F7-4BFB-A238-3FFA980E7351}"/>
    <cellStyle name="Normal 7 7 4 4" xfId="3694" xr:uid="{504A5F0F-D1FC-4B3C-9DDD-EDB9EB1EC3E7}"/>
    <cellStyle name="Normal 7 7 5" xfId="3695" xr:uid="{0010784F-8E3B-45BF-8039-6912D8E5DC1C}"/>
    <cellStyle name="Normal 7 7 6" xfId="3696" xr:uid="{0B053037-B42C-4837-A30F-0AB883C1F691}"/>
    <cellStyle name="Normal 7 7 7" xfId="3697" xr:uid="{25E6C25D-040E-4273-8F45-4DE30208D387}"/>
    <cellStyle name="Normal 7 8" xfId="372" xr:uid="{48DD9F60-3E12-4499-BD0C-959DE6E272E5}"/>
    <cellStyle name="Normal 7 8 2" xfId="750" xr:uid="{7E401DF7-94E4-4F56-815A-123CF264485E}"/>
    <cellStyle name="Normal 7 8 2 2" xfId="1962" xr:uid="{C475FA04-A2E1-4087-9116-F99CB2E06D72}"/>
    <cellStyle name="Normal 7 8 2 3" xfId="3698" xr:uid="{874840B8-11D5-47ED-8EB1-7F60DA547E21}"/>
    <cellStyle name="Normal 7 8 2 4" xfId="3699" xr:uid="{74C77388-1C2D-4762-8543-1702B76F3F56}"/>
    <cellStyle name="Normal 7 8 3" xfId="1963" xr:uid="{CD97E4B7-7047-4CE4-A7B0-9FBA0E6FF59E}"/>
    <cellStyle name="Normal 7 8 3 2" xfId="3700" xr:uid="{9D9491F2-048E-4A5D-BDE8-5B3C83288F04}"/>
    <cellStyle name="Normal 7 8 3 3" xfId="3701" xr:uid="{D4DF27C2-96F7-4A2D-8D4C-5EB9AB076E7B}"/>
    <cellStyle name="Normal 7 8 3 4" xfId="3702" xr:uid="{CFBCDEE6-6D71-41D5-ACBF-81790283AE00}"/>
    <cellStyle name="Normal 7 8 4" xfId="3703" xr:uid="{FBD5456C-54E1-4539-8176-EA20B3882802}"/>
    <cellStyle name="Normal 7 8 5" xfId="3704" xr:uid="{9F5E0CCC-23EB-4632-A8ED-19A4B56CF083}"/>
    <cellStyle name="Normal 7 8 6" xfId="3705" xr:uid="{4EC7A4EA-945A-47D3-A8E3-69B3B25C3CD3}"/>
    <cellStyle name="Normal 7 9" xfId="373" xr:uid="{638A4756-61C7-4D57-BA92-0B4051677008}"/>
    <cellStyle name="Normal 7 9 2" xfId="1964" xr:uid="{97C99356-BD7A-43C5-8A1D-DF7486164C88}"/>
    <cellStyle name="Normal 7 9 2 2" xfId="3706" xr:uid="{81E519C4-0D53-4028-AFC7-3F1C0A52C1EB}"/>
    <cellStyle name="Normal 7 9 2 2 2" xfId="4408" xr:uid="{58EA7408-E929-46AD-AD7C-0A1D18277279}"/>
    <cellStyle name="Normal 7 9 2 2 3" xfId="4687" xr:uid="{30173F45-64F3-429A-A04A-3B1F4580E08A}"/>
    <cellStyle name="Normal 7 9 2 3" xfId="3707" xr:uid="{5B15CABE-B0BE-43CD-9408-DCEE6E3C0FE4}"/>
    <cellStyle name="Normal 7 9 2 4" xfId="3708" xr:uid="{DF0220BE-E329-46D9-B75A-0FDE61C335E3}"/>
    <cellStyle name="Normal 7 9 3" xfId="3709" xr:uid="{7AE256F4-0CB4-406D-9A55-355145F90904}"/>
    <cellStyle name="Normal 7 9 3 2" xfId="5342" xr:uid="{DB584687-9B80-4FBC-88F5-2B1A8C6FBF94}"/>
    <cellStyle name="Normal 7 9 4" xfId="3710" xr:uid="{AEA2D681-D160-4F85-9ABD-288FA55E7589}"/>
    <cellStyle name="Normal 7 9 4 2" xfId="4578" xr:uid="{B3A71EFE-C6A4-4FC7-AA93-14576425CCD2}"/>
    <cellStyle name="Normal 7 9 4 3" xfId="4688" xr:uid="{3218EDBC-9A0D-4B2C-9004-32FC6612A322}"/>
    <cellStyle name="Normal 7 9 4 4" xfId="4607" xr:uid="{7CFE7066-9819-4361-B2F9-350FABBE0B44}"/>
    <cellStyle name="Normal 7 9 5" xfId="3711" xr:uid="{13D7865D-E177-4400-BD66-F01918582998}"/>
    <cellStyle name="Normal 8" xfId="67" xr:uid="{7822B6C1-1ECB-4B1C-8366-EB1BE258F4C8}"/>
    <cellStyle name="Normal 8 10" xfId="1965" xr:uid="{9292CD77-9D1D-4510-95AB-286983D81013}"/>
    <cellStyle name="Normal 8 10 2" xfId="3712" xr:uid="{66B05ABC-F2A4-490A-9EB5-4E250697F4AD}"/>
    <cellStyle name="Normal 8 10 3" xfId="3713" xr:uid="{C0C87844-ED4E-44F1-A531-49A2C3381E91}"/>
    <cellStyle name="Normal 8 10 4" xfId="3714" xr:uid="{87CCE126-89FE-49D7-933E-38ADAE706F67}"/>
    <cellStyle name="Normal 8 11" xfId="3715" xr:uid="{3613B169-E056-4381-ABC1-14EA12010EEF}"/>
    <cellStyle name="Normal 8 11 2" xfId="3716" xr:uid="{AE3A6F23-E258-4F7E-B9F1-D960B15B95A9}"/>
    <cellStyle name="Normal 8 11 3" xfId="3717" xr:uid="{E131D8E8-B8A3-4A8A-9077-9B0067E3AB56}"/>
    <cellStyle name="Normal 8 11 4" xfId="3718" xr:uid="{4B6325D9-BC26-4FDE-B9FC-52D03F121EA9}"/>
    <cellStyle name="Normal 8 12" xfId="3719" xr:uid="{040AAB83-CD7B-4499-96A5-8FF99091F73B}"/>
    <cellStyle name="Normal 8 12 2" xfId="3720" xr:uid="{FB86A43D-D306-4469-B696-2FE62550E18F}"/>
    <cellStyle name="Normal 8 13" xfId="3721" xr:uid="{86175A0B-7D58-4762-84A8-D2735BA9D129}"/>
    <cellStyle name="Normal 8 14" xfId="3722" xr:uid="{394F6F86-6833-4A27-AF63-F31B978686F8}"/>
    <cellStyle name="Normal 8 15" xfId="3723" xr:uid="{B7C19122-E845-4541-9760-30B426A08A25}"/>
    <cellStyle name="Normal 8 2" xfId="150" xr:uid="{FAE35B1F-C7BE-4769-B0C2-A8E43AC9F783}"/>
    <cellStyle name="Normal 8 2 10" xfId="3724" xr:uid="{CCCF0CB5-D22B-4296-A3A5-CEB9460C6740}"/>
    <cellStyle name="Normal 8 2 11" xfId="3725" xr:uid="{6B313D8C-4E9E-4C6C-9E6C-5054699429B2}"/>
    <cellStyle name="Normal 8 2 2" xfId="151" xr:uid="{989C0252-4059-4B5E-9A74-B054A58B200F}"/>
    <cellStyle name="Normal 8 2 2 2" xfId="152" xr:uid="{1C3178BD-5CB8-4037-B9F2-9C8BA5802C51}"/>
    <cellStyle name="Normal 8 2 2 2 2" xfId="374" xr:uid="{F9DAF620-93FD-4A79-A536-87CAB5CFD680}"/>
    <cellStyle name="Normal 8 2 2 2 2 2" xfId="751" xr:uid="{090FD6B4-8276-4F0F-AC63-912C900222C0}"/>
    <cellStyle name="Normal 8 2 2 2 2 2 2" xfId="752" xr:uid="{46E6EB84-5123-4124-826B-7CAB057E62B1}"/>
    <cellStyle name="Normal 8 2 2 2 2 2 2 2" xfId="1966" xr:uid="{05D92EA0-4529-4395-A3F5-A9D715E4F611}"/>
    <cellStyle name="Normal 8 2 2 2 2 2 2 2 2" xfId="1967" xr:uid="{8AAF0D58-332B-4A2A-AD61-5D0340F7FA67}"/>
    <cellStyle name="Normal 8 2 2 2 2 2 2 3" xfId="1968" xr:uid="{DB8E3597-4CFF-494F-8991-4F36EFCCF844}"/>
    <cellStyle name="Normal 8 2 2 2 2 2 3" xfId="1969" xr:uid="{C11DF4C9-D04F-4179-AA96-24EDA52423B8}"/>
    <cellStyle name="Normal 8 2 2 2 2 2 3 2" xfId="1970" xr:uid="{08E0655A-9189-4462-9B6C-B2E85888545A}"/>
    <cellStyle name="Normal 8 2 2 2 2 2 4" xfId="1971" xr:uid="{502C7EF5-FBAD-41E4-8887-9CB1CD56FB1F}"/>
    <cellStyle name="Normal 8 2 2 2 2 3" xfId="753" xr:uid="{B60F70A8-0028-4395-85C8-B8B10B600B02}"/>
    <cellStyle name="Normal 8 2 2 2 2 3 2" xfId="1972" xr:uid="{363B0ADF-EA45-4555-BF17-08695226F233}"/>
    <cellStyle name="Normal 8 2 2 2 2 3 2 2" xfId="1973" xr:uid="{C53FE8DF-1738-4D4B-9A31-B2EF3A8A630A}"/>
    <cellStyle name="Normal 8 2 2 2 2 3 3" xfId="1974" xr:uid="{AC8D02A0-CA8D-41A1-B08C-0F5EC15487FF}"/>
    <cellStyle name="Normal 8 2 2 2 2 3 4" xfId="3726" xr:uid="{CD351C24-8600-4201-8705-672164E32A98}"/>
    <cellStyle name="Normal 8 2 2 2 2 4" xfId="1975" xr:uid="{AE944057-91E9-4E6E-90F8-4DF5340D7492}"/>
    <cellStyle name="Normal 8 2 2 2 2 4 2" xfId="1976" xr:uid="{47EAD407-048A-48A3-8B24-2B725A4A74D0}"/>
    <cellStyle name="Normal 8 2 2 2 2 5" xfId="1977" xr:uid="{DB5AF8BD-7C36-4EC4-A178-B43C26F14927}"/>
    <cellStyle name="Normal 8 2 2 2 2 6" xfId="3727" xr:uid="{CFC795B3-38D8-4D9A-AA68-3A77D4298D30}"/>
    <cellStyle name="Normal 8 2 2 2 3" xfId="375" xr:uid="{DE10C2E3-3372-4CEB-A22A-A84266382C94}"/>
    <cellStyle name="Normal 8 2 2 2 3 2" xfId="754" xr:uid="{88651373-D7EE-44E3-8E06-9A4A1360CEA2}"/>
    <cellStyle name="Normal 8 2 2 2 3 2 2" xfId="755" xr:uid="{240466F6-1574-4F34-B652-5E31172D3DF4}"/>
    <cellStyle name="Normal 8 2 2 2 3 2 2 2" xfId="1978" xr:uid="{5292BF22-AB83-49DD-9255-B9DFAC0CC72A}"/>
    <cellStyle name="Normal 8 2 2 2 3 2 2 2 2" xfId="1979" xr:uid="{48DAC300-27E6-430A-A9E1-42A740D2CBDD}"/>
    <cellStyle name="Normal 8 2 2 2 3 2 2 3" xfId="1980" xr:uid="{D3452B0C-0136-45E4-BD06-497676924BE4}"/>
    <cellStyle name="Normal 8 2 2 2 3 2 3" xfId="1981" xr:uid="{53C18300-C011-43B6-A486-6E1EFCAA8266}"/>
    <cellStyle name="Normal 8 2 2 2 3 2 3 2" xfId="1982" xr:uid="{D0D717A5-7955-4022-B2E0-6632998E34A1}"/>
    <cellStyle name="Normal 8 2 2 2 3 2 4" xfId="1983" xr:uid="{664D116C-F61C-447B-89CC-4770A15E4916}"/>
    <cellStyle name="Normal 8 2 2 2 3 3" xfId="756" xr:uid="{8406EED2-D281-43F5-B7E3-89A0F0C39DE9}"/>
    <cellStyle name="Normal 8 2 2 2 3 3 2" xfId="1984" xr:uid="{9893DE09-E626-45F7-853E-E17A4CBF649F}"/>
    <cellStyle name="Normal 8 2 2 2 3 3 2 2" xfId="1985" xr:uid="{54FD4D7E-4FD0-4FC4-9B33-04BA8B503928}"/>
    <cellStyle name="Normal 8 2 2 2 3 3 3" xfId="1986" xr:uid="{B2AA8E66-B304-415F-96BE-853415D35352}"/>
    <cellStyle name="Normal 8 2 2 2 3 4" xfId="1987" xr:uid="{BC75E993-EF73-454D-B02E-F195B7BA2E30}"/>
    <cellStyle name="Normal 8 2 2 2 3 4 2" xfId="1988" xr:uid="{CF16FCEE-0EFC-443B-BB97-0CE29F036CE7}"/>
    <cellStyle name="Normal 8 2 2 2 3 5" xfId="1989" xr:uid="{307AF86C-D0A0-4DB5-B8D6-907CB526EF74}"/>
    <cellStyle name="Normal 8 2 2 2 4" xfId="757" xr:uid="{0709CEA9-041D-4DE0-9372-FF70BCA18027}"/>
    <cellStyle name="Normal 8 2 2 2 4 2" xfId="758" xr:uid="{BB8B0784-0D14-4591-A4B3-E4677D64655F}"/>
    <cellStyle name="Normal 8 2 2 2 4 2 2" xfId="1990" xr:uid="{B39479DF-B4C9-48A8-8D6B-86663D059B7C}"/>
    <cellStyle name="Normal 8 2 2 2 4 2 2 2" xfId="1991" xr:uid="{AFBECB8D-C5DC-49A6-8956-F0F189EE0251}"/>
    <cellStyle name="Normal 8 2 2 2 4 2 3" xfId="1992" xr:uid="{6502562A-FB70-4B71-AC26-556F4BE761F0}"/>
    <cellStyle name="Normal 8 2 2 2 4 3" xfId="1993" xr:uid="{5B181EB7-FB1B-4FC7-B30A-CF7054DFB1A3}"/>
    <cellStyle name="Normal 8 2 2 2 4 3 2" xfId="1994" xr:uid="{ED0BCC17-7DEF-491D-BA08-B7E4FBD0A29D}"/>
    <cellStyle name="Normal 8 2 2 2 4 4" xfId="1995" xr:uid="{9931E9E9-7337-4CD0-A2B9-71C177CF8865}"/>
    <cellStyle name="Normal 8 2 2 2 5" xfId="759" xr:uid="{7642D7E1-75D5-4AFB-9619-A8F67B430993}"/>
    <cellStyle name="Normal 8 2 2 2 5 2" xfId="1996" xr:uid="{5CCE9552-9919-4F1E-9A0A-10388ABDCD6A}"/>
    <cellStyle name="Normal 8 2 2 2 5 2 2" xfId="1997" xr:uid="{9D90AFDE-3908-4C53-BEE2-37879528B4B5}"/>
    <cellStyle name="Normal 8 2 2 2 5 3" xfId="1998" xr:uid="{014C7AD4-64CA-4FB2-A763-86CC2F961E17}"/>
    <cellStyle name="Normal 8 2 2 2 5 4" xfId="3728" xr:uid="{93BEC9FA-47CC-41CC-B222-0CC3EC78A9BA}"/>
    <cellStyle name="Normal 8 2 2 2 6" xfId="1999" xr:uid="{147F01BB-6D52-4492-A676-9C0D5B1C17A2}"/>
    <cellStyle name="Normal 8 2 2 2 6 2" xfId="2000" xr:uid="{4C8F8B4F-41A4-44A1-9515-634DD2B7EF88}"/>
    <cellStyle name="Normal 8 2 2 2 7" xfId="2001" xr:uid="{9B12899C-B04A-4746-8C7D-14ACD59FC18B}"/>
    <cellStyle name="Normal 8 2 2 2 8" xfId="3729" xr:uid="{9244B9CC-D449-4BAC-BEFB-82335F769C33}"/>
    <cellStyle name="Normal 8 2 2 3" xfId="376" xr:uid="{CAB53A20-B913-487B-8871-8069F0035091}"/>
    <cellStyle name="Normal 8 2 2 3 2" xfId="760" xr:uid="{F3F1974C-C010-456D-821F-19882B6AB295}"/>
    <cellStyle name="Normal 8 2 2 3 2 2" xfId="761" xr:uid="{E88E84F3-A8BD-47B2-BA12-11610219F706}"/>
    <cellStyle name="Normal 8 2 2 3 2 2 2" xfId="2002" xr:uid="{6D1A84E4-0C29-4B4F-BDC6-5A96FFB221A4}"/>
    <cellStyle name="Normal 8 2 2 3 2 2 2 2" xfId="2003" xr:uid="{3790E8F4-4067-4A9B-92E8-A72F107F6253}"/>
    <cellStyle name="Normal 8 2 2 3 2 2 3" xfId="2004" xr:uid="{99117A57-82EF-459B-BBC8-50D356A67F2F}"/>
    <cellStyle name="Normal 8 2 2 3 2 3" xfId="2005" xr:uid="{7980F48D-7EC6-482E-935E-FCF95C5A7640}"/>
    <cellStyle name="Normal 8 2 2 3 2 3 2" xfId="2006" xr:uid="{CDCE1477-B0D5-4AD3-B6E6-CA7A7D84FC21}"/>
    <cellStyle name="Normal 8 2 2 3 2 4" xfId="2007" xr:uid="{7F86A380-1E1D-449A-B075-BABF788F6F01}"/>
    <cellStyle name="Normal 8 2 2 3 3" xfId="762" xr:uid="{24D7E682-DDFE-4660-B6EB-67344BB3FE26}"/>
    <cellStyle name="Normal 8 2 2 3 3 2" xfId="2008" xr:uid="{7D78CD7C-2E85-485B-AC1D-845E79508CCE}"/>
    <cellStyle name="Normal 8 2 2 3 3 2 2" xfId="2009" xr:uid="{E36AD009-4EAC-4EBA-94B3-C29119FFEFCB}"/>
    <cellStyle name="Normal 8 2 2 3 3 3" xfId="2010" xr:uid="{40B522C5-C954-4B3D-B297-6AE5CC557CB2}"/>
    <cellStyle name="Normal 8 2 2 3 3 4" xfId="3730" xr:uid="{2BBB3800-BE91-4869-8CAA-1B52142CC02E}"/>
    <cellStyle name="Normal 8 2 2 3 4" xfId="2011" xr:uid="{E5786FBA-F9E0-426A-B5AF-2B32A0DF492E}"/>
    <cellStyle name="Normal 8 2 2 3 4 2" xfId="2012" xr:uid="{F534A0FE-9849-4461-B411-1A9DBFA5CB8B}"/>
    <cellStyle name="Normal 8 2 2 3 5" xfId="2013" xr:uid="{0B737532-D9F9-47E4-870B-BF19CCF3B419}"/>
    <cellStyle name="Normal 8 2 2 3 6" xfId="3731" xr:uid="{3DA6A8B7-4F1C-492C-BCB9-43F27F83833C}"/>
    <cellStyle name="Normal 8 2 2 4" xfId="377" xr:uid="{C17CAE95-5F13-4B2C-BBAD-D3E5098AC849}"/>
    <cellStyle name="Normal 8 2 2 4 2" xfId="763" xr:uid="{F5FEB25D-E2C4-4FA6-9E87-D0FA67586D35}"/>
    <cellStyle name="Normal 8 2 2 4 2 2" xfId="764" xr:uid="{34C7F01D-1C4C-462A-BB46-A54B7CDB36E1}"/>
    <cellStyle name="Normal 8 2 2 4 2 2 2" xfId="2014" xr:uid="{0289B14B-CB5C-4270-9064-E4C949DC3A5B}"/>
    <cellStyle name="Normal 8 2 2 4 2 2 2 2" xfId="2015" xr:uid="{CCF4BB72-FC95-4BB5-B2B5-E009A01273CA}"/>
    <cellStyle name="Normal 8 2 2 4 2 2 3" xfId="2016" xr:uid="{FE3A0D8D-5541-4777-9198-2AB59F2184DA}"/>
    <cellStyle name="Normal 8 2 2 4 2 3" xfId="2017" xr:uid="{21739BFB-822A-48C6-9A98-5C52D4C59DB7}"/>
    <cellStyle name="Normal 8 2 2 4 2 3 2" xfId="2018" xr:uid="{C709E8AE-A2FA-462F-AC83-60F88E2768F6}"/>
    <cellStyle name="Normal 8 2 2 4 2 4" xfId="2019" xr:uid="{00182DEB-2DBD-4DD3-A5D4-515793803185}"/>
    <cellStyle name="Normal 8 2 2 4 3" xfId="765" xr:uid="{B5BCC001-21E5-4CB5-83B1-449907B5BB5D}"/>
    <cellStyle name="Normal 8 2 2 4 3 2" xfId="2020" xr:uid="{5C2A9E34-3AAD-49B2-891B-3E71CE0CE082}"/>
    <cellStyle name="Normal 8 2 2 4 3 2 2" xfId="2021" xr:uid="{FC13CB84-202D-4269-99E5-62EB7E86E20D}"/>
    <cellStyle name="Normal 8 2 2 4 3 3" xfId="2022" xr:uid="{1867078A-C7B5-4CB7-82E0-9544E0B34453}"/>
    <cellStyle name="Normal 8 2 2 4 4" xfId="2023" xr:uid="{E77BC7EE-F534-43AD-914A-D8B69C63362D}"/>
    <cellStyle name="Normal 8 2 2 4 4 2" xfId="2024" xr:uid="{0EAC2F12-37CB-4732-9878-A6E41A18DEEF}"/>
    <cellStyle name="Normal 8 2 2 4 5" xfId="2025" xr:uid="{0BC4438E-FD07-451A-98E5-FE314EA73DBC}"/>
    <cellStyle name="Normal 8 2 2 5" xfId="378" xr:uid="{F03A8CCF-A3E5-4D71-A8F9-9B97E3E4D071}"/>
    <cellStyle name="Normal 8 2 2 5 2" xfId="766" xr:uid="{75CB88F8-4683-4FC0-A540-C65445C64CF3}"/>
    <cellStyle name="Normal 8 2 2 5 2 2" xfId="2026" xr:uid="{C26F241F-76E7-410F-A2F5-D88DF03D85D8}"/>
    <cellStyle name="Normal 8 2 2 5 2 2 2" xfId="2027" xr:uid="{29870396-6F2D-4C27-B86F-15D95312D420}"/>
    <cellStyle name="Normal 8 2 2 5 2 3" xfId="2028" xr:uid="{1306EC72-88F7-4136-9AC1-ECEF7173AEE6}"/>
    <cellStyle name="Normal 8 2 2 5 3" xfId="2029" xr:uid="{35F3F6DE-23AA-42AC-8E21-225C87167EC1}"/>
    <cellStyle name="Normal 8 2 2 5 3 2" xfId="2030" xr:uid="{08F2BC29-A64F-42B0-9508-DC90C895EF75}"/>
    <cellStyle name="Normal 8 2 2 5 4" xfId="2031" xr:uid="{FC0CB0A5-DD85-44AF-9EFC-C06DFEDCBF32}"/>
    <cellStyle name="Normal 8 2 2 6" xfId="767" xr:uid="{15540886-2AE1-482A-8DDD-60E7740F6A33}"/>
    <cellStyle name="Normal 8 2 2 6 2" xfId="2032" xr:uid="{7483242C-7A40-4221-90DF-AAABDA0E8E45}"/>
    <cellStyle name="Normal 8 2 2 6 2 2" xfId="2033" xr:uid="{F0263AF7-DC34-4A87-AEDA-23393DD58F1F}"/>
    <cellStyle name="Normal 8 2 2 6 3" xfId="2034" xr:uid="{866F0BA3-FCEC-4C97-86B7-1E8093B62BAC}"/>
    <cellStyle name="Normal 8 2 2 6 4" xfId="3732" xr:uid="{F24FD0A0-0133-45E6-9317-4172A5619EFA}"/>
    <cellStyle name="Normal 8 2 2 7" xfId="2035" xr:uid="{D2933B86-48E1-496B-B4AD-FCA659DD4702}"/>
    <cellStyle name="Normal 8 2 2 7 2" xfId="2036" xr:uid="{36C68E04-CDCA-4932-80F3-59210AEA9238}"/>
    <cellStyle name="Normal 8 2 2 8" xfId="2037" xr:uid="{E6A7FDD1-FFF8-4006-A1AA-50876F3ABA22}"/>
    <cellStyle name="Normal 8 2 2 9" xfId="3733" xr:uid="{328BFBFB-8738-4AD3-A5FF-28BFAA9C35EA}"/>
    <cellStyle name="Normal 8 2 3" xfId="153" xr:uid="{8EAC68BB-D164-4F73-AD84-3FCDB0EC7F72}"/>
    <cellStyle name="Normal 8 2 3 2" xfId="154" xr:uid="{823F4F4E-D058-42EB-A6ED-21F1415B07BC}"/>
    <cellStyle name="Normal 8 2 3 2 2" xfId="768" xr:uid="{59393BB2-F109-49FC-8B54-AB38FD5E99F4}"/>
    <cellStyle name="Normal 8 2 3 2 2 2" xfId="769" xr:uid="{C12331D5-6215-41A7-96FC-20D0DCAEC4A6}"/>
    <cellStyle name="Normal 8 2 3 2 2 2 2" xfId="2038" xr:uid="{AAECC7B5-E9B1-4FE4-8DA3-7CD7F3EF2ABB}"/>
    <cellStyle name="Normal 8 2 3 2 2 2 2 2" xfId="2039" xr:uid="{BD2163D8-F741-40CA-BED0-1D85B0004BE8}"/>
    <cellStyle name="Normal 8 2 3 2 2 2 3" xfId="2040" xr:uid="{CDE73861-29C2-44EA-9C26-F7916553DE82}"/>
    <cellStyle name="Normal 8 2 3 2 2 3" xfId="2041" xr:uid="{2E8D23F1-BC46-429D-AA50-99A26769E67D}"/>
    <cellStyle name="Normal 8 2 3 2 2 3 2" xfId="2042" xr:uid="{95B64DE4-2425-4C29-844E-ACEBFDE428FF}"/>
    <cellStyle name="Normal 8 2 3 2 2 4" xfId="2043" xr:uid="{67717B9E-D205-44BC-A86F-985DB1FA48B6}"/>
    <cellStyle name="Normal 8 2 3 2 3" xfId="770" xr:uid="{753A0522-1808-4C36-B465-89CD48EDD6F9}"/>
    <cellStyle name="Normal 8 2 3 2 3 2" xfId="2044" xr:uid="{C6E81D0C-A387-4B3C-841E-E88C3DFF0EE2}"/>
    <cellStyle name="Normal 8 2 3 2 3 2 2" xfId="2045" xr:uid="{C84A3FC0-03CE-4CC0-B257-C60A6CA9DE56}"/>
    <cellStyle name="Normal 8 2 3 2 3 3" xfId="2046" xr:uid="{F9A22C9A-577C-4F52-B6DC-E5AC1458012D}"/>
    <cellStyle name="Normal 8 2 3 2 3 4" xfId="3734" xr:uid="{7D683402-8500-4DC9-9F65-261E0C96A3CA}"/>
    <cellStyle name="Normal 8 2 3 2 4" xfId="2047" xr:uid="{937CA962-E6A5-47CA-9F11-90BFE7552E51}"/>
    <cellStyle name="Normal 8 2 3 2 4 2" xfId="2048" xr:uid="{72A512A0-7D9E-48E6-BDE9-E692E4399EAF}"/>
    <cellStyle name="Normal 8 2 3 2 5" xfId="2049" xr:uid="{600EBCA9-CFED-43C0-BE85-2B72DA94430D}"/>
    <cellStyle name="Normal 8 2 3 2 6" xfId="3735" xr:uid="{6BBA8635-1256-4081-93E8-F22EF38D85C2}"/>
    <cellStyle name="Normal 8 2 3 3" xfId="379" xr:uid="{56B0BB1C-F406-4C1E-A77D-D1381B59EEE3}"/>
    <cellStyle name="Normal 8 2 3 3 2" xfId="771" xr:uid="{DAA141B0-0C09-40C3-9067-169B059A46C8}"/>
    <cellStyle name="Normal 8 2 3 3 2 2" xfId="772" xr:uid="{A86F3863-7F52-4084-8843-8369361E50B6}"/>
    <cellStyle name="Normal 8 2 3 3 2 2 2" xfId="2050" xr:uid="{6A17DB1B-B2A9-4825-B7DD-76160673A5CE}"/>
    <cellStyle name="Normal 8 2 3 3 2 2 2 2" xfId="2051" xr:uid="{099C7383-9891-4EAE-9026-A76C69F4066F}"/>
    <cellStyle name="Normal 8 2 3 3 2 2 3" xfId="2052" xr:uid="{5A270F34-E5C0-4BCD-85D9-948F7286B920}"/>
    <cellStyle name="Normal 8 2 3 3 2 3" xfId="2053" xr:uid="{830E2826-3A87-4EFE-B3AC-80F263B86918}"/>
    <cellStyle name="Normal 8 2 3 3 2 3 2" xfId="2054" xr:uid="{55537717-D0CE-4C92-A73C-C84FD2646EE5}"/>
    <cellStyle name="Normal 8 2 3 3 2 4" xfId="2055" xr:uid="{37281915-62E6-438A-8684-E3D65D6786C0}"/>
    <cellStyle name="Normal 8 2 3 3 3" xfId="773" xr:uid="{03E17859-8B48-43FC-BA3A-1087C7C8FB06}"/>
    <cellStyle name="Normal 8 2 3 3 3 2" xfId="2056" xr:uid="{EDC9DF02-281D-41F4-8AB8-89D9A3D8064A}"/>
    <cellStyle name="Normal 8 2 3 3 3 2 2" xfId="2057" xr:uid="{05B54593-2402-4A84-B56A-7B811C3607E6}"/>
    <cellStyle name="Normal 8 2 3 3 3 3" xfId="2058" xr:uid="{6E07AE2F-8B07-4002-9F42-6060EED8F9F3}"/>
    <cellStyle name="Normal 8 2 3 3 4" xfId="2059" xr:uid="{DAEFC2D8-20FB-4F61-B1CA-29BAF1F60FAD}"/>
    <cellStyle name="Normal 8 2 3 3 4 2" xfId="2060" xr:uid="{B50F38DD-06F1-419E-B0D0-6264AE0B6A02}"/>
    <cellStyle name="Normal 8 2 3 3 5" xfId="2061" xr:uid="{7702AFCA-F198-410B-BACE-DB2936DBCCC7}"/>
    <cellStyle name="Normal 8 2 3 4" xfId="380" xr:uid="{4E440B8C-44F3-46B7-B59A-658F198ADD13}"/>
    <cellStyle name="Normal 8 2 3 4 2" xfId="774" xr:uid="{17104372-38A5-4060-936D-AF625C274C1B}"/>
    <cellStyle name="Normal 8 2 3 4 2 2" xfId="2062" xr:uid="{7FFA38C0-D45A-461B-9473-04165ABF42FA}"/>
    <cellStyle name="Normal 8 2 3 4 2 2 2" xfId="2063" xr:uid="{3D83938C-D51F-4C49-A530-1A2F7C4725AE}"/>
    <cellStyle name="Normal 8 2 3 4 2 3" xfId="2064" xr:uid="{15BC7ED7-BC29-4FFF-A8DA-5FF8AB359CEA}"/>
    <cellStyle name="Normal 8 2 3 4 3" xfId="2065" xr:uid="{9222C7E2-EABF-42DC-877F-1059DB2288B9}"/>
    <cellStyle name="Normal 8 2 3 4 3 2" xfId="2066" xr:uid="{0D8D4833-60EA-48AC-BBB8-BED25DC5B850}"/>
    <cellStyle name="Normal 8 2 3 4 4" xfId="2067" xr:uid="{AF6B7C13-533E-4F20-8EA4-5FD1522C8295}"/>
    <cellStyle name="Normal 8 2 3 5" xfId="775" xr:uid="{4A0CD0A7-F85D-4802-8609-51C10A392A5C}"/>
    <cellStyle name="Normal 8 2 3 5 2" xfId="2068" xr:uid="{90207594-9318-4AC6-92CE-667043FE1CEA}"/>
    <cellStyle name="Normal 8 2 3 5 2 2" xfId="2069" xr:uid="{84071D70-3252-445F-ACF0-37DCA7F97FEC}"/>
    <cellStyle name="Normal 8 2 3 5 3" xfId="2070" xr:uid="{204AF971-69E7-4206-B40E-F46CDDD301E6}"/>
    <cellStyle name="Normal 8 2 3 5 4" xfId="3736" xr:uid="{7F0E8773-A6F2-4AC8-AAB7-3BDB7259FEEF}"/>
    <cellStyle name="Normal 8 2 3 6" xfId="2071" xr:uid="{56F85649-69C8-40B4-A4C2-A05C8E089683}"/>
    <cellStyle name="Normal 8 2 3 6 2" xfId="2072" xr:uid="{AC1E4A1B-1692-4CBA-98B9-AA39F72182D5}"/>
    <cellStyle name="Normal 8 2 3 7" xfId="2073" xr:uid="{36C224F4-2DA2-4566-BFDE-80E1FD16BAA1}"/>
    <cellStyle name="Normal 8 2 3 8" xfId="3737" xr:uid="{B925038C-E341-44AD-9565-8E0091A800A9}"/>
    <cellStyle name="Normal 8 2 4" xfId="155" xr:uid="{244CE014-1CAD-4573-B63B-5B93300A25BB}"/>
    <cellStyle name="Normal 8 2 4 2" xfId="449" xr:uid="{7DC9D337-C310-48DB-8617-8939B65CEADE}"/>
    <cellStyle name="Normal 8 2 4 2 2" xfId="776" xr:uid="{0F4248E7-5679-4BD9-8277-9CC0F4D68BD4}"/>
    <cellStyle name="Normal 8 2 4 2 2 2" xfId="2074" xr:uid="{CC3D997B-68FE-484C-8727-1547CEC095F1}"/>
    <cellStyle name="Normal 8 2 4 2 2 2 2" xfId="2075" xr:uid="{01983A00-F9AC-4297-9A86-7F46780C35C7}"/>
    <cellStyle name="Normal 8 2 4 2 2 3" xfId="2076" xr:uid="{B1477C14-12AB-4BB0-BB77-6A6E7F283899}"/>
    <cellStyle name="Normal 8 2 4 2 2 4" xfId="3738" xr:uid="{1C7C9C36-C494-4210-A00C-712DA971F88C}"/>
    <cellStyle name="Normal 8 2 4 2 3" xfId="2077" xr:uid="{5E1C9A50-838E-4F12-AD51-E621330509E6}"/>
    <cellStyle name="Normal 8 2 4 2 3 2" xfId="2078" xr:uid="{E21A044C-8338-4A8F-8F00-01BEFE3544FC}"/>
    <cellStyle name="Normal 8 2 4 2 4" xfId="2079" xr:uid="{5D16A358-905B-49D2-A28D-D6FF4764C82C}"/>
    <cellStyle name="Normal 8 2 4 2 5" xfId="3739" xr:uid="{88A41857-B3DB-40AE-A7A4-BEA4EA9BBA1B}"/>
    <cellStyle name="Normal 8 2 4 3" xfId="777" xr:uid="{4E2A3DDA-BE89-49E0-A136-7BBBCC1B627A}"/>
    <cellStyle name="Normal 8 2 4 3 2" xfId="2080" xr:uid="{2A4FECD2-AD25-42C3-9B73-05CF5CC851D4}"/>
    <cellStyle name="Normal 8 2 4 3 2 2" xfId="2081" xr:uid="{02FAC38C-492E-40BB-8984-B693CE79BDF7}"/>
    <cellStyle name="Normal 8 2 4 3 3" xfId="2082" xr:uid="{964A4257-0391-4522-8A66-55BBE0EA03BC}"/>
    <cellStyle name="Normal 8 2 4 3 4" xfId="3740" xr:uid="{29077E0D-EF60-44D4-B201-2A046EA408C5}"/>
    <cellStyle name="Normal 8 2 4 4" xfId="2083" xr:uid="{CA4C6BEB-6502-4759-A78A-F1467F2050B5}"/>
    <cellStyle name="Normal 8 2 4 4 2" xfId="2084" xr:uid="{746B0B58-74CA-499F-BF25-A3542F60EF0B}"/>
    <cellStyle name="Normal 8 2 4 4 3" xfId="3741" xr:uid="{45FD4606-3062-43B2-910A-7A0BA593B20C}"/>
    <cellStyle name="Normal 8 2 4 4 4" xfId="3742" xr:uid="{BD39387D-8208-444B-B2C2-E5EC12E51CA2}"/>
    <cellStyle name="Normal 8 2 4 5" xfId="2085" xr:uid="{779C8E73-697F-4421-A007-5D56AA9769B5}"/>
    <cellStyle name="Normal 8 2 4 6" xfId="3743" xr:uid="{15154FE6-272E-400E-A75B-E7E1FC62800C}"/>
    <cellStyle name="Normal 8 2 4 7" xfId="3744" xr:uid="{75D8D71F-451E-455C-9948-F0901AC7367F}"/>
    <cellStyle name="Normal 8 2 5" xfId="381" xr:uid="{3AF5A218-F46C-4430-821B-FEA252CB1244}"/>
    <cellStyle name="Normal 8 2 5 2" xfId="778" xr:uid="{D6FD4520-C609-4D69-B8F2-DA4F6D047F59}"/>
    <cellStyle name="Normal 8 2 5 2 2" xfId="779" xr:uid="{9BF8CAF6-03E6-4405-8740-9AA0B2C9BFA7}"/>
    <cellStyle name="Normal 8 2 5 2 2 2" xfId="2086" xr:uid="{7D84AD0D-E1D9-4EA2-8E89-87FFF8452666}"/>
    <cellStyle name="Normal 8 2 5 2 2 2 2" xfId="2087" xr:uid="{C324D275-8571-4B72-BBFC-5C84AA701160}"/>
    <cellStyle name="Normal 8 2 5 2 2 3" xfId="2088" xr:uid="{F5DF1ACF-5510-428A-88C3-32D7CCDE6208}"/>
    <cellStyle name="Normal 8 2 5 2 3" xfId="2089" xr:uid="{7DC33F0A-54CF-49C1-9D89-1F7323D9BAB1}"/>
    <cellStyle name="Normal 8 2 5 2 3 2" xfId="2090" xr:uid="{04DCA459-F82E-45BD-9476-7454FC6E70AB}"/>
    <cellStyle name="Normal 8 2 5 2 4" xfId="2091" xr:uid="{46CA9B9D-2ADC-42A0-AC23-A4964B4C9C5A}"/>
    <cellStyle name="Normal 8 2 5 3" xfId="780" xr:uid="{B1B1C7EF-F717-47AC-8BF4-AF44EE9152C9}"/>
    <cellStyle name="Normal 8 2 5 3 2" xfId="2092" xr:uid="{696C0AC7-C7EE-400F-BA3D-D0B4C8B94A77}"/>
    <cellStyle name="Normal 8 2 5 3 2 2" xfId="2093" xr:uid="{A20F6187-EA8B-4C87-89F8-74BD3D9A5FD7}"/>
    <cellStyle name="Normal 8 2 5 3 3" xfId="2094" xr:uid="{E7FA0E1E-01A5-4D5A-A10C-B0AD69484E65}"/>
    <cellStyle name="Normal 8 2 5 3 4" xfId="3745" xr:uid="{0925FBD7-D957-459A-A6DD-391FB26518B8}"/>
    <cellStyle name="Normal 8 2 5 4" xfId="2095" xr:uid="{0F7FC667-2DB1-4144-AC2E-642E9D934712}"/>
    <cellStyle name="Normal 8 2 5 4 2" xfId="2096" xr:uid="{57B44DD7-08DA-4EEF-BD51-16E99D961F53}"/>
    <cellStyle name="Normal 8 2 5 5" xfId="2097" xr:uid="{8BE0B501-EC0A-4569-AA36-11255DC95574}"/>
    <cellStyle name="Normal 8 2 5 6" xfId="3746" xr:uid="{CE291BDA-45BF-40C2-B89B-D770925758A7}"/>
    <cellStyle name="Normal 8 2 6" xfId="382" xr:uid="{743E1389-BD2D-4ADC-A579-B116C4FE2FB0}"/>
    <cellStyle name="Normal 8 2 6 2" xfId="781" xr:uid="{20736D96-5EB5-48B0-A75D-5664EAA2D691}"/>
    <cellStyle name="Normal 8 2 6 2 2" xfId="2098" xr:uid="{A428DD6E-91B8-4D97-877A-DEDFF6361250}"/>
    <cellStyle name="Normal 8 2 6 2 2 2" xfId="2099" xr:uid="{99AD0C84-61F1-41BC-9B30-058E771E9572}"/>
    <cellStyle name="Normal 8 2 6 2 3" xfId="2100" xr:uid="{5A622AAE-814F-4E77-BA42-1430DCAABB7B}"/>
    <cellStyle name="Normal 8 2 6 2 4" xfId="3747" xr:uid="{EA578B74-1050-469A-994B-C82C4DDB1379}"/>
    <cellStyle name="Normal 8 2 6 3" xfId="2101" xr:uid="{06854AB7-DB50-4380-96BF-CF8CAF9B66E2}"/>
    <cellStyle name="Normal 8 2 6 3 2" xfId="2102" xr:uid="{A7CAD996-23AE-4F87-B2B6-F18487F589DC}"/>
    <cellStyle name="Normal 8 2 6 4" xfId="2103" xr:uid="{C9570692-CF15-4C38-A0B4-5A03C3839BB0}"/>
    <cellStyle name="Normal 8 2 6 5" xfId="3748" xr:uid="{B20432A4-B966-4F8E-BEA7-5E390152987E}"/>
    <cellStyle name="Normal 8 2 7" xfId="782" xr:uid="{34E0AD57-6835-4EAF-BB3B-0E566FFBABD7}"/>
    <cellStyle name="Normal 8 2 7 2" xfId="2104" xr:uid="{21273557-A4BA-4465-8E13-0149C2F35105}"/>
    <cellStyle name="Normal 8 2 7 2 2" xfId="2105" xr:uid="{997B1963-13A1-46AD-900C-F19988726280}"/>
    <cellStyle name="Normal 8 2 7 3" xfId="2106" xr:uid="{EF9C3C86-3AB0-44EF-9229-C081BDF7FEF7}"/>
    <cellStyle name="Normal 8 2 7 4" xfId="3749" xr:uid="{C37B195C-A737-4F8E-AA00-46D96D7C4A3E}"/>
    <cellStyle name="Normal 8 2 8" xfId="2107" xr:uid="{DA0A933B-CCAB-44EE-AAE4-434FF3D7DA7D}"/>
    <cellStyle name="Normal 8 2 8 2" xfId="2108" xr:uid="{B518563B-5A10-460F-BF14-18F8F568A25C}"/>
    <cellStyle name="Normal 8 2 8 3" xfId="3750" xr:uid="{35F68F57-A216-4BA8-85E8-02D95C39E1B3}"/>
    <cellStyle name="Normal 8 2 8 4" xfId="3751" xr:uid="{F283EED9-96AC-448B-B088-3E6B87F84E09}"/>
    <cellStyle name="Normal 8 2 9" xfId="2109" xr:uid="{B6708CA7-8C00-43C6-9F09-B7CAD7F314AF}"/>
    <cellStyle name="Normal 8 3" xfId="156" xr:uid="{0E7DAFCA-5239-428E-B560-15C57A253B2C}"/>
    <cellStyle name="Normal 8 3 10" xfId="3752" xr:uid="{06BA6373-B8D8-412E-BBA5-771098F49A21}"/>
    <cellStyle name="Normal 8 3 11" xfId="3753" xr:uid="{D61AE37E-F2F9-4ADF-BD39-3EE22612E049}"/>
    <cellStyle name="Normal 8 3 2" xfId="157" xr:uid="{A396200A-F163-4FCB-8FF4-8788BD0229BE}"/>
    <cellStyle name="Normal 8 3 2 2" xfId="158" xr:uid="{EBE353FF-9963-4709-90FC-32D34CB9936D}"/>
    <cellStyle name="Normal 8 3 2 2 2" xfId="383" xr:uid="{8C58C715-376B-4A64-9D32-8AF14057B2D7}"/>
    <cellStyle name="Normal 8 3 2 2 2 2" xfId="783" xr:uid="{81D686FE-0B73-4706-BE53-1F64035709D5}"/>
    <cellStyle name="Normal 8 3 2 2 2 2 2" xfId="2110" xr:uid="{C42905D0-B1F1-4844-886D-8AAFFC91ED59}"/>
    <cellStyle name="Normal 8 3 2 2 2 2 2 2" xfId="2111" xr:uid="{19CCDB82-8769-4C58-B60C-7CA76AE93BE5}"/>
    <cellStyle name="Normal 8 3 2 2 2 2 3" xfId="2112" xr:uid="{AECFD78C-0E7C-4FA0-B30B-30FF1D341365}"/>
    <cellStyle name="Normal 8 3 2 2 2 2 4" xfId="3754" xr:uid="{E179389F-0FAD-4C60-812F-9A8DC6ED1C89}"/>
    <cellStyle name="Normal 8 3 2 2 2 3" xfId="2113" xr:uid="{946B97B6-D5D4-452C-AC05-CFD676B03F2E}"/>
    <cellStyle name="Normal 8 3 2 2 2 3 2" xfId="2114" xr:uid="{F0CCE948-79EA-4250-B1B4-54ED73D33FBF}"/>
    <cellStyle name="Normal 8 3 2 2 2 3 3" xfId="3755" xr:uid="{B767AA25-D089-4071-850D-9161F11560E0}"/>
    <cellStyle name="Normal 8 3 2 2 2 3 4" xfId="3756" xr:uid="{554E8989-A7F4-4D2F-817D-8D23CC41914E}"/>
    <cellStyle name="Normal 8 3 2 2 2 4" xfId="2115" xr:uid="{D25E6933-AB04-4372-A5FA-7F22C42A17F9}"/>
    <cellStyle name="Normal 8 3 2 2 2 5" xfId="3757" xr:uid="{098B6B9B-8B67-4AAF-8D8B-FDC23722B947}"/>
    <cellStyle name="Normal 8 3 2 2 2 6" xfId="3758" xr:uid="{CB253BFB-F0C4-482B-B5AC-8B5D44CAE990}"/>
    <cellStyle name="Normal 8 3 2 2 3" xfId="784" xr:uid="{62DD4FB5-8847-4B4C-8B68-27AC5D52A805}"/>
    <cellStyle name="Normal 8 3 2 2 3 2" xfId="2116" xr:uid="{CBDDAAA0-E7B9-4FAC-94DE-1612938821C2}"/>
    <cellStyle name="Normal 8 3 2 2 3 2 2" xfId="2117" xr:uid="{327BDD13-FF30-45DE-93B1-7435F3A3807C}"/>
    <cellStyle name="Normal 8 3 2 2 3 2 3" xfId="3759" xr:uid="{A5B0FA60-CF61-43A0-88FF-0F277329774B}"/>
    <cellStyle name="Normal 8 3 2 2 3 2 4" xfId="3760" xr:uid="{4D443FC4-6E10-4971-BA91-5839E3B986FD}"/>
    <cellStyle name="Normal 8 3 2 2 3 3" xfId="2118" xr:uid="{4CCA68FA-0E0E-4613-B12E-8C6EA4CF13F9}"/>
    <cellStyle name="Normal 8 3 2 2 3 4" xfId="3761" xr:uid="{3D4381DF-13CD-41FC-A792-5776CDA4E42E}"/>
    <cellStyle name="Normal 8 3 2 2 3 5" xfId="3762" xr:uid="{3008575B-8D4E-4BD8-B287-9D2186436DC8}"/>
    <cellStyle name="Normal 8 3 2 2 4" xfId="2119" xr:uid="{4BC9DE23-136D-47BB-AD99-D99B2FF65C4B}"/>
    <cellStyle name="Normal 8 3 2 2 4 2" xfId="2120" xr:uid="{DA8ACEAF-0E7E-4D18-8773-1CFD110F47AA}"/>
    <cellStyle name="Normal 8 3 2 2 4 3" xfId="3763" xr:uid="{33B2A14A-E7D5-4081-9823-DB90E6E25B90}"/>
    <cellStyle name="Normal 8 3 2 2 4 4" xfId="3764" xr:uid="{72C95835-AF8E-499F-8625-2283F509F6C6}"/>
    <cellStyle name="Normal 8 3 2 2 5" xfId="2121" xr:uid="{80AC0594-E33A-4333-A419-130326C0A5D8}"/>
    <cellStyle name="Normal 8 3 2 2 5 2" xfId="3765" xr:uid="{D6AFEEF3-6C2D-47D2-BDB5-992290E9936D}"/>
    <cellStyle name="Normal 8 3 2 2 5 3" xfId="3766" xr:uid="{E189EA65-6888-41DD-95EE-7F7C4FAD07F2}"/>
    <cellStyle name="Normal 8 3 2 2 5 4" xfId="3767" xr:uid="{06AAF470-4CFF-4246-B449-2C76F7AECA24}"/>
    <cellStyle name="Normal 8 3 2 2 6" xfId="3768" xr:uid="{FF3429AF-1E25-4386-925B-538D91395EF0}"/>
    <cellStyle name="Normal 8 3 2 2 7" xfId="3769" xr:uid="{901179B4-F4FB-43B8-B60B-3676F7006970}"/>
    <cellStyle name="Normal 8 3 2 2 8" xfId="3770" xr:uid="{B8E2C0A1-4E6C-41EF-BBD7-B5661ECFA789}"/>
    <cellStyle name="Normal 8 3 2 3" xfId="384" xr:uid="{17B45B4B-0060-40BF-91ED-F7B7A1BC90FE}"/>
    <cellStyle name="Normal 8 3 2 3 2" xfId="785" xr:uid="{07A38671-9778-4EF7-8608-2278AFC167D2}"/>
    <cellStyle name="Normal 8 3 2 3 2 2" xfId="786" xr:uid="{9DB1B634-76C9-49B7-93F1-99605DF3C486}"/>
    <cellStyle name="Normal 8 3 2 3 2 2 2" xfId="2122" xr:uid="{B1DB029D-B643-4A45-9335-04071FABBACA}"/>
    <cellStyle name="Normal 8 3 2 3 2 2 2 2" xfId="2123" xr:uid="{DBF69395-8515-4FDB-8D4C-CF0D06CF1F8B}"/>
    <cellStyle name="Normal 8 3 2 3 2 2 3" xfId="2124" xr:uid="{ED87C33B-5C5B-4C8A-B380-0238967FBD21}"/>
    <cellStyle name="Normal 8 3 2 3 2 3" xfId="2125" xr:uid="{D166EFCC-9612-405C-BBC2-3406A29B93BA}"/>
    <cellStyle name="Normal 8 3 2 3 2 3 2" xfId="2126" xr:uid="{FFFF162D-4B2D-44E1-AA00-CF3302FC2906}"/>
    <cellStyle name="Normal 8 3 2 3 2 4" xfId="2127" xr:uid="{C8797461-7AD1-44BE-8E6A-F3EAE4DC8E5B}"/>
    <cellStyle name="Normal 8 3 2 3 3" xfId="787" xr:uid="{06AE85B6-E077-4E96-B6B1-36286E375EC0}"/>
    <cellStyle name="Normal 8 3 2 3 3 2" xfId="2128" xr:uid="{095238D4-196B-48E4-82AC-67E9EC31CA7F}"/>
    <cellStyle name="Normal 8 3 2 3 3 2 2" xfId="2129" xr:uid="{BB6A2812-9557-4702-8114-C327D83012BA}"/>
    <cellStyle name="Normal 8 3 2 3 3 3" xfId="2130" xr:uid="{9F12BA92-7EF9-43CF-8248-D1D9E7F7C8FA}"/>
    <cellStyle name="Normal 8 3 2 3 3 4" xfId="3771" xr:uid="{4B40AD59-8060-4BF6-B8AB-5E62ECA17F1A}"/>
    <cellStyle name="Normal 8 3 2 3 4" xfId="2131" xr:uid="{5FC5A236-BE1E-4380-8AF4-01F2C1DC8F5D}"/>
    <cellStyle name="Normal 8 3 2 3 4 2" xfId="2132" xr:uid="{73E9B85C-1E0C-4674-A6DA-CD533B37F3D0}"/>
    <cellStyle name="Normal 8 3 2 3 5" xfId="2133" xr:uid="{5A93CE96-C006-4277-B8BF-AD4754BBAAB4}"/>
    <cellStyle name="Normal 8 3 2 3 6" xfId="3772" xr:uid="{A9D809A4-5E49-431A-98F3-B525AC80BE88}"/>
    <cellStyle name="Normal 8 3 2 4" xfId="385" xr:uid="{3B849B06-D5BE-45BA-9EC9-E6EB15A2E3B5}"/>
    <cellStyle name="Normal 8 3 2 4 2" xfId="788" xr:uid="{5EE8B88C-8413-444F-9E2E-18F110E4BDD4}"/>
    <cellStyle name="Normal 8 3 2 4 2 2" xfId="2134" xr:uid="{0009A320-FCBD-4519-9DF0-DFEBED66D18C}"/>
    <cellStyle name="Normal 8 3 2 4 2 2 2" xfId="2135" xr:uid="{FAC227AE-4679-44F6-971B-BBAD05528421}"/>
    <cellStyle name="Normal 8 3 2 4 2 3" xfId="2136" xr:uid="{D21EDA6A-6E5C-4C68-AB77-10466AA39B4A}"/>
    <cellStyle name="Normal 8 3 2 4 2 4" xfId="3773" xr:uid="{FC8B9D68-9933-4532-8F6B-9D45463DD6CC}"/>
    <cellStyle name="Normal 8 3 2 4 3" xfId="2137" xr:uid="{0926E23A-3514-4E84-BED4-44C520FF914D}"/>
    <cellStyle name="Normal 8 3 2 4 3 2" xfId="2138" xr:uid="{31C9701E-3590-47C0-BAE8-4DB889757189}"/>
    <cellStyle name="Normal 8 3 2 4 4" xfId="2139" xr:uid="{5F200AFF-ED3E-4803-A903-891248071685}"/>
    <cellStyle name="Normal 8 3 2 4 5" xfId="3774" xr:uid="{DAD61F18-BDC5-49B8-A510-B8325AF0E086}"/>
    <cellStyle name="Normal 8 3 2 5" xfId="386" xr:uid="{E68DB0BB-9C82-4342-8E45-DAB5B9461445}"/>
    <cellStyle name="Normal 8 3 2 5 2" xfId="2140" xr:uid="{F5D7B7DB-0C55-417E-9BCA-D1A1CF94DD62}"/>
    <cellStyle name="Normal 8 3 2 5 2 2" xfId="2141" xr:uid="{56D5D80E-32DF-483B-BDB1-B6113A510ACC}"/>
    <cellStyle name="Normal 8 3 2 5 3" xfId="2142" xr:uid="{7BE01B84-41E0-4042-89B6-2FC93E386B4B}"/>
    <cellStyle name="Normal 8 3 2 5 4" xfId="3775" xr:uid="{0CB55DA2-67B2-43A5-9776-E118AD900112}"/>
    <cellStyle name="Normal 8 3 2 6" xfId="2143" xr:uid="{3780C846-40BB-4C44-824D-701D9143FE54}"/>
    <cellStyle name="Normal 8 3 2 6 2" xfId="2144" xr:uid="{FC57AF14-F86D-40EC-8014-6EC5B46C9A15}"/>
    <cellStyle name="Normal 8 3 2 6 3" xfId="3776" xr:uid="{41DB4A71-13C0-42F8-8364-2F2F0F7DCC41}"/>
    <cellStyle name="Normal 8 3 2 6 4" xfId="3777" xr:uid="{3FA45EDF-04A8-405A-9F5D-E0C2D54470FA}"/>
    <cellStyle name="Normal 8 3 2 7" xfId="2145" xr:uid="{537CC675-DC8C-48F8-A630-2710ED4AED88}"/>
    <cellStyle name="Normal 8 3 2 8" xfId="3778" xr:uid="{EC4A3A8C-EC1F-40F7-9137-492741EA6D73}"/>
    <cellStyle name="Normal 8 3 2 9" xfId="3779" xr:uid="{AFC238B5-B8B4-41DE-AC84-F00885FD60BF}"/>
    <cellStyle name="Normal 8 3 3" xfId="159" xr:uid="{4F30B21C-A991-4464-8C00-6A21F13C80FA}"/>
    <cellStyle name="Normal 8 3 3 2" xfId="160" xr:uid="{99E8D678-21C7-408A-8AFB-AFA6132F511A}"/>
    <cellStyle name="Normal 8 3 3 2 2" xfId="789" xr:uid="{9B564E17-D380-4FFF-87BB-4F076CBBB593}"/>
    <cellStyle name="Normal 8 3 3 2 2 2" xfId="2146" xr:uid="{02D4E9F7-3ADD-4764-831D-219A12916649}"/>
    <cellStyle name="Normal 8 3 3 2 2 2 2" xfId="2147" xr:uid="{08EAE02F-D2B5-46E9-AE02-5EE696527921}"/>
    <cellStyle name="Normal 8 3 3 2 2 2 2 2" xfId="4492" xr:uid="{1DA7EFE4-7E35-4303-BB14-4E29AA1848E6}"/>
    <cellStyle name="Normal 8 3 3 2 2 2 3" xfId="4493" xr:uid="{6478D5CC-D2DF-4D96-A196-B559F5AEDE66}"/>
    <cellStyle name="Normal 8 3 3 2 2 3" xfId="2148" xr:uid="{5E120457-1B7D-4935-BDA2-33461E38DCD2}"/>
    <cellStyle name="Normal 8 3 3 2 2 3 2" xfId="4494" xr:uid="{5B897220-5178-40E3-88C9-DB9ECD4F1FBF}"/>
    <cellStyle name="Normal 8 3 3 2 2 4" xfId="3780" xr:uid="{BE8B9F2D-DB73-4A22-A355-499C3A9F24AA}"/>
    <cellStyle name="Normal 8 3 3 2 3" xfId="2149" xr:uid="{519E1C74-D182-4C2F-A54E-15FE4E232F9B}"/>
    <cellStyle name="Normal 8 3 3 2 3 2" xfId="2150" xr:uid="{9D5288CC-CC2E-4890-9A25-319A4A00BDD9}"/>
    <cellStyle name="Normal 8 3 3 2 3 2 2" xfId="4495" xr:uid="{3D197C16-1C15-42E8-9090-F50FF4789F52}"/>
    <cellStyle name="Normal 8 3 3 2 3 3" xfId="3781" xr:uid="{B5D33088-1073-4068-BFCC-D875C2BDFF0E}"/>
    <cellStyle name="Normal 8 3 3 2 3 4" xfId="3782" xr:uid="{3553409E-E66C-4D0C-87AF-C1355AF3F76E}"/>
    <cellStyle name="Normal 8 3 3 2 4" xfId="2151" xr:uid="{10132884-0A61-4C35-B060-ACE20B7459F3}"/>
    <cellStyle name="Normal 8 3 3 2 4 2" xfId="4496" xr:uid="{66F1F5D2-25EE-4194-A5BB-79CE67BCDAA4}"/>
    <cellStyle name="Normal 8 3 3 2 5" xfId="3783" xr:uid="{A94BE969-876A-4754-B2FF-4BC4269A42BE}"/>
    <cellStyle name="Normal 8 3 3 2 6" xfId="3784" xr:uid="{5BC1812C-CE8B-436D-A4B1-8BF4C11520D6}"/>
    <cellStyle name="Normal 8 3 3 3" xfId="387" xr:uid="{315736FD-EA3B-4208-AC01-4E329A1BE0D3}"/>
    <cellStyle name="Normal 8 3 3 3 2" xfId="2152" xr:uid="{4AD25F8B-3E93-4055-874A-EBF17F520621}"/>
    <cellStyle name="Normal 8 3 3 3 2 2" xfId="2153" xr:uid="{32FAEC75-EBF0-4B59-80BE-DCADE9D23386}"/>
    <cellStyle name="Normal 8 3 3 3 2 2 2" xfId="4497" xr:uid="{D933FDCD-9FB1-47CA-89F9-D5EAF81F696C}"/>
    <cellStyle name="Normal 8 3 3 3 2 3" xfId="3785" xr:uid="{2E5525A1-5677-46CB-8E86-181CF192CC47}"/>
    <cellStyle name="Normal 8 3 3 3 2 4" xfId="3786" xr:uid="{F714ABF5-A5EB-4118-9B43-83BA88705927}"/>
    <cellStyle name="Normal 8 3 3 3 3" xfId="2154" xr:uid="{FD90FE87-735E-4B52-BA37-6A293AE6762F}"/>
    <cellStyle name="Normal 8 3 3 3 3 2" xfId="4498" xr:uid="{5C9D1361-E8A8-4FD8-9771-3D5ECF6076D9}"/>
    <cellStyle name="Normal 8 3 3 3 4" xfId="3787" xr:uid="{8ED20F21-A2C7-486F-9CD3-8A2B9A045EA6}"/>
    <cellStyle name="Normal 8 3 3 3 5" xfId="3788" xr:uid="{838DBAD0-B7F6-487F-B790-22FACD92188A}"/>
    <cellStyle name="Normal 8 3 3 4" xfId="2155" xr:uid="{74AF60E2-BCC6-478E-B094-634163D7117E}"/>
    <cellStyle name="Normal 8 3 3 4 2" xfId="2156" xr:uid="{56D91F6F-2489-4D63-AD5D-A16B1C6D36B4}"/>
    <cellStyle name="Normal 8 3 3 4 2 2" xfId="4499" xr:uid="{0EECAB2B-79DB-444D-8B8E-B0C65C773C07}"/>
    <cellStyle name="Normal 8 3 3 4 3" xfId="3789" xr:uid="{BC98CA51-D3CB-42A0-920B-7B05E22B4D7D}"/>
    <cellStyle name="Normal 8 3 3 4 4" xfId="3790" xr:uid="{6C06EAB1-13E8-448B-BDA9-37FE5BF8A522}"/>
    <cellStyle name="Normal 8 3 3 5" xfId="2157" xr:uid="{8E7D13AF-5E17-49E7-A4A0-546B770E3466}"/>
    <cellStyle name="Normal 8 3 3 5 2" xfId="3791" xr:uid="{C4FB7473-1126-442C-9365-A6CD1D609FC8}"/>
    <cellStyle name="Normal 8 3 3 5 3" xfId="3792" xr:uid="{8B79A952-0100-4486-90BE-573BC58A1A97}"/>
    <cellStyle name="Normal 8 3 3 5 4" xfId="3793" xr:uid="{4237340C-66E7-4DF5-B6B3-74F846D93951}"/>
    <cellStyle name="Normal 8 3 3 6" xfId="3794" xr:uid="{7047B3D9-D726-4428-83E5-3D7E00412B06}"/>
    <cellStyle name="Normal 8 3 3 7" xfId="3795" xr:uid="{D2FF9DDD-9C96-4DF5-BD61-B976C508E463}"/>
    <cellStyle name="Normal 8 3 3 8" xfId="3796" xr:uid="{57F87C9D-D54C-4DB7-9001-D19DA8E180CD}"/>
    <cellStyle name="Normal 8 3 4" xfId="161" xr:uid="{F88C5812-5971-4BBA-BAA2-AB43C01AF654}"/>
    <cellStyle name="Normal 8 3 4 2" xfId="790" xr:uid="{BE59FA3F-34B3-4206-B154-7700B7678D67}"/>
    <cellStyle name="Normal 8 3 4 2 2" xfId="791" xr:uid="{EBE22F62-5542-4545-9CB5-16F19F2836A5}"/>
    <cellStyle name="Normal 8 3 4 2 2 2" xfId="2158" xr:uid="{4C7846D8-0550-410C-9440-CA6466A17869}"/>
    <cellStyle name="Normal 8 3 4 2 2 2 2" xfId="2159" xr:uid="{501B191B-C827-4070-B1D9-2172A005A745}"/>
    <cellStyle name="Normal 8 3 4 2 2 3" xfId="2160" xr:uid="{071ED2A5-FFA1-40EE-A31A-5E5540D4E28D}"/>
    <cellStyle name="Normal 8 3 4 2 2 4" xfId="3797" xr:uid="{9796D575-5A1F-44FE-97D8-0DADCFF39071}"/>
    <cellStyle name="Normal 8 3 4 2 3" xfId="2161" xr:uid="{05BE0897-51EE-406A-BB4F-D152D4C3FCA5}"/>
    <cellStyle name="Normal 8 3 4 2 3 2" xfId="2162" xr:uid="{FF6FFEC4-6F5F-432D-9AF7-B2FD47125035}"/>
    <cellStyle name="Normal 8 3 4 2 4" xfId="2163" xr:uid="{5FA69AAA-51E3-4FB8-9144-6FFCC73E105E}"/>
    <cellStyle name="Normal 8 3 4 2 5" xfId="3798" xr:uid="{0BEA3D8D-8F9E-4972-9B7E-20A4687FBA67}"/>
    <cellStyle name="Normal 8 3 4 3" xfId="792" xr:uid="{264EC1D3-1645-4D38-80A5-3BC55C0AB194}"/>
    <cellStyle name="Normal 8 3 4 3 2" xfId="2164" xr:uid="{3B042048-DB73-41E2-9BD9-70BE6EF0BFB6}"/>
    <cellStyle name="Normal 8 3 4 3 2 2" xfId="2165" xr:uid="{9B27E1F6-1070-4942-A56F-9E60DC971D20}"/>
    <cellStyle name="Normal 8 3 4 3 3" xfId="2166" xr:uid="{B2A20FEA-78F9-44FB-83ED-0DC58582B4A8}"/>
    <cellStyle name="Normal 8 3 4 3 4" xfId="3799" xr:uid="{E55A513E-7786-4CAC-9519-436205114519}"/>
    <cellStyle name="Normal 8 3 4 4" xfId="2167" xr:uid="{8B3AF297-2863-402F-9860-692E660460B8}"/>
    <cellStyle name="Normal 8 3 4 4 2" xfId="2168" xr:uid="{A37A5CF2-C25A-4E03-AC59-4A7478B42021}"/>
    <cellStyle name="Normal 8 3 4 4 3" xfId="3800" xr:uid="{E024BFEF-8F69-478C-AE2C-DAB39EC0F949}"/>
    <cellStyle name="Normal 8 3 4 4 4" xfId="3801" xr:uid="{55184AF7-A036-48AB-89D8-D40567FC7941}"/>
    <cellStyle name="Normal 8 3 4 5" xfId="2169" xr:uid="{8AD5CFAA-CCB9-41BF-8D07-F274BC60DA18}"/>
    <cellStyle name="Normal 8 3 4 6" xfId="3802" xr:uid="{7AB7D641-BA31-44E1-BC03-5F1939CF8F93}"/>
    <cellStyle name="Normal 8 3 4 7" xfId="3803" xr:uid="{ADBC8860-9C27-4E08-A5DF-57A698EEA369}"/>
    <cellStyle name="Normal 8 3 5" xfId="388" xr:uid="{015BB912-9529-4D5B-A9DE-37FFFED4A1D4}"/>
    <cellStyle name="Normal 8 3 5 2" xfId="793" xr:uid="{4CA2004F-0747-4F1A-86E0-E6A8CF4D3E53}"/>
    <cellStyle name="Normal 8 3 5 2 2" xfId="2170" xr:uid="{15570C50-C0B0-4B09-9288-EA40788AA9D9}"/>
    <cellStyle name="Normal 8 3 5 2 2 2" xfId="2171" xr:uid="{29118320-F9F8-4BB4-AB5C-4A41ADFA6A76}"/>
    <cellStyle name="Normal 8 3 5 2 3" xfId="2172" xr:uid="{F4B00005-2A65-42AD-84B0-58FC79D41DCA}"/>
    <cellStyle name="Normal 8 3 5 2 4" xfId="3804" xr:uid="{ED25B42F-1011-4A6A-9B8D-C4E94C6953E1}"/>
    <cellStyle name="Normal 8 3 5 3" xfId="2173" xr:uid="{567B2AB4-BD92-4362-A707-1A5EEF3FF0C8}"/>
    <cellStyle name="Normal 8 3 5 3 2" xfId="2174" xr:uid="{CEF9CB0A-7F78-4B7E-973C-85A8085FD68C}"/>
    <cellStyle name="Normal 8 3 5 3 3" xfId="3805" xr:uid="{A302B30E-00D2-44EE-9479-61DA35A03020}"/>
    <cellStyle name="Normal 8 3 5 3 4" xfId="3806" xr:uid="{264F3935-8724-42A9-86FB-D147C452C1DA}"/>
    <cellStyle name="Normal 8 3 5 4" xfId="2175" xr:uid="{FD7541EC-1E78-43C3-8D54-B14466F957D7}"/>
    <cellStyle name="Normal 8 3 5 5" xfId="3807" xr:uid="{FE875203-4AC8-4EE2-A856-7ED047AD11FB}"/>
    <cellStyle name="Normal 8 3 5 6" xfId="3808" xr:uid="{C157DE13-3B47-496D-A9E1-985518609D3C}"/>
    <cellStyle name="Normal 8 3 6" xfId="389" xr:uid="{BF2AF700-8B67-4839-9DAB-B9E6DEB46E73}"/>
    <cellStyle name="Normal 8 3 6 2" xfId="2176" xr:uid="{C2B307D0-5273-4CEF-BE1F-6D90BEEC6CF0}"/>
    <cellStyle name="Normal 8 3 6 2 2" xfId="2177" xr:uid="{0209BEED-2357-4122-BEDD-29698A20EB14}"/>
    <cellStyle name="Normal 8 3 6 2 3" xfId="3809" xr:uid="{62807871-5472-4082-823C-975EDEC25770}"/>
    <cellStyle name="Normal 8 3 6 2 4" xfId="3810" xr:uid="{94BB334F-7430-4AB3-88E3-B44B8B3F9018}"/>
    <cellStyle name="Normal 8 3 6 3" xfId="2178" xr:uid="{811285E1-6285-4DA1-B476-54D63C4E22B2}"/>
    <cellStyle name="Normal 8 3 6 4" xfId="3811" xr:uid="{2CB9610E-4854-4B7F-A6DA-3A1BFFCB16D6}"/>
    <cellStyle name="Normal 8 3 6 5" xfId="3812" xr:uid="{FE2D8548-87DA-4114-AD16-5B6320DD4B98}"/>
    <cellStyle name="Normal 8 3 7" xfId="2179" xr:uid="{40ED0F40-D785-4DEC-963E-A667227716DD}"/>
    <cellStyle name="Normal 8 3 7 2" xfId="2180" xr:uid="{5BC954A5-5A1A-4EB7-A576-D4BDA9933940}"/>
    <cellStyle name="Normal 8 3 7 3" xfId="3813" xr:uid="{853FA33F-4017-42D2-BBCE-5B44D746C827}"/>
    <cellStyle name="Normal 8 3 7 4" xfId="3814" xr:uid="{8324A790-8E5D-473E-98F4-D569C3B49A3E}"/>
    <cellStyle name="Normal 8 3 8" xfId="2181" xr:uid="{521087C1-E55F-409E-9EF8-F54C8B8D0622}"/>
    <cellStyle name="Normal 8 3 8 2" xfId="3815" xr:uid="{D72C0C63-0E31-46C6-8AEC-37208A3DED44}"/>
    <cellStyle name="Normal 8 3 8 3" xfId="3816" xr:uid="{2F612F63-EB43-4800-8CD1-5E9338D35971}"/>
    <cellStyle name="Normal 8 3 8 4" xfId="3817" xr:uid="{53F0BA71-9826-4A58-8B73-94268B41783B}"/>
    <cellStyle name="Normal 8 3 9" xfId="3818" xr:uid="{25E23672-B80A-48D4-A19F-6524DE6CEF57}"/>
    <cellStyle name="Normal 8 4" xfId="162" xr:uid="{62AA40BA-94E8-4579-8E51-64756AA82F0C}"/>
    <cellStyle name="Normal 8 4 10" xfId="3819" xr:uid="{2642B619-4DB1-474C-AF19-BAB7AF718378}"/>
    <cellStyle name="Normal 8 4 11" xfId="3820" xr:uid="{EBF8308B-4125-407E-AB62-79599F317AF5}"/>
    <cellStyle name="Normal 8 4 2" xfId="163" xr:uid="{7D6077B5-ABBA-4A06-95FC-C9BDB9DCB184}"/>
    <cellStyle name="Normal 8 4 2 2" xfId="390" xr:uid="{118AB774-6E41-4FA4-8A8D-E4FFCC79E3F3}"/>
    <cellStyle name="Normal 8 4 2 2 2" xfId="794" xr:uid="{EC977D99-B683-4F51-88AF-3CAD1096CF24}"/>
    <cellStyle name="Normal 8 4 2 2 2 2" xfId="795" xr:uid="{946DB31F-91E2-4D4C-91B1-043F83A36F7D}"/>
    <cellStyle name="Normal 8 4 2 2 2 2 2" xfId="2182" xr:uid="{819D714C-646B-49BE-8360-0BBDFF7AAB28}"/>
    <cellStyle name="Normal 8 4 2 2 2 2 3" xfId="3821" xr:uid="{6AD1CA07-466B-4192-92B9-037DC5BE125F}"/>
    <cellStyle name="Normal 8 4 2 2 2 2 4" xfId="3822" xr:uid="{C1B9D891-973D-4CEB-ACAF-411714EA8942}"/>
    <cellStyle name="Normal 8 4 2 2 2 3" xfId="2183" xr:uid="{27B5596C-F661-49A3-9CAC-3CCDC2DD5668}"/>
    <cellStyle name="Normal 8 4 2 2 2 3 2" xfId="3823" xr:uid="{FA78228A-2896-4554-8694-4F7AC4507BB9}"/>
    <cellStyle name="Normal 8 4 2 2 2 3 3" xfId="3824" xr:uid="{577910B2-4B18-4980-A930-02E76D37E666}"/>
    <cellStyle name="Normal 8 4 2 2 2 3 4" xfId="3825" xr:uid="{3443EE64-F642-4198-99F7-9CD9CA7857A1}"/>
    <cellStyle name="Normal 8 4 2 2 2 4" xfId="3826" xr:uid="{357C4B12-D6B5-4300-A17B-5C893033B10D}"/>
    <cellStyle name="Normal 8 4 2 2 2 5" xfId="3827" xr:uid="{222A668F-86BE-423B-B5FB-266C9D42DDBD}"/>
    <cellStyle name="Normal 8 4 2 2 2 6" xfId="3828" xr:uid="{A89A16EE-B93C-41B5-B06E-93B7DE44C982}"/>
    <cellStyle name="Normal 8 4 2 2 3" xfId="796" xr:uid="{51A49CA7-EA50-4523-A6B2-6698408D32F0}"/>
    <cellStyle name="Normal 8 4 2 2 3 2" xfId="2184" xr:uid="{8D48974E-CBD6-47D2-8D8F-4D24B9A25BA6}"/>
    <cellStyle name="Normal 8 4 2 2 3 2 2" xfId="3829" xr:uid="{47CF0F61-4306-4C7F-825B-7E8980F72CF9}"/>
    <cellStyle name="Normal 8 4 2 2 3 2 3" xfId="3830" xr:uid="{B8397C01-5314-4634-81EA-CC0B45475A87}"/>
    <cellStyle name="Normal 8 4 2 2 3 2 4" xfId="3831" xr:uid="{011337C0-94B3-4B0C-8F8D-EE7C1A517A97}"/>
    <cellStyle name="Normal 8 4 2 2 3 3" xfId="3832" xr:uid="{A14E2F1D-452B-41C4-B696-374841E0E556}"/>
    <cellStyle name="Normal 8 4 2 2 3 4" xfId="3833" xr:uid="{03474429-9FAA-453F-A3D7-380C44FC5A55}"/>
    <cellStyle name="Normal 8 4 2 2 3 5" xfId="3834" xr:uid="{C7E7DA1B-D760-4D09-A9BE-4919B2C391A3}"/>
    <cellStyle name="Normal 8 4 2 2 4" xfId="2185" xr:uid="{9E01DAA0-73B9-4435-9B1F-EE00BCAFCB27}"/>
    <cellStyle name="Normal 8 4 2 2 4 2" xfId="3835" xr:uid="{95791FB6-BA04-4A4B-B148-0CA3DC2EDA36}"/>
    <cellStyle name="Normal 8 4 2 2 4 3" xfId="3836" xr:uid="{10585900-7760-4ABF-A03C-A8C7A240A28C}"/>
    <cellStyle name="Normal 8 4 2 2 4 4" xfId="3837" xr:uid="{5B457896-F8C7-4E81-AF37-D19F05B553D6}"/>
    <cellStyle name="Normal 8 4 2 2 5" xfId="3838" xr:uid="{C427538D-F094-4CC1-93D8-FBE65406B182}"/>
    <cellStyle name="Normal 8 4 2 2 5 2" xfId="3839" xr:uid="{88867C2C-077C-4539-A99A-66FE5F508A0C}"/>
    <cellStyle name="Normal 8 4 2 2 5 3" xfId="3840" xr:uid="{B391FFFF-DB1A-4FD2-AAF4-9FFDD5D70501}"/>
    <cellStyle name="Normal 8 4 2 2 5 4" xfId="3841" xr:uid="{C044E9F5-B75D-461F-9C44-3A9198CEFF41}"/>
    <cellStyle name="Normal 8 4 2 2 6" xfId="3842" xr:uid="{79F1FD17-DE74-4AB3-B4D6-5FEFEB2D2ED0}"/>
    <cellStyle name="Normal 8 4 2 2 7" xfId="3843" xr:uid="{5C0B16F9-8BAD-4525-8B2D-F4461C62A7A6}"/>
    <cellStyle name="Normal 8 4 2 2 8" xfId="3844" xr:uid="{F5829A73-C916-4B3B-8693-683AAC5A4309}"/>
    <cellStyle name="Normal 8 4 2 3" xfId="797" xr:uid="{F0F2CE1B-ABE7-4EBB-A3B3-7E57ED19BF2C}"/>
    <cellStyle name="Normal 8 4 2 3 2" xfId="798" xr:uid="{989F84C2-E9DD-4368-91AB-0AA180DC6743}"/>
    <cellStyle name="Normal 8 4 2 3 2 2" xfId="799" xr:uid="{046A7198-6BBD-4297-9B5B-FA60E79A2EBB}"/>
    <cellStyle name="Normal 8 4 2 3 2 3" xfId="3845" xr:uid="{2217CF5B-E16F-4BF6-8A15-61E8ABB7FFF9}"/>
    <cellStyle name="Normal 8 4 2 3 2 4" xfId="3846" xr:uid="{947E2C15-333F-44D7-96B2-A89CCFE65F42}"/>
    <cellStyle name="Normal 8 4 2 3 3" xfId="800" xr:uid="{3DD17CF4-892B-45A0-BA10-4C8D8282DCDD}"/>
    <cellStyle name="Normal 8 4 2 3 3 2" xfId="3847" xr:uid="{8B67E840-051E-4B3D-9D5F-BAB1FBED285C}"/>
    <cellStyle name="Normal 8 4 2 3 3 3" xfId="3848" xr:uid="{3E71D78D-6911-4D9C-9D2E-A936E717B738}"/>
    <cellStyle name="Normal 8 4 2 3 3 4" xfId="3849" xr:uid="{942FA5A7-F1D5-4E20-96E9-6FCF7167D336}"/>
    <cellStyle name="Normal 8 4 2 3 4" xfId="3850" xr:uid="{289E25A3-8462-4F85-8DEA-F8428CCA1490}"/>
    <cellStyle name="Normal 8 4 2 3 5" xfId="3851" xr:uid="{B6C16E71-129B-4F3F-807D-F0C569615E37}"/>
    <cellStyle name="Normal 8 4 2 3 6" xfId="3852" xr:uid="{4A797176-F13D-4F11-B5A9-131FC90AD5A7}"/>
    <cellStyle name="Normal 8 4 2 4" xfId="801" xr:uid="{2F7C7A92-81B6-4760-8CFE-9B267F5856F2}"/>
    <cellStyle name="Normal 8 4 2 4 2" xfId="802" xr:uid="{BDFD3D63-0DE0-4BE3-9B55-EE7342FB4887}"/>
    <cellStyle name="Normal 8 4 2 4 2 2" xfId="3853" xr:uid="{183F9F76-6931-44E1-9990-F2078A976F14}"/>
    <cellStyle name="Normal 8 4 2 4 2 3" xfId="3854" xr:uid="{E7BB7749-8E45-4737-BE49-FA0325F11F07}"/>
    <cellStyle name="Normal 8 4 2 4 2 4" xfId="3855" xr:uid="{3CD4CF63-69A3-4751-8957-45E1066681E9}"/>
    <cellStyle name="Normal 8 4 2 4 3" xfId="3856" xr:uid="{F5C58780-CE42-44EA-B80A-BF61109D67C4}"/>
    <cellStyle name="Normal 8 4 2 4 4" xfId="3857" xr:uid="{5CF75E47-8086-4BF2-8E44-A79ED0885C2F}"/>
    <cellStyle name="Normal 8 4 2 4 5" xfId="3858" xr:uid="{335B7049-8FD8-4868-BCCC-83C6ADAE61F8}"/>
    <cellStyle name="Normal 8 4 2 5" xfId="803" xr:uid="{ED36E341-649F-4104-A465-0BE99499F6BE}"/>
    <cellStyle name="Normal 8 4 2 5 2" xfId="3859" xr:uid="{F191FFD5-F1B3-495F-A230-D1CD820C6429}"/>
    <cellStyle name="Normal 8 4 2 5 3" xfId="3860" xr:uid="{D59D92E2-3320-431B-B2C3-7F4F94484341}"/>
    <cellStyle name="Normal 8 4 2 5 4" xfId="3861" xr:uid="{6ABFDB62-EE3A-4B89-A503-4C5BEE397B3E}"/>
    <cellStyle name="Normal 8 4 2 6" xfId="3862" xr:uid="{887F660F-C6A8-4542-AF25-5BA888F82F15}"/>
    <cellStyle name="Normal 8 4 2 6 2" xfId="3863" xr:uid="{4FAFF10D-D0D2-4D11-8320-DC9411A49A7E}"/>
    <cellStyle name="Normal 8 4 2 6 3" xfId="3864" xr:uid="{0DB33C14-7C72-4E49-917C-CDFFECFBB402}"/>
    <cellStyle name="Normal 8 4 2 6 4" xfId="3865" xr:uid="{5B0C8637-CB24-4832-9D91-82B88530A62E}"/>
    <cellStyle name="Normal 8 4 2 7" xfId="3866" xr:uid="{F441C4FE-3E20-481C-9491-4AA87C393865}"/>
    <cellStyle name="Normal 8 4 2 8" xfId="3867" xr:uid="{5AA4F72F-D967-4955-AE9A-158521B5D1C3}"/>
    <cellStyle name="Normal 8 4 2 9" xfId="3868" xr:uid="{D3FE8B94-E389-4297-B143-FD436BC17D2E}"/>
    <cellStyle name="Normal 8 4 3" xfId="391" xr:uid="{578434EB-7703-4CDD-8C08-F669B9714683}"/>
    <cellStyle name="Normal 8 4 3 2" xfId="804" xr:uid="{1809CC14-AD2C-4C5F-9F81-91E6145014B9}"/>
    <cellStyle name="Normal 8 4 3 2 2" xfId="805" xr:uid="{98C67BB7-0FD0-4415-9445-3D453F4C3AF8}"/>
    <cellStyle name="Normal 8 4 3 2 2 2" xfId="2186" xr:uid="{2825467D-46A6-43CE-94BE-3B3E187DDC65}"/>
    <cellStyle name="Normal 8 4 3 2 2 2 2" xfId="2187" xr:uid="{CE8E16FC-525F-484A-97CF-B4FE99138B68}"/>
    <cellStyle name="Normal 8 4 3 2 2 3" xfId="2188" xr:uid="{09734FC7-A467-4B22-AA31-F166948FF1D6}"/>
    <cellStyle name="Normal 8 4 3 2 2 4" xfId="3869" xr:uid="{3997E184-1C91-463C-9217-5645CF25060A}"/>
    <cellStyle name="Normal 8 4 3 2 3" xfId="2189" xr:uid="{3BE3EB75-0E3D-4A4B-AAB0-236793B0D8FD}"/>
    <cellStyle name="Normal 8 4 3 2 3 2" xfId="2190" xr:uid="{D939BE14-0610-46D1-85EA-42BFF8DECD66}"/>
    <cellStyle name="Normal 8 4 3 2 3 3" xfId="3870" xr:uid="{C9A82893-9524-4AB9-A8AB-4B02FA6D81E9}"/>
    <cellStyle name="Normal 8 4 3 2 3 4" xfId="3871" xr:uid="{744D17A3-6C10-4170-B5BF-049595FDB574}"/>
    <cellStyle name="Normal 8 4 3 2 4" xfId="2191" xr:uid="{CC77E939-87D6-447A-B9FE-C9333B5A2A6F}"/>
    <cellStyle name="Normal 8 4 3 2 5" xfId="3872" xr:uid="{D046CD0C-6F12-4109-B1BB-DF4AE49FABAB}"/>
    <cellStyle name="Normal 8 4 3 2 6" xfId="3873" xr:uid="{27F6AE42-AA19-4E50-8110-5A5548E0A142}"/>
    <cellStyle name="Normal 8 4 3 3" xfId="806" xr:uid="{31243CAD-599F-4E91-B6E9-2F1EECFCAF03}"/>
    <cellStyle name="Normal 8 4 3 3 2" xfId="2192" xr:uid="{BD37FCBD-4854-45FA-A8B6-6760100E019C}"/>
    <cellStyle name="Normal 8 4 3 3 2 2" xfId="2193" xr:uid="{43039329-DBB5-4F0D-B449-D2DB340C3474}"/>
    <cellStyle name="Normal 8 4 3 3 2 3" xfId="3874" xr:uid="{2E581112-23DF-47EE-9833-D429508D9BDD}"/>
    <cellStyle name="Normal 8 4 3 3 2 4" xfId="3875" xr:uid="{CD682E45-7CD2-4CFE-A61E-B64024F33A92}"/>
    <cellStyle name="Normal 8 4 3 3 3" xfId="2194" xr:uid="{6AC9DCCC-03B0-4B75-AA47-E3C789210168}"/>
    <cellStyle name="Normal 8 4 3 3 4" xfId="3876" xr:uid="{81FC5012-D219-4156-9E13-89154464533C}"/>
    <cellStyle name="Normal 8 4 3 3 5" xfId="3877" xr:uid="{EB3AA8BB-F19E-4A26-941E-5FC879F4837B}"/>
    <cellStyle name="Normal 8 4 3 4" xfId="2195" xr:uid="{5251B927-03AB-46B0-B770-28497AE024DA}"/>
    <cellStyle name="Normal 8 4 3 4 2" xfId="2196" xr:uid="{6D71C89F-B6B5-469D-BE03-D9DA0A0F58C9}"/>
    <cellStyle name="Normal 8 4 3 4 3" xfId="3878" xr:uid="{68371998-5426-48D0-8734-B6CF039295D8}"/>
    <cellStyle name="Normal 8 4 3 4 4" xfId="3879" xr:uid="{A35B9D88-FC41-41BA-BE9B-59A632C10DDD}"/>
    <cellStyle name="Normal 8 4 3 5" xfId="2197" xr:uid="{E2C99AAE-11A9-45D7-B209-8A72BCB76A5D}"/>
    <cellStyle name="Normal 8 4 3 5 2" xfId="3880" xr:uid="{B2D63640-CFF1-4215-87A1-B241C5148872}"/>
    <cellStyle name="Normal 8 4 3 5 3" xfId="3881" xr:uid="{E0BE229B-5D19-419C-808E-A15043329A08}"/>
    <cellStyle name="Normal 8 4 3 5 4" xfId="3882" xr:uid="{FEE84AFE-D62D-4BCF-A854-232B6FFD888C}"/>
    <cellStyle name="Normal 8 4 3 6" xfId="3883" xr:uid="{FCF2D362-B8C9-4162-B1CC-72D8C31D2A63}"/>
    <cellStyle name="Normal 8 4 3 7" xfId="3884" xr:uid="{12F694B0-571A-4984-BBB8-C21CC0FF3BE8}"/>
    <cellStyle name="Normal 8 4 3 8" xfId="3885" xr:uid="{71613EBD-86A2-43F7-85CA-2A51E6CB5856}"/>
    <cellStyle name="Normal 8 4 4" xfId="392" xr:uid="{6D7011F5-0F40-4106-B8D4-687EB1C0455B}"/>
    <cellStyle name="Normal 8 4 4 2" xfId="807" xr:uid="{3123AA17-893B-4EE3-9C22-E6DE00C32791}"/>
    <cellStyle name="Normal 8 4 4 2 2" xfId="808" xr:uid="{BB8AD9FD-97D2-461B-8ED7-48A54C6F10B8}"/>
    <cellStyle name="Normal 8 4 4 2 2 2" xfId="2198" xr:uid="{971B8616-5108-4CC8-8410-D1D9FF610740}"/>
    <cellStyle name="Normal 8 4 4 2 2 3" xfId="3886" xr:uid="{3BDF1746-5CAD-4B18-9535-E4B775F8D59F}"/>
    <cellStyle name="Normal 8 4 4 2 2 4" xfId="3887" xr:uid="{FDFBC66D-AE31-41BE-B4C0-19B59814E737}"/>
    <cellStyle name="Normal 8 4 4 2 3" xfId="2199" xr:uid="{F962D7A7-F294-4193-925A-0022A5B7CF1D}"/>
    <cellStyle name="Normal 8 4 4 2 4" xfId="3888" xr:uid="{85B72B58-722B-48B5-A8B4-ECF879288F05}"/>
    <cellStyle name="Normal 8 4 4 2 5" xfId="3889" xr:uid="{D36E3F92-F0EC-489C-8199-0FBDE610BA46}"/>
    <cellStyle name="Normal 8 4 4 3" xfId="809" xr:uid="{EEEAC74D-3A3C-4089-9123-8723FB90EEB4}"/>
    <cellStyle name="Normal 8 4 4 3 2" xfId="2200" xr:uid="{E23968B0-FA6B-4D3F-926F-CB9F8BAEA74F}"/>
    <cellStyle name="Normal 8 4 4 3 3" xfId="3890" xr:uid="{4949FB1D-2C57-4012-B1F8-F385C4353983}"/>
    <cellStyle name="Normal 8 4 4 3 4" xfId="3891" xr:uid="{E55357C5-09D9-44B6-BBE0-A83F12BD8853}"/>
    <cellStyle name="Normal 8 4 4 4" xfId="2201" xr:uid="{FDCE6D6F-4F81-407A-B155-DF6EA2AA8E24}"/>
    <cellStyle name="Normal 8 4 4 4 2" xfId="3892" xr:uid="{DF5C4920-7CA1-4C91-93DD-C7FE73282E46}"/>
    <cellStyle name="Normal 8 4 4 4 3" xfId="3893" xr:uid="{1D958D9A-11FF-4D5F-8006-E53C9B2D523A}"/>
    <cellStyle name="Normal 8 4 4 4 4" xfId="3894" xr:uid="{D5827D8C-A5ED-4777-BCAC-C030AD489FA2}"/>
    <cellStyle name="Normal 8 4 4 5" xfId="3895" xr:uid="{FB463C24-579B-4A87-822C-B7AACFDD22EF}"/>
    <cellStyle name="Normal 8 4 4 6" xfId="3896" xr:uid="{5F08CAF1-51D6-4533-BC50-8350F4DCA38E}"/>
    <cellStyle name="Normal 8 4 4 7" xfId="3897" xr:uid="{7E314131-C867-42D8-845E-EFBD0EBA9725}"/>
    <cellStyle name="Normal 8 4 5" xfId="393" xr:uid="{2986119E-BF0C-40D2-BCC5-A4A07CAE1E8C}"/>
    <cellStyle name="Normal 8 4 5 2" xfId="810" xr:uid="{B0BEB820-25E3-4162-9D3F-05F93FC09D3F}"/>
    <cellStyle name="Normal 8 4 5 2 2" xfId="2202" xr:uid="{BC4423E1-F044-4141-ADAF-A18949080623}"/>
    <cellStyle name="Normal 8 4 5 2 3" xfId="3898" xr:uid="{3B18854C-EB23-4E27-939C-05A706BDA2F1}"/>
    <cellStyle name="Normal 8 4 5 2 4" xfId="3899" xr:uid="{325E76EA-803E-4BF8-9578-1902F16E48B0}"/>
    <cellStyle name="Normal 8 4 5 3" xfId="2203" xr:uid="{6C095769-27F8-4DAB-B720-3772B217E7DF}"/>
    <cellStyle name="Normal 8 4 5 3 2" xfId="3900" xr:uid="{3E179F24-30CA-401D-AE36-A25F3099B2B7}"/>
    <cellStyle name="Normal 8 4 5 3 3" xfId="3901" xr:uid="{F375F0BC-E2F1-4590-9315-073BB748D290}"/>
    <cellStyle name="Normal 8 4 5 3 4" xfId="3902" xr:uid="{016C4E4C-3841-4304-A5F2-FFB17E6412A9}"/>
    <cellStyle name="Normal 8 4 5 4" xfId="3903" xr:uid="{CC9FEBA8-94A1-4D8B-899A-FD933102FE6F}"/>
    <cellStyle name="Normal 8 4 5 5" xfId="3904" xr:uid="{68FCBA2B-E215-40D3-97CC-2F675A8292B3}"/>
    <cellStyle name="Normal 8 4 5 6" xfId="3905" xr:uid="{5D0A2675-6C54-467F-BA99-23B2ED0A11C7}"/>
    <cellStyle name="Normal 8 4 6" xfId="811" xr:uid="{B56F29D3-0D4D-4340-8621-DBF4975073B8}"/>
    <cellStyle name="Normal 8 4 6 2" xfId="2204" xr:uid="{79C0CB3C-9C1E-4CAE-9A8A-30EC78486ED1}"/>
    <cellStyle name="Normal 8 4 6 2 2" xfId="3906" xr:uid="{20CB0F51-F63F-4497-8931-FFF6DA3014A3}"/>
    <cellStyle name="Normal 8 4 6 2 3" xfId="3907" xr:uid="{105663EE-0D93-49C7-9176-A20D42532158}"/>
    <cellStyle name="Normal 8 4 6 2 4" xfId="3908" xr:uid="{58E36B2F-C401-4605-AC2F-514E8D12800D}"/>
    <cellStyle name="Normal 8 4 6 3" xfId="3909" xr:uid="{9E09FFAD-DAE2-4852-97D7-D196B890ABB1}"/>
    <cellStyle name="Normal 8 4 6 4" xfId="3910" xr:uid="{05DD78A3-02E3-4FA2-B62A-36653FD79ABC}"/>
    <cellStyle name="Normal 8 4 6 5" xfId="3911" xr:uid="{1F0045E9-568B-410D-B8DB-CD07E93760AC}"/>
    <cellStyle name="Normal 8 4 7" xfId="2205" xr:uid="{410A9E63-8D5F-46BF-9842-0EC9679B1E7E}"/>
    <cellStyle name="Normal 8 4 7 2" xfId="3912" xr:uid="{0FE68BE0-5081-4FAC-8CAA-B00BB0786A46}"/>
    <cellStyle name="Normal 8 4 7 3" xfId="3913" xr:uid="{211DDE70-635D-43B7-B0D6-444F653A1242}"/>
    <cellStyle name="Normal 8 4 7 4" xfId="3914" xr:uid="{C3AF7336-F035-4800-A2DA-455E2EDBD7EA}"/>
    <cellStyle name="Normal 8 4 8" xfId="3915" xr:uid="{9F1794D1-A47B-4CBB-9283-FA563CD68294}"/>
    <cellStyle name="Normal 8 4 8 2" xfId="3916" xr:uid="{3FC50000-48D8-4E4B-BBBD-3AA3982A9D07}"/>
    <cellStyle name="Normal 8 4 8 3" xfId="3917" xr:uid="{B0F122A3-9593-405E-8F1A-C33BFFB3FCE8}"/>
    <cellStyle name="Normal 8 4 8 4" xfId="3918" xr:uid="{EA623EC4-21A6-4387-AAFA-E9FEB9A6164F}"/>
    <cellStyle name="Normal 8 4 9" xfId="3919" xr:uid="{5C2ABF0D-42AE-4E87-9C34-BF76867FCFD9}"/>
    <cellStyle name="Normal 8 5" xfId="164" xr:uid="{14FC4B6F-8716-4DF3-8730-E3ADA922E7C1}"/>
    <cellStyle name="Normal 8 5 2" xfId="165" xr:uid="{417E5D82-D74F-4869-BA7A-24348E52279F}"/>
    <cellStyle name="Normal 8 5 2 2" xfId="394" xr:uid="{E6C74F17-8A03-445B-9C31-F5E1800BC64C}"/>
    <cellStyle name="Normal 8 5 2 2 2" xfId="812" xr:uid="{5E9B7FF1-E328-42DF-AAED-8B8A60F0E099}"/>
    <cellStyle name="Normal 8 5 2 2 2 2" xfId="2206" xr:uid="{67CE1471-5F55-4412-80E4-21B8290E4C09}"/>
    <cellStyle name="Normal 8 5 2 2 2 3" xfId="3920" xr:uid="{EE2C8D4A-9C72-4852-88E4-375B3212F4D2}"/>
    <cellStyle name="Normal 8 5 2 2 2 4" xfId="3921" xr:uid="{279E8CCC-79D4-4251-96C9-1184D9EF6A27}"/>
    <cellStyle name="Normal 8 5 2 2 3" xfId="2207" xr:uid="{974FE08B-6D8F-4724-9289-45B33E9B59EA}"/>
    <cellStyle name="Normal 8 5 2 2 3 2" xfId="3922" xr:uid="{19040E82-87B0-44FE-A4F9-6193687F2F8E}"/>
    <cellStyle name="Normal 8 5 2 2 3 3" xfId="3923" xr:uid="{4353E192-0E38-4E4B-A024-B3DAE78ED95F}"/>
    <cellStyle name="Normal 8 5 2 2 3 4" xfId="3924" xr:uid="{C213C81E-0884-4908-B6A0-814A0D9D7BC9}"/>
    <cellStyle name="Normal 8 5 2 2 4" xfId="3925" xr:uid="{B2FF7630-3A1B-48B3-941E-0739C172739A}"/>
    <cellStyle name="Normal 8 5 2 2 5" xfId="3926" xr:uid="{F712B552-4723-4650-8F9F-4C2A8F35E0EF}"/>
    <cellStyle name="Normal 8 5 2 2 6" xfId="3927" xr:uid="{1CE0496D-C4E5-4665-B6CF-AC5D8E8FAC85}"/>
    <cellStyle name="Normal 8 5 2 3" xfId="813" xr:uid="{91E64C16-8EAC-4DC5-B452-CC90DCC71830}"/>
    <cellStyle name="Normal 8 5 2 3 2" xfId="2208" xr:uid="{DC3180A7-50DA-4B93-A73B-207FD2453022}"/>
    <cellStyle name="Normal 8 5 2 3 2 2" xfId="3928" xr:uid="{1E6A9A8C-42F9-4AC0-8D03-EE3506DE656F}"/>
    <cellStyle name="Normal 8 5 2 3 2 3" xfId="3929" xr:uid="{DBCB9E73-5EB2-4041-A762-DED933F18B09}"/>
    <cellStyle name="Normal 8 5 2 3 2 4" xfId="3930" xr:uid="{B6B61CB2-B383-4633-BB31-AC4EEE32880E}"/>
    <cellStyle name="Normal 8 5 2 3 3" xfId="3931" xr:uid="{66B3950D-CED6-4B3F-90E3-FD280B3987C4}"/>
    <cellStyle name="Normal 8 5 2 3 4" xfId="3932" xr:uid="{87D06D9F-87F6-4310-9BC0-9ABE3CEA6B87}"/>
    <cellStyle name="Normal 8 5 2 3 5" xfId="3933" xr:uid="{34BDDA93-CA76-44D4-8917-66DA5D07B3EF}"/>
    <cellStyle name="Normal 8 5 2 4" xfId="2209" xr:uid="{229ED383-BED1-4698-8235-E003836EB0A1}"/>
    <cellStyle name="Normal 8 5 2 4 2" xfId="3934" xr:uid="{BC54D950-08B1-4EB4-AA32-5DB24C7360E7}"/>
    <cellStyle name="Normal 8 5 2 4 3" xfId="3935" xr:uid="{1CD04DD0-DE0E-4ED1-B82E-18B85747D349}"/>
    <cellStyle name="Normal 8 5 2 4 4" xfId="3936" xr:uid="{105F1C40-F590-4C7C-B0AA-796EF9B6AE59}"/>
    <cellStyle name="Normal 8 5 2 5" xfId="3937" xr:uid="{EF53235D-50AF-4CB8-BA92-8B37A7C1AF6B}"/>
    <cellStyle name="Normal 8 5 2 5 2" xfId="3938" xr:uid="{46F4337E-4902-457E-965B-C27EB442FEEC}"/>
    <cellStyle name="Normal 8 5 2 5 3" xfId="3939" xr:uid="{4C73F735-90C8-4916-AB33-6A673C70B31F}"/>
    <cellStyle name="Normal 8 5 2 5 4" xfId="3940" xr:uid="{88928605-2C2D-48BA-B939-90525AB5843F}"/>
    <cellStyle name="Normal 8 5 2 6" xfId="3941" xr:uid="{52334ACF-F78F-492D-A92E-C7A258B186F9}"/>
    <cellStyle name="Normal 8 5 2 7" xfId="3942" xr:uid="{A9D21594-DF79-4135-BAEB-0D011EB809BA}"/>
    <cellStyle name="Normal 8 5 2 8" xfId="3943" xr:uid="{E97E3191-CD7F-47FB-8C97-670F74A54A79}"/>
    <cellStyle name="Normal 8 5 3" xfId="395" xr:uid="{E631832C-10DD-4B8C-8D54-6D03BE865633}"/>
    <cellStyle name="Normal 8 5 3 2" xfId="814" xr:uid="{CA59B03F-5E8E-4C86-BE23-E5653440512E}"/>
    <cellStyle name="Normal 8 5 3 2 2" xfId="815" xr:uid="{5AD15F5E-033A-4C82-836C-5FDE2646A604}"/>
    <cellStyle name="Normal 8 5 3 2 3" xfId="3944" xr:uid="{F8540932-C0DC-42C3-8722-2718F9DC1261}"/>
    <cellStyle name="Normal 8 5 3 2 4" xfId="3945" xr:uid="{C2D04AAC-0CC1-486D-83E9-234F9B8FA083}"/>
    <cellStyle name="Normal 8 5 3 3" xfId="816" xr:uid="{73DBE50F-6959-430B-A1E3-515FADB02420}"/>
    <cellStyle name="Normal 8 5 3 3 2" xfId="3946" xr:uid="{A937C013-D0C6-420D-8C35-8508AEBD80DD}"/>
    <cellStyle name="Normal 8 5 3 3 3" xfId="3947" xr:uid="{94F99C06-BD82-4EB4-96DA-427B9A34D395}"/>
    <cellStyle name="Normal 8 5 3 3 4" xfId="3948" xr:uid="{26771BBC-5AC4-4077-96BD-07FDA18CCDC8}"/>
    <cellStyle name="Normal 8 5 3 4" xfId="3949" xr:uid="{6B755C5B-6AD4-47BE-ACD3-863BD754BE77}"/>
    <cellStyle name="Normal 8 5 3 5" xfId="3950" xr:uid="{6F3F6AD8-DE14-49D8-AFA8-D8BA152AA0FA}"/>
    <cellStyle name="Normal 8 5 3 6" xfId="3951" xr:uid="{12051CA5-0D01-4DA1-A041-339BE16A4E5D}"/>
    <cellStyle name="Normal 8 5 4" xfId="396" xr:uid="{50EBD2E0-3193-4F49-A2DF-4CEF638EBA61}"/>
    <cellStyle name="Normal 8 5 4 2" xfId="817" xr:uid="{C23F3B1D-D9CC-460D-9A4A-21021B52AD92}"/>
    <cellStyle name="Normal 8 5 4 2 2" xfId="3952" xr:uid="{D4098031-A9DD-4F6D-85B6-B1EC21F51B63}"/>
    <cellStyle name="Normal 8 5 4 2 3" xfId="3953" xr:uid="{2A91C1A2-97D9-42C6-912F-25330C790F2C}"/>
    <cellStyle name="Normal 8 5 4 2 4" xfId="3954" xr:uid="{93F47537-E263-4422-B532-513A3314ABC5}"/>
    <cellStyle name="Normal 8 5 4 3" xfId="3955" xr:uid="{04AEEFA1-8B79-43C8-B2CE-D6F26AA5CCA1}"/>
    <cellStyle name="Normal 8 5 4 4" xfId="3956" xr:uid="{AFD9E8EE-A107-4994-852F-39ACE615B7D3}"/>
    <cellStyle name="Normal 8 5 4 5" xfId="3957" xr:uid="{3F5D74EA-FFFB-4EBF-9BB7-2C374C497456}"/>
    <cellStyle name="Normal 8 5 5" xfId="818" xr:uid="{392628D1-E0EB-402B-8619-8E23880C65DC}"/>
    <cellStyle name="Normal 8 5 5 2" xfId="3958" xr:uid="{1BE147F0-6448-4191-8B27-E2386BF77B49}"/>
    <cellStyle name="Normal 8 5 5 3" xfId="3959" xr:uid="{03E2C823-1F7B-4B9C-9DD7-CD0224E4E292}"/>
    <cellStyle name="Normal 8 5 5 4" xfId="3960" xr:uid="{2851B51A-709F-44FE-BB4C-8554DDE5D7C1}"/>
    <cellStyle name="Normal 8 5 6" xfId="3961" xr:uid="{ED4B54C0-F5D7-4827-87FE-3A5F639D0A02}"/>
    <cellStyle name="Normal 8 5 6 2" xfId="3962" xr:uid="{EF1DD6C6-890D-49B6-A719-55EBB0F36770}"/>
    <cellStyle name="Normal 8 5 6 3" xfId="3963" xr:uid="{25C3EB74-2982-4423-BB16-217B921A5FB9}"/>
    <cellStyle name="Normal 8 5 6 4" xfId="3964" xr:uid="{185DD133-C1BF-4E3A-A44D-CA69D6B35F83}"/>
    <cellStyle name="Normal 8 5 7" xfId="3965" xr:uid="{D2CD970D-8F56-4648-883D-89EAB69C2E35}"/>
    <cellStyle name="Normal 8 5 8" xfId="3966" xr:uid="{CC185161-15C1-40EB-AC89-FB16D39C62B5}"/>
    <cellStyle name="Normal 8 5 9" xfId="3967" xr:uid="{345BD7FB-8517-4725-8CD5-66128285B05B}"/>
    <cellStyle name="Normal 8 6" xfId="166" xr:uid="{0A44ABA4-9B47-4F68-BEAA-08DB7A6163DE}"/>
    <cellStyle name="Normal 8 6 2" xfId="397" xr:uid="{93AB80E5-93A2-460D-B911-A4B975DCB55F}"/>
    <cellStyle name="Normal 8 6 2 2" xfId="819" xr:uid="{C80D0F86-8A18-4E95-973E-0B2315BE628E}"/>
    <cellStyle name="Normal 8 6 2 2 2" xfId="2210" xr:uid="{A67066D1-6A36-4006-A63E-BDB2E48943A1}"/>
    <cellStyle name="Normal 8 6 2 2 2 2" xfId="2211" xr:uid="{9C7F5465-1C02-4E14-92DE-ED2D6EFA3D00}"/>
    <cellStyle name="Normal 8 6 2 2 3" xfId="2212" xr:uid="{1044D231-928B-4DA3-A459-B8C9B68B1429}"/>
    <cellStyle name="Normal 8 6 2 2 4" xfId="3968" xr:uid="{D81F90E2-1C0C-4A6C-A7F0-A654F402D64F}"/>
    <cellStyle name="Normal 8 6 2 3" xfId="2213" xr:uid="{82B8F6C3-D04B-4C69-BFB8-B5FFE76B7A77}"/>
    <cellStyle name="Normal 8 6 2 3 2" xfId="2214" xr:uid="{A4FA2E89-FCBC-476D-96C8-B6ACB01133F7}"/>
    <cellStyle name="Normal 8 6 2 3 3" xfId="3969" xr:uid="{C59CDCF5-A713-451F-B2A5-899C3E7467FE}"/>
    <cellStyle name="Normal 8 6 2 3 4" xfId="3970" xr:uid="{F587936E-0C73-4330-9F8B-84060C046CDD}"/>
    <cellStyle name="Normal 8 6 2 4" xfId="2215" xr:uid="{CDEBC964-81EC-4041-A40B-00D9CB35C8E4}"/>
    <cellStyle name="Normal 8 6 2 5" xfId="3971" xr:uid="{BAA9D9B8-319D-4A53-8A52-E6BFC3BEBF44}"/>
    <cellStyle name="Normal 8 6 2 6" xfId="3972" xr:uid="{B34A7DF4-38CD-4741-839E-C019BFB84EA9}"/>
    <cellStyle name="Normal 8 6 3" xfId="820" xr:uid="{99051262-6716-42CC-A85E-0435A15043E9}"/>
    <cellStyle name="Normal 8 6 3 2" xfId="2216" xr:uid="{69BB7C0C-DDB1-4DC7-BB42-E53518CB7AA6}"/>
    <cellStyle name="Normal 8 6 3 2 2" xfId="2217" xr:uid="{BC7E38E1-4BCA-4CB4-986E-E5DF9605842B}"/>
    <cellStyle name="Normal 8 6 3 2 3" xfId="3973" xr:uid="{05BCBCD5-CB05-4170-BF72-AF869B04DBC9}"/>
    <cellStyle name="Normal 8 6 3 2 4" xfId="3974" xr:uid="{62C8F3C1-646D-4C49-85DF-4155F821A428}"/>
    <cellStyle name="Normal 8 6 3 3" xfId="2218" xr:uid="{B5DC07A3-3026-4854-9C9D-07A0DCFAFBE0}"/>
    <cellStyle name="Normal 8 6 3 4" xfId="3975" xr:uid="{B4AB5683-E6D8-45A2-BD07-D82726F51D57}"/>
    <cellStyle name="Normal 8 6 3 5" xfId="3976" xr:uid="{A6FC41AB-2E92-47A1-8D2F-22058AE2E5E9}"/>
    <cellStyle name="Normal 8 6 4" xfId="2219" xr:uid="{C110FCAF-E5C3-4FCB-9610-3D2A5D0D64FA}"/>
    <cellStyle name="Normal 8 6 4 2" xfId="2220" xr:uid="{6388F5D7-4485-481E-893D-1779EF6D268D}"/>
    <cellStyle name="Normal 8 6 4 3" xfId="3977" xr:uid="{0B8D2EC9-17A7-410F-9866-C1EA43E391ED}"/>
    <cellStyle name="Normal 8 6 4 4" xfId="3978" xr:uid="{9AFFBCD6-7E76-436E-87F9-293CDAAE18DC}"/>
    <cellStyle name="Normal 8 6 5" xfId="2221" xr:uid="{3A072BD2-3A45-46B2-9BBD-86F528FD32FC}"/>
    <cellStyle name="Normal 8 6 5 2" xfId="3979" xr:uid="{43C76B08-BE23-4430-8072-C7FFAB8AA7CB}"/>
    <cellStyle name="Normal 8 6 5 3" xfId="3980" xr:uid="{71296ABF-54C5-40D9-BC7C-FC403F301225}"/>
    <cellStyle name="Normal 8 6 5 4" xfId="3981" xr:uid="{90494B06-C0D7-4B40-82B5-03990C8F1A8C}"/>
    <cellStyle name="Normal 8 6 6" xfId="3982" xr:uid="{FAFB5361-6E1C-4B35-B112-7C34F6F2E787}"/>
    <cellStyle name="Normal 8 6 7" xfId="3983" xr:uid="{2DCC04C9-AD7B-4FB1-8674-7E2E1D79AE5E}"/>
    <cellStyle name="Normal 8 6 8" xfId="3984" xr:uid="{92516C61-633E-4893-BCB4-8C86298B5911}"/>
    <cellStyle name="Normal 8 7" xfId="398" xr:uid="{076D6788-56C8-4331-8B4A-AA82CC237F35}"/>
    <cellStyle name="Normal 8 7 2" xfId="821" xr:uid="{1E56422E-4DEF-4864-9DDD-B4235B4B0D88}"/>
    <cellStyle name="Normal 8 7 2 2" xfId="822" xr:uid="{FC3DD8D4-809D-434D-9A0C-34812A1DF603}"/>
    <cellStyle name="Normal 8 7 2 2 2" xfId="2222" xr:uid="{FF74AF2E-08BD-4F2D-B06B-C7E276176E58}"/>
    <cellStyle name="Normal 8 7 2 2 3" xfId="3985" xr:uid="{D54CA3F4-0D60-41C7-84F0-1B5510A788E6}"/>
    <cellStyle name="Normal 8 7 2 2 4" xfId="3986" xr:uid="{933EBE0D-8C0A-43AB-B275-62E8C85F04CB}"/>
    <cellStyle name="Normal 8 7 2 3" xfId="2223" xr:uid="{4C647B1C-1717-4A4A-A99A-9C5EFED59E62}"/>
    <cellStyle name="Normal 8 7 2 4" xfId="3987" xr:uid="{18297561-C2A3-41E9-9100-85FC5365B369}"/>
    <cellStyle name="Normal 8 7 2 5" xfId="3988" xr:uid="{CB64252B-7602-484B-9F4F-4529359BB098}"/>
    <cellStyle name="Normal 8 7 3" xfId="823" xr:uid="{49DA195C-D965-443B-A75F-119B6C227D2C}"/>
    <cellStyle name="Normal 8 7 3 2" xfId="2224" xr:uid="{99E1B0BD-2F5F-48EC-8DB2-59D82084C4F2}"/>
    <cellStyle name="Normal 8 7 3 3" xfId="3989" xr:uid="{0558BBDE-E894-468C-B47B-B977739B16DD}"/>
    <cellStyle name="Normal 8 7 3 4" xfId="3990" xr:uid="{F7D7D305-E8AA-4824-AD85-AC6808312098}"/>
    <cellStyle name="Normal 8 7 4" xfId="2225" xr:uid="{BAE99DA4-64B2-4421-BD33-31F038AC97F5}"/>
    <cellStyle name="Normal 8 7 4 2" xfId="3991" xr:uid="{486994E3-27CA-4E43-BBAC-702FF12DF6BB}"/>
    <cellStyle name="Normal 8 7 4 3" xfId="3992" xr:uid="{1FD3FBB7-3FC5-4CC9-93C7-B9B8CC973AA0}"/>
    <cellStyle name="Normal 8 7 4 4" xfId="3993" xr:uid="{DA2415C9-F550-47F3-9976-0C2271C68B63}"/>
    <cellStyle name="Normal 8 7 5" xfId="3994" xr:uid="{4DC7FAA0-DA14-4107-A408-A82F4BFDFFE6}"/>
    <cellStyle name="Normal 8 7 6" xfId="3995" xr:uid="{F2164388-EEFE-49F6-8E99-8ADC2F039CD8}"/>
    <cellStyle name="Normal 8 7 7" xfId="3996" xr:uid="{A53B46A9-F367-4C71-9DA4-B921F89835AE}"/>
    <cellStyle name="Normal 8 8" xfId="399" xr:uid="{296C9AE0-816D-45D6-86C2-553349BA0570}"/>
    <cellStyle name="Normal 8 8 2" xfId="824" xr:uid="{174432EF-8F8C-44F8-8655-E2B60809561D}"/>
    <cellStyle name="Normal 8 8 2 2" xfId="2226" xr:uid="{39A07827-4D15-4FA1-ADF4-03BE1D8E0290}"/>
    <cellStyle name="Normal 8 8 2 3" xfId="3997" xr:uid="{51766431-ACD1-47DC-AE75-707F342D5FDC}"/>
    <cellStyle name="Normal 8 8 2 4" xfId="3998" xr:uid="{A58C8D80-8DEC-47FA-980B-9361A98B1E59}"/>
    <cellStyle name="Normal 8 8 3" xfId="2227" xr:uid="{E72948B7-C500-4FB9-A134-E5E978740484}"/>
    <cellStyle name="Normal 8 8 3 2" xfId="3999" xr:uid="{F9F7F99C-CB62-47C7-9B7F-A34D4C46FB67}"/>
    <cellStyle name="Normal 8 8 3 3" xfId="4000" xr:uid="{D8888A81-06D0-4CAA-8FE1-2CCB7459DC2F}"/>
    <cellStyle name="Normal 8 8 3 4" xfId="4001" xr:uid="{B441A53C-E8F2-476F-A5AC-4F314569834D}"/>
    <cellStyle name="Normal 8 8 4" xfId="4002" xr:uid="{EC34AF5E-0A92-4DBC-A980-15DAA3613B96}"/>
    <cellStyle name="Normal 8 8 5" xfId="4003" xr:uid="{31B14264-7A2D-4100-9C7D-8F6864A86007}"/>
    <cellStyle name="Normal 8 8 6" xfId="4004" xr:uid="{20BDEB66-41F5-438E-8378-20A600AADF59}"/>
    <cellStyle name="Normal 8 9" xfId="400" xr:uid="{4B03FDA6-70F5-4E4B-9A15-7D031B50AACB}"/>
    <cellStyle name="Normal 8 9 2" xfId="2228" xr:uid="{03AB3CAC-D3D2-4454-ADA5-2E9DA7EA45F6}"/>
    <cellStyle name="Normal 8 9 2 2" xfId="4005" xr:uid="{05194CA4-90CC-4E91-9C65-740712B44AD6}"/>
    <cellStyle name="Normal 8 9 2 2 2" xfId="4410" xr:uid="{4E95299F-7662-4899-A954-4CFEEC20B757}"/>
    <cellStyle name="Normal 8 9 2 2 3" xfId="4689" xr:uid="{29B2390E-A1AC-49DE-B256-AA4862303261}"/>
    <cellStyle name="Normal 8 9 2 3" xfId="4006" xr:uid="{5AF020A7-36AD-4FE9-987F-B8FB537B4B06}"/>
    <cellStyle name="Normal 8 9 2 4" xfId="4007" xr:uid="{B90F84A6-7E2D-404B-B678-D9BC7AECDCD0}"/>
    <cellStyle name="Normal 8 9 3" xfId="4008" xr:uid="{5955A441-B0D9-40E1-B334-193E6C639172}"/>
    <cellStyle name="Normal 8 9 3 2" xfId="5343" xr:uid="{4C04B170-23CF-40CC-A912-07F8D3D248A6}"/>
    <cellStyle name="Normal 8 9 4" xfId="4009" xr:uid="{0955FA66-DF9D-4305-8C1B-C9B209A51AE3}"/>
    <cellStyle name="Normal 8 9 4 2" xfId="4580" xr:uid="{E3E07C4F-ED10-4749-9CB3-80FBD82F542A}"/>
    <cellStyle name="Normal 8 9 4 3" xfId="4690" xr:uid="{79ED695D-70F7-423D-98A6-851622890A2C}"/>
    <cellStyle name="Normal 8 9 4 4" xfId="4609" xr:uid="{97C75242-90EB-497A-92D8-5C7FBA7BC857}"/>
    <cellStyle name="Normal 8 9 5" xfId="4010" xr:uid="{2B6DFDF9-0964-4072-9BA8-2505A3533C57}"/>
    <cellStyle name="Normal 9" xfId="68" xr:uid="{370AF4E2-12BC-4B1D-BB6E-E0E417B41961}"/>
    <cellStyle name="Normal 9 10" xfId="401" xr:uid="{EE89773A-EE42-4A15-91BC-89208A0938EA}"/>
    <cellStyle name="Normal 9 10 2" xfId="2229" xr:uid="{7716547F-B729-4763-8413-E6CA89153019}"/>
    <cellStyle name="Normal 9 10 2 2" xfId="4011" xr:uid="{054768FF-6AA0-4D3A-9D9A-8EF21EFFF9C1}"/>
    <cellStyle name="Normal 9 10 2 3" xfId="4012" xr:uid="{F554BA2B-3A52-44A9-8665-8B64169B0B78}"/>
    <cellStyle name="Normal 9 10 2 4" xfId="4013" xr:uid="{B03A0106-0A57-4397-9D07-96A69E05A4FE}"/>
    <cellStyle name="Normal 9 10 3" xfId="4014" xr:uid="{D05AA998-1D19-41FF-B426-DE4DC5F9362E}"/>
    <cellStyle name="Normal 9 10 4" xfId="4015" xr:uid="{5A2A4D37-A150-4701-9D6B-6EBE09427D0D}"/>
    <cellStyle name="Normal 9 10 5" xfId="4016" xr:uid="{8FEA9F6B-62BC-4DAB-B52F-D167AA19A828}"/>
    <cellStyle name="Normal 9 11" xfId="2230" xr:uid="{AB7812F9-F876-4CFD-BE41-82643B9C9697}"/>
    <cellStyle name="Normal 9 11 2" xfId="4017" xr:uid="{0F584BA3-62E2-40A8-9D52-5B24DE7994F8}"/>
    <cellStyle name="Normal 9 11 3" xfId="4018" xr:uid="{D4586444-8D65-4979-A684-BED50BCBE017}"/>
    <cellStyle name="Normal 9 11 4" xfId="4019" xr:uid="{97E99B72-68DC-4582-8C27-8AE67F7797D4}"/>
    <cellStyle name="Normal 9 12" xfId="4020" xr:uid="{49F2E468-51FB-4587-94AB-D2C975608472}"/>
    <cellStyle name="Normal 9 12 2" xfId="4021" xr:uid="{88E92DDB-F07D-4817-90EF-3A9A467C88EC}"/>
    <cellStyle name="Normal 9 12 3" xfId="4022" xr:uid="{53792DBC-096A-47EF-BFC4-D42F6E167CB0}"/>
    <cellStyle name="Normal 9 12 4" xfId="4023" xr:uid="{CFB574EE-D6E8-4CCD-B630-3EF73E5838A9}"/>
    <cellStyle name="Normal 9 13" xfId="4024" xr:uid="{36A43B7E-6A6C-4452-87A4-8718B861253D}"/>
    <cellStyle name="Normal 9 13 2" xfId="4025" xr:uid="{4A0CFE45-080F-4110-B97C-081FAD0F44F3}"/>
    <cellStyle name="Normal 9 14" xfId="4026" xr:uid="{B2036071-0A56-458B-9045-1831AD7EA581}"/>
    <cellStyle name="Normal 9 15" xfId="4027" xr:uid="{29E44C40-AF6F-4026-9782-37D4414C1B11}"/>
    <cellStyle name="Normal 9 16" xfId="4028" xr:uid="{CA8326CA-D37A-44B6-A1FC-33D197FF65F2}"/>
    <cellStyle name="Normal 9 2" xfId="69" xr:uid="{C3DB7886-7BE0-46D0-AC57-F7F9C04A356F}"/>
    <cellStyle name="Normal 9 2 2" xfId="402" xr:uid="{69767BE0-7E15-470F-BC54-ECB8017E14E2}"/>
    <cellStyle name="Normal 9 2 2 2" xfId="4672" xr:uid="{6DD6D261-FED3-4980-9F55-4884F7894845}"/>
    <cellStyle name="Normal 9 2 3" xfId="4561" xr:uid="{0F5649C1-ED87-4A28-B5E0-92A6D9D142FD}"/>
    <cellStyle name="Normal 9 3" xfId="167" xr:uid="{34791945-391E-4655-9C1A-A652CF3E849C}"/>
    <cellStyle name="Normal 9 3 10" xfId="4029" xr:uid="{6E74B9A9-35D0-4B6C-B94E-490234D09F19}"/>
    <cellStyle name="Normal 9 3 11" xfId="4030" xr:uid="{ABBD2D6D-967D-4A85-BA90-3641A2C0E288}"/>
    <cellStyle name="Normal 9 3 2" xfId="168" xr:uid="{F87C81F1-5ABB-42F3-A6A3-0B32915539D3}"/>
    <cellStyle name="Normal 9 3 2 2" xfId="169" xr:uid="{089E6B5B-1775-4324-92A9-DEA66FA7DB78}"/>
    <cellStyle name="Normal 9 3 2 2 2" xfId="403" xr:uid="{DB235679-74A9-4293-8B82-5C98EDD71D30}"/>
    <cellStyle name="Normal 9 3 2 2 2 2" xfId="825" xr:uid="{D4F35452-68DB-451E-8AA3-DF25D383C31D}"/>
    <cellStyle name="Normal 9 3 2 2 2 2 2" xfId="826" xr:uid="{7B28001A-0F30-4FC1-A3DE-33EE381DD9E6}"/>
    <cellStyle name="Normal 9 3 2 2 2 2 2 2" xfId="2231" xr:uid="{821DF220-5E23-4649-B571-7CDBEDEA5DB9}"/>
    <cellStyle name="Normal 9 3 2 2 2 2 2 2 2" xfId="2232" xr:uid="{17B1B28B-E5A7-474F-9A0E-8F7DFC83B42E}"/>
    <cellStyle name="Normal 9 3 2 2 2 2 2 3" xfId="2233" xr:uid="{40A075FE-7FD5-4B08-87BF-9BA4CFAD20B4}"/>
    <cellStyle name="Normal 9 3 2 2 2 2 3" xfId="2234" xr:uid="{138AFF2D-8CAE-4B4E-A9AF-DF36919849DF}"/>
    <cellStyle name="Normal 9 3 2 2 2 2 3 2" xfId="2235" xr:uid="{CB7D3F76-FEC7-4F03-8143-C8C8A3466DDB}"/>
    <cellStyle name="Normal 9 3 2 2 2 2 4" xfId="2236" xr:uid="{B1C601C3-4BBE-4437-8C27-E8DC03D5B013}"/>
    <cellStyle name="Normal 9 3 2 2 2 3" xfId="827" xr:uid="{C257A2EB-1983-4AD2-BAAE-1D501C65F37E}"/>
    <cellStyle name="Normal 9 3 2 2 2 3 2" xfId="2237" xr:uid="{E9942C4F-02B3-4884-98D5-A793CE4C0C1F}"/>
    <cellStyle name="Normal 9 3 2 2 2 3 2 2" xfId="2238" xr:uid="{D6236C30-08A3-4CB2-BF4F-E307C2EA8C33}"/>
    <cellStyle name="Normal 9 3 2 2 2 3 3" xfId="2239" xr:uid="{C8AF56DE-5368-495E-BECB-4BA1596D7F93}"/>
    <cellStyle name="Normal 9 3 2 2 2 3 4" xfId="4031" xr:uid="{548A63D9-ABEB-482E-B375-A6AC31BEA5C7}"/>
    <cellStyle name="Normal 9 3 2 2 2 4" xfId="2240" xr:uid="{1577AF6C-2ABB-4755-8A7E-30EFA20D0559}"/>
    <cellStyle name="Normal 9 3 2 2 2 4 2" xfId="2241" xr:uid="{788611E2-6606-4ED0-90F6-B22C15B6A4B8}"/>
    <cellStyle name="Normal 9 3 2 2 2 5" xfId="2242" xr:uid="{27DAC741-E09C-4B85-AFCD-2555960683F2}"/>
    <cellStyle name="Normal 9 3 2 2 2 6" xfId="4032" xr:uid="{A48BB888-66F4-4180-8CCD-A9BE62F14330}"/>
    <cellStyle name="Normal 9 3 2 2 3" xfId="404" xr:uid="{877271F9-E7DB-431B-A9A6-8A31DA992F38}"/>
    <cellStyle name="Normal 9 3 2 2 3 2" xfId="828" xr:uid="{4C168E02-A9CF-43B1-8D92-53312F38FF22}"/>
    <cellStyle name="Normal 9 3 2 2 3 2 2" xfId="829" xr:uid="{EE260281-C594-4FDA-A244-53F9D58D7561}"/>
    <cellStyle name="Normal 9 3 2 2 3 2 2 2" xfId="2243" xr:uid="{C48EEE7E-824F-4DFA-838D-44B6AA262A79}"/>
    <cellStyle name="Normal 9 3 2 2 3 2 2 2 2" xfId="2244" xr:uid="{065C08F7-47D9-47DE-93CA-EC55E24D95CF}"/>
    <cellStyle name="Normal 9 3 2 2 3 2 2 3" xfId="2245" xr:uid="{2E674739-E16C-41EA-9BD0-12C7447B0E36}"/>
    <cellStyle name="Normal 9 3 2 2 3 2 3" xfId="2246" xr:uid="{4BBB41BC-1281-4E1C-A3BF-FCF9C98F3B70}"/>
    <cellStyle name="Normal 9 3 2 2 3 2 3 2" xfId="2247" xr:uid="{3AA6FD5D-2850-456D-9D42-C0A2C6F375B6}"/>
    <cellStyle name="Normal 9 3 2 2 3 2 4" xfId="2248" xr:uid="{EF92E60B-02AE-47B0-9530-B9C8EA537CA4}"/>
    <cellStyle name="Normal 9 3 2 2 3 3" xfId="830" xr:uid="{475D0232-8150-4F60-AD3B-AE88E1A52EFA}"/>
    <cellStyle name="Normal 9 3 2 2 3 3 2" xfId="2249" xr:uid="{1B8490F3-777D-49D1-9316-B3EF39420327}"/>
    <cellStyle name="Normal 9 3 2 2 3 3 2 2" xfId="2250" xr:uid="{D4071342-292E-4069-A048-FE580CD2EB49}"/>
    <cellStyle name="Normal 9 3 2 2 3 3 3" xfId="2251" xr:uid="{41FC7F78-971A-4186-814E-F29B0D107C9E}"/>
    <cellStyle name="Normal 9 3 2 2 3 4" xfId="2252" xr:uid="{856A6E9D-C054-4391-8F69-730F1A5D19C5}"/>
    <cellStyle name="Normal 9 3 2 2 3 4 2" xfId="2253" xr:uid="{265E14E5-C639-4E1C-8EF0-7582AD7CE2CE}"/>
    <cellStyle name="Normal 9 3 2 2 3 5" xfId="2254" xr:uid="{8036F7EC-F6AE-4E55-81E6-51AEACC4405B}"/>
    <cellStyle name="Normal 9 3 2 2 4" xfId="831" xr:uid="{9363921E-744E-484F-9CB9-43F7BF8FC64A}"/>
    <cellStyle name="Normal 9 3 2 2 4 2" xfId="832" xr:uid="{A5A4BB17-8113-45DE-BD65-D4E19D577C8B}"/>
    <cellStyle name="Normal 9 3 2 2 4 2 2" xfId="2255" xr:uid="{C6C7733D-AFCC-473F-B272-57CAB2B5D7DD}"/>
    <cellStyle name="Normal 9 3 2 2 4 2 2 2" xfId="2256" xr:uid="{1CF5D275-75F5-4689-AFA3-C1AA3B356DF4}"/>
    <cellStyle name="Normal 9 3 2 2 4 2 3" xfId="2257" xr:uid="{4302959A-E478-4ACA-BCE2-89478EFED553}"/>
    <cellStyle name="Normal 9 3 2 2 4 3" xfId="2258" xr:uid="{15EB1E24-7AA8-411D-B7D0-B3A5B3C0C06A}"/>
    <cellStyle name="Normal 9 3 2 2 4 3 2" xfId="2259" xr:uid="{DBF94B4C-93A3-4704-9C47-D5676D985201}"/>
    <cellStyle name="Normal 9 3 2 2 4 4" xfId="2260" xr:uid="{4AAFCF46-4881-4A61-88FB-A45617ACB158}"/>
    <cellStyle name="Normal 9 3 2 2 5" xfId="833" xr:uid="{AE828452-F04C-4E72-95E3-C86BA287956E}"/>
    <cellStyle name="Normal 9 3 2 2 5 2" xfId="2261" xr:uid="{A3E1E822-943B-41AA-8677-AD9BEF2E507B}"/>
    <cellStyle name="Normal 9 3 2 2 5 2 2" xfId="2262" xr:uid="{5DDA38AB-602F-4FB8-A02B-CEDA254F6D28}"/>
    <cellStyle name="Normal 9 3 2 2 5 3" xfId="2263" xr:uid="{91A27387-3655-4826-A78B-E3CAEEAA5EF3}"/>
    <cellStyle name="Normal 9 3 2 2 5 4" xfId="4033" xr:uid="{4A9FB5FB-55E1-4E6B-87E5-D629A40B52D3}"/>
    <cellStyle name="Normal 9 3 2 2 6" xfId="2264" xr:uid="{5F7065EE-1464-421B-A5D6-2FE75D0C0509}"/>
    <cellStyle name="Normal 9 3 2 2 6 2" xfId="2265" xr:uid="{F9D77FDD-A4B4-4EA4-8807-3144068FEA93}"/>
    <cellStyle name="Normal 9 3 2 2 7" xfId="2266" xr:uid="{028F9A4C-862A-4E07-880B-A624225BE4DE}"/>
    <cellStyle name="Normal 9 3 2 2 8" xfId="4034" xr:uid="{BFB1ED35-5ED6-4203-A59E-B14C3ECFE072}"/>
    <cellStyle name="Normal 9 3 2 3" xfId="405" xr:uid="{17A92B1E-1EBF-41CA-8E3D-EF32F6206994}"/>
    <cellStyle name="Normal 9 3 2 3 2" xfId="834" xr:uid="{FC3549CE-F670-4763-AC1D-E39608C48D89}"/>
    <cellStyle name="Normal 9 3 2 3 2 2" xfId="835" xr:uid="{0C4BFBC3-F950-45EB-9DE6-4748C4821D07}"/>
    <cellStyle name="Normal 9 3 2 3 2 2 2" xfId="2267" xr:uid="{4D22BDA0-E3E7-40B4-AFE8-F3D5495228C1}"/>
    <cellStyle name="Normal 9 3 2 3 2 2 2 2" xfId="2268" xr:uid="{A9F8E5C9-0262-4F14-A711-FBFD00857B32}"/>
    <cellStyle name="Normal 9 3 2 3 2 2 3" xfId="2269" xr:uid="{78ABA45D-B88D-4370-A198-D86DBC5D6537}"/>
    <cellStyle name="Normal 9 3 2 3 2 3" xfId="2270" xr:uid="{4AFBB6CE-5932-41FE-B2C2-CF775FB0100D}"/>
    <cellStyle name="Normal 9 3 2 3 2 3 2" xfId="2271" xr:uid="{2294B35E-B503-488F-8AED-3DA5823DFE2D}"/>
    <cellStyle name="Normal 9 3 2 3 2 4" xfId="2272" xr:uid="{EE8FB5A6-F609-4CB7-BF9C-A89FD1C8C7A7}"/>
    <cellStyle name="Normal 9 3 2 3 3" xfId="836" xr:uid="{DC609DC7-1B1D-430A-873F-E566592B1D21}"/>
    <cellStyle name="Normal 9 3 2 3 3 2" xfId="2273" xr:uid="{1D2C807A-E307-4498-8DA4-29F237BFA5FD}"/>
    <cellStyle name="Normal 9 3 2 3 3 2 2" xfId="2274" xr:uid="{0784A3A0-78CA-4C65-AC43-8A14E1C3CE39}"/>
    <cellStyle name="Normal 9 3 2 3 3 3" xfId="2275" xr:uid="{4BDB5570-BD0C-4AED-9744-895299C9A3B0}"/>
    <cellStyle name="Normal 9 3 2 3 3 4" xfId="4035" xr:uid="{0B44FA5A-27BE-45FC-BE60-6FA10484AC99}"/>
    <cellStyle name="Normal 9 3 2 3 4" xfId="2276" xr:uid="{EBF6761B-5223-426C-AA55-8BFD2A57D5EA}"/>
    <cellStyle name="Normal 9 3 2 3 4 2" xfId="2277" xr:uid="{9DFB8873-249D-40C5-AE33-3F7445467844}"/>
    <cellStyle name="Normal 9 3 2 3 5" xfId="2278" xr:uid="{DC58932E-FEF8-49F4-8D5D-AC00DDE89915}"/>
    <cellStyle name="Normal 9 3 2 3 6" xfId="4036" xr:uid="{43B1E673-BA91-496F-BA7B-407D3DA79D8B}"/>
    <cellStyle name="Normal 9 3 2 4" xfId="406" xr:uid="{FC2648E2-B595-40D1-9FC4-7B9662AFE3A8}"/>
    <cellStyle name="Normal 9 3 2 4 2" xfId="837" xr:uid="{9FD121AF-C595-4689-81EC-EAB8A5C73592}"/>
    <cellStyle name="Normal 9 3 2 4 2 2" xfId="838" xr:uid="{1754A2E1-19AB-42BC-9111-F08D63ED3BAC}"/>
    <cellStyle name="Normal 9 3 2 4 2 2 2" xfId="2279" xr:uid="{B564E869-45B1-4E20-99B7-299C27A9DE41}"/>
    <cellStyle name="Normal 9 3 2 4 2 2 2 2" xfId="2280" xr:uid="{C9006D48-8741-40C5-BB90-178AE8655C71}"/>
    <cellStyle name="Normal 9 3 2 4 2 2 3" xfId="2281" xr:uid="{615A9FB7-8F6C-4D38-B765-F2C104EAFFD6}"/>
    <cellStyle name="Normal 9 3 2 4 2 3" xfId="2282" xr:uid="{5068C089-B1C6-4EDC-80B5-1F0A34A5DE42}"/>
    <cellStyle name="Normal 9 3 2 4 2 3 2" xfId="2283" xr:uid="{26C12EE2-32FD-4A33-8A58-301B205513DB}"/>
    <cellStyle name="Normal 9 3 2 4 2 4" xfId="2284" xr:uid="{E1CA7BBE-9AD6-41BA-A381-C922739343E8}"/>
    <cellStyle name="Normal 9 3 2 4 3" xfId="839" xr:uid="{0056E493-1C10-4437-8D11-FAD705D72188}"/>
    <cellStyle name="Normal 9 3 2 4 3 2" xfId="2285" xr:uid="{301DA011-DF85-4806-9AB9-795D73A95FDB}"/>
    <cellStyle name="Normal 9 3 2 4 3 2 2" xfId="2286" xr:uid="{0A7CAA50-6867-4CC6-94A9-D80BE2F678CF}"/>
    <cellStyle name="Normal 9 3 2 4 3 3" xfId="2287" xr:uid="{37C84B8C-07BB-4384-A7A1-3BD699CDCAAB}"/>
    <cellStyle name="Normal 9 3 2 4 4" xfId="2288" xr:uid="{E084E09D-F98E-4349-8A9E-5CCBB475807A}"/>
    <cellStyle name="Normal 9 3 2 4 4 2" xfId="2289" xr:uid="{195F9A8D-CC1C-4E79-B20E-F2591C13FE03}"/>
    <cellStyle name="Normal 9 3 2 4 5" xfId="2290" xr:uid="{5891D975-04B6-42BA-83EF-317B097B6CB4}"/>
    <cellStyle name="Normal 9 3 2 5" xfId="407" xr:uid="{5BEA5389-F21B-4003-B513-94D7E1AFD581}"/>
    <cellStyle name="Normal 9 3 2 5 2" xfId="840" xr:uid="{2A78B4B5-D48B-4799-8E00-A8C63C84FB55}"/>
    <cellStyle name="Normal 9 3 2 5 2 2" xfId="2291" xr:uid="{12E3F72E-D28D-4CCF-BA55-567406AF7100}"/>
    <cellStyle name="Normal 9 3 2 5 2 2 2" xfId="2292" xr:uid="{A504BFC3-25FA-45FA-9414-E721A04E647D}"/>
    <cellStyle name="Normal 9 3 2 5 2 3" xfId="2293" xr:uid="{1DC02257-7398-4BEF-93A4-AD3CA6F1C7E8}"/>
    <cellStyle name="Normal 9 3 2 5 3" xfId="2294" xr:uid="{71A2579D-48B0-4021-9795-C2D10115DC65}"/>
    <cellStyle name="Normal 9 3 2 5 3 2" xfId="2295" xr:uid="{D599F271-29A3-496D-8808-7680007D761C}"/>
    <cellStyle name="Normal 9 3 2 5 4" xfId="2296" xr:uid="{5A44D306-EF52-46E2-84BB-5D4AE6A1A8E3}"/>
    <cellStyle name="Normal 9 3 2 6" xfId="841" xr:uid="{82C83038-B943-4355-9B10-7FB8F7979B8E}"/>
    <cellStyle name="Normal 9 3 2 6 2" xfId="2297" xr:uid="{83C7C59A-1520-45F7-8BE9-CB92152EE688}"/>
    <cellStyle name="Normal 9 3 2 6 2 2" xfId="2298" xr:uid="{D6A216F9-2DD4-4249-A2A4-AE6750EB28C7}"/>
    <cellStyle name="Normal 9 3 2 6 3" xfId="2299" xr:uid="{4BF2C7E5-0604-4AA6-891D-690F1438DA17}"/>
    <cellStyle name="Normal 9 3 2 6 4" xfId="4037" xr:uid="{F79FD84C-12B3-40AF-BD03-06949FB7FEAB}"/>
    <cellStyle name="Normal 9 3 2 7" xfId="2300" xr:uid="{F3B6F80B-9DF3-4B74-83E1-3CF8E762139E}"/>
    <cellStyle name="Normal 9 3 2 7 2" xfId="2301" xr:uid="{F90FEB5A-937C-4FAE-8D29-DC89A2DF01D4}"/>
    <cellStyle name="Normal 9 3 2 8" xfId="2302" xr:uid="{3AC5D1FC-AB85-4847-BB8C-4B49D1EE62EA}"/>
    <cellStyle name="Normal 9 3 2 9" xfId="4038" xr:uid="{59391954-D536-420B-ABE6-67B957AB1135}"/>
    <cellStyle name="Normal 9 3 3" xfId="170" xr:uid="{185FD1AE-D47F-4F56-BF49-CCAB9A3F2E8F}"/>
    <cellStyle name="Normal 9 3 3 2" xfId="171" xr:uid="{53F86AA5-7D2D-41E8-9906-B21E43D5FAC9}"/>
    <cellStyle name="Normal 9 3 3 2 2" xfId="842" xr:uid="{04E3DB37-EE12-4A90-A0FD-76113D83101D}"/>
    <cellStyle name="Normal 9 3 3 2 2 2" xfId="843" xr:uid="{D31E19DF-819B-4764-A195-AAB01F8609B2}"/>
    <cellStyle name="Normal 9 3 3 2 2 2 2" xfId="2303" xr:uid="{175C29C8-4187-4FFD-B159-E037670B285E}"/>
    <cellStyle name="Normal 9 3 3 2 2 2 2 2" xfId="2304" xr:uid="{3754BE25-B1B8-4700-AC1C-7F54D418D570}"/>
    <cellStyle name="Normal 9 3 3 2 2 2 3" xfId="2305" xr:uid="{6DE0D9F8-D3B4-4D55-A6BE-33579458BFF0}"/>
    <cellStyle name="Normal 9 3 3 2 2 3" xfId="2306" xr:uid="{C8D50EE5-CB3E-476D-AA55-DB1166A9BE44}"/>
    <cellStyle name="Normal 9 3 3 2 2 3 2" xfId="2307" xr:uid="{29188433-7A89-4229-9C42-F71CAA97393D}"/>
    <cellStyle name="Normal 9 3 3 2 2 4" xfId="2308" xr:uid="{D8C3D3F2-B9D7-4353-AA74-1E4E49DF5AFF}"/>
    <cellStyle name="Normal 9 3 3 2 3" xfId="844" xr:uid="{3960E6D8-A52D-4C0E-ABB6-E45D9791DF0B}"/>
    <cellStyle name="Normal 9 3 3 2 3 2" xfId="2309" xr:uid="{C0014A47-B5C8-4533-B604-06DF4EF14497}"/>
    <cellStyle name="Normal 9 3 3 2 3 2 2" xfId="2310" xr:uid="{03FEB885-19A5-4AD9-A15C-8AF8AA264D91}"/>
    <cellStyle name="Normal 9 3 3 2 3 3" xfId="2311" xr:uid="{4D343C01-5C6A-4100-9FC5-FEE438856D1A}"/>
    <cellStyle name="Normal 9 3 3 2 3 4" xfId="4039" xr:uid="{1DBF3CD8-0178-475F-A9AB-04EA1A538279}"/>
    <cellStyle name="Normal 9 3 3 2 4" xfId="2312" xr:uid="{27E97303-C17D-4010-B633-9F2331C71689}"/>
    <cellStyle name="Normal 9 3 3 2 4 2" xfId="2313" xr:uid="{9B234C1C-B9A4-4E12-B14C-0FCC6F7C9A98}"/>
    <cellStyle name="Normal 9 3 3 2 5" xfId="2314" xr:uid="{06E28748-9EFE-4181-BFBF-64C5621C7180}"/>
    <cellStyle name="Normal 9 3 3 2 6" xfId="4040" xr:uid="{B971CFB7-C749-47C5-9279-F71E3ECE062B}"/>
    <cellStyle name="Normal 9 3 3 3" xfId="408" xr:uid="{A9EBF2F1-FE74-4891-8DE1-6980CF50D19F}"/>
    <cellStyle name="Normal 9 3 3 3 2" xfId="845" xr:uid="{A60CADB8-3097-42D8-881E-6C9482DBDFE0}"/>
    <cellStyle name="Normal 9 3 3 3 2 2" xfId="846" xr:uid="{09D6F21B-23D3-4D55-88AD-8937584F865B}"/>
    <cellStyle name="Normal 9 3 3 3 2 2 2" xfId="2315" xr:uid="{4C8A1BD5-C9C1-4770-9EA0-49DF57D3FCCA}"/>
    <cellStyle name="Normal 9 3 3 3 2 2 2 2" xfId="2316" xr:uid="{A1197ED6-F34C-401E-B4DE-214EE5A5126B}"/>
    <cellStyle name="Normal 9 3 3 3 2 2 2 2 2" xfId="4765" xr:uid="{A05F78CA-0DC3-4EF6-8D72-98F23408A07C}"/>
    <cellStyle name="Normal 9 3 3 3 2 2 3" xfId="2317" xr:uid="{03A03BBF-6816-4760-AE5B-E9B417036838}"/>
    <cellStyle name="Normal 9 3 3 3 2 2 3 2" xfId="4766" xr:uid="{A2B5DE46-4D29-4F3C-AE5C-94F982DFAB6E}"/>
    <cellStyle name="Normal 9 3 3 3 2 3" xfId="2318" xr:uid="{85995FA2-A183-4A94-9B65-6DE99C611284}"/>
    <cellStyle name="Normal 9 3 3 3 2 3 2" xfId="2319" xr:uid="{4B93D0DA-2D82-4B0D-8FEC-8185FBBEE245}"/>
    <cellStyle name="Normal 9 3 3 3 2 3 2 2" xfId="4768" xr:uid="{D511416D-2882-49C1-B097-75DE160B3AC4}"/>
    <cellStyle name="Normal 9 3 3 3 2 3 3" xfId="4767" xr:uid="{289F664B-2D67-4B09-AE67-578B3BC52A83}"/>
    <cellStyle name="Normal 9 3 3 3 2 4" xfId="2320" xr:uid="{3F9799C8-0C89-488E-89C5-A6CA3506E472}"/>
    <cellStyle name="Normal 9 3 3 3 2 4 2" xfId="4769" xr:uid="{5F80BE66-13C1-4145-809D-ED5F443ABBEA}"/>
    <cellStyle name="Normal 9 3 3 3 3" xfId="847" xr:uid="{641EF81C-D5F2-4444-822E-61D3E28E2FBC}"/>
    <cellStyle name="Normal 9 3 3 3 3 2" xfId="2321" xr:uid="{5CDF185A-17FF-4E58-A5C0-5DFDCF74A53F}"/>
    <cellStyle name="Normal 9 3 3 3 3 2 2" xfId="2322" xr:uid="{37F7A11D-372A-4436-969B-3863785A3307}"/>
    <cellStyle name="Normal 9 3 3 3 3 2 2 2" xfId="4772" xr:uid="{BBCEC3DC-21A3-44E3-9F7A-D93EF34ACF8D}"/>
    <cellStyle name="Normal 9 3 3 3 3 2 3" xfId="4771" xr:uid="{FC7C1E41-8BE4-46C0-A0BA-AF78CF33E860}"/>
    <cellStyle name="Normal 9 3 3 3 3 3" xfId="2323" xr:uid="{B7D8940B-0874-4912-8EE5-DEDFD0A73B7B}"/>
    <cellStyle name="Normal 9 3 3 3 3 3 2" xfId="4773" xr:uid="{87101696-9877-43EB-94CB-B3B88EE4EC23}"/>
    <cellStyle name="Normal 9 3 3 3 3 4" xfId="4770" xr:uid="{82F438CD-EE52-42F1-89C6-3278C95433DD}"/>
    <cellStyle name="Normal 9 3 3 3 4" xfId="2324" xr:uid="{12FA3317-F2A9-4470-96D3-7ADEF0C44D21}"/>
    <cellStyle name="Normal 9 3 3 3 4 2" xfId="2325" xr:uid="{EB9BD7A8-DE3B-4CF7-8021-119EF55F20F5}"/>
    <cellStyle name="Normal 9 3 3 3 4 2 2" xfId="4775" xr:uid="{EDE3C46C-2306-4193-BA8B-DDA32BD0DA4A}"/>
    <cellStyle name="Normal 9 3 3 3 4 3" xfId="4774" xr:uid="{95C7FF67-AEF7-49CA-B94A-8D5901A149C8}"/>
    <cellStyle name="Normal 9 3 3 3 5" xfId="2326" xr:uid="{AC9CB2FA-3205-40CD-BDE2-D6A557758581}"/>
    <cellStyle name="Normal 9 3 3 3 5 2" xfId="4776" xr:uid="{C362EC76-210A-4F97-8520-1DA2A2DAA04D}"/>
    <cellStyle name="Normal 9 3 3 4" xfId="409" xr:uid="{6682FD4F-414F-4745-8B88-299A0D5B48A3}"/>
    <cellStyle name="Normal 9 3 3 4 2" xfId="848" xr:uid="{3E7216E0-6935-404E-84D8-3526C0850E97}"/>
    <cellStyle name="Normal 9 3 3 4 2 2" xfId="2327" xr:uid="{0BBD0981-FC6B-4233-AC98-ADFC71CF4CD4}"/>
    <cellStyle name="Normal 9 3 3 4 2 2 2" xfId="2328" xr:uid="{D5BDCFE3-1736-4AD5-B4E6-406C84C8E4A4}"/>
    <cellStyle name="Normal 9 3 3 4 2 2 2 2" xfId="4780" xr:uid="{C65BBBB1-FA32-4B2F-B082-F8EF5D49E052}"/>
    <cellStyle name="Normal 9 3 3 4 2 2 3" xfId="4779" xr:uid="{71B2909D-1BDB-4962-A34B-083381B08558}"/>
    <cellStyle name="Normal 9 3 3 4 2 3" xfId="2329" xr:uid="{BB52AA52-2327-4174-A9FD-375B5BE4D891}"/>
    <cellStyle name="Normal 9 3 3 4 2 3 2" xfId="4781" xr:uid="{4D24F693-1843-4410-B74A-F77AF48F0EB2}"/>
    <cellStyle name="Normal 9 3 3 4 2 4" xfId="4778" xr:uid="{A0940CCE-70A1-444A-B9D3-B2A54B296064}"/>
    <cellStyle name="Normal 9 3 3 4 3" xfId="2330" xr:uid="{E8DAE568-0994-4084-ACDE-4889C6921F77}"/>
    <cellStyle name="Normal 9 3 3 4 3 2" xfId="2331" xr:uid="{BC4F8BD5-7F05-42E2-9EC3-969703953E2E}"/>
    <cellStyle name="Normal 9 3 3 4 3 2 2" xfId="4783" xr:uid="{16EAD889-1753-4722-921C-D509515C20C9}"/>
    <cellStyle name="Normal 9 3 3 4 3 3" xfId="4782" xr:uid="{FE17D228-FBD9-49F5-965D-89E9F3A9F85A}"/>
    <cellStyle name="Normal 9 3 3 4 4" xfId="2332" xr:uid="{2A6441D6-F1A3-4C42-BEE1-FC5415A3012B}"/>
    <cellStyle name="Normal 9 3 3 4 4 2" xfId="4784" xr:uid="{88F66E80-6ABE-4E24-9BFE-68FD3EA668E6}"/>
    <cellStyle name="Normal 9 3 3 4 5" xfId="4777" xr:uid="{AAD1F1F4-F547-4CB7-8D59-D9824C018DD9}"/>
    <cellStyle name="Normal 9 3 3 5" xfId="849" xr:uid="{A9D40154-8AAD-4DAF-9BAA-0D9F0D88183B}"/>
    <cellStyle name="Normal 9 3 3 5 2" xfId="2333" xr:uid="{C8B83885-38AC-4349-A466-FE5FCDCD9351}"/>
    <cellStyle name="Normal 9 3 3 5 2 2" xfId="2334" xr:uid="{A8D558EE-8FC3-4A10-A275-1C355A7944A1}"/>
    <cellStyle name="Normal 9 3 3 5 2 2 2" xfId="4787" xr:uid="{14B71923-A6AE-421D-A19E-4ABC58DC7A93}"/>
    <cellStyle name="Normal 9 3 3 5 2 3" xfId="4786" xr:uid="{BC4B6B2B-2F79-420B-A21E-AD60D41DBFD8}"/>
    <cellStyle name="Normal 9 3 3 5 3" xfId="2335" xr:uid="{D5584609-821D-427D-86FB-490D8D9C64FD}"/>
    <cellStyle name="Normal 9 3 3 5 3 2" xfId="4788" xr:uid="{CA2DCC45-1A15-4C13-9A94-C3A550DC2F7F}"/>
    <cellStyle name="Normal 9 3 3 5 4" xfId="4041" xr:uid="{B022B617-D125-4948-AD1F-7AF855E29693}"/>
    <cellStyle name="Normal 9 3 3 5 4 2" xfId="4789" xr:uid="{0BD740EB-A1DA-4280-B865-9D0981A5C0E9}"/>
    <cellStyle name="Normal 9 3 3 5 5" xfId="4785" xr:uid="{F62549ED-B94A-4270-BA12-2285CEED4431}"/>
    <cellStyle name="Normal 9 3 3 6" xfId="2336" xr:uid="{9ADDFFB5-195F-4C3D-B8AA-C34357F2A3FE}"/>
    <cellStyle name="Normal 9 3 3 6 2" xfId="2337" xr:uid="{F0157263-ED13-4A97-B597-176F6FF4D501}"/>
    <cellStyle name="Normal 9 3 3 6 2 2" xfId="4791" xr:uid="{20990EC3-28F9-4E1A-A782-18E82F4979C7}"/>
    <cellStyle name="Normal 9 3 3 6 3" xfId="4790" xr:uid="{8F1DD0C6-15BB-4C96-95CE-651CCDC96788}"/>
    <cellStyle name="Normal 9 3 3 7" xfId="2338" xr:uid="{1AD39DD5-EEFD-47CB-8C7C-D36531B168E1}"/>
    <cellStyle name="Normal 9 3 3 7 2" xfId="4792" xr:uid="{18D4B45B-1DF0-452D-B8C7-AA5C1DE233C8}"/>
    <cellStyle name="Normal 9 3 3 8" xfId="4042" xr:uid="{14FAB368-768A-448E-9610-C6EB50765D58}"/>
    <cellStyle name="Normal 9 3 3 8 2" xfId="4793" xr:uid="{FA0FB567-4880-4D9F-8758-0D44301DCB9E}"/>
    <cellStyle name="Normal 9 3 4" xfId="172" xr:uid="{D4893026-C867-4E49-9881-D3519A040434}"/>
    <cellStyle name="Normal 9 3 4 2" xfId="450" xr:uid="{0EF18F38-12AD-489B-BCB0-5D27F2D6E900}"/>
    <cellStyle name="Normal 9 3 4 2 2" xfId="850" xr:uid="{43E10407-3AAC-40FE-9064-F6F427896DA6}"/>
    <cellStyle name="Normal 9 3 4 2 2 2" xfId="2339" xr:uid="{30143F81-B915-4B04-BFE0-CD708B9B67BF}"/>
    <cellStyle name="Normal 9 3 4 2 2 2 2" xfId="2340" xr:uid="{83F0EDAF-14D8-4F97-B59C-DBC75BFBE929}"/>
    <cellStyle name="Normal 9 3 4 2 2 2 2 2" xfId="4798" xr:uid="{B3D9EE87-138A-406D-8644-07F583FD6016}"/>
    <cellStyle name="Normal 9 3 4 2 2 2 3" xfId="4797" xr:uid="{EC056C9F-5B9A-4D35-9D3D-E479E4D6DABA}"/>
    <cellStyle name="Normal 9 3 4 2 2 3" xfId="2341" xr:uid="{B11B0DB2-95F6-4903-BB32-CBDD26C24EC5}"/>
    <cellStyle name="Normal 9 3 4 2 2 3 2" xfId="4799" xr:uid="{C3CFEB79-4A2A-4CD1-B9C1-6FAB9D274DA4}"/>
    <cellStyle name="Normal 9 3 4 2 2 4" xfId="4043" xr:uid="{5C209E69-B465-4579-882D-9F23C2ABB57D}"/>
    <cellStyle name="Normal 9 3 4 2 2 4 2" xfId="4800" xr:uid="{0AC709A6-5370-4F5A-90AE-3587B013574A}"/>
    <cellStyle name="Normal 9 3 4 2 2 5" xfId="4796" xr:uid="{4E787BB4-F47B-46D9-A244-1FEB346ADD2B}"/>
    <cellStyle name="Normal 9 3 4 2 3" xfId="2342" xr:uid="{56FD4325-CF77-4E52-8A5F-A9437F177AC7}"/>
    <cellStyle name="Normal 9 3 4 2 3 2" xfId="2343" xr:uid="{0C22FAE7-A829-4659-925B-79E83E8B5264}"/>
    <cellStyle name="Normal 9 3 4 2 3 2 2" xfId="4802" xr:uid="{DBCDF9B2-2B31-4B5E-B39E-0CA3E58B3A97}"/>
    <cellStyle name="Normal 9 3 4 2 3 3" xfId="4801" xr:uid="{DA1863D5-1B64-4CA9-8B14-0D41CA44E9EA}"/>
    <cellStyle name="Normal 9 3 4 2 4" xfId="2344" xr:uid="{6E0BF508-B157-4783-B31E-B53A08EDCECA}"/>
    <cellStyle name="Normal 9 3 4 2 4 2" xfId="4803" xr:uid="{7089C326-27CC-4553-AE23-0361AC3B3C56}"/>
    <cellStyle name="Normal 9 3 4 2 5" xfId="4044" xr:uid="{868F8E09-6975-4002-AA61-47A1B81761CC}"/>
    <cellStyle name="Normal 9 3 4 2 5 2" xfId="4804" xr:uid="{EDD44399-9B27-4855-9C3C-53CF7966BC7B}"/>
    <cellStyle name="Normal 9 3 4 2 6" xfId="4795" xr:uid="{612FD504-D668-4DA9-ACAE-5872FADBA414}"/>
    <cellStyle name="Normal 9 3 4 3" xfId="851" xr:uid="{7E0DBD0E-1822-4172-AE84-77F835647652}"/>
    <cellStyle name="Normal 9 3 4 3 2" xfId="2345" xr:uid="{515E8AC9-8ADD-4974-A5BB-99CB20B9C479}"/>
    <cellStyle name="Normal 9 3 4 3 2 2" xfId="2346" xr:uid="{ACC5F40A-4AB8-47D8-B02C-B87121D5CD6A}"/>
    <cellStyle name="Normal 9 3 4 3 2 2 2" xfId="4807" xr:uid="{43ACD963-DF60-4B61-AA84-58683E1DDFE2}"/>
    <cellStyle name="Normal 9 3 4 3 2 3" xfId="4806" xr:uid="{CD82215D-CF20-4AA1-BE2D-7F22A8A7734E}"/>
    <cellStyle name="Normal 9 3 4 3 3" xfId="2347" xr:uid="{0FBC7554-5F98-4D69-81EE-1C612515DF6B}"/>
    <cellStyle name="Normal 9 3 4 3 3 2" xfId="4808" xr:uid="{2E3995F8-1942-411E-A03B-32FFD5C381B9}"/>
    <cellStyle name="Normal 9 3 4 3 4" xfId="4045" xr:uid="{2D5E8228-40C9-4FD2-8C01-A68E1C1FD163}"/>
    <cellStyle name="Normal 9 3 4 3 4 2" xfId="4809" xr:uid="{6AF9682B-D99B-4035-8C45-9330129285C4}"/>
    <cellStyle name="Normal 9 3 4 3 5" xfId="4805" xr:uid="{8E6C4792-8FDC-4ABD-AB08-9649C42AA144}"/>
    <cellStyle name="Normal 9 3 4 4" xfId="2348" xr:uid="{2CBD26FA-A000-477F-AB43-7C36C97886B7}"/>
    <cellStyle name="Normal 9 3 4 4 2" xfId="2349" xr:uid="{6A061308-BA3C-42F1-A949-06F2A807FB61}"/>
    <cellStyle name="Normal 9 3 4 4 2 2" xfId="4811" xr:uid="{EFA5242F-B5D9-479A-A643-3A2F612F43F6}"/>
    <cellStyle name="Normal 9 3 4 4 3" xfId="4046" xr:uid="{B8C78927-4138-4526-94A0-BE6A974936E1}"/>
    <cellStyle name="Normal 9 3 4 4 3 2" xfId="4812" xr:uid="{44E2BC9E-FCC6-4C48-8A2C-E41C46BA0D13}"/>
    <cellStyle name="Normal 9 3 4 4 4" xfId="4047" xr:uid="{7B15042F-7359-4D22-AD39-CAF676A829C1}"/>
    <cellStyle name="Normal 9 3 4 4 4 2" xfId="4813" xr:uid="{A120F1AB-654A-4814-A2F3-1DB5926C0A55}"/>
    <cellStyle name="Normal 9 3 4 4 5" xfId="4810" xr:uid="{40B5BAC6-2734-4DCF-AEB3-660FAB9318BA}"/>
    <cellStyle name="Normal 9 3 4 5" xfId="2350" xr:uid="{A278A777-8475-4D5C-91F2-FABFCD9485EF}"/>
    <cellStyle name="Normal 9 3 4 5 2" xfId="4814" xr:uid="{7F44D570-4F29-4277-BBCF-9A18BCAC6881}"/>
    <cellStyle name="Normal 9 3 4 6" xfId="4048" xr:uid="{AD470B30-D59C-4646-82AF-D49495779027}"/>
    <cellStyle name="Normal 9 3 4 6 2" xfId="4815" xr:uid="{F16F7909-6780-4911-B2A6-5E44510D6362}"/>
    <cellStyle name="Normal 9 3 4 7" xfId="4049" xr:uid="{0A951286-3299-495B-92DC-112A213EC6C8}"/>
    <cellStyle name="Normal 9 3 4 7 2" xfId="4816" xr:uid="{49974B42-D29D-4BAD-846E-B5BC55E14EF3}"/>
    <cellStyle name="Normal 9 3 4 8" xfId="4794" xr:uid="{D53C9356-C40B-46EC-A2B1-2CBC211B8509}"/>
    <cellStyle name="Normal 9 3 5" xfId="410" xr:uid="{BE047936-0773-4F2A-B292-1EB637DA4ED4}"/>
    <cellStyle name="Normal 9 3 5 2" xfId="852" xr:uid="{0440C868-31DB-4B13-BD54-9FC76EA84546}"/>
    <cellStyle name="Normal 9 3 5 2 2" xfId="853" xr:uid="{AECCF119-F273-4801-BE3E-45FCFF19D434}"/>
    <cellStyle name="Normal 9 3 5 2 2 2" xfId="2351" xr:uid="{021CFD76-72B9-4773-BDAD-FCC56D4566C0}"/>
    <cellStyle name="Normal 9 3 5 2 2 2 2" xfId="2352" xr:uid="{A132C1FE-1FE3-4324-ADCB-1FBF245C301E}"/>
    <cellStyle name="Normal 9 3 5 2 2 2 2 2" xfId="4821" xr:uid="{30B83DF2-B7B6-4F48-9946-7B5F99D103E7}"/>
    <cellStyle name="Normal 9 3 5 2 2 2 3" xfId="4820" xr:uid="{CF68E368-27D1-4006-A74F-68B7F876C851}"/>
    <cellStyle name="Normal 9 3 5 2 2 3" xfId="2353" xr:uid="{23FAC776-8D9A-4D14-9C65-8803BFE54476}"/>
    <cellStyle name="Normal 9 3 5 2 2 3 2" xfId="4822" xr:uid="{5C2E588A-0B2F-4B68-B709-572A5112FF28}"/>
    <cellStyle name="Normal 9 3 5 2 2 4" xfId="4819" xr:uid="{7CF1568D-702D-4A10-A4EE-499FE3FE3434}"/>
    <cellStyle name="Normal 9 3 5 2 3" xfId="2354" xr:uid="{AFF0DAE0-1CAE-4048-8137-1C831B56FE54}"/>
    <cellStyle name="Normal 9 3 5 2 3 2" xfId="2355" xr:uid="{6C4826F8-6866-44E8-AEF1-2AB94890B051}"/>
    <cellStyle name="Normal 9 3 5 2 3 2 2" xfId="4824" xr:uid="{F9F659BB-E756-4C8D-B1D8-0AA48255C7B5}"/>
    <cellStyle name="Normal 9 3 5 2 3 3" xfId="4823" xr:uid="{836306C3-4804-4BA4-8CB1-A6519F339E4E}"/>
    <cellStyle name="Normal 9 3 5 2 4" xfId="2356" xr:uid="{52DD6AAE-C791-4F32-B2BC-C2C6BB13EB5C}"/>
    <cellStyle name="Normal 9 3 5 2 4 2" xfId="4825" xr:uid="{730EEA34-0858-4B58-8A21-B86AA881AFBC}"/>
    <cellStyle name="Normal 9 3 5 2 5" xfId="4818" xr:uid="{F8DF0EB6-63E7-45B8-84ED-2D3D5B15470B}"/>
    <cellStyle name="Normal 9 3 5 3" xfId="854" xr:uid="{AA7B6E99-02A3-45EE-A511-4899C3FCF484}"/>
    <cellStyle name="Normal 9 3 5 3 2" xfId="2357" xr:uid="{51931293-90BA-4D96-A6B6-D0B5F5394E6B}"/>
    <cellStyle name="Normal 9 3 5 3 2 2" xfId="2358" xr:uid="{7CCA3E80-C113-4E4C-B33D-4309B750C9BA}"/>
    <cellStyle name="Normal 9 3 5 3 2 2 2" xfId="4828" xr:uid="{CD511950-6354-412B-86B0-0938BD868BB9}"/>
    <cellStyle name="Normal 9 3 5 3 2 3" xfId="4827" xr:uid="{42D08F29-88C1-4E3D-8C94-86C43E897E6A}"/>
    <cellStyle name="Normal 9 3 5 3 3" xfId="2359" xr:uid="{58C93420-11AD-4498-BB51-C39B8BF0D67A}"/>
    <cellStyle name="Normal 9 3 5 3 3 2" xfId="4829" xr:uid="{CD3996ED-E3C8-44AA-BE86-738742C64041}"/>
    <cellStyle name="Normal 9 3 5 3 4" xfId="4050" xr:uid="{D8C46A92-7AE0-48AC-BFE9-8F202D440278}"/>
    <cellStyle name="Normal 9 3 5 3 4 2" xfId="4830" xr:uid="{71AADA76-D2C6-4D54-9D12-38B4D2C8FB48}"/>
    <cellStyle name="Normal 9 3 5 3 5" xfId="4826" xr:uid="{1ED2A223-D7EA-4D38-BC9D-1348E4573B9B}"/>
    <cellStyle name="Normal 9 3 5 4" xfId="2360" xr:uid="{65A30BF0-C59E-43F5-8FE2-05C45569CD22}"/>
    <cellStyle name="Normal 9 3 5 4 2" xfId="2361" xr:uid="{8E99050D-2617-43A0-89F4-4531683A36C0}"/>
    <cellStyle name="Normal 9 3 5 4 2 2" xfId="4832" xr:uid="{1BEEF04C-6922-42E1-AB6E-45916B2D8A4C}"/>
    <cellStyle name="Normal 9 3 5 4 3" xfId="4831" xr:uid="{A2273FAB-1DCF-4609-84D7-60421D0D975A}"/>
    <cellStyle name="Normal 9 3 5 5" xfId="2362" xr:uid="{AF9DF78F-D7E7-4BE9-83B2-8B5A3632C28B}"/>
    <cellStyle name="Normal 9 3 5 5 2" xfId="4833" xr:uid="{267B2415-C1BB-4703-9047-FCA64C569D70}"/>
    <cellStyle name="Normal 9 3 5 6" xfId="4051" xr:uid="{B8FF73B7-25FA-4CFD-88F1-FC9B17F3D273}"/>
    <cellStyle name="Normal 9 3 5 6 2" xfId="4834" xr:uid="{A2A89013-24B1-43F5-80A9-49DFA8791907}"/>
    <cellStyle name="Normal 9 3 5 7" xfId="4817" xr:uid="{D3CC41A0-4398-4824-A858-9FECF5B94CDF}"/>
    <cellStyle name="Normal 9 3 6" xfId="411" xr:uid="{EA5683C9-03EA-42B9-98CD-37905B9DD6B5}"/>
    <cellStyle name="Normal 9 3 6 2" xfId="855" xr:uid="{72307B37-19EC-41A0-A3C0-57A51F56164B}"/>
    <cellStyle name="Normal 9 3 6 2 2" xfId="2363" xr:uid="{F5A59FA8-F807-433B-AE6E-F5E4BCAB7D18}"/>
    <cellStyle name="Normal 9 3 6 2 2 2" xfId="2364" xr:uid="{DB62A1BC-CB6D-4449-BA77-8A726D81E7AF}"/>
    <cellStyle name="Normal 9 3 6 2 2 2 2" xfId="4838" xr:uid="{19C40582-2CDB-451C-BE4C-EF81A21D05C9}"/>
    <cellStyle name="Normal 9 3 6 2 2 3" xfId="4837" xr:uid="{84316033-041D-4BBC-A331-93C5FB35A090}"/>
    <cellStyle name="Normal 9 3 6 2 3" xfId="2365" xr:uid="{8D610211-B477-4055-8E51-AA44BE3D25CA}"/>
    <cellStyle name="Normal 9 3 6 2 3 2" xfId="4839" xr:uid="{9006E854-7029-4BCD-AFE7-5F9023F9A3B4}"/>
    <cellStyle name="Normal 9 3 6 2 4" xfId="4052" xr:uid="{7CE93773-CA4C-411D-AF68-67DD7B1F4973}"/>
    <cellStyle name="Normal 9 3 6 2 4 2" xfId="4840" xr:uid="{2B0DD82F-9552-4610-93B1-5986D2A46C7E}"/>
    <cellStyle name="Normal 9 3 6 2 5" xfId="4836" xr:uid="{1EA3A6E2-6330-4806-A1BD-FADB827A65AC}"/>
    <cellStyle name="Normal 9 3 6 3" xfId="2366" xr:uid="{B4BF1C10-C01D-4FAF-9D53-0198CEB03330}"/>
    <cellStyle name="Normal 9 3 6 3 2" xfId="2367" xr:uid="{244C63F5-6B18-4A11-A874-D697D502862C}"/>
    <cellStyle name="Normal 9 3 6 3 2 2" xfId="4842" xr:uid="{09F3DADE-483B-4ED7-9F66-ED0767D0DACD}"/>
    <cellStyle name="Normal 9 3 6 3 3" xfId="4841" xr:uid="{E833BAFB-ABC9-498E-BE78-B7B0252B3BA4}"/>
    <cellStyle name="Normal 9 3 6 4" xfId="2368" xr:uid="{7C583D3F-9359-4FC6-B88F-01D1C017DDD5}"/>
    <cellStyle name="Normal 9 3 6 4 2" xfId="4843" xr:uid="{EE8A87A2-843C-457F-9E75-B248E3B77EB9}"/>
    <cellStyle name="Normal 9 3 6 5" xfId="4053" xr:uid="{F1DDDA41-4365-482F-B7EA-EE6EE81709F8}"/>
    <cellStyle name="Normal 9 3 6 5 2" xfId="4844" xr:uid="{A65047F4-BBE8-4FBC-90EA-BCFDA57B734C}"/>
    <cellStyle name="Normal 9 3 6 6" xfId="4835" xr:uid="{CDC195D7-0DD3-403B-8E7B-C0CC1A2645C8}"/>
    <cellStyle name="Normal 9 3 7" xfId="856" xr:uid="{30A31F39-5792-4E51-BC5B-4D4DADAEB4FC}"/>
    <cellStyle name="Normal 9 3 7 2" xfId="2369" xr:uid="{D7EB69D2-344E-45CF-B418-7E36C42BD119}"/>
    <cellStyle name="Normal 9 3 7 2 2" xfId="2370" xr:uid="{91ECEE21-3A92-459B-8377-CD6EBF70DBFB}"/>
    <cellStyle name="Normal 9 3 7 2 2 2" xfId="4847" xr:uid="{31AF5F13-CA47-49EA-BF36-32ACF3AAA643}"/>
    <cellStyle name="Normal 9 3 7 2 3" xfId="4846" xr:uid="{CF58ACD7-ABCB-4A22-8F63-D47F541A245E}"/>
    <cellStyle name="Normal 9 3 7 3" xfId="2371" xr:uid="{903FCDC3-7BB3-4A6F-B7D4-1DD6D47338C2}"/>
    <cellStyle name="Normal 9 3 7 3 2" xfId="4848" xr:uid="{C7D6526E-80CC-4700-96A3-8845A12406D8}"/>
    <cellStyle name="Normal 9 3 7 4" xfId="4054" xr:uid="{F5831FD0-889F-4058-BA97-65F1053139DE}"/>
    <cellStyle name="Normal 9 3 7 4 2" xfId="4849" xr:uid="{3B807612-27F6-49A1-A95D-E658C3B22922}"/>
    <cellStyle name="Normal 9 3 7 5" xfId="4845" xr:uid="{14436BB3-5037-4D95-AC32-7B88D095762E}"/>
    <cellStyle name="Normal 9 3 8" xfId="2372" xr:uid="{8AE240CC-75D2-49DF-BCB9-A6854159693A}"/>
    <cellStyle name="Normal 9 3 8 2" xfId="2373" xr:uid="{CEC0A8C6-0081-460A-8188-892C48105648}"/>
    <cellStyle name="Normal 9 3 8 2 2" xfId="4851" xr:uid="{D6E41745-009E-4307-8354-EAD19075E4E1}"/>
    <cellStyle name="Normal 9 3 8 3" xfId="4055" xr:uid="{B757DF86-EC23-40B9-A4BB-3A32AB366823}"/>
    <cellStyle name="Normal 9 3 8 3 2" xfId="4852" xr:uid="{349C6845-17CA-4081-88CB-3F614F4ABA08}"/>
    <cellStyle name="Normal 9 3 8 4" xfId="4056" xr:uid="{50E0AB34-5D43-40D8-9FC6-F181E8869D77}"/>
    <cellStyle name="Normal 9 3 8 4 2" xfId="4853" xr:uid="{43BAA42A-E16B-4882-95B7-22C448D56325}"/>
    <cellStyle name="Normal 9 3 8 5" xfId="4850" xr:uid="{35FF73CE-4DAE-4FF2-930B-8D23639E66C4}"/>
    <cellStyle name="Normal 9 3 9" xfId="2374" xr:uid="{C9E3AD6F-CD3A-4012-AF92-79A42A8BF773}"/>
    <cellStyle name="Normal 9 3 9 2" xfId="4854" xr:uid="{5B4402FA-36AB-4A1B-B96A-B6FB1C1AABFD}"/>
    <cellStyle name="Normal 9 4" xfId="173" xr:uid="{21775D43-BEFB-4C9A-867D-F8C431E1ADCC}"/>
    <cellStyle name="Normal 9 4 10" xfId="4057" xr:uid="{1D152238-795F-42F0-8B72-181EAC558D61}"/>
    <cellStyle name="Normal 9 4 10 2" xfId="4856" xr:uid="{63E21F71-9FF9-4DF6-9617-A22BB923A2B2}"/>
    <cellStyle name="Normal 9 4 11" xfId="4058" xr:uid="{7F60EE1D-F860-4076-9FA6-06917648A1C5}"/>
    <cellStyle name="Normal 9 4 11 2" xfId="4857" xr:uid="{DC703A74-AE7E-4EB0-ADF0-BCC7DBF71992}"/>
    <cellStyle name="Normal 9 4 12" xfId="4855" xr:uid="{C792AF88-4D6E-4747-B8A8-A7A86778EB55}"/>
    <cellStyle name="Normal 9 4 2" xfId="174" xr:uid="{3C0D8890-4DC0-411C-8168-6FD7AE9D2C80}"/>
    <cellStyle name="Normal 9 4 2 10" xfId="4858" xr:uid="{43DF6453-FF0F-4BF8-ACE3-6DCDD20135BB}"/>
    <cellStyle name="Normal 9 4 2 2" xfId="175" xr:uid="{BA63DC22-2C65-4199-A0BE-737845D06B4E}"/>
    <cellStyle name="Normal 9 4 2 2 2" xfId="412" xr:uid="{0D73A0F9-15AF-47CB-A39C-34448541988B}"/>
    <cellStyle name="Normal 9 4 2 2 2 2" xfId="857" xr:uid="{715953E9-2B55-4943-B7CF-668F909E379D}"/>
    <cellStyle name="Normal 9 4 2 2 2 2 2" xfId="2375" xr:uid="{267C2121-5C97-4C40-8F85-9F456995C00F}"/>
    <cellStyle name="Normal 9 4 2 2 2 2 2 2" xfId="2376" xr:uid="{C7923556-3EFE-43FB-BF6F-FF530C202A78}"/>
    <cellStyle name="Normal 9 4 2 2 2 2 2 2 2" xfId="4863" xr:uid="{3942FA30-6A0E-4FFF-82CF-E824E9829EAA}"/>
    <cellStyle name="Normal 9 4 2 2 2 2 2 3" xfId="4862" xr:uid="{2DAE05E5-B046-421A-B985-274DC4D848C7}"/>
    <cellStyle name="Normal 9 4 2 2 2 2 3" xfId="2377" xr:uid="{C5D75EF8-7D56-4ECD-A039-C26498D50CB4}"/>
    <cellStyle name="Normal 9 4 2 2 2 2 3 2" xfId="4864" xr:uid="{810ED3DE-52B8-4906-9664-A7417EAF7431}"/>
    <cellStyle name="Normal 9 4 2 2 2 2 4" xfId="4059" xr:uid="{B2D73271-F6CB-488B-99E5-CE47ECA0DB9B}"/>
    <cellStyle name="Normal 9 4 2 2 2 2 4 2" xfId="4865" xr:uid="{81DFAABA-F1E9-49C7-BB2C-0CC1EE0D4229}"/>
    <cellStyle name="Normal 9 4 2 2 2 2 5" xfId="4861" xr:uid="{0D418FED-7974-4FD1-91B5-95277B08AA17}"/>
    <cellStyle name="Normal 9 4 2 2 2 3" xfId="2378" xr:uid="{C2ECB31E-CDE8-4C86-BE6C-E875FD3B84F6}"/>
    <cellStyle name="Normal 9 4 2 2 2 3 2" xfId="2379" xr:uid="{66726EFE-1206-4225-84CB-C96850B05772}"/>
    <cellStyle name="Normal 9 4 2 2 2 3 2 2" xfId="4867" xr:uid="{105CFCD9-618A-4F54-B160-5177A72FDA69}"/>
    <cellStyle name="Normal 9 4 2 2 2 3 3" xfId="4060" xr:uid="{CFF19105-C90D-4E20-A68E-732A9544BF73}"/>
    <cellStyle name="Normal 9 4 2 2 2 3 3 2" xfId="4868" xr:uid="{4E49717B-D5A8-4C65-AEE1-95CFBF999DA1}"/>
    <cellStyle name="Normal 9 4 2 2 2 3 4" xfId="4061" xr:uid="{CAAA13B4-6180-4AB7-8EE0-D363B54D704B}"/>
    <cellStyle name="Normal 9 4 2 2 2 3 4 2" xfId="4869" xr:uid="{8987DB15-0E51-436D-B953-7C35CE00FBFD}"/>
    <cellStyle name="Normal 9 4 2 2 2 3 5" xfId="4866" xr:uid="{3C44BB5C-B35E-4B88-B54D-F0A7832E933E}"/>
    <cellStyle name="Normal 9 4 2 2 2 4" xfId="2380" xr:uid="{3B1AF325-D0BC-41A7-95DF-40986C8ABF0A}"/>
    <cellStyle name="Normal 9 4 2 2 2 4 2" xfId="4870" xr:uid="{C11FF352-155D-41A0-8BCB-EE6CA7720A66}"/>
    <cellStyle name="Normal 9 4 2 2 2 5" xfId="4062" xr:uid="{81855DEA-183C-4D94-9F3B-AC4DF2854160}"/>
    <cellStyle name="Normal 9 4 2 2 2 5 2" xfId="4871" xr:uid="{A6F081D9-A682-4515-A454-F11CFA5EA36E}"/>
    <cellStyle name="Normal 9 4 2 2 2 6" xfId="4063" xr:uid="{0B0FEEDE-364D-4BA0-8F18-29783021A501}"/>
    <cellStyle name="Normal 9 4 2 2 2 6 2" xfId="4872" xr:uid="{E59734DE-C0C6-481F-8A97-45A44972B8A8}"/>
    <cellStyle name="Normal 9 4 2 2 2 7" xfId="4860" xr:uid="{D9D87227-618B-4371-9A05-5ED821A1C924}"/>
    <cellStyle name="Normal 9 4 2 2 3" xfId="858" xr:uid="{E1BB5570-9DBA-47C7-BAA7-92F04F413A8D}"/>
    <cellStyle name="Normal 9 4 2 2 3 2" xfId="2381" xr:uid="{9DC02CF6-AD35-4DD0-8767-4EE9A8444901}"/>
    <cellStyle name="Normal 9 4 2 2 3 2 2" xfId="2382" xr:uid="{104C0D18-7631-4AC9-A609-88CB6D39DC6D}"/>
    <cellStyle name="Normal 9 4 2 2 3 2 2 2" xfId="4875" xr:uid="{B98E73A1-5005-438E-9949-D64508F282A2}"/>
    <cellStyle name="Normal 9 4 2 2 3 2 3" xfId="4064" xr:uid="{E349287A-4185-474F-AD7A-8D71754CA8D3}"/>
    <cellStyle name="Normal 9 4 2 2 3 2 3 2" xfId="4876" xr:uid="{17853682-4D4D-407C-92E9-3634EEB4E09E}"/>
    <cellStyle name="Normal 9 4 2 2 3 2 4" xfId="4065" xr:uid="{96D29262-EF1D-4A20-BB9F-B63713A6AE2C}"/>
    <cellStyle name="Normal 9 4 2 2 3 2 4 2" xfId="4877" xr:uid="{2FCB4001-C7E8-48B4-8775-C3A176F61447}"/>
    <cellStyle name="Normal 9 4 2 2 3 2 5" xfId="4874" xr:uid="{2C3D1BF7-5104-48F8-98C1-BCBE97882617}"/>
    <cellStyle name="Normal 9 4 2 2 3 3" xfId="2383" xr:uid="{EF77AB44-D36C-40E1-B332-BF912D19D8D6}"/>
    <cellStyle name="Normal 9 4 2 2 3 3 2" xfId="4878" xr:uid="{E6BAEE6B-9C9A-4F09-9A5C-9264F1A0065E}"/>
    <cellStyle name="Normal 9 4 2 2 3 4" xfId="4066" xr:uid="{E9789FFC-BA51-48E8-8792-8A7D2DB3733E}"/>
    <cellStyle name="Normal 9 4 2 2 3 4 2" xfId="4879" xr:uid="{9B7D45B5-5833-41EC-90F5-B813F6362987}"/>
    <cellStyle name="Normal 9 4 2 2 3 5" xfId="4067" xr:uid="{544C91CF-1A21-47A5-964B-96E071F70360}"/>
    <cellStyle name="Normal 9 4 2 2 3 5 2" xfId="4880" xr:uid="{9360C9EA-B1A3-4FC3-9718-38948073AE68}"/>
    <cellStyle name="Normal 9 4 2 2 3 6" xfId="4873" xr:uid="{267CD2EB-1B6C-4E6F-90C3-F23A185041FD}"/>
    <cellStyle name="Normal 9 4 2 2 4" xfId="2384" xr:uid="{206A4B31-5352-4813-8DB4-19654FBF6B45}"/>
    <cellStyle name="Normal 9 4 2 2 4 2" xfId="2385" xr:uid="{63BE7428-7EBD-47DF-945E-B50B4FBD948F}"/>
    <cellStyle name="Normal 9 4 2 2 4 2 2" xfId="4882" xr:uid="{A3812716-2378-451B-823E-5FC6F42152D5}"/>
    <cellStyle name="Normal 9 4 2 2 4 3" xfId="4068" xr:uid="{C85BEB9B-4E35-4D36-AA6F-496AF6DDC731}"/>
    <cellStyle name="Normal 9 4 2 2 4 3 2" xfId="4883" xr:uid="{ACDE4363-3EA0-40D7-8C74-564C9723802B}"/>
    <cellStyle name="Normal 9 4 2 2 4 4" xfId="4069" xr:uid="{0992474A-AF43-4EE1-A229-1488FDA0F9B3}"/>
    <cellStyle name="Normal 9 4 2 2 4 4 2" xfId="4884" xr:uid="{33CCE15F-2010-4219-A157-BA8FD2842F5E}"/>
    <cellStyle name="Normal 9 4 2 2 4 5" xfId="4881" xr:uid="{F032326B-F250-44A3-9F22-E64D86384204}"/>
    <cellStyle name="Normal 9 4 2 2 5" xfId="2386" xr:uid="{6D1038C8-727A-44EF-AB5B-5D6F5E8A3076}"/>
    <cellStyle name="Normal 9 4 2 2 5 2" xfId="4070" xr:uid="{03868C0F-E544-4B35-9875-FBDB8F861A92}"/>
    <cellStyle name="Normal 9 4 2 2 5 2 2" xfId="4886" xr:uid="{0DB44431-0FB9-42CA-816D-D39BF4D61299}"/>
    <cellStyle name="Normal 9 4 2 2 5 3" xfId="4071" xr:uid="{561A09D6-09CD-44FD-ADD6-62309F9E70BF}"/>
    <cellStyle name="Normal 9 4 2 2 5 3 2" xfId="4887" xr:uid="{D9945B6C-A4D7-458E-8142-20AD7C02332E}"/>
    <cellStyle name="Normal 9 4 2 2 5 4" xfId="4072" xr:uid="{4822B7E4-E5B7-4773-9C7F-5D706422453B}"/>
    <cellStyle name="Normal 9 4 2 2 5 4 2" xfId="4888" xr:uid="{50353415-4B58-41BA-BA7B-EC06099D6748}"/>
    <cellStyle name="Normal 9 4 2 2 5 5" xfId="4885" xr:uid="{6C7FB117-E993-4A67-99F9-7E1B1C185159}"/>
    <cellStyle name="Normal 9 4 2 2 6" xfId="4073" xr:uid="{6A791725-620C-4383-AA6E-F622F70AA4F6}"/>
    <cellStyle name="Normal 9 4 2 2 6 2" xfId="4889" xr:uid="{31BF7597-EB28-4AD1-A4AA-89F3F50BD0E8}"/>
    <cellStyle name="Normal 9 4 2 2 7" xfId="4074" xr:uid="{63BC509C-404C-4CC2-9186-ADE792BAA57F}"/>
    <cellStyle name="Normal 9 4 2 2 7 2" xfId="4890" xr:uid="{96A7BA49-6DBC-4DD2-981E-170206B64012}"/>
    <cellStyle name="Normal 9 4 2 2 8" xfId="4075" xr:uid="{2D613751-3DBC-4FCB-A52E-89C8A05BA82A}"/>
    <cellStyle name="Normal 9 4 2 2 8 2" xfId="4891" xr:uid="{F9F99747-8443-463C-949E-5E941A1ABAFC}"/>
    <cellStyle name="Normal 9 4 2 2 9" xfId="4859" xr:uid="{B1BC8826-18BE-4E9D-A793-D96276EE46A8}"/>
    <cellStyle name="Normal 9 4 2 3" xfId="413" xr:uid="{9FA6A416-1D5C-4A1A-8E7E-DA4583E7E31D}"/>
    <cellStyle name="Normal 9 4 2 3 2" xfId="859" xr:uid="{1D001BAD-C10F-4BA5-857F-44BA6CCE7A5C}"/>
    <cellStyle name="Normal 9 4 2 3 2 2" xfId="860" xr:uid="{CFE8D870-9376-4766-9261-E519BF40F35F}"/>
    <cellStyle name="Normal 9 4 2 3 2 2 2" xfId="2387" xr:uid="{5C1D396A-B335-48E6-9D40-E2C2851B5FA4}"/>
    <cellStyle name="Normal 9 4 2 3 2 2 2 2" xfId="2388" xr:uid="{3572FD01-ABA2-4942-BC8B-C650EBCE2F0E}"/>
    <cellStyle name="Normal 9 4 2 3 2 2 2 2 2" xfId="4896" xr:uid="{529554B0-5F51-48D0-AEA8-DE66854707A1}"/>
    <cellStyle name="Normal 9 4 2 3 2 2 2 3" xfId="4895" xr:uid="{9E6072A3-DEB4-489A-B9AE-DABD9B0707E3}"/>
    <cellStyle name="Normal 9 4 2 3 2 2 3" xfId="2389" xr:uid="{E7A067BD-8864-4930-A49D-057452B829D1}"/>
    <cellStyle name="Normal 9 4 2 3 2 2 3 2" xfId="4897" xr:uid="{1340576C-2779-43FB-B4ED-12D73776669A}"/>
    <cellStyle name="Normal 9 4 2 3 2 2 4" xfId="4894" xr:uid="{49AA06A8-82D1-42CD-9B16-A2A201EF6120}"/>
    <cellStyle name="Normal 9 4 2 3 2 3" xfId="2390" xr:uid="{5C39418E-E042-42DF-9102-1309B8DA9FAA}"/>
    <cellStyle name="Normal 9 4 2 3 2 3 2" xfId="2391" xr:uid="{D2B1000D-F6F6-4EF1-9139-05B95F899283}"/>
    <cellStyle name="Normal 9 4 2 3 2 3 2 2" xfId="4899" xr:uid="{5AD56689-0075-448D-9B18-675B8FD8B222}"/>
    <cellStyle name="Normal 9 4 2 3 2 3 3" xfId="4898" xr:uid="{726BE06B-61AB-4B19-B4A5-E447E77D5AE0}"/>
    <cellStyle name="Normal 9 4 2 3 2 4" xfId="2392" xr:uid="{0B91D024-EE90-4703-9926-7E31C106136F}"/>
    <cellStyle name="Normal 9 4 2 3 2 4 2" xfId="4900" xr:uid="{3387D1A1-7F22-4E8C-B67D-5AD822FD79D1}"/>
    <cellStyle name="Normal 9 4 2 3 2 5" xfId="4893" xr:uid="{98350CC1-EA49-4335-A660-16E2F314107A}"/>
    <cellStyle name="Normal 9 4 2 3 3" xfId="861" xr:uid="{49FDE216-3861-4A8B-A7C0-7F8A7858BC34}"/>
    <cellStyle name="Normal 9 4 2 3 3 2" xfId="2393" xr:uid="{5A09617E-EF0C-48C4-9F1C-1649AABF1C68}"/>
    <cellStyle name="Normal 9 4 2 3 3 2 2" xfId="2394" xr:uid="{4E14CBC1-3AC3-4CBB-84C1-3885FCE8F42D}"/>
    <cellStyle name="Normal 9 4 2 3 3 2 2 2" xfId="4903" xr:uid="{12C4DA21-0C9B-4DC0-A436-C4A692DFC35B}"/>
    <cellStyle name="Normal 9 4 2 3 3 2 3" xfId="4902" xr:uid="{4D9F2D1C-B5B9-4236-BFB0-3ED2A9B25C13}"/>
    <cellStyle name="Normal 9 4 2 3 3 3" xfId="2395" xr:uid="{2FA9459A-602D-473E-9C06-DC6FB118337F}"/>
    <cellStyle name="Normal 9 4 2 3 3 3 2" xfId="4904" xr:uid="{7387C7F2-22E1-47AF-81B9-48A5B5CB8DE7}"/>
    <cellStyle name="Normal 9 4 2 3 3 4" xfId="4076" xr:uid="{9E3340BE-7D2C-4BCE-8FAF-4FCE21FBEF58}"/>
    <cellStyle name="Normal 9 4 2 3 3 4 2" xfId="4905" xr:uid="{CDFD1A5C-86F1-4282-BDAC-1997587538E1}"/>
    <cellStyle name="Normal 9 4 2 3 3 5" xfId="4901" xr:uid="{CD8B5780-2A1D-4474-8C12-4A0C06440563}"/>
    <cellStyle name="Normal 9 4 2 3 4" xfId="2396" xr:uid="{A85D91A1-D830-4307-913C-926460726642}"/>
    <cellStyle name="Normal 9 4 2 3 4 2" xfId="2397" xr:uid="{44319D8D-7964-4C27-9B62-D135BA2CA514}"/>
    <cellStyle name="Normal 9 4 2 3 4 2 2" xfId="4907" xr:uid="{869D33D7-1453-43BA-8160-2FE2DAFF26AC}"/>
    <cellStyle name="Normal 9 4 2 3 4 3" xfId="4906" xr:uid="{D8B95E28-A59D-4D09-8B7D-ED289C5418B5}"/>
    <cellStyle name="Normal 9 4 2 3 5" xfId="2398" xr:uid="{C4AEB1B3-F9D1-4092-B1D2-38215689329B}"/>
    <cellStyle name="Normal 9 4 2 3 5 2" xfId="4908" xr:uid="{DB1C66E4-77B9-43A9-9F91-57EAD8D7EF6E}"/>
    <cellStyle name="Normal 9 4 2 3 6" xfId="4077" xr:uid="{59E16704-CB29-41E5-94A0-D29A45AA9602}"/>
    <cellStyle name="Normal 9 4 2 3 6 2" xfId="4909" xr:uid="{5DEAB57F-BEB9-4420-A5C6-923E41100113}"/>
    <cellStyle name="Normal 9 4 2 3 7" xfId="4892" xr:uid="{B23CD6DC-2012-4C61-ABDF-6CC42C9ABA7B}"/>
    <cellStyle name="Normal 9 4 2 4" xfId="414" xr:uid="{9AC32A2C-582B-4E50-B513-CEF61E381167}"/>
    <cellStyle name="Normal 9 4 2 4 2" xfId="862" xr:uid="{A31ACD1F-3D81-4550-8DCD-320160DBFE76}"/>
    <cellStyle name="Normal 9 4 2 4 2 2" xfId="2399" xr:uid="{6F337CC3-1A2B-4A4B-8EF5-55D84272524F}"/>
    <cellStyle name="Normal 9 4 2 4 2 2 2" xfId="2400" xr:uid="{F884EBA7-653E-41B7-8F56-1DF073DEF98E}"/>
    <cellStyle name="Normal 9 4 2 4 2 2 2 2" xfId="4913" xr:uid="{E418711C-FB54-46BB-A324-D58F23DBCAF4}"/>
    <cellStyle name="Normal 9 4 2 4 2 2 3" xfId="4912" xr:uid="{9EAD9A41-8F2D-4E95-91F0-78CB3A2D7E78}"/>
    <cellStyle name="Normal 9 4 2 4 2 3" xfId="2401" xr:uid="{1C0DCE27-0FF4-48BE-8C43-FC0118375680}"/>
    <cellStyle name="Normal 9 4 2 4 2 3 2" xfId="4914" xr:uid="{59F57799-68D4-4BDC-86C7-2FD422002E51}"/>
    <cellStyle name="Normal 9 4 2 4 2 4" xfId="4078" xr:uid="{4A7654EA-348E-43E2-8F9F-0451496D0345}"/>
    <cellStyle name="Normal 9 4 2 4 2 4 2" xfId="4915" xr:uid="{BFC73BC1-1D13-414A-B512-8294A65DFE55}"/>
    <cellStyle name="Normal 9 4 2 4 2 5" xfId="4911" xr:uid="{98804AF8-DDEC-4840-913D-8C1B6BDBDF70}"/>
    <cellStyle name="Normal 9 4 2 4 3" xfId="2402" xr:uid="{DC30C742-CE0E-4AAF-AFF4-F6D52AC463E6}"/>
    <cellStyle name="Normal 9 4 2 4 3 2" xfId="2403" xr:uid="{DF726E05-311B-452E-8E50-8331B1AFF3E5}"/>
    <cellStyle name="Normal 9 4 2 4 3 2 2" xfId="4917" xr:uid="{CEEF6DD7-4D48-48B8-910D-F5FA699E2FC2}"/>
    <cellStyle name="Normal 9 4 2 4 3 3" xfId="4916" xr:uid="{AE582721-A501-46D4-9F70-BCFED37EEFAE}"/>
    <cellStyle name="Normal 9 4 2 4 4" xfId="2404" xr:uid="{D7EDAF97-947F-43B8-B861-78F3F84A7435}"/>
    <cellStyle name="Normal 9 4 2 4 4 2" xfId="4918" xr:uid="{E1C94DF4-9034-43E2-8041-C901B2957C43}"/>
    <cellStyle name="Normal 9 4 2 4 5" xfId="4079" xr:uid="{81CBA4F6-4787-4A43-BF27-49D0E54AD955}"/>
    <cellStyle name="Normal 9 4 2 4 5 2" xfId="4919" xr:uid="{1E0E03C1-BCCF-430C-A9DA-8A4DBB9740AC}"/>
    <cellStyle name="Normal 9 4 2 4 6" xfId="4910" xr:uid="{8886588E-62B6-4378-9A9E-57304F837B62}"/>
    <cellStyle name="Normal 9 4 2 5" xfId="415" xr:uid="{3244D3EC-67F9-429A-B730-E4EC563B5217}"/>
    <cellStyle name="Normal 9 4 2 5 2" xfId="2405" xr:uid="{D0A38796-05CF-4C8C-90FA-0F237D501975}"/>
    <cellStyle name="Normal 9 4 2 5 2 2" xfId="2406" xr:uid="{E65143D9-3EC3-4032-A119-0A300F156075}"/>
    <cellStyle name="Normal 9 4 2 5 2 2 2" xfId="4922" xr:uid="{C75E3CA7-1415-4933-AF74-5DCB823C28D9}"/>
    <cellStyle name="Normal 9 4 2 5 2 3" xfId="4921" xr:uid="{6D6A8379-3477-46B2-BEB1-B92CD4C61645}"/>
    <cellStyle name="Normal 9 4 2 5 3" xfId="2407" xr:uid="{4A28329C-BAF3-4B00-9DF0-386D034AD644}"/>
    <cellStyle name="Normal 9 4 2 5 3 2" xfId="4923" xr:uid="{FA542091-4498-4A75-942D-49CB3C7F6E80}"/>
    <cellStyle name="Normal 9 4 2 5 4" xfId="4080" xr:uid="{35A6BB85-C72A-4769-8998-43C128B2DF3E}"/>
    <cellStyle name="Normal 9 4 2 5 4 2" xfId="4924" xr:uid="{4E5EBB08-189E-4D8A-90FE-C4163F16317A}"/>
    <cellStyle name="Normal 9 4 2 5 5" xfId="4920" xr:uid="{82803057-F7FF-4BD2-8510-005A30B817C6}"/>
    <cellStyle name="Normal 9 4 2 6" xfId="2408" xr:uid="{9EBAEDE5-CFB6-4480-948C-DFA536A1E3FA}"/>
    <cellStyle name="Normal 9 4 2 6 2" xfId="2409" xr:uid="{9B2CBEFF-8AB3-4DD0-B1A5-D59050B61E68}"/>
    <cellStyle name="Normal 9 4 2 6 2 2" xfId="4926" xr:uid="{F18D86C6-7B4A-45EB-B141-0A29E10DEB10}"/>
    <cellStyle name="Normal 9 4 2 6 3" xfId="4081" xr:uid="{B3955941-0408-4AC4-925F-8516320F64AA}"/>
    <cellStyle name="Normal 9 4 2 6 3 2" xfId="4927" xr:uid="{28AC7A1B-57D6-4C7E-B488-703E28B18AB3}"/>
    <cellStyle name="Normal 9 4 2 6 4" xfId="4082" xr:uid="{CCD64CC3-8C71-4F38-8117-A66D92EB15A9}"/>
    <cellStyle name="Normal 9 4 2 6 4 2" xfId="4928" xr:uid="{C3D7DB66-69F7-467B-BE4D-81B6CA24A0A1}"/>
    <cellStyle name="Normal 9 4 2 6 5" xfId="4925" xr:uid="{0E1214B1-03C0-4489-89FB-0585AF5775EB}"/>
    <cellStyle name="Normal 9 4 2 7" xfId="2410" xr:uid="{1798BEF9-A4A4-4BC3-8FC4-643F53B1D55A}"/>
    <cellStyle name="Normal 9 4 2 7 2" xfId="4929" xr:uid="{F52FA73C-D080-4375-9FF5-4BDA7964F716}"/>
    <cellStyle name="Normal 9 4 2 8" xfId="4083" xr:uid="{3CDC7815-BA7B-4B28-9A75-C5EBE121DD22}"/>
    <cellStyle name="Normal 9 4 2 8 2" xfId="4930" xr:uid="{63EACBBA-5461-45B9-BB22-7919276DA08E}"/>
    <cellStyle name="Normal 9 4 2 9" xfId="4084" xr:uid="{D34158E1-26F8-4EB6-B256-87C8A4689254}"/>
    <cellStyle name="Normal 9 4 2 9 2" xfId="4931" xr:uid="{489C77AF-394B-4C94-B1F3-ED95B01165DB}"/>
    <cellStyle name="Normal 9 4 3" xfId="176" xr:uid="{4F86BA94-BB79-4930-BB49-4E6F2848983C}"/>
    <cellStyle name="Normal 9 4 3 2" xfId="177" xr:uid="{E1E515A1-1E12-4D21-8D27-D024C44F85C7}"/>
    <cellStyle name="Normal 9 4 3 2 2" xfId="863" xr:uid="{10821412-E723-41FD-9D31-E55A0E5F16BE}"/>
    <cellStyle name="Normal 9 4 3 2 2 2" xfId="2411" xr:uid="{7DF0A1C7-E831-4BF5-B21D-95A7A64427B9}"/>
    <cellStyle name="Normal 9 4 3 2 2 2 2" xfId="2412" xr:uid="{0E513F9D-0189-4E99-92B5-66411435AE57}"/>
    <cellStyle name="Normal 9 4 3 2 2 2 2 2" xfId="4500" xr:uid="{8E49B6ED-BD0F-4815-8E37-3DD7D5C5031A}"/>
    <cellStyle name="Normal 9 4 3 2 2 2 2 2 2" xfId="5307" xr:uid="{2A6A893D-708A-425F-BC08-B5CC7F181D15}"/>
    <cellStyle name="Normal 9 4 3 2 2 2 2 2 3" xfId="4936" xr:uid="{4C83C425-08AF-4216-80F3-76EB64744286}"/>
    <cellStyle name="Normal 9 4 3 2 2 2 3" xfId="4501" xr:uid="{FF0B8166-C249-4224-A443-E801C890528A}"/>
    <cellStyle name="Normal 9 4 3 2 2 2 3 2" xfId="5308" xr:uid="{2EEE2764-8225-4390-AF0A-BC6B959523E1}"/>
    <cellStyle name="Normal 9 4 3 2 2 2 3 3" xfId="4935" xr:uid="{C1DB0653-39F3-4DF1-90FC-87FACFB9EBBB}"/>
    <cellStyle name="Normal 9 4 3 2 2 3" xfId="2413" xr:uid="{E6FEE601-97B4-4DE6-8CE2-00C7F26E44E4}"/>
    <cellStyle name="Normal 9 4 3 2 2 3 2" xfId="4502" xr:uid="{3FECEC83-149A-47C5-916D-626F917D7351}"/>
    <cellStyle name="Normal 9 4 3 2 2 3 2 2" xfId="5309" xr:uid="{E0B2B00F-FABC-42FE-ACBE-8B0B15CAA22B}"/>
    <cellStyle name="Normal 9 4 3 2 2 3 2 3" xfId="4937" xr:uid="{E4CFC8B4-3C1B-43B7-A341-53510D9A4C6B}"/>
    <cellStyle name="Normal 9 4 3 2 2 4" xfId="4085" xr:uid="{E79A99E4-3054-4CCA-A511-5B76C10379D6}"/>
    <cellStyle name="Normal 9 4 3 2 2 4 2" xfId="4938" xr:uid="{4E736513-399C-4464-A51D-32E0E35F3389}"/>
    <cellStyle name="Normal 9 4 3 2 2 5" xfId="4934" xr:uid="{A6A5C8E2-30B0-4D2E-96D9-4F7323527DE1}"/>
    <cellStyle name="Normal 9 4 3 2 3" xfId="2414" xr:uid="{33AB546E-6B53-4D7D-8401-4709285A82D4}"/>
    <cellStyle name="Normal 9 4 3 2 3 2" xfId="2415" xr:uid="{A9E4B354-D088-4169-818E-55130E3E5F80}"/>
    <cellStyle name="Normal 9 4 3 2 3 2 2" xfId="4503" xr:uid="{452F6E39-1DA0-49B1-B003-C92FA628E69D}"/>
    <cellStyle name="Normal 9 4 3 2 3 2 2 2" xfId="5310" xr:uid="{848642C8-66A6-4338-BD63-EB6E9B75BD6A}"/>
    <cellStyle name="Normal 9 4 3 2 3 2 2 3" xfId="4940" xr:uid="{B08B4EB6-D465-4FD2-B0F5-2C149747730D}"/>
    <cellStyle name="Normal 9 4 3 2 3 3" xfId="4086" xr:uid="{8BAFC0AF-3C97-4B56-BB62-4373282763A3}"/>
    <cellStyle name="Normal 9 4 3 2 3 3 2" xfId="4941" xr:uid="{5582D95E-EFFF-442B-A5A7-6ACE94401B56}"/>
    <cellStyle name="Normal 9 4 3 2 3 4" xfId="4087" xr:uid="{4D38F34D-FC2C-4A1B-A0A3-123F00FABA51}"/>
    <cellStyle name="Normal 9 4 3 2 3 4 2" xfId="4942" xr:uid="{4BAE1E6F-87F2-4919-BF3B-768B86261D7B}"/>
    <cellStyle name="Normal 9 4 3 2 3 5" xfId="4939" xr:uid="{9E0D777A-419B-47A4-9B0A-2007E5FAE0D3}"/>
    <cellStyle name="Normal 9 4 3 2 4" xfId="2416" xr:uid="{5E833820-50AD-4123-BC03-224F3470A7B8}"/>
    <cellStyle name="Normal 9 4 3 2 4 2" xfId="4504" xr:uid="{C629AD12-A0AE-4574-982E-94A5A8C59888}"/>
    <cellStyle name="Normal 9 4 3 2 4 2 2" xfId="5311" xr:uid="{447D8389-13C8-4704-ABEA-0B6CA43DB92A}"/>
    <cellStyle name="Normal 9 4 3 2 4 2 3" xfId="4943" xr:uid="{4659AC4B-5136-494B-A136-92A9CBC67F2C}"/>
    <cellStyle name="Normal 9 4 3 2 5" xfId="4088" xr:uid="{2AA2089E-3B4A-48BA-A818-CE53661B2680}"/>
    <cellStyle name="Normal 9 4 3 2 5 2" xfId="4944" xr:uid="{7C1491E5-32E8-4579-98D1-4C0513BE90BA}"/>
    <cellStyle name="Normal 9 4 3 2 6" xfId="4089" xr:uid="{799D7E5F-D271-4B27-A116-433003DA1D62}"/>
    <cellStyle name="Normal 9 4 3 2 6 2" xfId="4945" xr:uid="{80A02A65-0009-457E-BA9D-FA5BCD21A71A}"/>
    <cellStyle name="Normal 9 4 3 2 7" xfId="4933" xr:uid="{787CAFDD-54DE-4A95-A945-AB3B9BCC8247}"/>
    <cellStyle name="Normal 9 4 3 3" xfId="416" xr:uid="{01354972-B13A-48BF-A2C1-E55277CD072B}"/>
    <cellStyle name="Normal 9 4 3 3 2" xfId="2417" xr:uid="{77FDBAAE-BD35-4C3A-9FBE-DD04F44F684A}"/>
    <cellStyle name="Normal 9 4 3 3 2 2" xfId="2418" xr:uid="{028F3434-496E-4A7E-99F4-C2BD8C6D50D4}"/>
    <cellStyle name="Normal 9 4 3 3 2 2 2" xfId="4505" xr:uid="{B9446302-0113-46F9-8D1A-06011BFFB77A}"/>
    <cellStyle name="Normal 9 4 3 3 2 2 2 2" xfId="5312" xr:uid="{5EAD570A-6B89-4DF9-9726-D409FA272AA7}"/>
    <cellStyle name="Normal 9 4 3 3 2 2 2 3" xfId="4948" xr:uid="{C7F04359-9A2A-4A52-AFBF-71B297063EFF}"/>
    <cellStyle name="Normal 9 4 3 3 2 3" xfId="4090" xr:uid="{0070E0B3-8131-4D16-92BC-2D07BB19F9CD}"/>
    <cellStyle name="Normal 9 4 3 3 2 3 2" xfId="4949" xr:uid="{57236D04-C46D-4828-BAB0-B42E2F723DB1}"/>
    <cellStyle name="Normal 9 4 3 3 2 4" xfId="4091" xr:uid="{AE89467D-F737-41B8-92A9-66A3674DEAF0}"/>
    <cellStyle name="Normal 9 4 3 3 2 4 2" xfId="4950" xr:uid="{17BDC750-05E4-40C6-9216-C2685D80E5FB}"/>
    <cellStyle name="Normal 9 4 3 3 2 5" xfId="4947" xr:uid="{534E4014-3B7C-49AE-84E5-C51A1CBAD3C1}"/>
    <cellStyle name="Normal 9 4 3 3 3" xfId="2419" xr:uid="{B1076F33-E422-4307-9DC1-599856F0ECF9}"/>
    <cellStyle name="Normal 9 4 3 3 3 2" xfId="4506" xr:uid="{C6287F19-5195-45E4-AE11-6FC244D55265}"/>
    <cellStyle name="Normal 9 4 3 3 3 2 2" xfId="5313" xr:uid="{DDAD9BE3-BD1A-437E-A006-674DC0E0FD67}"/>
    <cellStyle name="Normal 9 4 3 3 3 2 3" xfId="4951" xr:uid="{D2127D68-581D-40F2-9F81-37473F97D0E2}"/>
    <cellStyle name="Normal 9 4 3 3 4" xfId="4092" xr:uid="{D71A3E77-40A5-43F9-94FE-1DBB5514EFB3}"/>
    <cellStyle name="Normal 9 4 3 3 4 2" xfId="4952" xr:uid="{0DF6639F-03D9-49E4-85BB-437B34A8D383}"/>
    <cellStyle name="Normal 9 4 3 3 5" xfId="4093" xr:uid="{B66FDE0A-6BF7-40D5-BF9C-DC49A19EDADD}"/>
    <cellStyle name="Normal 9 4 3 3 5 2" xfId="4953" xr:uid="{02B534B4-4373-4CE4-8C8F-BBFC4B3DD887}"/>
    <cellStyle name="Normal 9 4 3 3 6" xfId="4946" xr:uid="{36018A47-4AD7-4D01-A063-8D70EB984EF2}"/>
    <cellStyle name="Normal 9 4 3 4" xfId="2420" xr:uid="{9361EA9F-4882-4036-A16C-F4401E627F7E}"/>
    <cellStyle name="Normal 9 4 3 4 2" xfId="2421" xr:uid="{02516236-7FA7-49E3-9A95-E0E6C1F0DCFF}"/>
    <cellStyle name="Normal 9 4 3 4 2 2" xfId="4507" xr:uid="{278D487F-2748-4923-8258-E1E4ECACEFD7}"/>
    <cellStyle name="Normal 9 4 3 4 2 2 2" xfId="5314" xr:uid="{DF8A2472-0694-4CF1-A1A9-8AC2B710CEF3}"/>
    <cellStyle name="Normal 9 4 3 4 2 2 3" xfId="4955" xr:uid="{7D4620D0-E66A-4081-8047-697F2D8C8D21}"/>
    <cellStyle name="Normal 9 4 3 4 3" xfId="4094" xr:uid="{133BF658-9530-4E38-BD5C-3F82320AD486}"/>
    <cellStyle name="Normal 9 4 3 4 3 2" xfId="4956" xr:uid="{E01D5CF7-F754-41AC-A9BF-094E916BA61C}"/>
    <cellStyle name="Normal 9 4 3 4 4" xfId="4095" xr:uid="{A025E520-E69F-41A9-BCD5-16000EF9302B}"/>
    <cellStyle name="Normal 9 4 3 4 4 2" xfId="4957" xr:uid="{A11521B6-F3A0-40C9-A5AF-C8FD7593E393}"/>
    <cellStyle name="Normal 9 4 3 4 5" xfId="4954" xr:uid="{563572FC-A2E7-4AF3-BB0A-7A473524EE58}"/>
    <cellStyle name="Normal 9 4 3 5" xfId="2422" xr:uid="{A7995238-03CF-4031-91FE-6A8D03F549C0}"/>
    <cellStyle name="Normal 9 4 3 5 2" xfId="4096" xr:uid="{F778BE7A-20B2-4B4A-9807-ADAC4E1542B8}"/>
    <cellStyle name="Normal 9 4 3 5 2 2" xfId="4959" xr:uid="{82AB0A23-175B-4E0F-AD4B-7CC4876263B3}"/>
    <cellStyle name="Normal 9 4 3 5 3" xfId="4097" xr:uid="{3A4C5B06-955B-4417-9405-81422E615C77}"/>
    <cellStyle name="Normal 9 4 3 5 3 2" xfId="4960" xr:uid="{8B4D5960-F017-41D5-B68F-1F7C4A545091}"/>
    <cellStyle name="Normal 9 4 3 5 4" xfId="4098" xr:uid="{3C28B90E-28E9-466B-A3AC-5E754612310F}"/>
    <cellStyle name="Normal 9 4 3 5 4 2" xfId="4961" xr:uid="{C72B1B0A-3E85-4B37-8456-E5CB3017F550}"/>
    <cellStyle name="Normal 9 4 3 5 5" xfId="4958" xr:uid="{F72F3470-F86B-47F0-875C-6ED5E481FF54}"/>
    <cellStyle name="Normal 9 4 3 6" xfId="4099" xr:uid="{B6940595-9BBD-4164-AF45-3124CB295D7B}"/>
    <cellStyle name="Normal 9 4 3 6 2" xfId="4962" xr:uid="{41F41E6B-5CBF-4979-B57A-C72E24C83303}"/>
    <cellStyle name="Normal 9 4 3 7" xfId="4100" xr:uid="{A202DB2D-96D6-4997-B0D4-388218AEFE82}"/>
    <cellStyle name="Normal 9 4 3 7 2" xfId="4963" xr:uid="{7CB55705-538D-4B83-92CF-BB5E4B18E7EA}"/>
    <cellStyle name="Normal 9 4 3 8" xfId="4101" xr:uid="{77CD8994-F840-437B-953E-1F0CAD400B51}"/>
    <cellStyle name="Normal 9 4 3 8 2" xfId="4964" xr:uid="{3F95F0A7-AF4C-4F23-8DCF-01237393D907}"/>
    <cellStyle name="Normal 9 4 3 9" xfId="4932" xr:uid="{E7E24956-0618-49E1-97EA-D7C15E9891F1}"/>
    <cellStyle name="Normal 9 4 4" xfId="178" xr:uid="{147C3CB4-27FF-4F5F-97F4-8AAD6393DDF0}"/>
    <cellStyle name="Normal 9 4 4 2" xfId="864" xr:uid="{2966FE06-2E96-470F-8D2E-1AC5D10841D3}"/>
    <cellStyle name="Normal 9 4 4 2 2" xfId="865" xr:uid="{568948F3-0EF1-49CC-9308-5598F2022075}"/>
    <cellStyle name="Normal 9 4 4 2 2 2" xfId="2423" xr:uid="{CAAC0A34-B136-481B-9718-997962763113}"/>
    <cellStyle name="Normal 9 4 4 2 2 2 2" xfId="2424" xr:uid="{9131B69E-F241-4ECA-AB47-9CC6129E6A8F}"/>
    <cellStyle name="Normal 9 4 4 2 2 2 2 2" xfId="4969" xr:uid="{9817160B-0662-4EA3-9982-650138D0BA83}"/>
    <cellStyle name="Normal 9 4 4 2 2 2 3" xfId="4968" xr:uid="{E059B611-1EAC-4D39-AA56-17A394A68250}"/>
    <cellStyle name="Normal 9 4 4 2 2 3" xfId="2425" xr:uid="{3E41B2FE-9F0C-407E-B81D-9314550DC4F2}"/>
    <cellStyle name="Normal 9 4 4 2 2 3 2" xfId="4970" xr:uid="{0D1451A4-48D5-4626-908B-1E355370C826}"/>
    <cellStyle name="Normal 9 4 4 2 2 4" xfId="4102" xr:uid="{2B2E1A26-3E79-48D8-8EC4-FEDFF86C127F}"/>
    <cellStyle name="Normal 9 4 4 2 2 4 2" xfId="4971" xr:uid="{434FFEE8-B22F-4AB0-B32A-36C373F3880F}"/>
    <cellStyle name="Normal 9 4 4 2 2 5" xfId="4967" xr:uid="{3FAD5A56-75A3-4B8B-80DE-E5446EFDF0B3}"/>
    <cellStyle name="Normal 9 4 4 2 3" xfId="2426" xr:uid="{A2780BB9-FE18-498A-B5C5-E825E71F7308}"/>
    <cellStyle name="Normal 9 4 4 2 3 2" xfId="2427" xr:uid="{C2D00DAD-4191-48DA-968C-B28EA360B72E}"/>
    <cellStyle name="Normal 9 4 4 2 3 2 2" xfId="4973" xr:uid="{64E7496F-DDBF-4C23-A843-B01F2C4EAD6E}"/>
    <cellStyle name="Normal 9 4 4 2 3 3" xfId="4972" xr:uid="{8AFD5797-4426-40BD-BFC3-3622E4EEAAF6}"/>
    <cellStyle name="Normal 9 4 4 2 4" xfId="2428" xr:uid="{9D2ED7CD-2FDF-4F3C-9A00-3496790236E0}"/>
    <cellStyle name="Normal 9 4 4 2 4 2" xfId="4974" xr:uid="{801B434D-0136-4B50-840A-E9FA191292E1}"/>
    <cellStyle name="Normal 9 4 4 2 5" xfId="4103" xr:uid="{393FDFBA-4F48-46C9-8C69-0CE2D72EC9DC}"/>
    <cellStyle name="Normal 9 4 4 2 5 2" xfId="4975" xr:uid="{E6F769D3-62D1-4DA5-9DB1-B5EF81BA4209}"/>
    <cellStyle name="Normal 9 4 4 2 6" xfId="4966" xr:uid="{D0875D83-2470-48A6-B4F7-63E91089277A}"/>
    <cellStyle name="Normal 9 4 4 3" xfId="866" xr:uid="{91A870A4-C06F-4449-B0C8-C8CE82049C06}"/>
    <cellStyle name="Normal 9 4 4 3 2" xfId="2429" xr:uid="{7993F8F4-70B9-4FE8-971D-751E68CB7C75}"/>
    <cellStyle name="Normal 9 4 4 3 2 2" xfId="2430" xr:uid="{E3171C2D-646D-4535-B158-7AC04BAF6879}"/>
    <cellStyle name="Normal 9 4 4 3 2 2 2" xfId="4978" xr:uid="{77E140FC-61BB-4773-924B-70513F0824D1}"/>
    <cellStyle name="Normal 9 4 4 3 2 3" xfId="4977" xr:uid="{583123C2-7D2A-4AE6-BC98-D391F11D3D58}"/>
    <cellStyle name="Normal 9 4 4 3 3" xfId="2431" xr:uid="{9F618A75-D556-4452-82F2-B659BA0B4842}"/>
    <cellStyle name="Normal 9 4 4 3 3 2" xfId="4979" xr:uid="{DC5DC0ED-D623-4F42-BD5B-0F64B517781F}"/>
    <cellStyle name="Normal 9 4 4 3 4" xfId="4104" xr:uid="{F9479C2B-04D0-414F-956B-F38FACC2A691}"/>
    <cellStyle name="Normal 9 4 4 3 4 2" xfId="4980" xr:uid="{BBF546DC-8125-4D51-A95C-80F6BE6AB62F}"/>
    <cellStyle name="Normal 9 4 4 3 5" xfId="4976" xr:uid="{50D798CB-79F0-4877-8D52-6BBE6F24C28A}"/>
    <cellStyle name="Normal 9 4 4 4" xfId="2432" xr:uid="{878D3E5E-A0CD-4B69-97E5-0E3F54FB0BA6}"/>
    <cellStyle name="Normal 9 4 4 4 2" xfId="2433" xr:uid="{0961A5F9-19F3-4651-B1FD-3D21EB2B1E29}"/>
    <cellStyle name="Normal 9 4 4 4 2 2" xfId="4982" xr:uid="{16BA8822-C31E-43D9-AB5D-4B5964370548}"/>
    <cellStyle name="Normal 9 4 4 4 3" xfId="4105" xr:uid="{6994D61D-99BD-4AAF-BFAC-1578B5C97684}"/>
    <cellStyle name="Normal 9 4 4 4 3 2" xfId="4983" xr:uid="{AE2AAA14-7AF0-4FA2-824C-414E8F0C645F}"/>
    <cellStyle name="Normal 9 4 4 4 4" xfId="4106" xr:uid="{23A6F38B-2E58-4457-AFF3-A85AE577038A}"/>
    <cellStyle name="Normal 9 4 4 4 4 2" xfId="4984" xr:uid="{A97AD9CF-8320-4A4D-ABD4-C0EC727AF5FF}"/>
    <cellStyle name="Normal 9 4 4 4 5" xfId="4981" xr:uid="{270BEC7E-2D47-4D89-848A-377F9EBC7B11}"/>
    <cellStyle name="Normal 9 4 4 5" xfId="2434" xr:uid="{6F766508-BB31-4C68-9B53-373A0C941FB8}"/>
    <cellStyle name="Normal 9 4 4 5 2" xfId="4985" xr:uid="{030F6C82-72CA-45D7-AE86-A9A1EE21CFC7}"/>
    <cellStyle name="Normal 9 4 4 6" xfId="4107" xr:uid="{D6CD5EF9-E146-42BD-BDEE-87AA10BF40A3}"/>
    <cellStyle name="Normal 9 4 4 6 2" xfId="4986" xr:uid="{2952001E-D4F5-4DB2-815C-75D589946A0F}"/>
    <cellStyle name="Normal 9 4 4 7" xfId="4108" xr:uid="{B880420E-514F-4FE6-960F-A60712BD3771}"/>
    <cellStyle name="Normal 9 4 4 7 2" xfId="4987" xr:uid="{5FFF9CB2-02CB-4EE4-AA1D-A82049B84152}"/>
    <cellStyle name="Normal 9 4 4 8" xfId="4965" xr:uid="{364C4069-7570-4B45-BC99-86579E501444}"/>
    <cellStyle name="Normal 9 4 5" xfId="417" xr:uid="{CAA391A9-B35E-43BD-B012-17DEE35F5936}"/>
    <cellStyle name="Normal 9 4 5 2" xfId="867" xr:uid="{128BE3B6-10E1-4E9A-BE33-DC4CC7775EA0}"/>
    <cellStyle name="Normal 9 4 5 2 2" xfId="2435" xr:uid="{A7D7D8EB-5BE8-4216-BB62-B03F59CE433A}"/>
    <cellStyle name="Normal 9 4 5 2 2 2" xfId="2436" xr:uid="{CF738909-51E4-474A-8E10-364970C19532}"/>
    <cellStyle name="Normal 9 4 5 2 2 2 2" xfId="4991" xr:uid="{338440C9-D4F2-498A-9AA1-92F49ED07CBD}"/>
    <cellStyle name="Normal 9 4 5 2 2 3" xfId="4990" xr:uid="{77F2B139-FC5F-44C6-BC8C-AEE33EC003E0}"/>
    <cellStyle name="Normal 9 4 5 2 3" xfId="2437" xr:uid="{8DF0DDEB-1557-4AEB-B924-3214DA10A5EC}"/>
    <cellStyle name="Normal 9 4 5 2 3 2" xfId="4992" xr:uid="{A13162FB-3E98-41DC-B25B-B2742D10C462}"/>
    <cellStyle name="Normal 9 4 5 2 4" xfId="4109" xr:uid="{9EB61B90-E554-4830-B9D1-52F5C552D1E5}"/>
    <cellStyle name="Normal 9 4 5 2 4 2" xfId="4993" xr:uid="{B3F10F00-F3AE-4AD8-98DB-2C9F9AF7B6D0}"/>
    <cellStyle name="Normal 9 4 5 2 5" xfId="4989" xr:uid="{B4DD777E-832D-4A18-AC3B-1C1A953499A3}"/>
    <cellStyle name="Normal 9 4 5 3" xfId="2438" xr:uid="{0CE4A052-8837-4771-8E5F-E056AE7D94AB}"/>
    <cellStyle name="Normal 9 4 5 3 2" xfId="2439" xr:uid="{1176220F-F92E-4143-B2AE-6B60F0EBBACA}"/>
    <cellStyle name="Normal 9 4 5 3 2 2" xfId="4995" xr:uid="{0ECFD41E-55B2-4EB4-87E5-50DF4C326FDE}"/>
    <cellStyle name="Normal 9 4 5 3 3" xfId="4110" xr:uid="{96C5FD9B-2A2F-42D1-BCA0-F0B8D513A82E}"/>
    <cellStyle name="Normal 9 4 5 3 3 2" xfId="4996" xr:uid="{1CF64578-D067-4FB9-9D74-1ABF320AE602}"/>
    <cellStyle name="Normal 9 4 5 3 4" xfId="4111" xr:uid="{E4576B15-F6AA-4633-9AE5-B5D032B78937}"/>
    <cellStyle name="Normal 9 4 5 3 4 2" xfId="4997" xr:uid="{ABE8EB24-BA3B-4EF2-AE33-5B5F39762729}"/>
    <cellStyle name="Normal 9 4 5 3 5" xfId="4994" xr:uid="{4CFE2641-E355-482F-B6F8-7EA8A7C9F0FE}"/>
    <cellStyle name="Normal 9 4 5 4" xfId="2440" xr:uid="{917082B2-AF2C-4A63-81BA-66D9082CEBEC}"/>
    <cellStyle name="Normal 9 4 5 4 2" xfId="4998" xr:uid="{911B07C1-8565-4527-8E3B-15755DF32AD1}"/>
    <cellStyle name="Normal 9 4 5 5" xfId="4112" xr:uid="{A35B8B4D-969C-4211-A4DD-625668C76A99}"/>
    <cellStyle name="Normal 9 4 5 5 2" xfId="4999" xr:uid="{C0B21B72-8F5D-430F-A667-04F08CA9BD4F}"/>
    <cellStyle name="Normal 9 4 5 6" xfId="4113" xr:uid="{5EF65B9B-E7A9-4DA0-9912-4A848114457C}"/>
    <cellStyle name="Normal 9 4 5 6 2" xfId="5000" xr:uid="{EDC1F5FE-40F7-4375-94B5-08DA4B95BC92}"/>
    <cellStyle name="Normal 9 4 5 7" xfId="4988" xr:uid="{1C32CFD0-A8C3-43DC-BAB8-423A2BAB5ED6}"/>
    <cellStyle name="Normal 9 4 6" xfId="418" xr:uid="{9998CA3F-A240-4849-819A-5505F018479C}"/>
    <cellStyle name="Normal 9 4 6 2" xfId="2441" xr:uid="{0BF4ABAF-DE92-4230-B91A-A2B07EBFDB90}"/>
    <cellStyle name="Normal 9 4 6 2 2" xfId="2442" xr:uid="{C7712C68-475C-411B-935D-1808F1B76A5F}"/>
    <cellStyle name="Normal 9 4 6 2 2 2" xfId="5003" xr:uid="{581AE8F0-AC46-430F-BF3F-4F033F845BE4}"/>
    <cellStyle name="Normal 9 4 6 2 3" xfId="4114" xr:uid="{36000E19-351D-4E86-9002-91BDD2E0746E}"/>
    <cellStyle name="Normal 9 4 6 2 3 2" xfId="5004" xr:uid="{5701DCFA-E793-4C4D-B4DC-D7BE822B513A}"/>
    <cellStyle name="Normal 9 4 6 2 4" xfId="4115" xr:uid="{D7EB1B7C-DE34-4D5E-B7BD-2A59637F7D8A}"/>
    <cellStyle name="Normal 9 4 6 2 4 2" xfId="5005" xr:uid="{74D36E60-6DB4-45CA-8C8A-7A56BE6B34B0}"/>
    <cellStyle name="Normal 9 4 6 2 5" xfId="5002" xr:uid="{AE01AE2C-665C-4CB8-8708-E32DDA007EFD}"/>
    <cellStyle name="Normal 9 4 6 3" xfId="2443" xr:uid="{27D54679-950C-447F-A39F-86BF5CAB3583}"/>
    <cellStyle name="Normal 9 4 6 3 2" xfId="5006" xr:uid="{B36E3D4B-ECE6-4E3F-AC2E-8C0D7273EEE8}"/>
    <cellStyle name="Normal 9 4 6 4" xfId="4116" xr:uid="{1C7992E1-BAF1-4E79-8A5C-AF13C71BE2BF}"/>
    <cellStyle name="Normal 9 4 6 4 2" xfId="5007" xr:uid="{AB8BFEF7-A20C-49EE-B9F8-EA913A6800B5}"/>
    <cellStyle name="Normal 9 4 6 5" xfId="4117" xr:uid="{843F4CD5-A7F4-4D10-8937-19D66247D41F}"/>
    <cellStyle name="Normal 9 4 6 5 2" xfId="5008" xr:uid="{B5D2C008-290D-422C-A773-A56060B157E6}"/>
    <cellStyle name="Normal 9 4 6 6" xfId="5001" xr:uid="{BF0D9B50-27B6-4E66-B74A-F42A79078FEA}"/>
    <cellStyle name="Normal 9 4 7" xfId="2444" xr:uid="{ADE1F13E-0A70-442D-BF57-0D4E5E0F9FEB}"/>
    <cellStyle name="Normal 9 4 7 2" xfId="2445" xr:uid="{50D49FCC-B4EA-4E08-A076-1EE0BF1B7555}"/>
    <cellStyle name="Normal 9 4 7 2 2" xfId="5010" xr:uid="{EFF30A26-148E-481F-A6EC-8A99B6E82BB5}"/>
    <cellStyle name="Normal 9 4 7 3" xfId="4118" xr:uid="{9E71C684-5E5E-4425-B2BE-F378CEDF0B8C}"/>
    <cellStyle name="Normal 9 4 7 3 2" xfId="5011" xr:uid="{892B3E39-69A2-451A-B058-512B1672E5EF}"/>
    <cellStyle name="Normal 9 4 7 4" xfId="4119" xr:uid="{17E294B9-AA58-40D3-BFDC-F8DA14B00B2C}"/>
    <cellStyle name="Normal 9 4 7 4 2" xfId="5012" xr:uid="{80252287-8584-4AF8-AAC6-7AFDACB77D3C}"/>
    <cellStyle name="Normal 9 4 7 5" xfId="5009" xr:uid="{680C631C-FC7D-4674-888F-F4A9CCAD8009}"/>
    <cellStyle name="Normal 9 4 8" xfId="2446" xr:uid="{1F2F9F0F-E5C9-4D05-9A4F-A0D2EF9CAAA4}"/>
    <cellStyle name="Normal 9 4 8 2" xfId="4120" xr:uid="{6228BDBC-7D7B-441D-ACD0-BADEB5CB2726}"/>
    <cellStyle name="Normal 9 4 8 2 2" xfId="5014" xr:uid="{37591FA7-9F7D-4E6E-A790-4570CB4C1E54}"/>
    <cellStyle name="Normal 9 4 8 3" xfId="4121" xr:uid="{E6CA11FF-0584-41FF-9F6A-05724B44F046}"/>
    <cellStyle name="Normal 9 4 8 3 2" xfId="5015" xr:uid="{0E60357C-156A-4D87-BD47-DC75C3C0814F}"/>
    <cellStyle name="Normal 9 4 8 4" xfId="4122" xr:uid="{FA2FE4A8-6434-4EE3-B726-A5153659716B}"/>
    <cellStyle name="Normal 9 4 8 4 2" xfId="5016" xr:uid="{AF22265E-B95D-4122-8983-29C18F09E32D}"/>
    <cellStyle name="Normal 9 4 8 5" xfId="5013" xr:uid="{5C16C030-2AFB-45E9-B14F-7FB07DB8B619}"/>
    <cellStyle name="Normal 9 4 9" xfId="4123" xr:uid="{771345B9-37C2-47D0-B5DC-72BA6465221E}"/>
    <cellStyle name="Normal 9 4 9 2" xfId="5017" xr:uid="{B86BEF3C-8127-4452-AF6B-4063F4C4CB62}"/>
    <cellStyle name="Normal 9 5" xfId="179" xr:uid="{72EE653E-B6CA-4682-9656-980860126EFC}"/>
    <cellStyle name="Normal 9 5 10" xfId="4124" xr:uid="{6E299CEB-D9C7-4C15-931F-2C30253040E3}"/>
    <cellStyle name="Normal 9 5 10 2" xfId="5019" xr:uid="{B3F5E88A-84CB-4562-A125-4D387119C2CC}"/>
    <cellStyle name="Normal 9 5 11" xfId="4125" xr:uid="{383BF6B1-EACA-4F8B-85C9-1C31BC9A732F}"/>
    <cellStyle name="Normal 9 5 11 2" xfId="5020" xr:uid="{734EC229-58F2-4630-8D00-36BEA7AF7830}"/>
    <cellStyle name="Normal 9 5 12" xfId="5018" xr:uid="{4ABDA700-84DF-416C-AE08-14163788BAD8}"/>
    <cellStyle name="Normal 9 5 2" xfId="180" xr:uid="{9A30CE80-16D6-4C0B-8AC8-593368215C7F}"/>
    <cellStyle name="Normal 9 5 2 10" xfId="5021" xr:uid="{DC0F4B8B-47D5-45A8-A250-51B2BAC7B302}"/>
    <cellStyle name="Normal 9 5 2 2" xfId="419" xr:uid="{2A1E4942-16FE-4FF9-927B-09CBB185FD5C}"/>
    <cellStyle name="Normal 9 5 2 2 2" xfId="868" xr:uid="{54800210-F366-41F0-827A-77AB4CAF0042}"/>
    <cellStyle name="Normal 9 5 2 2 2 2" xfId="869" xr:uid="{1B523C01-6980-49AA-9034-80272D56195C}"/>
    <cellStyle name="Normal 9 5 2 2 2 2 2" xfId="2447" xr:uid="{6F10C112-1D22-46AF-B3CD-9D606B2904F4}"/>
    <cellStyle name="Normal 9 5 2 2 2 2 2 2" xfId="5025" xr:uid="{68ECF067-589B-48EF-B77B-45B12B095AFF}"/>
    <cellStyle name="Normal 9 5 2 2 2 2 3" xfId="4126" xr:uid="{3486F92E-BE55-448B-9EFF-D1D1F5CA7EDA}"/>
    <cellStyle name="Normal 9 5 2 2 2 2 3 2" xfId="5026" xr:uid="{031CCA3B-DA27-45DF-B4DA-85305A2BDDA9}"/>
    <cellStyle name="Normal 9 5 2 2 2 2 4" xfId="4127" xr:uid="{C8AA0B5A-678B-4C6C-A097-3FFA45C35D78}"/>
    <cellStyle name="Normal 9 5 2 2 2 2 4 2" xfId="5027" xr:uid="{87126A91-ECFD-47BB-8E0C-953C990BAC40}"/>
    <cellStyle name="Normal 9 5 2 2 2 2 5" xfId="5024" xr:uid="{734FCF73-708B-43BB-90D9-FDEFC479A659}"/>
    <cellStyle name="Normal 9 5 2 2 2 3" xfId="2448" xr:uid="{3C1F2453-BA00-4B91-A239-52B48F058516}"/>
    <cellStyle name="Normal 9 5 2 2 2 3 2" xfId="4128" xr:uid="{CDB71346-9146-4644-B84B-26F8858D830F}"/>
    <cellStyle name="Normal 9 5 2 2 2 3 2 2" xfId="5029" xr:uid="{B717BF40-358C-4E84-9BE1-6D6F0C015642}"/>
    <cellStyle name="Normal 9 5 2 2 2 3 3" xfId="4129" xr:uid="{83B1AA11-5F15-4EC1-8251-07C933C80338}"/>
    <cellStyle name="Normal 9 5 2 2 2 3 3 2" xfId="5030" xr:uid="{D710B989-0AAF-4F7C-B2ED-23A34C44B238}"/>
    <cellStyle name="Normal 9 5 2 2 2 3 4" xfId="4130" xr:uid="{0F3E8693-50D8-4E66-A1DB-3CCD50B1549B}"/>
    <cellStyle name="Normal 9 5 2 2 2 3 4 2" xfId="5031" xr:uid="{6C01E271-D318-4D20-9A3D-E81AED92CA1A}"/>
    <cellStyle name="Normal 9 5 2 2 2 3 5" xfId="5028" xr:uid="{364A5BFF-3941-420C-A42D-D2559BF1C795}"/>
    <cellStyle name="Normal 9 5 2 2 2 4" xfId="4131" xr:uid="{3E6BD90B-9CAF-403F-B20C-609AF29EC71A}"/>
    <cellStyle name="Normal 9 5 2 2 2 4 2" xfId="5032" xr:uid="{13944C8F-24BD-4D9A-9A38-899E1A4DC891}"/>
    <cellStyle name="Normal 9 5 2 2 2 5" xfId="4132" xr:uid="{C27DD0FA-1180-4269-9BF0-14F3CD4761ED}"/>
    <cellStyle name="Normal 9 5 2 2 2 5 2" xfId="5033" xr:uid="{9E1AE3F9-BE59-4E3F-85B9-14A67F0B7F04}"/>
    <cellStyle name="Normal 9 5 2 2 2 6" xfId="4133" xr:uid="{7994CEE1-84AB-480C-B8EE-629E97520EE1}"/>
    <cellStyle name="Normal 9 5 2 2 2 6 2" xfId="5034" xr:uid="{8433D7A9-E482-407E-9B1A-F4423DDFCEEC}"/>
    <cellStyle name="Normal 9 5 2 2 2 7" xfId="5023" xr:uid="{C4678A46-467C-4E2E-B221-854C30E315C3}"/>
    <cellStyle name="Normal 9 5 2 2 3" xfId="870" xr:uid="{2C740028-12F9-4784-9FBB-7D89087BCD74}"/>
    <cellStyle name="Normal 9 5 2 2 3 2" xfId="2449" xr:uid="{615D4AE6-1322-4BAD-BD16-FCC919D29716}"/>
    <cellStyle name="Normal 9 5 2 2 3 2 2" xfId="4134" xr:uid="{1C65FA6E-320E-4D41-98CC-BD22E756B8A0}"/>
    <cellStyle name="Normal 9 5 2 2 3 2 2 2" xfId="5037" xr:uid="{B6465B18-5133-4E03-9566-0F4E0A0A9075}"/>
    <cellStyle name="Normal 9 5 2 2 3 2 3" xfId="4135" xr:uid="{AD65A869-5205-47CD-9978-67D887A97AA5}"/>
    <cellStyle name="Normal 9 5 2 2 3 2 3 2" xfId="5038" xr:uid="{4D317364-7FB6-48C6-801C-26681F4148ED}"/>
    <cellStyle name="Normal 9 5 2 2 3 2 4" xfId="4136" xr:uid="{D457C4B1-9760-4FEF-9085-F88C45285273}"/>
    <cellStyle name="Normal 9 5 2 2 3 2 4 2" xfId="5039" xr:uid="{F84456DE-5DB7-4CD3-9D47-72B592844313}"/>
    <cellStyle name="Normal 9 5 2 2 3 2 5" xfId="5036" xr:uid="{115E6B3B-14B2-442D-AF57-F19F9431CD59}"/>
    <cellStyle name="Normal 9 5 2 2 3 3" xfId="4137" xr:uid="{0E58C943-2160-4D09-A794-969D064167DE}"/>
    <cellStyle name="Normal 9 5 2 2 3 3 2" xfId="5040" xr:uid="{A7D9E6FD-85E2-4BFA-8D96-1778EA3A900F}"/>
    <cellStyle name="Normal 9 5 2 2 3 4" xfId="4138" xr:uid="{35131312-EBBF-49C9-BC08-039CE0274ED3}"/>
    <cellStyle name="Normal 9 5 2 2 3 4 2" xfId="5041" xr:uid="{1120BFA9-3B22-44F4-9FA3-C8E9B7647F58}"/>
    <cellStyle name="Normal 9 5 2 2 3 5" xfId="4139" xr:uid="{000AFE79-44FA-448E-90C8-23DDC631C27E}"/>
    <cellStyle name="Normal 9 5 2 2 3 5 2" xfId="5042" xr:uid="{2EB7DC06-FD14-4BCF-9C1D-8F9973E7F721}"/>
    <cellStyle name="Normal 9 5 2 2 3 6" xfId="5035" xr:uid="{4FE154DC-225B-4005-85B7-4180A7D0B570}"/>
    <cellStyle name="Normal 9 5 2 2 4" xfId="2450" xr:uid="{54A95F2B-93A6-48E1-8BDB-FA5DFABB3B82}"/>
    <cellStyle name="Normal 9 5 2 2 4 2" xfId="4140" xr:uid="{7B9635B9-2B16-47CE-8158-861F48A29E28}"/>
    <cellStyle name="Normal 9 5 2 2 4 2 2" xfId="5044" xr:uid="{4EDBCB63-287E-4350-9F67-E34AC97A23D8}"/>
    <cellStyle name="Normal 9 5 2 2 4 3" xfId="4141" xr:uid="{FEADF305-C980-418C-A671-E5B084CC707A}"/>
    <cellStyle name="Normal 9 5 2 2 4 3 2" xfId="5045" xr:uid="{26585F8C-7F1D-49E5-AFDB-CB2A20D96274}"/>
    <cellStyle name="Normal 9 5 2 2 4 4" xfId="4142" xr:uid="{C9EA9546-F87E-424C-83A0-E45B5B9B20F4}"/>
    <cellStyle name="Normal 9 5 2 2 4 4 2" xfId="5046" xr:uid="{F35CD4FB-6A8A-4825-BD90-B050AB337915}"/>
    <cellStyle name="Normal 9 5 2 2 4 5" xfId="5043" xr:uid="{8BC7B820-690F-4B7B-8B63-78DCC84A688E}"/>
    <cellStyle name="Normal 9 5 2 2 5" xfId="4143" xr:uid="{22A5D0B1-195C-4BCA-8556-4DC0024E6C68}"/>
    <cellStyle name="Normal 9 5 2 2 5 2" xfId="4144" xr:uid="{ECD857C3-8F19-4471-B3B9-958D5284C309}"/>
    <cellStyle name="Normal 9 5 2 2 5 2 2" xfId="5048" xr:uid="{C3636668-EC6A-40F5-84A0-BC842643B8A8}"/>
    <cellStyle name="Normal 9 5 2 2 5 3" xfId="4145" xr:uid="{8E60D2F7-E238-4FB4-B1DB-4733821F588B}"/>
    <cellStyle name="Normal 9 5 2 2 5 3 2" xfId="5049" xr:uid="{C187727C-7136-4AFD-8154-7B0C62BD884A}"/>
    <cellStyle name="Normal 9 5 2 2 5 4" xfId="4146" xr:uid="{E6F35016-CF53-4318-9FE0-86ADAD0ADA7D}"/>
    <cellStyle name="Normal 9 5 2 2 5 4 2" xfId="5050" xr:uid="{C6DDF33E-1A6A-49C0-92CC-841987518063}"/>
    <cellStyle name="Normal 9 5 2 2 5 5" xfId="5047" xr:uid="{7432CA22-5779-421D-BBCC-E7075BA7757F}"/>
    <cellStyle name="Normal 9 5 2 2 6" xfId="4147" xr:uid="{1BDC8E09-5ECD-40BC-BFFB-A66431FE1D23}"/>
    <cellStyle name="Normal 9 5 2 2 6 2" xfId="5051" xr:uid="{2D682B50-C362-4F4D-813D-44D03DF5A19C}"/>
    <cellStyle name="Normal 9 5 2 2 7" xfId="4148" xr:uid="{0B896A27-1978-4386-954A-15DB2AEED39A}"/>
    <cellStyle name="Normal 9 5 2 2 7 2" xfId="5052" xr:uid="{9D1EDB53-385B-4529-B49B-1F85B428CB53}"/>
    <cellStyle name="Normal 9 5 2 2 8" xfId="4149" xr:uid="{48758ECB-9CC0-4854-96AD-B49EBF63E243}"/>
    <cellStyle name="Normal 9 5 2 2 8 2" xfId="5053" xr:uid="{E328E672-0415-4C03-97EA-83C5A0BBB32F}"/>
    <cellStyle name="Normal 9 5 2 2 9" xfId="5022" xr:uid="{F62B3B54-8D7C-42AE-9CF0-9EF69C14BF43}"/>
    <cellStyle name="Normal 9 5 2 3" xfId="871" xr:uid="{124536F3-C9B6-4D47-9EF8-EA871AC3B304}"/>
    <cellStyle name="Normal 9 5 2 3 2" xfId="872" xr:uid="{2B30C99E-3D51-43A4-A7B3-BDCB1694A059}"/>
    <cellStyle name="Normal 9 5 2 3 2 2" xfId="873" xr:uid="{61F88F9A-B0D0-4430-9972-E03C127EE32A}"/>
    <cellStyle name="Normal 9 5 2 3 2 2 2" xfId="5056" xr:uid="{51152F2C-359A-484B-9CA8-894F1E94F6C8}"/>
    <cellStyle name="Normal 9 5 2 3 2 3" xfId="4150" xr:uid="{2BCCB5F6-40A6-4C62-8056-662B49025EB1}"/>
    <cellStyle name="Normal 9 5 2 3 2 3 2" xfId="5057" xr:uid="{7DAAEFE1-8E0E-49B5-9905-1177EB3D08D9}"/>
    <cellStyle name="Normal 9 5 2 3 2 4" xfId="4151" xr:uid="{9A2D7D8E-7BAE-48B2-B1BF-7523934EF59F}"/>
    <cellStyle name="Normal 9 5 2 3 2 4 2" xfId="5058" xr:uid="{FC79D4A9-B4F0-446E-98E6-29E2C9197F09}"/>
    <cellStyle name="Normal 9 5 2 3 2 5" xfId="5055" xr:uid="{C4EFA407-4D47-4B23-B30F-EC0C0922A4F9}"/>
    <cellStyle name="Normal 9 5 2 3 3" xfId="874" xr:uid="{E5B5BF16-D7F2-475E-A2EB-9D3786D4DA58}"/>
    <cellStyle name="Normal 9 5 2 3 3 2" xfId="4152" xr:uid="{E54FA61E-14BA-41DB-B805-A8C362FC9532}"/>
    <cellStyle name="Normal 9 5 2 3 3 2 2" xfId="5060" xr:uid="{780F029A-6EFB-485B-9A45-EB92EDA6E5F6}"/>
    <cellStyle name="Normal 9 5 2 3 3 3" xfId="4153" xr:uid="{AA412DE5-0A06-4C60-A496-D69919B5E096}"/>
    <cellStyle name="Normal 9 5 2 3 3 3 2" xfId="5061" xr:uid="{265DB22A-C479-4878-B400-CA1E47E46CE5}"/>
    <cellStyle name="Normal 9 5 2 3 3 4" xfId="4154" xr:uid="{405429EB-FFE1-4265-BB15-484466FECC90}"/>
    <cellStyle name="Normal 9 5 2 3 3 4 2" xfId="5062" xr:uid="{E69460CE-335E-4FCD-BE2C-71074E83E7A2}"/>
    <cellStyle name="Normal 9 5 2 3 3 5" xfId="5059" xr:uid="{9046C9E0-D3E5-472F-86C1-D2465FCDBC82}"/>
    <cellStyle name="Normal 9 5 2 3 4" xfId="4155" xr:uid="{9A53EA79-2452-4FA9-8CBD-E55933A308AB}"/>
    <cellStyle name="Normal 9 5 2 3 4 2" xfId="5063" xr:uid="{B0032AA3-C2F6-443E-B80F-85EAA8A94EB3}"/>
    <cellStyle name="Normal 9 5 2 3 5" xfId="4156" xr:uid="{9532DDCD-5606-4AC0-AC0D-0A6A6C987C1D}"/>
    <cellStyle name="Normal 9 5 2 3 5 2" xfId="5064" xr:uid="{43CD79B7-CA80-49E4-852B-78F3159581ED}"/>
    <cellStyle name="Normal 9 5 2 3 6" xfId="4157" xr:uid="{4EB396F7-0832-4D65-8550-570BE72D765D}"/>
    <cellStyle name="Normal 9 5 2 3 6 2" xfId="5065" xr:uid="{246F080B-72F9-416A-810B-232ED6381CF3}"/>
    <cellStyle name="Normal 9 5 2 3 7" xfId="5054" xr:uid="{1B3639F5-A419-4EE2-B2F0-4815628E03C3}"/>
    <cellStyle name="Normal 9 5 2 4" xfId="875" xr:uid="{CCC6B072-C761-46E7-A6F7-51E04E4D6442}"/>
    <cellStyle name="Normal 9 5 2 4 2" xfId="876" xr:uid="{904D1A6C-93E8-4199-9737-544824A0721C}"/>
    <cellStyle name="Normal 9 5 2 4 2 2" xfId="4158" xr:uid="{3D32DFC8-1603-4027-A6A6-214EB30AEBFD}"/>
    <cellStyle name="Normal 9 5 2 4 2 2 2" xfId="5068" xr:uid="{8AE96B21-ADE3-4677-97BD-E3C112E176EC}"/>
    <cellStyle name="Normal 9 5 2 4 2 3" xfId="4159" xr:uid="{690EBA50-1D07-4014-97E9-80BB9CFF940E}"/>
    <cellStyle name="Normal 9 5 2 4 2 3 2" xfId="5069" xr:uid="{3753770D-802B-48D8-94D7-E9C77C11E31A}"/>
    <cellStyle name="Normal 9 5 2 4 2 4" xfId="4160" xr:uid="{ED46DE08-2FB1-4B69-8083-390119853B33}"/>
    <cellStyle name="Normal 9 5 2 4 2 4 2" xfId="5070" xr:uid="{6C41615F-67D9-46C3-B62D-716327736138}"/>
    <cellStyle name="Normal 9 5 2 4 2 5" xfId="5067" xr:uid="{F00D56B5-C785-47E9-97B1-EAEC25067CE7}"/>
    <cellStyle name="Normal 9 5 2 4 3" xfId="4161" xr:uid="{BD2FC5E6-E246-4EBE-8B53-7C51255F8177}"/>
    <cellStyle name="Normal 9 5 2 4 3 2" xfId="5071" xr:uid="{9CB4C260-C7D1-42B6-A405-BDB25EEE5CFB}"/>
    <cellStyle name="Normal 9 5 2 4 4" xfId="4162" xr:uid="{51B31391-7427-47C8-BC44-7A975B30AA5B}"/>
    <cellStyle name="Normal 9 5 2 4 4 2" xfId="5072" xr:uid="{6775C74A-D30E-4E50-A18E-D6B2CE38CF37}"/>
    <cellStyle name="Normal 9 5 2 4 5" xfId="4163" xr:uid="{7D55AB4C-FB3B-48C8-8F4E-671A5884B23F}"/>
    <cellStyle name="Normal 9 5 2 4 5 2" xfId="5073" xr:uid="{D9639DEA-F113-468E-8E3B-953DC5BA942F}"/>
    <cellStyle name="Normal 9 5 2 4 6" xfId="5066" xr:uid="{A39353DE-D638-4A8B-B0B3-427EA4E671F5}"/>
    <cellStyle name="Normal 9 5 2 5" xfId="877" xr:uid="{1BCF8DA0-0726-4FEE-805F-0D0DC565FD0F}"/>
    <cellStyle name="Normal 9 5 2 5 2" xfId="4164" xr:uid="{06B7E8E1-8A50-41AE-8DBE-C522EC9B320B}"/>
    <cellStyle name="Normal 9 5 2 5 2 2" xfId="5075" xr:uid="{A44FDC2D-6A2E-4A0A-9BF4-33DF5D5B946F}"/>
    <cellStyle name="Normal 9 5 2 5 3" xfId="4165" xr:uid="{74209807-C516-4BE4-8D3A-1006BB9D433B}"/>
    <cellStyle name="Normal 9 5 2 5 3 2" xfId="5076" xr:uid="{FA72CA5E-CC78-45A5-964B-4CB38C5CE04A}"/>
    <cellStyle name="Normal 9 5 2 5 4" xfId="4166" xr:uid="{5A1B4265-C790-42F7-A5F0-5F3D8F9667FB}"/>
    <cellStyle name="Normal 9 5 2 5 4 2" xfId="5077" xr:uid="{0C7D9834-64F4-4BE1-8ECD-FBA9F252F835}"/>
    <cellStyle name="Normal 9 5 2 5 5" xfId="5074" xr:uid="{44FDA94E-79F0-4023-9463-1355415FFE3B}"/>
    <cellStyle name="Normal 9 5 2 6" xfId="4167" xr:uid="{AE095CBE-CD40-4892-8D81-CC7118FDA4BE}"/>
    <cellStyle name="Normal 9 5 2 6 2" xfId="4168" xr:uid="{A431C4F9-E481-4E4D-A38E-33478CF4342A}"/>
    <cellStyle name="Normal 9 5 2 6 2 2" xfId="5079" xr:uid="{957D651B-CF8A-499E-B186-62A89C92C59A}"/>
    <cellStyle name="Normal 9 5 2 6 3" xfId="4169" xr:uid="{420C40B8-53C6-4F45-B146-A80FDCCF7E9B}"/>
    <cellStyle name="Normal 9 5 2 6 3 2" xfId="5080" xr:uid="{EEF71F0D-1D04-4E95-B225-4DDCAEA59AD9}"/>
    <cellStyle name="Normal 9 5 2 6 4" xfId="4170" xr:uid="{56668500-0301-4A98-9DD9-30956FE0273A}"/>
    <cellStyle name="Normal 9 5 2 6 4 2" xfId="5081" xr:uid="{CB8B1584-9BA8-4BCA-BFAD-FE7BE012D3CB}"/>
    <cellStyle name="Normal 9 5 2 6 5" xfId="5078" xr:uid="{17B99A69-5C0F-4861-B4E5-DDB21187DDA0}"/>
    <cellStyle name="Normal 9 5 2 7" xfId="4171" xr:uid="{F7D4FFE4-B523-4FBF-90D5-5CA6744D740C}"/>
    <cellStyle name="Normal 9 5 2 7 2" xfId="5082" xr:uid="{420C5543-C586-4398-9539-4AC3D0DC0F75}"/>
    <cellStyle name="Normal 9 5 2 8" xfId="4172" xr:uid="{EA789832-9767-45F4-92DE-ACEFF6B0F4C7}"/>
    <cellStyle name="Normal 9 5 2 8 2" xfId="5083" xr:uid="{D0925E82-BA38-4C58-AB69-A6027090CE46}"/>
    <cellStyle name="Normal 9 5 2 9" xfId="4173" xr:uid="{47D8EF7F-93CA-4599-8978-ED2252C828B2}"/>
    <cellStyle name="Normal 9 5 2 9 2" xfId="5084" xr:uid="{A72D6057-37FB-494C-9C40-12CD407E69FD}"/>
    <cellStyle name="Normal 9 5 3" xfId="420" xr:uid="{694B411A-6905-425B-A322-9505CA7AC255}"/>
    <cellStyle name="Normal 9 5 3 2" xfId="878" xr:uid="{F1F72C18-8775-443D-A4E8-E930050130DC}"/>
    <cellStyle name="Normal 9 5 3 2 2" xfId="879" xr:uid="{90B4E5A8-693F-4305-9483-7DF3A9EFA11D}"/>
    <cellStyle name="Normal 9 5 3 2 2 2" xfId="2451" xr:uid="{18D35A19-CC3C-415C-B997-F3E56AC5E8C9}"/>
    <cellStyle name="Normal 9 5 3 2 2 2 2" xfId="2452" xr:uid="{01C75001-7521-4E93-8D36-5484D8B86C2C}"/>
    <cellStyle name="Normal 9 5 3 2 2 2 2 2" xfId="5089" xr:uid="{EF322FBD-F797-44AB-B8F4-BC470AE3F250}"/>
    <cellStyle name="Normal 9 5 3 2 2 2 3" xfId="5088" xr:uid="{764A92EF-D5D1-4E33-8A8B-0E424E9A6590}"/>
    <cellStyle name="Normal 9 5 3 2 2 3" xfId="2453" xr:uid="{A757F801-A1B9-4107-B9FE-8CD737A3A829}"/>
    <cellStyle name="Normal 9 5 3 2 2 3 2" xfId="5090" xr:uid="{EAFD38FA-EB9E-4F4C-B0B4-B3F14E5397BF}"/>
    <cellStyle name="Normal 9 5 3 2 2 4" xfId="4174" xr:uid="{3CC8E0DC-7558-444D-B9CC-0EE02CE8741D}"/>
    <cellStyle name="Normal 9 5 3 2 2 4 2" xfId="5091" xr:uid="{A8236022-4A4F-4755-B9CA-BA0819DFB7A0}"/>
    <cellStyle name="Normal 9 5 3 2 2 5" xfId="5087" xr:uid="{BFDC65C1-BD63-4F82-B7A2-8814AE3CDB83}"/>
    <cellStyle name="Normal 9 5 3 2 3" xfId="2454" xr:uid="{B2FA73E3-2978-4816-93F6-07B6ADCAEA06}"/>
    <cellStyle name="Normal 9 5 3 2 3 2" xfId="2455" xr:uid="{FB709052-766F-4FFA-BF37-0D342BA2FDB6}"/>
    <cellStyle name="Normal 9 5 3 2 3 2 2" xfId="5093" xr:uid="{0F368C7D-60F5-4455-8727-94CF48D60586}"/>
    <cellStyle name="Normal 9 5 3 2 3 3" xfId="4175" xr:uid="{BC4D2E50-C632-4596-A3D8-D6995DF6EF5A}"/>
    <cellStyle name="Normal 9 5 3 2 3 3 2" xfId="5094" xr:uid="{265B2CED-CE3E-43CE-B7EA-64E5EC76BE97}"/>
    <cellStyle name="Normal 9 5 3 2 3 4" xfId="4176" xr:uid="{F1C6204C-24DA-49DC-887E-618351B807ED}"/>
    <cellStyle name="Normal 9 5 3 2 3 4 2" xfId="5095" xr:uid="{FAD7C0A4-7E06-4C0C-A7DE-32A478E4B252}"/>
    <cellStyle name="Normal 9 5 3 2 3 5" xfId="5092" xr:uid="{AC53D489-AC92-42E5-800D-6FF6AFC81AF6}"/>
    <cellStyle name="Normal 9 5 3 2 4" xfId="2456" xr:uid="{313CEF75-9A0E-43DD-AA26-54CF2FEECD13}"/>
    <cellStyle name="Normal 9 5 3 2 4 2" xfId="5096" xr:uid="{9BA8AA92-33D6-4E61-A5D0-4A5B7E419542}"/>
    <cellStyle name="Normal 9 5 3 2 5" xfId="4177" xr:uid="{05938EF7-10AB-4846-9D4C-3B39DAC8F97E}"/>
    <cellStyle name="Normal 9 5 3 2 5 2" xfId="5097" xr:uid="{778A0788-94E5-4306-9B4E-EC5B530CF4EE}"/>
    <cellStyle name="Normal 9 5 3 2 6" xfId="4178" xr:uid="{13C4086C-633B-44BC-BC02-CB96B5C9D12B}"/>
    <cellStyle name="Normal 9 5 3 2 6 2" xfId="5098" xr:uid="{18F657EA-A4B2-464F-BA6D-437BF9BF303C}"/>
    <cellStyle name="Normal 9 5 3 2 7" xfId="5086" xr:uid="{50472984-F4FD-4220-8C4E-0060C357E63D}"/>
    <cellStyle name="Normal 9 5 3 3" xfId="880" xr:uid="{CC4B9BA2-FE35-453F-BDFC-24D3EB8CB91B}"/>
    <cellStyle name="Normal 9 5 3 3 2" xfId="2457" xr:uid="{56A9151E-A37E-45F3-836F-01C43BA347AC}"/>
    <cellStyle name="Normal 9 5 3 3 2 2" xfId="2458" xr:uid="{A8AE87DC-61C7-4FC2-979E-09B7C241B4FC}"/>
    <cellStyle name="Normal 9 5 3 3 2 2 2" xfId="5101" xr:uid="{61DEB652-5546-4F07-B26B-5FB1034341A0}"/>
    <cellStyle name="Normal 9 5 3 3 2 3" xfId="4179" xr:uid="{5A9F14AF-718E-4FC0-8007-F08AE6D09DDF}"/>
    <cellStyle name="Normal 9 5 3 3 2 3 2" xfId="5102" xr:uid="{A7F20BA6-3099-4CBE-838B-181A2D8A218D}"/>
    <cellStyle name="Normal 9 5 3 3 2 4" xfId="4180" xr:uid="{F1F14D23-1EDE-46B4-83E6-FA41989B62E7}"/>
    <cellStyle name="Normal 9 5 3 3 2 4 2" xfId="5103" xr:uid="{BDE43EF4-1B7C-4D8E-8661-B4FEF9F95989}"/>
    <cellStyle name="Normal 9 5 3 3 2 5" xfId="5100" xr:uid="{F906C2B1-0919-4EBC-8427-8B77F2D657BF}"/>
    <cellStyle name="Normal 9 5 3 3 3" xfId="2459" xr:uid="{14EBFFA9-DF0D-4255-8160-F914DAF161B4}"/>
    <cellStyle name="Normal 9 5 3 3 3 2" xfId="5104" xr:uid="{1A15790E-2EB9-4132-AC44-5154F391B730}"/>
    <cellStyle name="Normal 9 5 3 3 4" xfId="4181" xr:uid="{66EA72B6-1D31-4332-AAF0-FF41584DBF01}"/>
    <cellStyle name="Normal 9 5 3 3 4 2" xfId="5105" xr:uid="{7D28D635-451B-4BBF-A567-45548FC5D953}"/>
    <cellStyle name="Normal 9 5 3 3 5" xfId="4182" xr:uid="{863047A5-B307-4C81-9758-72448A20D811}"/>
    <cellStyle name="Normal 9 5 3 3 5 2" xfId="5106" xr:uid="{EF929CCB-B28A-487D-BFAA-508DF367D1C9}"/>
    <cellStyle name="Normal 9 5 3 3 6" xfId="5099" xr:uid="{A5ADA82B-5A82-4110-8C9A-4538216712EB}"/>
    <cellStyle name="Normal 9 5 3 4" xfId="2460" xr:uid="{C9CFECF0-B167-431E-BBF5-16C3A5535408}"/>
    <cellStyle name="Normal 9 5 3 4 2" xfId="2461" xr:uid="{9C4E052C-31C0-41E8-84C6-C69C718BC5FC}"/>
    <cellStyle name="Normal 9 5 3 4 2 2" xfId="5108" xr:uid="{DE475FC9-A323-4A8F-B6BB-E98EF8DE41FC}"/>
    <cellStyle name="Normal 9 5 3 4 3" xfId="4183" xr:uid="{1195C45F-39A9-42EF-BBB0-C7F510E63555}"/>
    <cellStyle name="Normal 9 5 3 4 3 2" xfId="5109" xr:uid="{0DFDBCDF-0388-4C47-8BCD-BC97DAE0B81B}"/>
    <cellStyle name="Normal 9 5 3 4 4" xfId="4184" xr:uid="{EE0F765E-12E0-4F26-A535-308E7ABD7E11}"/>
    <cellStyle name="Normal 9 5 3 4 4 2" xfId="5110" xr:uid="{A1B1A19C-C867-4D24-A055-1D8CE1BC2D9B}"/>
    <cellStyle name="Normal 9 5 3 4 5" xfId="5107" xr:uid="{2CD83231-4D25-4C9D-AA15-7FF10D469ABB}"/>
    <cellStyle name="Normal 9 5 3 5" xfId="2462" xr:uid="{4A39D4C5-FF8D-45E2-B838-8165E16D06D0}"/>
    <cellStyle name="Normal 9 5 3 5 2" xfId="4185" xr:uid="{1A5C741B-7E14-4CA4-9704-4FCB86A5827B}"/>
    <cellStyle name="Normal 9 5 3 5 2 2" xfId="5112" xr:uid="{C38180DA-58B8-4A66-B269-6B10D2337A75}"/>
    <cellStyle name="Normal 9 5 3 5 3" xfId="4186" xr:uid="{57BFD68F-8CD1-45A8-8B85-E7D555D30900}"/>
    <cellStyle name="Normal 9 5 3 5 3 2" xfId="5113" xr:uid="{13B02B4E-ADAD-4D9A-9F34-92BB10CB6303}"/>
    <cellStyle name="Normal 9 5 3 5 4" xfId="4187" xr:uid="{C5D9857F-C7EC-4C43-94FD-2F7F2301F468}"/>
    <cellStyle name="Normal 9 5 3 5 4 2" xfId="5114" xr:uid="{3A951686-724D-47BB-8FE3-4331C1FC6B9A}"/>
    <cellStyle name="Normal 9 5 3 5 5" xfId="5111" xr:uid="{D6BDCED6-D348-49BE-874E-FAF2BB2F3CEB}"/>
    <cellStyle name="Normal 9 5 3 6" xfId="4188" xr:uid="{F233CCDA-9FF4-4260-A614-F0475106A0BC}"/>
    <cellStyle name="Normal 9 5 3 6 2" xfId="5115" xr:uid="{A331A52C-702B-4CA5-96F4-7ECD49D91F00}"/>
    <cellStyle name="Normal 9 5 3 7" xfId="4189" xr:uid="{B3DACF33-AA45-4A82-962B-2D57AB5F97A0}"/>
    <cellStyle name="Normal 9 5 3 7 2" xfId="5116" xr:uid="{21BB4638-B08A-4D19-BC7C-88E250E52EFC}"/>
    <cellStyle name="Normal 9 5 3 8" xfId="4190" xr:uid="{E18711CA-C754-4656-8B10-8003253BA5FD}"/>
    <cellStyle name="Normal 9 5 3 8 2" xfId="5117" xr:uid="{9221BAE3-C9EB-4FD7-B8A1-18185F87AB57}"/>
    <cellStyle name="Normal 9 5 3 9" xfId="5085" xr:uid="{00F835D4-D11A-47E9-9051-B69C5B7E66AA}"/>
    <cellStyle name="Normal 9 5 4" xfId="421" xr:uid="{9A459391-CD9D-4B07-B5FF-468076496537}"/>
    <cellStyle name="Normal 9 5 4 2" xfId="881" xr:uid="{EC67D056-62C7-493C-B164-2A034E432BCB}"/>
    <cellStyle name="Normal 9 5 4 2 2" xfId="882" xr:uid="{8FF76213-F5F1-4E3A-A577-30A7C85ACCD7}"/>
    <cellStyle name="Normal 9 5 4 2 2 2" xfId="2463" xr:uid="{DE91816F-3672-4DC1-93AD-D53439D6E8F8}"/>
    <cellStyle name="Normal 9 5 4 2 2 2 2" xfId="5121" xr:uid="{8FC0EC95-AA6B-4472-9D1A-C34CDA90BDEF}"/>
    <cellStyle name="Normal 9 5 4 2 2 3" xfId="4191" xr:uid="{CE754936-C398-4C2B-8782-7965FC71C2F8}"/>
    <cellStyle name="Normal 9 5 4 2 2 3 2" xfId="5122" xr:uid="{07EEE074-03A6-43ED-B74D-8D48EDC12F44}"/>
    <cellStyle name="Normal 9 5 4 2 2 4" xfId="4192" xr:uid="{8535744E-5924-4F7C-87A7-8D71F17BA607}"/>
    <cellStyle name="Normal 9 5 4 2 2 4 2" xfId="5123" xr:uid="{C1C6D764-ACDB-4E75-8DFD-2FC803C11B32}"/>
    <cellStyle name="Normal 9 5 4 2 2 5" xfId="5120" xr:uid="{7BF96A00-21CD-4905-8F6B-F514B7DDF8F7}"/>
    <cellStyle name="Normal 9 5 4 2 3" xfId="2464" xr:uid="{C0A0B00D-B6CA-4249-AB15-ECA8884FF605}"/>
    <cellStyle name="Normal 9 5 4 2 3 2" xfId="5124" xr:uid="{F5BC6748-D9F0-4FB6-A8FB-88B96E20ADA1}"/>
    <cellStyle name="Normal 9 5 4 2 4" xfId="4193" xr:uid="{6CEED27E-BEA0-4DFA-93B4-02D5A85B0FE1}"/>
    <cellStyle name="Normal 9 5 4 2 4 2" xfId="5125" xr:uid="{7C8D2504-F3FB-4066-BC17-1BB5ED5F7CC2}"/>
    <cellStyle name="Normal 9 5 4 2 5" xfId="4194" xr:uid="{88EAC40B-727A-4F94-AB8C-A0C96DAEF025}"/>
    <cellStyle name="Normal 9 5 4 2 5 2" xfId="5126" xr:uid="{90D56F9F-4FCE-4C77-97A0-4C58669E3705}"/>
    <cellStyle name="Normal 9 5 4 2 6" xfId="5119" xr:uid="{0DDF548F-CB69-44D2-950A-570DA7B730C7}"/>
    <cellStyle name="Normal 9 5 4 3" xfId="883" xr:uid="{126242B3-EBDD-4AF6-B2CC-B3219293791C}"/>
    <cellStyle name="Normal 9 5 4 3 2" xfId="2465" xr:uid="{08B8CB61-9632-4606-AA74-784F924D4F92}"/>
    <cellStyle name="Normal 9 5 4 3 2 2" xfId="5128" xr:uid="{C0AF8F1E-163F-4F69-9B76-CEABE7E07D39}"/>
    <cellStyle name="Normal 9 5 4 3 3" xfId="4195" xr:uid="{1EE2C7A4-25EC-4D31-98AF-BEFAC8641AB4}"/>
    <cellStyle name="Normal 9 5 4 3 3 2" xfId="5129" xr:uid="{050AB518-AD5E-4C02-BC59-2655D61CBA3A}"/>
    <cellStyle name="Normal 9 5 4 3 4" xfId="4196" xr:uid="{79794550-F9A2-43A1-AD38-7ED0DBEBC85E}"/>
    <cellStyle name="Normal 9 5 4 3 4 2" xfId="5130" xr:uid="{8A61EC51-26DC-45AF-AD1D-93E26A7B94B1}"/>
    <cellStyle name="Normal 9 5 4 3 5" xfId="5127" xr:uid="{C32B8C8A-D4C8-4125-B3EC-3DDAAA03E9D4}"/>
    <cellStyle name="Normal 9 5 4 4" xfId="2466" xr:uid="{30260683-BB07-4EA9-A65D-2D8E2B57EC7A}"/>
    <cellStyle name="Normal 9 5 4 4 2" xfId="4197" xr:uid="{75E3DC54-CF83-47EF-A4CE-49A17C9EA163}"/>
    <cellStyle name="Normal 9 5 4 4 2 2" xfId="5132" xr:uid="{BDD4DDFC-70BD-4D38-AFEA-C06D6ABF37B0}"/>
    <cellStyle name="Normal 9 5 4 4 3" xfId="4198" xr:uid="{2847D70D-5174-454D-9F01-CFB80133DD19}"/>
    <cellStyle name="Normal 9 5 4 4 3 2" xfId="5133" xr:uid="{165E32EB-2267-489E-B4F0-4BF793FB27AD}"/>
    <cellStyle name="Normal 9 5 4 4 4" xfId="4199" xr:uid="{B170A739-948B-4EEC-AB20-622233E98DA3}"/>
    <cellStyle name="Normal 9 5 4 4 4 2" xfId="5134" xr:uid="{95AC120A-6016-456D-9331-95221E2026B9}"/>
    <cellStyle name="Normal 9 5 4 4 5" xfId="5131" xr:uid="{DFCDD734-BE30-46C8-AE22-0B8EB6ADC7E0}"/>
    <cellStyle name="Normal 9 5 4 5" xfId="4200" xr:uid="{BD7CFAFF-FB19-4ADE-8710-29B15C8148D0}"/>
    <cellStyle name="Normal 9 5 4 5 2" xfId="5135" xr:uid="{26CE212D-A16F-4698-A902-187E16762A79}"/>
    <cellStyle name="Normal 9 5 4 6" xfId="4201" xr:uid="{C171C771-8D0B-4205-ACDD-6F5DAFD65853}"/>
    <cellStyle name="Normal 9 5 4 6 2" xfId="5136" xr:uid="{5A1EB1B5-F5BD-469B-B679-F095C75B5078}"/>
    <cellStyle name="Normal 9 5 4 7" xfId="4202" xr:uid="{C9A9A33C-6B20-4674-8BDF-A274D20925F9}"/>
    <cellStyle name="Normal 9 5 4 7 2" xfId="5137" xr:uid="{7DF016EC-7EFA-4A8B-BA6B-D5A0F529D842}"/>
    <cellStyle name="Normal 9 5 4 8" xfId="5118" xr:uid="{DB9E1000-7303-41E7-9353-A8F0895CCBE7}"/>
    <cellStyle name="Normal 9 5 5" xfId="422" xr:uid="{B6469BB8-21D2-40EA-97B0-86DCC36CFFCC}"/>
    <cellStyle name="Normal 9 5 5 2" xfId="884" xr:uid="{AE35DBC6-3EAC-4269-A2A5-1C350B019A9F}"/>
    <cellStyle name="Normal 9 5 5 2 2" xfId="2467" xr:uid="{46CA4434-63AF-4AE2-9143-0FD0C05EA70B}"/>
    <cellStyle name="Normal 9 5 5 2 2 2" xfId="5140" xr:uid="{36474628-C2E7-403A-A59C-AD066CCD6626}"/>
    <cellStyle name="Normal 9 5 5 2 3" xfId="4203" xr:uid="{AD87CABB-59DB-4E96-A24E-369C13855867}"/>
    <cellStyle name="Normal 9 5 5 2 3 2" xfId="5141" xr:uid="{D207B6EC-53BB-4B46-9B33-D72380F3FBD2}"/>
    <cellStyle name="Normal 9 5 5 2 4" xfId="4204" xr:uid="{91BCCFE0-5FC3-4073-94CA-CCB9BDFCF9F3}"/>
    <cellStyle name="Normal 9 5 5 2 4 2" xfId="5142" xr:uid="{3119CDFB-156F-4310-B882-AE9E8D36D168}"/>
    <cellStyle name="Normal 9 5 5 2 5" xfId="5139" xr:uid="{FBE8CCC7-8EC9-4A91-B2E1-AD6B47EA80E5}"/>
    <cellStyle name="Normal 9 5 5 3" xfId="2468" xr:uid="{6BEC5AB0-1C1C-4650-BA82-A5DD61FF66E1}"/>
    <cellStyle name="Normal 9 5 5 3 2" xfId="4205" xr:uid="{E92E4988-59ED-4E3B-A965-14FC87CC3CA9}"/>
    <cellStyle name="Normal 9 5 5 3 2 2" xfId="5144" xr:uid="{FDE5171C-5400-4379-BA29-6A3D87B79488}"/>
    <cellStyle name="Normal 9 5 5 3 3" xfId="4206" xr:uid="{97AC94E1-95B9-4FB1-BD8D-7A99BEC291E6}"/>
    <cellStyle name="Normal 9 5 5 3 3 2" xfId="5145" xr:uid="{40FAF40D-58F8-4B08-A4CF-4D8518824C60}"/>
    <cellStyle name="Normal 9 5 5 3 4" xfId="4207" xr:uid="{D5AE160F-2BCD-49C2-9507-E9C16D362093}"/>
    <cellStyle name="Normal 9 5 5 3 4 2" xfId="5146" xr:uid="{2CE9945C-99F7-4B9D-80D8-F17347174641}"/>
    <cellStyle name="Normal 9 5 5 3 5" xfId="5143" xr:uid="{C3F50108-8EF7-475F-8D4D-B39188B7368B}"/>
    <cellStyle name="Normal 9 5 5 4" xfId="4208" xr:uid="{1AB03487-2C14-4436-B64D-2E4122EFD321}"/>
    <cellStyle name="Normal 9 5 5 4 2" xfId="5147" xr:uid="{276AAA91-0939-47F9-8B6C-6587ADFA70C6}"/>
    <cellStyle name="Normal 9 5 5 5" xfId="4209" xr:uid="{9A01AFDD-0CBD-4168-AE65-28ABCAC131E4}"/>
    <cellStyle name="Normal 9 5 5 5 2" xfId="5148" xr:uid="{9740E50A-9048-4374-B50C-7395CFA09C85}"/>
    <cellStyle name="Normal 9 5 5 6" xfId="4210" xr:uid="{16D07A19-44A0-4D6A-9832-707711E88891}"/>
    <cellStyle name="Normal 9 5 5 6 2" xfId="5149" xr:uid="{63D2FC4F-44E9-48D0-A5ED-27D6F252F4BC}"/>
    <cellStyle name="Normal 9 5 5 7" xfId="5138" xr:uid="{B900CEB7-F3B8-4D8A-9ACA-9BF3D3BB4227}"/>
    <cellStyle name="Normal 9 5 6" xfId="885" xr:uid="{40E8CC5D-1BEE-4145-B48F-F0000EDC6B36}"/>
    <cellStyle name="Normal 9 5 6 2" xfId="2469" xr:uid="{C957A405-E305-4E2B-ADCF-371207E1C8E0}"/>
    <cellStyle name="Normal 9 5 6 2 2" xfId="4211" xr:uid="{54C1AB47-41AC-42A6-8CB1-08561627DE95}"/>
    <cellStyle name="Normal 9 5 6 2 2 2" xfId="5152" xr:uid="{20C142A4-D057-4C9D-945E-B026ED6CB033}"/>
    <cellStyle name="Normal 9 5 6 2 3" xfId="4212" xr:uid="{66E57993-5899-45BE-95AC-3D53043A7FE9}"/>
    <cellStyle name="Normal 9 5 6 2 3 2" xfId="5153" xr:uid="{51914D7A-03AA-43A3-AB4C-7F47E1A7DE7C}"/>
    <cellStyle name="Normal 9 5 6 2 4" xfId="4213" xr:uid="{460D039D-8CAF-46EC-9C8E-24BA7EF82E46}"/>
    <cellStyle name="Normal 9 5 6 2 4 2" xfId="5154" xr:uid="{2C5CD298-3754-4EC6-875B-0128D36F51CD}"/>
    <cellStyle name="Normal 9 5 6 2 5" xfId="5151" xr:uid="{597F6BEC-F368-487A-91F9-7B450276C0A4}"/>
    <cellStyle name="Normal 9 5 6 3" xfId="4214" xr:uid="{21F45F45-82B9-44A1-B467-B7451488160C}"/>
    <cellStyle name="Normal 9 5 6 3 2" xfId="5155" xr:uid="{300BD44A-B3AC-4268-9128-096B8B895C8B}"/>
    <cellStyle name="Normal 9 5 6 4" xfId="4215" xr:uid="{24C4746E-7876-4351-9B2F-C0C8953D9FD4}"/>
    <cellStyle name="Normal 9 5 6 4 2" xfId="5156" xr:uid="{3CCF142A-C4F4-4C4B-AA5D-44B2141D9CC3}"/>
    <cellStyle name="Normal 9 5 6 5" xfId="4216" xr:uid="{059961CA-E2D2-4FEC-AF92-BC0D447EA400}"/>
    <cellStyle name="Normal 9 5 6 5 2" xfId="5157" xr:uid="{CB9B2732-AB6D-45BC-B730-DE30CAE57542}"/>
    <cellStyle name="Normal 9 5 6 6" xfId="5150" xr:uid="{2A704989-3727-4716-A21A-DD8C2CD9262E}"/>
    <cellStyle name="Normal 9 5 7" xfId="2470" xr:uid="{07A53DDB-0A63-4873-A6EF-BF62CF88AEEA}"/>
    <cellStyle name="Normal 9 5 7 2" xfId="4217" xr:uid="{A4CCF775-D585-4ECB-8EB0-27A1C7B3A7CF}"/>
    <cellStyle name="Normal 9 5 7 2 2" xfId="5159" xr:uid="{E3A28454-7E40-4E0E-AC34-105E65BAEF04}"/>
    <cellStyle name="Normal 9 5 7 3" xfId="4218" xr:uid="{7F9E0F6B-A32F-4C02-81E7-C93D3C25591C}"/>
    <cellStyle name="Normal 9 5 7 3 2" xfId="5160" xr:uid="{8F93DD79-2E5F-4D81-BF55-E28A08BC6CA9}"/>
    <cellStyle name="Normal 9 5 7 4" xfId="4219" xr:uid="{E350230E-0134-4D58-9994-2E8B0BEF8B52}"/>
    <cellStyle name="Normal 9 5 7 4 2" xfId="5161" xr:uid="{98DD3291-EA9E-43AC-BFC3-D451445AAEFB}"/>
    <cellStyle name="Normal 9 5 7 5" xfId="5158" xr:uid="{01AD8729-CD4A-4E9E-8CFF-486937DED738}"/>
    <cellStyle name="Normal 9 5 8" xfId="4220" xr:uid="{53B16E47-A083-4DD8-85BB-7753553F7A51}"/>
    <cellStyle name="Normal 9 5 8 2" xfId="4221" xr:uid="{E21CF2FD-8E77-4B11-B65A-E245BFE7800E}"/>
    <cellStyle name="Normal 9 5 8 2 2" xfId="5163" xr:uid="{856FD1AD-1FFF-4E95-8FC5-7962369E69A9}"/>
    <cellStyle name="Normal 9 5 8 3" xfId="4222" xr:uid="{1AB15365-97E5-4A4B-B0AF-1EC42769DD5F}"/>
    <cellStyle name="Normal 9 5 8 3 2" xfId="5164" xr:uid="{A6674937-FA8F-476E-89D9-3CF9FF84B649}"/>
    <cellStyle name="Normal 9 5 8 4" xfId="4223" xr:uid="{E7A804C2-331F-4097-8D7A-06A2E505DB30}"/>
    <cellStyle name="Normal 9 5 8 4 2" xfId="5165" xr:uid="{E243B113-C9AC-451D-9900-30E1908277C7}"/>
    <cellStyle name="Normal 9 5 8 5" xfId="5162" xr:uid="{EE5ADB38-D38E-4E68-8ED0-45BB643D62A4}"/>
    <cellStyle name="Normal 9 5 9" xfId="4224" xr:uid="{92C0CC97-E8CF-41EC-8CDD-BE0B28741A2E}"/>
    <cellStyle name="Normal 9 5 9 2" xfId="5166" xr:uid="{684742BC-79A5-436B-B792-91F53BB071E7}"/>
    <cellStyle name="Normal 9 6" xfId="181" xr:uid="{F233E04C-701D-492F-B46C-113CC7ACA201}"/>
    <cellStyle name="Normal 9 6 10" xfId="5167" xr:uid="{1B8ACDCC-AF02-4E3F-8CEA-D2904039874B}"/>
    <cellStyle name="Normal 9 6 2" xfId="182" xr:uid="{0D76A878-E630-4B41-BF6F-1CE888D85080}"/>
    <cellStyle name="Normal 9 6 2 2" xfId="423" xr:uid="{86E35897-A465-4D4E-9A3F-C58EE82AE36D}"/>
    <cellStyle name="Normal 9 6 2 2 2" xfId="886" xr:uid="{481DFE80-3972-4484-9B4C-EDCBDE0D16A0}"/>
    <cellStyle name="Normal 9 6 2 2 2 2" xfId="2471" xr:uid="{71695250-252C-4555-A169-32DACA49011D}"/>
    <cellStyle name="Normal 9 6 2 2 2 2 2" xfId="5171" xr:uid="{D307DCA2-E8C4-425A-8581-12C06025652D}"/>
    <cellStyle name="Normal 9 6 2 2 2 3" xfId="4225" xr:uid="{AD346AED-6EB3-4172-B7D1-99620A917487}"/>
    <cellStyle name="Normal 9 6 2 2 2 3 2" xfId="5172" xr:uid="{5D7AB9AA-7B7C-430E-B67E-A585FA0E879A}"/>
    <cellStyle name="Normal 9 6 2 2 2 4" xfId="4226" xr:uid="{2232C0CC-C934-498D-B1B7-9F4606AB81F5}"/>
    <cellStyle name="Normal 9 6 2 2 2 4 2" xfId="5173" xr:uid="{C131206C-01F8-4A9E-9D8F-5660CE20FD2D}"/>
    <cellStyle name="Normal 9 6 2 2 2 5" xfId="5170" xr:uid="{D6136A58-E6B4-4CEE-8420-356639A73CBC}"/>
    <cellStyle name="Normal 9 6 2 2 3" xfId="2472" xr:uid="{5E7646C3-A34F-4EDE-9485-89463610422C}"/>
    <cellStyle name="Normal 9 6 2 2 3 2" xfId="4227" xr:uid="{171A7E6D-9148-4BA8-8E91-34FB31683B4F}"/>
    <cellStyle name="Normal 9 6 2 2 3 2 2" xfId="5175" xr:uid="{D55A9A8D-60FA-4E3C-A1AE-2CDC0B0B0387}"/>
    <cellStyle name="Normal 9 6 2 2 3 3" xfId="4228" xr:uid="{080C745F-5B7A-41E7-B391-5B1081988E6A}"/>
    <cellStyle name="Normal 9 6 2 2 3 3 2" xfId="5176" xr:uid="{5D436395-E6BA-41C3-8BF4-8C5C3CEF4142}"/>
    <cellStyle name="Normal 9 6 2 2 3 4" xfId="4229" xr:uid="{60229BA7-264B-479A-949B-CD42DDC2576D}"/>
    <cellStyle name="Normal 9 6 2 2 3 4 2" xfId="5177" xr:uid="{864AFA98-7748-4E1E-AF59-1F414FA57822}"/>
    <cellStyle name="Normal 9 6 2 2 3 5" xfId="5174" xr:uid="{DF0D83D3-1501-4223-BFAF-4BD7AECE8F6A}"/>
    <cellStyle name="Normal 9 6 2 2 4" xfId="4230" xr:uid="{F86CAEB1-9602-4767-841C-2F2A1C9C1A1D}"/>
    <cellStyle name="Normal 9 6 2 2 4 2" xfId="5178" xr:uid="{D6DFBC1C-E77F-4B1A-998E-68B1983A48E5}"/>
    <cellStyle name="Normal 9 6 2 2 5" xfId="4231" xr:uid="{8B966D4B-618E-4511-9A7D-5B66371732EE}"/>
    <cellStyle name="Normal 9 6 2 2 5 2" xfId="5179" xr:uid="{88BF90CC-4F47-410C-9C64-42181CE579ED}"/>
    <cellStyle name="Normal 9 6 2 2 6" xfId="4232" xr:uid="{6A003F13-1FBB-4836-8818-EDE201D87303}"/>
    <cellStyle name="Normal 9 6 2 2 6 2" xfId="5180" xr:uid="{FA558DEB-CC47-47DC-BFC4-60EA5A9E2766}"/>
    <cellStyle name="Normal 9 6 2 2 7" xfId="5169" xr:uid="{AC6F2B37-680C-4B51-B88D-C0DA61F40254}"/>
    <cellStyle name="Normal 9 6 2 3" xfId="887" xr:uid="{48F353E1-BE2B-4520-9413-8FF843B540FE}"/>
    <cellStyle name="Normal 9 6 2 3 2" xfId="2473" xr:uid="{078E198C-7B0C-4A25-86A9-D5FD69C0B6F7}"/>
    <cellStyle name="Normal 9 6 2 3 2 2" xfId="4233" xr:uid="{6DFC32DC-BBCA-4E44-9581-787DF6F94D1E}"/>
    <cellStyle name="Normal 9 6 2 3 2 2 2" xfId="5183" xr:uid="{D0CC2A80-A400-4B97-8629-514994C2CE2F}"/>
    <cellStyle name="Normal 9 6 2 3 2 3" xfId="4234" xr:uid="{75933EB9-5149-489D-B0F4-15989B4FA753}"/>
    <cellStyle name="Normal 9 6 2 3 2 3 2" xfId="5184" xr:uid="{4048F98D-2903-42C2-B547-38D2C6ECF14F}"/>
    <cellStyle name="Normal 9 6 2 3 2 4" xfId="4235" xr:uid="{02F4F205-351A-4CC2-8CCC-3877A93B8DB1}"/>
    <cellStyle name="Normal 9 6 2 3 2 4 2" xfId="5185" xr:uid="{06361268-7002-4BC7-A616-10328CD98F3A}"/>
    <cellStyle name="Normal 9 6 2 3 2 5" xfId="5182" xr:uid="{59D80366-EFC8-4FC5-890E-030162C6DF92}"/>
    <cellStyle name="Normal 9 6 2 3 3" xfId="4236" xr:uid="{95EE2F3E-DE33-49E2-8F08-6957859B975F}"/>
    <cellStyle name="Normal 9 6 2 3 3 2" xfId="5186" xr:uid="{B158FA3F-7826-4DBD-B0ED-070ACCB05FE0}"/>
    <cellStyle name="Normal 9 6 2 3 4" xfId="4237" xr:uid="{4AEB683B-F6C4-4EC7-A4DF-C21975EEA8F8}"/>
    <cellStyle name="Normal 9 6 2 3 4 2" xfId="5187" xr:uid="{565D1E7A-0E18-4DD6-BF00-0C842533124B}"/>
    <cellStyle name="Normal 9 6 2 3 5" xfId="4238" xr:uid="{8EF77C64-C30B-4D86-B213-A72653D3ED95}"/>
    <cellStyle name="Normal 9 6 2 3 5 2" xfId="5188" xr:uid="{8E4F11A9-D8D6-43BB-8A5E-D41390CC532D}"/>
    <cellStyle name="Normal 9 6 2 3 6" xfId="5181" xr:uid="{7B92311F-C188-4DBA-9255-624E886AAF44}"/>
    <cellStyle name="Normal 9 6 2 4" xfId="2474" xr:uid="{7E47EE64-4723-4E0B-A4CA-76D853FE0418}"/>
    <cellStyle name="Normal 9 6 2 4 2" xfId="4239" xr:uid="{FB031248-F176-440A-95DB-86EFCC964C3D}"/>
    <cellStyle name="Normal 9 6 2 4 2 2" xfId="5190" xr:uid="{124FE027-5C05-4704-9BE1-0D025BE602A1}"/>
    <cellStyle name="Normal 9 6 2 4 3" xfId="4240" xr:uid="{3B17E666-9F13-4394-8715-511B5B2D7B41}"/>
    <cellStyle name="Normal 9 6 2 4 3 2" xfId="5191" xr:uid="{4BF86AB3-BD68-413F-971B-652A285C2778}"/>
    <cellStyle name="Normal 9 6 2 4 4" xfId="4241" xr:uid="{F85D29AD-8E57-4452-9DE3-1091E06ED013}"/>
    <cellStyle name="Normal 9 6 2 4 4 2" xfId="5192" xr:uid="{CEF973C6-FD71-4819-9D26-1D0E4356E6A4}"/>
    <cellStyle name="Normal 9 6 2 4 5" xfId="5189" xr:uid="{B0B6D005-878E-41C4-BF88-BD2F04B01590}"/>
    <cellStyle name="Normal 9 6 2 5" xfId="4242" xr:uid="{C58B2F6F-6589-48F0-9A36-09AD9762D0A6}"/>
    <cellStyle name="Normal 9 6 2 5 2" xfId="4243" xr:uid="{6FA73859-3158-4332-9D23-F6C6CFC9F28D}"/>
    <cellStyle name="Normal 9 6 2 5 2 2" xfId="5194" xr:uid="{6DA5C00B-8034-4481-BB5B-98C10ABE5C24}"/>
    <cellStyle name="Normal 9 6 2 5 3" xfId="4244" xr:uid="{27531FD6-211E-41B8-B679-1BBCECE923AC}"/>
    <cellStyle name="Normal 9 6 2 5 3 2" xfId="5195" xr:uid="{4FFA68FC-6172-4A4B-8445-064FF4616113}"/>
    <cellStyle name="Normal 9 6 2 5 4" xfId="4245" xr:uid="{CD28D0A6-2640-4C26-811A-3ECE433CFD9F}"/>
    <cellStyle name="Normal 9 6 2 5 4 2" xfId="5196" xr:uid="{1BC5DD27-6D75-4A5A-ABA1-46C12C4F7D55}"/>
    <cellStyle name="Normal 9 6 2 5 5" xfId="5193" xr:uid="{00B86193-62FC-457A-80B4-C723B22C3018}"/>
    <cellStyle name="Normal 9 6 2 6" xfId="4246" xr:uid="{DA9E4E9D-B0F8-4DAA-9336-94B573F8C5DB}"/>
    <cellStyle name="Normal 9 6 2 6 2" xfId="5197" xr:uid="{63E07D09-36E2-4BB4-BD98-43326A557ABD}"/>
    <cellStyle name="Normal 9 6 2 7" xfId="4247" xr:uid="{F5E5C980-0D44-44DC-B8A1-48A68094CB1F}"/>
    <cellStyle name="Normal 9 6 2 7 2" xfId="5198" xr:uid="{598E01E7-3202-44BE-87E8-FF5DDD7FF670}"/>
    <cellStyle name="Normal 9 6 2 8" xfId="4248" xr:uid="{8C320FA2-A889-4DAE-887B-96D2D8379AD1}"/>
    <cellStyle name="Normal 9 6 2 8 2" xfId="5199" xr:uid="{6206A85D-7BC8-41E7-B533-0998F4ED12FC}"/>
    <cellStyle name="Normal 9 6 2 9" xfId="5168" xr:uid="{68E3EC1D-1728-46EF-B0FA-47E2391542D8}"/>
    <cellStyle name="Normal 9 6 3" xfId="424" xr:uid="{CF4E7572-3BED-4CDE-867C-922B1355B78D}"/>
    <cellStyle name="Normal 9 6 3 2" xfId="888" xr:uid="{63C88673-7C73-40C5-A85E-F522FF1F82D6}"/>
    <cellStyle name="Normal 9 6 3 2 2" xfId="889" xr:uid="{8942152B-F3A6-4CEE-879B-A692AA542E4F}"/>
    <cellStyle name="Normal 9 6 3 2 2 2" xfId="5202" xr:uid="{570344DB-6657-4AB6-AC99-3A05DD0FBFF7}"/>
    <cellStyle name="Normal 9 6 3 2 3" xfId="4249" xr:uid="{B46AC415-38DB-4E17-A937-C88CB30E087E}"/>
    <cellStyle name="Normal 9 6 3 2 3 2" xfId="5203" xr:uid="{C8A3DAC8-536C-48EB-B039-53AC87F0A184}"/>
    <cellStyle name="Normal 9 6 3 2 4" xfId="4250" xr:uid="{C56A8413-1340-46B7-86E2-F277B3AAD9CD}"/>
    <cellStyle name="Normal 9 6 3 2 4 2" xfId="5204" xr:uid="{B1466EC6-209B-418D-A892-E91CF2CF1C0F}"/>
    <cellStyle name="Normal 9 6 3 2 5" xfId="5201" xr:uid="{AB111B20-0617-4309-817E-C361B2682516}"/>
    <cellStyle name="Normal 9 6 3 3" xfId="890" xr:uid="{A8B75118-569E-4527-A04A-EA42FD42DF90}"/>
    <cellStyle name="Normal 9 6 3 3 2" xfId="4251" xr:uid="{D423B6EC-066C-49E3-A7A2-7D5F12D2F65C}"/>
    <cellStyle name="Normal 9 6 3 3 2 2" xfId="5206" xr:uid="{8E78642C-F0F0-49DC-B4E0-0C24C304C9E7}"/>
    <cellStyle name="Normal 9 6 3 3 3" xfId="4252" xr:uid="{85540BCC-BE52-42FE-A8D6-99CA02B1C1F0}"/>
    <cellStyle name="Normal 9 6 3 3 3 2" xfId="5207" xr:uid="{2A69997A-96A0-42E4-BDC2-E4F2B0501FAC}"/>
    <cellStyle name="Normal 9 6 3 3 4" xfId="4253" xr:uid="{6760506A-EF81-4889-917A-D689F4E0FC52}"/>
    <cellStyle name="Normal 9 6 3 3 4 2" xfId="5208" xr:uid="{6FCEFFC7-6B1F-4773-99B4-0F223D6DA664}"/>
    <cellStyle name="Normal 9 6 3 3 5" xfId="5205" xr:uid="{EF153C4A-EA30-49FD-A3B7-A2C30FBF1EF7}"/>
    <cellStyle name="Normal 9 6 3 4" xfId="4254" xr:uid="{7098ED6E-135A-4548-B15E-2CCE5BE87285}"/>
    <cellStyle name="Normal 9 6 3 4 2" xfId="5209" xr:uid="{DA4DCB61-DC90-400F-8498-0EAAD0ACB05F}"/>
    <cellStyle name="Normal 9 6 3 5" xfId="4255" xr:uid="{42248F14-50B4-45B6-80AB-DED37383D35D}"/>
    <cellStyle name="Normal 9 6 3 5 2" xfId="5210" xr:uid="{9B5811B7-1BE4-43FC-B97E-69461F5A86E4}"/>
    <cellStyle name="Normal 9 6 3 6" xfId="4256" xr:uid="{107811A6-2431-4373-9C3F-A52F1EC2D925}"/>
    <cellStyle name="Normal 9 6 3 6 2" xfId="5211" xr:uid="{BF605C90-DE3E-4675-B93B-5ED4AB664610}"/>
    <cellStyle name="Normal 9 6 3 7" xfId="5200" xr:uid="{C5894E89-035F-4B07-AB35-84BB8AA9CB48}"/>
    <cellStyle name="Normal 9 6 4" xfId="425" xr:uid="{9BBDB723-F104-4F4F-9FC5-D4DDD9DCF32A}"/>
    <cellStyle name="Normal 9 6 4 2" xfId="891" xr:uid="{6443BBF9-3E56-411D-A9A9-2F1A0B1C7C56}"/>
    <cellStyle name="Normal 9 6 4 2 2" xfId="4257" xr:uid="{D4C00CAF-DFA2-45FE-BE56-ADFB1C401462}"/>
    <cellStyle name="Normal 9 6 4 2 2 2" xfId="5214" xr:uid="{57B04B16-7392-4107-B790-85861236D6A4}"/>
    <cellStyle name="Normal 9 6 4 2 3" xfId="4258" xr:uid="{89017220-14F0-4B63-B8F3-6A941BF01A13}"/>
    <cellStyle name="Normal 9 6 4 2 3 2" xfId="5215" xr:uid="{6D9507A2-F9D0-4215-AA9A-2B20B6000736}"/>
    <cellStyle name="Normal 9 6 4 2 4" xfId="4259" xr:uid="{DE916CEA-D4C2-4CD1-B2CF-600BB1324D45}"/>
    <cellStyle name="Normal 9 6 4 2 4 2" xfId="5216" xr:uid="{DD6E71BA-3FE0-4088-85E1-942193A4E142}"/>
    <cellStyle name="Normal 9 6 4 2 5" xfId="5213" xr:uid="{38375A0E-65E2-4458-90DD-65EC1597700E}"/>
    <cellStyle name="Normal 9 6 4 3" xfId="4260" xr:uid="{08DAC7C9-C67F-403A-B2B8-7212E80AB539}"/>
    <cellStyle name="Normal 9 6 4 3 2" xfId="5217" xr:uid="{258646AD-C460-4E7D-8982-939254CCA8BA}"/>
    <cellStyle name="Normal 9 6 4 4" xfId="4261" xr:uid="{3FF55884-8330-405C-922B-52B55D328F12}"/>
    <cellStyle name="Normal 9 6 4 4 2" xfId="5218" xr:uid="{0E523EE8-5EB7-492B-B4ED-743196C8993E}"/>
    <cellStyle name="Normal 9 6 4 5" xfId="4262" xr:uid="{0CD465FF-AF55-495F-A23A-1E50B4B02783}"/>
    <cellStyle name="Normal 9 6 4 5 2" xfId="5219" xr:uid="{D600AF59-C312-4E2F-AF32-F46CEC1AC14F}"/>
    <cellStyle name="Normal 9 6 4 6" xfId="5212" xr:uid="{E3DA88A7-201A-4F28-994D-C7657DB23477}"/>
    <cellStyle name="Normal 9 6 5" xfId="892" xr:uid="{DAEC77FD-9FD3-4AC9-9A16-BD462ECF9ADD}"/>
    <cellStyle name="Normal 9 6 5 2" xfId="4263" xr:uid="{6A1B1217-9098-472F-8E6E-0395215D9418}"/>
    <cellStyle name="Normal 9 6 5 2 2" xfId="5221" xr:uid="{F0151994-EB5F-4E64-B605-C6FD28A3B69E}"/>
    <cellStyle name="Normal 9 6 5 3" xfId="4264" xr:uid="{00B6C274-46A1-480A-A1DC-BDD8456E714C}"/>
    <cellStyle name="Normal 9 6 5 3 2" xfId="5222" xr:uid="{18C7400D-280D-4C3E-8C8C-618C8579423B}"/>
    <cellStyle name="Normal 9 6 5 4" xfId="4265" xr:uid="{9D0A31DA-506E-4B85-BE61-3BCBE12826AA}"/>
    <cellStyle name="Normal 9 6 5 4 2" xfId="5223" xr:uid="{737575F5-2FF6-4CFE-B4B6-6A09C4A8CF36}"/>
    <cellStyle name="Normal 9 6 5 5" xfId="5220" xr:uid="{AFBAEE3E-1A7C-4BC4-B719-15BC7F91ED2C}"/>
    <cellStyle name="Normal 9 6 6" xfId="4266" xr:uid="{0A3DF64E-DE30-4E60-8161-4ADB0B3501BD}"/>
    <cellStyle name="Normal 9 6 6 2" xfId="4267" xr:uid="{D42A0E3B-20B8-4C6B-B72A-8083FDE0FC2A}"/>
    <cellStyle name="Normal 9 6 6 2 2" xfId="5225" xr:uid="{FF5A0CE5-759A-4200-87FB-239951D36294}"/>
    <cellStyle name="Normal 9 6 6 3" xfId="4268" xr:uid="{2C4B54EC-ECD8-49C6-980D-DE0DBFC1D638}"/>
    <cellStyle name="Normal 9 6 6 3 2" xfId="5226" xr:uid="{B02E3DA9-1C28-45A2-8A07-410C1CDFBFA6}"/>
    <cellStyle name="Normal 9 6 6 4" xfId="4269" xr:uid="{56969846-1F6E-4A93-925E-CF93604CBB70}"/>
    <cellStyle name="Normal 9 6 6 4 2" xfId="5227" xr:uid="{FD82B3A8-C11F-4AEC-AF8E-CF1050C1FC47}"/>
    <cellStyle name="Normal 9 6 6 5" xfId="5224" xr:uid="{F3CB8548-FC8F-46A0-9165-C0E1505AF8DE}"/>
    <cellStyle name="Normal 9 6 7" xfId="4270" xr:uid="{40789A99-A1E2-486B-A1B7-210BCA799E0D}"/>
    <cellStyle name="Normal 9 6 7 2" xfId="5228" xr:uid="{BF296AAF-B4D5-4528-A57C-35D8994A40ED}"/>
    <cellStyle name="Normal 9 6 8" xfId="4271" xr:uid="{5791B87A-B74B-477A-B7ED-53F20E45BC2C}"/>
    <cellStyle name="Normal 9 6 8 2" xfId="5229" xr:uid="{AAEF27BC-6F88-4153-A232-7C8C645565DB}"/>
    <cellStyle name="Normal 9 6 9" xfId="4272" xr:uid="{BA0AA8AD-23A0-4E85-A9D5-7317688FDF3B}"/>
    <cellStyle name="Normal 9 6 9 2" xfId="5230" xr:uid="{909EA8B0-D943-4EE0-ADDA-81FF96732AAA}"/>
    <cellStyle name="Normal 9 7" xfId="183" xr:uid="{902FDEFB-DE75-4662-BC72-4BA2992C7C7C}"/>
    <cellStyle name="Normal 9 7 2" xfId="426" xr:uid="{7CFE84BA-9293-4901-8AAA-7F985ADFCC56}"/>
    <cellStyle name="Normal 9 7 2 2" xfId="893" xr:uid="{49D4B393-02A2-49DC-B525-5F8673E39ECC}"/>
    <cellStyle name="Normal 9 7 2 2 2" xfId="2475" xr:uid="{CA33DCED-757D-4037-B4A0-CFA26858E39A}"/>
    <cellStyle name="Normal 9 7 2 2 2 2" xfId="2476" xr:uid="{162AC833-3DC6-4F81-A21E-2AF93B310977}"/>
    <cellStyle name="Normal 9 7 2 2 2 2 2" xfId="5235" xr:uid="{4DE81E24-A106-4A43-A626-00ECFF53069F}"/>
    <cellStyle name="Normal 9 7 2 2 2 3" xfId="5234" xr:uid="{05A365F4-0C0B-4A38-B546-3723E04D6C1F}"/>
    <cellStyle name="Normal 9 7 2 2 3" xfId="2477" xr:uid="{C0E6DC64-B2A4-49B9-B569-BBC1D6DF53B8}"/>
    <cellStyle name="Normal 9 7 2 2 3 2" xfId="5236" xr:uid="{8707BA16-C6B6-4EA7-B41B-D4370C1C9C1E}"/>
    <cellStyle name="Normal 9 7 2 2 4" xfId="4273" xr:uid="{48C4E694-1E5E-4D61-8A8A-86833DA73E85}"/>
    <cellStyle name="Normal 9 7 2 2 4 2" xfId="5237" xr:uid="{140B3389-B9B7-4279-9413-1D5B64D38084}"/>
    <cellStyle name="Normal 9 7 2 2 5" xfId="5233" xr:uid="{F3501827-E55F-46BB-B37A-2A05614DABEF}"/>
    <cellStyle name="Normal 9 7 2 3" xfId="2478" xr:uid="{D557C493-7278-4110-AC87-7B811762BEFD}"/>
    <cellStyle name="Normal 9 7 2 3 2" xfId="2479" xr:uid="{1D517567-6CA5-4500-B142-CDA1316BE3AF}"/>
    <cellStyle name="Normal 9 7 2 3 2 2" xfId="5239" xr:uid="{381A64E0-4B54-49F8-B714-0C0D1848396C}"/>
    <cellStyle name="Normal 9 7 2 3 3" xfId="4274" xr:uid="{375C2238-081D-4488-B6B4-40C4901106AC}"/>
    <cellStyle name="Normal 9 7 2 3 3 2" xfId="5240" xr:uid="{78C8CFED-5B86-4E95-98E2-42ED36D442CF}"/>
    <cellStyle name="Normal 9 7 2 3 4" xfId="4275" xr:uid="{D7EA2F76-B4B7-41D1-ADAF-A7309A7359B7}"/>
    <cellStyle name="Normal 9 7 2 3 4 2" xfId="5241" xr:uid="{98721139-22CB-4677-803A-02B490609289}"/>
    <cellStyle name="Normal 9 7 2 3 5" xfId="5238" xr:uid="{F3C9CE50-15C6-4286-835E-7565E7150F6B}"/>
    <cellStyle name="Normal 9 7 2 4" xfId="2480" xr:uid="{1EDEC688-BD0F-4FC2-9AE1-578F9CFA3E02}"/>
    <cellStyle name="Normal 9 7 2 4 2" xfId="5242" xr:uid="{EE6670F9-AA00-4F65-8878-3D0851FBB874}"/>
    <cellStyle name="Normal 9 7 2 5" xfId="4276" xr:uid="{51626573-DAC5-4C87-9A87-568E76BB6A59}"/>
    <cellStyle name="Normal 9 7 2 5 2" xfId="5243" xr:uid="{0FBD171F-3CB2-44E7-B0FA-66EF5698B3B4}"/>
    <cellStyle name="Normal 9 7 2 6" xfId="4277" xr:uid="{0506903E-756D-420A-A8E5-8F72421F0719}"/>
    <cellStyle name="Normal 9 7 2 6 2" xfId="5244" xr:uid="{4F9B399E-8D60-4DDD-9E9F-24D297916D34}"/>
    <cellStyle name="Normal 9 7 2 7" xfId="5232" xr:uid="{8C0BF4CC-4E9C-4F51-A23A-108487D3F56F}"/>
    <cellStyle name="Normal 9 7 3" xfId="894" xr:uid="{44E93276-8302-4198-97E9-FA5079B4E096}"/>
    <cellStyle name="Normal 9 7 3 2" xfId="2481" xr:uid="{6628472F-A1AA-4419-8891-87047CE0E46F}"/>
    <cellStyle name="Normal 9 7 3 2 2" xfId="2482" xr:uid="{68FA3747-01F0-4D5A-922C-EB6403AE7476}"/>
    <cellStyle name="Normal 9 7 3 2 2 2" xfId="5247" xr:uid="{1625039B-AE6B-48D5-8ECC-90B5D7881D5E}"/>
    <cellStyle name="Normal 9 7 3 2 3" xfId="4278" xr:uid="{657C8118-EA67-4306-B342-2B686B8B4CFA}"/>
    <cellStyle name="Normal 9 7 3 2 3 2" xfId="5248" xr:uid="{2F438F46-AC86-4306-9405-590DDEF2C25C}"/>
    <cellStyle name="Normal 9 7 3 2 4" xfId="4279" xr:uid="{12EA2914-67BD-4A5A-8380-D498F58A7E35}"/>
    <cellStyle name="Normal 9 7 3 2 4 2" xfId="5249" xr:uid="{2393E17F-B016-4C92-8134-4CA1FB810E4E}"/>
    <cellStyle name="Normal 9 7 3 2 5" xfId="5246" xr:uid="{62A4E357-0F99-4B3C-B075-F8C3D8918401}"/>
    <cellStyle name="Normal 9 7 3 3" xfId="2483" xr:uid="{72CE68F9-E645-485B-B5CD-318BD4538041}"/>
    <cellStyle name="Normal 9 7 3 3 2" xfId="5250" xr:uid="{B8DF9890-DE2D-4C1E-B160-929280228D64}"/>
    <cellStyle name="Normal 9 7 3 4" xfId="4280" xr:uid="{390586BB-2630-4507-9A72-BEDED1B97512}"/>
    <cellStyle name="Normal 9 7 3 4 2" xfId="5251" xr:uid="{8026A054-F1F0-4F8A-AC95-3684A1DCCC96}"/>
    <cellStyle name="Normal 9 7 3 5" xfId="4281" xr:uid="{24133174-1117-468E-B293-2E61B219AB21}"/>
    <cellStyle name="Normal 9 7 3 5 2" xfId="5252" xr:uid="{D08D82FD-CD46-40CF-95D7-8D779046D5DD}"/>
    <cellStyle name="Normal 9 7 3 6" xfId="5245" xr:uid="{453C79CE-2740-4F8D-B9AE-980BA3BEDACA}"/>
    <cellStyle name="Normal 9 7 4" xfId="2484" xr:uid="{211DE099-4C77-49ED-B993-CF01D01D1CF3}"/>
    <cellStyle name="Normal 9 7 4 2" xfId="2485" xr:uid="{47251F81-7471-4156-B8C8-DA4996AABD27}"/>
    <cellStyle name="Normal 9 7 4 2 2" xfId="5254" xr:uid="{D424845B-B92B-45FE-9A7A-6A1CF987067D}"/>
    <cellStyle name="Normal 9 7 4 3" xfId="4282" xr:uid="{0ADB7279-2FF4-417A-B76F-C552337AF4DF}"/>
    <cellStyle name="Normal 9 7 4 3 2" xfId="5255" xr:uid="{5AF0D11A-A314-4537-A1AA-1990F5746500}"/>
    <cellStyle name="Normal 9 7 4 4" xfId="4283" xr:uid="{B393285E-086F-49A1-9B88-69D57FB5AA70}"/>
    <cellStyle name="Normal 9 7 4 4 2" xfId="5256" xr:uid="{D52F8F3F-A5F2-40BE-94B3-EA3A552B42E9}"/>
    <cellStyle name="Normal 9 7 4 5" xfId="5253" xr:uid="{AEF96719-3BB4-49B9-9D4A-B08CA59F9D0C}"/>
    <cellStyle name="Normal 9 7 5" xfId="2486" xr:uid="{9AAD5BA7-6A3B-4001-81B1-2927A8EE3C94}"/>
    <cellStyle name="Normal 9 7 5 2" xfId="4284" xr:uid="{66851354-B113-434B-B3B3-BFA24C0183E8}"/>
    <cellStyle name="Normal 9 7 5 2 2" xfId="5258" xr:uid="{48D78983-3932-482A-90DD-72BD7D23A0F4}"/>
    <cellStyle name="Normal 9 7 5 3" xfId="4285" xr:uid="{82ABD89F-A64D-4F06-9BAE-33A0F700CDFF}"/>
    <cellStyle name="Normal 9 7 5 3 2" xfId="5259" xr:uid="{D0540B84-C20E-43F2-843F-E55EBBB20225}"/>
    <cellStyle name="Normal 9 7 5 4" xfId="4286" xr:uid="{B09BBD48-84C1-4D8D-9E4B-9DDB0A9989A2}"/>
    <cellStyle name="Normal 9 7 5 4 2" xfId="5260" xr:uid="{2241DB1B-0055-424A-BDB6-2C9321D0EDD2}"/>
    <cellStyle name="Normal 9 7 5 5" xfId="5257" xr:uid="{A2DAA27C-20E6-4CC6-ACB3-B3D51BF6647E}"/>
    <cellStyle name="Normal 9 7 6" xfId="4287" xr:uid="{4BC900CD-E0CE-425E-935E-6CF3850805AC}"/>
    <cellStyle name="Normal 9 7 6 2" xfId="5261" xr:uid="{FE6ED4C1-44D0-46AD-A5BE-424C5E605FF0}"/>
    <cellStyle name="Normal 9 7 7" xfId="4288" xr:uid="{D14CED32-6B74-4E42-A29E-481BD02E1D14}"/>
    <cellStyle name="Normal 9 7 7 2" xfId="5262" xr:uid="{57144050-588B-4C40-880A-7D61225E234E}"/>
    <cellStyle name="Normal 9 7 8" xfId="4289" xr:uid="{5DA08180-E1E5-4858-B080-40B2B007666F}"/>
    <cellStyle name="Normal 9 7 8 2" xfId="5263" xr:uid="{9CBAD7C6-2715-4884-96A7-5646777D63C1}"/>
    <cellStyle name="Normal 9 7 9" xfId="5231" xr:uid="{BEA7E7B7-F551-4BAC-AAD3-00EBE2BCCD39}"/>
    <cellStyle name="Normal 9 8" xfId="427" xr:uid="{F2F64C82-60B1-405F-843C-2523200E1A15}"/>
    <cellStyle name="Normal 9 8 2" xfId="895" xr:uid="{B9EA9E16-DF40-42B1-B2BA-D51D6F1AA5F6}"/>
    <cellStyle name="Normal 9 8 2 2" xfId="896" xr:uid="{935617C1-A6AC-4023-A2E1-EB7DAD68A171}"/>
    <cellStyle name="Normal 9 8 2 2 2" xfId="2487" xr:uid="{B8F05568-6E2D-4D15-978A-61171A2CB5C0}"/>
    <cellStyle name="Normal 9 8 2 2 2 2" xfId="5267" xr:uid="{28DB97E8-51AA-4BBC-9FC9-51465FD4F497}"/>
    <cellStyle name="Normal 9 8 2 2 3" xfId="4290" xr:uid="{6E6DC39D-C6F9-4476-9045-D77B6D061727}"/>
    <cellStyle name="Normal 9 8 2 2 3 2" xfId="5268" xr:uid="{C3DB651E-521C-43F5-B859-266BAE94DD15}"/>
    <cellStyle name="Normal 9 8 2 2 4" xfId="4291" xr:uid="{7500B86C-1B51-44AA-8E6F-76D7BF2F3782}"/>
    <cellStyle name="Normal 9 8 2 2 4 2" xfId="5269" xr:uid="{FB6FDB62-5B9F-42FD-81A0-B17C5E764F24}"/>
    <cellStyle name="Normal 9 8 2 2 5" xfId="5266" xr:uid="{3779DEEE-2221-4F86-A5D0-B5BE1CCFF5CB}"/>
    <cellStyle name="Normal 9 8 2 3" xfId="2488" xr:uid="{1A5B94C1-A6F0-4E9D-AA80-46DF3C823192}"/>
    <cellStyle name="Normal 9 8 2 3 2" xfId="5270" xr:uid="{7587FFD8-C864-47E8-A38B-8CCA88123149}"/>
    <cellStyle name="Normal 9 8 2 4" xfId="4292" xr:uid="{17109C6B-DF42-449D-A36D-147897DE2C9D}"/>
    <cellStyle name="Normal 9 8 2 4 2" xfId="5271" xr:uid="{8CD402D2-ADA1-46FF-81FE-0E81D32C38FB}"/>
    <cellStyle name="Normal 9 8 2 5" xfId="4293" xr:uid="{4D65585A-BDE6-4950-B90C-723DFC76CEDE}"/>
    <cellStyle name="Normal 9 8 2 5 2" xfId="5272" xr:uid="{974E83B3-3B93-46C0-889E-2FBC408730B2}"/>
    <cellStyle name="Normal 9 8 2 6" xfId="5265" xr:uid="{1A596186-BAD7-4451-B9E8-7D8DB6C96D6F}"/>
    <cellStyle name="Normal 9 8 3" xfId="897" xr:uid="{AB7B5EDA-A3CE-489A-844B-9A47F90E1B8F}"/>
    <cellStyle name="Normal 9 8 3 2" xfId="2489" xr:uid="{294614E0-507E-4BFB-9452-6EDB9A7D0E2B}"/>
    <cellStyle name="Normal 9 8 3 2 2" xfId="5274" xr:uid="{59E5C48D-9F23-4E05-876D-BF9FC3AC3CCA}"/>
    <cellStyle name="Normal 9 8 3 3" xfId="4294" xr:uid="{6618586C-B170-4225-96FC-145483945AEF}"/>
    <cellStyle name="Normal 9 8 3 3 2" xfId="5275" xr:uid="{5C5E05D5-84E2-4D0F-BDFC-FB027AB14522}"/>
    <cellStyle name="Normal 9 8 3 4" xfId="4295" xr:uid="{54BC8225-439D-4F9E-A996-033698BD46AF}"/>
    <cellStyle name="Normal 9 8 3 4 2" xfId="5276" xr:uid="{174D0D9D-4472-46C8-8A90-13CA5956D69B}"/>
    <cellStyle name="Normal 9 8 3 5" xfId="5273" xr:uid="{6FEB4E4D-03F6-4C33-A68F-8E5168672F05}"/>
    <cellStyle name="Normal 9 8 4" xfId="2490" xr:uid="{A597DA49-A511-4509-90F5-327502D61BD6}"/>
    <cellStyle name="Normal 9 8 4 2" xfId="4296" xr:uid="{916A21C9-9BD7-46D8-B3F4-7E087F86A42C}"/>
    <cellStyle name="Normal 9 8 4 2 2" xfId="5278" xr:uid="{7D92D892-1FA5-4C7D-8505-5E11B9642A47}"/>
    <cellStyle name="Normal 9 8 4 3" xfId="4297" xr:uid="{8B0BEB82-6B28-4B0D-BF03-C0D8026C00E9}"/>
    <cellStyle name="Normal 9 8 4 3 2" xfId="5279" xr:uid="{01F81724-AD53-4FFD-9894-21E291DAFA07}"/>
    <cellStyle name="Normal 9 8 4 4" xfId="4298" xr:uid="{1883B3D6-A14C-460E-90AF-2AF2DB5A8F6B}"/>
    <cellStyle name="Normal 9 8 4 4 2" xfId="5280" xr:uid="{68FB1C99-6E9B-4B9E-A315-8013D652EE8F}"/>
    <cellStyle name="Normal 9 8 4 5" xfId="5277" xr:uid="{EDB910E9-2C99-4EBB-AC7C-B8D32B0E9E85}"/>
    <cellStyle name="Normal 9 8 5" xfId="4299" xr:uid="{E3523D14-B5C0-477E-89B1-ABEBECF40FA5}"/>
    <cellStyle name="Normal 9 8 5 2" xfId="5281" xr:uid="{88745BB7-B52A-4F04-8B35-16DA1A02D454}"/>
    <cellStyle name="Normal 9 8 6" xfId="4300" xr:uid="{6C3DCBC1-F3C3-4960-921A-C127CB9EC83B}"/>
    <cellStyle name="Normal 9 8 6 2" xfId="5282" xr:uid="{D7DDC2B6-7A43-4995-BF60-229F084BD0C9}"/>
    <cellStyle name="Normal 9 8 7" xfId="4301" xr:uid="{78910741-A2AA-4E6B-867D-C17FEE662DCE}"/>
    <cellStyle name="Normal 9 8 7 2" xfId="5283" xr:uid="{64B101B1-6299-48E7-98DF-29A2777E1E35}"/>
    <cellStyle name="Normal 9 8 8" xfId="5264" xr:uid="{C7D418C4-4850-4E46-A350-90746594B7FC}"/>
    <cellStyle name="Normal 9 9" xfId="428" xr:uid="{AD679738-4A3F-4D4F-8490-AA1CF8E44B2A}"/>
    <cellStyle name="Normal 9 9 2" xfId="898" xr:uid="{C8EFB165-F21C-4396-9ADA-0925735C6BC5}"/>
    <cellStyle name="Normal 9 9 2 2" xfId="2491" xr:uid="{FB0FCAEA-A5A7-447A-AA8F-CD4B58A97A80}"/>
    <cellStyle name="Normal 9 9 2 2 2" xfId="5286" xr:uid="{3FC523E4-3FB2-45D4-A35B-D0C12319D3B2}"/>
    <cellStyle name="Normal 9 9 2 3" xfId="4302" xr:uid="{921319F9-B973-4D9D-AF14-710C492F9ECC}"/>
    <cellStyle name="Normal 9 9 2 3 2" xfId="5287" xr:uid="{482C3169-0A62-4C5A-9DF4-DDBA40AB3BF2}"/>
    <cellStyle name="Normal 9 9 2 4" xfId="4303" xr:uid="{A728741D-C7FD-4BE7-9C31-C48C0B91E3DD}"/>
    <cellStyle name="Normal 9 9 2 4 2" xfId="5288" xr:uid="{FBFFCF31-F309-47E3-A178-5617D73115AD}"/>
    <cellStyle name="Normal 9 9 2 5" xfId="5285" xr:uid="{BCDADACF-CDE3-4250-B89B-2847E677ACAB}"/>
    <cellStyle name="Normal 9 9 3" xfId="2492" xr:uid="{BE1BD916-EDAE-4F68-B861-C15AB9425213}"/>
    <cellStyle name="Normal 9 9 3 2" xfId="4304" xr:uid="{E5E022F6-E40A-4F95-8B8A-55ADAB6A4F72}"/>
    <cellStyle name="Normal 9 9 3 2 2" xfId="5290" xr:uid="{090912EC-E01F-4991-9D07-EFC93269C36B}"/>
    <cellStyle name="Normal 9 9 3 3" xfId="4305" xr:uid="{6F8C96FD-9216-4489-8AD3-D9B5B0D7D62D}"/>
    <cellStyle name="Normal 9 9 3 3 2" xfId="5291" xr:uid="{B5CE5EC0-E368-4649-91F4-1579551BA51B}"/>
    <cellStyle name="Normal 9 9 3 4" xfId="4306" xr:uid="{244F8F40-5C83-4913-9914-C47F17C05BF8}"/>
    <cellStyle name="Normal 9 9 3 4 2" xfId="5292" xr:uid="{3621AA06-E6F9-44BA-9314-C19141D1B225}"/>
    <cellStyle name="Normal 9 9 3 5" xfId="5289" xr:uid="{0F6A4051-95F5-45C9-ABF3-B1E8838CEAF6}"/>
    <cellStyle name="Normal 9 9 4" xfId="4307" xr:uid="{ED9C5196-1489-471D-ABBE-883BF0A22EEC}"/>
    <cellStyle name="Normal 9 9 4 2" xfId="5293" xr:uid="{4D6F3D2D-7A1B-4B7B-9CF1-A3E79B47BD42}"/>
    <cellStyle name="Normal 9 9 5" xfId="4308" xr:uid="{2716B297-9657-40AE-BDD0-9C23BC5427A7}"/>
    <cellStyle name="Normal 9 9 5 2" xfId="5294" xr:uid="{C75691AD-339B-4B2F-ADF6-44052A94ADD7}"/>
    <cellStyle name="Normal 9 9 6" xfId="4309" xr:uid="{B54D7C31-47D1-48CD-9FF1-BE99055FEF72}"/>
    <cellStyle name="Normal 9 9 6 2" xfId="5295" xr:uid="{7833B5C8-ACF7-4289-9CD8-86EECD7E15A5}"/>
    <cellStyle name="Normal 9 9 7" xfId="5284" xr:uid="{3785CCFC-1AC6-41B2-BC10-8C83DFFD8213}"/>
    <cellStyle name="Percent 2" xfId="70" xr:uid="{C03CBA1D-48D3-4DA5-9E4B-07F1E385E7EE}"/>
    <cellStyle name="Percent 2 2" xfId="5296" xr:uid="{2850FD7D-46DC-4004-9E45-002D4595B011}"/>
    <cellStyle name="Гиперссылка 2" xfId="4" xr:uid="{49BAA0F8-B3D3-41B5-87DD-435502328B29}"/>
    <cellStyle name="Гиперссылка 2 2" xfId="5297" xr:uid="{031F2DED-7854-4E3F-8F91-9665EC3D92FD}"/>
    <cellStyle name="Обычный 2" xfId="1" xr:uid="{A3CD5D5E-4502-4158-8112-08CDD679ACF5}"/>
    <cellStyle name="Обычный 2 2" xfId="5" xr:uid="{D19F253E-EE9B-4476-9D91-2EE3A6D7A3DC}"/>
    <cellStyle name="Обычный 2 2 2" xfId="5299" xr:uid="{E62847B4-451B-4E91-9A44-1EBDD79A627A}"/>
    <cellStyle name="Обычный 2 3" xfId="5298" xr:uid="{77908FDE-6AE9-4377-81BB-E0E14C7584AE}"/>
    <cellStyle name="常规_Sheet1_1" xfId="4411" xr:uid="{4588EB1D-AD13-42D8-9042-CD8B154D59A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R22" sqref="R2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5"/>
  <sheetViews>
    <sheetView tabSelected="1" zoomScale="90" zoomScaleNormal="90" workbookViewId="0">
      <selection activeCell="R16" sqref="R1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721</v>
      </c>
      <c r="C10" s="132"/>
      <c r="D10" s="132"/>
      <c r="E10" s="132"/>
      <c r="F10" s="127"/>
      <c r="G10" s="128"/>
      <c r="H10" s="128" t="s">
        <v>721</v>
      </c>
      <c r="I10" s="132"/>
      <c r="J10" s="157">
        <v>52069</v>
      </c>
      <c r="K10" s="127"/>
    </row>
    <row r="11" spans="1:11">
      <c r="A11" s="126"/>
      <c r="B11" s="126" t="s">
        <v>722</v>
      </c>
      <c r="C11" s="132"/>
      <c r="D11" s="132"/>
      <c r="E11" s="132"/>
      <c r="F11" s="127"/>
      <c r="G11" s="128"/>
      <c r="H11" s="128" t="s">
        <v>722</v>
      </c>
      <c r="I11" s="132"/>
      <c r="J11" s="158"/>
      <c r="K11" s="127"/>
    </row>
    <row r="12" spans="1:11">
      <c r="A12" s="126"/>
      <c r="B12" s="126" t="s">
        <v>723</v>
      </c>
      <c r="C12" s="132"/>
      <c r="D12" s="132"/>
      <c r="E12" s="132"/>
      <c r="F12" s="127"/>
      <c r="G12" s="128"/>
      <c r="H12" s="128" t="s">
        <v>723</v>
      </c>
      <c r="I12" s="132"/>
      <c r="J12" s="132"/>
      <c r="K12" s="127"/>
    </row>
    <row r="13" spans="1:11">
      <c r="A13" s="126"/>
      <c r="B13" s="126" t="s">
        <v>724</v>
      </c>
      <c r="C13" s="132"/>
      <c r="D13" s="132"/>
      <c r="E13" s="132"/>
      <c r="F13" s="127"/>
      <c r="G13" s="128"/>
      <c r="H13" s="128" t="s">
        <v>724</v>
      </c>
      <c r="I13" s="132"/>
      <c r="J13" s="111" t="s">
        <v>16</v>
      </c>
      <c r="K13" s="127"/>
    </row>
    <row r="14" spans="1:11" ht="15" customHeight="1">
      <c r="A14" s="126"/>
      <c r="B14" s="126" t="s">
        <v>157</v>
      </c>
      <c r="C14" s="132"/>
      <c r="D14" s="132"/>
      <c r="E14" s="132"/>
      <c r="F14" s="127"/>
      <c r="G14" s="128"/>
      <c r="H14" s="128" t="s">
        <v>157</v>
      </c>
      <c r="I14" s="132"/>
      <c r="J14" s="159">
        <v>45237</v>
      </c>
      <c r="K14" s="127"/>
    </row>
    <row r="15" spans="1:11" ht="15" customHeight="1">
      <c r="A15" s="126"/>
      <c r="B15" s="6" t="s">
        <v>11</v>
      </c>
      <c r="C15" s="7"/>
      <c r="D15" s="7"/>
      <c r="E15" s="7"/>
      <c r="F15" s="8"/>
      <c r="G15" s="128"/>
      <c r="H15" s="9" t="s">
        <v>11</v>
      </c>
      <c r="I15" s="132"/>
      <c r="J15" s="160"/>
      <c r="K15" s="127"/>
    </row>
    <row r="16" spans="1:11" ht="15" customHeight="1">
      <c r="A16" s="126"/>
      <c r="B16" s="132"/>
      <c r="C16" s="132"/>
      <c r="D16" s="132"/>
      <c r="E16" s="132"/>
      <c r="F16" s="132"/>
      <c r="G16" s="132"/>
      <c r="H16" s="132"/>
      <c r="I16" s="135" t="s">
        <v>147</v>
      </c>
      <c r="J16" s="141">
        <v>40617</v>
      </c>
      <c r="K16" s="127"/>
    </row>
    <row r="17" spans="1:11">
      <c r="A17" s="126"/>
      <c r="B17" s="132" t="s">
        <v>725</v>
      </c>
      <c r="C17" s="132"/>
      <c r="D17" s="132"/>
      <c r="E17" s="132"/>
      <c r="F17" s="132"/>
      <c r="G17" s="132"/>
      <c r="H17" s="132"/>
      <c r="I17" s="135" t="s">
        <v>148</v>
      </c>
      <c r="J17" s="141" t="s">
        <v>862</v>
      </c>
      <c r="K17" s="127"/>
    </row>
    <row r="18" spans="1:11" ht="18">
      <c r="A18" s="126"/>
      <c r="B18" s="132" t="s">
        <v>726</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1" t="s">
        <v>207</v>
      </c>
      <c r="G20" s="162"/>
      <c r="H20" s="112" t="s">
        <v>174</v>
      </c>
      <c r="I20" s="112" t="s">
        <v>208</v>
      </c>
      <c r="J20" s="112" t="s">
        <v>26</v>
      </c>
      <c r="K20" s="127"/>
    </row>
    <row r="21" spans="1:11">
      <c r="A21" s="126"/>
      <c r="B21" s="117"/>
      <c r="C21" s="117"/>
      <c r="D21" s="118"/>
      <c r="E21" s="118"/>
      <c r="F21" s="163"/>
      <c r="G21" s="164"/>
      <c r="H21" s="117" t="s">
        <v>146</v>
      </c>
      <c r="I21" s="117"/>
      <c r="J21" s="117"/>
      <c r="K21" s="127"/>
    </row>
    <row r="22" spans="1:11" ht="24">
      <c r="A22" s="126"/>
      <c r="B22" s="119">
        <v>41</v>
      </c>
      <c r="C22" s="10" t="s">
        <v>586</v>
      </c>
      <c r="D22" s="130" t="s">
        <v>586</v>
      </c>
      <c r="E22" s="130"/>
      <c r="F22" s="152"/>
      <c r="G22" s="153"/>
      <c r="H22" s="11" t="s">
        <v>281</v>
      </c>
      <c r="I22" s="14">
        <v>12.08</v>
      </c>
      <c r="J22" s="121">
        <f t="shared" ref="J22:J53" si="0">I22*B22</f>
        <v>495.28000000000003</v>
      </c>
      <c r="K22" s="127"/>
    </row>
    <row r="23" spans="1:11">
      <c r="A23" s="126"/>
      <c r="B23" s="119">
        <v>58</v>
      </c>
      <c r="C23" s="10" t="s">
        <v>727</v>
      </c>
      <c r="D23" s="130" t="s">
        <v>727</v>
      </c>
      <c r="E23" s="130" t="s">
        <v>28</v>
      </c>
      <c r="F23" s="152" t="s">
        <v>279</v>
      </c>
      <c r="G23" s="153"/>
      <c r="H23" s="11" t="s">
        <v>728</v>
      </c>
      <c r="I23" s="14">
        <v>4.97</v>
      </c>
      <c r="J23" s="121">
        <f t="shared" si="0"/>
        <v>288.26</v>
      </c>
      <c r="K23" s="127"/>
    </row>
    <row r="24" spans="1:11">
      <c r="A24" s="126"/>
      <c r="B24" s="119">
        <v>8</v>
      </c>
      <c r="C24" s="10" t="s">
        <v>727</v>
      </c>
      <c r="D24" s="130" t="s">
        <v>727</v>
      </c>
      <c r="E24" s="130" t="s">
        <v>30</v>
      </c>
      <c r="F24" s="152" t="s">
        <v>279</v>
      </c>
      <c r="G24" s="153"/>
      <c r="H24" s="11" t="s">
        <v>728</v>
      </c>
      <c r="I24" s="14">
        <v>4.97</v>
      </c>
      <c r="J24" s="121">
        <f t="shared" si="0"/>
        <v>39.76</v>
      </c>
      <c r="K24" s="127"/>
    </row>
    <row r="25" spans="1:11" ht="24">
      <c r="A25" s="126"/>
      <c r="B25" s="119">
        <v>18</v>
      </c>
      <c r="C25" s="10" t="s">
        <v>729</v>
      </c>
      <c r="D25" s="130" t="s">
        <v>729</v>
      </c>
      <c r="E25" s="130" t="s">
        <v>112</v>
      </c>
      <c r="F25" s="152"/>
      <c r="G25" s="153"/>
      <c r="H25" s="11" t="s">
        <v>730</v>
      </c>
      <c r="I25" s="14">
        <v>12.08</v>
      </c>
      <c r="J25" s="121">
        <f t="shared" si="0"/>
        <v>217.44</v>
      </c>
      <c r="K25" s="127"/>
    </row>
    <row r="26" spans="1:11" ht="24">
      <c r="A26" s="126"/>
      <c r="B26" s="119">
        <v>8</v>
      </c>
      <c r="C26" s="10" t="s">
        <v>731</v>
      </c>
      <c r="D26" s="130" t="s">
        <v>731</v>
      </c>
      <c r="E26" s="130" t="s">
        <v>732</v>
      </c>
      <c r="F26" s="152" t="s">
        <v>31</v>
      </c>
      <c r="G26" s="153"/>
      <c r="H26" s="11" t="s">
        <v>733</v>
      </c>
      <c r="I26" s="14">
        <v>6.75</v>
      </c>
      <c r="J26" s="121">
        <f t="shared" si="0"/>
        <v>54</v>
      </c>
      <c r="K26" s="127"/>
    </row>
    <row r="27" spans="1:11" ht="24">
      <c r="A27" s="126"/>
      <c r="B27" s="119">
        <v>3</v>
      </c>
      <c r="C27" s="10" t="s">
        <v>734</v>
      </c>
      <c r="D27" s="130" t="s">
        <v>734</v>
      </c>
      <c r="E27" s="130" t="s">
        <v>34</v>
      </c>
      <c r="F27" s="152" t="s">
        <v>112</v>
      </c>
      <c r="G27" s="153"/>
      <c r="H27" s="11" t="s">
        <v>735</v>
      </c>
      <c r="I27" s="14">
        <v>16.350000000000001</v>
      </c>
      <c r="J27" s="121">
        <f t="shared" si="0"/>
        <v>49.050000000000004</v>
      </c>
      <c r="K27" s="127"/>
    </row>
    <row r="28" spans="1:11" ht="24">
      <c r="A28" s="126"/>
      <c r="B28" s="119">
        <v>3</v>
      </c>
      <c r="C28" s="10" t="s">
        <v>734</v>
      </c>
      <c r="D28" s="130" t="s">
        <v>734</v>
      </c>
      <c r="E28" s="130" t="s">
        <v>34</v>
      </c>
      <c r="F28" s="152" t="s">
        <v>216</v>
      </c>
      <c r="G28" s="153"/>
      <c r="H28" s="11" t="s">
        <v>735</v>
      </c>
      <c r="I28" s="14">
        <v>16.350000000000001</v>
      </c>
      <c r="J28" s="121">
        <f t="shared" si="0"/>
        <v>49.050000000000004</v>
      </c>
      <c r="K28" s="127"/>
    </row>
    <row r="29" spans="1:11" ht="24">
      <c r="A29" s="126"/>
      <c r="B29" s="119">
        <v>1</v>
      </c>
      <c r="C29" s="10" t="s">
        <v>736</v>
      </c>
      <c r="D29" s="130" t="s">
        <v>736</v>
      </c>
      <c r="E29" s="130" t="s">
        <v>28</v>
      </c>
      <c r="F29" s="152" t="s">
        <v>278</v>
      </c>
      <c r="G29" s="153"/>
      <c r="H29" s="11" t="s">
        <v>737</v>
      </c>
      <c r="I29" s="14">
        <v>20.96</v>
      </c>
      <c r="J29" s="121">
        <f t="shared" si="0"/>
        <v>20.96</v>
      </c>
      <c r="K29" s="127"/>
    </row>
    <row r="30" spans="1:11" ht="24">
      <c r="A30" s="126"/>
      <c r="B30" s="119">
        <v>13</v>
      </c>
      <c r="C30" s="10" t="s">
        <v>736</v>
      </c>
      <c r="D30" s="130" t="s">
        <v>736</v>
      </c>
      <c r="E30" s="130" t="s">
        <v>30</v>
      </c>
      <c r="F30" s="152" t="s">
        <v>278</v>
      </c>
      <c r="G30" s="153"/>
      <c r="H30" s="11" t="s">
        <v>737</v>
      </c>
      <c r="I30" s="14">
        <v>20.96</v>
      </c>
      <c r="J30" s="121">
        <f t="shared" si="0"/>
        <v>272.48</v>
      </c>
      <c r="K30" s="127"/>
    </row>
    <row r="31" spans="1:11" ht="24">
      <c r="A31" s="126"/>
      <c r="B31" s="119">
        <v>1</v>
      </c>
      <c r="C31" s="10" t="s">
        <v>736</v>
      </c>
      <c r="D31" s="130" t="s">
        <v>736</v>
      </c>
      <c r="E31" s="130" t="s">
        <v>31</v>
      </c>
      <c r="F31" s="152" t="s">
        <v>278</v>
      </c>
      <c r="G31" s="153"/>
      <c r="H31" s="11" t="s">
        <v>737</v>
      </c>
      <c r="I31" s="14">
        <v>20.96</v>
      </c>
      <c r="J31" s="121">
        <f t="shared" si="0"/>
        <v>20.96</v>
      </c>
      <c r="K31" s="127"/>
    </row>
    <row r="32" spans="1:11" ht="36">
      <c r="A32" s="126"/>
      <c r="B32" s="119">
        <v>1</v>
      </c>
      <c r="C32" s="10" t="s">
        <v>738</v>
      </c>
      <c r="D32" s="130" t="s">
        <v>738</v>
      </c>
      <c r="E32" s="130" t="s">
        <v>218</v>
      </c>
      <c r="F32" s="152"/>
      <c r="G32" s="153"/>
      <c r="H32" s="11" t="s">
        <v>855</v>
      </c>
      <c r="I32" s="14">
        <v>31.62</v>
      </c>
      <c r="J32" s="121">
        <f t="shared" si="0"/>
        <v>31.62</v>
      </c>
      <c r="K32" s="127"/>
    </row>
    <row r="33" spans="1:11" ht="12.75" customHeight="1">
      <c r="A33" s="126"/>
      <c r="B33" s="119">
        <v>1</v>
      </c>
      <c r="C33" s="10" t="s">
        <v>739</v>
      </c>
      <c r="D33" s="130" t="s">
        <v>739</v>
      </c>
      <c r="E33" s="130" t="s">
        <v>34</v>
      </c>
      <c r="F33" s="152" t="s">
        <v>218</v>
      </c>
      <c r="G33" s="153"/>
      <c r="H33" s="11" t="s">
        <v>740</v>
      </c>
      <c r="I33" s="14">
        <v>58.99</v>
      </c>
      <c r="J33" s="121">
        <f t="shared" si="0"/>
        <v>58.99</v>
      </c>
      <c r="K33" s="127"/>
    </row>
    <row r="34" spans="1:11" ht="12.75" customHeight="1">
      <c r="A34" s="126"/>
      <c r="B34" s="119">
        <v>2</v>
      </c>
      <c r="C34" s="10" t="s">
        <v>741</v>
      </c>
      <c r="D34" s="130" t="s">
        <v>848</v>
      </c>
      <c r="E34" s="130" t="s">
        <v>42</v>
      </c>
      <c r="F34" s="152"/>
      <c r="G34" s="153"/>
      <c r="H34" s="11" t="s">
        <v>742</v>
      </c>
      <c r="I34" s="14">
        <v>8.8800000000000008</v>
      </c>
      <c r="J34" s="121">
        <f t="shared" si="0"/>
        <v>17.760000000000002</v>
      </c>
      <c r="K34" s="127"/>
    </row>
    <row r="35" spans="1:11" ht="24">
      <c r="A35" s="126"/>
      <c r="B35" s="119">
        <v>4</v>
      </c>
      <c r="C35" s="10" t="s">
        <v>743</v>
      </c>
      <c r="D35" s="130" t="s">
        <v>743</v>
      </c>
      <c r="E35" s="130" t="s">
        <v>39</v>
      </c>
      <c r="F35" s="152" t="s">
        <v>279</v>
      </c>
      <c r="G35" s="153"/>
      <c r="H35" s="11" t="s">
        <v>744</v>
      </c>
      <c r="I35" s="14">
        <v>26.29</v>
      </c>
      <c r="J35" s="121">
        <f t="shared" si="0"/>
        <v>105.16</v>
      </c>
      <c r="K35" s="127"/>
    </row>
    <row r="36" spans="1:11" ht="24">
      <c r="A36" s="126"/>
      <c r="B36" s="119">
        <v>2</v>
      </c>
      <c r="C36" s="10" t="s">
        <v>745</v>
      </c>
      <c r="D36" s="130" t="s">
        <v>745</v>
      </c>
      <c r="E36" s="130" t="s">
        <v>34</v>
      </c>
      <c r="F36" s="152" t="s">
        <v>746</v>
      </c>
      <c r="G36" s="153"/>
      <c r="H36" s="11" t="s">
        <v>747</v>
      </c>
      <c r="I36" s="14">
        <v>40.15</v>
      </c>
      <c r="J36" s="121">
        <f t="shared" si="0"/>
        <v>80.3</v>
      </c>
      <c r="K36" s="127"/>
    </row>
    <row r="37" spans="1:11" ht="24">
      <c r="A37" s="126"/>
      <c r="B37" s="119">
        <v>2</v>
      </c>
      <c r="C37" s="10" t="s">
        <v>748</v>
      </c>
      <c r="D37" s="130" t="s">
        <v>748</v>
      </c>
      <c r="E37" s="130" t="s">
        <v>32</v>
      </c>
      <c r="F37" s="152"/>
      <c r="G37" s="153"/>
      <c r="H37" s="11" t="s">
        <v>749</v>
      </c>
      <c r="I37" s="14">
        <v>20.96</v>
      </c>
      <c r="J37" s="121">
        <f t="shared" si="0"/>
        <v>41.92</v>
      </c>
      <c r="K37" s="127"/>
    </row>
    <row r="38" spans="1:11" ht="24">
      <c r="A38" s="126"/>
      <c r="B38" s="119">
        <v>1</v>
      </c>
      <c r="C38" s="10" t="s">
        <v>668</v>
      </c>
      <c r="D38" s="130" t="s">
        <v>668</v>
      </c>
      <c r="E38" s="130" t="s">
        <v>28</v>
      </c>
      <c r="F38" s="152" t="s">
        <v>220</v>
      </c>
      <c r="G38" s="153"/>
      <c r="H38" s="11" t="s">
        <v>750</v>
      </c>
      <c r="I38" s="14">
        <v>30.56</v>
      </c>
      <c r="J38" s="121">
        <f t="shared" si="0"/>
        <v>30.56</v>
      </c>
      <c r="K38" s="127"/>
    </row>
    <row r="39" spans="1:11" ht="24">
      <c r="A39" s="126"/>
      <c r="B39" s="119">
        <v>17</v>
      </c>
      <c r="C39" s="10" t="s">
        <v>751</v>
      </c>
      <c r="D39" s="130" t="s">
        <v>751</v>
      </c>
      <c r="E39" s="130" t="s">
        <v>30</v>
      </c>
      <c r="F39" s="152"/>
      <c r="G39" s="153"/>
      <c r="H39" s="11" t="s">
        <v>752</v>
      </c>
      <c r="I39" s="14">
        <v>28.07</v>
      </c>
      <c r="J39" s="121">
        <f t="shared" si="0"/>
        <v>477.19</v>
      </c>
      <c r="K39" s="127"/>
    </row>
    <row r="40" spans="1:11" ht="24">
      <c r="A40" s="126"/>
      <c r="B40" s="119">
        <v>4</v>
      </c>
      <c r="C40" s="10" t="s">
        <v>753</v>
      </c>
      <c r="D40" s="130" t="s">
        <v>753</v>
      </c>
      <c r="E40" s="130" t="s">
        <v>28</v>
      </c>
      <c r="F40" s="152" t="s">
        <v>278</v>
      </c>
      <c r="G40" s="153"/>
      <c r="H40" s="11" t="s">
        <v>754</v>
      </c>
      <c r="I40" s="14">
        <v>20.96</v>
      </c>
      <c r="J40" s="121">
        <f t="shared" si="0"/>
        <v>83.84</v>
      </c>
      <c r="K40" s="127"/>
    </row>
    <row r="41" spans="1:11" ht="24">
      <c r="A41" s="126"/>
      <c r="B41" s="119">
        <v>2</v>
      </c>
      <c r="C41" s="10" t="s">
        <v>753</v>
      </c>
      <c r="D41" s="130" t="s">
        <v>753</v>
      </c>
      <c r="E41" s="130" t="s">
        <v>30</v>
      </c>
      <c r="F41" s="152" t="s">
        <v>279</v>
      </c>
      <c r="G41" s="153"/>
      <c r="H41" s="11" t="s">
        <v>754</v>
      </c>
      <c r="I41" s="14">
        <v>20.96</v>
      </c>
      <c r="J41" s="121">
        <f t="shared" si="0"/>
        <v>41.92</v>
      </c>
      <c r="K41" s="127"/>
    </row>
    <row r="42" spans="1:11" ht="24">
      <c r="A42" s="126"/>
      <c r="B42" s="119">
        <v>10</v>
      </c>
      <c r="C42" s="10" t="s">
        <v>753</v>
      </c>
      <c r="D42" s="130" t="s">
        <v>753</v>
      </c>
      <c r="E42" s="130" t="s">
        <v>31</v>
      </c>
      <c r="F42" s="152" t="s">
        <v>278</v>
      </c>
      <c r="G42" s="153"/>
      <c r="H42" s="11" t="s">
        <v>754</v>
      </c>
      <c r="I42" s="14">
        <v>20.96</v>
      </c>
      <c r="J42" s="121">
        <f t="shared" si="0"/>
        <v>209.60000000000002</v>
      </c>
      <c r="K42" s="127"/>
    </row>
    <row r="43" spans="1:11" ht="24">
      <c r="A43" s="126"/>
      <c r="B43" s="119">
        <v>4</v>
      </c>
      <c r="C43" s="10" t="s">
        <v>755</v>
      </c>
      <c r="D43" s="130" t="s">
        <v>755</v>
      </c>
      <c r="E43" s="130" t="s">
        <v>31</v>
      </c>
      <c r="F43" s="152"/>
      <c r="G43" s="153"/>
      <c r="H43" s="11" t="s">
        <v>756</v>
      </c>
      <c r="I43" s="14">
        <v>20.96</v>
      </c>
      <c r="J43" s="121">
        <f t="shared" si="0"/>
        <v>83.84</v>
      </c>
      <c r="K43" s="127"/>
    </row>
    <row r="44" spans="1:11" ht="24">
      <c r="A44" s="126"/>
      <c r="B44" s="119">
        <v>1</v>
      </c>
      <c r="C44" s="10" t="s">
        <v>757</v>
      </c>
      <c r="D44" s="130" t="s">
        <v>757</v>
      </c>
      <c r="E44" s="130" t="s">
        <v>112</v>
      </c>
      <c r="F44" s="152" t="s">
        <v>279</v>
      </c>
      <c r="G44" s="153"/>
      <c r="H44" s="11" t="s">
        <v>856</v>
      </c>
      <c r="I44" s="14">
        <v>52.94</v>
      </c>
      <c r="J44" s="121">
        <f t="shared" si="0"/>
        <v>52.94</v>
      </c>
      <c r="K44" s="127"/>
    </row>
    <row r="45" spans="1:11" ht="24">
      <c r="A45" s="126"/>
      <c r="B45" s="119">
        <v>3</v>
      </c>
      <c r="C45" s="10" t="s">
        <v>757</v>
      </c>
      <c r="D45" s="130" t="s">
        <v>757</v>
      </c>
      <c r="E45" s="130" t="s">
        <v>216</v>
      </c>
      <c r="F45" s="152" t="s">
        <v>115</v>
      </c>
      <c r="G45" s="153"/>
      <c r="H45" s="11" t="s">
        <v>856</v>
      </c>
      <c r="I45" s="14">
        <v>52.94</v>
      </c>
      <c r="J45" s="121">
        <f t="shared" si="0"/>
        <v>158.82</v>
      </c>
      <c r="K45" s="127"/>
    </row>
    <row r="46" spans="1:11" ht="24">
      <c r="A46" s="126"/>
      <c r="B46" s="119">
        <v>2</v>
      </c>
      <c r="C46" s="10" t="s">
        <v>757</v>
      </c>
      <c r="D46" s="130" t="s">
        <v>757</v>
      </c>
      <c r="E46" s="130" t="s">
        <v>218</v>
      </c>
      <c r="F46" s="152" t="s">
        <v>115</v>
      </c>
      <c r="G46" s="153"/>
      <c r="H46" s="11" t="s">
        <v>856</v>
      </c>
      <c r="I46" s="14">
        <v>52.94</v>
      </c>
      <c r="J46" s="121">
        <f t="shared" si="0"/>
        <v>105.88</v>
      </c>
      <c r="K46" s="127"/>
    </row>
    <row r="47" spans="1:11" ht="24">
      <c r="A47" s="126"/>
      <c r="B47" s="119">
        <v>2</v>
      </c>
      <c r="C47" s="10" t="s">
        <v>757</v>
      </c>
      <c r="D47" s="130" t="s">
        <v>757</v>
      </c>
      <c r="E47" s="130" t="s">
        <v>273</v>
      </c>
      <c r="F47" s="152" t="s">
        <v>115</v>
      </c>
      <c r="G47" s="153"/>
      <c r="H47" s="11" t="s">
        <v>856</v>
      </c>
      <c r="I47" s="14">
        <v>52.94</v>
      </c>
      <c r="J47" s="121">
        <f t="shared" si="0"/>
        <v>105.88</v>
      </c>
      <c r="K47" s="127"/>
    </row>
    <row r="48" spans="1:11" ht="24">
      <c r="A48" s="126"/>
      <c r="B48" s="119">
        <v>1</v>
      </c>
      <c r="C48" s="10" t="s">
        <v>757</v>
      </c>
      <c r="D48" s="130" t="s">
        <v>757</v>
      </c>
      <c r="E48" s="130" t="s">
        <v>276</v>
      </c>
      <c r="F48" s="152" t="s">
        <v>115</v>
      </c>
      <c r="G48" s="153"/>
      <c r="H48" s="11" t="s">
        <v>856</v>
      </c>
      <c r="I48" s="14">
        <v>52.94</v>
      </c>
      <c r="J48" s="121">
        <f t="shared" si="0"/>
        <v>52.94</v>
      </c>
      <c r="K48" s="127"/>
    </row>
    <row r="49" spans="1:11" ht="24">
      <c r="A49" s="126"/>
      <c r="B49" s="119">
        <v>1</v>
      </c>
      <c r="C49" s="10" t="s">
        <v>757</v>
      </c>
      <c r="D49" s="130" t="s">
        <v>757</v>
      </c>
      <c r="E49" s="130" t="s">
        <v>317</v>
      </c>
      <c r="F49" s="152" t="s">
        <v>115</v>
      </c>
      <c r="G49" s="153"/>
      <c r="H49" s="11" t="s">
        <v>856</v>
      </c>
      <c r="I49" s="14">
        <v>52.94</v>
      </c>
      <c r="J49" s="121">
        <f t="shared" si="0"/>
        <v>52.94</v>
      </c>
      <c r="K49" s="127"/>
    </row>
    <row r="50" spans="1:11" ht="24">
      <c r="A50" s="126"/>
      <c r="B50" s="119">
        <v>6</v>
      </c>
      <c r="C50" s="10" t="s">
        <v>618</v>
      </c>
      <c r="D50" s="130" t="s">
        <v>618</v>
      </c>
      <c r="E50" s="130" t="s">
        <v>30</v>
      </c>
      <c r="F50" s="152" t="s">
        <v>758</v>
      </c>
      <c r="G50" s="153"/>
      <c r="H50" s="11" t="s">
        <v>621</v>
      </c>
      <c r="I50" s="14">
        <v>4.97</v>
      </c>
      <c r="J50" s="121">
        <f t="shared" si="0"/>
        <v>29.82</v>
      </c>
      <c r="K50" s="127"/>
    </row>
    <row r="51" spans="1:11" ht="24">
      <c r="A51" s="126"/>
      <c r="B51" s="119">
        <v>8</v>
      </c>
      <c r="C51" s="10" t="s">
        <v>618</v>
      </c>
      <c r="D51" s="130" t="s">
        <v>618</v>
      </c>
      <c r="E51" s="130" t="s">
        <v>31</v>
      </c>
      <c r="F51" s="152" t="s">
        <v>758</v>
      </c>
      <c r="G51" s="153"/>
      <c r="H51" s="11" t="s">
        <v>621</v>
      </c>
      <c r="I51" s="14">
        <v>4.97</v>
      </c>
      <c r="J51" s="121">
        <f t="shared" si="0"/>
        <v>39.76</v>
      </c>
      <c r="K51" s="127"/>
    </row>
    <row r="52" spans="1:11" ht="24">
      <c r="A52" s="126"/>
      <c r="B52" s="119">
        <v>11</v>
      </c>
      <c r="C52" s="10" t="s">
        <v>618</v>
      </c>
      <c r="D52" s="130" t="s">
        <v>618</v>
      </c>
      <c r="E52" s="130" t="s">
        <v>32</v>
      </c>
      <c r="F52" s="152" t="s">
        <v>758</v>
      </c>
      <c r="G52" s="153"/>
      <c r="H52" s="11" t="s">
        <v>621</v>
      </c>
      <c r="I52" s="14">
        <v>4.97</v>
      </c>
      <c r="J52" s="121">
        <f t="shared" si="0"/>
        <v>54.669999999999995</v>
      </c>
      <c r="K52" s="127"/>
    </row>
    <row r="53" spans="1:11" ht="24">
      <c r="A53" s="126"/>
      <c r="B53" s="119">
        <v>2</v>
      </c>
      <c r="C53" s="10" t="s">
        <v>759</v>
      </c>
      <c r="D53" s="130" t="s">
        <v>759</v>
      </c>
      <c r="E53" s="130" t="s">
        <v>30</v>
      </c>
      <c r="F53" s="152" t="s">
        <v>277</v>
      </c>
      <c r="G53" s="153"/>
      <c r="H53" s="11" t="s">
        <v>760</v>
      </c>
      <c r="I53" s="14">
        <v>41.57</v>
      </c>
      <c r="J53" s="121">
        <f t="shared" si="0"/>
        <v>83.14</v>
      </c>
      <c r="K53" s="127"/>
    </row>
    <row r="54" spans="1:11" ht="24">
      <c r="A54" s="126"/>
      <c r="B54" s="119">
        <v>2</v>
      </c>
      <c r="C54" s="10" t="s">
        <v>761</v>
      </c>
      <c r="D54" s="130" t="s">
        <v>761</v>
      </c>
      <c r="E54" s="130" t="s">
        <v>32</v>
      </c>
      <c r="F54" s="152" t="s">
        <v>279</v>
      </c>
      <c r="G54" s="153"/>
      <c r="H54" s="11" t="s">
        <v>762</v>
      </c>
      <c r="I54" s="14">
        <v>20.96</v>
      </c>
      <c r="J54" s="121">
        <f t="shared" ref="J54:J85" si="1">I54*B54</f>
        <v>41.92</v>
      </c>
      <c r="K54" s="127"/>
    </row>
    <row r="55" spans="1:11">
      <c r="A55" s="126"/>
      <c r="B55" s="119">
        <v>6</v>
      </c>
      <c r="C55" s="10" t="s">
        <v>763</v>
      </c>
      <c r="D55" s="130" t="s">
        <v>763</v>
      </c>
      <c r="E55" s="130" t="s">
        <v>30</v>
      </c>
      <c r="F55" s="152"/>
      <c r="G55" s="153"/>
      <c r="H55" s="11" t="s">
        <v>764</v>
      </c>
      <c r="I55" s="14">
        <v>10.3</v>
      </c>
      <c r="J55" s="121">
        <f t="shared" si="1"/>
        <v>61.800000000000004</v>
      </c>
      <c r="K55" s="127"/>
    </row>
    <row r="56" spans="1:11">
      <c r="A56" s="126"/>
      <c r="B56" s="119">
        <v>2</v>
      </c>
      <c r="C56" s="10" t="s">
        <v>765</v>
      </c>
      <c r="D56" s="130" t="s">
        <v>765</v>
      </c>
      <c r="E56" s="130" t="s">
        <v>30</v>
      </c>
      <c r="F56" s="152"/>
      <c r="G56" s="153"/>
      <c r="H56" s="11" t="s">
        <v>766</v>
      </c>
      <c r="I56" s="14">
        <v>11.02</v>
      </c>
      <c r="J56" s="121">
        <f t="shared" si="1"/>
        <v>22.04</v>
      </c>
      <c r="K56" s="127"/>
    </row>
    <row r="57" spans="1:11" ht="24">
      <c r="A57" s="126"/>
      <c r="B57" s="119">
        <v>2</v>
      </c>
      <c r="C57" s="10" t="s">
        <v>716</v>
      </c>
      <c r="D57" s="130" t="s">
        <v>716</v>
      </c>
      <c r="E57" s="130" t="s">
        <v>31</v>
      </c>
      <c r="F57" s="152" t="s">
        <v>679</v>
      </c>
      <c r="G57" s="153"/>
      <c r="H57" s="11" t="s">
        <v>717</v>
      </c>
      <c r="I57" s="14">
        <v>20.96</v>
      </c>
      <c r="J57" s="121">
        <f t="shared" si="1"/>
        <v>41.92</v>
      </c>
      <c r="K57" s="127"/>
    </row>
    <row r="58" spans="1:11" ht="24">
      <c r="A58" s="126"/>
      <c r="B58" s="119">
        <v>8</v>
      </c>
      <c r="C58" s="10" t="s">
        <v>767</v>
      </c>
      <c r="D58" s="130" t="s">
        <v>767</v>
      </c>
      <c r="E58" s="130" t="s">
        <v>30</v>
      </c>
      <c r="F58" s="152" t="s">
        <v>279</v>
      </c>
      <c r="G58" s="153"/>
      <c r="H58" s="11" t="s">
        <v>768</v>
      </c>
      <c r="I58" s="14">
        <v>20.96</v>
      </c>
      <c r="J58" s="121">
        <f t="shared" si="1"/>
        <v>167.68</v>
      </c>
      <c r="K58" s="127"/>
    </row>
    <row r="59" spans="1:11" ht="24">
      <c r="A59" s="126"/>
      <c r="B59" s="119">
        <v>10</v>
      </c>
      <c r="C59" s="10" t="s">
        <v>769</v>
      </c>
      <c r="D59" s="130" t="s">
        <v>769</v>
      </c>
      <c r="E59" s="130" t="s">
        <v>30</v>
      </c>
      <c r="F59" s="152"/>
      <c r="G59" s="153"/>
      <c r="H59" s="11" t="s">
        <v>770</v>
      </c>
      <c r="I59" s="14">
        <v>20.96</v>
      </c>
      <c r="J59" s="121">
        <f t="shared" si="1"/>
        <v>209.60000000000002</v>
      </c>
      <c r="K59" s="127"/>
    </row>
    <row r="60" spans="1:11" ht="24">
      <c r="A60" s="126"/>
      <c r="B60" s="119">
        <v>6</v>
      </c>
      <c r="C60" s="10" t="s">
        <v>769</v>
      </c>
      <c r="D60" s="130" t="s">
        <v>769</v>
      </c>
      <c r="E60" s="130" t="s">
        <v>31</v>
      </c>
      <c r="F60" s="152"/>
      <c r="G60" s="153"/>
      <c r="H60" s="11" t="s">
        <v>770</v>
      </c>
      <c r="I60" s="14">
        <v>20.96</v>
      </c>
      <c r="J60" s="121">
        <f t="shared" si="1"/>
        <v>125.76</v>
      </c>
      <c r="K60" s="127"/>
    </row>
    <row r="61" spans="1:11" ht="24">
      <c r="A61" s="126"/>
      <c r="B61" s="119">
        <v>4</v>
      </c>
      <c r="C61" s="10" t="s">
        <v>771</v>
      </c>
      <c r="D61" s="130" t="s">
        <v>771</v>
      </c>
      <c r="E61" s="130" t="s">
        <v>28</v>
      </c>
      <c r="F61" s="152" t="s">
        <v>279</v>
      </c>
      <c r="G61" s="153"/>
      <c r="H61" s="11" t="s">
        <v>772</v>
      </c>
      <c r="I61" s="14">
        <v>23.45</v>
      </c>
      <c r="J61" s="121">
        <f t="shared" si="1"/>
        <v>93.8</v>
      </c>
      <c r="K61" s="127"/>
    </row>
    <row r="62" spans="1:11" ht="24">
      <c r="A62" s="126"/>
      <c r="B62" s="119">
        <v>14</v>
      </c>
      <c r="C62" s="10" t="s">
        <v>771</v>
      </c>
      <c r="D62" s="130" t="s">
        <v>771</v>
      </c>
      <c r="E62" s="130" t="s">
        <v>30</v>
      </c>
      <c r="F62" s="152" t="s">
        <v>277</v>
      </c>
      <c r="G62" s="153"/>
      <c r="H62" s="11" t="s">
        <v>772</v>
      </c>
      <c r="I62" s="14">
        <v>23.45</v>
      </c>
      <c r="J62" s="121">
        <f t="shared" si="1"/>
        <v>328.3</v>
      </c>
      <c r="K62" s="127"/>
    </row>
    <row r="63" spans="1:11" ht="24">
      <c r="A63" s="126"/>
      <c r="B63" s="119">
        <v>24</v>
      </c>
      <c r="C63" s="10" t="s">
        <v>771</v>
      </c>
      <c r="D63" s="130" t="s">
        <v>771</v>
      </c>
      <c r="E63" s="130" t="s">
        <v>30</v>
      </c>
      <c r="F63" s="152" t="s">
        <v>278</v>
      </c>
      <c r="G63" s="153"/>
      <c r="H63" s="11" t="s">
        <v>772</v>
      </c>
      <c r="I63" s="14">
        <v>23.45</v>
      </c>
      <c r="J63" s="121">
        <f t="shared" si="1"/>
        <v>562.79999999999995</v>
      </c>
      <c r="K63" s="127"/>
    </row>
    <row r="64" spans="1:11" ht="24">
      <c r="A64" s="126"/>
      <c r="B64" s="119">
        <v>6</v>
      </c>
      <c r="C64" s="10" t="s">
        <v>773</v>
      </c>
      <c r="D64" s="130" t="s">
        <v>773</v>
      </c>
      <c r="E64" s="130" t="s">
        <v>30</v>
      </c>
      <c r="F64" s="152" t="s">
        <v>278</v>
      </c>
      <c r="G64" s="153"/>
      <c r="H64" s="11" t="s">
        <v>774</v>
      </c>
      <c r="I64" s="14">
        <v>24.52</v>
      </c>
      <c r="J64" s="121">
        <f t="shared" si="1"/>
        <v>147.12</v>
      </c>
      <c r="K64" s="127"/>
    </row>
    <row r="65" spans="1:11" ht="24">
      <c r="A65" s="126"/>
      <c r="B65" s="119">
        <v>2</v>
      </c>
      <c r="C65" s="10" t="s">
        <v>775</v>
      </c>
      <c r="D65" s="130" t="s">
        <v>775</v>
      </c>
      <c r="E65" s="130" t="s">
        <v>30</v>
      </c>
      <c r="F65" s="152" t="s">
        <v>279</v>
      </c>
      <c r="G65" s="153"/>
      <c r="H65" s="11" t="s">
        <v>776</v>
      </c>
      <c r="I65" s="14">
        <v>22.74</v>
      </c>
      <c r="J65" s="121">
        <f t="shared" si="1"/>
        <v>45.48</v>
      </c>
      <c r="K65" s="127"/>
    </row>
    <row r="66" spans="1:11" ht="24">
      <c r="A66" s="126"/>
      <c r="B66" s="119">
        <v>8</v>
      </c>
      <c r="C66" s="10" t="s">
        <v>775</v>
      </c>
      <c r="D66" s="130" t="s">
        <v>775</v>
      </c>
      <c r="E66" s="130" t="s">
        <v>31</v>
      </c>
      <c r="F66" s="152" t="s">
        <v>279</v>
      </c>
      <c r="G66" s="153"/>
      <c r="H66" s="11" t="s">
        <v>776</v>
      </c>
      <c r="I66" s="14">
        <v>22.74</v>
      </c>
      <c r="J66" s="121">
        <f t="shared" si="1"/>
        <v>181.92</v>
      </c>
      <c r="K66" s="127"/>
    </row>
    <row r="67" spans="1:11" ht="24">
      <c r="A67" s="126"/>
      <c r="B67" s="119">
        <v>14</v>
      </c>
      <c r="C67" s="10" t="s">
        <v>775</v>
      </c>
      <c r="D67" s="130" t="s">
        <v>775</v>
      </c>
      <c r="E67" s="130" t="s">
        <v>32</v>
      </c>
      <c r="F67" s="152" t="s">
        <v>279</v>
      </c>
      <c r="G67" s="153"/>
      <c r="H67" s="11" t="s">
        <v>776</v>
      </c>
      <c r="I67" s="14">
        <v>22.74</v>
      </c>
      <c r="J67" s="121">
        <f t="shared" si="1"/>
        <v>318.35999999999996</v>
      </c>
      <c r="K67" s="127"/>
    </row>
    <row r="68" spans="1:11" ht="24">
      <c r="A68" s="126"/>
      <c r="B68" s="119">
        <v>2</v>
      </c>
      <c r="C68" s="10" t="s">
        <v>777</v>
      </c>
      <c r="D68" s="130" t="s">
        <v>777</v>
      </c>
      <c r="E68" s="130" t="s">
        <v>32</v>
      </c>
      <c r="F68" s="152" t="s">
        <v>279</v>
      </c>
      <c r="G68" s="153"/>
      <c r="H68" s="11" t="s">
        <v>778</v>
      </c>
      <c r="I68" s="14">
        <v>22.74</v>
      </c>
      <c r="J68" s="121">
        <f t="shared" si="1"/>
        <v>45.48</v>
      </c>
      <c r="K68" s="127"/>
    </row>
    <row r="69" spans="1:11" ht="24">
      <c r="A69" s="126"/>
      <c r="B69" s="119">
        <v>2</v>
      </c>
      <c r="C69" s="10" t="s">
        <v>779</v>
      </c>
      <c r="D69" s="130" t="s">
        <v>779</v>
      </c>
      <c r="E69" s="130" t="s">
        <v>30</v>
      </c>
      <c r="F69" s="152" t="s">
        <v>279</v>
      </c>
      <c r="G69" s="153"/>
      <c r="H69" s="11" t="s">
        <v>780</v>
      </c>
      <c r="I69" s="14">
        <v>22.74</v>
      </c>
      <c r="J69" s="121">
        <f t="shared" si="1"/>
        <v>45.48</v>
      </c>
      <c r="K69" s="127"/>
    </row>
    <row r="70" spans="1:11" ht="24">
      <c r="A70" s="126"/>
      <c r="B70" s="119">
        <v>8</v>
      </c>
      <c r="C70" s="10" t="s">
        <v>779</v>
      </c>
      <c r="D70" s="130" t="s">
        <v>779</v>
      </c>
      <c r="E70" s="130" t="s">
        <v>31</v>
      </c>
      <c r="F70" s="152" t="s">
        <v>279</v>
      </c>
      <c r="G70" s="153"/>
      <c r="H70" s="11" t="s">
        <v>780</v>
      </c>
      <c r="I70" s="14">
        <v>22.74</v>
      </c>
      <c r="J70" s="121">
        <f t="shared" si="1"/>
        <v>181.92</v>
      </c>
      <c r="K70" s="127"/>
    </row>
    <row r="71" spans="1:11" ht="24">
      <c r="A71" s="126"/>
      <c r="B71" s="119">
        <v>14</v>
      </c>
      <c r="C71" s="10" t="s">
        <v>779</v>
      </c>
      <c r="D71" s="130" t="s">
        <v>779</v>
      </c>
      <c r="E71" s="130" t="s">
        <v>32</v>
      </c>
      <c r="F71" s="152" t="s">
        <v>279</v>
      </c>
      <c r="G71" s="153"/>
      <c r="H71" s="11" t="s">
        <v>780</v>
      </c>
      <c r="I71" s="14">
        <v>22.74</v>
      </c>
      <c r="J71" s="121">
        <f t="shared" si="1"/>
        <v>318.35999999999996</v>
      </c>
      <c r="K71" s="127"/>
    </row>
    <row r="72" spans="1:11" ht="24">
      <c r="A72" s="126"/>
      <c r="B72" s="119">
        <v>54</v>
      </c>
      <c r="C72" s="10" t="s">
        <v>718</v>
      </c>
      <c r="D72" s="130" t="s">
        <v>718</v>
      </c>
      <c r="E72" s="130" t="s">
        <v>28</v>
      </c>
      <c r="F72" s="152"/>
      <c r="G72" s="153"/>
      <c r="H72" s="11" t="s">
        <v>720</v>
      </c>
      <c r="I72" s="14">
        <v>4.97</v>
      </c>
      <c r="J72" s="121">
        <f t="shared" si="1"/>
        <v>268.38</v>
      </c>
      <c r="K72" s="127"/>
    </row>
    <row r="73" spans="1:11" ht="24">
      <c r="A73" s="126"/>
      <c r="B73" s="119">
        <v>18</v>
      </c>
      <c r="C73" s="10" t="s">
        <v>718</v>
      </c>
      <c r="D73" s="130" t="s">
        <v>718</v>
      </c>
      <c r="E73" s="130" t="s">
        <v>32</v>
      </c>
      <c r="F73" s="152"/>
      <c r="G73" s="153"/>
      <c r="H73" s="11" t="s">
        <v>720</v>
      </c>
      <c r="I73" s="14">
        <v>4.97</v>
      </c>
      <c r="J73" s="121">
        <f t="shared" si="1"/>
        <v>89.46</v>
      </c>
      <c r="K73" s="127"/>
    </row>
    <row r="74" spans="1:11">
      <c r="A74" s="126"/>
      <c r="B74" s="119">
        <v>8</v>
      </c>
      <c r="C74" s="10" t="s">
        <v>781</v>
      </c>
      <c r="D74" s="130" t="s">
        <v>781</v>
      </c>
      <c r="E74" s="130" t="s">
        <v>30</v>
      </c>
      <c r="F74" s="152" t="s">
        <v>279</v>
      </c>
      <c r="G74" s="153"/>
      <c r="H74" s="11" t="s">
        <v>782</v>
      </c>
      <c r="I74" s="14">
        <v>8.5299999999999994</v>
      </c>
      <c r="J74" s="121">
        <f t="shared" si="1"/>
        <v>68.239999999999995</v>
      </c>
      <c r="K74" s="127"/>
    </row>
    <row r="75" spans="1:11">
      <c r="A75" s="126"/>
      <c r="B75" s="119">
        <v>10</v>
      </c>
      <c r="C75" s="10" t="s">
        <v>781</v>
      </c>
      <c r="D75" s="130" t="s">
        <v>781</v>
      </c>
      <c r="E75" s="130" t="s">
        <v>30</v>
      </c>
      <c r="F75" s="152" t="s">
        <v>115</v>
      </c>
      <c r="G75" s="153"/>
      <c r="H75" s="11" t="s">
        <v>782</v>
      </c>
      <c r="I75" s="14">
        <v>8.5299999999999994</v>
      </c>
      <c r="J75" s="121">
        <f t="shared" si="1"/>
        <v>85.3</v>
      </c>
      <c r="K75" s="127"/>
    </row>
    <row r="76" spans="1:11">
      <c r="A76" s="126"/>
      <c r="B76" s="119">
        <v>16</v>
      </c>
      <c r="C76" s="10" t="s">
        <v>781</v>
      </c>
      <c r="D76" s="130" t="s">
        <v>781</v>
      </c>
      <c r="E76" s="130" t="s">
        <v>31</v>
      </c>
      <c r="F76" s="152" t="s">
        <v>115</v>
      </c>
      <c r="G76" s="153"/>
      <c r="H76" s="11" t="s">
        <v>782</v>
      </c>
      <c r="I76" s="14">
        <v>8.5299999999999994</v>
      </c>
      <c r="J76" s="121">
        <f t="shared" si="1"/>
        <v>136.47999999999999</v>
      </c>
      <c r="K76" s="127"/>
    </row>
    <row r="77" spans="1:11">
      <c r="A77" s="126"/>
      <c r="B77" s="119">
        <v>8</v>
      </c>
      <c r="C77" s="10" t="s">
        <v>783</v>
      </c>
      <c r="D77" s="130" t="s">
        <v>783</v>
      </c>
      <c r="E77" s="130" t="s">
        <v>30</v>
      </c>
      <c r="F77" s="152" t="s">
        <v>279</v>
      </c>
      <c r="G77" s="153"/>
      <c r="H77" s="11" t="s">
        <v>784</v>
      </c>
      <c r="I77" s="14">
        <v>9.24</v>
      </c>
      <c r="J77" s="121">
        <f t="shared" si="1"/>
        <v>73.92</v>
      </c>
      <c r="K77" s="127"/>
    </row>
    <row r="78" spans="1:11">
      <c r="A78" s="126"/>
      <c r="B78" s="119">
        <v>3</v>
      </c>
      <c r="C78" s="10" t="s">
        <v>785</v>
      </c>
      <c r="D78" s="130" t="s">
        <v>785</v>
      </c>
      <c r="E78" s="130" t="s">
        <v>32</v>
      </c>
      <c r="F78" s="152" t="s">
        <v>115</v>
      </c>
      <c r="G78" s="153"/>
      <c r="H78" s="11" t="s">
        <v>786</v>
      </c>
      <c r="I78" s="14">
        <v>9.24</v>
      </c>
      <c r="J78" s="121">
        <f t="shared" si="1"/>
        <v>27.72</v>
      </c>
      <c r="K78" s="127"/>
    </row>
    <row r="79" spans="1:11">
      <c r="A79" s="126"/>
      <c r="B79" s="119">
        <v>4</v>
      </c>
      <c r="C79" s="10" t="s">
        <v>787</v>
      </c>
      <c r="D79" s="130" t="s">
        <v>849</v>
      </c>
      <c r="E79" s="130" t="s">
        <v>300</v>
      </c>
      <c r="F79" s="152" t="s">
        <v>279</v>
      </c>
      <c r="G79" s="153"/>
      <c r="H79" s="11" t="s">
        <v>788</v>
      </c>
      <c r="I79" s="14">
        <v>24.52</v>
      </c>
      <c r="J79" s="121">
        <f t="shared" si="1"/>
        <v>98.08</v>
      </c>
      <c r="K79" s="127"/>
    </row>
    <row r="80" spans="1:11">
      <c r="A80" s="126"/>
      <c r="B80" s="119">
        <v>8</v>
      </c>
      <c r="C80" s="10" t="s">
        <v>787</v>
      </c>
      <c r="D80" s="130" t="s">
        <v>850</v>
      </c>
      <c r="E80" s="130" t="s">
        <v>320</v>
      </c>
      <c r="F80" s="152" t="s">
        <v>279</v>
      </c>
      <c r="G80" s="153"/>
      <c r="H80" s="11" t="s">
        <v>788</v>
      </c>
      <c r="I80" s="14">
        <v>26.29</v>
      </c>
      <c r="J80" s="121">
        <f t="shared" si="1"/>
        <v>210.32</v>
      </c>
      <c r="K80" s="127"/>
    </row>
    <row r="81" spans="1:11">
      <c r="A81" s="126"/>
      <c r="B81" s="119">
        <v>2</v>
      </c>
      <c r="C81" s="10" t="s">
        <v>789</v>
      </c>
      <c r="D81" s="130" t="s">
        <v>789</v>
      </c>
      <c r="E81" s="130" t="s">
        <v>790</v>
      </c>
      <c r="F81" s="152" t="s">
        <v>589</v>
      </c>
      <c r="G81" s="153"/>
      <c r="H81" s="11" t="s">
        <v>791</v>
      </c>
      <c r="I81" s="14">
        <v>12.08</v>
      </c>
      <c r="J81" s="121">
        <f t="shared" si="1"/>
        <v>24.16</v>
      </c>
      <c r="K81" s="127"/>
    </row>
    <row r="82" spans="1:11">
      <c r="A82" s="126"/>
      <c r="B82" s="119">
        <v>2</v>
      </c>
      <c r="C82" s="10" t="s">
        <v>789</v>
      </c>
      <c r="D82" s="130" t="s">
        <v>789</v>
      </c>
      <c r="E82" s="130" t="s">
        <v>304</v>
      </c>
      <c r="F82" s="152" t="s">
        <v>589</v>
      </c>
      <c r="G82" s="153"/>
      <c r="H82" s="11" t="s">
        <v>791</v>
      </c>
      <c r="I82" s="14">
        <v>12.08</v>
      </c>
      <c r="J82" s="121">
        <f t="shared" si="1"/>
        <v>24.16</v>
      </c>
      <c r="K82" s="127"/>
    </row>
    <row r="83" spans="1:11">
      <c r="A83" s="126"/>
      <c r="B83" s="119">
        <v>2</v>
      </c>
      <c r="C83" s="10" t="s">
        <v>789</v>
      </c>
      <c r="D83" s="130" t="s">
        <v>789</v>
      </c>
      <c r="E83" s="130" t="s">
        <v>300</v>
      </c>
      <c r="F83" s="152" t="s">
        <v>589</v>
      </c>
      <c r="G83" s="153"/>
      <c r="H83" s="11" t="s">
        <v>791</v>
      </c>
      <c r="I83" s="14">
        <v>12.08</v>
      </c>
      <c r="J83" s="121">
        <f t="shared" si="1"/>
        <v>24.16</v>
      </c>
      <c r="K83" s="127"/>
    </row>
    <row r="84" spans="1:11" ht="36">
      <c r="A84" s="126"/>
      <c r="B84" s="119">
        <v>2</v>
      </c>
      <c r="C84" s="10" t="s">
        <v>792</v>
      </c>
      <c r="D84" s="130" t="s">
        <v>851</v>
      </c>
      <c r="E84" s="130" t="s">
        <v>236</v>
      </c>
      <c r="F84" s="152" t="s">
        <v>112</v>
      </c>
      <c r="G84" s="153"/>
      <c r="H84" s="11" t="s">
        <v>793</v>
      </c>
      <c r="I84" s="14">
        <v>29.85</v>
      </c>
      <c r="J84" s="121">
        <f t="shared" si="1"/>
        <v>59.7</v>
      </c>
      <c r="K84" s="127"/>
    </row>
    <row r="85" spans="1:11" ht="36">
      <c r="A85" s="126"/>
      <c r="B85" s="119">
        <v>6</v>
      </c>
      <c r="C85" s="10" t="s">
        <v>792</v>
      </c>
      <c r="D85" s="130" t="s">
        <v>851</v>
      </c>
      <c r="E85" s="130" t="s">
        <v>236</v>
      </c>
      <c r="F85" s="152" t="s">
        <v>220</v>
      </c>
      <c r="G85" s="153"/>
      <c r="H85" s="11" t="s">
        <v>793</v>
      </c>
      <c r="I85" s="14">
        <v>29.85</v>
      </c>
      <c r="J85" s="121">
        <f t="shared" si="1"/>
        <v>179.10000000000002</v>
      </c>
      <c r="K85" s="127"/>
    </row>
    <row r="86" spans="1:11" ht="24">
      <c r="A86" s="126"/>
      <c r="B86" s="119">
        <v>1</v>
      </c>
      <c r="C86" s="10" t="s">
        <v>794</v>
      </c>
      <c r="D86" s="130" t="s">
        <v>794</v>
      </c>
      <c r="E86" s="130" t="s">
        <v>30</v>
      </c>
      <c r="F86" s="152" t="s">
        <v>795</v>
      </c>
      <c r="G86" s="153"/>
      <c r="H86" s="11" t="s">
        <v>796</v>
      </c>
      <c r="I86" s="14">
        <v>35.18</v>
      </c>
      <c r="J86" s="121">
        <f t="shared" ref="J86:J117" si="2">I86*B86</f>
        <v>35.18</v>
      </c>
      <c r="K86" s="127"/>
    </row>
    <row r="87" spans="1:11" ht="24">
      <c r="A87" s="126"/>
      <c r="B87" s="119">
        <v>158</v>
      </c>
      <c r="C87" s="10" t="s">
        <v>797</v>
      </c>
      <c r="D87" s="130" t="s">
        <v>797</v>
      </c>
      <c r="E87" s="130"/>
      <c r="F87" s="152"/>
      <c r="G87" s="153"/>
      <c r="H87" s="11" t="s">
        <v>798</v>
      </c>
      <c r="I87" s="14">
        <v>4.97</v>
      </c>
      <c r="J87" s="121">
        <f t="shared" si="2"/>
        <v>785.26</v>
      </c>
      <c r="K87" s="127"/>
    </row>
    <row r="88" spans="1:11" ht="24">
      <c r="A88" s="126"/>
      <c r="B88" s="119">
        <v>2</v>
      </c>
      <c r="C88" s="10" t="s">
        <v>799</v>
      </c>
      <c r="D88" s="130" t="s">
        <v>799</v>
      </c>
      <c r="E88" s="130" t="s">
        <v>279</v>
      </c>
      <c r="F88" s="152" t="s">
        <v>275</v>
      </c>
      <c r="G88" s="153"/>
      <c r="H88" s="11" t="s">
        <v>800</v>
      </c>
      <c r="I88" s="14">
        <v>15.63</v>
      </c>
      <c r="J88" s="121">
        <f t="shared" si="2"/>
        <v>31.26</v>
      </c>
      <c r="K88" s="127"/>
    </row>
    <row r="89" spans="1:11">
      <c r="A89" s="126"/>
      <c r="B89" s="119">
        <v>2</v>
      </c>
      <c r="C89" s="10" t="s">
        <v>801</v>
      </c>
      <c r="D89" s="130" t="s">
        <v>852</v>
      </c>
      <c r="E89" s="130" t="s">
        <v>719</v>
      </c>
      <c r="F89" s="152"/>
      <c r="G89" s="153"/>
      <c r="H89" s="11" t="s">
        <v>802</v>
      </c>
      <c r="I89" s="14">
        <v>35.18</v>
      </c>
      <c r="J89" s="121">
        <f t="shared" si="2"/>
        <v>70.36</v>
      </c>
      <c r="K89" s="127"/>
    </row>
    <row r="90" spans="1:11" ht="24">
      <c r="A90" s="126"/>
      <c r="B90" s="119">
        <v>2</v>
      </c>
      <c r="C90" s="10" t="s">
        <v>803</v>
      </c>
      <c r="D90" s="130" t="s">
        <v>853</v>
      </c>
      <c r="E90" s="130" t="s">
        <v>758</v>
      </c>
      <c r="F90" s="152" t="s">
        <v>30</v>
      </c>
      <c r="G90" s="153"/>
      <c r="H90" s="11" t="s">
        <v>804</v>
      </c>
      <c r="I90" s="14">
        <v>12.08</v>
      </c>
      <c r="J90" s="121">
        <f t="shared" si="2"/>
        <v>24.16</v>
      </c>
      <c r="K90" s="127"/>
    </row>
    <row r="91" spans="1:11">
      <c r="A91" s="126"/>
      <c r="B91" s="119">
        <v>4</v>
      </c>
      <c r="C91" s="10" t="s">
        <v>805</v>
      </c>
      <c r="D91" s="130" t="s">
        <v>805</v>
      </c>
      <c r="E91" s="130" t="s">
        <v>30</v>
      </c>
      <c r="F91" s="152"/>
      <c r="G91" s="153"/>
      <c r="H91" s="11" t="s">
        <v>806</v>
      </c>
      <c r="I91" s="14">
        <v>13.86</v>
      </c>
      <c r="J91" s="121">
        <f t="shared" si="2"/>
        <v>55.44</v>
      </c>
      <c r="K91" s="127"/>
    </row>
    <row r="92" spans="1:11">
      <c r="A92" s="126"/>
      <c r="B92" s="119">
        <v>4</v>
      </c>
      <c r="C92" s="10" t="s">
        <v>807</v>
      </c>
      <c r="D92" s="130" t="s">
        <v>807</v>
      </c>
      <c r="E92" s="130" t="s">
        <v>30</v>
      </c>
      <c r="F92" s="152"/>
      <c r="G92" s="153"/>
      <c r="H92" s="11" t="s">
        <v>808</v>
      </c>
      <c r="I92" s="14">
        <v>9.24</v>
      </c>
      <c r="J92" s="121">
        <f t="shared" si="2"/>
        <v>36.96</v>
      </c>
      <c r="K92" s="127"/>
    </row>
    <row r="93" spans="1:11" ht="24">
      <c r="A93" s="126"/>
      <c r="B93" s="119">
        <v>2</v>
      </c>
      <c r="C93" s="10" t="s">
        <v>809</v>
      </c>
      <c r="D93" s="130" t="s">
        <v>809</v>
      </c>
      <c r="E93" s="130" t="s">
        <v>28</v>
      </c>
      <c r="F93" s="152"/>
      <c r="G93" s="153"/>
      <c r="H93" s="11" t="s">
        <v>810</v>
      </c>
      <c r="I93" s="14">
        <v>10.3</v>
      </c>
      <c r="J93" s="121">
        <f t="shared" si="2"/>
        <v>20.6</v>
      </c>
      <c r="K93" s="127"/>
    </row>
    <row r="94" spans="1:11" ht="24">
      <c r="A94" s="126"/>
      <c r="B94" s="119">
        <v>2</v>
      </c>
      <c r="C94" s="10" t="s">
        <v>606</v>
      </c>
      <c r="D94" s="130" t="s">
        <v>606</v>
      </c>
      <c r="E94" s="130" t="s">
        <v>28</v>
      </c>
      <c r="F94" s="152" t="s">
        <v>278</v>
      </c>
      <c r="G94" s="153"/>
      <c r="H94" s="11" t="s">
        <v>608</v>
      </c>
      <c r="I94" s="14">
        <v>24.52</v>
      </c>
      <c r="J94" s="121">
        <f t="shared" si="2"/>
        <v>49.04</v>
      </c>
      <c r="K94" s="127"/>
    </row>
    <row r="95" spans="1:11" ht="24">
      <c r="A95" s="126"/>
      <c r="B95" s="119">
        <v>1</v>
      </c>
      <c r="C95" s="10" t="s">
        <v>606</v>
      </c>
      <c r="D95" s="130" t="s">
        <v>606</v>
      </c>
      <c r="E95" s="130" t="s">
        <v>30</v>
      </c>
      <c r="F95" s="152" t="s">
        <v>279</v>
      </c>
      <c r="G95" s="153"/>
      <c r="H95" s="11" t="s">
        <v>608</v>
      </c>
      <c r="I95" s="14">
        <v>24.52</v>
      </c>
      <c r="J95" s="121">
        <f t="shared" si="2"/>
        <v>24.52</v>
      </c>
      <c r="K95" s="127"/>
    </row>
    <row r="96" spans="1:11" ht="24">
      <c r="A96" s="126"/>
      <c r="B96" s="119">
        <v>12</v>
      </c>
      <c r="C96" s="10" t="s">
        <v>811</v>
      </c>
      <c r="D96" s="130" t="s">
        <v>811</v>
      </c>
      <c r="E96" s="130" t="s">
        <v>28</v>
      </c>
      <c r="F96" s="152" t="s">
        <v>279</v>
      </c>
      <c r="G96" s="153"/>
      <c r="H96" s="11" t="s">
        <v>812</v>
      </c>
      <c r="I96" s="14">
        <v>20.96</v>
      </c>
      <c r="J96" s="121">
        <f t="shared" si="2"/>
        <v>251.52</v>
      </c>
      <c r="K96" s="127"/>
    </row>
    <row r="97" spans="1:11">
      <c r="A97" s="126"/>
      <c r="B97" s="119">
        <v>8</v>
      </c>
      <c r="C97" s="10" t="s">
        <v>650</v>
      </c>
      <c r="D97" s="130" t="s">
        <v>650</v>
      </c>
      <c r="E97" s="130" t="s">
        <v>641</v>
      </c>
      <c r="F97" s="152"/>
      <c r="G97" s="153"/>
      <c r="H97" s="11" t="s">
        <v>652</v>
      </c>
      <c r="I97" s="14">
        <v>4.97</v>
      </c>
      <c r="J97" s="121">
        <f t="shared" si="2"/>
        <v>39.76</v>
      </c>
      <c r="K97" s="127"/>
    </row>
    <row r="98" spans="1:11" ht="24">
      <c r="A98" s="126"/>
      <c r="B98" s="119">
        <v>8</v>
      </c>
      <c r="C98" s="10" t="s">
        <v>813</v>
      </c>
      <c r="D98" s="130" t="s">
        <v>813</v>
      </c>
      <c r="E98" s="130" t="s">
        <v>30</v>
      </c>
      <c r="F98" s="152" t="s">
        <v>814</v>
      </c>
      <c r="G98" s="153"/>
      <c r="H98" s="11" t="s">
        <v>815</v>
      </c>
      <c r="I98" s="14">
        <v>49.04</v>
      </c>
      <c r="J98" s="121">
        <f t="shared" si="2"/>
        <v>392.32</v>
      </c>
      <c r="K98" s="127"/>
    </row>
    <row r="99" spans="1:11" ht="24">
      <c r="A99" s="126"/>
      <c r="B99" s="119">
        <v>8</v>
      </c>
      <c r="C99" s="10" t="s">
        <v>813</v>
      </c>
      <c r="D99" s="130" t="s">
        <v>813</v>
      </c>
      <c r="E99" s="130" t="s">
        <v>31</v>
      </c>
      <c r="F99" s="152" t="s">
        <v>814</v>
      </c>
      <c r="G99" s="153"/>
      <c r="H99" s="11" t="s">
        <v>815</v>
      </c>
      <c r="I99" s="14">
        <v>49.04</v>
      </c>
      <c r="J99" s="121">
        <f t="shared" si="2"/>
        <v>392.32</v>
      </c>
      <c r="K99" s="127"/>
    </row>
    <row r="100" spans="1:11" ht="24">
      <c r="A100" s="126"/>
      <c r="B100" s="119">
        <v>8</v>
      </c>
      <c r="C100" s="10" t="s">
        <v>816</v>
      </c>
      <c r="D100" s="130" t="s">
        <v>816</v>
      </c>
      <c r="E100" s="130" t="s">
        <v>30</v>
      </c>
      <c r="F100" s="152" t="s">
        <v>814</v>
      </c>
      <c r="G100" s="153"/>
      <c r="H100" s="11" t="s">
        <v>817</v>
      </c>
      <c r="I100" s="14">
        <v>49.39</v>
      </c>
      <c r="J100" s="121">
        <f t="shared" si="2"/>
        <v>395.12</v>
      </c>
      <c r="K100" s="127"/>
    </row>
    <row r="101" spans="1:11" ht="24">
      <c r="A101" s="126"/>
      <c r="B101" s="119">
        <v>8</v>
      </c>
      <c r="C101" s="10" t="s">
        <v>816</v>
      </c>
      <c r="D101" s="130" t="s">
        <v>816</v>
      </c>
      <c r="E101" s="130" t="s">
        <v>31</v>
      </c>
      <c r="F101" s="152" t="s">
        <v>814</v>
      </c>
      <c r="G101" s="153"/>
      <c r="H101" s="11" t="s">
        <v>817</v>
      </c>
      <c r="I101" s="14">
        <v>49.39</v>
      </c>
      <c r="J101" s="121">
        <f t="shared" si="2"/>
        <v>395.12</v>
      </c>
      <c r="K101" s="127"/>
    </row>
    <row r="102" spans="1:11" ht="24">
      <c r="A102" s="126"/>
      <c r="B102" s="119">
        <v>1</v>
      </c>
      <c r="C102" s="10" t="s">
        <v>818</v>
      </c>
      <c r="D102" s="130" t="s">
        <v>818</v>
      </c>
      <c r="E102" s="130" t="s">
        <v>33</v>
      </c>
      <c r="F102" s="152" t="s">
        <v>115</v>
      </c>
      <c r="G102" s="153"/>
      <c r="H102" s="11" t="s">
        <v>819</v>
      </c>
      <c r="I102" s="14">
        <v>27.72</v>
      </c>
      <c r="J102" s="121">
        <f t="shared" si="2"/>
        <v>27.72</v>
      </c>
      <c r="K102" s="127"/>
    </row>
    <row r="103" spans="1:11" ht="24">
      <c r="A103" s="126"/>
      <c r="B103" s="119">
        <v>1</v>
      </c>
      <c r="C103" s="10" t="s">
        <v>820</v>
      </c>
      <c r="D103" s="130" t="s">
        <v>820</v>
      </c>
      <c r="E103" s="130" t="s">
        <v>31</v>
      </c>
      <c r="F103" s="152" t="s">
        <v>115</v>
      </c>
      <c r="G103" s="153"/>
      <c r="H103" s="11" t="s">
        <v>821</v>
      </c>
      <c r="I103" s="14">
        <v>27.72</v>
      </c>
      <c r="J103" s="121">
        <f t="shared" si="2"/>
        <v>27.72</v>
      </c>
      <c r="K103" s="127"/>
    </row>
    <row r="104" spans="1:11" ht="24">
      <c r="A104" s="126"/>
      <c r="B104" s="119">
        <v>1</v>
      </c>
      <c r="C104" s="10" t="s">
        <v>822</v>
      </c>
      <c r="D104" s="130" t="s">
        <v>822</v>
      </c>
      <c r="E104" s="130" t="s">
        <v>277</v>
      </c>
      <c r="F104" s="152"/>
      <c r="G104" s="153"/>
      <c r="H104" s="11" t="s">
        <v>823</v>
      </c>
      <c r="I104" s="14">
        <v>69.290000000000006</v>
      </c>
      <c r="J104" s="121">
        <f t="shared" si="2"/>
        <v>69.290000000000006</v>
      </c>
      <c r="K104" s="127"/>
    </row>
    <row r="105" spans="1:11" ht="24">
      <c r="A105" s="126"/>
      <c r="B105" s="119">
        <v>1</v>
      </c>
      <c r="C105" s="10" t="s">
        <v>824</v>
      </c>
      <c r="D105" s="130" t="s">
        <v>824</v>
      </c>
      <c r="E105" s="130" t="s">
        <v>277</v>
      </c>
      <c r="F105" s="152"/>
      <c r="G105" s="153"/>
      <c r="H105" s="11" t="s">
        <v>825</v>
      </c>
      <c r="I105" s="14">
        <v>70.709999999999994</v>
      </c>
      <c r="J105" s="121">
        <f t="shared" si="2"/>
        <v>70.709999999999994</v>
      </c>
      <c r="K105" s="127"/>
    </row>
    <row r="106" spans="1:11" ht="24">
      <c r="A106" s="126"/>
      <c r="B106" s="119">
        <v>1</v>
      </c>
      <c r="C106" s="10" t="s">
        <v>826</v>
      </c>
      <c r="D106" s="130" t="s">
        <v>826</v>
      </c>
      <c r="E106" s="130"/>
      <c r="F106" s="152"/>
      <c r="G106" s="153"/>
      <c r="H106" s="11" t="s">
        <v>827</v>
      </c>
      <c r="I106" s="14">
        <v>69.290000000000006</v>
      </c>
      <c r="J106" s="121">
        <f t="shared" si="2"/>
        <v>69.290000000000006</v>
      </c>
      <c r="K106" s="127"/>
    </row>
    <row r="107" spans="1:11" ht="24">
      <c r="A107" s="126"/>
      <c r="B107" s="119">
        <v>2</v>
      </c>
      <c r="C107" s="10" t="s">
        <v>828</v>
      </c>
      <c r="D107" s="130" t="s">
        <v>828</v>
      </c>
      <c r="E107" s="130" t="s">
        <v>112</v>
      </c>
      <c r="F107" s="152"/>
      <c r="G107" s="153"/>
      <c r="H107" s="11" t="s">
        <v>829</v>
      </c>
      <c r="I107" s="14">
        <v>131.47</v>
      </c>
      <c r="J107" s="121">
        <f t="shared" si="2"/>
        <v>262.94</v>
      </c>
      <c r="K107" s="127"/>
    </row>
    <row r="108" spans="1:11" ht="24">
      <c r="A108" s="126"/>
      <c r="B108" s="119">
        <v>1</v>
      </c>
      <c r="C108" s="10" t="s">
        <v>828</v>
      </c>
      <c r="D108" s="130" t="s">
        <v>828</v>
      </c>
      <c r="E108" s="130" t="s">
        <v>220</v>
      </c>
      <c r="F108" s="152"/>
      <c r="G108" s="153"/>
      <c r="H108" s="11" t="s">
        <v>829</v>
      </c>
      <c r="I108" s="14">
        <v>131.47</v>
      </c>
      <c r="J108" s="121">
        <f t="shared" si="2"/>
        <v>131.47</v>
      </c>
      <c r="K108" s="127"/>
    </row>
    <row r="109" spans="1:11" ht="24">
      <c r="A109" s="126"/>
      <c r="B109" s="119">
        <v>1</v>
      </c>
      <c r="C109" s="10" t="s">
        <v>828</v>
      </c>
      <c r="D109" s="130" t="s">
        <v>828</v>
      </c>
      <c r="E109" s="130" t="s">
        <v>274</v>
      </c>
      <c r="F109" s="152"/>
      <c r="G109" s="153"/>
      <c r="H109" s="11" t="s">
        <v>829</v>
      </c>
      <c r="I109" s="14">
        <v>131.47</v>
      </c>
      <c r="J109" s="121">
        <f t="shared" si="2"/>
        <v>131.47</v>
      </c>
      <c r="K109" s="127"/>
    </row>
    <row r="110" spans="1:11" ht="24">
      <c r="A110" s="126"/>
      <c r="B110" s="119">
        <v>1</v>
      </c>
      <c r="C110" s="10" t="s">
        <v>830</v>
      </c>
      <c r="D110" s="130" t="s">
        <v>830</v>
      </c>
      <c r="E110" s="130" t="s">
        <v>112</v>
      </c>
      <c r="F110" s="152"/>
      <c r="G110" s="153"/>
      <c r="H110" s="11" t="s">
        <v>831</v>
      </c>
      <c r="I110" s="14">
        <v>85.28</v>
      </c>
      <c r="J110" s="121">
        <f t="shared" si="2"/>
        <v>85.28</v>
      </c>
      <c r="K110" s="127"/>
    </row>
    <row r="111" spans="1:11" ht="24">
      <c r="A111" s="126"/>
      <c r="B111" s="119">
        <v>1</v>
      </c>
      <c r="C111" s="10" t="s">
        <v>830</v>
      </c>
      <c r="D111" s="130" t="s">
        <v>830</v>
      </c>
      <c r="E111" s="130" t="s">
        <v>216</v>
      </c>
      <c r="F111" s="152"/>
      <c r="G111" s="153"/>
      <c r="H111" s="11" t="s">
        <v>831</v>
      </c>
      <c r="I111" s="14">
        <v>85.28</v>
      </c>
      <c r="J111" s="121">
        <f t="shared" si="2"/>
        <v>85.28</v>
      </c>
      <c r="K111" s="127"/>
    </row>
    <row r="112" spans="1:11" ht="24">
      <c r="A112" s="126"/>
      <c r="B112" s="119">
        <v>1</v>
      </c>
      <c r="C112" s="10" t="s">
        <v>830</v>
      </c>
      <c r="D112" s="130" t="s">
        <v>830</v>
      </c>
      <c r="E112" s="130" t="s">
        <v>274</v>
      </c>
      <c r="F112" s="152"/>
      <c r="G112" s="153"/>
      <c r="H112" s="11" t="s">
        <v>831</v>
      </c>
      <c r="I112" s="14">
        <v>85.28</v>
      </c>
      <c r="J112" s="121">
        <f t="shared" si="2"/>
        <v>85.28</v>
      </c>
      <c r="K112" s="127"/>
    </row>
    <row r="113" spans="1:11" ht="24">
      <c r="A113" s="126"/>
      <c r="B113" s="119">
        <v>2</v>
      </c>
      <c r="C113" s="10" t="s">
        <v>832</v>
      </c>
      <c r="D113" s="130" t="s">
        <v>832</v>
      </c>
      <c r="E113" s="130" t="s">
        <v>279</v>
      </c>
      <c r="F113" s="152"/>
      <c r="G113" s="153"/>
      <c r="H113" s="11" t="s">
        <v>833</v>
      </c>
      <c r="I113" s="14">
        <v>22.74</v>
      </c>
      <c r="J113" s="121">
        <f t="shared" si="2"/>
        <v>45.48</v>
      </c>
      <c r="K113" s="127"/>
    </row>
    <row r="114" spans="1:11" ht="24">
      <c r="A114" s="126"/>
      <c r="B114" s="119">
        <v>1</v>
      </c>
      <c r="C114" s="10" t="s">
        <v>832</v>
      </c>
      <c r="D114" s="130" t="s">
        <v>832</v>
      </c>
      <c r="E114" s="130" t="s">
        <v>814</v>
      </c>
      <c r="F114" s="152"/>
      <c r="G114" s="153"/>
      <c r="H114" s="11" t="s">
        <v>833</v>
      </c>
      <c r="I114" s="14">
        <v>22.74</v>
      </c>
      <c r="J114" s="121">
        <f t="shared" si="2"/>
        <v>22.74</v>
      </c>
      <c r="K114" s="127"/>
    </row>
    <row r="115" spans="1:11" ht="24">
      <c r="A115" s="126"/>
      <c r="B115" s="119">
        <v>1</v>
      </c>
      <c r="C115" s="10" t="s">
        <v>832</v>
      </c>
      <c r="D115" s="130" t="s">
        <v>832</v>
      </c>
      <c r="E115" s="130" t="s">
        <v>834</v>
      </c>
      <c r="F115" s="152"/>
      <c r="G115" s="153"/>
      <c r="H115" s="11" t="s">
        <v>833</v>
      </c>
      <c r="I115" s="14">
        <v>22.74</v>
      </c>
      <c r="J115" s="121">
        <f t="shared" si="2"/>
        <v>22.74</v>
      </c>
      <c r="K115" s="127"/>
    </row>
    <row r="116" spans="1:11" ht="24">
      <c r="A116" s="126"/>
      <c r="B116" s="119">
        <v>1</v>
      </c>
      <c r="C116" s="10" t="s">
        <v>832</v>
      </c>
      <c r="D116" s="130" t="s">
        <v>832</v>
      </c>
      <c r="E116" s="130" t="s">
        <v>835</v>
      </c>
      <c r="F116" s="152"/>
      <c r="G116" s="153"/>
      <c r="H116" s="11" t="s">
        <v>833</v>
      </c>
      <c r="I116" s="14">
        <v>22.74</v>
      </c>
      <c r="J116" s="121">
        <f t="shared" si="2"/>
        <v>22.74</v>
      </c>
      <c r="K116" s="127"/>
    </row>
    <row r="117" spans="1:11" ht="24">
      <c r="A117" s="126"/>
      <c r="B117" s="119">
        <v>1</v>
      </c>
      <c r="C117" s="10" t="s">
        <v>836</v>
      </c>
      <c r="D117" s="130" t="s">
        <v>836</v>
      </c>
      <c r="E117" s="130" t="s">
        <v>279</v>
      </c>
      <c r="F117" s="152"/>
      <c r="G117" s="153"/>
      <c r="H117" s="11" t="s">
        <v>837</v>
      </c>
      <c r="I117" s="14">
        <v>22.74</v>
      </c>
      <c r="J117" s="121">
        <f t="shared" si="2"/>
        <v>22.74</v>
      </c>
      <c r="K117" s="127"/>
    </row>
    <row r="118" spans="1:11" ht="24">
      <c r="A118" s="126"/>
      <c r="B118" s="119">
        <v>1</v>
      </c>
      <c r="C118" s="10" t="s">
        <v>838</v>
      </c>
      <c r="D118" s="130" t="s">
        <v>838</v>
      </c>
      <c r="E118" s="130" t="s">
        <v>279</v>
      </c>
      <c r="F118" s="152"/>
      <c r="G118" s="153"/>
      <c r="H118" s="11" t="s">
        <v>839</v>
      </c>
      <c r="I118" s="14">
        <v>26.29</v>
      </c>
      <c r="J118" s="121">
        <f t="shared" ref="J118:J123" si="3">I118*B118</f>
        <v>26.29</v>
      </c>
      <c r="K118" s="127"/>
    </row>
    <row r="119" spans="1:11" ht="24">
      <c r="A119" s="126"/>
      <c r="B119" s="119">
        <v>1</v>
      </c>
      <c r="C119" s="10" t="s">
        <v>840</v>
      </c>
      <c r="D119" s="130" t="s">
        <v>840</v>
      </c>
      <c r="E119" s="130" t="s">
        <v>279</v>
      </c>
      <c r="F119" s="152"/>
      <c r="G119" s="153"/>
      <c r="H119" s="11" t="s">
        <v>841</v>
      </c>
      <c r="I119" s="14">
        <v>26.29</v>
      </c>
      <c r="J119" s="121">
        <f t="shared" si="3"/>
        <v>26.29</v>
      </c>
      <c r="K119" s="127"/>
    </row>
    <row r="120" spans="1:11" ht="24">
      <c r="A120" s="126"/>
      <c r="B120" s="119">
        <v>1</v>
      </c>
      <c r="C120" s="10" t="s">
        <v>840</v>
      </c>
      <c r="D120" s="130" t="s">
        <v>840</v>
      </c>
      <c r="E120" s="130" t="s">
        <v>834</v>
      </c>
      <c r="F120" s="152"/>
      <c r="G120" s="153"/>
      <c r="H120" s="11" t="s">
        <v>841</v>
      </c>
      <c r="I120" s="14">
        <v>26.29</v>
      </c>
      <c r="J120" s="121">
        <f t="shared" si="3"/>
        <v>26.29</v>
      </c>
      <c r="K120" s="127"/>
    </row>
    <row r="121" spans="1:11" ht="24">
      <c r="A121" s="126"/>
      <c r="B121" s="119">
        <v>5</v>
      </c>
      <c r="C121" s="10" t="s">
        <v>842</v>
      </c>
      <c r="D121" s="130" t="s">
        <v>842</v>
      </c>
      <c r="E121" s="130" t="s">
        <v>834</v>
      </c>
      <c r="F121" s="152"/>
      <c r="G121" s="153"/>
      <c r="H121" s="11" t="s">
        <v>843</v>
      </c>
      <c r="I121" s="14">
        <v>26.29</v>
      </c>
      <c r="J121" s="121">
        <f t="shared" si="3"/>
        <v>131.44999999999999</v>
      </c>
      <c r="K121" s="127"/>
    </row>
    <row r="122" spans="1:11" ht="24">
      <c r="A122" s="126"/>
      <c r="B122" s="119">
        <v>2</v>
      </c>
      <c r="C122" s="10" t="s">
        <v>844</v>
      </c>
      <c r="D122" s="130" t="s">
        <v>844</v>
      </c>
      <c r="E122" s="130" t="s">
        <v>279</v>
      </c>
      <c r="F122" s="152"/>
      <c r="G122" s="153"/>
      <c r="H122" s="11" t="s">
        <v>845</v>
      </c>
      <c r="I122" s="14">
        <v>26.29</v>
      </c>
      <c r="J122" s="121">
        <f t="shared" si="3"/>
        <v>52.58</v>
      </c>
      <c r="K122" s="127"/>
    </row>
    <row r="123" spans="1:11" ht="24">
      <c r="A123" s="126"/>
      <c r="B123" s="120">
        <v>1</v>
      </c>
      <c r="C123" s="12" t="s">
        <v>846</v>
      </c>
      <c r="D123" s="131" t="s">
        <v>846</v>
      </c>
      <c r="E123" s="131" t="s">
        <v>835</v>
      </c>
      <c r="F123" s="154"/>
      <c r="G123" s="155"/>
      <c r="H123" s="13" t="s">
        <v>847</v>
      </c>
      <c r="I123" s="15">
        <v>44.06</v>
      </c>
      <c r="J123" s="122">
        <f t="shared" si="3"/>
        <v>44.06</v>
      </c>
      <c r="K123" s="127"/>
    </row>
    <row r="124" spans="1:11" ht="13.5" thickBot="1">
      <c r="A124" s="126"/>
      <c r="B124" s="138"/>
      <c r="C124" s="138"/>
      <c r="D124" s="138"/>
      <c r="E124" s="138"/>
      <c r="F124" s="138"/>
      <c r="G124" s="138"/>
      <c r="H124" s="138"/>
      <c r="I124" s="139" t="s">
        <v>261</v>
      </c>
      <c r="J124" s="140">
        <f>SUM(J22:J123)</f>
        <v>12304.440000000004</v>
      </c>
      <c r="K124" s="127"/>
    </row>
    <row r="125" spans="1:11">
      <c r="A125" s="126"/>
      <c r="B125" s="138"/>
      <c r="C125" s="146" t="s">
        <v>858</v>
      </c>
      <c r="D125" s="148"/>
      <c r="E125" s="148"/>
      <c r="F125" s="143"/>
      <c r="G125" s="149"/>
      <c r="H125" s="156" t="s">
        <v>859</v>
      </c>
      <c r="I125" s="156"/>
      <c r="J125" s="140">
        <f>J124*-0.4</f>
        <v>-4921.7760000000017</v>
      </c>
      <c r="K125" s="127"/>
    </row>
    <row r="126" spans="1:11" ht="13.5" outlineLevel="1" thickBot="1">
      <c r="A126" s="126"/>
      <c r="B126" s="138"/>
      <c r="C126" s="150" t="s">
        <v>860</v>
      </c>
      <c r="D126" s="147">
        <v>44637</v>
      </c>
      <c r="E126" s="142">
        <f>J14+90</f>
        <v>45327</v>
      </c>
      <c r="F126" s="144"/>
      <c r="G126" s="145"/>
      <c r="H126" s="156" t="s">
        <v>861</v>
      </c>
      <c r="I126" s="156"/>
      <c r="J126" s="140">
        <v>0</v>
      </c>
      <c r="K126" s="127"/>
    </row>
    <row r="127" spans="1:11">
      <c r="A127" s="126"/>
      <c r="B127" s="138"/>
      <c r="C127" s="138"/>
      <c r="D127" s="138"/>
      <c r="E127" s="138"/>
      <c r="F127" s="138"/>
      <c r="G127" s="138"/>
      <c r="H127" s="138"/>
      <c r="I127" s="139" t="s">
        <v>263</v>
      </c>
      <c r="J127" s="140">
        <f>SUM(J124:J126)</f>
        <v>7382.6640000000025</v>
      </c>
      <c r="K127" s="127"/>
    </row>
    <row r="128" spans="1:11">
      <c r="A128" s="6"/>
      <c r="B128" s="7"/>
      <c r="C128" s="7"/>
      <c r="D128" s="7"/>
      <c r="E128" s="7"/>
      <c r="F128" s="7"/>
      <c r="G128" s="7"/>
      <c r="H128" s="7" t="s">
        <v>863</v>
      </c>
      <c r="I128" s="7"/>
      <c r="J128" s="7"/>
      <c r="K128" s="8"/>
    </row>
    <row r="130" spans="8:9">
      <c r="H130" s="1" t="s">
        <v>857</v>
      </c>
      <c r="I130" s="103">
        <f>'Tax Invoice'!E14</f>
        <v>1</v>
      </c>
    </row>
    <row r="131" spans="8:9">
      <c r="H131" s="1" t="s">
        <v>711</v>
      </c>
      <c r="I131" s="103">
        <v>35.35</v>
      </c>
    </row>
    <row r="132" spans="8:9">
      <c r="H132" s="1" t="s">
        <v>714</v>
      </c>
      <c r="I132" s="103">
        <f>I134/I131</f>
        <v>348.07468175388976</v>
      </c>
    </row>
    <row r="133" spans="8:9">
      <c r="H133" s="1" t="s">
        <v>715</v>
      </c>
      <c r="I133" s="103">
        <f>I135/I131</f>
        <v>208.84480905233386</v>
      </c>
    </row>
    <row r="134" spans="8:9">
      <c r="H134" s="1" t="s">
        <v>712</v>
      </c>
      <c r="I134" s="103">
        <f>J124*I130</f>
        <v>12304.440000000004</v>
      </c>
    </row>
    <row r="135" spans="8:9">
      <c r="H135" s="1" t="s">
        <v>713</v>
      </c>
      <c r="I135" s="103">
        <f>J127*I130</f>
        <v>7382.6640000000025</v>
      </c>
    </row>
  </sheetData>
  <mergeCells count="108">
    <mergeCell ref="F43:G43"/>
    <mergeCell ref="F34:G34"/>
    <mergeCell ref="F35:G35"/>
    <mergeCell ref="F36:G36"/>
    <mergeCell ref="F37:G37"/>
    <mergeCell ref="F38:G38"/>
    <mergeCell ref="F23:G23"/>
    <mergeCell ref="F24:G24"/>
    <mergeCell ref="F25:G25"/>
    <mergeCell ref="F26:G26"/>
    <mergeCell ref="F27:G27"/>
    <mergeCell ref="F28:G28"/>
    <mergeCell ref="F29:G29"/>
    <mergeCell ref="F30:G30"/>
    <mergeCell ref="F31:G31"/>
    <mergeCell ref="F32:G32"/>
    <mergeCell ref="F33:G33"/>
    <mergeCell ref="J10:J11"/>
    <mergeCell ref="J14:J15"/>
    <mergeCell ref="F20:G20"/>
    <mergeCell ref="F21:G21"/>
    <mergeCell ref="F22:G22"/>
    <mergeCell ref="F39:G39"/>
    <mergeCell ref="F40:G40"/>
    <mergeCell ref="F41:G41"/>
    <mergeCell ref="F42:G42"/>
    <mergeCell ref="F49:G49"/>
    <mergeCell ref="F50:G50"/>
    <mergeCell ref="F51:G51"/>
    <mergeCell ref="F52:G52"/>
    <mergeCell ref="F53:G53"/>
    <mergeCell ref="F44:G44"/>
    <mergeCell ref="F45:G45"/>
    <mergeCell ref="F46:G46"/>
    <mergeCell ref="F47:G47"/>
    <mergeCell ref="F48:G48"/>
    <mergeCell ref="F59:G59"/>
    <mergeCell ref="F60:G60"/>
    <mergeCell ref="F61:G61"/>
    <mergeCell ref="F62:G62"/>
    <mergeCell ref="F63:G63"/>
    <mergeCell ref="F54:G54"/>
    <mergeCell ref="F55:G55"/>
    <mergeCell ref="F56:G56"/>
    <mergeCell ref="F57:G57"/>
    <mergeCell ref="F58:G58"/>
    <mergeCell ref="F69:G69"/>
    <mergeCell ref="F70:G70"/>
    <mergeCell ref="F71:G71"/>
    <mergeCell ref="F72:G72"/>
    <mergeCell ref="F73:G73"/>
    <mergeCell ref="F64:G64"/>
    <mergeCell ref="F65:G65"/>
    <mergeCell ref="F66:G66"/>
    <mergeCell ref="F67:G67"/>
    <mergeCell ref="F68:G68"/>
    <mergeCell ref="F79:G79"/>
    <mergeCell ref="F80:G80"/>
    <mergeCell ref="F81:G81"/>
    <mergeCell ref="F82:G82"/>
    <mergeCell ref="F83:G83"/>
    <mergeCell ref="F74:G74"/>
    <mergeCell ref="F75:G75"/>
    <mergeCell ref="F76:G76"/>
    <mergeCell ref="F77:G77"/>
    <mergeCell ref="F78:G78"/>
    <mergeCell ref="F89:G89"/>
    <mergeCell ref="F90:G90"/>
    <mergeCell ref="F91:G91"/>
    <mergeCell ref="F92:G92"/>
    <mergeCell ref="F93:G93"/>
    <mergeCell ref="F84:G84"/>
    <mergeCell ref="F85:G85"/>
    <mergeCell ref="F86:G86"/>
    <mergeCell ref="F87:G87"/>
    <mergeCell ref="F88:G88"/>
    <mergeCell ref="F99:G99"/>
    <mergeCell ref="F100:G100"/>
    <mergeCell ref="F101:G101"/>
    <mergeCell ref="F102:G102"/>
    <mergeCell ref="F103:G103"/>
    <mergeCell ref="F94:G94"/>
    <mergeCell ref="F95:G95"/>
    <mergeCell ref="F96:G96"/>
    <mergeCell ref="F97:G97"/>
    <mergeCell ref="F98:G98"/>
    <mergeCell ref="F109:G109"/>
    <mergeCell ref="F110:G110"/>
    <mergeCell ref="F111:G111"/>
    <mergeCell ref="F112:G112"/>
    <mergeCell ref="F113:G113"/>
    <mergeCell ref="F104:G104"/>
    <mergeCell ref="F105:G105"/>
    <mergeCell ref="F106:G106"/>
    <mergeCell ref="F107:G107"/>
    <mergeCell ref="F108:G108"/>
    <mergeCell ref="F119:G119"/>
    <mergeCell ref="F120:G120"/>
    <mergeCell ref="F121:G121"/>
    <mergeCell ref="F122:G122"/>
    <mergeCell ref="F123:G123"/>
    <mergeCell ref="H126:I126"/>
    <mergeCell ref="H125:I125"/>
    <mergeCell ref="F114:G114"/>
    <mergeCell ref="F115:G115"/>
    <mergeCell ref="F116:G116"/>
    <mergeCell ref="F117:G117"/>
    <mergeCell ref="F118:G118"/>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777</v>
      </c>
      <c r="O1" t="s">
        <v>149</v>
      </c>
      <c r="T1" t="s">
        <v>261</v>
      </c>
      <c r="U1">
        <v>12304.440000000004</v>
      </c>
    </row>
    <row r="2" spans="1:21" ht="15.75">
      <c r="A2" s="126"/>
      <c r="B2" s="136" t="s">
        <v>139</v>
      </c>
      <c r="C2" s="132"/>
      <c r="D2" s="132"/>
      <c r="E2" s="132"/>
      <c r="F2" s="132"/>
      <c r="G2" s="132"/>
      <c r="H2" s="132"/>
      <c r="I2" s="137" t="s">
        <v>145</v>
      </c>
      <c r="J2" s="127"/>
      <c r="T2" t="s">
        <v>190</v>
      </c>
      <c r="U2">
        <v>710.67</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13015.110000000004</v>
      </c>
    </row>
    <row r="5" spans="1:21">
      <c r="A5" s="126"/>
      <c r="B5" s="133" t="s">
        <v>142</v>
      </c>
      <c r="C5" s="132"/>
      <c r="D5" s="132"/>
      <c r="E5" s="132"/>
      <c r="F5" s="132"/>
      <c r="G5" s="132"/>
      <c r="H5" s="132"/>
      <c r="I5" s="132"/>
      <c r="J5" s="127"/>
      <c r="S5" t="s">
        <v>854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721</v>
      </c>
      <c r="C10" s="132"/>
      <c r="D10" s="132"/>
      <c r="E10" s="127"/>
      <c r="F10" s="128"/>
      <c r="G10" s="128" t="s">
        <v>721</v>
      </c>
      <c r="H10" s="132"/>
      <c r="I10" s="157"/>
      <c r="J10" s="127"/>
    </row>
    <row r="11" spans="1:21">
      <c r="A11" s="126"/>
      <c r="B11" s="126" t="s">
        <v>722</v>
      </c>
      <c r="C11" s="132"/>
      <c r="D11" s="132"/>
      <c r="E11" s="127"/>
      <c r="F11" s="128"/>
      <c r="G11" s="128" t="s">
        <v>722</v>
      </c>
      <c r="H11" s="132"/>
      <c r="I11" s="158"/>
      <c r="J11" s="127"/>
    </row>
    <row r="12" spans="1:21">
      <c r="A12" s="126"/>
      <c r="B12" s="126" t="s">
        <v>723</v>
      </c>
      <c r="C12" s="132"/>
      <c r="D12" s="132"/>
      <c r="E12" s="127"/>
      <c r="F12" s="128"/>
      <c r="G12" s="128" t="s">
        <v>723</v>
      </c>
      <c r="H12" s="132"/>
      <c r="I12" s="132"/>
      <c r="J12" s="127"/>
    </row>
    <row r="13" spans="1:21">
      <c r="A13" s="126"/>
      <c r="B13" s="126" t="s">
        <v>724</v>
      </c>
      <c r="C13" s="132"/>
      <c r="D13" s="132"/>
      <c r="E13" s="127"/>
      <c r="F13" s="128"/>
      <c r="G13" s="128" t="s">
        <v>724</v>
      </c>
      <c r="H13" s="132"/>
      <c r="I13" s="111" t="s">
        <v>16</v>
      </c>
      <c r="J13" s="127"/>
    </row>
    <row r="14" spans="1:21">
      <c r="A14" s="126"/>
      <c r="B14" s="126" t="s">
        <v>157</v>
      </c>
      <c r="C14" s="132"/>
      <c r="D14" s="132"/>
      <c r="E14" s="127"/>
      <c r="F14" s="128"/>
      <c r="G14" s="128" t="s">
        <v>157</v>
      </c>
      <c r="H14" s="132"/>
      <c r="I14" s="159">
        <v>45236</v>
      </c>
      <c r="J14" s="127"/>
    </row>
    <row r="15" spans="1:21">
      <c r="A15" s="126"/>
      <c r="B15" s="6" t="s">
        <v>11</v>
      </c>
      <c r="C15" s="7"/>
      <c r="D15" s="7"/>
      <c r="E15" s="8"/>
      <c r="F15" s="128"/>
      <c r="G15" s="9" t="s">
        <v>11</v>
      </c>
      <c r="H15" s="132"/>
      <c r="I15" s="160"/>
      <c r="J15" s="127"/>
    </row>
    <row r="16" spans="1:21">
      <c r="A16" s="126"/>
      <c r="B16" s="132"/>
      <c r="C16" s="132"/>
      <c r="D16" s="132"/>
      <c r="E16" s="132"/>
      <c r="F16" s="132"/>
      <c r="G16" s="132"/>
      <c r="H16" s="135" t="s">
        <v>147</v>
      </c>
      <c r="I16" s="141">
        <v>40617</v>
      </c>
      <c r="J16" s="127"/>
    </row>
    <row r="17" spans="1:16">
      <c r="A17" s="126"/>
      <c r="B17" s="132" t="s">
        <v>725</v>
      </c>
      <c r="C17" s="132"/>
      <c r="D17" s="132"/>
      <c r="E17" s="132"/>
      <c r="F17" s="132"/>
      <c r="G17" s="132"/>
      <c r="H17" s="135" t="s">
        <v>148</v>
      </c>
      <c r="I17" s="141"/>
      <c r="J17" s="127"/>
    </row>
    <row r="18" spans="1:16" ht="18">
      <c r="A18" s="126"/>
      <c r="B18" s="132" t="s">
        <v>726</v>
      </c>
      <c r="C18" s="132"/>
      <c r="D18" s="132"/>
      <c r="E18" s="132"/>
      <c r="F18" s="132"/>
      <c r="G18" s="132"/>
      <c r="H18" s="134" t="s">
        <v>264</v>
      </c>
      <c r="I18" s="116" t="s">
        <v>282</v>
      </c>
      <c r="J18" s="127"/>
    </row>
    <row r="19" spans="1:16">
      <c r="A19" s="126"/>
      <c r="B19" s="132"/>
      <c r="C19" s="132"/>
      <c r="D19" s="132"/>
      <c r="E19" s="132"/>
      <c r="F19" s="132"/>
      <c r="G19" s="132"/>
      <c r="H19" s="132"/>
      <c r="I19" s="132"/>
      <c r="J19" s="127"/>
      <c r="P19">
        <v>45236</v>
      </c>
    </row>
    <row r="20" spans="1:16">
      <c r="A20" s="126"/>
      <c r="B20" s="112" t="s">
        <v>204</v>
      </c>
      <c r="C20" s="112" t="s">
        <v>205</v>
      </c>
      <c r="D20" s="129" t="s">
        <v>206</v>
      </c>
      <c r="E20" s="161" t="s">
        <v>207</v>
      </c>
      <c r="F20" s="162"/>
      <c r="G20" s="112" t="s">
        <v>174</v>
      </c>
      <c r="H20" s="112" t="s">
        <v>208</v>
      </c>
      <c r="I20" s="112" t="s">
        <v>26</v>
      </c>
      <c r="J20" s="127"/>
    </row>
    <row r="21" spans="1:16">
      <c r="A21" s="126"/>
      <c r="B21" s="117"/>
      <c r="C21" s="117"/>
      <c r="D21" s="118"/>
      <c r="E21" s="163"/>
      <c r="F21" s="164"/>
      <c r="G21" s="117" t="s">
        <v>146</v>
      </c>
      <c r="H21" s="117"/>
      <c r="I21" s="117"/>
      <c r="J21" s="127"/>
    </row>
    <row r="22" spans="1:16" ht="168">
      <c r="A22" s="126"/>
      <c r="B22" s="119">
        <v>41</v>
      </c>
      <c r="C22" s="10" t="s">
        <v>586</v>
      </c>
      <c r="D22" s="130"/>
      <c r="E22" s="152"/>
      <c r="F22" s="153"/>
      <c r="G22" s="11" t="s">
        <v>281</v>
      </c>
      <c r="H22" s="14">
        <v>12.08</v>
      </c>
      <c r="I22" s="121">
        <f t="shared" ref="I22:I53" si="0">H22*B22</f>
        <v>495.28000000000003</v>
      </c>
      <c r="J22" s="127"/>
    </row>
    <row r="23" spans="1:16" ht="84">
      <c r="A23" s="126"/>
      <c r="B23" s="119">
        <v>58</v>
      </c>
      <c r="C23" s="10" t="s">
        <v>727</v>
      </c>
      <c r="D23" s="130" t="s">
        <v>28</v>
      </c>
      <c r="E23" s="152" t="s">
        <v>279</v>
      </c>
      <c r="F23" s="153"/>
      <c r="G23" s="11" t="s">
        <v>728</v>
      </c>
      <c r="H23" s="14">
        <v>4.97</v>
      </c>
      <c r="I23" s="121">
        <f t="shared" si="0"/>
        <v>288.26</v>
      </c>
      <c r="J23" s="127"/>
    </row>
    <row r="24" spans="1:16" ht="84">
      <c r="A24" s="126"/>
      <c r="B24" s="119">
        <v>8</v>
      </c>
      <c r="C24" s="10" t="s">
        <v>727</v>
      </c>
      <c r="D24" s="130" t="s">
        <v>30</v>
      </c>
      <c r="E24" s="152" t="s">
        <v>279</v>
      </c>
      <c r="F24" s="153"/>
      <c r="G24" s="11" t="s">
        <v>728</v>
      </c>
      <c r="H24" s="14">
        <v>4.97</v>
      </c>
      <c r="I24" s="121">
        <f t="shared" si="0"/>
        <v>39.76</v>
      </c>
      <c r="J24" s="127"/>
    </row>
    <row r="25" spans="1:16" ht="132">
      <c r="A25" s="126"/>
      <c r="B25" s="119">
        <v>18</v>
      </c>
      <c r="C25" s="10" t="s">
        <v>729</v>
      </c>
      <c r="D25" s="130" t="s">
        <v>112</v>
      </c>
      <c r="E25" s="152"/>
      <c r="F25" s="153"/>
      <c r="G25" s="11" t="s">
        <v>730</v>
      </c>
      <c r="H25" s="14">
        <v>12.08</v>
      </c>
      <c r="I25" s="121">
        <f t="shared" si="0"/>
        <v>217.44</v>
      </c>
      <c r="J25" s="127"/>
    </row>
    <row r="26" spans="1:16" ht="132">
      <c r="A26" s="126"/>
      <c r="B26" s="119">
        <v>8</v>
      </c>
      <c r="C26" s="10" t="s">
        <v>731</v>
      </c>
      <c r="D26" s="130" t="s">
        <v>732</v>
      </c>
      <c r="E26" s="152" t="s">
        <v>31</v>
      </c>
      <c r="F26" s="153"/>
      <c r="G26" s="11" t="s">
        <v>733</v>
      </c>
      <c r="H26" s="14">
        <v>6.75</v>
      </c>
      <c r="I26" s="121">
        <f t="shared" si="0"/>
        <v>54</v>
      </c>
      <c r="J26" s="127"/>
    </row>
    <row r="27" spans="1:16" ht="192">
      <c r="A27" s="126"/>
      <c r="B27" s="119">
        <v>3</v>
      </c>
      <c r="C27" s="10" t="s">
        <v>734</v>
      </c>
      <c r="D27" s="130" t="s">
        <v>34</v>
      </c>
      <c r="E27" s="152" t="s">
        <v>112</v>
      </c>
      <c r="F27" s="153"/>
      <c r="G27" s="11" t="s">
        <v>735</v>
      </c>
      <c r="H27" s="14">
        <v>16.350000000000001</v>
      </c>
      <c r="I27" s="121">
        <f t="shared" si="0"/>
        <v>49.050000000000004</v>
      </c>
      <c r="J27" s="127"/>
    </row>
    <row r="28" spans="1:16" ht="192">
      <c r="A28" s="126"/>
      <c r="B28" s="119">
        <v>3</v>
      </c>
      <c r="C28" s="10" t="s">
        <v>734</v>
      </c>
      <c r="D28" s="130" t="s">
        <v>34</v>
      </c>
      <c r="E28" s="152" t="s">
        <v>216</v>
      </c>
      <c r="F28" s="153"/>
      <c r="G28" s="11" t="s">
        <v>735</v>
      </c>
      <c r="H28" s="14">
        <v>16.350000000000001</v>
      </c>
      <c r="I28" s="121">
        <f t="shared" si="0"/>
        <v>49.050000000000004</v>
      </c>
      <c r="J28" s="127"/>
    </row>
    <row r="29" spans="1:16" ht="132">
      <c r="A29" s="126"/>
      <c r="B29" s="119">
        <v>1</v>
      </c>
      <c r="C29" s="10" t="s">
        <v>736</v>
      </c>
      <c r="D29" s="130" t="s">
        <v>28</v>
      </c>
      <c r="E29" s="152" t="s">
        <v>278</v>
      </c>
      <c r="F29" s="153"/>
      <c r="G29" s="11" t="s">
        <v>737</v>
      </c>
      <c r="H29" s="14">
        <v>20.96</v>
      </c>
      <c r="I29" s="121">
        <f t="shared" si="0"/>
        <v>20.96</v>
      </c>
      <c r="J29" s="127"/>
    </row>
    <row r="30" spans="1:16" ht="132">
      <c r="A30" s="126"/>
      <c r="B30" s="119">
        <v>13</v>
      </c>
      <c r="C30" s="10" t="s">
        <v>736</v>
      </c>
      <c r="D30" s="130" t="s">
        <v>30</v>
      </c>
      <c r="E30" s="152" t="s">
        <v>278</v>
      </c>
      <c r="F30" s="153"/>
      <c r="G30" s="11" t="s">
        <v>737</v>
      </c>
      <c r="H30" s="14">
        <v>20.96</v>
      </c>
      <c r="I30" s="121">
        <f t="shared" si="0"/>
        <v>272.48</v>
      </c>
      <c r="J30" s="127"/>
    </row>
    <row r="31" spans="1:16" ht="132">
      <c r="A31" s="126"/>
      <c r="B31" s="119">
        <v>1</v>
      </c>
      <c r="C31" s="10" t="s">
        <v>736</v>
      </c>
      <c r="D31" s="130" t="s">
        <v>31</v>
      </c>
      <c r="E31" s="152" t="s">
        <v>278</v>
      </c>
      <c r="F31" s="153"/>
      <c r="G31" s="11" t="s">
        <v>737</v>
      </c>
      <c r="H31" s="14">
        <v>20.96</v>
      </c>
      <c r="I31" s="121">
        <f t="shared" si="0"/>
        <v>20.96</v>
      </c>
      <c r="J31" s="127"/>
    </row>
    <row r="32" spans="1:16" ht="264">
      <c r="A32" s="126"/>
      <c r="B32" s="119">
        <v>1</v>
      </c>
      <c r="C32" s="10" t="s">
        <v>738</v>
      </c>
      <c r="D32" s="130" t="s">
        <v>218</v>
      </c>
      <c r="E32" s="152"/>
      <c r="F32" s="153"/>
      <c r="G32" s="11" t="s">
        <v>855</v>
      </c>
      <c r="H32" s="14">
        <v>31.62</v>
      </c>
      <c r="I32" s="121">
        <f t="shared" si="0"/>
        <v>31.62</v>
      </c>
      <c r="J32" s="127"/>
    </row>
    <row r="33" spans="1:10" ht="204">
      <c r="A33" s="126"/>
      <c r="B33" s="119">
        <v>1</v>
      </c>
      <c r="C33" s="10" t="s">
        <v>739</v>
      </c>
      <c r="D33" s="130" t="s">
        <v>34</v>
      </c>
      <c r="E33" s="152" t="s">
        <v>218</v>
      </c>
      <c r="F33" s="153"/>
      <c r="G33" s="11" t="s">
        <v>740</v>
      </c>
      <c r="H33" s="14">
        <v>58.99</v>
      </c>
      <c r="I33" s="121">
        <f t="shared" si="0"/>
        <v>58.99</v>
      </c>
      <c r="J33" s="127"/>
    </row>
    <row r="34" spans="1:10" ht="108">
      <c r="A34" s="126"/>
      <c r="B34" s="119">
        <v>2</v>
      </c>
      <c r="C34" s="10" t="s">
        <v>741</v>
      </c>
      <c r="D34" s="130" t="s">
        <v>42</v>
      </c>
      <c r="E34" s="152"/>
      <c r="F34" s="153"/>
      <c r="G34" s="11" t="s">
        <v>742</v>
      </c>
      <c r="H34" s="14">
        <v>8.8800000000000008</v>
      </c>
      <c r="I34" s="121">
        <f t="shared" si="0"/>
        <v>17.760000000000002</v>
      </c>
      <c r="J34" s="127"/>
    </row>
    <row r="35" spans="1:10" ht="144">
      <c r="A35" s="126"/>
      <c r="B35" s="119">
        <v>4</v>
      </c>
      <c r="C35" s="10" t="s">
        <v>743</v>
      </c>
      <c r="D35" s="130" t="s">
        <v>39</v>
      </c>
      <c r="E35" s="152" t="s">
        <v>279</v>
      </c>
      <c r="F35" s="153"/>
      <c r="G35" s="11" t="s">
        <v>744</v>
      </c>
      <c r="H35" s="14">
        <v>26.29</v>
      </c>
      <c r="I35" s="121">
        <f t="shared" si="0"/>
        <v>105.16</v>
      </c>
      <c r="J35" s="127"/>
    </row>
    <row r="36" spans="1:10" ht="156">
      <c r="A36" s="126"/>
      <c r="B36" s="119">
        <v>2</v>
      </c>
      <c r="C36" s="10" t="s">
        <v>745</v>
      </c>
      <c r="D36" s="130" t="s">
        <v>34</v>
      </c>
      <c r="E36" s="152" t="s">
        <v>746</v>
      </c>
      <c r="F36" s="153"/>
      <c r="G36" s="11" t="s">
        <v>747</v>
      </c>
      <c r="H36" s="14">
        <v>40.15</v>
      </c>
      <c r="I36" s="121">
        <f t="shared" si="0"/>
        <v>80.3</v>
      </c>
      <c r="J36" s="127"/>
    </row>
    <row r="37" spans="1:10" ht="120">
      <c r="A37" s="126"/>
      <c r="B37" s="119">
        <v>2</v>
      </c>
      <c r="C37" s="10" t="s">
        <v>748</v>
      </c>
      <c r="D37" s="130" t="s">
        <v>32</v>
      </c>
      <c r="E37" s="152"/>
      <c r="F37" s="153"/>
      <c r="G37" s="11" t="s">
        <v>749</v>
      </c>
      <c r="H37" s="14">
        <v>20.96</v>
      </c>
      <c r="I37" s="121">
        <f t="shared" si="0"/>
        <v>41.92</v>
      </c>
      <c r="J37" s="127"/>
    </row>
    <row r="38" spans="1:10" ht="180">
      <c r="A38" s="126"/>
      <c r="B38" s="119">
        <v>1</v>
      </c>
      <c r="C38" s="10" t="s">
        <v>668</v>
      </c>
      <c r="D38" s="130" t="s">
        <v>28</v>
      </c>
      <c r="E38" s="152" t="s">
        <v>220</v>
      </c>
      <c r="F38" s="153"/>
      <c r="G38" s="11" t="s">
        <v>750</v>
      </c>
      <c r="H38" s="14">
        <v>30.56</v>
      </c>
      <c r="I38" s="121">
        <f t="shared" si="0"/>
        <v>30.56</v>
      </c>
      <c r="J38" s="127"/>
    </row>
    <row r="39" spans="1:10" ht="132">
      <c r="A39" s="126"/>
      <c r="B39" s="119">
        <v>17</v>
      </c>
      <c r="C39" s="10" t="s">
        <v>751</v>
      </c>
      <c r="D39" s="130" t="s">
        <v>30</v>
      </c>
      <c r="E39" s="152"/>
      <c r="F39" s="153"/>
      <c r="G39" s="11" t="s">
        <v>752</v>
      </c>
      <c r="H39" s="14">
        <v>28.07</v>
      </c>
      <c r="I39" s="121">
        <f t="shared" si="0"/>
        <v>477.19</v>
      </c>
      <c r="J39" s="127"/>
    </row>
    <row r="40" spans="1:10" ht="120">
      <c r="A40" s="126"/>
      <c r="B40" s="119">
        <v>4</v>
      </c>
      <c r="C40" s="10" t="s">
        <v>753</v>
      </c>
      <c r="D40" s="130" t="s">
        <v>28</v>
      </c>
      <c r="E40" s="152" t="s">
        <v>278</v>
      </c>
      <c r="F40" s="153"/>
      <c r="G40" s="11" t="s">
        <v>754</v>
      </c>
      <c r="H40" s="14">
        <v>20.96</v>
      </c>
      <c r="I40" s="121">
        <f t="shared" si="0"/>
        <v>83.84</v>
      </c>
      <c r="J40" s="127"/>
    </row>
    <row r="41" spans="1:10" ht="120">
      <c r="A41" s="126"/>
      <c r="B41" s="119">
        <v>2</v>
      </c>
      <c r="C41" s="10" t="s">
        <v>753</v>
      </c>
      <c r="D41" s="130" t="s">
        <v>30</v>
      </c>
      <c r="E41" s="152" t="s">
        <v>279</v>
      </c>
      <c r="F41" s="153"/>
      <c r="G41" s="11" t="s">
        <v>754</v>
      </c>
      <c r="H41" s="14">
        <v>20.96</v>
      </c>
      <c r="I41" s="121">
        <f t="shared" si="0"/>
        <v>41.92</v>
      </c>
      <c r="J41" s="127"/>
    </row>
    <row r="42" spans="1:10" ht="120">
      <c r="A42" s="126"/>
      <c r="B42" s="119">
        <v>10</v>
      </c>
      <c r="C42" s="10" t="s">
        <v>753</v>
      </c>
      <c r="D42" s="130" t="s">
        <v>31</v>
      </c>
      <c r="E42" s="152" t="s">
        <v>278</v>
      </c>
      <c r="F42" s="153"/>
      <c r="G42" s="11" t="s">
        <v>754</v>
      </c>
      <c r="H42" s="14">
        <v>20.96</v>
      </c>
      <c r="I42" s="121">
        <f t="shared" si="0"/>
        <v>209.60000000000002</v>
      </c>
      <c r="J42" s="127"/>
    </row>
    <row r="43" spans="1:10" ht="144">
      <c r="A43" s="126"/>
      <c r="B43" s="119">
        <v>4</v>
      </c>
      <c r="C43" s="10" t="s">
        <v>755</v>
      </c>
      <c r="D43" s="130" t="s">
        <v>31</v>
      </c>
      <c r="E43" s="152"/>
      <c r="F43" s="153"/>
      <c r="G43" s="11" t="s">
        <v>756</v>
      </c>
      <c r="H43" s="14">
        <v>20.96</v>
      </c>
      <c r="I43" s="121">
        <f t="shared" si="0"/>
        <v>83.84</v>
      </c>
      <c r="J43" s="127"/>
    </row>
    <row r="44" spans="1:10" ht="192">
      <c r="A44" s="126"/>
      <c r="B44" s="119">
        <v>1</v>
      </c>
      <c r="C44" s="10" t="s">
        <v>757</v>
      </c>
      <c r="D44" s="130" t="s">
        <v>112</v>
      </c>
      <c r="E44" s="152" t="s">
        <v>279</v>
      </c>
      <c r="F44" s="153"/>
      <c r="G44" s="11" t="s">
        <v>856</v>
      </c>
      <c r="H44" s="14">
        <v>52.94</v>
      </c>
      <c r="I44" s="121">
        <f t="shared" si="0"/>
        <v>52.94</v>
      </c>
      <c r="J44" s="127"/>
    </row>
    <row r="45" spans="1:10" ht="192">
      <c r="A45" s="126"/>
      <c r="B45" s="119">
        <v>3</v>
      </c>
      <c r="C45" s="10" t="s">
        <v>757</v>
      </c>
      <c r="D45" s="130" t="s">
        <v>216</v>
      </c>
      <c r="E45" s="152" t="s">
        <v>115</v>
      </c>
      <c r="F45" s="153"/>
      <c r="G45" s="11" t="s">
        <v>856</v>
      </c>
      <c r="H45" s="14">
        <v>52.94</v>
      </c>
      <c r="I45" s="121">
        <f t="shared" si="0"/>
        <v>158.82</v>
      </c>
      <c r="J45" s="127"/>
    </row>
    <row r="46" spans="1:10" ht="192">
      <c r="A46" s="126"/>
      <c r="B46" s="119">
        <v>2</v>
      </c>
      <c r="C46" s="10" t="s">
        <v>757</v>
      </c>
      <c r="D46" s="130" t="s">
        <v>218</v>
      </c>
      <c r="E46" s="152" t="s">
        <v>115</v>
      </c>
      <c r="F46" s="153"/>
      <c r="G46" s="11" t="s">
        <v>856</v>
      </c>
      <c r="H46" s="14">
        <v>52.94</v>
      </c>
      <c r="I46" s="121">
        <f t="shared" si="0"/>
        <v>105.88</v>
      </c>
      <c r="J46" s="127"/>
    </row>
    <row r="47" spans="1:10" ht="192">
      <c r="A47" s="126"/>
      <c r="B47" s="119">
        <v>2</v>
      </c>
      <c r="C47" s="10" t="s">
        <v>757</v>
      </c>
      <c r="D47" s="130" t="s">
        <v>273</v>
      </c>
      <c r="E47" s="152" t="s">
        <v>115</v>
      </c>
      <c r="F47" s="153"/>
      <c r="G47" s="11" t="s">
        <v>856</v>
      </c>
      <c r="H47" s="14">
        <v>52.94</v>
      </c>
      <c r="I47" s="121">
        <f t="shared" si="0"/>
        <v>105.88</v>
      </c>
      <c r="J47" s="127"/>
    </row>
    <row r="48" spans="1:10" ht="192">
      <c r="A48" s="126"/>
      <c r="B48" s="119">
        <v>1</v>
      </c>
      <c r="C48" s="10" t="s">
        <v>757</v>
      </c>
      <c r="D48" s="130" t="s">
        <v>276</v>
      </c>
      <c r="E48" s="152" t="s">
        <v>115</v>
      </c>
      <c r="F48" s="153"/>
      <c r="G48" s="11" t="s">
        <v>856</v>
      </c>
      <c r="H48" s="14">
        <v>52.94</v>
      </c>
      <c r="I48" s="121">
        <f t="shared" si="0"/>
        <v>52.94</v>
      </c>
      <c r="J48" s="127"/>
    </row>
    <row r="49" spans="1:10" ht="192">
      <c r="A49" s="126"/>
      <c r="B49" s="119">
        <v>1</v>
      </c>
      <c r="C49" s="10" t="s">
        <v>757</v>
      </c>
      <c r="D49" s="130" t="s">
        <v>317</v>
      </c>
      <c r="E49" s="152" t="s">
        <v>115</v>
      </c>
      <c r="F49" s="153"/>
      <c r="G49" s="11" t="s">
        <v>856</v>
      </c>
      <c r="H49" s="14">
        <v>52.94</v>
      </c>
      <c r="I49" s="121">
        <f t="shared" si="0"/>
        <v>52.94</v>
      </c>
      <c r="J49" s="127"/>
    </row>
    <row r="50" spans="1:10" ht="132">
      <c r="A50" s="126"/>
      <c r="B50" s="119">
        <v>6</v>
      </c>
      <c r="C50" s="10" t="s">
        <v>618</v>
      </c>
      <c r="D50" s="130" t="s">
        <v>30</v>
      </c>
      <c r="E50" s="152" t="s">
        <v>758</v>
      </c>
      <c r="F50" s="153"/>
      <c r="G50" s="11" t="s">
        <v>621</v>
      </c>
      <c r="H50" s="14">
        <v>4.97</v>
      </c>
      <c r="I50" s="121">
        <f t="shared" si="0"/>
        <v>29.82</v>
      </c>
      <c r="J50" s="127"/>
    </row>
    <row r="51" spans="1:10" ht="132">
      <c r="A51" s="126"/>
      <c r="B51" s="119">
        <v>8</v>
      </c>
      <c r="C51" s="10" t="s">
        <v>618</v>
      </c>
      <c r="D51" s="130" t="s">
        <v>31</v>
      </c>
      <c r="E51" s="152" t="s">
        <v>758</v>
      </c>
      <c r="F51" s="153"/>
      <c r="G51" s="11" t="s">
        <v>621</v>
      </c>
      <c r="H51" s="14">
        <v>4.97</v>
      </c>
      <c r="I51" s="121">
        <f t="shared" si="0"/>
        <v>39.76</v>
      </c>
      <c r="J51" s="127"/>
    </row>
    <row r="52" spans="1:10" ht="132">
      <c r="A52" s="126"/>
      <c r="B52" s="119">
        <v>11</v>
      </c>
      <c r="C52" s="10" t="s">
        <v>618</v>
      </c>
      <c r="D52" s="130" t="s">
        <v>32</v>
      </c>
      <c r="E52" s="152" t="s">
        <v>758</v>
      </c>
      <c r="F52" s="153"/>
      <c r="G52" s="11" t="s">
        <v>621</v>
      </c>
      <c r="H52" s="14">
        <v>4.97</v>
      </c>
      <c r="I52" s="121">
        <f t="shared" si="0"/>
        <v>54.669999999999995</v>
      </c>
      <c r="J52" s="127"/>
    </row>
    <row r="53" spans="1:10" ht="108">
      <c r="A53" s="126"/>
      <c r="B53" s="119">
        <v>2</v>
      </c>
      <c r="C53" s="10" t="s">
        <v>759</v>
      </c>
      <c r="D53" s="130" t="s">
        <v>30</v>
      </c>
      <c r="E53" s="152" t="s">
        <v>277</v>
      </c>
      <c r="F53" s="153"/>
      <c r="G53" s="11" t="s">
        <v>760</v>
      </c>
      <c r="H53" s="14">
        <v>41.57</v>
      </c>
      <c r="I53" s="121">
        <f t="shared" si="0"/>
        <v>83.14</v>
      </c>
      <c r="J53" s="127"/>
    </row>
    <row r="54" spans="1:10" ht="120">
      <c r="A54" s="126"/>
      <c r="B54" s="119">
        <v>2</v>
      </c>
      <c r="C54" s="10" t="s">
        <v>761</v>
      </c>
      <c r="D54" s="130" t="s">
        <v>32</v>
      </c>
      <c r="E54" s="152" t="s">
        <v>279</v>
      </c>
      <c r="F54" s="153"/>
      <c r="G54" s="11" t="s">
        <v>762</v>
      </c>
      <c r="H54" s="14">
        <v>20.96</v>
      </c>
      <c r="I54" s="121">
        <f t="shared" ref="I54:I85" si="1">H54*B54</f>
        <v>41.92</v>
      </c>
      <c r="J54" s="127"/>
    </row>
    <row r="55" spans="1:10" ht="108">
      <c r="A55" s="126"/>
      <c r="B55" s="119">
        <v>6</v>
      </c>
      <c r="C55" s="10" t="s">
        <v>763</v>
      </c>
      <c r="D55" s="130" t="s">
        <v>30</v>
      </c>
      <c r="E55" s="152"/>
      <c r="F55" s="153"/>
      <c r="G55" s="11" t="s">
        <v>764</v>
      </c>
      <c r="H55" s="14">
        <v>10.3</v>
      </c>
      <c r="I55" s="121">
        <f t="shared" si="1"/>
        <v>61.800000000000004</v>
      </c>
      <c r="J55" s="127"/>
    </row>
    <row r="56" spans="1:10" ht="108">
      <c r="A56" s="126"/>
      <c r="B56" s="119">
        <v>2</v>
      </c>
      <c r="C56" s="10" t="s">
        <v>765</v>
      </c>
      <c r="D56" s="130" t="s">
        <v>30</v>
      </c>
      <c r="E56" s="152"/>
      <c r="F56" s="153"/>
      <c r="G56" s="11" t="s">
        <v>766</v>
      </c>
      <c r="H56" s="14">
        <v>11.02</v>
      </c>
      <c r="I56" s="121">
        <f t="shared" si="1"/>
        <v>22.04</v>
      </c>
      <c r="J56" s="127"/>
    </row>
    <row r="57" spans="1:10" ht="144">
      <c r="A57" s="126"/>
      <c r="B57" s="119">
        <v>2</v>
      </c>
      <c r="C57" s="10" t="s">
        <v>716</v>
      </c>
      <c r="D57" s="130" t="s">
        <v>31</v>
      </c>
      <c r="E57" s="152" t="s">
        <v>679</v>
      </c>
      <c r="F57" s="153"/>
      <c r="G57" s="11" t="s">
        <v>717</v>
      </c>
      <c r="H57" s="14">
        <v>20.96</v>
      </c>
      <c r="I57" s="121">
        <f t="shared" si="1"/>
        <v>41.92</v>
      </c>
      <c r="J57" s="127"/>
    </row>
    <row r="58" spans="1:10" ht="144">
      <c r="A58" s="126"/>
      <c r="B58" s="119">
        <v>8</v>
      </c>
      <c r="C58" s="10" t="s">
        <v>767</v>
      </c>
      <c r="D58" s="130" t="s">
        <v>30</v>
      </c>
      <c r="E58" s="152" t="s">
        <v>279</v>
      </c>
      <c r="F58" s="153"/>
      <c r="G58" s="11" t="s">
        <v>768</v>
      </c>
      <c r="H58" s="14">
        <v>20.96</v>
      </c>
      <c r="I58" s="121">
        <f t="shared" si="1"/>
        <v>167.68</v>
      </c>
      <c r="J58" s="127"/>
    </row>
    <row r="59" spans="1:10" ht="144">
      <c r="A59" s="126"/>
      <c r="B59" s="119">
        <v>10</v>
      </c>
      <c r="C59" s="10" t="s">
        <v>769</v>
      </c>
      <c r="D59" s="130" t="s">
        <v>30</v>
      </c>
      <c r="E59" s="152"/>
      <c r="F59" s="153"/>
      <c r="G59" s="11" t="s">
        <v>770</v>
      </c>
      <c r="H59" s="14">
        <v>20.96</v>
      </c>
      <c r="I59" s="121">
        <f t="shared" si="1"/>
        <v>209.60000000000002</v>
      </c>
      <c r="J59" s="127"/>
    </row>
    <row r="60" spans="1:10" ht="144">
      <c r="A60" s="126"/>
      <c r="B60" s="119">
        <v>6</v>
      </c>
      <c r="C60" s="10" t="s">
        <v>769</v>
      </c>
      <c r="D60" s="130" t="s">
        <v>31</v>
      </c>
      <c r="E60" s="152"/>
      <c r="F60" s="153"/>
      <c r="G60" s="11" t="s">
        <v>770</v>
      </c>
      <c r="H60" s="14">
        <v>20.96</v>
      </c>
      <c r="I60" s="121">
        <f t="shared" si="1"/>
        <v>125.76</v>
      </c>
      <c r="J60" s="127"/>
    </row>
    <row r="61" spans="1:10" ht="132">
      <c r="A61" s="126"/>
      <c r="B61" s="119">
        <v>4</v>
      </c>
      <c r="C61" s="10" t="s">
        <v>771</v>
      </c>
      <c r="D61" s="130" t="s">
        <v>28</v>
      </c>
      <c r="E61" s="152" t="s">
        <v>279</v>
      </c>
      <c r="F61" s="153"/>
      <c r="G61" s="11" t="s">
        <v>772</v>
      </c>
      <c r="H61" s="14">
        <v>23.45</v>
      </c>
      <c r="I61" s="121">
        <f t="shared" si="1"/>
        <v>93.8</v>
      </c>
      <c r="J61" s="127"/>
    </row>
    <row r="62" spans="1:10" ht="132">
      <c r="A62" s="126"/>
      <c r="B62" s="119">
        <v>14</v>
      </c>
      <c r="C62" s="10" t="s">
        <v>771</v>
      </c>
      <c r="D62" s="130" t="s">
        <v>30</v>
      </c>
      <c r="E62" s="152" t="s">
        <v>277</v>
      </c>
      <c r="F62" s="153"/>
      <c r="G62" s="11" t="s">
        <v>772</v>
      </c>
      <c r="H62" s="14">
        <v>23.45</v>
      </c>
      <c r="I62" s="121">
        <f t="shared" si="1"/>
        <v>328.3</v>
      </c>
      <c r="J62" s="127"/>
    </row>
    <row r="63" spans="1:10" ht="132">
      <c r="A63" s="126"/>
      <c r="B63" s="119">
        <v>24</v>
      </c>
      <c r="C63" s="10" t="s">
        <v>771</v>
      </c>
      <c r="D63" s="130" t="s">
        <v>30</v>
      </c>
      <c r="E63" s="152" t="s">
        <v>278</v>
      </c>
      <c r="F63" s="153"/>
      <c r="G63" s="11" t="s">
        <v>772</v>
      </c>
      <c r="H63" s="14">
        <v>23.45</v>
      </c>
      <c r="I63" s="121">
        <f t="shared" si="1"/>
        <v>562.79999999999995</v>
      </c>
      <c r="J63" s="127"/>
    </row>
    <row r="64" spans="1:10" ht="132">
      <c r="A64" s="126"/>
      <c r="B64" s="119">
        <v>6</v>
      </c>
      <c r="C64" s="10" t="s">
        <v>773</v>
      </c>
      <c r="D64" s="130" t="s">
        <v>30</v>
      </c>
      <c r="E64" s="152" t="s">
        <v>278</v>
      </c>
      <c r="F64" s="153"/>
      <c r="G64" s="11" t="s">
        <v>774</v>
      </c>
      <c r="H64" s="14">
        <v>24.52</v>
      </c>
      <c r="I64" s="121">
        <f t="shared" si="1"/>
        <v>147.12</v>
      </c>
      <c r="J64" s="127"/>
    </row>
    <row r="65" spans="1:10" ht="120">
      <c r="A65" s="126"/>
      <c r="B65" s="119">
        <v>2</v>
      </c>
      <c r="C65" s="10" t="s">
        <v>775</v>
      </c>
      <c r="D65" s="130" t="s">
        <v>30</v>
      </c>
      <c r="E65" s="152" t="s">
        <v>279</v>
      </c>
      <c r="F65" s="153"/>
      <c r="G65" s="11" t="s">
        <v>776</v>
      </c>
      <c r="H65" s="14">
        <v>22.74</v>
      </c>
      <c r="I65" s="121">
        <f t="shared" si="1"/>
        <v>45.48</v>
      </c>
      <c r="J65" s="127"/>
    </row>
    <row r="66" spans="1:10" ht="120">
      <c r="A66" s="126"/>
      <c r="B66" s="119">
        <v>8</v>
      </c>
      <c r="C66" s="10" t="s">
        <v>775</v>
      </c>
      <c r="D66" s="130" t="s">
        <v>31</v>
      </c>
      <c r="E66" s="152" t="s">
        <v>279</v>
      </c>
      <c r="F66" s="153"/>
      <c r="G66" s="11" t="s">
        <v>776</v>
      </c>
      <c r="H66" s="14">
        <v>22.74</v>
      </c>
      <c r="I66" s="121">
        <f t="shared" si="1"/>
        <v>181.92</v>
      </c>
      <c r="J66" s="127"/>
    </row>
    <row r="67" spans="1:10" ht="120">
      <c r="A67" s="126"/>
      <c r="B67" s="119">
        <v>14</v>
      </c>
      <c r="C67" s="10" t="s">
        <v>775</v>
      </c>
      <c r="D67" s="130" t="s">
        <v>32</v>
      </c>
      <c r="E67" s="152" t="s">
        <v>279</v>
      </c>
      <c r="F67" s="153"/>
      <c r="G67" s="11" t="s">
        <v>776</v>
      </c>
      <c r="H67" s="14">
        <v>22.74</v>
      </c>
      <c r="I67" s="121">
        <f t="shared" si="1"/>
        <v>318.35999999999996</v>
      </c>
      <c r="J67" s="127"/>
    </row>
    <row r="68" spans="1:10" ht="120">
      <c r="A68" s="126"/>
      <c r="B68" s="119">
        <v>2</v>
      </c>
      <c r="C68" s="10" t="s">
        <v>777</v>
      </c>
      <c r="D68" s="130" t="s">
        <v>32</v>
      </c>
      <c r="E68" s="152" t="s">
        <v>279</v>
      </c>
      <c r="F68" s="153"/>
      <c r="G68" s="11" t="s">
        <v>778</v>
      </c>
      <c r="H68" s="14">
        <v>22.74</v>
      </c>
      <c r="I68" s="121">
        <f t="shared" si="1"/>
        <v>45.48</v>
      </c>
      <c r="J68" s="127"/>
    </row>
    <row r="69" spans="1:10" ht="120">
      <c r="A69" s="126"/>
      <c r="B69" s="119">
        <v>2</v>
      </c>
      <c r="C69" s="10" t="s">
        <v>779</v>
      </c>
      <c r="D69" s="130" t="s">
        <v>30</v>
      </c>
      <c r="E69" s="152" t="s">
        <v>279</v>
      </c>
      <c r="F69" s="153"/>
      <c r="G69" s="11" t="s">
        <v>780</v>
      </c>
      <c r="H69" s="14">
        <v>22.74</v>
      </c>
      <c r="I69" s="121">
        <f t="shared" si="1"/>
        <v>45.48</v>
      </c>
      <c r="J69" s="127"/>
    </row>
    <row r="70" spans="1:10" ht="120">
      <c r="A70" s="126"/>
      <c r="B70" s="119">
        <v>8</v>
      </c>
      <c r="C70" s="10" t="s">
        <v>779</v>
      </c>
      <c r="D70" s="130" t="s">
        <v>31</v>
      </c>
      <c r="E70" s="152" t="s">
        <v>279</v>
      </c>
      <c r="F70" s="153"/>
      <c r="G70" s="11" t="s">
        <v>780</v>
      </c>
      <c r="H70" s="14">
        <v>22.74</v>
      </c>
      <c r="I70" s="121">
        <f t="shared" si="1"/>
        <v>181.92</v>
      </c>
      <c r="J70" s="127"/>
    </row>
    <row r="71" spans="1:10" ht="120">
      <c r="A71" s="126"/>
      <c r="B71" s="119">
        <v>14</v>
      </c>
      <c r="C71" s="10" t="s">
        <v>779</v>
      </c>
      <c r="D71" s="130" t="s">
        <v>32</v>
      </c>
      <c r="E71" s="152" t="s">
        <v>279</v>
      </c>
      <c r="F71" s="153"/>
      <c r="G71" s="11" t="s">
        <v>780</v>
      </c>
      <c r="H71" s="14">
        <v>22.74</v>
      </c>
      <c r="I71" s="121">
        <f t="shared" si="1"/>
        <v>318.35999999999996</v>
      </c>
      <c r="J71" s="127"/>
    </row>
    <row r="72" spans="1:10" ht="120">
      <c r="A72" s="126"/>
      <c r="B72" s="119">
        <v>54</v>
      </c>
      <c r="C72" s="10" t="s">
        <v>718</v>
      </c>
      <c r="D72" s="130" t="s">
        <v>28</v>
      </c>
      <c r="E72" s="152"/>
      <c r="F72" s="153"/>
      <c r="G72" s="11" t="s">
        <v>720</v>
      </c>
      <c r="H72" s="14">
        <v>4.97</v>
      </c>
      <c r="I72" s="121">
        <f t="shared" si="1"/>
        <v>268.38</v>
      </c>
      <c r="J72" s="127"/>
    </row>
    <row r="73" spans="1:10" ht="120">
      <c r="A73" s="126"/>
      <c r="B73" s="119">
        <v>18</v>
      </c>
      <c r="C73" s="10" t="s">
        <v>718</v>
      </c>
      <c r="D73" s="130" t="s">
        <v>32</v>
      </c>
      <c r="E73" s="152"/>
      <c r="F73" s="153"/>
      <c r="G73" s="11" t="s">
        <v>720</v>
      </c>
      <c r="H73" s="14">
        <v>4.97</v>
      </c>
      <c r="I73" s="121">
        <f t="shared" si="1"/>
        <v>89.46</v>
      </c>
      <c r="J73" s="127"/>
    </row>
    <row r="74" spans="1:10" ht="96">
      <c r="A74" s="126"/>
      <c r="B74" s="119">
        <v>8</v>
      </c>
      <c r="C74" s="10" t="s">
        <v>781</v>
      </c>
      <c r="D74" s="130" t="s">
        <v>30</v>
      </c>
      <c r="E74" s="152" t="s">
        <v>279</v>
      </c>
      <c r="F74" s="153"/>
      <c r="G74" s="11" t="s">
        <v>782</v>
      </c>
      <c r="H74" s="14">
        <v>8.5299999999999994</v>
      </c>
      <c r="I74" s="121">
        <f t="shared" si="1"/>
        <v>68.239999999999995</v>
      </c>
      <c r="J74" s="127"/>
    </row>
    <row r="75" spans="1:10" ht="96">
      <c r="A75" s="126"/>
      <c r="B75" s="119">
        <v>10</v>
      </c>
      <c r="C75" s="10" t="s">
        <v>781</v>
      </c>
      <c r="D75" s="130" t="s">
        <v>30</v>
      </c>
      <c r="E75" s="152" t="s">
        <v>115</v>
      </c>
      <c r="F75" s="153"/>
      <c r="G75" s="11" t="s">
        <v>782</v>
      </c>
      <c r="H75" s="14">
        <v>8.5299999999999994</v>
      </c>
      <c r="I75" s="121">
        <f t="shared" si="1"/>
        <v>85.3</v>
      </c>
      <c r="J75" s="127"/>
    </row>
    <row r="76" spans="1:10" ht="96">
      <c r="A76" s="126"/>
      <c r="B76" s="119">
        <v>16</v>
      </c>
      <c r="C76" s="10" t="s">
        <v>781</v>
      </c>
      <c r="D76" s="130" t="s">
        <v>31</v>
      </c>
      <c r="E76" s="152" t="s">
        <v>115</v>
      </c>
      <c r="F76" s="153"/>
      <c r="G76" s="11" t="s">
        <v>782</v>
      </c>
      <c r="H76" s="14">
        <v>8.5299999999999994</v>
      </c>
      <c r="I76" s="121">
        <f t="shared" si="1"/>
        <v>136.47999999999999</v>
      </c>
      <c r="J76" s="127"/>
    </row>
    <row r="77" spans="1:10" ht="96">
      <c r="A77" s="126"/>
      <c r="B77" s="119">
        <v>8</v>
      </c>
      <c r="C77" s="10" t="s">
        <v>783</v>
      </c>
      <c r="D77" s="130" t="s">
        <v>30</v>
      </c>
      <c r="E77" s="152" t="s">
        <v>279</v>
      </c>
      <c r="F77" s="153"/>
      <c r="G77" s="11" t="s">
        <v>784</v>
      </c>
      <c r="H77" s="14">
        <v>9.24</v>
      </c>
      <c r="I77" s="121">
        <f t="shared" si="1"/>
        <v>73.92</v>
      </c>
      <c r="J77" s="127"/>
    </row>
    <row r="78" spans="1:10" ht="84">
      <c r="A78" s="126"/>
      <c r="B78" s="119">
        <v>3</v>
      </c>
      <c r="C78" s="10" t="s">
        <v>785</v>
      </c>
      <c r="D78" s="130" t="s">
        <v>32</v>
      </c>
      <c r="E78" s="152" t="s">
        <v>115</v>
      </c>
      <c r="F78" s="153"/>
      <c r="G78" s="11" t="s">
        <v>786</v>
      </c>
      <c r="H78" s="14">
        <v>9.24</v>
      </c>
      <c r="I78" s="121">
        <f t="shared" si="1"/>
        <v>27.72</v>
      </c>
      <c r="J78" s="127"/>
    </row>
    <row r="79" spans="1:10" ht="72">
      <c r="A79" s="126"/>
      <c r="B79" s="119">
        <v>4</v>
      </c>
      <c r="C79" s="10" t="s">
        <v>787</v>
      </c>
      <c r="D79" s="130" t="s">
        <v>300</v>
      </c>
      <c r="E79" s="152" t="s">
        <v>279</v>
      </c>
      <c r="F79" s="153"/>
      <c r="G79" s="11" t="s">
        <v>788</v>
      </c>
      <c r="H79" s="14">
        <v>24.52</v>
      </c>
      <c r="I79" s="121">
        <f t="shared" si="1"/>
        <v>98.08</v>
      </c>
      <c r="J79" s="127"/>
    </row>
    <row r="80" spans="1:10" ht="72">
      <c r="A80" s="126"/>
      <c r="B80" s="119">
        <v>8</v>
      </c>
      <c r="C80" s="10" t="s">
        <v>787</v>
      </c>
      <c r="D80" s="130" t="s">
        <v>320</v>
      </c>
      <c r="E80" s="152" t="s">
        <v>279</v>
      </c>
      <c r="F80" s="153"/>
      <c r="G80" s="11" t="s">
        <v>788</v>
      </c>
      <c r="H80" s="14">
        <v>26.29</v>
      </c>
      <c r="I80" s="121">
        <f t="shared" si="1"/>
        <v>210.32</v>
      </c>
      <c r="J80" s="127"/>
    </row>
    <row r="81" spans="1:10" ht="60">
      <c r="A81" s="126"/>
      <c r="B81" s="119">
        <v>2</v>
      </c>
      <c r="C81" s="10" t="s">
        <v>789</v>
      </c>
      <c r="D81" s="130" t="s">
        <v>790</v>
      </c>
      <c r="E81" s="152" t="s">
        <v>589</v>
      </c>
      <c r="F81" s="153"/>
      <c r="G81" s="11" t="s">
        <v>791</v>
      </c>
      <c r="H81" s="14">
        <v>12.08</v>
      </c>
      <c r="I81" s="121">
        <f t="shared" si="1"/>
        <v>24.16</v>
      </c>
      <c r="J81" s="127"/>
    </row>
    <row r="82" spans="1:10" ht="60">
      <c r="A82" s="126"/>
      <c r="B82" s="119">
        <v>2</v>
      </c>
      <c r="C82" s="10" t="s">
        <v>789</v>
      </c>
      <c r="D82" s="130" t="s">
        <v>304</v>
      </c>
      <c r="E82" s="152" t="s">
        <v>589</v>
      </c>
      <c r="F82" s="153"/>
      <c r="G82" s="11" t="s">
        <v>791</v>
      </c>
      <c r="H82" s="14">
        <v>12.08</v>
      </c>
      <c r="I82" s="121">
        <f t="shared" si="1"/>
        <v>24.16</v>
      </c>
      <c r="J82" s="127"/>
    </row>
    <row r="83" spans="1:10" ht="60">
      <c r="A83" s="126"/>
      <c r="B83" s="119">
        <v>2</v>
      </c>
      <c r="C83" s="10" t="s">
        <v>789</v>
      </c>
      <c r="D83" s="130" t="s">
        <v>300</v>
      </c>
      <c r="E83" s="152" t="s">
        <v>589</v>
      </c>
      <c r="F83" s="153"/>
      <c r="G83" s="11" t="s">
        <v>791</v>
      </c>
      <c r="H83" s="14">
        <v>12.08</v>
      </c>
      <c r="I83" s="121">
        <f t="shared" si="1"/>
        <v>24.16</v>
      </c>
      <c r="J83" s="127"/>
    </row>
    <row r="84" spans="1:10" ht="192">
      <c r="A84" s="126"/>
      <c r="B84" s="119">
        <v>2</v>
      </c>
      <c r="C84" s="10" t="s">
        <v>792</v>
      </c>
      <c r="D84" s="130" t="s">
        <v>236</v>
      </c>
      <c r="E84" s="152" t="s">
        <v>112</v>
      </c>
      <c r="F84" s="153"/>
      <c r="G84" s="11" t="s">
        <v>793</v>
      </c>
      <c r="H84" s="14">
        <v>29.85</v>
      </c>
      <c r="I84" s="121">
        <f t="shared" si="1"/>
        <v>59.7</v>
      </c>
      <c r="J84" s="127"/>
    </row>
    <row r="85" spans="1:10" ht="192">
      <c r="A85" s="126"/>
      <c r="B85" s="119">
        <v>6</v>
      </c>
      <c r="C85" s="10" t="s">
        <v>792</v>
      </c>
      <c r="D85" s="130" t="s">
        <v>236</v>
      </c>
      <c r="E85" s="152" t="s">
        <v>220</v>
      </c>
      <c r="F85" s="153"/>
      <c r="G85" s="11" t="s">
        <v>793</v>
      </c>
      <c r="H85" s="14">
        <v>29.85</v>
      </c>
      <c r="I85" s="121">
        <f t="shared" si="1"/>
        <v>179.10000000000002</v>
      </c>
      <c r="J85" s="127"/>
    </row>
    <row r="86" spans="1:10" ht="132">
      <c r="A86" s="126"/>
      <c r="B86" s="119">
        <v>1</v>
      </c>
      <c r="C86" s="10" t="s">
        <v>794</v>
      </c>
      <c r="D86" s="130" t="s">
        <v>30</v>
      </c>
      <c r="E86" s="152" t="s">
        <v>795</v>
      </c>
      <c r="F86" s="153"/>
      <c r="G86" s="11" t="s">
        <v>796</v>
      </c>
      <c r="H86" s="14">
        <v>35.18</v>
      </c>
      <c r="I86" s="121">
        <f t="shared" ref="I86:I117" si="2">H86*B86</f>
        <v>35.18</v>
      </c>
      <c r="J86" s="127"/>
    </row>
    <row r="87" spans="1:10" ht="132">
      <c r="A87" s="126"/>
      <c r="B87" s="119">
        <v>158</v>
      </c>
      <c r="C87" s="10" t="s">
        <v>797</v>
      </c>
      <c r="D87" s="130"/>
      <c r="E87" s="152"/>
      <c r="F87" s="153"/>
      <c r="G87" s="11" t="s">
        <v>798</v>
      </c>
      <c r="H87" s="14">
        <v>4.97</v>
      </c>
      <c r="I87" s="121">
        <f t="shared" si="2"/>
        <v>785.26</v>
      </c>
      <c r="J87" s="127"/>
    </row>
    <row r="88" spans="1:10" ht="132">
      <c r="A88" s="126"/>
      <c r="B88" s="119">
        <v>2</v>
      </c>
      <c r="C88" s="10" t="s">
        <v>799</v>
      </c>
      <c r="D88" s="130" t="s">
        <v>279</v>
      </c>
      <c r="E88" s="152" t="s">
        <v>275</v>
      </c>
      <c r="F88" s="153"/>
      <c r="G88" s="11" t="s">
        <v>800</v>
      </c>
      <c r="H88" s="14">
        <v>15.63</v>
      </c>
      <c r="I88" s="121">
        <f t="shared" si="2"/>
        <v>31.26</v>
      </c>
      <c r="J88" s="127"/>
    </row>
    <row r="89" spans="1:10" ht="60">
      <c r="A89" s="126"/>
      <c r="B89" s="119">
        <v>2</v>
      </c>
      <c r="C89" s="10" t="s">
        <v>801</v>
      </c>
      <c r="D89" s="130" t="s">
        <v>719</v>
      </c>
      <c r="E89" s="152"/>
      <c r="F89" s="153"/>
      <c r="G89" s="11" t="s">
        <v>802</v>
      </c>
      <c r="H89" s="14">
        <v>35.18</v>
      </c>
      <c r="I89" s="121">
        <f t="shared" si="2"/>
        <v>70.36</v>
      </c>
      <c r="J89" s="127"/>
    </row>
    <row r="90" spans="1:10" ht="132">
      <c r="A90" s="126"/>
      <c r="B90" s="119">
        <v>2</v>
      </c>
      <c r="C90" s="10" t="s">
        <v>803</v>
      </c>
      <c r="D90" s="130" t="s">
        <v>758</v>
      </c>
      <c r="E90" s="152" t="s">
        <v>30</v>
      </c>
      <c r="F90" s="153"/>
      <c r="G90" s="11" t="s">
        <v>804</v>
      </c>
      <c r="H90" s="14">
        <v>12.08</v>
      </c>
      <c r="I90" s="121">
        <f t="shared" si="2"/>
        <v>24.16</v>
      </c>
      <c r="J90" s="127"/>
    </row>
    <row r="91" spans="1:10" ht="96">
      <c r="A91" s="126"/>
      <c r="B91" s="119">
        <v>4</v>
      </c>
      <c r="C91" s="10" t="s">
        <v>805</v>
      </c>
      <c r="D91" s="130" t="s">
        <v>30</v>
      </c>
      <c r="E91" s="152"/>
      <c r="F91" s="153"/>
      <c r="G91" s="11" t="s">
        <v>806</v>
      </c>
      <c r="H91" s="14">
        <v>13.86</v>
      </c>
      <c r="I91" s="121">
        <f t="shared" si="2"/>
        <v>55.44</v>
      </c>
      <c r="J91" s="127"/>
    </row>
    <row r="92" spans="1:10" ht="108">
      <c r="A92" s="126"/>
      <c r="B92" s="119">
        <v>4</v>
      </c>
      <c r="C92" s="10" t="s">
        <v>807</v>
      </c>
      <c r="D92" s="130" t="s">
        <v>30</v>
      </c>
      <c r="E92" s="152"/>
      <c r="F92" s="153"/>
      <c r="G92" s="11" t="s">
        <v>808</v>
      </c>
      <c r="H92" s="14">
        <v>9.24</v>
      </c>
      <c r="I92" s="121">
        <f t="shared" si="2"/>
        <v>36.96</v>
      </c>
      <c r="J92" s="127"/>
    </row>
    <row r="93" spans="1:10" ht="108">
      <c r="A93" s="126"/>
      <c r="B93" s="119">
        <v>2</v>
      </c>
      <c r="C93" s="10" t="s">
        <v>809</v>
      </c>
      <c r="D93" s="130" t="s">
        <v>28</v>
      </c>
      <c r="E93" s="152"/>
      <c r="F93" s="153"/>
      <c r="G93" s="11" t="s">
        <v>810</v>
      </c>
      <c r="H93" s="14">
        <v>10.3</v>
      </c>
      <c r="I93" s="121">
        <f t="shared" si="2"/>
        <v>20.6</v>
      </c>
      <c r="J93" s="127"/>
    </row>
    <row r="94" spans="1:10" ht="144">
      <c r="A94" s="126"/>
      <c r="B94" s="119">
        <v>2</v>
      </c>
      <c r="C94" s="10" t="s">
        <v>606</v>
      </c>
      <c r="D94" s="130" t="s">
        <v>28</v>
      </c>
      <c r="E94" s="152" t="s">
        <v>278</v>
      </c>
      <c r="F94" s="153"/>
      <c r="G94" s="11" t="s">
        <v>608</v>
      </c>
      <c r="H94" s="14">
        <v>24.52</v>
      </c>
      <c r="I94" s="121">
        <f t="shared" si="2"/>
        <v>49.04</v>
      </c>
      <c r="J94" s="127"/>
    </row>
    <row r="95" spans="1:10" ht="144">
      <c r="A95" s="126"/>
      <c r="B95" s="119">
        <v>1</v>
      </c>
      <c r="C95" s="10" t="s">
        <v>606</v>
      </c>
      <c r="D95" s="130" t="s">
        <v>30</v>
      </c>
      <c r="E95" s="152" t="s">
        <v>279</v>
      </c>
      <c r="F95" s="153"/>
      <c r="G95" s="11" t="s">
        <v>608</v>
      </c>
      <c r="H95" s="14">
        <v>24.52</v>
      </c>
      <c r="I95" s="121">
        <f t="shared" si="2"/>
        <v>24.52</v>
      </c>
      <c r="J95" s="127"/>
    </row>
    <row r="96" spans="1:10" ht="120">
      <c r="A96" s="126"/>
      <c r="B96" s="119">
        <v>12</v>
      </c>
      <c r="C96" s="10" t="s">
        <v>811</v>
      </c>
      <c r="D96" s="130" t="s">
        <v>28</v>
      </c>
      <c r="E96" s="152" t="s">
        <v>279</v>
      </c>
      <c r="F96" s="153"/>
      <c r="G96" s="11" t="s">
        <v>812</v>
      </c>
      <c r="H96" s="14">
        <v>20.96</v>
      </c>
      <c r="I96" s="121">
        <f t="shared" si="2"/>
        <v>251.52</v>
      </c>
      <c r="J96" s="127"/>
    </row>
    <row r="97" spans="1:10" ht="108">
      <c r="A97" s="126"/>
      <c r="B97" s="119">
        <v>8</v>
      </c>
      <c r="C97" s="10" t="s">
        <v>650</v>
      </c>
      <c r="D97" s="130" t="s">
        <v>641</v>
      </c>
      <c r="E97" s="152"/>
      <c r="F97" s="153"/>
      <c r="G97" s="11" t="s">
        <v>652</v>
      </c>
      <c r="H97" s="14">
        <v>4.97</v>
      </c>
      <c r="I97" s="121">
        <f t="shared" si="2"/>
        <v>39.76</v>
      </c>
      <c r="J97" s="127"/>
    </row>
    <row r="98" spans="1:10" ht="120">
      <c r="A98" s="126"/>
      <c r="B98" s="119">
        <v>8</v>
      </c>
      <c r="C98" s="10" t="s">
        <v>813</v>
      </c>
      <c r="D98" s="130" t="s">
        <v>30</v>
      </c>
      <c r="E98" s="152" t="s">
        <v>814</v>
      </c>
      <c r="F98" s="153"/>
      <c r="G98" s="11" t="s">
        <v>815</v>
      </c>
      <c r="H98" s="14">
        <v>49.04</v>
      </c>
      <c r="I98" s="121">
        <f t="shared" si="2"/>
        <v>392.32</v>
      </c>
      <c r="J98" s="127"/>
    </row>
    <row r="99" spans="1:10" ht="120">
      <c r="A99" s="126"/>
      <c r="B99" s="119">
        <v>8</v>
      </c>
      <c r="C99" s="10" t="s">
        <v>813</v>
      </c>
      <c r="D99" s="130" t="s">
        <v>31</v>
      </c>
      <c r="E99" s="152" t="s">
        <v>814</v>
      </c>
      <c r="F99" s="153"/>
      <c r="G99" s="11" t="s">
        <v>815</v>
      </c>
      <c r="H99" s="14">
        <v>49.04</v>
      </c>
      <c r="I99" s="121">
        <f t="shared" si="2"/>
        <v>392.32</v>
      </c>
      <c r="J99" s="127"/>
    </row>
    <row r="100" spans="1:10" ht="120">
      <c r="A100" s="126"/>
      <c r="B100" s="119">
        <v>8</v>
      </c>
      <c r="C100" s="10" t="s">
        <v>816</v>
      </c>
      <c r="D100" s="130" t="s">
        <v>30</v>
      </c>
      <c r="E100" s="152" t="s">
        <v>814</v>
      </c>
      <c r="F100" s="153"/>
      <c r="G100" s="11" t="s">
        <v>817</v>
      </c>
      <c r="H100" s="14">
        <v>49.39</v>
      </c>
      <c r="I100" s="121">
        <f t="shared" si="2"/>
        <v>395.12</v>
      </c>
      <c r="J100" s="127"/>
    </row>
    <row r="101" spans="1:10" ht="120">
      <c r="A101" s="126"/>
      <c r="B101" s="119">
        <v>8</v>
      </c>
      <c r="C101" s="10" t="s">
        <v>816</v>
      </c>
      <c r="D101" s="130" t="s">
        <v>31</v>
      </c>
      <c r="E101" s="152" t="s">
        <v>814</v>
      </c>
      <c r="F101" s="153"/>
      <c r="G101" s="11" t="s">
        <v>817</v>
      </c>
      <c r="H101" s="14">
        <v>49.39</v>
      </c>
      <c r="I101" s="121">
        <f t="shared" si="2"/>
        <v>395.12</v>
      </c>
      <c r="J101" s="127"/>
    </row>
    <row r="102" spans="1:10" ht="108">
      <c r="A102" s="126"/>
      <c r="B102" s="119">
        <v>1</v>
      </c>
      <c r="C102" s="10" t="s">
        <v>818</v>
      </c>
      <c r="D102" s="130" t="s">
        <v>33</v>
      </c>
      <c r="E102" s="152" t="s">
        <v>115</v>
      </c>
      <c r="F102" s="153"/>
      <c r="G102" s="11" t="s">
        <v>819</v>
      </c>
      <c r="H102" s="14">
        <v>27.72</v>
      </c>
      <c r="I102" s="121">
        <f t="shared" si="2"/>
        <v>27.72</v>
      </c>
      <c r="J102" s="127"/>
    </row>
    <row r="103" spans="1:10" ht="108">
      <c r="A103" s="126"/>
      <c r="B103" s="119">
        <v>1</v>
      </c>
      <c r="C103" s="10" t="s">
        <v>820</v>
      </c>
      <c r="D103" s="130" t="s">
        <v>31</v>
      </c>
      <c r="E103" s="152" t="s">
        <v>115</v>
      </c>
      <c r="F103" s="153"/>
      <c r="G103" s="11" t="s">
        <v>821</v>
      </c>
      <c r="H103" s="14">
        <v>27.72</v>
      </c>
      <c r="I103" s="121">
        <f t="shared" si="2"/>
        <v>27.72</v>
      </c>
      <c r="J103" s="127"/>
    </row>
    <row r="104" spans="1:10" ht="120">
      <c r="A104" s="126"/>
      <c r="B104" s="119">
        <v>1</v>
      </c>
      <c r="C104" s="10" t="s">
        <v>822</v>
      </c>
      <c r="D104" s="130" t="s">
        <v>277</v>
      </c>
      <c r="E104" s="152"/>
      <c r="F104" s="153"/>
      <c r="G104" s="11" t="s">
        <v>823</v>
      </c>
      <c r="H104" s="14">
        <v>69.290000000000006</v>
      </c>
      <c r="I104" s="121">
        <f t="shared" si="2"/>
        <v>69.290000000000006</v>
      </c>
      <c r="J104" s="127"/>
    </row>
    <row r="105" spans="1:10" ht="120">
      <c r="A105" s="126"/>
      <c r="B105" s="119">
        <v>1</v>
      </c>
      <c r="C105" s="10" t="s">
        <v>824</v>
      </c>
      <c r="D105" s="130" t="s">
        <v>277</v>
      </c>
      <c r="E105" s="152"/>
      <c r="F105" s="153"/>
      <c r="G105" s="11" t="s">
        <v>825</v>
      </c>
      <c r="H105" s="14">
        <v>70.709999999999994</v>
      </c>
      <c r="I105" s="121">
        <f t="shared" si="2"/>
        <v>70.709999999999994</v>
      </c>
      <c r="J105" s="127"/>
    </row>
    <row r="106" spans="1:10" ht="132">
      <c r="A106" s="126"/>
      <c r="B106" s="119">
        <v>1</v>
      </c>
      <c r="C106" s="10" t="s">
        <v>826</v>
      </c>
      <c r="D106" s="130"/>
      <c r="E106" s="152"/>
      <c r="F106" s="153"/>
      <c r="G106" s="11" t="s">
        <v>827</v>
      </c>
      <c r="H106" s="14">
        <v>69.290000000000006</v>
      </c>
      <c r="I106" s="121">
        <f t="shared" si="2"/>
        <v>69.290000000000006</v>
      </c>
      <c r="J106" s="127"/>
    </row>
    <row r="107" spans="1:10" ht="156">
      <c r="A107" s="126"/>
      <c r="B107" s="119">
        <v>2</v>
      </c>
      <c r="C107" s="10" t="s">
        <v>828</v>
      </c>
      <c r="D107" s="130" t="s">
        <v>112</v>
      </c>
      <c r="E107" s="152"/>
      <c r="F107" s="153"/>
      <c r="G107" s="11" t="s">
        <v>829</v>
      </c>
      <c r="H107" s="14">
        <v>131.47</v>
      </c>
      <c r="I107" s="121">
        <f t="shared" si="2"/>
        <v>262.94</v>
      </c>
      <c r="J107" s="127"/>
    </row>
    <row r="108" spans="1:10" ht="156">
      <c r="A108" s="126"/>
      <c r="B108" s="119">
        <v>1</v>
      </c>
      <c r="C108" s="10" t="s">
        <v>828</v>
      </c>
      <c r="D108" s="130" t="s">
        <v>220</v>
      </c>
      <c r="E108" s="152"/>
      <c r="F108" s="153"/>
      <c r="G108" s="11" t="s">
        <v>829</v>
      </c>
      <c r="H108" s="14">
        <v>131.47</v>
      </c>
      <c r="I108" s="121">
        <f t="shared" si="2"/>
        <v>131.47</v>
      </c>
      <c r="J108" s="127"/>
    </row>
    <row r="109" spans="1:10" ht="156">
      <c r="A109" s="126"/>
      <c r="B109" s="119">
        <v>1</v>
      </c>
      <c r="C109" s="10" t="s">
        <v>828</v>
      </c>
      <c r="D109" s="130" t="s">
        <v>274</v>
      </c>
      <c r="E109" s="152"/>
      <c r="F109" s="153"/>
      <c r="G109" s="11" t="s">
        <v>829</v>
      </c>
      <c r="H109" s="14">
        <v>131.47</v>
      </c>
      <c r="I109" s="121">
        <f t="shared" si="2"/>
        <v>131.47</v>
      </c>
      <c r="J109" s="127"/>
    </row>
    <row r="110" spans="1:10" ht="144">
      <c r="A110" s="126"/>
      <c r="B110" s="119">
        <v>1</v>
      </c>
      <c r="C110" s="10" t="s">
        <v>830</v>
      </c>
      <c r="D110" s="130" t="s">
        <v>112</v>
      </c>
      <c r="E110" s="152"/>
      <c r="F110" s="153"/>
      <c r="G110" s="11" t="s">
        <v>831</v>
      </c>
      <c r="H110" s="14">
        <v>85.28</v>
      </c>
      <c r="I110" s="121">
        <f t="shared" si="2"/>
        <v>85.28</v>
      </c>
      <c r="J110" s="127"/>
    </row>
    <row r="111" spans="1:10" ht="144">
      <c r="A111" s="126"/>
      <c r="B111" s="119">
        <v>1</v>
      </c>
      <c r="C111" s="10" t="s">
        <v>830</v>
      </c>
      <c r="D111" s="130" t="s">
        <v>216</v>
      </c>
      <c r="E111" s="152"/>
      <c r="F111" s="153"/>
      <c r="G111" s="11" t="s">
        <v>831</v>
      </c>
      <c r="H111" s="14">
        <v>85.28</v>
      </c>
      <c r="I111" s="121">
        <f t="shared" si="2"/>
        <v>85.28</v>
      </c>
      <c r="J111" s="127"/>
    </row>
    <row r="112" spans="1:10" ht="144">
      <c r="A112" s="126"/>
      <c r="B112" s="119">
        <v>1</v>
      </c>
      <c r="C112" s="10" t="s">
        <v>830</v>
      </c>
      <c r="D112" s="130" t="s">
        <v>274</v>
      </c>
      <c r="E112" s="152"/>
      <c r="F112" s="153"/>
      <c r="G112" s="11" t="s">
        <v>831</v>
      </c>
      <c r="H112" s="14">
        <v>85.28</v>
      </c>
      <c r="I112" s="121">
        <f t="shared" si="2"/>
        <v>85.28</v>
      </c>
      <c r="J112" s="127"/>
    </row>
    <row r="113" spans="1:10" ht="108">
      <c r="A113" s="126"/>
      <c r="B113" s="119">
        <v>2</v>
      </c>
      <c r="C113" s="10" t="s">
        <v>832</v>
      </c>
      <c r="D113" s="130" t="s">
        <v>279</v>
      </c>
      <c r="E113" s="152"/>
      <c r="F113" s="153"/>
      <c r="G113" s="11" t="s">
        <v>833</v>
      </c>
      <c r="H113" s="14">
        <v>22.74</v>
      </c>
      <c r="I113" s="121">
        <f t="shared" si="2"/>
        <v>45.48</v>
      </c>
      <c r="J113" s="127"/>
    </row>
    <row r="114" spans="1:10" ht="108">
      <c r="A114" s="126"/>
      <c r="B114" s="119">
        <v>1</v>
      </c>
      <c r="C114" s="10" t="s">
        <v>832</v>
      </c>
      <c r="D114" s="130" t="s">
        <v>814</v>
      </c>
      <c r="E114" s="152"/>
      <c r="F114" s="153"/>
      <c r="G114" s="11" t="s">
        <v>833</v>
      </c>
      <c r="H114" s="14">
        <v>22.74</v>
      </c>
      <c r="I114" s="121">
        <f t="shared" si="2"/>
        <v>22.74</v>
      </c>
      <c r="J114" s="127"/>
    </row>
    <row r="115" spans="1:10" ht="108">
      <c r="A115" s="126"/>
      <c r="B115" s="119">
        <v>1</v>
      </c>
      <c r="C115" s="10" t="s">
        <v>832</v>
      </c>
      <c r="D115" s="130" t="s">
        <v>834</v>
      </c>
      <c r="E115" s="152"/>
      <c r="F115" s="153"/>
      <c r="G115" s="11" t="s">
        <v>833</v>
      </c>
      <c r="H115" s="14">
        <v>22.74</v>
      </c>
      <c r="I115" s="121">
        <f t="shared" si="2"/>
        <v>22.74</v>
      </c>
      <c r="J115" s="127"/>
    </row>
    <row r="116" spans="1:10" ht="108">
      <c r="A116" s="126"/>
      <c r="B116" s="119">
        <v>1</v>
      </c>
      <c r="C116" s="10" t="s">
        <v>832</v>
      </c>
      <c r="D116" s="130" t="s">
        <v>835</v>
      </c>
      <c r="E116" s="152"/>
      <c r="F116" s="153"/>
      <c r="G116" s="11" t="s">
        <v>833</v>
      </c>
      <c r="H116" s="14">
        <v>22.74</v>
      </c>
      <c r="I116" s="121">
        <f t="shared" si="2"/>
        <v>22.74</v>
      </c>
      <c r="J116" s="127"/>
    </row>
    <row r="117" spans="1:10" ht="108">
      <c r="A117" s="126"/>
      <c r="B117" s="119">
        <v>1</v>
      </c>
      <c r="C117" s="10" t="s">
        <v>836</v>
      </c>
      <c r="D117" s="130" t="s">
        <v>279</v>
      </c>
      <c r="E117" s="152"/>
      <c r="F117" s="153"/>
      <c r="G117" s="11" t="s">
        <v>837</v>
      </c>
      <c r="H117" s="14">
        <v>22.74</v>
      </c>
      <c r="I117" s="121">
        <f t="shared" si="2"/>
        <v>22.74</v>
      </c>
      <c r="J117" s="127"/>
    </row>
    <row r="118" spans="1:10" ht="108">
      <c r="A118" s="126"/>
      <c r="B118" s="119">
        <v>1</v>
      </c>
      <c r="C118" s="10" t="s">
        <v>838</v>
      </c>
      <c r="D118" s="130" t="s">
        <v>279</v>
      </c>
      <c r="E118" s="152"/>
      <c r="F118" s="153"/>
      <c r="G118" s="11" t="s">
        <v>839</v>
      </c>
      <c r="H118" s="14">
        <v>26.29</v>
      </c>
      <c r="I118" s="121">
        <f t="shared" ref="I118:I123" si="3">H118*B118</f>
        <v>26.29</v>
      </c>
      <c r="J118" s="127"/>
    </row>
    <row r="119" spans="1:10" ht="108">
      <c r="A119" s="126"/>
      <c r="B119" s="119">
        <v>1</v>
      </c>
      <c r="C119" s="10" t="s">
        <v>840</v>
      </c>
      <c r="D119" s="130" t="s">
        <v>279</v>
      </c>
      <c r="E119" s="152"/>
      <c r="F119" s="153"/>
      <c r="G119" s="11" t="s">
        <v>841</v>
      </c>
      <c r="H119" s="14">
        <v>26.29</v>
      </c>
      <c r="I119" s="121">
        <f t="shared" si="3"/>
        <v>26.29</v>
      </c>
      <c r="J119" s="127"/>
    </row>
    <row r="120" spans="1:10" ht="108">
      <c r="A120" s="126"/>
      <c r="B120" s="119">
        <v>1</v>
      </c>
      <c r="C120" s="10" t="s">
        <v>840</v>
      </c>
      <c r="D120" s="130" t="s">
        <v>834</v>
      </c>
      <c r="E120" s="152"/>
      <c r="F120" s="153"/>
      <c r="G120" s="11" t="s">
        <v>841</v>
      </c>
      <c r="H120" s="14">
        <v>26.29</v>
      </c>
      <c r="I120" s="121">
        <f t="shared" si="3"/>
        <v>26.29</v>
      </c>
      <c r="J120" s="127"/>
    </row>
    <row r="121" spans="1:10" ht="96">
      <c r="A121" s="126"/>
      <c r="B121" s="119">
        <v>5</v>
      </c>
      <c r="C121" s="10" t="s">
        <v>842</v>
      </c>
      <c r="D121" s="130" t="s">
        <v>834</v>
      </c>
      <c r="E121" s="152"/>
      <c r="F121" s="153"/>
      <c r="G121" s="11" t="s">
        <v>843</v>
      </c>
      <c r="H121" s="14">
        <v>26.29</v>
      </c>
      <c r="I121" s="121">
        <f t="shared" si="3"/>
        <v>131.44999999999999</v>
      </c>
      <c r="J121" s="127"/>
    </row>
    <row r="122" spans="1:10" ht="96">
      <c r="A122" s="126"/>
      <c r="B122" s="119">
        <v>2</v>
      </c>
      <c r="C122" s="10" t="s">
        <v>844</v>
      </c>
      <c r="D122" s="130" t="s">
        <v>279</v>
      </c>
      <c r="E122" s="152"/>
      <c r="F122" s="153"/>
      <c r="G122" s="11" t="s">
        <v>845</v>
      </c>
      <c r="H122" s="14">
        <v>26.29</v>
      </c>
      <c r="I122" s="121">
        <f t="shared" si="3"/>
        <v>52.58</v>
      </c>
      <c r="J122" s="127"/>
    </row>
    <row r="123" spans="1:10" ht="96">
      <c r="A123" s="126"/>
      <c r="B123" s="120">
        <v>1</v>
      </c>
      <c r="C123" s="12" t="s">
        <v>846</v>
      </c>
      <c r="D123" s="131" t="s">
        <v>835</v>
      </c>
      <c r="E123" s="154"/>
      <c r="F123" s="155"/>
      <c r="G123" s="13" t="s">
        <v>847</v>
      </c>
      <c r="H123" s="15">
        <v>44.06</v>
      </c>
      <c r="I123" s="122">
        <f t="shared" si="3"/>
        <v>44.06</v>
      </c>
      <c r="J123" s="127"/>
    </row>
  </sheetData>
  <mergeCells count="106">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35:F35"/>
    <mergeCell ref="E36:F36"/>
    <mergeCell ref="E37:F37"/>
    <mergeCell ref="E38:F38"/>
    <mergeCell ref="E39:F39"/>
    <mergeCell ref="E49:F49"/>
    <mergeCell ref="E50:F50"/>
    <mergeCell ref="E51:F51"/>
    <mergeCell ref="E52:F52"/>
    <mergeCell ref="E53:F53"/>
    <mergeCell ref="E44:F44"/>
    <mergeCell ref="E45:F45"/>
    <mergeCell ref="E46:F46"/>
    <mergeCell ref="E47:F47"/>
    <mergeCell ref="E48:F48"/>
    <mergeCell ref="E59:F59"/>
    <mergeCell ref="E60:F60"/>
    <mergeCell ref="E61:F61"/>
    <mergeCell ref="E62:F62"/>
    <mergeCell ref="E63:F63"/>
    <mergeCell ref="E54:F54"/>
    <mergeCell ref="E55:F55"/>
    <mergeCell ref="E56:F56"/>
    <mergeCell ref="E57:F57"/>
    <mergeCell ref="E58:F58"/>
    <mergeCell ref="E69:F69"/>
    <mergeCell ref="E70:F70"/>
    <mergeCell ref="E71:F71"/>
    <mergeCell ref="E72:F72"/>
    <mergeCell ref="E73:F73"/>
    <mergeCell ref="E64:F64"/>
    <mergeCell ref="E65:F65"/>
    <mergeCell ref="E66:F66"/>
    <mergeCell ref="E67:F67"/>
    <mergeCell ref="E68:F68"/>
    <mergeCell ref="E79:F79"/>
    <mergeCell ref="E80:F80"/>
    <mergeCell ref="E81:F81"/>
    <mergeCell ref="E82:F82"/>
    <mergeCell ref="E83:F83"/>
    <mergeCell ref="E74:F74"/>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5"/>
  <sheetViews>
    <sheetView zoomScale="90" zoomScaleNormal="90" workbookViewId="0">
      <selection activeCell="D22" sqref="D22:D1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12304.440000000004</v>
      </c>
      <c r="O2" t="s">
        <v>188</v>
      </c>
    </row>
    <row r="3" spans="1:15" ht="12.75" customHeight="1">
      <c r="A3" s="126"/>
      <c r="B3" s="133" t="s">
        <v>140</v>
      </c>
      <c r="C3" s="132"/>
      <c r="D3" s="132"/>
      <c r="E3" s="132"/>
      <c r="F3" s="132"/>
      <c r="G3" s="132"/>
      <c r="H3" s="132"/>
      <c r="I3" s="132"/>
      <c r="J3" s="132"/>
      <c r="K3" s="132"/>
      <c r="L3" s="127"/>
      <c r="N3">
        <v>12304.440000000004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721</v>
      </c>
      <c r="C10" s="132"/>
      <c r="D10" s="132"/>
      <c r="E10" s="132"/>
      <c r="F10" s="127"/>
      <c r="G10" s="128"/>
      <c r="H10" s="128" t="s">
        <v>721</v>
      </c>
      <c r="I10" s="132"/>
      <c r="J10" s="132"/>
      <c r="K10" s="157">
        <f>IF(Invoice!J10&lt;&gt;"",Invoice!J10,"")</f>
        <v>52069</v>
      </c>
      <c r="L10" s="127"/>
    </row>
    <row r="11" spans="1:15" ht="12.75" customHeight="1">
      <c r="A11" s="126"/>
      <c r="B11" s="126" t="s">
        <v>722</v>
      </c>
      <c r="C11" s="132"/>
      <c r="D11" s="132"/>
      <c r="E11" s="132"/>
      <c r="F11" s="127"/>
      <c r="G11" s="128"/>
      <c r="H11" s="128" t="s">
        <v>722</v>
      </c>
      <c r="I11" s="132"/>
      <c r="J11" s="132"/>
      <c r="K11" s="158"/>
      <c r="L11" s="127"/>
    </row>
    <row r="12" spans="1:15" ht="12.75" customHeight="1">
      <c r="A12" s="126"/>
      <c r="B12" s="126" t="s">
        <v>723</v>
      </c>
      <c r="C12" s="132"/>
      <c r="D12" s="132"/>
      <c r="E12" s="132"/>
      <c r="F12" s="127"/>
      <c r="G12" s="128"/>
      <c r="H12" s="128" t="s">
        <v>723</v>
      </c>
      <c r="I12" s="132"/>
      <c r="J12" s="132"/>
      <c r="K12" s="132"/>
      <c r="L12" s="127"/>
    </row>
    <row r="13" spans="1:15" ht="12.75" customHeight="1">
      <c r="A13" s="126"/>
      <c r="B13" s="126" t="s">
        <v>724</v>
      </c>
      <c r="C13" s="132"/>
      <c r="D13" s="132"/>
      <c r="E13" s="132"/>
      <c r="F13" s="127"/>
      <c r="G13" s="128"/>
      <c r="H13" s="128" t="s">
        <v>724</v>
      </c>
      <c r="I13" s="132"/>
      <c r="J13" s="132"/>
      <c r="K13" s="111" t="s">
        <v>16</v>
      </c>
      <c r="L13" s="127"/>
    </row>
    <row r="14" spans="1:15" ht="15" customHeight="1">
      <c r="A14" s="126"/>
      <c r="B14" s="126" t="s">
        <v>157</v>
      </c>
      <c r="C14" s="132"/>
      <c r="D14" s="132"/>
      <c r="E14" s="132"/>
      <c r="F14" s="127"/>
      <c r="G14" s="128"/>
      <c r="H14" s="128" t="s">
        <v>157</v>
      </c>
      <c r="I14" s="132"/>
      <c r="J14" s="132"/>
      <c r="K14" s="159">
        <f>Invoice!J14</f>
        <v>45237</v>
      </c>
      <c r="L14" s="127"/>
    </row>
    <row r="15" spans="1:15" ht="15" customHeight="1">
      <c r="A15" s="126"/>
      <c r="B15" s="6" t="s">
        <v>11</v>
      </c>
      <c r="C15" s="7"/>
      <c r="D15" s="7"/>
      <c r="E15" s="7"/>
      <c r="F15" s="8"/>
      <c r="G15" s="128"/>
      <c r="H15" s="9" t="s">
        <v>11</v>
      </c>
      <c r="I15" s="132"/>
      <c r="J15" s="132"/>
      <c r="K15" s="160"/>
      <c r="L15" s="127"/>
    </row>
    <row r="16" spans="1:15" ht="15" customHeight="1">
      <c r="A16" s="126"/>
      <c r="B16" s="132"/>
      <c r="C16" s="132"/>
      <c r="D16" s="132"/>
      <c r="E16" s="132"/>
      <c r="F16" s="132"/>
      <c r="G16" s="132"/>
      <c r="H16" s="132"/>
      <c r="I16" s="135" t="s">
        <v>147</v>
      </c>
      <c r="J16" s="135" t="s">
        <v>147</v>
      </c>
      <c r="K16" s="141">
        <v>40617</v>
      </c>
      <c r="L16" s="127"/>
    </row>
    <row r="17" spans="1:12" ht="12.75" customHeight="1">
      <c r="A17" s="126"/>
      <c r="B17" s="132" t="s">
        <v>725</v>
      </c>
      <c r="C17" s="132"/>
      <c r="D17" s="132"/>
      <c r="E17" s="132"/>
      <c r="F17" s="132"/>
      <c r="G17" s="132"/>
      <c r="H17" s="132"/>
      <c r="I17" s="135" t="s">
        <v>148</v>
      </c>
      <c r="J17" s="135" t="s">
        <v>148</v>
      </c>
      <c r="K17" s="141" t="str">
        <f>IF(Invoice!J17&lt;&gt;"",Invoice!J17,"")</f>
        <v>Sunny</v>
      </c>
      <c r="L17" s="127"/>
    </row>
    <row r="18" spans="1:12" ht="18" customHeight="1">
      <c r="A18" s="126"/>
      <c r="B18" s="132" t="s">
        <v>726</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1" t="s">
        <v>207</v>
      </c>
      <c r="G20" s="162"/>
      <c r="H20" s="112" t="s">
        <v>174</v>
      </c>
      <c r="I20" s="112" t="s">
        <v>208</v>
      </c>
      <c r="J20" s="112" t="s">
        <v>208</v>
      </c>
      <c r="K20" s="112" t="s">
        <v>26</v>
      </c>
      <c r="L20" s="127"/>
    </row>
    <row r="21" spans="1:12" ht="12.75" customHeight="1">
      <c r="A21" s="126"/>
      <c r="B21" s="117"/>
      <c r="C21" s="117"/>
      <c r="D21" s="117"/>
      <c r="E21" s="118"/>
      <c r="F21" s="163"/>
      <c r="G21" s="164"/>
      <c r="H21" s="117" t="s">
        <v>146</v>
      </c>
      <c r="I21" s="117"/>
      <c r="J21" s="117"/>
      <c r="K21" s="117"/>
      <c r="L21" s="127"/>
    </row>
    <row r="22" spans="1:12" ht="24" customHeight="1">
      <c r="A22" s="126"/>
      <c r="B22" s="119">
        <f>'Tax Invoice'!D18</f>
        <v>41</v>
      </c>
      <c r="C22" s="10" t="s">
        <v>586</v>
      </c>
      <c r="D22" s="10" t="s">
        <v>586</v>
      </c>
      <c r="E22" s="130"/>
      <c r="F22" s="152"/>
      <c r="G22" s="153"/>
      <c r="H22" s="11" t="s">
        <v>281</v>
      </c>
      <c r="I22" s="14">
        <f t="shared" ref="I22:I53" si="0">ROUNDUP(J22*$N$1,2)</f>
        <v>12.08</v>
      </c>
      <c r="J22" s="14">
        <v>12.08</v>
      </c>
      <c r="K22" s="121">
        <f t="shared" ref="K22:K53" si="1">I22*B22</f>
        <v>495.28000000000003</v>
      </c>
      <c r="L22" s="127"/>
    </row>
    <row r="23" spans="1:12" ht="12.75" customHeight="1">
      <c r="A23" s="126"/>
      <c r="B23" s="119">
        <f>'Tax Invoice'!D19</f>
        <v>58</v>
      </c>
      <c r="C23" s="10" t="s">
        <v>727</v>
      </c>
      <c r="D23" s="10" t="s">
        <v>727</v>
      </c>
      <c r="E23" s="130" t="s">
        <v>28</v>
      </c>
      <c r="F23" s="152" t="s">
        <v>279</v>
      </c>
      <c r="G23" s="153"/>
      <c r="H23" s="11" t="s">
        <v>728</v>
      </c>
      <c r="I23" s="14">
        <f t="shared" si="0"/>
        <v>4.97</v>
      </c>
      <c r="J23" s="14">
        <v>4.97</v>
      </c>
      <c r="K23" s="121">
        <f t="shared" si="1"/>
        <v>288.26</v>
      </c>
      <c r="L23" s="127"/>
    </row>
    <row r="24" spans="1:12" ht="12.75" customHeight="1">
      <c r="A24" s="126"/>
      <c r="B24" s="119">
        <f>'Tax Invoice'!D20</f>
        <v>8</v>
      </c>
      <c r="C24" s="10" t="s">
        <v>727</v>
      </c>
      <c r="D24" s="10" t="s">
        <v>727</v>
      </c>
      <c r="E24" s="130" t="s">
        <v>30</v>
      </c>
      <c r="F24" s="152" t="s">
        <v>279</v>
      </c>
      <c r="G24" s="153"/>
      <c r="H24" s="11" t="s">
        <v>728</v>
      </c>
      <c r="I24" s="14">
        <f t="shared" si="0"/>
        <v>4.97</v>
      </c>
      <c r="J24" s="14">
        <v>4.97</v>
      </c>
      <c r="K24" s="121">
        <f t="shared" si="1"/>
        <v>39.76</v>
      </c>
      <c r="L24" s="127"/>
    </row>
    <row r="25" spans="1:12" ht="24" customHeight="1">
      <c r="A25" s="126"/>
      <c r="B25" s="119">
        <f>'Tax Invoice'!D21</f>
        <v>18</v>
      </c>
      <c r="C25" s="10" t="s">
        <v>729</v>
      </c>
      <c r="D25" s="10" t="s">
        <v>729</v>
      </c>
      <c r="E25" s="130" t="s">
        <v>112</v>
      </c>
      <c r="F25" s="152"/>
      <c r="G25" s="153"/>
      <c r="H25" s="11" t="s">
        <v>730</v>
      </c>
      <c r="I25" s="14">
        <f t="shared" si="0"/>
        <v>12.08</v>
      </c>
      <c r="J25" s="14">
        <v>12.08</v>
      </c>
      <c r="K25" s="121">
        <f t="shared" si="1"/>
        <v>217.44</v>
      </c>
      <c r="L25" s="127"/>
    </row>
    <row r="26" spans="1:12" ht="24" customHeight="1">
      <c r="A26" s="126"/>
      <c r="B26" s="119">
        <f>'Tax Invoice'!D22</f>
        <v>8</v>
      </c>
      <c r="C26" s="10" t="s">
        <v>731</v>
      </c>
      <c r="D26" s="10" t="s">
        <v>731</v>
      </c>
      <c r="E26" s="130" t="s">
        <v>732</v>
      </c>
      <c r="F26" s="152" t="s">
        <v>31</v>
      </c>
      <c r="G26" s="153"/>
      <c r="H26" s="11" t="s">
        <v>733</v>
      </c>
      <c r="I26" s="14">
        <f t="shared" si="0"/>
        <v>6.75</v>
      </c>
      <c r="J26" s="14">
        <v>6.75</v>
      </c>
      <c r="K26" s="121">
        <f t="shared" si="1"/>
        <v>54</v>
      </c>
      <c r="L26" s="127"/>
    </row>
    <row r="27" spans="1:12" ht="24" customHeight="1">
      <c r="A27" s="126"/>
      <c r="B27" s="119">
        <f>'Tax Invoice'!D23</f>
        <v>3</v>
      </c>
      <c r="C27" s="10" t="s">
        <v>734</v>
      </c>
      <c r="D27" s="10" t="s">
        <v>734</v>
      </c>
      <c r="E27" s="130" t="s">
        <v>34</v>
      </c>
      <c r="F27" s="152" t="s">
        <v>112</v>
      </c>
      <c r="G27" s="153"/>
      <c r="H27" s="11" t="s">
        <v>735</v>
      </c>
      <c r="I27" s="14">
        <f t="shared" si="0"/>
        <v>16.350000000000001</v>
      </c>
      <c r="J27" s="14">
        <v>16.350000000000001</v>
      </c>
      <c r="K27" s="121">
        <f t="shared" si="1"/>
        <v>49.050000000000004</v>
      </c>
      <c r="L27" s="127"/>
    </row>
    <row r="28" spans="1:12" ht="24" customHeight="1">
      <c r="A28" s="126"/>
      <c r="B28" s="119">
        <f>'Tax Invoice'!D24</f>
        <v>3</v>
      </c>
      <c r="C28" s="10" t="s">
        <v>734</v>
      </c>
      <c r="D28" s="10" t="s">
        <v>734</v>
      </c>
      <c r="E28" s="130" t="s">
        <v>34</v>
      </c>
      <c r="F28" s="152" t="s">
        <v>216</v>
      </c>
      <c r="G28" s="153"/>
      <c r="H28" s="11" t="s">
        <v>735</v>
      </c>
      <c r="I28" s="14">
        <f t="shared" si="0"/>
        <v>16.350000000000001</v>
      </c>
      <c r="J28" s="14">
        <v>16.350000000000001</v>
      </c>
      <c r="K28" s="121">
        <f t="shared" si="1"/>
        <v>49.050000000000004</v>
      </c>
      <c r="L28" s="127"/>
    </row>
    <row r="29" spans="1:12" ht="24" customHeight="1">
      <c r="A29" s="126"/>
      <c r="B29" s="119">
        <f>'Tax Invoice'!D25</f>
        <v>1</v>
      </c>
      <c r="C29" s="10" t="s">
        <v>736</v>
      </c>
      <c r="D29" s="10" t="s">
        <v>736</v>
      </c>
      <c r="E29" s="130" t="s">
        <v>28</v>
      </c>
      <c r="F29" s="152" t="s">
        <v>278</v>
      </c>
      <c r="G29" s="153"/>
      <c r="H29" s="11" t="s">
        <v>737</v>
      </c>
      <c r="I29" s="14">
        <f t="shared" si="0"/>
        <v>20.96</v>
      </c>
      <c r="J29" s="14">
        <v>20.96</v>
      </c>
      <c r="K29" s="121">
        <f t="shared" si="1"/>
        <v>20.96</v>
      </c>
      <c r="L29" s="127"/>
    </row>
    <row r="30" spans="1:12" ht="24" customHeight="1">
      <c r="A30" s="126"/>
      <c r="B30" s="119">
        <f>'Tax Invoice'!D26</f>
        <v>13</v>
      </c>
      <c r="C30" s="10" t="s">
        <v>736</v>
      </c>
      <c r="D30" s="10" t="s">
        <v>736</v>
      </c>
      <c r="E30" s="130" t="s">
        <v>30</v>
      </c>
      <c r="F30" s="152" t="s">
        <v>278</v>
      </c>
      <c r="G30" s="153"/>
      <c r="H30" s="11" t="s">
        <v>737</v>
      </c>
      <c r="I30" s="14">
        <f t="shared" si="0"/>
        <v>20.96</v>
      </c>
      <c r="J30" s="14">
        <v>20.96</v>
      </c>
      <c r="K30" s="121">
        <f t="shared" si="1"/>
        <v>272.48</v>
      </c>
      <c r="L30" s="127"/>
    </row>
    <row r="31" spans="1:12" ht="24" customHeight="1">
      <c r="A31" s="126"/>
      <c r="B31" s="119">
        <f>'Tax Invoice'!D27</f>
        <v>1</v>
      </c>
      <c r="C31" s="10" t="s">
        <v>736</v>
      </c>
      <c r="D31" s="10" t="s">
        <v>736</v>
      </c>
      <c r="E31" s="130" t="s">
        <v>31</v>
      </c>
      <c r="F31" s="152" t="s">
        <v>278</v>
      </c>
      <c r="G31" s="153"/>
      <c r="H31" s="11" t="s">
        <v>737</v>
      </c>
      <c r="I31" s="14">
        <f t="shared" si="0"/>
        <v>20.96</v>
      </c>
      <c r="J31" s="14">
        <v>20.96</v>
      </c>
      <c r="K31" s="121">
        <f t="shared" si="1"/>
        <v>20.96</v>
      </c>
      <c r="L31" s="127"/>
    </row>
    <row r="32" spans="1:12" ht="36" customHeight="1">
      <c r="A32" s="126"/>
      <c r="B32" s="119">
        <f>'Tax Invoice'!D28</f>
        <v>1</v>
      </c>
      <c r="C32" s="10" t="s">
        <v>738</v>
      </c>
      <c r="D32" s="10" t="s">
        <v>738</v>
      </c>
      <c r="E32" s="130" t="s">
        <v>218</v>
      </c>
      <c r="F32" s="152"/>
      <c r="G32" s="153"/>
      <c r="H32" s="11" t="s">
        <v>855</v>
      </c>
      <c r="I32" s="14">
        <f t="shared" si="0"/>
        <v>31.62</v>
      </c>
      <c r="J32" s="14">
        <v>31.62</v>
      </c>
      <c r="K32" s="121">
        <f t="shared" si="1"/>
        <v>31.62</v>
      </c>
      <c r="L32" s="127"/>
    </row>
    <row r="33" spans="1:12" ht="36" customHeight="1">
      <c r="A33" s="126"/>
      <c r="B33" s="119">
        <f>'Tax Invoice'!D29</f>
        <v>1</v>
      </c>
      <c r="C33" s="10" t="s">
        <v>739</v>
      </c>
      <c r="D33" s="10" t="s">
        <v>739</v>
      </c>
      <c r="E33" s="130" t="s">
        <v>34</v>
      </c>
      <c r="F33" s="152" t="s">
        <v>218</v>
      </c>
      <c r="G33" s="153"/>
      <c r="H33" s="11" t="s">
        <v>740</v>
      </c>
      <c r="I33" s="14">
        <f t="shared" si="0"/>
        <v>58.99</v>
      </c>
      <c r="J33" s="14">
        <v>58.99</v>
      </c>
      <c r="K33" s="121">
        <f t="shared" si="1"/>
        <v>58.99</v>
      </c>
      <c r="L33" s="127"/>
    </row>
    <row r="34" spans="1:12" ht="24" customHeight="1">
      <c r="A34" s="126"/>
      <c r="B34" s="119">
        <f>'Tax Invoice'!D30</f>
        <v>2</v>
      </c>
      <c r="C34" s="10" t="s">
        <v>741</v>
      </c>
      <c r="D34" s="10" t="s">
        <v>848</v>
      </c>
      <c r="E34" s="130" t="s">
        <v>42</v>
      </c>
      <c r="F34" s="152"/>
      <c r="G34" s="153"/>
      <c r="H34" s="11" t="s">
        <v>742</v>
      </c>
      <c r="I34" s="14">
        <f t="shared" si="0"/>
        <v>8.8800000000000008</v>
      </c>
      <c r="J34" s="14">
        <v>8.8800000000000008</v>
      </c>
      <c r="K34" s="121">
        <f t="shared" si="1"/>
        <v>17.760000000000002</v>
      </c>
      <c r="L34" s="127"/>
    </row>
    <row r="35" spans="1:12" ht="24" customHeight="1">
      <c r="A35" s="126"/>
      <c r="B35" s="119">
        <f>'Tax Invoice'!D31</f>
        <v>4</v>
      </c>
      <c r="C35" s="10" t="s">
        <v>743</v>
      </c>
      <c r="D35" s="10" t="s">
        <v>743</v>
      </c>
      <c r="E35" s="130" t="s">
        <v>39</v>
      </c>
      <c r="F35" s="152" t="s">
        <v>279</v>
      </c>
      <c r="G35" s="153"/>
      <c r="H35" s="11" t="s">
        <v>744</v>
      </c>
      <c r="I35" s="14">
        <f t="shared" si="0"/>
        <v>26.29</v>
      </c>
      <c r="J35" s="14">
        <v>26.29</v>
      </c>
      <c r="K35" s="121">
        <f t="shared" si="1"/>
        <v>105.16</v>
      </c>
      <c r="L35" s="127"/>
    </row>
    <row r="36" spans="1:12" ht="24" customHeight="1">
      <c r="A36" s="126"/>
      <c r="B36" s="119">
        <f>'Tax Invoice'!D32</f>
        <v>2</v>
      </c>
      <c r="C36" s="10" t="s">
        <v>745</v>
      </c>
      <c r="D36" s="10" t="s">
        <v>745</v>
      </c>
      <c r="E36" s="130" t="s">
        <v>34</v>
      </c>
      <c r="F36" s="152" t="s">
        <v>746</v>
      </c>
      <c r="G36" s="153"/>
      <c r="H36" s="11" t="s">
        <v>747</v>
      </c>
      <c r="I36" s="14">
        <f t="shared" si="0"/>
        <v>40.15</v>
      </c>
      <c r="J36" s="14">
        <v>40.15</v>
      </c>
      <c r="K36" s="121">
        <f t="shared" si="1"/>
        <v>80.3</v>
      </c>
      <c r="L36" s="127"/>
    </row>
    <row r="37" spans="1:12" ht="24" customHeight="1">
      <c r="A37" s="126"/>
      <c r="B37" s="119">
        <f>'Tax Invoice'!D33</f>
        <v>2</v>
      </c>
      <c r="C37" s="10" t="s">
        <v>748</v>
      </c>
      <c r="D37" s="10" t="s">
        <v>748</v>
      </c>
      <c r="E37" s="130" t="s">
        <v>32</v>
      </c>
      <c r="F37" s="152"/>
      <c r="G37" s="153"/>
      <c r="H37" s="11" t="s">
        <v>749</v>
      </c>
      <c r="I37" s="14">
        <f t="shared" si="0"/>
        <v>20.96</v>
      </c>
      <c r="J37" s="14">
        <v>20.96</v>
      </c>
      <c r="K37" s="121">
        <f t="shared" si="1"/>
        <v>41.92</v>
      </c>
      <c r="L37" s="127"/>
    </row>
    <row r="38" spans="1:12" ht="24" customHeight="1">
      <c r="A38" s="126"/>
      <c r="B38" s="119">
        <f>'Tax Invoice'!D34</f>
        <v>1</v>
      </c>
      <c r="C38" s="10" t="s">
        <v>668</v>
      </c>
      <c r="D38" s="10" t="s">
        <v>668</v>
      </c>
      <c r="E38" s="130" t="s">
        <v>28</v>
      </c>
      <c r="F38" s="152" t="s">
        <v>220</v>
      </c>
      <c r="G38" s="153"/>
      <c r="H38" s="11" t="s">
        <v>750</v>
      </c>
      <c r="I38" s="14">
        <f t="shared" si="0"/>
        <v>30.56</v>
      </c>
      <c r="J38" s="14">
        <v>30.56</v>
      </c>
      <c r="K38" s="121">
        <f t="shared" si="1"/>
        <v>30.56</v>
      </c>
      <c r="L38" s="127"/>
    </row>
    <row r="39" spans="1:12" ht="24" customHeight="1">
      <c r="A39" s="126"/>
      <c r="B39" s="119">
        <f>'Tax Invoice'!D35</f>
        <v>17</v>
      </c>
      <c r="C39" s="10" t="s">
        <v>751</v>
      </c>
      <c r="D39" s="10" t="s">
        <v>751</v>
      </c>
      <c r="E39" s="130" t="s">
        <v>30</v>
      </c>
      <c r="F39" s="152"/>
      <c r="G39" s="153"/>
      <c r="H39" s="11" t="s">
        <v>752</v>
      </c>
      <c r="I39" s="14">
        <f t="shared" si="0"/>
        <v>28.07</v>
      </c>
      <c r="J39" s="14">
        <v>28.07</v>
      </c>
      <c r="K39" s="121">
        <f t="shared" si="1"/>
        <v>477.19</v>
      </c>
      <c r="L39" s="127"/>
    </row>
    <row r="40" spans="1:12" ht="24" customHeight="1">
      <c r="A40" s="126"/>
      <c r="B40" s="119">
        <f>'Tax Invoice'!D36</f>
        <v>4</v>
      </c>
      <c r="C40" s="10" t="s">
        <v>753</v>
      </c>
      <c r="D40" s="10" t="s">
        <v>753</v>
      </c>
      <c r="E40" s="130" t="s">
        <v>28</v>
      </c>
      <c r="F40" s="152" t="s">
        <v>278</v>
      </c>
      <c r="G40" s="153"/>
      <c r="H40" s="11" t="s">
        <v>754</v>
      </c>
      <c r="I40" s="14">
        <f t="shared" si="0"/>
        <v>20.96</v>
      </c>
      <c r="J40" s="14">
        <v>20.96</v>
      </c>
      <c r="K40" s="121">
        <f t="shared" si="1"/>
        <v>83.84</v>
      </c>
      <c r="L40" s="127"/>
    </row>
    <row r="41" spans="1:12" ht="24" customHeight="1">
      <c r="A41" s="126"/>
      <c r="B41" s="119">
        <f>'Tax Invoice'!D37</f>
        <v>2</v>
      </c>
      <c r="C41" s="10" t="s">
        <v>753</v>
      </c>
      <c r="D41" s="10" t="s">
        <v>753</v>
      </c>
      <c r="E41" s="130" t="s">
        <v>30</v>
      </c>
      <c r="F41" s="152" t="s">
        <v>279</v>
      </c>
      <c r="G41" s="153"/>
      <c r="H41" s="11" t="s">
        <v>754</v>
      </c>
      <c r="I41" s="14">
        <f t="shared" si="0"/>
        <v>20.96</v>
      </c>
      <c r="J41" s="14">
        <v>20.96</v>
      </c>
      <c r="K41" s="121">
        <f t="shared" si="1"/>
        <v>41.92</v>
      </c>
      <c r="L41" s="127"/>
    </row>
    <row r="42" spans="1:12" ht="24" customHeight="1">
      <c r="A42" s="126"/>
      <c r="B42" s="119">
        <f>'Tax Invoice'!D38</f>
        <v>10</v>
      </c>
      <c r="C42" s="10" t="s">
        <v>753</v>
      </c>
      <c r="D42" s="10" t="s">
        <v>753</v>
      </c>
      <c r="E42" s="130" t="s">
        <v>31</v>
      </c>
      <c r="F42" s="152" t="s">
        <v>278</v>
      </c>
      <c r="G42" s="153"/>
      <c r="H42" s="11" t="s">
        <v>754</v>
      </c>
      <c r="I42" s="14">
        <f t="shared" si="0"/>
        <v>20.96</v>
      </c>
      <c r="J42" s="14">
        <v>20.96</v>
      </c>
      <c r="K42" s="121">
        <f t="shared" si="1"/>
        <v>209.60000000000002</v>
      </c>
      <c r="L42" s="127"/>
    </row>
    <row r="43" spans="1:12" ht="24" customHeight="1">
      <c r="A43" s="126"/>
      <c r="B43" s="119">
        <f>'Tax Invoice'!D39</f>
        <v>4</v>
      </c>
      <c r="C43" s="10" t="s">
        <v>755</v>
      </c>
      <c r="D43" s="10" t="s">
        <v>755</v>
      </c>
      <c r="E43" s="130" t="s">
        <v>31</v>
      </c>
      <c r="F43" s="152"/>
      <c r="G43" s="153"/>
      <c r="H43" s="11" t="s">
        <v>756</v>
      </c>
      <c r="I43" s="14">
        <f t="shared" si="0"/>
        <v>20.96</v>
      </c>
      <c r="J43" s="14">
        <v>20.96</v>
      </c>
      <c r="K43" s="121">
        <f t="shared" si="1"/>
        <v>83.84</v>
      </c>
      <c r="L43" s="127"/>
    </row>
    <row r="44" spans="1:12" ht="24" customHeight="1">
      <c r="A44" s="126"/>
      <c r="B44" s="119">
        <f>'Tax Invoice'!D40</f>
        <v>1</v>
      </c>
      <c r="C44" s="10" t="s">
        <v>757</v>
      </c>
      <c r="D44" s="10" t="s">
        <v>757</v>
      </c>
      <c r="E44" s="130" t="s">
        <v>112</v>
      </c>
      <c r="F44" s="152" t="s">
        <v>279</v>
      </c>
      <c r="G44" s="153"/>
      <c r="H44" s="11" t="s">
        <v>856</v>
      </c>
      <c r="I44" s="14">
        <f t="shared" si="0"/>
        <v>52.94</v>
      </c>
      <c r="J44" s="14">
        <v>52.94</v>
      </c>
      <c r="K44" s="121">
        <f t="shared" si="1"/>
        <v>52.94</v>
      </c>
      <c r="L44" s="127"/>
    </row>
    <row r="45" spans="1:12" ht="24" customHeight="1">
      <c r="A45" s="126"/>
      <c r="B45" s="119">
        <f>'Tax Invoice'!D41</f>
        <v>3</v>
      </c>
      <c r="C45" s="10" t="s">
        <v>757</v>
      </c>
      <c r="D45" s="10" t="s">
        <v>757</v>
      </c>
      <c r="E45" s="130" t="s">
        <v>216</v>
      </c>
      <c r="F45" s="152" t="s">
        <v>115</v>
      </c>
      <c r="G45" s="153"/>
      <c r="H45" s="11" t="s">
        <v>856</v>
      </c>
      <c r="I45" s="14">
        <f t="shared" si="0"/>
        <v>52.94</v>
      </c>
      <c r="J45" s="14">
        <v>52.94</v>
      </c>
      <c r="K45" s="121">
        <f t="shared" si="1"/>
        <v>158.82</v>
      </c>
      <c r="L45" s="127"/>
    </row>
    <row r="46" spans="1:12" ht="24" customHeight="1">
      <c r="A46" s="126"/>
      <c r="B46" s="119">
        <f>'Tax Invoice'!D42</f>
        <v>2</v>
      </c>
      <c r="C46" s="10" t="s">
        <v>757</v>
      </c>
      <c r="D46" s="10" t="s">
        <v>757</v>
      </c>
      <c r="E46" s="130" t="s">
        <v>218</v>
      </c>
      <c r="F46" s="152" t="s">
        <v>115</v>
      </c>
      <c r="G46" s="153"/>
      <c r="H46" s="11" t="s">
        <v>856</v>
      </c>
      <c r="I46" s="14">
        <f t="shared" si="0"/>
        <v>52.94</v>
      </c>
      <c r="J46" s="14">
        <v>52.94</v>
      </c>
      <c r="K46" s="121">
        <f t="shared" si="1"/>
        <v>105.88</v>
      </c>
      <c r="L46" s="127"/>
    </row>
    <row r="47" spans="1:12" ht="24" customHeight="1">
      <c r="A47" s="126"/>
      <c r="B47" s="119">
        <f>'Tax Invoice'!D43</f>
        <v>2</v>
      </c>
      <c r="C47" s="10" t="s">
        <v>757</v>
      </c>
      <c r="D47" s="10" t="s">
        <v>757</v>
      </c>
      <c r="E47" s="130" t="s">
        <v>273</v>
      </c>
      <c r="F47" s="152" t="s">
        <v>115</v>
      </c>
      <c r="G47" s="153"/>
      <c r="H47" s="11" t="s">
        <v>856</v>
      </c>
      <c r="I47" s="14">
        <f t="shared" si="0"/>
        <v>52.94</v>
      </c>
      <c r="J47" s="14">
        <v>52.94</v>
      </c>
      <c r="K47" s="121">
        <f t="shared" si="1"/>
        <v>105.88</v>
      </c>
      <c r="L47" s="127"/>
    </row>
    <row r="48" spans="1:12" ht="24" customHeight="1">
      <c r="A48" s="126"/>
      <c r="B48" s="119">
        <f>'Tax Invoice'!D44</f>
        <v>1</v>
      </c>
      <c r="C48" s="10" t="s">
        <v>757</v>
      </c>
      <c r="D48" s="10" t="s">
        <v>757</v>
      </c>
      <c r="E48" s="130" t="s">
        <v>276</v>
      </c>
      <c r="F48" s="152" t="s">
        <v>115</v>
      </c>
      <c r="G48" s="153"/>
      <c r="H48" s="11" t="s">
        <v>856</v>
      </c>
      <c r="I48" s="14">
        <f t="shared" si="0"/>
        <v>52.94</v>
      </c>
      <c r="J48" s="14">
        <v>52.94</v>
      </c>
      <c r="K48" s="121">
        <f t="shared" si="1"/>
        <v>52.94</v>
      </c>
      <c r="L48" s="127"/>
    </row>
    <row r="49" spans="1:12" ht="24" customHeight="1">
      <c r="A49" s="126"/>
      <c r="B49" s="119">
        <f>'Tax Invoice'!D45</f>
        <v>1</v>
      </c>
      <c r="C49" s="10" t="s">
        <v>757</v>
      </c>
      <c r="D49" s="10" t="s">
        <v>757</v>
      </c>
      <c r="E49" s="130" t="s">
        <v>317</v>
      </c>
      <c r="F49" s="152" t="s">
        <v>115</v>
      </c>
      <c r="G49" s="153"/>
      <c r="H49" s="11" t="s">
        <v>856</v>
      </c>
      <c r="I49" s="14">
        <f t="shared" si="0"/>
        <v>52.94</v>
      </c>
      <c r="J49" s="14">
        <v>52.94</v>
      </c>
      <c r="K49" s="121">
        <f t="shared" si="1"/>
        <v>52.94</v>
      </c>
      <c r="L49" s="127"/>
    </row>
    <row r="50" spans="1:12" ht="24" customHeight="1">
      <c r="A50" s="126"/>
      <c r="B50" s="119">
        <f>'Tax Invoice'!D46</f>
        <v>6</v>
      </c>
      <c r="C50" s="10" t="s">
        <v>618</v>
      </c>
      <c r="D50" s="10" t="s">
        <v>618</v>
      </c>
      <c r="E50" s="130" t="s">
        <v>30</v>
      </c>
      <c r="F50" s="152" t="s">
        <v>758</v>
      </c>
      <c r="G50" s="153"/>
      <c r="H50" s="11" t="s">
        <v>621</v>
      </c>
      <c r="I50" s="14">
        <f t="shared" si="0"/>
        <v>4.97</v>
      </c>
      <c r="J50" s="14">
        <v>4.97</v>
      </c>
      <c r="K50" s="121">
        <f t="shared" si="1"/>
        <v>29.82</v>
      </c>
      <c r="L50" s="127"/>
    </row>
    <row r="51" spans="1:12" ht="24" customHeight="1">
      <c r="A51" s="126"/>
      <c r="B51" s="119">
        <f>'Tax Invoice'!D47</f>
        <v>8</v>
      </c>
      <c r="C51" s="10" t="s">
        <v>618</v>
      </c>
      <c r="D51" s="10" t="s">
        <v>618</v>
      </c>
      <c r="E51" s="130" t="s">
        <v>31</v>
      </c>
      <c r="F51" s="152" t="s">
        <v>758</v>
      </c>
      <c r="G51" s="153"/>
      <c r="H51" s="11" t="s">
        <v>621</v>
      </c>
      <c r="I51" s="14">
        <f t="shared" si="0"/>
        <v>4.97</v>
      </c>
      <c r="J51" s="14">
        <v>4.97</v>
      </c>
      <c r="K51" s="121">
        <f t="shared" si="1"/>
        <v>39.76</v>
      </c>
      <c r="L51" s="127"/>
    </row>
    <row r="52" spans="1:12" ht="24" customHeight="1">
      <c r="A52" s="126"/>
      <c r="B52" s="119">
        <f>'Tax Invoice'!D48</f>
        <v>11</v>
      </c>
      <c r="C52" s="10" t="s">
        <v>618</v>
      </c>
      <c r="D52" s="10" t="s">
        <v>618</v>
      </c>
      <c r="E52" s="130" t="s">
        <v>32</v>
      </c>
      <c r="F52" s="152" t="s">
        <v>758</v>
      </c>
      <c r="G52" s="153"/>
      <c r="H52" s="11" t="s">
        <v>621</v>
      </c>
      <c r="I52" s="14">
        <f t="shared" si="0"/>
        <v>4.97</v>
      </c>
      <c r="J52" s="14">
        <v>4.97</v>
      </c>
      <c r="K52" s="121">
        <f t="shared" si="1"/>
        <v>54.669999999999995</v>
      </c>
      <c r="L52" s="127"/>
    </row>
    <row r="53" spans="1:12" ht="24" customHeight="1">
      <c r="A53" s="126"/>
      <c r="B53" s="119">
        <f>'Tax Invoice'!D49</f>
        <v>2</v>
      </c>
      <c r="C53" s="10" t="s">
        <v>759</v>
      </c>
      <c r="D53" s="10" t="s">
        <v>759</v>
      </c>
      <c r="E53" s="130" t="s">
        <v>30</v>
      </c>
      <c r="F53" s="152" t="s">
        <v>277</v>
      </c>
      <c r="G53" s="153"/>
      <c r="H53" s="11" t="s">
        <v>760</v>
      </c>
      <c r="I53" s="14">
        <f t="shared" si="0"/>
        <v>41.57</v>
      </c>
      <c r="J53" s="14">
        <v>41.57</v>
      </c>
      <c r="K53" s="121">
        <f t="shared" si="1"/>
        <v>83.14</v>
      </c>
      <c r="L53" s="127"/>
    </row>
    <row r="54" spans="1:12" ht="24" customHeight="1">
      <c r="A54" s="126"/>
      <c r="B54" s="119">
        <f>'Tax Invoice'!D50</f>
        <v>2</v>
      </c>
      <c r="C54" s="10" t="s">
        <v>761</v>
      </c>
      <c r="D54" s="10" t="s">
        <v>761</v>
      </c>
      <c r="E54" s="130" t="s">
        <v>32</v>
      </c>
      <c r="F54" s="152" t="s">
        <v>279</v>
      </c>
      <c r="G54" s="153"/>
      <c r="H54" s="11" t="s">
        <v>762</v>
      </c>
      <c r="I54" s="14">
        <f t="shared" ref="I54:I85" si="2">ROUNDUP(J54*$N$1,2)</f>
        <v>20.96</v>
      </c>
      <c r="J54" s="14">
        <v>20.96</v>
      </c>
      <c r="K54" s="121">
        <f t="shared" ref="K54:K85" si="3">I54*B54</f>
        <v>41.92</v>
      </c>
      <c r="L54" s="127"/>
    </row>
    <row r="55" spans="1:12" ht="12.75" customHeight="1">
      <c r="A55" s="126"/>
      <c r="B55" s="119">
        <f>'Tax Invoice'!D51</f>
        <v>6</v>
      </c>
      <c r="C55" s="10" t="s">
        <v>763</v>
      </c>
      <c r="D55" s="10" t="s">
        <v>763</v>
      </c>
      <c r="E55" s="130" t="s">
        <v>30</v>
      </c>
      <c r="F55" s="152"/>
      <c r="G55" s="153"/>
      <c r="H55" s="11" t="s">
        <v>764</v>
      </c>
      <c r="I55" s="14">
        <f t="shared" si="2"/>
        <v>10.3</v>
      </c>
      <c r="J55" s="14">
        <v>10.3</v>
      </c>
      <c r="K55" s="121">
        <f t="shared" si="3"/>
        <v>61.800000000000004</v>
      </c>
      <c r="L55" s="127"/>
    </row>
    <row r="56" spans="1:12" ht="12.75" customHeight="1">
      <c r="A56" s="126"/>
      <c r="B56" s="119">
        <f>'Tax Invoice'!D52</f>
        <v>2</v>
      </c>
      <c r="C56" s="10" t="s">
        <v>765</v>
      </c>
      <c r="D56" s="10" t="s">
        <v>765</v>
      </c>
      <c r="E56" s="130" t="s">
        <v>30</v>
      </c>
      <c r="F56" s="152"/>
      <c r="G56" s="153"/>
      <c r="H56" s="11" t="s">
        <v>766</v>
      </c>
      <c r="I56" s="14">
        <f t="shared" si="2"/>
        <v>11.02</v>
      </c>
      <c r="J56" s="14">
        <v>11.02</v>
      </c>
      <c r="K56" s="121">
        <f t="shared" si="3"/>
        <v>22.04</v>
      </c>
      <c r="L56" s="127"/>
    </row>
    <row r="57" spans="1:12" ht="24" customHeight="1">
      <c r="A57" s="126"/>
      <c r="B57" s="119">
        <f>'Tax Invoice'!D53</f>
        <v>2</v>
      </c>
      <c r="C57" s="10" t="s">
        <v>716</v>
      </c>
      <c r="D57" s="10" t="s">
        <v>716</v>
      </c>
      <c r="E57" s="130" t="s">
        <v>31</v>
      </c>
      <c r="F57" s="152" t="s">
        <v>679</v>
      </c>
      <c r="G57" s="153"/>
      <c r="H57" s="11" t="s">
        <v>717</v>
      </c>
      <c r="I57" s="14">
        <f t="shared" si="2"/>
        <v>20.96</v>
      </c>
      <c r="J57" s="14">
        <v>20.96</v>
      </c>
      <c r="K57" s="121">
        <f t="shared" si="3"/>
        <v>41.92</v>
      </c>
      <c r="L57" s="127"/>
    </row>
    <row r="58" spans="1:12" ht="24" customHeight="1">
      <c r="A58" s="126"/>
      <c r="B58" s="119">
        <f>'Tax Invoice'!D54</f>
        <v>8</v>
      </c>
      <c r="C58" s="10" t="s">
        <v>767</v>
      </c>
      <c r="D58" s="10" t="s">
        <v>767</v>
      </c>
      <c r="E58" s="130" t="s">
        <v>30</v>
      </c>
      <c r="F58" s="152" t="s">
        <v>279</v>
      </c>
      <c r="G58" s="153"/>
      <c r="H58" s="11" t="s">
        <v>768</v>
      </c>
      <c r="I58" s="14">
        <f t="shared" si="2"/>
        <v>20.96</v>
      </c>
      <c r="J58" s="14">
        <v>20.96</v>
      </c>
      <c r="K58" s="121">
        <f t="shared" si="3"/>
        <v>167.68</v>
      </c>
      <c r="L58" s="127"/>
    </row>
    <row r="59" spans="1:12" ht="24" customHeight="1">
      <c r="A59" s="126"/>
      <c r="B59" s="119">
        <f>'Tax Invoice'!D55</f>
        <v>10</v>
      </c>
      <c r="C59" s="10" t="s">
        <v>769</v>
      </c>
      <c r="D59" s="10" t="s">
        <v>769</v>
      </c>
      <c r="E59" s="130" t="s">
        <v>30</v>
      </c>
      <c r="F59" s="152"/>
      <c r="G59" s="153"/>
      <c r="H59" s="11" t="s">
        <v>770</v>
      </c>
      <c r="I59" s="14">
        <f t="shared" si="2"/>
        <v>20.96</v>
      </c>
      <c r="J59" s="14">
        <v>20.96</v>
      </c>
      <c r="K59" s="121">
        <f t="shared" si="3"/>
        <v>209.60000000000002</v>
      </c>
      <c r="L59" s="127"/>
    </row>
    <row r="60" spans="1:12" ht="24" customHeight="1">
      <c r="A60" s="126"/>
      <c r="B60" s="119">
        <f>'Tax Invoice'!D56</f>
        <v>6</v>
      </c>
      <c r="C60" s="10" t="s">
        <v>769</v>
      </c>
      <c r="D60" s="10" t="s">
        <v>769</v>
      </c>
      <c r="E60" s="130" t="s">
        <v>31</v>
      </c>
      <c r="F60" s="152"/>
      <c r="G60" s="153"/>
      <c r="H60" s="11" t="s">
        <v>770</v>
      </c>
      <c r="I60" s="14">
        <f t="shared" si="2"/>
        <v>20.96</v>
      </c>
      <c r="J60" s="14">
        <v>20.96</v>
      </c>
      <c r="K60" s="121">
        <f t="shared" si="3"/>
        <v>125.76</v>
      </c>
      <c r="L60" s="127"/>
    </row>
    <row r="61" spans="1:12" ht="24" customHeight="1">
      <c r="A61" s="126"/>
      <c r="B61" s="119">
        <f>'Tax Invoice'!D57</f>
        <v>4</v>
      </c>
      <c r="C61" s="10" t="s">
        <v>771</v>
      </c>
      <c r="D61" s="10" t="s">
        <v>771</v>
      </c>
      <c r="E61" s="130" t="s">
        <v>28</v>
      </c>
      <c r="F61" s="152" t="s">
        <v>279</v>
      </c>
      <c r="G61" s="153"/>
      <c r="H61" s="11" t="s">
        <v>772</v>
      </c>
      <c r="I61" s="14">
        <f t="shared" si="2"/>
        <v>23.45</v>
      </c>
      <c r="J61" s="14">
        <v>23.45</v>
      </c>
      <c r="K61" s="121">
        <f t="shared" si="3"/>
        <v>93.8</v>
      </c>
      <c r="L61" s="127"/>
    </row>
    <row r="62" spans="1:12" ht="24" customHeight="1">
      <c r="A62" s="126"/>
      <c r="B62" s="119">
        <f>'Tax Invoice'!D58</f>
        <v>14</v>
      </c>
      <c r="C62" s="10" t="s">
        <v>771</v>
      </c>
      <c r="D62" s="10" t="s">
        <v>771</v>
      </c>
      <c r="E62" s="130" t="s">
        <v>30</v>
      </c>
      <c r="F62" s="152" t="s">
        <v>277</v>
      </c>
      <c r="G62" s="153"/>
      <c r="H62" s="11" t="s">
        <v>772</v>
      </c>
      <c r="I62" s="14">
        <f t="shared" si="2"/>
        <v>23.45</v>
      </c>
      <c r="J62" s="14">
        <v>23.45</v>
      </c>
      <c r="K62" s="121">
        <f t="shared" si="3"/>
        <v>328.3</v>
      </c>
      <c r="L62" s="127"/>
    </row>
    <row r="63" spans="1:12" ht="24" customHeight="1">
      <c r="A63" s="126"/>
      <c r="B63" s="119">
        <f>'Tax Invoice'!D59</f>
        <v>24</v>
      </c>
      <c r="C63" s="10" t="s">
        <v>771</v>
      </c>
      <c r="D63" s="10" t="s">
        <v>771</v>
      </c>
      <c r="E63" s="130" t="s">
        <v>30</v>
      </c>
      <c r="F63" s="152" t="s">
        <v>278</v>
      </c>
      <c r="G63" s="153"/>
      <c r="H63" s="11" t="s">
        <v>772</v>
      </c>
      <c r="I63" s="14">
        <f t="shared" si="2"/>
        <v>23.45</v>
      </c>
      <c r="J63" s="14">
        <v>23.45</v>
      </c>
      <c r="K63" s="121">
        <f t="shared" si="3"/>
        <v>562.79999999999995</v>
      </c>
      <c r="L63" s="127"/>
    </row>
    <row r="64" spans="1:12" ht="24" customHeight="1">
      <c r="A64" s="126"/>
      <c r="B64" s="119">
        <f>'Tax Invoice'!D60</f>
        <v>6</v>
      </c>
      <c r="C64" s="10" t="s">
        <v>773</v>
      </c>
      <c r="D64" s="10" t="s">
        <v>773</v>
      </c>
      <c r="E64" s="130" t="s">
        <v>30</v>
      </c>
      <c r="F64" s="152" t="s">
        <v>278</v>
      </c>
      <c r="G64" s="153"/>
      <c r="H64" s="11" t="s">
        <v>774</v>
      </c>
      <c r="I64" s="14">
        <f t="shared" si="2"/>
        <v>24.52</v>
      </c>
      <c r="J64" s="14">
        <v>24.52</v>
      </c>
      <c r="K64" s="121">
        <f t="shared" si="3"/>
        <v>147.12</v>
      </c>
      <c r="L64" s="127"/>
    </row>
    <row r="65" spans="1:12" ht="24" customHeight="1">
      <c r="A65" s="126"/>
      <c r="B65" s="119">
        <f>'Tax Invoice'!D61</f>
        <v>2</v>
      </c>
      <c r="C65" s="10" t="s">
        <v>775</v>
      </c>
      <c r="D65" s="10" t="s">
        <v>775</v>
      </c>
      <c r="E65" s="130" t="s">
        <v>30</v>
      </c>
      <c r="F65" s="152" t="s">
        <v>279</v>
      </c>
      <c r="G65" s="153"/>
      <c r="H65" s="11" t="s">
        <v>776</v>
      </c>
      <c r="I65" s="14">
        <f t="shared" si="2"/>
        <v>22.74</v>
      </c>
      <c r="J65" s="14">
        <v>22.74</v>
      </c>
      <c r="K65" s="121">
        <f t="shared" si="3"/>
        <v>45.48</v>
      </c>
      <c r="L65" s="127"/>
    </row>
    <row r="66" spans="1:12" ht="24" customHeight="1">
      <c r="A66" s="126"/>
      <c r="B66" s="119">
        <f>'Tax Invoice'!D62</f>
        <v>8</v>
      </c>
      <c r="C66" s="10" t="s">
        <v>775</v>
      </c>
      <c r="D66" s="10" t="s">
        <v>775</v>
      </c>
      <c r="E66" s="130" t="s">
        <v>31</v>
      </c>
      <c r="F66" s="152" t="s">
        <v>279</v>
      </c>
      <c r="G66" s="153"/>
      <c r="H66" s="11" t="s">
        <v>776</v>
      </c>
      <c r="I66" s="14">
        <f t="shared" si="2"/>
        <v>22.74</v>
      </c>
      <c r="J66" s="14">
        <v>22.74</v>
      </c>
      <c r="K66" s="121">
        <f t="shared" si="3"/>
        <v>181.92</v>
      </c>
      <c r="L66" s="127"/>
    </row>
    <row r="67" spans="1:12" ht="24" customHeight="1">
      <c r="A67" s="126"/>
      <c r="B67" s="119">
        <f>'Tax Invoice'!D63</f>
        <v>14</v>
      </c>
      <c r="C67" s="10" t="s">
        <v>775</v>
      </c>
      <c r="D67" s="10" t="s">
        <v>775</v>
      </c>
      <c r="E67" s="130" t="s">
        <v>32</v>
      </c>
      <c r="F67" s="152" t="s">
        <v>279</v>
      </c>
      <c r="G67" s="153"/>
      <c r="H67" s="11" t="s">
        <v>776</v>
      </c>
      <c r="I67" s="14">
        <f t="shared" si="2"/>
        <v>22.74</v>
      </c>
      <c r="J67" s="14">
        <v>22.74</v>
      </c>
      <c r="K67" s="121">
        <f t="shared" si="3"/>
        <v>318.35999999999996</v>
      </c>
      <c r="L67" s="127"/>
    </row>
    <row r="68" spans="1:12" ht="24" customHeight="1">
      <c r="A68" s="126"/>
      <c r="B68" s="119">
        <f>'Tax Invoice'!D64</f>
        <v>2</v>
      </c>
      <c r="C68" s="10" t="s">
        <v>777</v>
      </c>
      <c r="D68" s="10" t="s">
        <v>777</v>
      </c>
      <c r="E68" s="130" t="s">
        <v>32</v>
      </c>
      <c r="F68" s="152" t="s">
        <v>279</v>
      </c>
      <c r="G68" s="153"/>
      <c r="H68" s="11" t="s">
        <v>778</v>
      </c>
      <c r="I68" s="14">
        <f t="shared" si="2"/>
        <v>22.74</v>
      </c>
      <c r="J68" s="14">
        <v>22.74</v>
      </c>
      <c r="K68" s="121">
        <f t="shared" si="3"/>
        <v>45.48</v>
      </c>
      <c r="L68" s="127"/>
    </row>
    <row r="69" spans="1:12" ht="24" customHeight="1">
      <c r="A69" s="126"/>
      <c r="B69" s="119">
        <f>'Tax Invoice'!D65</f>
        <v>2</v>
      </c>
      <c r="C69" s="10" t="s">
        <v>779</v>
      </c>
      <c r="D69" s="10" t="s">
        <v>779</v>
      </c>
      <c r="E69" s="130" t="s">
        <v>30</v>
      </c>
      <c r="F69" s="152" t="s">
        <v>279</v>
      </c>
      <c r="G69" s="153"/>
      <c r="H69" s="11" t="s">
        <v>780</v>
      </c>
      <c r="I69" s="14">
        <f t="shared" si="2"/>
        <v>22.74</v>
      </c>
      <c r="J69" s="14">
        <v>22.74</v>
      </c>
      <c r="K69" s="121">
        <f t="shared" si="3"/>
        <v>45.48</v>
      </c>
      <c r="L69" s="127"/>
    </row>
    <row r="70" spans="1:12" ht="24" customHeight="1">
      <c r="A70" s="126"/>
      <c r="B70" s="119">
        <f>'Tax Invoice'!D66</f>
        <v>8</v>
      </c>
      <c r="C70" s="10" t="s">
        <v>779</v>
      </c>
      <c r="D70" s="10" t="s">
        <v>779</v>
      </c>
      <c r="E70" s="130" t="s">
        <v>31</v>
      </c>
      <c r="F70" s="152" t="s">
        <v>279</v>
      </c>
      <c r="G70" s="153"/>
      <c r="H70" s="11" t="s">
        <v>780</v>
      </c>
      <c r="I70" s="14">
        <f t="shared" si="2"/>
        <v>22.74</v>
      </c>
      <c r="J70" s="14">
        <v>22.74</v>
      </c>
      <c r="K70" s="121">
        <f t="shared" si="3"/>
        <v>181.92</v>
      </c>
      <c r="L70" s="127"/>
    </row>
    <row r="71" spans="1:12" ht="24" customHeight="1">
      <c r="A71" s="126"/>
      <c r="B71" s="119">
        <f>'Tax Invoice'!D67</f>
        <v>14</v>
      </c>
      <c r="C71" s="10" t="s">
        <v>779</v>
      </c>
      <c r="D71" s="10" t="s">
        <v>779</v>
      </c>
      <c r="E71" s="130" t="s">
        <v>32</v>
      </c>
      <c r="F71" s="152" t="s">
        <v>279</v>
      </c>
      <c r="G71" s="153"/>
      <c r="H71" s="11" t="s">
        <v>780</v>
      </c>
      <c r="I71" s="14">
        <f t="shared" si="2"/>
        <v>22.74</v>
      </c>
      <c r="J71" s="14">
        <v>22.74</v>
      </c>
      <c r="K71" s="121">
        <f t="shared" si="3"/>
        <v>318.35999999999996</v>
      </c>
      <c r="L71" s="127"/>
    </row>
    <row r="72" spans="1:12" ht="24" customHeight="1">
      <c r="A72" s="126"/>
      <c r="B72" s="119">
        <f>'Tax Invoice'!D68</f>
        <v>54</v>
      </c>
      <c r="C72" s="10" t="s">
        <v>718</v>
      </c>
      <c r="D72" s="10" t="s">
        <v>718</v>
      </c>
      <c r="E72" s="130" t="s">
        <v>28</v>
      </c>
      <c r="F72" s="152"/>
      <c r="G72" s="153"/>
      <c r="H72" s="11" t="s">
        <v>720</v>
      </c>
      <c r="I72" s="14">
        <f t="shared" si="2"/>
        <v>4.97</v>
      </c>
      <c r="J72" s="14">
        <v>4.97</v>
      </c>
      <c r="K72" s="121">
        <f t="shared" si="3"/>
        <v>268.38</v>
      </c>
      <c r="L72" s="127"/>
    </row>
    <row r="73" spans="1:12" ht="24" customHeight="1">
      <c r="A73" s="126"/>
      <c r="B73" s="119">
        <f>'Tax Invoice'!D69</f>
        <v>18</v>
      </c>
      <c r="C73" s="10" t="s">
        <v>718</v>
      </c>
      <c r="D73" s="10" t="s">
        <v>718</v>
      </c>
      <c r="E73" s="130" t="s">
        <v>32</v>
      </c>
      <c r="F73" s="152"/>
      <c r="G73" s="153"/>
      <c r="H73" s="11" t="s">
        <v>720</v>
      </c>
      <c r="I73" s="14">
        <f t="shared" si="2"/>
        <v>4.97</v>
      </c>
      <c r="J73" s="14">
        <v>4.97</v>
      </c>
      <c r="K73" s="121">
        <f t="shared" si="3"/>
        <v>89.46</v>
      </c>
      <c r="L73" s="127"/>
    </row>
    <row r="74" spans="1:12" ht="12.75" customHeight="1">
      <c r="A74" s="126"/>
      <c r="B74" s="119">
        <f>'Tax Invoice'!D70</f>
        <v>8</v>
      </c>
      <c r="C74" s="10" t="s">
        <v>781</v>
      </c>
      <c r="D74" s="10" t="s">
        <v>781</v>
      </c>
      <c r="E74" s="130" t="s">
        <v>30</v>
      </c>
      <c r="F74" s="152" t="s">
        <v>279</v>
      </c>
      <c r="G74" s="153"/>
      <c r="H74" s="11" t="s">
        <v>782</v>
      </c>
      <c r="I74" s="14">
        <f t="shared" si="2"/>
        <v>8.5299999999999994</v>
      </c>
      <c r="J74" s="14">
        <v>8.5299999999999994</v>
      </c>
      <c r="K74" s="121">
        <f t="shared" si="3"/>
        <v>68.239999999999995</v>
      </c>
      <c r="L74" s="127"/>
    </row>
    <row r="75" spans="1:12" ht="12.75" customHeight="1">
      <c r="A75" s="126"/>
      <c r="B75" s="119">
        <f>'Tax Invoice'!D71</f>
        <v>10</v>
      </c>
      <c r="C75" s="10" t="s">
        <v>781</v>
      </c>
      <c r="D75" s="10" t="s">
        <v>781</v>
      </c>
      <c r="E75" s="130" t="s">
        <v>30</v>
      </c>
      <c r="F75" s="152" t="s">
        <v>115</v>
      </c>
      <c r="G75" s="153"/>
      <c r="H75" s="11" t="s">
        <v>782</v>
      </c>
      <c r="I75" s="14">
        <f t="shared" si="2"/>
        <v>8.5299999999999994</v>
      </c>
      <c r="J75" s="14">
        <v>8.5299999999999994</v>
      </c>
      <c r="K75" s="121">
        <f t="shared" si="3"/>
        <v>85.3</v>
      </c>
      <c r="L75" s="127"/>
    </row>
    <row r="76" spans="1:12" ht="12.75" customHeight="1">
      <c r="A76" s="126"/>
      <c r="B76" s="119">
        <f>'Tax Invoice'!D72</f>
        <v>16</v>
      </c>
      <c r="C76" s="10" t="s">
        <v>781</v>
      </c>
      <c r="D76" s="10" t="s">
        <v>781</v>
      </c>
      <c r="E76" s="130" t="s">
        <v>31</v>
      </c>
      <c r="F76" s="152" t="s">
        <v>115</v>
      </c>
      <c r="G76" s="153"/>
      <c r="H76" s="11" t="s">
        <v>782</v>
      </c>
      <c r="I76" s="14">
        <f t="shared" si="2"/>
        <v>8.5299999999999994</v>
      </c>
      <c r="J76" s="14">
        <v>8.5299999999999994</v>
      </c>
      <c r="K76" s="121">
        <f t="shared" si="3"/>
        <v>136.47999999999999</v>
      </c>
      <c r="L76" s="127"/>
    </row>
    <row r="77" spans="1:12" ht="12.75" customHeight="1">
      <c r="A77" s="126"/>
      <c r="B77" s="119">
        <f>'Tax Invoice'!D73</f>
        <v>8</v>
      </c>
      <c r="C77" s="10" t="s">
        <v>783</v>
      </c>
      <c r="D77" s="10" t="s">
        <v>783</v>
      </c>
      <c r="E77" s="130" t="s">
        <v>30</v>
      </c>
      <c r="F77" s="152" t="s">
        <v>279</v>
      </c>
      <c r="G77" s="153"/>
      <c r="H77" s="11" t="s">
        <v>784</v>
      </c>
      <c r="I77" s="14">
        <f t="shared" si="2"/>
        <v>9.24</v>
      </c>
      <c r="J77" s="14">
        <v>9.24</v>
      </c>
      <c r="K77" s="121">
        <f t="shared" si="3"/>
        <v>73.92</v>
      </c>
      <c r="L77" s="127"/>
    </row>
    <row r="78" spans="1:12" ht="12.75" customHeight="1">
      <c r="A78" s="126"/>
      <c r="B78" s="119">
        <f>'Tax Invoice'!D74</f>
        <v>3</v>
      </c>
      <c r="C78" s="10" t="s">
        <v>785</v>
      </c>
      <c r="D78" s="10" t="s">
        <v>785</v>
      </c>
      <c r="E78" s="130" t="s">
        <v>32</v>
      </c>
      <c r="F78" s="152" t="s">
        <v>115</v>
      </c>
      <c r="G78" s="153"/>
      <c r="H78" s="11" t="s">
        <v>786</v>
      </c>
      <c r="I78" s="14">
        <f t="shared" si="2"/>
        <v>9.24</v>
      </c>
      <c r="J78" s="14">
        <v>9.24</v>
      </c>
      <c r="K78" s="121">
        <f t="shared" si="3"/>
        <v>27.72</v>
      </c>
      <c r="L78" s="127"/>
    </row>
    <row r="79" spans="1:12" ht="12.75" customHeight="1">
      <c r="A79" s="126"/>
      <c r="B79" s="119">
        <f>'Tax Invoice'!D75</f>
        <v>4</v>
      </c>
      <c r="C79" s="10" t="s">
        <v>787</v>
      </c>
      <c r="D79" s="10" t="s">
        <v>849</v>
      </c>
      <c r="E79" s="130" t="s">
        <v>300</v>
      </c>
      <c r="F79" s="152" t="s">
        <v>279</v>
      </c>
      <c r="G79" s="153"/>
      <c r="H79" s="11" t="s">
        <v>788</v>
      </c>
      <c r="I79" s="14">
        <f t="shared" si="2"/>
        <v>24.52</v>
      </c>
      <c r="J79" s="14">
        <v>24.52</v>
      </c>
      <c r="K79" s="121">
        <f t="shared" si="3"/>
        <v>98.08</v>
      </c>
      <c r="L79" s="127"/>
    </row>
    <row r="80" spans="1:12" ht="12.75" customHeight="1">
      <c r="A80" s="126"/>
      <c r="B80" s="119">
        <f>'Tax Invoice'!D76</f>
        <v>8</v>
      </c>
      <c r="C80" s="10" t="s">
        <v>787</v>
      </c>
      <c r="D80" s="10" t="s">
        <v>850</v>
      </c>
      <c r="E80" s="130" t="s">
        <v>320</v>
      </c>
      <c r="F80" s="152" t="s">
        <v>279</v>
      </c>
      <c r="G80" s="153"/>
      <c r="H80" s="11" t="s">
        <v>788</v>
      </c>
      <c r="I80" s="14">
        <f t="shared" si="2"/>
        <v>26.29</v>
      </c>
      <c r="J80" s="14">
        <v>26.29</v>
      </c>
      <c r="K80" s="121">
        <f t="shared" si="3"/>
        <v>210.32</v>
      </c>
      <c r="L80" s="127"/>
    </row>
    <row r="81" spans="1:12" ht="12.75" customHeight="1">
      <c r="A81" s="126"/>
      <c r="B81" s="119">
        <f>'Tax Invoice'!D77</f>
        <v>2</v>
      </c>
      <c r="C81" s="10" t="s">
        <v>789</v>
      </c>
      <c r="D81" s="10" t="s">
        <v>789</v>
      </c>
      <c r="E81" s="130" t="s">
        <v>790</v>
      </c>
      <c r="F81" s="152" t="s">
        <v>589</v>
      </c>
      <c r="G81" s="153"/>
      <c r="H81" s="11" t="s">
        <v>791</v>
      </c>
      <c r="I81" s="14">
        <f t="shared" si="2"/>
        <v>12.08</v>
      </c>
      <c r="J81" s="14">
        <v>12.08</v>
      </c>
      <c r="K81" s="121">
        <f t="shared" si="3"/>
        <v>24.16</v>
      </c>
      <c r="L81" s="127"/>
    </row>
    <row r="82" spans="1:12" ht="12.75" customHeight="1">
      <c r="A82" s="126"/>
      <c r="B82" s="119">
        <f>'Tax Invoice'!D78</f>
        <v>2</v>
      </c>
      <c r="C82" s="10" t="s">
        <v>789</v>
      </c>
      <c r="D82" s="10" t="s">
        <v>789</v>
      </c>
      <c r="E82" s="130" t="s">
        <v>304</v>
      </c>
      <c r="F82" s="152" t="s">
        <v>589</v>
      </c>
      <c r="G82" s="153"/>
      <c r="H82" s="11" t="s">
        <v>791</v>
      </c>
      <c r="I82" s="14">
        <f t="shared" si="2"/>
        <v>12.08</v>
      </c>
      <c r="J82" s="14">
        <v>12.08</v>
      </c>
      <c r="K82" s="121">
        <f t="shared" si="3"/>
        <v>24.16</v>
      </c>
      <c r="L82" s="127"/>
    </row>
    <row r="83" spans="1:12" ht="12.75" customHeight="1">
      <c r="A83" s="126"/>
      <c r="B83" s="119">
        <f>'Tax Invoice'!D79</f>
        <v>2</v>
      </c>
      <c r="C83" s="10" t="s">
        <v>789</v>
      </c>
      <c r="D83" s="10" t="s">
        <v>789</v>
      </c>
      <c r="E83" s="130" t="s">
        <v>300</v>
      </c>
      <c r="F83" s="152" t="s">
        <v>589</v>
      </c>
      <c r="G83" s="153"/>
      <c r="H83" s="11" t="s">
        <v>791</v>
      </c>
      <c r="I83" s="14">
        <f t="shared" si="2"/>
        <v>12.08</v>
      </c>
      <c r="J83" s="14">
        <v>12.08</v>
      </c>
      <c r="K83" s="121">
        <f t="shared" si="3"/>
        <v>24.16</v>
      </c>
      <c r="L83" s="127"/>
    </row>
    <row r="84" spans="1:12" ht="36" customHeight="1">
      <c r="A84" s="126"/>
      <c r="B84" s="119">
        <f>'Tax Invoice'!D80</f>
        <v>2</v>
      </c>
      <c r="C84" s="10" t="s">
        <v>792</v>
      </c>
      <c r="D84" s="10" t="s">
        <v>851</v>
      </c>
      <c r="E84" s="130" t="s">
        <v>236</v>
      </c>
      <c r="F84" s="152" t="s">
        <v>112</v>
      </c>
      <c r="G84" s="153"/>
      <c r="H84" s="11" t="s">
        <v>793</v>
      </c>
      <c r="I84" s="14">
        <f t="shared" si="2"/>
        <v>29.85</v>
      </c>
      <c r="J84" s="14">
        <v>29.85</v>
      </c>
      <c r="K84" s="121">
        <f t="shared" si="3"/>
        <v>59.7</v>
      </c>
      <c r="L84" s="127"/>
    </row>
    <row r="85" spans="1:12" ht="36" customHeight="1">
      <c r="A85" s="126"/>
      <c r="B85" s="119">
        <f>'Tax Invoice'!D81</f>
        <v>6</v>
      </c>
      <c r="C85" s="10" t="s">
        <v>792</v>
      </c>
      <c r="D85" s="10" t="s">
        <v>851</v>
      </c>
      <c r="E85" s="130" t="s">
        <v>236</v>
      </c>
      <c r="F85" s="152" t="s">
        <v>220</v>
      </c>
      <c r="G85" s="153"/>
      <c r="H85" s="11" t="s">
        <v>793</v>
      </c>
      <c r="I85" s="14">
        <f t="shared" si="2"/>
        <v>29.85</v>
      </c>
      <c r="J85" s="14">
        <v>29.85</v>
      </c>
      <c r="K85" s="121">
        <f t="shared" si="3"/>
        <v>179.10000000000002</v>
      </c>
      <c r="L85" s="127"/>
    </row>
    <row r="86" spans="1:12" ht="24" customHeight="1">
      <c r="A86" s="126"/>
      <c r="B86" s="119">
        <f>'Tax Invoice'!D82</f>
        <v>1</v>
      </c>
      <c r="C86" s="10" t="s">
        <v>794</v>
      </c>
      <c r="D86" s="10" t="s">
        <v>794</v>
      </c>
      <c r="E86" s="130" t="s">
        <v>30</v>
      </c>
      <c r="F86" s="152" t="s">
        <v>795</v>
      </c>
      <c r="G86" s="153"/>
      <c r="H86" s="11" t="s">
        <v>796</v>
      </c>
      <c r="I86" s="14">
        <f t="shared" ref="I86:I117" si="4">ROUNDUP(J86*$N$1,2)</f>
        <v>35.18</v>
      </c>
      <c r="J86" s="14">
        <v>35.18</v>
      </c>
      <c r="K86" s="121">
        <f t="shared" ref="K86:K117" si="5">I86*B86</f>
        <v>35.18</v>
      </c>
      <c r="L86" s="127"/>
    </row>
    <row r="87" spans="1:12" ht="24" customHeight="1">
      <c r="A87" s="126"/>
      <c r="B87" s="119">
        <f>'Tax Invoice'!D83</f>
        <v>158</v>
      </c>
      <c r="C87" s="10" t="s">
        <v>797</v>
      </c>
      <c r="D87" s="10" t="s">
        <v>797</v>
      </c>
      <c r="E87" s="130"/>
      <c r="F87" s="152"/>
      <c r="G87" s="153"/>
      <c r="H87" s="11" t="s">
        <v>798</v>
      </c>
      <c r="I87" s="14">
        <f t="shared" si="4"/>
        <v>4.97</v>
      </c>
      <c r="J87" s="14">
        <v>4.97</v>
      </c>
      <c r="K87" s="121">
        <f t="shared" si="5"/>
        <v>785.26</v>
      </c>
      <c r="L87" s="127"/>
    </row>
    <row r="88" spans="1:12" ht="24" customHeight="1">
      <c r="A88" s="126"/>
      <c r="B88" s="119">
        <f>'Tax Invoice'!D84</f>
        <v>2</v>
      </c>
      <c r="C88" s="10" t="s">
        <v>799</v>
      </c>
      <c r="D88" s="10" t="s">
        <v>799</v>
      </c>
      <c r="E88" s="130" t="s">
        <v>279</v>
      </c>
      <c r="F88" s="152" t="s">
        <v>275</v>
      </c>
      <c r="G88" s="153"/>
      <c r="H88" s="11" t="s">
        <v>800</v>
      </c>
      <c r="I88" s="14">
        <f t="shared" si="4"/>
        <v>15.63</v>
      </c>
      <c r="J88" s="14">
        <v>15.63</v>
      </c>
      <c r="K88" s="121">
        <f t="shared" si="5"/>
        <v>31.26</v>
      </c>
      <c r="L88" s="127"/>
    </row>
    <row r="89" spans="1:12" ht="12.75" customHeight="1">
      <c r="A89" s="126"/>
      <c r="B89" s="119">
        <f>'Tax Invoice'!D85</f>
        <v>2</v>
      </c>
      <c r="C89" s="10" t="s">
        <v>801</v>
      </c>
      <c r="D89" s="10" t="s">
        <v>852</v>
      </c>
      <c r="E89" s="130" t="s">
        <v>719</v>
      </c>
      <c r="F89" s="152"/>
      <c r="G89" s="153"/>
      <c r="H89" s="11" t="s">
        <v>802</v>
      </c>
      <c r="I89" s="14">
        <f t="shared" si="4"/>
        <v>35.18</v>
      </c>
      <c r="J89" s="14">
        <v>35.18</v>
      </c>
      <c r="K89" s="121">
        <f t="shared" si="5"/>
        <v>70.36</v>
      </c>
      <c r="L89" s="127"/>
    </row>
    <row r="90" spans="1:12" ht="24" customHeight="1">
      <c r="A90" s="126"/>
      <c r="B90" s="119">
        <f>'Tax Invoice'!D86</f>
        <v>2</v>
      </c>
      <c r="C90" s="10" t="s">
        <v>803</v>
      </c>
      <c r="D90" s="10" t="s">
        <v>853</v>
      </c>
      <c r="E90" s="130" t="s">
        <v>758</v>
      </c>
      <c r="F90" s="152" t="s">
        <v>30</v>
      </c>
      <c r="G90" s="153"/>
      <c r="H90" s="11" t="s">
        <v>804</v>
      </c>
      <c r="I90" s="14">
        <f t="shared" si="4"/>
        <v>12.08</v>
      </c>
      <c r="J90" s="14">
        <v>12.08</v>
      </c>
      <c r="K90" s="121">
        <f t="shared" si="5"/>
        <v>24.16</v>
      </c>
      <c r="L90" s="127"/>
    </row>
    <row r="91" spans="1:12" ht="12.75" customHeight="1">
      <c r="A91" s="126"/>
      <c r="B91" s="119">
        <f>'Tax Invoice'!D87</f>
        <v>4</v>
      </c>
      <c r="C91" s="10" t="s">
        <v>805</v>
      </c>
      <c r="D91" s="10" t="s">
        <v>805</v>
      </c>
      <c r="E91" s="130" t="s">
        <v>30</v>
      </c>
      <c r="F91" s="152"/>
      <c r="G91" s="153"/>
      <c r="H91" s="11" t="s">
        <v>806</v>
      </c>
      <c r="I91" s="14">
        <f t="shared" si="4"/>
        <v>13.86</v>
      </c>
      <c r="J91" s="14">
        <v>13.86</v>
      </c>
      <c r="K91" s="121">
        <f t="shared" si="5"/>
        <v>55.44</v>
      </c>
      <c r="L91" s="127"/>
    </row>
    <row r="92" spans="1:12" ht="12.75" customHeight="1">
      <c r="A92" s="126"/>
      <c r="B92" s="119">
        <f>'Tax Invoice'!D88</f>
        <v>4</v>
      </c>
      <c r="C92" s="10" t="s">
        <v>807</v>
      </c>
      <c r="D92" s="10" t="s">
        <v>807</v>
      </c>
      <c r="E92" s="130" t="s">
        <v>30</v>
      </c>
      <c r="F92" s="152"/>
      <c r="G92" s="153"/>
      <c r="H92" s="11" t="s">
        <v>808</v>
      </c>
      <c r="I92" s="14">
        <f t="shared" si="4"/>
        <v>9.24</v>
      </c>
      <c r="J92" s="14">
        <v>9.24</v>
      </c>
      <c r="K92" s="121">
        <f t="shared" si="5"/>
        <v>36.96</v>
      </c>
      <c r="L92" s="127"/>
    </row>
    <row r="93" spans="1:12" ht="24" customHeight="1">
      <c r="A93" s="126"/>
      <c r="B93" s="119">
        <f>'Tax Invoice'!D89</f>
        <v>2</v>
      </c>
      <c r="C93" s="10" t="s">
        <v>809</v>
      </c>
      <c r="D93" s="10" t="s">
        <v>809</v>
      </c>
      <c r="E93" s="130" t="s">
        <v>28</v>
      </c>
      <c r="F93" s="152"/>
      <c r="G93" s="153"/>
      <c r="H93" s="11" t="s">
        <v>810</v>
      </c>
      <c r="I93" s="14">
        <f t="shared" si="4"/>
        <v>10.3</v>
      </c>
      <c r="J93" s="14">
        <v>10.3</v>
      </c>
      <c r="K93" s="121">
        <f t="shared" si="5"/>
        <v>20.6</v>
      </c>
      <c r="L93" s="127"/>
    </row>
    <row r="94" spans="1:12" ht="24" customHeight="1">
      <c r="A94" s="126"/>
      <c r="B94" s="119">
        <f>'Tax Invoice'!D90</f>
        <v>2</v>
      </c>
      <c r="C94" s="10" t="s">
        <v>606</v>
      </c>
      <c r="D94" s="10" t="s">
        <v>606</v>
      </c>
      <c r="E94" s="130" t="s">
        <v>28</v>
      </c>
      <c r="F94" s="152" t="s">
        <v>278</v>
      </c>
      <c r="G94" s="153"/>
      <c r="H94" s="11" t="s">
        <v>608</v>
      </c>
      <c r="I94" s="14">
        <f t="shared" si="4"/>
        <v>24.52</v>
      </c>
      <c r="J94" s="14">
        <v>24.52</v>
      </c>
      <c r="K94" s="121">
        <f t="shared" si="5"/>
        <v>49.04</v>
      </c>
      <c r="L94" s="127"/>
    </row>
    <row r="95" spans="1:12" ht="24" customHeight="1">
      <c r="A95" s="126"/>
      <c r="B95" s="119">
        <f>'Tax Invoice'!D91</f>
        <v>1</v>
      </c>
      <c r="C95" s="10" t="s">
        <v>606</v>
      </c>
      <c r="D95" s="10" t="s">
        <v>606</v>
      </c>
      <c r="E95" s="130" t="s">
        <v>30</v>
      </c>
      <c r="F95" s="152" t="s">
        <v>279</v>
      </c>
      <c r="G95" s="153"/>
      <c r="H95" s="11" t="s">
        <v>608</v>
      </c>
      <c r="I95" s="14">
        <f t="shared" si="4"/>
        <v>24.52</v>
      </c>
      <c r="J95" s="14">
        <v>24.52</v>
      </c>
      <c r="K95" s="121">
        <f t="shared" si="5"/>
        <v>24.52</v>
      </c>
      <c r="L95" s="127"/>
    </row>
    <row r="96" spans="1:12" ht="24" customHeight="1">
      <c r="A96" s="126"/>
      <c r="B96" s="119">
        <f>'Tax Invoice'!D92</f>
        <v>12</v>
      </c>
      <c r="C96" s="10" t="s">
        <v>811</v>
      </c>
      <c r="D96" s="10" t="s">
        <v>811</v>
      </c>
      <c r="E96" s="130" t="s">
        <v>28</v>
      </c>
      <c r="F96" s="152" t="s">
        <v>279</v>
      </c>
      <c r="G96" s="153"/>
      <c r="H96" s="11" t="s">
        <v>812</v>
      </c>
      <c r="I96" s="14">
        <f t="shared" si="4"/>
        <v>20.96</v>
      </c>
      <c r="J96" s="14">
        <v>20.96</v>
      </c>
      <c r="K96" s="121">
        <f t="shared" si="5"/>
        <v>251.52</v>
      </c>
      <c r="L96" s="127"/>
    </row>
    <row r="97" spans="1:12" ht="12.75" customHeight="1">
      <c r="A97" s="126"/>
      <c r="B97" s="119">
        <f>'Tax Invoice'!D93</f>
        <v>8</v>
      </c>
      <c r="C97" s="10" t="s">
        <v>650</v>
      </c>
      <c r="D97" s="10" t="s">
        <v>650</v>
      </c>
      <c r="E97" s="130" t="s">
        <v>641</v>
      </c>
      <c r="F97" s="152"/>
      <c r="G97" s="153"/>
      <c r="H97" s="11" t="s">
        <v>652</v>
      </c>
      <c r="I97" s="14">
        <f t="shared" si="4"/>
        <v>4.97</v>
      </c>
      <c r="J97" s="14">
        <v>4.97</v>
      </c>
      <c r="K97" s="121">
        <f t="shared" si="5"/>
        <v>39.76</v>
      </c>
      <c r="L97" s="127"/>
    </row>
    <row r="98" spans="1:12" ht="24" customHeight="1">
      <c r="A98" s="126"/>
      <c r="B98" s="119">
        <f>'Tax Invoice'!D94</f>
        <v>8</v>
      </c>
      <c r="C98" s="10" t="s">
        <v>813</v>
      </c>
      <c r="D98" s="10" t="s">
        <v>813</v>
      </c>
      <c r="E98" s="130" t="s">
        <v>30</v>
      </c>
      <c r="F98" s="152" t="s">
        <v>814</v>
      </c>
      <c r="G98" s="153"/>
      <c r="H98" s="11" t="s">
        <v>815</v>
      </c>
      <c r="I98" s="14">
        <f t="shared" si="4"/>
        <v>49.04</v>
      </c>
      <c r="J98" s="14">
        <v>49.04</v>
      </c>
      <c r="K98" s="121">
        <f t="shared" si="5"/>
        <v>392.32</v>
      </c>
      <c r="L98" s="127"/>
    </row>
    <row r="99" spans="1:12" ht="24" customHeight="1">
      <c r="A99" s="126"/>
      <c r="B99" s="119">
        <f>'Tax Invoice'!D95</f>
        <v>8</v>
      </c>
      <c r="C99" s="10" t="s">
        <v>813</v>
      </c>
      <c r="D99" s="10" t="s">
        <v>813</v>
      </c>
      <c r="E99" s="130" t="s">
        <v>31</v>
      </c>
      <c r="F99" s="152" t="s">
        <v>814</v>
      </c>
      <c r="G99" s="153"/>
      <c r="H99" s="11" t="s">
        <v>815</v>
      </c>
      <c r="I99" s="14">
        <f t="shared" si="4"/>
        <v>49.04</v>
      </c>
      <c r="J99" s="14">
        <v>49.04</v>
      </c>
      <c r="K99" s="121">
        <f t="shared" si="5"/>
        <v>392.32</v>
      </c>
      <c r="L99" s="127"/>
    </row>
    <row r="100" spans="1:12" ht="24" customHeight="1">
      <c r="A100" s="126"/>
      <c r="B100" s="119">
        <f>'Tax Invoice'!D96</f>
        <v>8</v>
      </c>
      <c r="C100" s="10" t="s">
        <v>816</v>
      </c>
      <c r="D100" s="10" t="s">
        <v>816</v>
      </c>
      <c r="E100" s="130" t="s">
        <v>30</v>
      </c>
      <c r="F100" s="152" t="s">
        <v>814</v>
      </c>
      <c r="G100" s="153"/>
      <c r="H100" s="11" t="s">
        <v>817</v>
      </c>
      <c r="I100" s="14">
        <f t="shared" si="4"/>
        <v>49.39</v>
      </c>
      <c r="J100" s="14">
        <v>49.39</v>
      </c>
      <c r="K100" s="121">
        <f t="shared" si="5"/>
        <v>395.12</v>
      </c>
      <c r="L100" s="127"/>
    </row>
    <row r="101" spans="1:12" ht="24" customHeight="1">
      <c r="A101" s="126"/>
      <c r="B101" s="119">
        <f>'Tax Invoice'!D97</f>
        <v>8</v>
      </c>
      <c r="C101" s="10" t="s">
        <v>816</v>
      </c>
      <c r="D101" s="10" t="s">
        <v>816</v>
      </c>
      <c r="E101" s="130" t="s">
        <v>31</v>
      </c>
      <c r="F101" s="152" t="s">
        <v>814</v>
      </c>
      <c r="G101" s="153"/>
      <c r="H101" s="11" t="s">
        <v>817</v>
      </c>
      <c r="I101" s="14">
        <f t="shared" si="4"/>
        <v>49.39</v>
      </c>
      <c r="J101" s="14">
        <v>49.39</v>
      </c>
      <c r="K101" s="121">
        <f t="shared" si="5"/>
        <v>395.12</v>
      </c>
      <c r="L101" s="127"/>
    </row>
    <row r="102" spans="1:12" ht="24" customHeight="1">
      <c r="A102" s="126"/>
      <c r="B102" s="119">
        <f>'Tax Invoice'!D98</f>
        <v>1</v>
      </c>
      <c r="C102" s="10" t="s">
        <v>818</v>
      </c>
      <c r="D102" s="10" t="s">
        <v>818</v>
      </c>
      <c r="E102" s="130" t="s">
        <v>33</v>
      </c>
      <c r="F102" s="152" t="s">
        <v>115</v>
      </c>
      <c r="G102" s="153"/>
      <c r="H102" s="11" t="s">
        <v>819</v>
      </c>
      <c r="I102" s="14">
        <f t="shared" si="4"/>
        <v>27.72</v>
      </c>
      <c r="J102" s="14">
        <v>27.72</v>
      </c>
      <c r="K102" s="121">
        <f t="shared" si="5"/>
        <v>27.72</v>
      </c>
      <c r="L102" s="127"/>
    </row>
    <row r="103" spans="1:12" ht="24" customHeight="1">
      <c r="A103" s="126"/>
      <c r="B103" s="119">
        <f>'Tax Invoice'!D99</f>
        <v>1</v>
      </c>
      <c r="C103" s="10" t="s">
        <v>820</v>
      </c>
      <c r="D103" s="10" t="s">
        <v>820</v>
      </c>
      <c r="E103" s="130" t="s">
        <v>31</v>
      </c>
      <c r="F103" s="152" t="s">
        <v>115</v>
      </c>
      <c r="G103" s="153"/>
      <c r="H103" s="11" t="s">
        <v>821</v>
      </c>
      <c r="I103" s="14">
        <f t="shared" si="4"/>
        <v>27.72</v>
      </c>
      <c r="J103" s="14">
        <v>27.72</v>
      </c>
      <c r="K103" s="121">
        <f t="shared" si="5"/>
        <v>27.72</v>
      </c>
      <c r="L103" s="127"/>
    </row>
    <row r="104" spans="1:12" ht="24" customHeight="1">
      <c r="A104" s="126"/>
      <c r="B104" s="119">
        <f>'Tax Invoice'!D100</f>
        <v>1</v>
      </c>
      <c r="C104" s="10" t="s">
        <v>822</v>
      </c>
      <c r="D104" s="10" t="s">
        <v>822</v>
      </c>
      <c r="E104" s="130" t="s">
        <v>277</v>
      </c>
      <c r="F104" s="152"/>
      <c r="G104" s="153"/>
      <c r="H104" s="11" t="s">
        <v>823</v>
      </c>
      <c r="I104" s="14">
        <f t="shared" si="4"/>
        <v>69.290000000000006</v>
      </c>
      <c r="J104" s="14">
        <v>69.290000000000006</v>
      </c>
      <c r="K104" s="121">
        <f t="shared" si="5"/>
        <v>69.290000000000006</v>
      </c>
      <c r="L104" s="127"/>
    </row>
    <row r="105" spans="1:12" ht="24" customHeight="1">
      <c r="A105" s="126"/>
      <c r="B105" s="119">
        <f>'Tax Invoice'!D101</f>
        <v>1</v>
      </c>
      <c r="C105" s="10" t="s">
        <v>824</v>
      </c>
      <c r="D105" s="10" t="s">
        <v>824</v>
      </c>
      <c r="E105" s="130" t="s">
        <v>277</v>
      </c>
      <c r="F105" s="152"/>
      <c r="G105" s="153"/>
      <c r="H105" s="11" t="s">
        <v>825</v>
      </c>
      <c r="I105" s="14">
        <f t="shared" si="4"/>
        <v>70.709999999999994</v>
      </c>
      <c r="J105" s="14">
        <v>70.709999999999994</v>
      </c>
      <c r="K105" s="121">
        <f t="shared" si="5"/>
        <v>70.709999999999994</v>
      </c>
      <c r="L105" s="127"/>
    </row>
    <row r="106" spans="1:12" ht="24" customHeight="1">
      <c r="A106" s="126"/>
      <c r="B106" s="119">
        <f>'Tax Invoice'!D102</f>
        <v>1</v>
      </c>
      <c r="C106" s="10" t="s">
        <v>826</v>
      </c>
      <c r="D106" s="10" t="s">
        <v>826</v>
      </c>
      <c r="E106" s="130"/>
      <c r="F106" s="152"/>
      <c r="G106" s="153"/>
      <c r="H106" s="11" t="s">
        <v>827</v>
      </c>
      <c r="I106" s="14">
        <f t="shared" si="4"/>
        <v>69.290000000000006</v>
      </c>
      <c r="J106" s="14">
        <v>69.290000000000006</v>
      </c>
      <c r="K106" s="121">
        <f t="shared" si="5"/>
        <v>69.290000000000006</v>
      </c>
      <c r="L106" s="127"/>
    </row>
    <row r="107" spans="1:12" ht="24" customHeight="1">
      <c r="A107" s="126"/>
      <c r="B107" s="119">
        <f>'Tax Invoice'!D103</f>
        <v>2</v>
      </c>
      <c r="C107" s="10" t="s">
        <v>828</v>
      </c>
      <c r="D107" s="10" t="s">
        <v>828</v>
      </c>
      <c r="E107" s="130" t="s">
        <v>112</v>
      </c>
      <c r="F107" s="152"/>
      <c r="G107" s="153"/>
      <c r="H107" s="11" t="s">
        <v>829</v>
      </c>
      <c r="I107" s="14">
        <f t="shared" si="4"/>
        <v>131.47</v>
      </c>
      <c r="J107" s="14">
        <v>131.47</v>
      </c>
      <c r="K107" s="121">
        <f t="shared" si="5"/>
        <v>262.94</v>
      </c>
      <c r="L107" s="127"/>
    </row>
    <row r="108" spans="1:12" ht="24" customHeight="1">
      <c r="A108" s="126"/>
      <c r="B108" s="119">
        <f>'Tax Invoice'!D104</f>
        <v>1</v>
      </c>
      <c r="C108" s="10" t="s">
        <v>828</v>
      </c>
      <c r="D108" s="10" t="s">
        <v>828</v>
      </c>
      <c r="E108" s="130" t="s">
        <v>220</v>
      </c>
      <c r="F108" s="152"/>
      <c r="G108" s="153"/>
      <c r="H108" s="11" t="s">
        <v>829</v>
      </c>
      <c r="I108" s="14">
        <f t="shared" si="4"/>
        <v>131.47</v>
      </c>
      <c r="J108" s="14">
        <v>131.47</v>
      </c>
      <c r="K108" s="121">
        <f t="shared" si="5"/>
        <v>131.47</v>
      </c>
      <c r="L108" s="127"/>
    </row>
    <row r="109" spans="1:12" ht="24" customHeight="1">
      <c r="A109" s="126"/>
      <c r="B109" s="119">
        <f>'Tax Invoice'!D105</f>
        <v>1</v>
      </c>
      <c r="C109" s="10" t="s">
        <v>828</v>
      </c>
      <c r="D109" s="10" t="s">
        <v>828</v>
      </c>
      <c r="E109" s="130" t="s">
        <v>274</v>
      </c>
      <c r="F109" s="152"/>
      <c r="G109" s="153"/>
      <c r="H109" s="11" t="s">
        <v>829</v>
      </c>
      <c r="I109" s="14">
        <f t="shared" si="4"/>
        <v>131.47</v>
      </c>
      <c r="J109" s="14">
        <v>131.47</v>
      </c>
      <c r="K109" s="121">
        <f t="shared" si="5"/>
        <v>131.47</v>
      </c>
      <c r="L109" s="127"/>
    </row>
    <row r="110" spans="1:12" ht="24" customHeight="1">
      <c r="A110" s="126"/>
      <c r="B110" s="119">
        <f>'Tax Invoice'!D106</f>
        <v>1</v>
      </c>
      <c r="C110" s="10" t="s">
        <v>830</v>
      </c>
      <c r="D110" s="10" t="s">
        <v>830</v>
      </c>
      <c r="E110" s="130" t="s">
        <v>112</v>
      </c>
      <c r="F110" s="152"/>
      <c r="G110" s="153"/>
      <c r="H110" s="11" t="s">
        <v>831</v>
      </c>
      <c r="I110" s="14">
        <f t="shared" si="4"/>
        <v>85.28</v>
      </c>
      <c r="J110" s="14">
        <v>85.28</v>
      </c>
      <c r="K110" s="121">
        <f t="shared" si="5"/>
        <v>85.28</v>
      </c>
      <c r="L110" s="127"/>
    </row>
    <row r="111" spans="1:12" ht="24" customHeight="1">
      <c r="A111" s="126"/>
      <c r="B111" s="119">
        <f>'Tax Invoice'!D107</f>
        <v>1</v>
      </c>
      <c r="C111" s="10" t="s">
        <v>830</v>
      </c>
      <c r="D111" s="10" t="s">
        <v>830</v>
      </c>
      <c r="E111" s="130" t="s">
        <v>216</v>
      </c>
      <c r="F111" s="152"/>
      <c r="G111" s="153"/>
      <c r="H111" s="11" t="s">
        <v>831</v>
      </c>
      <c r="I111" s="14">
        <f t="shared" si="4"/>
        <v>85.28</v>
      </c>
      <c r="J111" s="14">
        <v>85.28</v>
      </c>
      <c r="K111" s="121">
        <f t="shared" si="5"/>
        <v>85.28</v>
      </c>
      <c r="L111" s="127"/>
    </row>
    <row r="112" spans="1:12" ht="24" customHeight="1">
      <c r="A112" s="126"/>
      <c r="B112" s="119">
        <f>'Tax Invoice'!D108</f>
        <v>1</v>
      </c>
      <c r="C112" s="10" t="s">
        <v>830</v>
      </c>
      <c r="D112" s="10" t="s">
        <v>830</v>
      </c>
      <c r="E112" s="130" t="s">
        <v>274</v>
      </c>
      <c r="F112" s="152"/>
      <c r="G112" s="153"/>
      <c r="H112" s="11" t="s">
        <v>831</v>
      </c>
      <c r="I112" s="14">
        <f t="shared" si="4"/>
        <v>85.28</v>
      </c>
      <c r="J112" s="14">
        <v>85.28</v>
      </c>
      <c r="K112" s="121">
        <f t="shared" si="5"/>
        <v>85.28</v>
      </c>
      <c r="L112" s="127"/>
    </row>
    <row r="113" spans="1:12" ht="24" customHeight="1">
      <c r="A113" s="126"/>
      <c r="B113" s="119">
        <f>'Tax Invoice'!D109</f>
        <v>2</v>
      </c>
      <c r="C113" s="10" t="s">
        <v>832</v>
      </c>
      <c r="D113" s="10" t="s">
        <v>832</v>
      </c>
      <c r="E113" s="130" t="s">
        <v>279</v>
      </c>
      <c r="F113" s="152"/>
      <c r="G113" s="153"/>
      <c r="H113" s="11" t="s">
        <v>833</v>
      </c>
      <c r="I113" s="14">
        <f t="shared" si="4"/>
        <v>22.74</v>
      </c>
      <c r="J113" s="14">
        <v>22.74</v>
      </c>
      <c r="K113" s="121">
        <f t="shared" si="5"/>
        <v>45.48</v>
      </c>
      <c r="L113" s="127"/>
    </row>
    <row r="114" spans="1:12" ht="24" customHeight="1">
      <c r="A114" s="126"/>
      <c r="B114" s="119">
        <f>'Tax Invoice'!D110</f>
        <v>1</v>
      </c>
      <c r="C114" s="10" t="s">
        <v>832</v>
      </c>
      <c r="D114" s="10" t="s">
        <v>832</v>
      </c>
      <c r="E114" s="130" t="s">
        <v>814</v>
      </c>
      <c r="F114" s="152"/>
      <c r="G114" s="153"/>
      <c r="H114" s="11" t="s">
        <v>833</v>
      </c>
      <c r="I114" s="14">
        <f t="shared" si="4"/>
        <v>22.74</v>
      </c>
      <c r="J114" s="14">
        <v>22.74</v>
      </c>
      <c r="K114" s="121">
        <f t="shared" si="5"/>
        <v>22.74</v>
      </c>
      <c r="L114" s="127"/>
    </row>
    <row r="115" spans="1:12" ht="24" customHeight="1">
      <c r="A115" s="126"/>
      <c r="B115" s="119">
        <f>'Tax Invoice'!D111</f>
        <v>1</v>
      </c>
      <c r="C115" s="10" t="s">
        <v>832</v>
      </c>
      <c r="D115" s="10" t="s">
        <v>832</v>
      </c>
      <c r="E115" s="130" t="s">
        <v>834</v>
      </c>
      <c r="F115" s="152"/>
      <c r="G115" s="153"/>
      <c r="H115" s="11" t="s">
        <v>833</v>
      </c>
      <c r="I115" s="14">
        <f t="shared" si="4"/>
        <v>22.74</v>
      </c>
      <c r="J115" s="14">
        <v>22.74</v>
      </c>
      <c r="K115" s="121">
        <f t="shared" si="5"/>
        <v>22.74</v>
      </c>
      <c r="L115" s="127"/>
    </row>
    <row r="116" spans="1:12" ht="24" customHeight="1">
      <c r="A116" s="126"/>
      <c r="B116" s="119">
        <f>'Tax Invoice'!D112</f>
        <v>1</v>
      </c>
      <c r="C116" s="10" t="s">
        <v>832</v>
      </c>
      <c r="D116" s="10" t="s">
        <v>832</v>
      </c>
      <c r="E116" s="130" t="s">
        <v>835</v>
      </c>
      <c r="F116" s="152"/>
      <c r="G116" s="153"/>
      <c r="H116" s="11" t="s">
        <v>833</v>
      </c>
      <c r="I116" s="14">
        <f t="shared" si="4"/>
        <v>22.74</v>
      </c>
      <c r="J116" s="14">
        <v>22.74</v>
      </c>
      <c r="K116" s="121">
        <f t="shared" si="5"/>
        <v>22.74</v>
      </c>
      <c r="L116" s="127"/>
    </row>
    <row r="117" spans="1:12" ht="24" customHeight="1">
      <c r="A117" s="126"/>
      <c r="B117" s="119">
        <f>'Tax Invoice'!D113</f>
        <v>1</v>
      </c>
      <c r="C117" s="10" t="s">
        <v>836</v>
      </c>
      <c r="D117" s="10" t="s">
        <v>836</v>
      </c>
      <c r="E117" s="130" t="s">
        <v>279</v>
      </c>
      <c r="F117" s="152"/>
      <c r="G117" s="153"/>
      <c r="H117" s="11" t="s">
        <v>837</v>
      </c>
      <c r="I117" s="14">
        <f t="shared" si="4"/>
        <v>22.74</v>
      </c>
      <c r="J117" s="14">
        <v>22.74</v>
      </c>
      <c r="K117" s="121">
        <f t="shared" si="5"/>
        <v>22.74</v>
      </c>
      <c r="L117" s="127"/>
    </row>
    <row r="118" spans="1:12" ht="24" customHeight="1">
      <c r="A118" s="126"/>
      <c r="B118" s="119">
        <f>'Tax Invoice'!D114</f>
        <v>1</v>
      </c>
      <c r="C118" s="10" t="s">
        <v>838</v>
      </c>
      <c r="D118" s="10" t="s">
        <v>838</v>
      </c>
      <c r="E118" s="130" t="s">
        <v>279</v>
      </c>
      <c r="F118" s="152"/>
      <c r="G118" s="153"/>
      <c r="H118" s="11" t="s">
        <v>839</v>
      </c>
      <c r="I118" s="14">
        <f t="shared" ref="I118:I123" si="6">ROUNDUP(J118*$N$1,2)</f>
        <v>26.29</v>
      </c>
      <c r="J118" s="14">
        <v>26.29</v>
      </c>
      <c r="K118" s="121">
        <f t="shared" ref="K118:K123" si="7">I118*B118</f>
        <v>26.29</v>
      </c>
      <c r="L118" s="127"/>
    </row>
    <row r="119" spans="1:12" ht="24" customHeight="1">
      <c r="A119" s="126"/>
      <c r="B119" s="119">
        <f>'Tax Invoice'!D115</f>
        <v>1</v>
      </c>
      <c r="C119" s="10" t="s">
        <v>840</v>
      </c>
      <c r="D119" s="10" t="s">
        <v>840</v>
      </c>
      <c r="E119" s="130" t="s">
        <v>279</v>
      </c>
      <c r="F119" s="152"/>
      <c r="G119" s="153"/>
      <c r="H119" s="11" t="s">
        <v>841</v>
      </c>
      <c r="I119" s="14">
        <f t="shared" si="6"/>
        <v>26.29</v>
      </c>
      <c r="J119" s="14">
        <v>26.29</v>
      </c>
      <c r="K119" s="121">
        <f t="shared" si="7"/>
        <v>26.29</v>
      </c>
      <c r="L119" s="127"/>
    </row>
    <row r="120" spans="1:12" ht="24" customHeight="1">
      <c r="A120" s="126"/>
      <c r="B120" s="119">
        <f>'Tax Invoice'!D116</f>
        <v>1</v>
      </c>
      <c r="C120" s="10" t="s">
        <v>840</v>
      </c>
      <c r="D120" s="10" t="s">
        <v>840</v>
      </c>
      <c r="E120" s="130" t="s">
        <v>834</v>
      </c>
      <c r="F120" s="152"/>
      <c r="G120" s="153"/>
      <c r="H120" s="11" t="s">
        <v>841</v>
      </c>
      <c r="I120" s="14">
        <f t="shared" si="6"/>
        <v>26.29</v>
      </c>
      <c r="J120" s="14">
        <v>26.29</v>
      </c>
      <c r="K120" s="121">
        <f t="shared" si="7"/>
        <v>26.29</v>
      </c>
      <c r="L120" s="127"/>
    </row>
    <row r="121" spans="1:12" ht="24" customHeight="1">
      <c r="A121" s="126"/>
      <c r="B121" s="119">
        <f>'Tax Invoice'!D117</f>
        <v>5</v>
      </c>
      <c r="C121" s="10" t="s">
        <v>842</v>
      </c>
      <c r="D121" s="10" t="s">
        <v>842</v>
      </c>
      <c r="E121" s="130" t="s">
        <v>834</v>
      </c>
      <c r="F121" s="152"/>
      <c r="G121" s="153"/>
      <c r="H121" s="11" t="s">
        <v>843</v>
      </c>
      <c r="I121" s="14">
        <f t="shared" si="6"/>
        <v>26.29</v>
      </c>
      <c r="J121" s="14">
        <v>26.29</v>
      </c>
      <c r="K121" s="121">
        <f t="shared" si="7"/>
        <v>131.44999999999999</v>
      </c>
      <c r="L121" s="127"/>
    </row>
    <row r="122" spans="1:12" ht="24" customHeight="1">
      <c r="A122" s="126"/>
      <c r="B122" s="119">
        <f>'Tax Invoice'!D118</f>
        <v>2</v>
      </c>
      <c r="C122" s="10" t="s">
        <v>844</v>
      </c>
      <c r="D122" s="10" t="s">
        <v>844</v>
      </c>
      <c r="E122" s="130" t="s">
        <v>279</v>
      </c>
      <c r="F122" s="152"/>
      <c r="G122" s="153"/>
      <c r="H122" s="11" t="s">
        <v>845</v>
      </c>
      <c r="I122" s="14">
        <f t="shared" si="6"/>
        <v>26.29</v>
      </c>
      <c r="J122" s="14">
        <v>26.29</v>
      </c>
      <c r="K122" s="121">
        <f t="shared" si="7"/>
        <v>52.58</v>
      </c>
      <c r="L122" s="127"/>
    </row>
    <row r="123" spans="1:12" ht="24" customHeight="1">
      <c r="A123" s="126"/>
      <c r="B123" s="120">
        <f>'Tax Invoice'!D119</f>
        <v>1</v>
      </c>
      <c r="C123" s="12" t="s">
        <v>846</v>
      </c>
      <c r="D123" s="12" t="s">
        <v>846</v>
      </c>
      <c r="E123" s="131" t="s">
        <v>835</v>
      </c>
      <c r="F123" s="154"/>
      <c r="G123" s="155"/>
      <c r="H123" s="13" t="s">
        <v>847</v>
      </c>
      <c r="I123" s="15">
        <f t="shared" si="6"/>
        <v>44.06</v>
      </c>
      <c r="J123" s="15">
        <v>44.06</v>
      </c>
      <c r="K123" s="122">
        <f t="shared" si="7"/>
        <v>44.06</v>
      </c>
      <c r="L123" s="127"/>
    </row>
    <row r="124" spans="1:12" ht="12.75" customHeight="1">
      <c r="A124" s="126"/>
      <c r="B124" s="138">
        <f>SUM(B22:B123)</f>
        <v>777</v>
      </c>
      <c r="C124" s="138" t="s">
        <v>149</v>
      </c>
      <c r="D124" s="138"/>
      <c r="E124" s="138"/>
      <c r="F124" s="138"/>
      <c r="G124" s="138"/>
      <c r="H124" s="138"/>
      <c r="I124" s="139" t="s">
        <v>261</v>
      </c>
      <c r="J124" s="139" t="s">
        <v>261</v>
      </c>
      <c r="K124" s="140">
        <f>SUM(K22:K123)</f>
        <v>12304.440000000004</v>
      </c>
      <c r="L124" s="127"/>
    </row>
    <row r="125" spans="1:12" ht="12.75" customHeight="1">
      <c r="A125" s="126"/>
      <c r="B125" s="138"/>
      <c r="C125" s="138"/>
      <c r="D125" s="138"/>
      <c r="E125" s="138"/>
      <c r="F125" s="138"/>
      <c r="G125" s="138"/>
      <c r="H125" s="138"/>
      <c r="I125" s="139" t="s">
        <v>190</v>
      </c>
      <c r="J125" s="139" t="s">
        <v>190</v>
      </c>
      <c r="K125" s="140">
        <f>Invoice!J125</f>
        <v>-4921.7760000000017</v>
      </c>
      <c r="L125" s="127"/>
    </row>
    <row r="126" spans="1:12" ht="12.75" customHeight="1" outlineLevel="1">
      <c r="A126" s="126"/>
      <c r="B126" s="138"/>
      <c r="C126" s="138"/>
      <c r="D126" s="138"/>
      <c r="E126" s="138"/>
      <c r="F126" s="138"/>
      <c r="G126" s="138"/>
      <c r="H126" s="138"/>
      <c r="I126" s="139" t="s">
        <v>191</v>
      </c>
      <c r="J126" s="139" t="s">
        <v>191</v>
      </c>
      <c r="K126" s="140">
        <f>Invoice!J126</f>
        <v>0</v>
      </c>
      <c r="L126" s="127"/>
    </row>
    <row r="127" spans="1:12" ht="12.75" customHeight="1">
      <c r="A127" s="126"/>
      <c r="B127" s="138"/>
      <c r="C127" s="138"/>
      <c r="D127" s="138"/>
      <c r="E127" s="138"/>
      <c r="F127" s="138"/>
      <c r="G127" s="138"/>
      <c r="H127" s="138"/>
      <c r="I127" s="139" t="s">
        <v>263</v>
      </c>
      <c r="J127" s="139" t="s">
        <v>263</v>
      </c>
      <c r="K127" s="140">
        <f>SUM(K124:K126)</f>
        <v>7382.6640000000025</v>
      </c>
      <c r="L127" s="127"/>
    </row>
    <row r="128" spans="1:12" ht="12.75" customHeight="1">
      <c r="A128" s="6"/>
      <c r="B128" s="7"/>
      <c r="C128" s="7"/>
      <c r="D128" s="7"/>
      <c r="E128" s="7"/>
      <c r="F128" s="7"/>
      <c r="G128" s="7"/>
      <c r="H128" s="7" t="s">
        <v>854</v>
      </c>
      <c r="I128" s="7"/>
      <c r="J128" s="7"/>
      <c r="K128" s="7"/>
      <c r="L128" s="8"/>
    </row>
    <row r="129" ht="12.75" customHeight="1"/>
    <row r="130" ht="12.75" customHeight="1"/>
    <row r="131" ht="12.75" customHeight="1"/>
    <row r="132" ht="12.75" customHeight="1"/>
    <row r="133" ht="12.75" customHeight="1"/>
    <row r="134" ht="12.75" customHeight="1"/>
    <row r="135" ht="12.75" customHeight="1"/>
  </sheetData>
  <mergeCells count="106">
    <mergeCell ref="F20:G20"/>
    <mergeCell ref="F21:G21"/>
    <mergeCell ref="F23:G23"/>
    <mergeCell ref="F22:G22"/>
    <mergeCell ref="K10:K11"/>
    <mergeCell ref="K14:K15"/>
    <mergeCell ref="F24:G24"/>
    <mergeCell ref="F29:G29"/>
    <mergeCell ref="F30:G30"/>
    <mergeCell ref="F27:G27"/>
    <mergeCell ref="F28:G28"/>
    <mergeCell ref="F25:G25"/>
    <mergeCell ref="F26:G26"/>
    <mergeCell ref="F34:G34"/>
    <mergeCell ref="F35:G35"/>
    <mergeCell ref="F31:G31"/>
    <mergeCell ref="F32:G32"/>
    <mergeCell ref="F33:G33"/>
    <mergeCell ref="F41:G41"/>
    <mergeCell ref="F42:G42"/>
    <mergeCell ref="F43:G43"/>
    <mergeCell ref="F36:G36"/>
    <mergeCell ref="F37:G37"/>
    <mergeCell ref="F38:G38"/>
    <mergeCell ref="F39:G39"/>
    <mergeCell ref="F40:G40"/>
    <mergeCell ref="F49:G49"/>
    <mergeCell ref="F50:G50"/>
    <mergeCell ref="F51:G51"/>
    <mergeCell ref="F52:G52"/>
    <mergeCell ref="F53:G53"/>
    <mergeCell ref="F44:G44"/>
    <mergeCell ref="F45:G45"/>
    <mergeCell ref="F46:G46"/>
    <mergeCell ref="F47:G47"/>
    <mergeCell ref="F48:G48"/>
    <mergeCell ref="F59:G59"/>
    <mergeCell ref="F60:G60"/>
    <mergeCell ref="F61:G61"/>
    <mergeCell ref="F62:G62"/>
    <mergeCell ref="F63:G63"/>
    <mergeCell ref="F54:G54"/>
    <mergeCell ref="F55:G55"/>
    <mergeCell ref="F56:G56"/>
    <mergeCell ref="F57:G57"/>
    <mergeCell ref="F58:G58"/>
    <mergeCell ref="F69:G69"/>
    <mergeCell ref="F70:G70"/>
    <mergeCell ref="F71:G71"/>
    <mergeCell ref="F72:G72"/>
    <mergeCell ref="F73:G73"/>
    <mergeCell ref="F64:G64"/>
    <mergeCell ref="F65:G65"/>
    <mergeCell ref="F66:G66"/>
    <mergeCell ref="F67:G67"/>
    <mergeCell ref="F68:G68"/>
    <mergeCell ref="F79:G79"/>
    <mergeCell ref="F80:G80"/>
    <mergeCell ref="F81:G81"/>
    <mergeCell ref="F82:G82"/>
    <mergeCell ref="F83:G83"/>
    <mergeCell ref="F74:G74"/>
    <mergeCell ref="F75:G75"/>
    <mergeCell ref="F76:G76"/>
    <mergeCell ref="F77:G77"/>
    <mergeCell ref="F78:G78"/>
    <mergeCell ref="F89:G89"/>
    <mergeCell ref="F90:G90"/>
    <mergeCell ref="F91:G91"/>
    <mergeCell ref="F92:G92"/>
    <mergeCell ref="F93:G93"/>
    <mergeCell ref="F84:G84"/>
    <mergeCell ref="F85:G85"/>
    <mergeCell ref="F86:G86"/>
    <mergeCell ref="F87:G87"/>
    <mergeCell ref="F88:G88"/>
    <mergeCell ref="F99:G99"/>
    <mergeCell ref="F100:G100"/>
    <mergeCell ref="F101:G101"/>
    <mergeCell ref="F102:G102"/>
    <mergeCell ref="F103:G103"/>
    <mergeCell ref="F94:G94"/>
    <mergeCell ref="F95:G95"/>
    <mergeCell ref="F96:G96"/>
    <mergeCell ref="F97:G97"/>
    <mergeCell ref="F98:G98"/>
    <mergeCell ref="F109:G109"/>
    <mergeCell ref="F110:G110"/>
    <mergeCell ref="F111:G111"/>
    <mergeCell ref="F112:G112"/>
    <mergeCell ref="F113:G113"/>
    <mergeCell ref="F104:G104"/>
    <mergeCell ref="F105:G105"/>
    <mergeCell ref="F106:G106"/>
    <mergeCell ref="F107:G107"/>
    <mergeCell ref="F108:G108"/>
    <mergeCell ref="F119:G119"/>
    <mergeCell ref="F120:G120"/>
    <mergeCell ref="F121:G121"/>
    <mergeCell ref="F122:G122"/>
    <mergeCell ref="F123:G123"/>
    <mergeCell ref="F114:G114"/>
    <mergeCell ref="F115:G115"/>
    <mergeCell ref="F116:G116"/>
    <mergeCell ref="F117:G117"/>
    <mergeCell ref="F118:G11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7" zoomScaleNormal="100" workbookViewId="0">
      <selection activeCell="C18" sqref="C18:C1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12304.440000000004</v>
      </c>
      <c r="O2" s="21" t="s">
        <v>265</v>
      </c>
    </row>
    <row r="3" spans="1:15" s="21" customFormat="1" ht="15" customHeight="1" thickBot="1">
      <c r="A3" s="22" t="s">
        <v>156</v>
      </c>
      <c r="G3" s="28">
        <f>Invoice!J14</f>
        <v>45237</v>
      </c>
      <c r="H3" s="29"/>
      <c r="N3" s="21">
        <v>12304.440000000004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37.72</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43.45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22.54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25.64</v>
      </c>
    </row>
    <row r="16" spans="1:15" s="21" customFormat="1" ht="13.7" customHeight="1" thickBot="1">
      <c r="A16" s="52"/>
      <c r="K16" s="106" t="s">
        <v>172</v>
      </c>
      <c r="L16" s="51" t="s">
        <v>173</v>
      </c>
      <c r="M16" s="21">
        <f>VLOOKUP(G3,[1]Sheet1!$A$9:$I$7290,7,FALSE)</f>
        <v>20.79</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41</v>
      </c>
      <c r="E18" s="59">
        <f>'Shipping Invoice'!J22*$N$1</f>
        <v>12.08</v>
      </c>
      <c r="F18" s="59">
        <f>D18*E18</f>
        <v>495.28000000000003</v>
      </c>
      <c r="G18" s="60">
        <f>E18*$E$14</f>
        <v>12.08</v>
      </c>
      <c r="H18" s="61">
        <f>D18*G18</f>
        <v>495.28000000000003</v>
      </c>
    </row>
    <row r="19" spans="1:13" s="62" customFormat="1" ht="24">
      <c r="A19" s="124" t="str">
        <f>IF((LEN('Copy paste to Here'!G23))&gt;5,((CONCATENATE('Copy paste to Here'!G23," &amp; ",'Copy paste to Here'!D23,"  &amp;  ",'Copy paste to Here'!E23))),"Empty Cell")</f>
        <v>Flexible acrylic labret, 16g (1.2mm) with 3mm UV ball &amp; Length: 6mm  &amp;  Color: Black</v>
      </c>
      <c r="B19" s="57" t="str">
        <f>'Copy paste to Here'!C23</f>
        <v>ALBEVB</v>
      </c>
      <c r="C19" s="57" t="s">
        <v>727</v>
      </c>
      <c r="D19" s="58">
        <f>Invoice!B23</f>
        <v>58</v>
      </c>
      <c r="E19" s="59">
        <f>'Shipping Invoice'!J23*$N$1</f>
        <v>4.97</v>
      </c>
      <c r="F19" s="59">
        <f t="shared" ref="F19:F82" si="0">D19*E19</f>
        <v>288.26</v>
      </c>
      <c r="G19" s="60">
        <f t="shared" ref="G19:G82" si="1">E19*$E$14</f>
        <v>4.97</v>
      </c>
      <c r="H19" s="63">
        <f t="shared" ref="H19:H82" si="2">D19*G19</f>
        <v>288.26</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727</v>
      </c>
      <c r="D20" s="58">
        <f>Invoice!B24</f>
        <v>8</v>
      </c>
      <c r="E20" s="59">
        <f>'Shipping Invoice'!J24*$N$1</f>
        <v>4.97</v>
      </c>
      <c r="F20" s="59">
        <f t="shared" si="0"/>
        <v>39.76</v>
      </c>
      <c r="G20" s="60">
        <f t="shared" si="1"/>
        <v>4.97</v>
      </c>
      <c r="H20" s="63">
        <f t="shared" si="2"/>
        <v>39.76</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729</v>
      </c>
      <c r="D21" s="58">
        <f>Invoice!B25</f>
        <v>18</v>
      </c>
      <c r="E21" s="59">
        <f>'Shipping Invoice'!J25*$N$1</f>
        <v>12.08</v>
      </c>
      <c r="F21" s="59">
        <f t="shared" si="0"/>
        <v>217.44</v>
      </c>
      <c r="G21" s="60">
        <f t="shared" si="1"/>
        <v>12.08</v>
      </c>
      <c r="H21" s="63">
        <f t="shared" si="2"/>
        <v>217.44</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10mm</v>
      </c>
      <c r="B22" s="57" t="str">
        <f>'Copy paste to Here'!C26</f>
        <v>BB18B3</v>
      </c>
      <c r="C22" s="57" t="s">
        <v>731</v>
      </c>
      <c r="D22" s="58">
        <f>Invoice!B26</f>
        <v>8</v>
      </c>
      <c r="E22" s="59">
        <f>'Shipping Invoice'!J26*$N$1</f>
        <v>6.75</v>
      </c>
      <c r="F22" s="59">
        <f t="shared" si="0"/>
        <v>54</v>
      </c>
      <c r="G22" s="60">
        <f t="shared" si="1"/>
        <v>6.75</v>
      </c>
      <c r="H22" s="63">
        <f t="shared" si="2"/>
        <v>54</v>
      </c>
    </row>
    <row r="23" spans="1:13" s="62" customFormat="1" ht="36">
      <c r="A23" s="56" t="str">
        <f>IF((LEN('Copy paste to Here'!G27))&gt;5,((CONCATENATE('Copy paste to Here'!G27," &amp; ",'Copy paste to Here'!D27,"  &amp;  ",'Copy paste to Here'!E27))),"Empty Cell")</f>
        <v>316L steel tongue barbell, 14g (1.6mm) with a 6mm bezel set jewel ball on the top and a lower 6mm plain steel ball &amp; Length: 16mm  &amp;  Crystal Color: Clear</v>
      </c>
      <c r="B23" s="57" t="str">
        <f>'Copy paste to Here'!C27</f>
        <v>BBC</v>
      </c>
      <c r="C23" s="57" t="s">
        <v>734</v>
      </c>
      <c r="D23" s="58">
        <f>Invoice!B27</f>
        <v>3</v>
      </c>
      <c r="E23" s="59">
        <f>'Shipping Invoice'!J27*$N$1</f>
        <v>16.350000000000001</v>
      </c>
      <c r="F23" s="59">
        <f t="shared" si="0"/>
        <v>49.050000000000004</v>
      </c>
      <c r="G23" s="60">
        <f t="shared" si="1"/>
        <v>16.350000000000001</v>
      </c>
      <c r="H23" s="63">
        <f t="shared" si="2"/>
        <v>49.050000000000004</v>
      </c>
    </row>
    <row r="24" spans="1:13" s="62" customFormat="1" ht="36">
      <c r="A24" s="56" t="str">
        <f>IF((LEN('Copy paste to Here'!G28))&gt;5,((CONCATENATE('Copy paste to Here'!G28," &amp; ",'Copy paste to Here'!D28,"  &amp;  ",'Copy paste to Here'!E28))),"Empty Cell")</f>
        <v>316L steel tongue barbell, 14g (1.6mm) with a 6mm bezel set jewel ball on the top and a lower 6mm plain steel ball &amp; Length: 16mm  &amp;  Crystal Color: AB</v>
      </c>
      <c r="B24" s="57" t="str">
        <f>'Copy paste to Here'!C28</f>
        <v>BBC</v>
      </c>
      <c r="C24" s="57" t="s">
        <v>734</v>
      </c>
      <c r="D24" s="58">
        <f>Invoice!B28</f>
        <v>3</v>
      </c>
      <c r="E24" s="59">
        <f>'Shipping Invoice'!J28*$N$1</f>
        <v>16.350000000000001</v>
      </c>
      <c r="F24" s="59">
        <f t="shared" si="0"/>
        <v>49.050000000000004</v>
      </c>
      <c r="G24" s="60">
        <f t="shared" si="1"/>
        <v>16.350000000000001</v>
      </c>
      <c r="H24" s="63">
        <f t="shared" si="2"/>
        <v>49.050000000000004</v>
      </c>
    </row>
    <row r="25" spans="1:13" s="62" customFormat="1" ht="24">
      <c r="A25" s="56" t="str">
        <f>IF((LEN('Copy paste to Here'!G29))&gt;5,((CONCATENATE('Copy paste to Here'!G29," &amp; ",'Copy paste to Here'!D29,"  &amp;  ",'Copy paste to Here'!E29))),"Empty Cell")</f>
        <v>Anodized surgical steel eyebrow or helix barbell, 16g (1.2mm) with two 3mm balls &amp; Length: 6mm  &amp;  Color: Gold</v>
      </c>
      <c r="B25" s="57" t="str">
        <f>'Copy paste to Here'!C29</f>
        <v>BBETB</v>
      </c>
      <c r="C25" s="57" t="s">
        <v>736</v>
      </c>
      <c r="D25" s="58">
        <f>Invoice!B29</f>
        <v>1</v>
      </c>
      <c r="E25" s="59">
        <f>'Shipping Invoice'!J29*$N$1</f>
        <v>20.96</v>
      </c>
      <c r="F25" s="59">
        <f t="shared" si="0"/>
        <v>20.96</v>
      </c>
      <c r="G25" s="60">
        <f t="shared" si="1"/>
        <v>20.96</v>
      </c>
      <c r="H25" s="63">
        <f t="shared" si="2"/>
        <v>20.96</v>
      </c>
    </row>
    <row r="26" spans="1:13" s="62" customFormat="1" ht="24">
      <c r="A26" s="56" t="str">
        <f>IF((LEN('Copy paste to Here'!G30))&gt;5,((CONCATENATE('Copy paste to Here'!G30," &amp; ",'Copy paste to Here'!D30,"  &amp;  ",'Copy paste to Here'!E30))),"Empty Cell")</f>
        <v>Anodized surgical steel eyebrow or helix barbell, 16g (1.2mm) with two 3mm balls &amp; Length: 8mm  &amp;  Color: Gold</v>
      </c>
      <c r="B26" s="57" t="str">
        <f>'Copy paste to Here'!C30</f>
        <v>BBETB</v>
      </c>
      <c r="C26" s="57" t="s">
        <v>736</v>
      </c>
      <c r="D26" s="58">
        <f>Invoice!B30</f>
        <v>13</v>
      </c>
      <c r="E26" s="59">
        <f>'Shipping Invoice'!J30*$N$1</f>
        <v>20.96</v>
      </c>
      <c r="F26" s="59">
        <f t="shared" si="0"/>
        <v>272.48</v>
      </c>
      <c r="G26" s="60">
        <f t="shared" si="1"/>
        <v>20.96</v>
      </c>
      <c r="H26" s="63">
        <f t="shared" si="2"/>
        <v>272.48</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10mm  &amp;  Color: Gold</v>
      </c>
      <c r="B27" s="57" t="str">
        <f>'Copy paste to Here'!C31</f>
        <v>BBETB</v>
      </c>
      <c r="C27" s="57" t="s">
        <v>736</v>
      </c>
      <c r="D27" s="58">
        <f>Invoice!B31</f>
        <v>1</v>
      </c>
      <c r="E27" s="59">
        <f>'Shipping Invoice'!J31*$N$1</f>
        <v>20.96</v>
      </c>
      <c r="F27" s="59">
        <f t="shared" si="0"/>
        <v>20.96</v>
      </c>
      <c r="G27" s="60">
        <f t="shared" si="1"/>
        <v>20.96</v>
      </c>
      <c r="H27" s="63">
        <f t="shared" si="2"/>
        <v>20.96</v>
      </c>
    </row>
    <row r="28" spans="1:13" s="62" customFormat="1" ht="36">
      <c r="A28" s="56" t="str">
        <f>IF((LEN('Copy paste to Here'!G32))&gt;5,((CONCATENATE('Copy paste to Here'!G32," &amp; ",'Copy paste to Here'!D32,"  &amp;  ",'Copy paste to Here'!E32))),"Empty Cell")</f>
        <v xml:space="preserve">Surgical steel tongue barbell, 14g (1.6mm) with a lower 5mm steel ball and with 6.2mm flat top with ferido glued crystal without resin cover - length 5/8'' (16mm) &amp; Crystal Color: Rose  &amp;  </v>
      </c>
      <c r="B28" s="57" t="str">
        <f>'Copy paste to Here'!C32</f>
        <v>BBFCS2</v>
      </c>
      <c r="C28" s="57" t="s">
        <v>738</v>
      </c>
      <c r="D28" s="58">
        <f>Invoice!B32</f>
        <v>1</v>
      </c>
      <c r="E28" s="59">
        <f>'Shipping Invoice'!J32*$N$1</f>
        <v>31.62</v>
      </c>
      <c r="F28" s="59">
        <f t="shared" si="0"/>
        <v>31.62</v>
      </c>
      <c r="G28" s="60">
        <f t="shared" si="1"/>
        <v>31.62</v>
      </c>
      <c r="H28" s="63">
        <f t="shared" si="2"/>
        <v>31.62</v>
      </c>
    </row>
    <row r="29" spans="1:13" s="62" customFormat="1" ht="36">
      <c r="A29" s="56" t="str">
        <f>IF((LEN('Copy paste to Here'!G33))&gt;5,((CONCATENATE('Copy paste to Here'!G33," &amp; ",'Copy paste to Here'!D33,"  &amp;  ",'Copy paste to Here'!E33))),"Empty Cell")</f>
        <v>Surgical steel tongue barbell, 14g (1.6mm) with 6mm ferido glued multi crystal ball with resin cover and a 6mm plain steel ball &amp; Length: 16mm  &amp;  Crystal Color: Rose</v>
      </c>
      <c r="B29" s="57" t="str">
        <f>'Copy paste to Here'!C33</f>
        <v>BBFR6</v>
      </c>
      <c r="C29" s="57" t="s">
        <v>739</v>
      </c>
      <c r="D29" s="58">
        <f>Invoice!B33</f>
        <v>1</v>
      </c>
      <c r="E29" s="59">
        <f>'Shipping Invoice'!J33*$N$1</f>
        <v>58.99</v>
      </c>
      <c r="F29" s="59">
        <f t="shared" si="0"/>
        <v>58.99</v>
      </c>
      <c r="G29" s="60">
        <f t="shared" si="1"/>
        <v>58.99</v>
      </c>
      <c r="H29" s="63">
        <f t="shared" si="2"/>
        <v>58.99</v>
      </c>
    </row>
    <row r="30" spans="1:13" s="62" customFormat="1" ht="25.5">
      <c r="A30" s="56" t="str">
        <f>IF((LEN('Copy paste to Here'!G34))&gt;5,((CONCATENATE('Copy paste to Here'!G34," &amp; ",'Copy paste to Here'!D34,"  &amp;  ",'Copy paste to Here'!E34))),"Empty Cell")</f>
        <v xml:space="preserve">Surgical steel industrial barbell, 16g 1.2mm) with two 4mm cone &amp; Length: 38mm  &amp;  </v>
      </c>
      <c r="B30" s="57" t="str">
        <f>'Copy paste to Here'!C34</f>
        <v>BBINDCNS</v>
      </c>
      <c r="C30" s="57" t="s">
        <v>848</v>
      </c>
      <c r="D30" s="58">
        <f>Invoice!B34</f>
        <v>2</v>
      </c>
      <c r="E30" s="59">
        <f>'Shipping Invoice'!J34*$N$1</f>
        <v>8.8800000000000008</v>
      </c>
      <c r="F30" s="59">
        <f t="shared" si="0"/>
        <v>17.760000000000002</v>
      </c>
      <c r="G30" s="60">
        <f t="shared" si="1"/>
        <v>8.8800000000000008</v>
      </c>
      <c r="H30" s="63">
        <f t="shared" si="2"/>
        <v>17.760000000000002</v>
      </c>
    </row>
    <row r="31" spans="1:13" s="62" customFormat="1" ht="24">
      <c r="A31" s="56" t="str">
        <f>IF((LEN('Copy paste to Here'!G35))&gt;5,((CONCATENATE('Copy paste to Here'!G35," &amp; ",'Copy paste to Here'!D35,"  &amp;  ",'Copy paste to Here'!E35))),"Empty Cell")</f>
        <v>Premium PVD plated surgical steel industrial Barbell, 14g (1.6mm) with two 5mm cones &amp; Length: 32mm  &amp;  Color: Black</v>
      </c>
      <c r="B31" s="57" t="str">
        <f>'Copy paste to Here'!C35</f>
        <v>BBITCN</v>
      </c>
      <c r="C31" s="57" t="s">
        <v>743</v>
      </c>
      <c r="D31" s="58">
        <f>Invoice!B35</f>
        <v>4</v>
      </c>
      <c r="E31" s="59">
        <f>'Shipping Invoice'!J35*$N$1</f>
        <v>26.29</v>
      </c>
      <c r="F31" s="59">
        <f t="shared" si="0"/>
        <v>105.16</v>
      </c>
      <c r="G31" s="60">
        <f t="shared" si="1"/>
        <v>26.29</v>
      </c>
      <c r="H31" s="63">
        <f t="shared" si="2"/>
        <v>105.16</v>
      </c>
    </row>
    <row r="32" spans="1:13" s="62" customFormat="1" ht="36">
      <c r="A32" s="56" t="str">
        <f>IF((LEN('Copy paste to Here'!G36))&gt;5,((CONCATENATE('Copy paste to Here'!G36," &amp; ",'Copy paste to Here'!D36,"  &amp;  ",'Copy paste to Here'!E36))),"Empty Cell")</f>
        <v>Anodized surgical steel tongue barbell, 14g (1.6mm) with top 6mm jewel ball and lower 6mm steel ball &amp; Length: 16mm  &amp;  Color: Black Anodized w/ Rose crystal</v>
      </c>
      <c r="B32" s="57" t="str">
        <f>'Copy paste to Here'!C36</f>
        <v>BBTC</v>
      </c>
      <c r="C32" s="57" t="s">
        <v>745</v>
      </c>
      <c r="D32" s="58">
        <f>Invoice!B36</f>
        <v>2</v>
      </c>
      <c r="E32" s="59">
        <f>'Shipping Invoice'!J36*$N$1</f>
        <v>40.15</v>
      </c>
      <c r="F32" s="59">
        <f t="shared" si="0"/>
        <v>80.3</v>
      </c>
      <c r="G32" s="60">
        <f t="shared" si="1"/>
        <v>40.15</v>
      </c>
      <c r="H32" s="63">
        <f t="shared" si="2"/>
        <v>80.3</v>
      </c>
    </row>
    <row r="33" spans="1:8" s="62" customFormat="1" ht="24">
      <c r="A33" s="56" t="str">
        <f>IF((LEN('Copy paste to Here'!G37))&gt;5,((CONCATENATE('Copy paste to Here'!G37," &amp; ",'Copy paste to Here'!D37,"  &amp;  ",'Copy paste to Here'!E37))),"Empty Cell")</f>
        <v xml:space="preserve">Rose gold PVD plated surgical steel ball closure ring, 14g (1.6mm) with a 4mm ball &amp; Length: 12mm  &amp;  </v>
      </c>
      <c r="B33" s="57" t="str">
        <f>'Copy paste to Here'!C37</f>
        <v>BCRTT</v>
      </c>
      <c r="C33" s="57" t="s">
        <v>748</v>
      </c>
      <c r="D33" s="58">
        <f>Invoice!B37</f>
        <v>2</v>
      </c>
      <c r="E33" s="59">
        <f>'Shipping Invoice'!J37*$N$1</f>
        <v>20.96</v>
      </c>
      <c r="F33" s="59">
        <f t="shared" si="0"/>
        <v>41.92</v>
      </c>
      <c r="G33" s="60">
        <f t="shared" si="1"/>
        <v>20.96</v>
      </c>
      <c r="H33" s="63">
        <f t="shared" si="2"/>
        <v>41.92</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6mm  &amp;  Crystal Color: Aquamarine</v>
      </c>
      <c r="B34" s="57" t="str">
        <f>'Copy paste to Here'!C38</f>
        <v>BN2CG</v>
      </c>
      <c r="C34" s="57" t="s">
        <v>668</v>
      </c>
      <c r="D34" s="58">
        <f>Invoice!B38</f>
        <v>1</v>
      </c>
      <c r="E34" s="59">
        <f>'Shipping Invoice'!J38*$N$1</f>
        <v>30.56</v>
      </c>
      <c r="F34" s="59">
        <f t="shared" si="0"/>
        <v>30.56</v>
      </c>
      <c r="G34" s="60">
        <f t="shared" si="1"/>
        <v>30.56</v>
      </c>
      <c r="H34" s="63">
        <f t="shared" si="2"/>
        <v>30.56</v>
      </c>
    </row>
    <row r="35" spans="1:8" s="62" customFormat="1" ht="24">
      <c r="A35" s="56" t="str">
        <f>IF((LEN('Copy paste to Here'!G39))&gt;5,((CONCATENATE('Copy paste to Here'!G39," &amp; ",'Copy paste to Here'!D39,"  &amp;  ",'Copy paste to Here'!E39))),"Empty Cell")</f>
        <v xml:space="preserve">Surgical steel eyebrow banana, 16g (1.2mm) with two internally threaded 3mm balls &amp; Length: 8mm  &amp;  </v>
      </c>
      <c r="B35" s="57" t="str">
        <f>'Copy paste to Here'!C39</f>
        <v>BNEBIN</v>
      </c>
      <c r="C35" s="57" t="s">
        <v>751</v>
      </c>
      <c r="D35" s="58">
        <f>Invoice!B39</f>
        <v>17</v>
      </c>
      <c r="E35" s="59">
        <f>'Shipping Invoice'!J39*$N$1</f>
        <v>28.07</v>
      </c>
      <c r="F35" s="59">
        <f t="shared" si="0"/>
        <v>477.19</v>
      </c>
      <c r="G35" s="60">
        <f t="shared" si="1"/>
        <v>28.07</v>
      </c>
      <c r="H35" s="63">
        <f t="shared" si="2"/>
        <v>477.19</v>
      </c>
    </row>
    <row r="36" spans="1:8" s="62" customFormat="1" ht="24">
      <c r="A36" s="56" t="str">
        <f>IF((LEN('Copy paste to Here'!G40))&gt;5,((CONCATENATE('Copy paste to Here'!G40," &amp; ",'Copy paste to Here'!D40,"  &amp;  ",'Copy paste to Here'!E40))),"Empty Cell")</f>
        <v>Anodized surgical steel eyebrow banana, 20g (0.8mm) with two 3mm balls &amp; Length: 6mm  &amp;  Color: Gold</v>
      </c>
      <c r="B36" s="57" t="str">
        <f>'Copy paste to Here'!C40</f>
        <v>BNET20B</v>
      </c>
      <c r="C36" s="57" t="s">
        <v>753</v>
      </c>
      <c r="D36" s="58">
        <f>Invoice!B40</f>
        <v>4</v>
      </c>
      <c r="E36" s="59">
        <f>'Shipping Invoice'!J40*$N$1</f>
        <v>20.96</v>
      </c>
      <c r="F36" s="59">
        <f t="shared" si="0"/>
        <v>83.84</v>
      </c>
      <c r="G36" s="60">
        <f t="shared" si="1"/>
        <v>20.96</v>
      </c>
      <c r="H36" s="63">
        <f t="shared" si="2"/>
        <v>83.84</v>
      </c>
    </row>
    <row r="37" spans="1:8" s="62" customFormat="1" ht="24">
      <c r="A37" s="56" t="str">
        <f>IF((LEN('Copy paste to Here'!G41))&gt;5,((CONCATENATE('Copy paste to Here'!G41," &amp; ",'Copy paste to Here'!D41,"  &amp;  ",'Copy paste to Here'!E41))),"Empty Cell")</f>
        <v>Anodized surgical steel eyebrow banana, 20g (0.8mm) with two 3mm balls &amp; Length: 8mm  &amp;  Color: Black</v>
      </c>
      <c r="B37" s="57" t="str">
        <f>'Copy paste to Here'!C41</f>
        <v>BNET20B</v>
      </c>
      <c r="C37" s="57" t="s">
        <v>753</v>
      </c>
      <c r="D37" s="58">
        <f>Invoice!B41</f>
        <v>2</v>
      </c>
      <c r="E37" s="59">
        <f>'Shipping Invoice'!J41*$N$1</f>
        <v>20.96</v>
      </c>
      <c r="F37" s="59">
        <f t="shared" si="0"/>
        <v>41.92</v>
      </c>
      <c r="G37" s="60">
        <f t="shared" si="1"/>
        <v>20.96</v>
      </c>
      <c r="H37" s="63">
        <f t="shared" si="2"/>
        <v>41.92</v>
      </c>
    </row>
    <row r="38" spans="1:8" s="62" customFormat="1" ht="24">
      <c r="A38" s="56" t="str">
        <f>IF((LEN('Copy paste to Here'!G42))&gt;5,((CONCATENATE('Copy paste to Here'!G42," &amp; ",'Copy paste to Here'!D42,"  &amp;  ",'Copy paste to Here'!E42))),"Empty Cell")</f>
        <v>Anodized surgical steel eyebrow banana, 20g (0.8mm) with two 3mm balls &amp; Length: 10mm  &amp;  Color: Gold</v>
      </c>
      <c r="B38" s="57" t="str">
        <f>'Copy paste to Here'!C42</f>
        <v>BNET20B</v>
      </c>
      <c r="C38" s="57" t="s">
        <v>753</v>
      </c>
      <c r="D38" s="58">
        <f>Invoice!B42</f>
        <v>10</v>
      </c>
      <c r="E38" s="59">
        <f>'Shipping Invoice'!J42*$N$1</f>
        <v>20.96</v>
      </c>
      <c r="F38" s="59">
        <f t="shared" si="0"/>
        <v>209.60000000000002</v>
      </c>
      <c r="G38" s="60">
        <f t="shared" si="1"/>
        <v>20.96</v>
      </c>
      <c r="H38" s="63">
        <f t="shared" si="2"/>
        <v>209.60000000000002</v>
      </c>
    </row>
    <row r="39" spans="1:8" s="62" customFormat="1" ht="24">
      <c r="A39" s="56" t="str">
        <f>IF((LEN('Copy paste to Here'!G43))&gt;5,((CONCATENATE('Copy paste to Here'!G43," &amp; ",'Copy paste to Here'!D43,"  &amp;  ",'Copy paste to Here'!E43))),"Empty Cell")</f>
        <v xml:space="preserve">Rose gold PVD plated surgical steel eyebrow banana, 16g (1.2mm) with two 3mm balls &amp; Length: 10mm  &amp;  </v>
      </c>
      <c r="B39" s="57" t="str">
        <f>'Copy paste to Here'!C43</f>
        <v>BNETTB</v>
      </c>
      <c r="C39" s="57" t="s">
        <v>755</v>
      </c>
      <c r="D39" s="58">
        <f>Invoice!B43</f>
        <v>4</v>
      </c>
      <c r="E39" s="59">
        <f>'Shipping Invoice'!J43*$N$1</f>
        <v>20.96</v>
      </c>
      <c r="F39" s="59">
        <f t="shared" si="0"/>
        <v>83.84</v>
      </c>
      <c r="G39" s="60">
        <f t="shared" si="1"/>
        <v>20.96</v>
      </c>
      <c r="H39" s="63">
        <f t="shared" si="2"/>
        <v>83.84</v>
      </c>
    </row>
    <row r="40" spans="1:8" s="62" customFormat="1" ht="36">
      <c r="A40" s="56" t="str">
        <f>IF((LEN('Copy paste to Here'!G44))&gt;5,((CONCATENATE('Copy paste to Here'!G44," &amp; ",'Copy paste to Here'!D44,"  &amp;  ",'Copy paste to Here'!E44))),"Empty Cell")</f>
        <v>Clear bio flexible belly banana, 14g (1.6mm) with a 5mm and a 10mm jewel ball - length 5/8'' (16mm) ''cut to fit to your size'' &amp; Crystal Color: Clear  &amp;  Color: Black</v>
      </c>
      <c r="B40" s="57" t="str">
        <f>'Copy paste to Here'!C44</f>
        <v>BNOCC</v>
      </c>
      <c r="C40" s="57" t="s">
        <v>757</v>
      </c>
      <c r="D40" s="58">
        <f>Invoice!B44</f>
        <v>1</v>
      </c>
      <c r="E40" s="59">
        <f>'Shipping Invoice'!J44*$N$1</f>
        <v>52.94</v>
      </c>
      <c r="F40" s="59">
        <f t="shared" si="0"/>
        <v>52.94</v>
      </c>
      <c r="G40" s="60">
        <f t="shared" si="1"/>
        <v>52.94</v>
      </c>
      <c r="H40" s="63">
        <f t="shared" si="2"/>
        <v>52.94</v>
      </c>
    </row>
    <row r="41" spans="1:8" s="62" customFormat="1" ht="36">
      <c r="A41" s="56" t="str">
        <f>IF((LEN('Copy paste to Here'!G45))&gt;5,((CONCATENATE('Copy paste to Here'!G45," &amp; ",'Copy paste to Here'!D45,"  &amp;  ",'Copy paste to Here'!E45))),"Empty Cell")</f>
        <v>Clear bio flexible belly banana, 14g (1.6mm) with a 5mm and a 10mm jewel ball - length 5/8'' (16mm) ''cut to fit to your size'' &amp; Crystal Color: AB  &amp;  Color: Clear</v>
      </c>
      <c r="B41" s="57" t="str">
        <f>'Copy paste to Here'!C45</f>
        <v>BNOCC</v>
      </c>
      <c r="C41" s="57" t="s">
        <v>757</v>
      </c>
      <c r="D41" s="58">
        <f>Invoice!B45</f>
        <v>3</v>
      </c>
      <c r="E41" s="59">
        <f>'Shipping Invoice'!J45*$N$1</f>
        <v>52.94</v>
      </c>
      <c r="F41" s="59">
        <f t="shared" si="0"/>
        <v>158.82</v>
      </c>
      <c r="G41" s="60">
        <f t="shared" si="1"/>
        <v>52.94</v>
      </c>
      <c r="H41" s="63">
        <f t="shared" si="2"/>
        <v>158.82</v>
      </c>
    </row>
    <row r="42" spans="1:8" s="62" customFormat="1" ht="36">
      <c r="A42" s="56" t="str">
        <f>IF((LEN('Copy paste to Here'!G46))&gt;5,((CONCATENATE('Copy paste to Here'!G46," &amp; ",'Copy paste to Here'!D46,"  &amp;  ",'Copy paste to Here'!E46))),"Empty Cell")</f>
        <v>Clear bio flexible belly banana, 14g (1.6mm) with a 5mm and a 10mm jewel ball - length 5/8'' (16mm) ''cut to fit to your size'' &amp; Crystal Color: Rose  &amp;  Color: Clear</v>
      </c>
      <c r="B42" s="57" t="str">
        <f>'Copy paste to Here'!C46</f>
        <v>BNOCC</v>
      </c>
      <c r="C42" s="57" t="s">
        <v>757</v>
      </c>
      <c r="D42" s="58">
        <f>Invoice!B46</f>
        <v>2</v>
      </c>
      <c r="E42" s="59">
        <f>'Shipping Invoice'!J46*$N$1</f>
        <v>52.94</v>
      </c>
      <c r="F42" s="59">
        <f t="shared" si="0"/>
        <v>105.88</v>
      </c>
      <c r="G42" s="60">
        <f t="shared" si="1"/>
        <v>52.94</v>
      </c>
      <c r="H42" s="63">
        <f t="shared" si="2"/>
        <v>105.88</v>
      </c>
    </row>
    <row r="43" spans="1:8" s="62" customFormat="1" ht="36">
      <c r="A43" s="56" t="str">
        <f>IF((LEN('Copy paste to Here'!G47))&gt;5,((CONCATENATE('Copy paste to Here'!G47," &amp; ",'Copy paste to Here'!D47,"  &amp;  ",'Copy paste to Here'!E47))),"Empty Cell")</f>
        <v>Clear bio flexible belly banana, 14g (1.6mm) with a 5mm and a 10mm jewel ball - length 5/8'' (16mm) ''cut to fit to your size'' &amp; Crystal Color: Amethyst  &amp;  Color: Clear</v>
      </c>
      <c r="B43" s="57" t="str">
        <f>'Copy paste to Here'!C47</f>
        <v>BNOCC</v>
      </c>
      <c r="C43" s="57" t="s">
        <v>757</v>
      </c>
      <c r="D43" s="58">
        <f>Invoice!B47</f>
        <v>2</v>
      </c>
      <c r="E43" s="59">
        <f>'Shipping Invoice'!J47*$N$1</f>
        <v>52.94</v>
      </c>
      <c r="F43" s="59">
        <f t="shared" si="0"/>
        <v>105.88</v>
      </c>
      <c r="G43" s="60">
        <f t="shared" si="1"/>
        <v>52.94</v>
      </c>
      <c r="H43" s="63">
        <f t="shared" si="2"/>
        <v>105.88</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Emerald  &amp;  Color: Clear</v>
      </c>
      <c r="B44" s="57" t="str">
        <f>'Copy paste to Here'!C48</f>
        <v>BNOCC</v>
      </c>
      <c r="C44" s="57" t="s">
        <v>757</v>
      </c>
      <c r="D44" s="58">
        <f>Invoice!B48</f>
        <v>1</v>
      </c>
      <c r="E44" s="59">
        <f>'Shipping Invoice'!J48*$N$1</f>
        <v>52.94</v>
      </c>
      <c r="F44" s="59">
        <f t="shared" si="0"/>
        <v>52.94</v>
      </c>
      <c r="G44" s="60">
        <f t="shared" si="1"/>
        <v>52.94</v>
      </c>
      <c r="H44" s="63">
        <f t="shared" si="2"/>
        <v>52.94</v>
      </c>
    </row>
    <row r="45" spans="1:8" s="62" customFormat="1" ht="36">
      <c r="A45" s="56" t="str">
        <f>IF((LEN('Copy paste to Here'!G49))&gt;5,((CONCATENATE('Copy paste to Here'!G49," &amp; ",'Copy paste to Here'!D49,"  &amp;  ",'Copy paste to Here'!E49))),"Empty Cell")</f>
        <v>Clear bio flexible belly banana, 14g (1.6mm) with a 5mm and a 10mm jewel ball - length 5/8'' (16mm) ''cut to fit to your size'' &amp; Crystal Color: Peridot  &amp;  Color: Clear</v>
      </c>
      <c r="B45" s="57" t="str">
        <f>'Copy paste to Here'!C49</f>
        <v>BNOCC</v>
      </c>
      <c r="C45" s="57" t="s">
        <v>757</v>
      </c>
      <c r="D45" s="58">
        <f>Invoice!B49</f>
        <v>1</v>
      </c>
      <c r="E45" s="59">
        <f>'Shipping Invoice'!J49*$N$1</f>
        <v>52.94</v>
      </c>
      <c r="F45" s="59">
        <f t="shared" si="0"/>
        <v>52.94</v>
      </c>
      <c r="G45" s="60">
        <f t="shared" si="1"/>
        <v>52.94</v>
      </c>
      <c r="H45" s="63">
        <f t="shared" si="2"/>
        <v>52.94</v>
      </c>
    </row>
    <row r="46" spans="1:8" s="62" customFormat="1" ht="24">
      <c r="A46" s="56" t="str">
        <f>IF((LEN('Copy paste to Here'!G50))&gt;5,((CONCATENATE('Copy paste to Here'!G50," &amp; ",'Copy paste to Here'!D50,"  &amp;  ",'Copy paste to Here'!E50))),"Empty Cell")</f>
        <v>Bioflexible belly piercing retainer, 16g to 14g (1.6mm to 1.2mm) with rubber O-ring &amp; Length: 8mm  &amp;  Gauge: 1.6mm</v>
      </c>
      <c r="B46" s="57" t="str">
        <f>'Copy paste to Here'!C50</f>
        <v>BNRT</v>
      </c>
      <c r="C46" s="57" t="s">
        <v>618</v>
      </c>
      <c r="D46" s="58">
        <f>Invoice!B50</f>
        <v>6</v>
      </c>
      <c r="E46" s="59">
        <f>'Shipping Invoice'!J50*$N$1</f>
        <v>4.97</v>
      </c>
      <c r="F46" s="59">
        <f t="shared" si="0"/>
        <v>29.82</v>
      </c>
      <c r="G46" s="60">
        <f t="shared" si="1"/>
        <v>4.97</v>
      </c>
      <c r="H46" s="63">
        <f t="shared" si="2"/>
        <v>29.82</v>
      </c>
    </row>
    <row r="47" spans="1:8" s="62" customFormat="1" ht="24">
      <c r="A47" s="56" t="str">
        <f>IF((LEN('Copy paste to Here'!G51))&gt;5,((CONCATENATE('Copy paste to Here'!G51," &amp; ",'Copy paste to Here'!D51,"  &amp;  ",'Copy paste to Here'!E51))),"Empty Cell")</f>
        <v>Bioflexible belly piercing retainer, 16g to 14g (1.6mm to 1.2mm) with rubber O-ring &amp; Length: 10mm  &amp;  Gauge: 1.6mm</v>
      </c>
      <c r="B47" s="57" t="str">
        <f>'Copy paste to Here'!C51</f>
        <v>BNRT</v>
      </c>
      <c r="C47" s="57" t="s">
        <v>618</v>
      </c>
      <c r="D47" s="58">
        <f>Invoice!B51</f>
        <v>8</v>
      </c>
      <c r="E47" s="59">
        <f>'Shipping Invoice'!J51*$N$1</f>
        <v>4.97</v>
      </c>
      <c r="F47" s="59">
        <f t="shared" si="0"/>
        <v>39.76</v>
      </c>
      <c r="G47" s="60">
        <f t="shared" si="1"/>
        <v>4.97</v>
      </c>
      <c r="H47" s="63">
        <f t="shared" si="2"/>
        <v>39.76</v>
      </c>
    </row>
    <row r="48" spans="1:8" s="62" customFormat="1" ht="24">
      <c r="A48" s="56" t="str">
        <f>IF((LEN('Copy paste to Here'!G52))&gt;5,((CONCATENATE('Copy paste to Here'!G52," &amp; ",'Copy paste to Here'!D52,"  &amp;  ",'Copy paste to Here'!E52))),"Empty Cell")</f>
        <v>Bioflexible belly piercing retainer, 16g to 14g (1.6mm to 1.2mm) with rubber O-ring &amp; Length: 12mm  &amp;  Gauge: 1.6mm</v>
      </c>
      <c r="B48" s="57" t="str">
        <f>'Copy paste to Here'!C52</f>
        <v>BNRT</v>
      </c>
      <c r="C48" s="57" t="s">
        <v>618</v>
      </c>
      <c r="D48" s="58">
        <f>Invoice!B52</f>
        <v>11</v>
      </c>
      <c r="E48" s="59">
        <f>'Shipping Invoice'!J52*$N$1</f>
        <v>4.97</v>
      </c>
      <c r="F48" s="59">
        <f t="shared" si="0"/>
        <v>54.669999999999995</v>
      </c>
      <c r="G48" s="60">
        <f t="shared" si="1"/>
        <v>4.97</v>
      </c>
      <c r="H48" s="63">
        <f t="shared" si="2"/>
        <v>54.669999999999995</v>
      </c>
    </row>
    <row r="49" spans="1:8" s="62" customFormat="1" ht="24">
      <c r="A49" s="56" t="str">
        <f>IF((LEN('Copy paste to Here'!G53))&gt;5,((CONCATENATE('Copy paste to Here'!G53," &amp; ",'Copy paste to Here'!D53,"  &amp;  ",'Copy paste to Here'!E53))),"Empty Cell")</f>
        <v>Anodized 316L steel eyebrow banana, 16g (1.2mm) with two 3mm dice &amp; Length: 8mm  &amp;  Color: Rainbow</v>
      </c>
      <c r="B49" s="57" t="str">
        <f>'Copy paste to Here'!C53</f>
        <v>BNT2DI</v>
      </c>
      <c r="C49" s="57" t="s">
        <v>759</v>
      </c>
      <c r="D49" s="58">
        <f>Invoice!B53</f>
        <v>2</v>
      </c>
      <c r="E49" s="59">
        <f>'Shipping Invoice'!J53*$N$1</f>
        <v>41.57</v>
      </c>
      <c r="F49" s="59">
        <f t="shared" si="0"/>
        <v>83.14</v>
      </c>
      <c r="G49" s="60">
        <f t="shared" si="1"/>
        <v>41.57</v>
      </c>
      <c r="H49" s="63">
        <f t="shared" si="2"/>
        <v>83.14</v>
      </c>
    </row>
    <row r="50" spans="1:8" s="62" customFormat="1" ht="24">
      <c r="A50" s="56" t="str">
        <f>IF((LEN('Copy paste to Here'!G54))&gt;5,((CONCATENATE('Copy paste to Here'!G54," &amp; ",'Copy paste to Here'!D54,"  &amp;  ",'Copy paste to Here'!E54))),"Empty Cell")</f>
        <v>Anodized surgical steel eyebrow banana, 16g (1.2mm) with two 5mm balls &amp; Length: 12mm  &amp;  Color: Black</v>
      </c>
      <c r="B50" s="57" t="str">
        <f>'Copy paste to Here'!C54</f>
        <v>BNTB5S</v>
      </c>
      <c r="C50" s="57" t="s">
        <v>761</v>
      </c>
      <c r="D50" s="58">
        <f>Invoice!B54</f>
        <v>2</v>
      </c>
      <c r="E50" s="59">
        <f>'Shipping Invoice'!J54*$N$1</f>
        <v>20.96</v>
      </c>
      <c r="F50" s="59">
        <f t="shared" si="0"/>
        <v>41.92</v>
      </c>
      <c r="G50" s="60">
        <f t="shared" si="1"/>
        <v>20.96</v>
      </c>
      <c r="H50" s="63">
        <f t="shared" si="2"/>
        <v>41.92</v>
      </c>
    </row>
    <row r="51" spans="1:8" s="62" customFormat="1" ht="24">
      <c r="A51" s="56" t="str">
        <f>IF((LEN('Copy paste to Here'!G55))&gt;5,((CONCATENATE('Copy paste to Here'!G55," &amp; ",'Copy paste to Here'!D55,"  &amp;  ",'Copy paste to Here'!E55))),"Empty Cell")</f>
        <v xml:space="preserve">Surgical steel circular barbell, 18g (1mm) with two 3mm balls &amp; Length: 8mm  &amp;  </v>
      </c>
      <c r="B51" s="57" t="str">
        <f>'Copy paste to Here'!C55</f>
        <v>CB18B3</v>
      </c>
      <c r="C51" s="57" t="s">
        <v>763</v>
      </c>
      <c r="D51" s="58">
        <f>Invoice!B55</f>
        <v>6</v>
      </c>
      <c r="E51" s="59">
        <f>'Shipping Invoice'!J55*$N$1</f>
        <v>10.3</v>
      </c>
      <c r="F51" s="59">
        <f t="shared" si="0"/>
        <v>61.800000000000004</v>
      </c>
      <c r="G51" s="60">
        <f t="shared" si="1"/>
        <v>10.3</v>
      </c>
      <c r="H51" s="63">
        <f t="shared" si="2"/>
        <v>61.800000000000004</v>
      </c>
    </row>
    <row r="52" spans="1:8" s="62" customFormat="1" ht="24">
      <c r="A52" s="56" t="str">
        <f>IF((LEN('Copy paste to Here'!G56))&gt;5,((CONCATENATE('Copy paste to Here'!G56," &amp; ",'Copy paste to Here'!D56,"  &amp;  ",'Copy paste to Here'!E56))),"Empty Cell")</f>
        <v xml:space="preserve">Surgical steel circular barbell, 18g (1mm) with two 3mm cones &amp; Length: 8mm  &amp;  </v>
      </c>
      <c r="B52" s="57" t="str">
        <f>'Copy paste to Here'!C56</f>
        <v>CB18CN3</v>
      </c>
      <c r="C52" s="57" t="s">
        <v>765</v>
      </c>
      <c r="D52" s="58">
        <f>Invoice!B56</f>
        <v>2</v>
      </c>
      <c r="E52" s="59">
        <f>'Shipping Invoice'!J56*$N$1</f>
        <v>11.02</v>
      </c>
      <c r="F52" s="59">
        <f t="shared" si="0"/>
        <v>22.04</v>
      </c>
      <c r="G52" s="60">
        <f t="shared" si="1"/>
        <v>11.02</v>
      </c>
      <c r="H52" s="63">
        <f t="shared" si="2"/>
        <v>22.04</v>
      </c>
    </row>
    <row r="53" spans="1:8" s="62" customFormat="1" ht="24">
      <c r="A53" s="56" t="str">
        <f>IF((LEN('Copy paste to Here'!G57))&gt;5,((CONCATENATE('Copy paste to Here'!G57," &amp; ",'Copy paste to Here'!D57,"  &amp;  ",'Copy paste to Here'!E57))),"Empty Cell")</f>
        <v>Premium PVD plated surgical steel circular barbell, 16g (1.2mm) with two 3mm balls &amp; Length: 10mm  &amp;  Color: Blue</v>
      </c>
      <c r="B53" s="57" t="str">
        <f>'Copy paste to Here'!C57</f>
        <v>CBETB</v>
      </c>
      <c r="C53" s="57" t="s">
        <v>716</v>
      </c>
      <c r="D53" s="58">
        <f>Invoice!B57</f>
        <v>2</v>
      </c>
      <c r="E53" s="59">
        <f>'Shipping Invoice'!J57*$N$1</f>
        <v>20.96</v>
      </c>
      <c r="F53" s="59">
        <f t="shared" si="0"/>
        <v>41.92</v>
      </c>
      <c r="G53" s="60">
        <f t="shared" si="1"/>
        <v>20.96</v>
      </c>
      <c r="H53" s="63">
        <f t="shared" si="2"/>
        <v>41.92</v>
      </c>
    </row>
    <row r="54" spans="1:8" s="62" customFormat="1" ht="24">
      <c r="A54" s="56" t="str">
        <f>IF((LEN('Copy paste to Here'!G58))&gt;5,((CONCATENATE('Copy paste to Here'!G58," &amp; ",'Copy paste to Here'!D58,"  &amp;  ",'Copy paste to Here'!E58))),"Empty Cell")</f>
        <v>Premium PVD plated surgical steel circular barbell, 16g (1.2mm) with two 3mm cones &amp; Length: 8mm  &amp;  Color: Black</v>
      </c>
      <c r="B54" s="57" t="str">
        <f>'Copy paste to Here'!C58</f>
        <v>CBETCN</v>
      </c>
      <c r="C54" s="57" t="s">
        <v>767</v>
      </c>
      <c r="D54" s="58">
        <f>Invoice!B58</f>
        <v>8</v>
      </c>
      <c r="E54" s="59">
        <f>'Shipping Invoice'!J58*$N$1</f>
        <v>20.96</v>
      </c>
      <c r="F54" s="59">
        <f t="shared" si="0"/>
        <v>167.68</v>
      </c>
      <c r="G54" s="60">
        <f t="shared" si="1"/>
        <v>20.96</v>
      </c>
      <c r="H54" s="63">
        <f t="shared" si="2"/>
        <v>167.68</v>
      </c>
    </row>
    <row r="55" spans="1:8" s="62" customFormat="1" ht="24">
      <c r="A55" s="56" t="str">
        <f>IF((LEN('Copy paste to Here'!G59))&gt;5,((CONCATENATE('Copy paste to Here'!G59," &amp; ",'Copy paste to Here'!D59,"  &amp;  ",'Copy paste to Here'!E59))),"Empty Cell")</f>
        <v xml:space="preserve">Rose gold PVD plated surgical steel circular barbell, 16g (1.2mm) with two 3mm balls &amp; Length: 8mm  &amp;  </v>
      </c>
      <c r="B55" s="57" t="str">
        <f>'Copy paste to Here'!C59</f>
        <v>CBETTB</v>
      </c>
      <c r="C55" s="57" t="s">
        <v>769</v>
      </c>
      <c r="D55" s="58">
        <f>Invoice!B59</f>
        <v>10</v>
      </c>
      <c r="E55" s="59">
        <f>'Shipping Invoice'!J59*$N$1</f>
        <v>20.96</v>
      </c>
      <c r="F55" s="59">
        <f t="shared" si="0"/>
        <v>209.60000000000002</v>
      </c>
      <c r="G55" s="60">
        <f t="shared" si="1"/>
        <v>20.96</v>
      </c>
      <c r="H55" s="63">
        <f t="shared" si="2"/>
        <v>209.60000000000002</v>
      </c>
    </row>
    <row r="56" spans="1:8" s="62" customFormat="1" ht="24">
      <c r="A56" s="56" t="str">
        <f>IF((LEN('Copy paste to Here'!G60))&gt;5,((CONCATENATE('Copy paste to Here'!G60," &amp; ",'Copy paste to Here'!D60,"  &amp;  ",'Copy paste to Here'!E60))),"Empty Cell")</f>
        <v xml:space="preserve">Rose gold PVD plated surgical steel circular barbell, 16g (1.2mm) with two 3mm balls &amp; Length: 10mm  &amp;  </v>
      </c>
      <c r="B56" s="57" t="str">
        <f>'Copy paste to Here'!C60</f>
        <v>CBETTB</v>
      </c>
      <c r="C56" s="57" t="s">
        <v>769</v>
      </c>
      <c r="D56" s="58">
        <f>Invoice!B60</f>
        <v>6</v>
      </c>
      <c r="E56" s="59">
        <f>'Shipping Invoice'!J60*$N$1</f>
        <v>20.96</v>
      </c>
      <c r="F56" s="59">
        <f t="shared" si="0"/>
        <v>125.76</v>
      </c>
      <c r="G56" s="60">
        <f t="shared" si="1"/>
        <v>20.96</v>
      </c>
      <c r="H56" s="63">
        <f t="shared" si="2"/>
        <v>125.76</v>
      </c>
    </row>
    <row r="57" spans="1:8" s="62" customFormat="1" ht="24">
      <c r="A57" s="56" t="str">
        <f>IF((LEN('Copy paste to Here'!G61))&gt;5,((CONCATENATE('Copy paste to Here'!G61," &amp; ",'Copy paste to Here'!D61,"  &amp;  ",'Copy paste to Here'!E61))),"Empty Cell")</f>
        <v>PVD plated surgical steel circular barbell 18g (1mm) with two 3mm balls &amp; Length: 6mm  &amp;  Color: Black</v>
      </c>
      <c r="B57" s="57" t="str">
        <f>'Copy paste to Here'!C61</f>
        <v>CBT18B3</v>
      </c>
      <c r="C57" s="57" t="s">
        <v>771</v>
      </c>
      <c r="D57" s="58">
        <f>Invoice!B61</f>
        <v>4</v>
      </c>
      <c r="E57" s="59">
        <f>'Shipping Invoice'!J61*$N$1</f>
        <v>23.45</v>
      </c>
      <c r="F57" s="59">
        <f t="shared" si="0"/>
        <v>93.8</v>
      </c>
      <c r="G57" s="60">
        <f t="shared" si="1"/>
        <v>23.45</v>
      </c>
      <c r="H57" s="63">
        <f t="shared" si="2"/>
        <v>93.8</v>
      </c>
    </row>
    <row r="58" spans="1:8" s="62" customFormat="1" ht="24">
      <c r="A58" s="56" t="str">
        <f>IF((LEN('Copy paste to Here'!G62))&gt;5,((CONCATENATE('Copy paste to Here'!G62," &amp; ",'Copy paste to Here'!D62,"  &amp;  ",'Copy paste to Here'!E62))),"Empty Cell")</f>
        <v>PVD plated surgical steel circular barbell 18g (1mm) with two 3mm balls &amp; Length: 8mm  &amp;  Color: Rainbow</v>
      </c>
      <c r="B58" s="57" t="str">
        <f>'Copy paste to Here'!C62</f>
        <v>CBT18B3</v>
      </c>
      <c r="C58" s="57" t="s">
        <v>771</v>
      </c>
      <c r="D58" s="58">
        <f>Invoice!B62</f>
        <v>14</v>
      </c>
      <c r="E58" s="59">
        <f>'Shipping Invoice'!J62*$N$1</f>
        <v>23.45</v>
      </c>
      <c r="F58" s="59">
        <f t="shared" si="0"/>
        <v>328.3</v>
      </c>
      <c r="G58" s="60">
        <f t="shared" si="1"/>
        <v>23.45</v>
      </c>
      <c r="H58" s="63">
        <f t="shared" si="2"/>
        <v>328.3</v>
      </c>
    </row>
    <row r="59" spans="1:8" s="62" customFormat="1" ht="24">
      <c r="A59" s="56" t="str">
        <f>IF((LEN('Copy paste to Here'!G63))&gt;5,((CONCATENATE('Copy paste to Here'!G63," &amp; ",'Copy paste to Here'!D63,"  &amp;  ",'Copy paste to Here'!E63))),"Empty Cell")</f>
        <v>PVD plated surgical steel circular barbell 18g (1mm) with two 3mm balls &amp; Length: 8mm  &amp;  Color: Gold</v>
      </c>
      <c r="B59" s="57" t="str">
        <f>'Copy paste to Here'!C63</f>
        <v>CBT18B3</v>
      </c>
      <c r="C59" s="57" t="s">
        <v>771</v>
      </c>
      <c r="D59" s="58">
        <f>Invoice!B63</f>
        <v>24</v>
      </c>
      <c r="E59" s="59">
        <f>'Shipping Invoice'!J63*$N$1</f>
        <v>23.45</v>
      </c>
      <c r="F59" s="59">
        <f t="shared" si="0"/>
        <v>562.79999999999995</v>
      </c>
      <c r="G59" s="60">
        <f t="shared" si="1"/>
        <v>23.45</v>
      </c>
      <c r="H59" s="63">
        <f t="shared" si="2"/>
        <v>562.79999999999995</v>
      </c>
    </row>
    <row r="60" spans="1:8" s="62" customFormat="1" ht="24">
      <c r="A60" s="56" t="str">
        <f>IF((LEN('Copy paste to Here'!G64))&gt;5,((CONCATENATE('Copy paste to Here'!G64," &amp; ",'Copy paste to Here'!D64,"  &amp;  ",'Copy paste to Here'!E64))),"Empty Cell")</f>
        <v>PVD plated surgical steel circular barbell 20g (0.8mm) with two 3mm balls &amp; Length: 8mm  &amp;  Color: Gold</v>
      </c>
      <c r="B60" s="57" t="str">
        <f>'Copy paste to Here'!C64</f>
        <v>CBT20B</v>
      </c>
      <c r="C60" s="57" t="s">
        <v>773</v>
      </c>
      <c r="D60" s="58">
        <f>Invoice!B64</f>
        <v>6</v>
      </c>
      <c r="E60" s="59">
        <f>'Shipping Invoice'!J64*$N$1</f>
        <v>24.52</v>
      </c>
      <c r="F60" s="59">
        <f t="shared" si="0"/>
        <v>147.12</v>
      </c>
      <c r="G60" s="60">
        <f t="shared" si="1"/>
        <v>24.52</v>
      </c>
      <c r="H60" s="63">
        <f t="shared" si="2"/>
        <v>147.12</v>
      </c>
    </row>
    <row r="61" spans="1:8" s="62" customFormat="1" ht="24">
      <c r="A61" s="56" t="str">
        <f>IF((LEN('Copy paste to Here'!G65))&gt;5,((CONCATENATE('Copy paste to Here'!G65," &amp; ",'Copy paste to Here'!D65,"  &amp;  ",'Copy paste to Here'!E65))),"Empty Cell")</f>
        <v>Anodized surgical steel circular barbell, 14g (1.6mm) with two 4mm balls &amp; Length: 8mm  &amp;  Color: Black</v>
      </c>
      <c r="B61" s="57" t="str">
        <f>'Copy paste to Here'!C65</f>
        <v>CBTB4</v>
      </c>
      <c r="C61" s="57" t="s">
        <v>775</v>
      </c>
      <c r="D61" s="58">
        <f>Invoice!B65</f>
        <v>2</v>
      </c>
      <c r="E61" s="59">
        <f>'Shipping Invoice'!J65*$N$1</f>
        <v>22.74</v>
      </c>
      <c r="F61" s="59">
        <f t="shared" si="0"/>
        <v>45.48</v>
      </c>
      <c r="G61" s="60">
        <f t="shared" si="1"/>
        <v>22.74</v>
      </c>
      <c r="H61" s="63">
        <f t="shared" si="2"/>
        <v>45.48</v>
      </c>
    </row>
    <row r="62" spans="1:8" s="62" customFormat="1" ht="24">
      <c r="A62" s="56" t="str">
        <f>IF((LEN('Copy paste to Here'!G66))&gt;5,((CONCATENATE('Copy paste to Here'!G66," &amp; ",'Copy paste to Here'!D66,"  &amp;  ",'Copy paste to Here'!E66))),"Empty Cell")</f>
        <v>Anodized surgical steel circular barbell, 14g (1.6mm) with two 4mm balls &amp; Length: 10mm  &amp;  Color: Black</v>
      </c>
      <c r="B62" s="57" t="str">
        <f>'Copy paste to Here'!C66</f>
        <v>CBTB4</v>
      </c>
      <c r="C62" s="57" t="s">
        <v>775</v>
      </c>
      <c r="D62" s="58">
        <f>Invoice!B66</f>
        <v>8</v>
      </c>
      <c r="E62" s="59">
        <f>'Shipping Invoice'!J66*$N$1</f>
        <v>22.74</v>
      </c>
      <c r="F62" s="59">
        <f t="shared" si="0"/>
        <v>181.92</v>
      </c>
      <c r="G62" s="60">
        <f t="shared" si="1"/>
        <v>22.74</v>
      </c>
      <c r="H62" s="63">
        <f t="shared" si="2"/>
        <v>181.92</v>
      </c>
    </row>
    <row r="63" spans="1:8" s="62" customFormat="1" ht="24">
      <c r="A63" s="56" t="str">
        <f>IF((LEN('Copy paste to Here'!G67))&gt;5,((CONCATENATE('Copy paste to Here'!G67," &amp; ",'Copy paste to Here'!D67,"  &amp;  ",'Copy paste to Here'!E67))),"Empty Cell")</f>
        <v>Anodized surgical steel circular barbell, 14g (1.6mm) with two 4mm balls &amp; Length: 12mm  &amp;  Color: Black</v>
      </c>
      <c r="B63" s="57" t="str">
        <f>'Copy paste to Here'!C67</f>
        <v>CBTB4</v>
      </c>
      <c r="C63" s="57" t="s">
        <v>775</v>
      </c>
      <c r="D63" s="58">
        <f>Invoice!B67</f>
        <v>14</v>
      </c>
      <c r="E63" s="59">
        <f>'Shipping Invoice'!J67*$N$1</f>
        <v>22.74</v>
      </c>
      <c r="F63" s="59">
        <f t="shared" si="0"/>
        <v>318.35999999999996</v>
      </c>
      <c r="G63" s="60">
        <f t="shared" si="1"/>
        <v>22.74</v>
      </c>
      <c r="H63" s="63">
        <f t="shared" si="2"/>
        <v>318.35999999999996</v>
      </c>
    </row>
    <row r="64" spans="1:8" s="62" customFormat="1" ht="24">
      <c r="A64" s="56" t="str">
        <f>IF((LEN('Copy paste to Here'!G68))&gt;5,((CONCATENATE('Copy paste to Here'!G68," &amp; ",'Copy paste to Here'!D68,"  &amp;  ",'Copy paste to Here'!E68))),"Empty Cell")</f>
        <v>Anodized surgical steel circular barbell, 14g (1.6mm) with two 5mm cone &amp; Length: 12mm  &amp;  Color: Black</v>
      </c>
      <c r="B64" s="57" t="str">
        <f>'Copy paste to Here'!C68</f>
        <v>CBTCN</v>
      </c>
      <c r="C64" s="57" t="s">
        <v>777</v>
      </c>
      <c r="D64" s="58">
        <f>Invoice!B68</f>
        <v>2</v>
      </c>
      <c r="E64" s="59">
        <f>'Shipping Invoice'!J68*$N$1</f>
        <v>22.74</v>
      </c>
      <c r="F64" s="59">
        <f t="shared" si="0"/>
        <v>45.48</v>
      </c>
      <c r="G64" s="60">
        <f t="shared" si="1"/>
        <v>22.74</v>
      </c>
      <c r="H64" s="63">
        <f t="shared" si="2"/>
        <v>45.48</v>
      </c>
    </row>
    <row r="65" spans="1:8" s="62" customFormat="1" ht="24">
      <c r="A65" s="56" t="str">
        <f>IF((LEN('Copy paste to Here'!G69))&gt;5,((CONCATENATE('Copy paste to Here'!G69," &amp; ",'Copy paste to Here'!D69,"  &amp;  ",'Copy paste to Here'!E69))),"Empty Cell")</f>
        <v>Anodized surgical steel circular barbell, 14g (1.6mm) with two 4mm cones &amp; Length: 8mm  &amp;  Color: Black</v>
      </c>
      <c r="B65" s="57" t="str">
        <f>'Copy paste to Here'!C69</f>
        <v>CBTCNM</v>
      </c>
      <c r="C65" s="57" t="s">
        <v>779</v>
      </c>
      <c r="D65" s="58">
        <f>Invoice!B69</f>
        <v>2</v>
      </c>
      <c r="E65" s="59">
        <f>'Shipping Invoice'!J69*$N$1</f>
        <v>22.74</v>
      </c>
      <c r="F65" s="59">
        <f t="shared" si="0"/>
        <v>45.48</v>
      </c>
      <c r="G65" s="60">
        <f t="shared" si="1"/>
        <v>22.74</v>
      </c>
      <c r="H65" s="63">
        <f t="shared" si="2"/>
        <v>45.48</v>
      </c>
    </row>
    <row r="66" spans="1:8" s="62" customFormat="1" ht="24">
      <c r="A66" s="56" t="str">
        <f>IF((LEN('Copy paste to Here'!G70))&gt;5,((CONCATENATE('Copy paste to Here'!G70," &amp; ",'Copy paste to Here'!D70,"  &amp;  ",'Copy paste to Here'!E70))),"Empty Cell")</f>
        <v>Anodized surgical steel circular barbell, 14g (1.6mm) with two 4mm cones &amp; Length: 10mm  &amp;  Color: Black</v>
      </c>
      <c r="B66" s="57" t="str">
        <f>'Copy paste to Here'!C70</f>
        <v>CBTCNM</v>
      </c>
      <c r="C66" s="57" t="s">
        <v>779</v>
      </c>
      <c r="D66" s="58">
        <f>Invoice!B70</f>
        <v>8</v>
      </c>
      <c r="E66" s="59">
        <f>'Shipping Invoice'!J70*$N$1</f>
        <v>22.74</v>
      </c>
      <c r="F66" s="59">
        <f t="shared" si="0"/>
        <v>181.92</v>
      </c>
      <c r="G66" s="60">
        <f t="shared" si="1"/>
        <v>22.74</v>
      </c>
      <c r="H66" s="63">
        <f t="shared" si="2"/>
        <v>181.92</v>
      </c>
    </row>
    <row r="67" spans="1:8" s="62" customFormat="1" ht="24">
      <c r="A67" s="56" t="str">
        <f>IF((LEN('Copy paste to Here'!G71))&gt;5,((CONCATENATE('Copy paste to Here'!G71," &amp; ",'Copy paste to Here'!D71,"  &amp;  ",'Copy paste to Here'!E71))),"Empty Cell")</f>
        <v>Anodized surgical steel circular barbell, 14g (1.6mm) with two 4mm cones &amp; Length: 12mm  &amp;  Color: Black</v>
      </c>
      <c r="B67" s="57" t="str">
        <f>'Copy paste to Here'!C71</f>
        <v>CBTCNM</v>
      </c>
      <c r="C67" s="57" t="s">
        <v>779</v>
      </c>
      <c r="D67" s="58">
        <f>Invoice!B71</f>
        <v>14</v>
      </c>
      <c r="E67" s="59">
        <f>'Shipping Invoice'!J71*$N$1</f>
        <v>22.74</v>
      </c>
      <c r="F67" s="59">
        <f t="shared" si="0"/>
        <v>318.35999999999996</v>
      </c>
      <c r="G67" s="60">
        <f t="shared" si="1"/>
        <v>22.74</v>
      </c>
      <c r="H67" s="63">
        <f t="shared" si="2"/>
        <v>318.35999999999996</v>
      </c>
    </row>
    <row r="68" spans="1:8" s="62" customFormat="1" ht="24">
      <c r="A68" s="56" t="str">
        <f>IF((LEN('Copy paste to Here'!G72))&gt;5,((CONCATENATE('Copy paste to Here'!G72," &amp; ",'Copy paste to Here'!D72,"  &amp;  ",'Copy paste to Here'!E72))),"Empty Cell")</f>
        <v xml:space="preserve">Bio flexible eyebrow retainer, 16g (1.2mm) - length 1/4'' to 1/2'' (6mm to 12mm) &amp; Length: 6mm  &amp;  </v>
      </c>
      <c r="B68" s="57" t="str">
        <f>'Copy paste to Here'!C72</f>
        <v>EBRT</v>
      </c>
      <c r="C68" s="57" t="s">
        <v>718</v>
      </c>
      <c r="D68" s="58">
        <f>Invoice!B72</f>
        <v>54</v>
      </c>
      <c r="E68" s="59">
        <f>'Shipping Invoice'!J72*$N$1</f>
        <v>4.97</v>
      </c>
      <c r="F68" s="59">
        <f t="shared" si="0"/>
        <v>268.38</v>
      </c>
      <c r="G68" s="60">
        <f t="shared" si="1"/>
        <v>4.97</v>
      </c>
      <c r="H68" s="63">
        <f t="shared" si="2"/>
        <v>268.38</v>
      </c>
    </row>
    <row r="69" spans="1:8" s="62" customFormat="1" ht="24">
      <c r="A69" s="56" t="str">
        <f>IF((LEN('Copy paste to Here'!G73))&gt;5,((CONCATENATE('Copy paste to Here'!G73," &amp; ",'Copy paste to Here'!D73,"  &amp;  ",'Copy paste to Here'!E73))),"Empty Cell")</f>
        <v xml:space="preserve">Bio flexible eyebrow retainer, 16g (1.2mm) - length 1/4'' to 1/2'' (6mm to 12mm) &amp; Length: 12mm  &amp;  </v>
      </c>
      <c r="B69" s="57" t="str">
        <f>'Copy paste to Here'!C73</f>
        <v>EBRT</v>
      </c>
      <c r="C69" s="57" t="s">
        <v>718</v>
      </c>
      <c r="D69" s="58">
        <f>Invoice!B73</f>
        <v>18</v>
      </c>
      <c r="E69" s="59">
        <f>'Shipping Invoice'!J73*$N$1</f>
        <v>4.97</v>
      </c>
      <c r="F69" s="59">
        <f t="shared" si="0"/>
        <v>89.46</v>
      </c>
      <c r="G69" s="60">
        <f t="shared" si="1"/>
        <v>4.97</v>
      </c>
      <c r="H69" s="63">
        <f t="shared" si="2"/>
        <v>89.46</v>
      </c>
    </row>
    <row r="70" spans="1:8" s="62" customFormat="1" ht="24">
      <c r="A70" s="56" t="str">
        <f>IF((LEN('Copy paste to Here'!G74))&gt;5,((CONCATENATE('Copy paste to Here'!G74," &amp; ",'Copy paste to Here'!D74,"  &amp;  ",'Copy paste to Here'!E74))),"Empty Cell")</f>
        <v>Bioflex eyebrow banana, 16g (1.2mm) with two 3mm balls &amp; Length: 8mm  &amp;  Color: Black</v>
      </c>
      <c r="B70" s="57" t="str">
        <f>'Copy paste to Here'!C74</f>
        <v>FBNEVB</v>
      </c>
      <c r="C70" s="57" t="s">
        <v>781</v>
      </c>
      <c r="D70" s="58">
        <f>Invoice!B74</f>
        <v>8</v>
      </c>
      <c r="E70" s="59">
        <f>'Shipping Invoice'!J74*$N$1</f>
        <v>8.5299999999999994</v>
      </c>
      <c r="F70" s="59">
        <f t="shared" si="0"/>
        <v>68.239999999999995</v>
      </c>
      <c r="G70" s="60">
        <f t="shared" si="1"/>
        <v>8.5299999999999994</v>
      </c>
      <c r="H70" s="63">
        <f t="shared" si="2"/>
        <v>68.239999999999995</v>
      </c>
    </row>
    <row r="71" spans="1:8" s="62" customFormat="1" ht="24">
      <c r="A71" s="56" t="str">
        <f>IF((LEN('Copy paste to Here'!G75))&gt;5,((CONCATENATE('Copy paste to Here'!G75," &amp; ",'Copy paste to Here'!D75,"  &amp;  ",'Copy paste to Here'!E75))),"Empty Cell")</f>
        <v>Bioflex eyebrow banana, 16g (1.2mm) with two 3mm balls &amp; Length: 8mm  &amp;  Color: Clear</v>
      </c>
      <c r="B71" s="57" t="str">
        <f>'Copy paste to Here'!C75</f>
        <v>FBNEVB</v>
      </c>
      <c r="C71" s="57" t="s">
        <v>781</v>
      </c>
      <c r="D71" s="58">
        <f>Invoice!B75</f>
        <v>10</v>
      </c>
      <c r="E71" s="59">
        <f>'Shipping Invoice'!J75*$N$1</f>
        <v>8.5299999999999994</v>
      </c>
      <c r="F71" s="59">
        <f t="shared" si="0"/>
        <v>85.3</v>
      </c>
      <c r="G71" s="60">
        <f t="shared" si="1"/>
        <v>8.5299999999999994</v>
      </c>
      <c r="H71" s="63">
        <f t="shared" si="2"/>
        <v>85.3</v>
      </c>
    </row>
    <row r="72" spans="1:8" s="62" customFormat="1" ht="24">
      <c r="A72" s="56" t="str">
        <f>IF((LEN('Copy paste to Here'!G76))&gt;5,((CONCATENATE('Copy paste to Here'!G76," &amp; ",'Copy paste to Here'!D76,"  &amp;  ",'Copy paste to Here'!E76))),"Empty Cell")</f>
        <v>Bioflex eyebrow banana, 16g (1.2mm) with two 3mm balls &amp; Length: 10mm  &amp;  Color: Clear</v>
      </c>
      <c r="B72" s="57" t="str">
        <f>'Copy paste to Here'!C76</f>
        <v>FBNEVB</v>
      </c>
      <c r="C72" s="57" t="s">
        <v>781</v>
      </c>
      <c r="D72" s="58">
        <f>Invoice!B76</f>
        <v>16</v>
      </c>
      <c r="E72" s="59">
        <f>'Shipping Invoice'!J76*$N$1</f>
        <v>8.5299999999999994</v>
      </c>
      <c r="F72" s="59">
        <f t="shared" si="0"/>
        <v>136.47999999999999</v>
      </c>
      <c r="G72" s="60">
        <f t="shared" si="1"/>
        <v>8.5299999999999994</v>
      </c>
      <c r="H72" s="63">
        <f t="shared" si="2"/>
        <v>136.47999999999999</v>
      </c>
    </row>
    <row r="73" spans="1:8" s="62" customFormat="1" ht="25.5">
      <c r="A73" s="56" t="str">
        <f>IF((LEN('Copy paste to Here'!G77))&gt;5,((CONCATENATE('Copy paste to Here'!G77," &amp; ",'Copy paste to Here'!D77,"  &amp;  ",'Copy paste to Here'!E77))),"Empty Cell")</f>
        <v>Bioflex eyebrow banana, 16g (1.2mm) with two 3mm cones &amp; Length: 8mm  &amp;  Color: Black</v>
      </c>
      <c r="B73" s="57" t="str">
        <f>'Copy paste to Here'!C77</f>
        <v>FBNEVCN</v>
      </c>
      <c r="C73" s="57" t="s">
        <v>783</v>
      </c>
      <c r="D73" s="58">
        <f>Invoice!B77</f>
        <v>8</v>
      </c>
      <c r="E73" s="59">
        <f>'Shipping Invoice'!J77*$N$1</f>
        <v>9.24</v>
      </c>
      <c r="F73" s="59">
        <f t="shared" si="0"/>
        <v>73.92</v>
      </c>
      <c r="G73" s="60">
        <f t="shared" si="1"/>
        <v>9.24</v>
      </c>
      <c r="H73" s="63">
        <f t="shared" si="2"/>
        <v>73.92</v>
      </c>
    </row>
    <row r="74" spans="1:8" s="62" customFormat="1" ht="24">
      <c r="A74" s="56" t="str">
        <f>IF((LEN('Copy paste to Here'!G78))&gt;5,((CONCATENATE('Copy paste to Here'!G78," &amp; ",'Copy paste to Here'!D78,"  &amp;  ",'Copy paste to Here'!E78))),"Empty Cell")</f>
        <v>Bioflex belly banana, 14g (1.6mm) with 5 and 8mm ball &amp; Length: 12mm  &amp;  Color: Clear</v>
      </c>
      <c r="B74" s="57" t="str">
        <f>'Copy paste to Here'!C78</f>
        <v>FBNUV</v>
      </c>
      <c r="C74" s="57" t="s">
        <v>785</v>
      </c>
      <c r="D74" s="58">
        <f>Invoice!B78</f>
        <v>3</v>
      </c>
      <c r="E74" s="59">
        <f>'Shipping Invoice'!J78*$N$1</f>
        <v>9.24</v>
      </c>
      <c r="F74" s="59">
        <f t="shared" si="0"/>
        <v>27.72</v>
      </c>
      <c r="G74" s="60">
        <f t="shared" si="1"/>
        <v>9.24</v>
      </c>
      <c r="H74" s="63">
        <f t="shared" si="2"/>
        <v>27.72</v>
      </c>
    </row>
    <row r="75" spans="1:8" s="62" customFormat="1" ht="24">
      <c r="A75" s="56" t="str">
        <f>IF((LEN('Copy paste to Here'!G79))&gt;5,((CONCATENATE('Copy paste to Here'!G79," &amp; ",'Copy paste to Here'!D79,"  &amp;  ",'Copy paste to Here'!E79))),"Empty Cell")</f>
        <v>Anodized surgical steel fake plug with rubber O-Rings &amp; Size: 8mm  &amp;  Color: Black</v>
      </c>
      <c r="B75" s="57" t="str">
        <f>'Copy paste to Here'!C79</f>
        <v>IPTR</v>
      </c>
      <c r="C75" s="57" t="s">
        <v>849</v>
      </c>
      <c r="D75" s="58">
        <f>Invoice!B79</f>
        <v>4</v>
      </c>
      <c r="E75" s="59">
        <f>'Shipping Invoice'!J79*$N$1</f>
        <v>24.52</v>
      </c>
      <c r="F75" s="59">
        <f t="shared" si="0"/>
        <v>98.08</v>
      </c>
      <c r="G75" s="60">
        <f t="shared" si="1"/>
        <v>24.52</v>
      </c>
      <c r="H75" s="63">
        <f t="shared" si="2"/>
        <v>98.08</v>
      </c>
    </row>
    <row r="76" spans="1:8" s="62" customFormat="1" ht="24">
      <c r="A76" s="56" t="str">
        <f>IF((LEN('Copy paste to Here'!G80))&gt;5,((CONCATENATE('Copy paste to Here'!G80," &amp; ",'Copy paste to Here'!D80,"  &amp;  ",'Copy paste to Here'!E80))),"Empty Cell")</f>
        <v>Anodized surgical steel fake plug with rubber O-Rings &amp; Size: 10mm  &amp;  Color: Black</v>
      </c>
      <c r="B76" s="57" t="str">
        <f>'Copy paste to Here'!C80</f>
        <v>IPTR</v>
      </c>
      <c r="C76" s="57" t="s">
        <v>850</v>
      </c>
      <c r="D76" s="58">
        <f>Invoice!B80</f>
        <v>8</v>
      </c>
      <c r="E76" s="59">
        <f>'Shipping Invoice'!J80*$N$1</f>
        <v>26.29</v>
      </c>
      <c r="F76" s="59">
        <f t="shared" si="0"/>
        <v>210.32</v>
      </c>
      <c r="G76" s="60">
        <f t="shared" si="1"/>
        <v>26.29</v>
      </c>
      <c r="H76" s="63">
        <f t="shared" si="2"/>
        <v>210.32</v>
      </c>
    </row>
    <row r="77" spans="1:8" s="62" customFormat="1" ht="24">
      <c r="A77" s="56" t="str">
        <f>IF((LEN('Copy paste to Here'!G81))&gt;5,((CONCATENATE('Copy paste to Here'!G81," &amp; ",'Copy paste to Here'!D81,"  &amp;  ",'Copy paste to Here'!E81))),"Empty Cell")</f>
        <v>Acrylic fake plug without rubber O-rings &amp; Size: 4mm  &amp;  Color: White</v>
      </c>
      <c r="B77" s="57" t="str">
        <f>'Copy paste to Here'!C81</f>
        <v>IPVRD</v>
      </c>
      <c r="C77" s="57" t="s">
        <v>789</v>
      </c>
      <c r="D77" s="58">
        <f>Invoice!B81</f>
        <v>2</v>
      </c>
      <c r="E77" s="59">
        <f>'Shipping Invoice'!J81*$N$1</f>
        <v>12.08</v>
      </c>
      <c r="F77" s="59">
        <f t="shared" si="0"/>
        <v>24.16</v>
      </c>
      <c r="G77" s="60">
        <f t="shared" si="1"/>
        <v>12.08</v>
      </c>
      <c r="H77" s="63">
        <f t="shared" si="2"/>
        <v>24.16</v>
      </c>
    </row>
    <row r="78" spans="1:8" s="62" customFormat="1" ht="24">
      <c r="A78" s="56" t="str">
        <f>IF((LEN('Copy paste to Here'!G82))&gt;5,((CONCATENATE('Copy paste to Here'!G82," &amp; ",'Copy paste to Here'!D82,"  &amp;  ",'Copy paste to Here'!E82))),"Empty Cell")</f>
        <v>Acrylic fake plug without rubber O-rings &amp; Size: 6mm  &amp;  Color: White</v>
      </c>
      <c r="B78" s="57" t="str">
        <f>'Copy paste to Here'!C82</f>
        <v>IPVRD</v>
      </c>
      <c r="C78" s="57" t="s">
        <v>789</v>
      </c>
      <c r="D78" s="58">
        <f>Invoice!B82</f>
        <v>2</v>
      </c>
      <c r="E78" s="59">
        <f>'Shipping Invoice'!J82*$N$1</f>
        <v>12.08</v>
      </c>
      <c r="F78" s="59">
        <f t="shared" si="0"/>
        <v>24.16</v>
      </c>
      <c r="G78" s="60">
        <f t="shared" si="1"/>
        <v>12.08</v>
      </c>
      <c r="H78" s="63">
        <f t="shared" si="2"/>
        <v>24.16</v>
      </c>
    </row>
    <row r="79" spans="1:8" s="62" customFormat="1" ht="24">
      <c r="A79" s="56" t="str">
        <f>IF((LEN('Copy paste to Here'!G83))&gt;5,((CONCATENATE('Copy paste to Here'!G83," &amp; ",'Copy paste to Here'!D83,"  &amp;  ",'Copy paste to Here'!E83))),"Empty Cell")</f>
        <v>Acrylic fake plug without rubber O-rings &amp; Size: 8mm  &amp;  Color: White</v>
      </c>
      <c r="B79" s="57" t="str">
        <f>'Copy paste to Here'!C83</f>
        <v>IPVRD</v>
      </c>
      <c r="C79" s="57" t="s">
        <v>789</v>
      </c>
      <c r="D79" s="58">
        <f>Invoice!B83</f>
        <v>2</v>
      </c>
      <c r="E79" s="59">
        <f>'Shipping Invoice'!J83*$N$1</f>
        <v>12.08</v>
      </c>
      <c r="F79" s="59">
        <f t="shared" si="0"/>
        <v>24.16</v>
      </c>
      <c r="G79" s="60">
        <f t="shared" si="1"/>
        <v>12.08</v>
      </c>
      <c r="H79" s="63">
        <f t="shared" si="2"/>
        <v>24.16</v>
      </c>
    </row>
    <row r="80" spans="1:8" s="62" customFormat="1" ht="36">
      <c r="A80" s="56" t="str">
        <f>IF((LEN('Copy paste to Here'!G84))&gt;5,((CONCATENATE('Copy paste to Here'!G84," &amp; ",'Copy paste to Here'!D84,"  &amp;  ",'Copy paste to Here'!E84))),"Empty Cell")</f>
        <v>Surgical steel internally threaded labret, 16g (1.2mm) with bezel set jewel flat head sized 1.5mm to 4mm for triple tragus piercings &amp; Length: 6mm with 3mm top part  &amp;  Crystal Color: Clear</v>
      </c>
      <c r="B80" s="57" t="str">
        <f>'Copy paste to Here'!C84</f>
        <v>LBIRC</v>
      </c>
      <c r="C80" s="57" t="s">
        <v>851</v>
      </c>
      <c r="D80" s="58">
        <f>Invoice!B84</f>
        <v>2</v>
      </c>
      <c r="E80" s="59">
        <f>'Shipping Invoice'!J84*$N$1</f>
        <v>29.85</v>
      </c>
      <c r="F80" s="59">
        <f t="shared" si="0"/>
        <v>59.7</v>
      </c>
      <c r="G80" s="60">
        <f t="shared" si="1"/>
        <v>29.85</v>
      </c>
      <c r="H80" s="63">
        <f t="shared" si="2"/>
        <v>59.7</v>
      </c>
    </row>
    <row r="81" spans="1:8" s="62" customFormat="1" ht="36">
      <c r="A81" s="56" t="str">
        <f>IF((LEN('Copy paste to Here'!G85))&gt;5,((CONCATENATE('Copy paste to Here'!G85," &amp; ",'Copy paste to Here'!D85,"  &amp;  ",'Copy paste to Here'!E85))),"Empty Cell")</f>
        <v>Surgical steel internally threaded labret, 16g (1.2mm) with bezel set jewel flat head sized 1.5mm to 4mm for triple tragus piercings &amp; Length: 6mm with 3mm top part  &amp;  Crystal Color: Aquamarine</v>
      </c>
      <c r="B81" s="57" t="str">
        <f>'Copy paste to Here'!C85</f>
        <v>LBIRC</v>
      </c>
      <c r="C81" s="57" t="s">
        <v>851</v>
      </c>
      <c r="D81" s="58">
        <f>Invoice!B85</f>
        <v>6</v>
      </c>
      <c r="E81" s="59">
        <f>'Shipping Invoice'!J85*$N$1</f>
        <v>29.85</v>
      </c>
      <c r="F81" s="59">
        <f t="shared" si="0"/>
        <v>179.10000000000002</v>
      </c>
      <c r="G81" s="60">
        <f t="shared" si="1"/>
        <v>29.85</v>
      </c>
      <c r="H81" s="63">
        <f t="shared" si="2"/>
        <v>179.10000000000002</v>
      </c>
    </row>
    <row r="82" spans="1:8" s="62" customFormat="1" ht="36">
      <c r="A82" s="56" t="str">
        <f>IF((LEN('Copy paste to Here'!G86))&gt;5,((CONCATENATE('Copy paste to Here'!G86," &amp; ",'Copy paste to Here'!D86,"  &amp;  ",'Copy paste to Here'!E86))),"Empty Cell")</f>
        <v>Anodized 316L steel labret, 16g (1.2mm) with an internally threaded 2.5mm crystal top &amp; Length: 8mm  &amp;  Crystal Color: Sapphire / Black Anodized</v>
      </c>
      <c r="B82" s="57" t="str">
        <f>'Copy paste to Here'!C86</f>
        <v>LBTC25</v>
      </c>
      <c r="C82" s="57" t="s">
        <v>794</v>
      </c>
      <c r="D82" s="58">
        <f>Invoice!B86</f>
        <v>1</v>
      </c>
      <c r="E82" s="59">
        <f>'Shipping Invoice'!J86*$N$1</f>
        <v>35.18</v>
      </c>
      <c r="F82" s="59">
        <f t="shared" si="0"/>
        <v>35.18</v>
      </c>
      <c r="G82" s="60">
        <f t="shared" si="1"/>
        <v>35.18</v>
      </c>
      <c r="H82" s="63">
        <f t="shared" si="2"/>
        <v>35.18</v>
      </c>
    </row>
    <row r="83" spans="1:8" s="62" customFormat="1" ht="24">
      <c r="A83" s="56" t="str">
        <f>IF((LEN('Copy paste to Here'!G87))&gt;5,((CONCATENATE('Copy paste to Here'!G87," &amp; ",'Copy paste to Here'!D87,"  &amp;  ",'Copy paste to Here'!E87))),"Empty Cell")</f>
        <v xml:space="preserve">Clear acrylic flexible nose stud retainer, 20g (0.8mm) with 2mm flat disk shaped top &amp;   &amp;  </v>
      </c>
      <c r="B83" s="57" t="str">
        <f>'Copy paste to Here'!C87</f>
        <v>NSRTD</v>
      </c>
      <c r="C83" s="57" t="s">
        <v>797</v>
      </c>
      <c r="D83" s="58">
        <f>Invoice!B87</f>
        <v>158</v>
      </c>
      <c r="E83" s="59">
        <f>'Shipping Invoice'!J87*$N$1</f>
        <v>4.97</v>
      </c>
      <c r="F83" s="59">
        <f t="shared" ref="F83:F146" si="3">D83*E83</f>
        <v>785.26</v>
      </c>
      <c r="G83" s="60">
        <f t="shared" ref="G83:G146" si="4">E83*$E$14</f>
        <v>4.97</v>
      </c>
      <c r="H83" s="63">
        <f t="shared" ref="H83:H146" si="5">D83*G83</f>
        <v>785.26</v>
      </c>
    </row>
    <row r="84" spans="1:8" s="62" customFormat="1" ht="24">
      <c r="A84" s="56" t="str">
        <f>IF((LEN('Copy paste to Here'!G88))&gt;5,((CONCATENATE('Copy paste to Here'!G88," &amp; ",'Copy paste to Here'!D88,"  &amp;  ",'Copy paste to Here'!E88))),"Empty Cell")</f>
        <v>Anodized surgical steel nose screw, 20g (0.8mm) with 2mm round crystal tops &amp; Color: Black  &amp;  Crystal Color: Light Siam</v>
      </c>
      <c r="B84" s="57" t="str">
        <f>'Copy paste to Here'!C88</f>
        <v>NSTC</v>
      </c>
      <c r="C84" s="57" t="s">
        <v>799</v>
      </c>
      <c r="D84" s="58">
        <f>Invoice!B88</f>
        <v>2</v>
      </c>
      <c r="E84" s="59">
        <f>'Shipping Invoice'!J88*$N$1</f>
        <v>15.63</v>
      </c>
      <c r="F84" s="59">
        <f t="shared" si="3"/>
        <v>31.26</v>
      </c>
      <c r="G84" s="60">
        <f t="shared" si="4"/>
        <v>15.63</v>
      </c>
      <c r="H84" s="63">
        <f t="shared" si="5"/>
        <v>31.26</v>
      </c>
    </row>
    <row r="85" spans="1:8" s="62" customFormat="1">
      <c r="A85" s="56" t="str">
        <f>IF((LEN('Copy paste to Here'!G89))&gt;5,((CONCATENATE('Copy paste to Here'!G89," &amp; ",'Copy paste to Here'!D89,"  &amp;  ",'Copy paste to Here'!E89))),"Empty Cell")</f>
        <v xml:space="preserve">Turquoise stone double flared plug &amp; Gauge: 6mm  &amp;  </v>
      </c>
      <c r="B85" s="57" t="str">
        <f>'Copy paste to Here'!C89</f>
        <v>PGSQ</v>
      </c>
      <c r="C85" s="57" t="s">
        <v>852</v>
      </c>
      <c r="D85" s="58">
        <f>Invoice!B89</f>
        <v>2</v>
      </c>
      <c r="E85" s="59">
        <f>'Shipping Invoice'!J89*$N$1</f>
        <v>35.18</v>
      </c>
      <c r="F85" s="59">
        <f t="shared" si="3"/>
        <v>70.36</v>
      </c>
      <c r="G85" s="60">
        <f t="shared" si="4"/>
        <v>35.18</v>
      </c>
      <c r="H85" s="63">
        <f t="shared" si="5"/>
        <v>70.36</v>
      </c>
    </row>
    <row r="86" spans="1:8" s="62" customFormat="1" ht="24">
      <c r="A86" s="56" t="str">
        <f>IF((LEN('Copy paste to Here'!G90))&gt;5,((CONCATENATE('Copy paste to Here'!G90," &amp; ",'Copy paste to Here'!D90,"  &amp;  ",'Copy paste to Here'!E90))),"Empty Cell")</f>
        <v>316L steel septum retainer in a simple inverted U shape with outward pointing ends &amp; Gauge: 1.6mm  &amp;  Length: 8mm</v>
      </c>
      <c r="B86" s="57" t="str">
        <f>'Copy paste to Here'!C90</f>
        <v>SEPB</v>
      </c>
      <c r="C86" s="57" t="s">
        <v>853</v>
      </c>
      <c r="D86" s="58">
        <f>Invoice!B90</f>
        <v>2</v>
      </c>
      <c r="E86" s="59">
        <f>'Shipping Invoice'!J90*$N$1</f>
        <v>12.08</v>
      </c>
      <c r="F86" s="59">
        <f t="shared" si="3"/>
        <v>24.16</v>
      </c>
      <c r="G86" s="60">
        <f t="shared" si="4"/>
        <v>12.08</v>
      </c>
      <c r="H86" s="63">
        <f t="shared" si="5"/>
        <v>24.16</v>
      </c>
    </row>
    <row r="87" spans="1:8" s="62" customFormat="1" ht="24">
      <c r="A87" s="56" t="str">
        <f>IF((LEN('Copy paste to Here'!G91))&gt;5,((CONCATENATE('Copy paste to Here'!G91," &amp; ",'Copy paste to Here'!D91,"  &amp;  ",'Copy paste to Here'!E91))),"Empty Cell")</f>
        <v xml:space="preserve">Surgical steel spiral, 20g (0.8mm) with two 3mm cones &amp; Length: 8mm  &amp;  </v>
      </c>
      <c r="B87" s="57" t="str">
        <f>'Copy paste to Here'!C91</f>
        <v>SP20CN</v>
      </c>
      <c r="C87" s="57" t="s">
        <v>805</v>
      </c>
      <c r="D87" s="58">
        <f>Invoice!B91</f>
        <v>4</v>
      </c>
      <c r="E87" s="59">
        <f>'Shipping Invoice'!J91*$N$1</f>
        <v>13.86</v>
      </c>
      <c r="F87" s="59">
        <f t="shared" si="3"/>
        <v>55.44</v>
      </c>
      <c r="G87" s="60">
        <f t="shared" si="4"/>
        <v>13.86</v>
      </c>
      <c r="H87" s="63">
        <f t="shared" si="5"/>
        <v>55.44</v>
      </c>
    </row>
    <row r="88" spans="1:8" s="62" customFormat="1" ht="24">
      <c r="A88" s="56" t="str">
        <f>IF((LEN('Copy paste to Here'!G92))&gt;5,((CONCATENATE('Copy paste to Here'!G92," &amp; ",'Copy paste to Here'!D92,"  &amp;  ",'Copy paste to Here'!E92))),"Empty Cell")</f>
        <v xml:space="preserve">Surgical steel spiral twister - 14g (1.6mm) with two 3mm balls &amp; Length: 8mm  &amp;  </v>
      </c>
      <c r="B88" s="57" t="str">
        <f>'Copy paste to Here'!C92</f>
        <v>SPB3</v>
      </c>
      <c r="C88" s="57" t="s">
        <v>807</v>
      </c>
      <c r="D88" s="58">
        <f>Invoice!B92</f>
        <v>4</v>
      </c>
      <c r="E88" s="59">
        <f>'Shipping Invoice'!J92*$N$1</f>
        <v>9.24</v>
      </c>
      <c r="F88" s="59">
        <f t="shared" si="3"/>
        <v>36.96</v>
      </c>
      <c r="G88" s="60">
        <f t="shared" si="4"/>
        <v>9.24</v>
      </c>
      <c r="H88" s="63">
        <f t="shared" si="5"/>
        <v>36.96</v>
      </c>
    </row>
    <row r="89" spans="1:8" s="62" customFormat="1" ht="24">
      <c r="A89" s="56" t="str">
        <f>IF((LEN('Copy paste to Here'!G93))&gt;5,((CONCATENATE('Copy paste to Here'!G93," &amp; ",'Copy paste to Here'!D93,"  &amp;  ",'Copy paste to Here'!E93))),"Empty Cell")</f>
        <v xml:space="preserve">Surgical steel eyebrow spiral, 16g (1.2mm) with two 3mm cones &amp; Length: 6mm  &amp;  </v>
      </c>
      <c r="B89" s="57" t="str">
        <f>'Copy paste to Here'!C93</f>
        <v>SPECN</v>
      </c>
      <c r="C89" s="57" t="s">
        <v>809</v>
      </c>
      <c r="D89" s="58">
        <f>Invoice!B93</f>
        <v>2</v>
      </c>
      <c r="E89" s="59">
        <f>'Shipping Invoice'!J93*$N$1</f>
        <v>10.3</v>
      </c>
      <c r="F89" s="59">
        <f t="shared" si="3"/>
        <v>20.6</v>
      </c>
      <c r="G89" s="60">
        <f t="shared" si="4"/>
        <v>10.3</v>
      </c>
      <c r="H89" s="63">
        <f t="shared" si="5"/>
        <v>20.6</v>
      </c>
    </row>
    <row r="90" spans="1:8" s="62" customFormat="1" ht="24">
      <c r="A90" s="56" t="str">
        <f>IF((LEN('Copy paste to Here'!G94))&gt;5,((CONCATENATE('Copy paste to Here'!G94," &amp; ",'Copy paste to Here'!D94,"  &amp;  ",'Copy paste to Here'!E94))),"Empty Cell")</f>
        <v>Premium PVD plated surgical steel eyebrow spiral, 16g (1.2mm) with two 3mm balls &amp; Length: 6mm  &amp;  Color: Gold</v>
      </c>
      <c r="B90" s="57" t="str">
        <f>'Copy paste to Here'!C94</f>
        <v>SPETB</v>
      </c>
      <c r="C90" s="57" t="s">
        <v>606</v>
      </c>
      <c r="D90" s="58">
        <f>Invoice!B94</f>
        <v>2</v>
      </c>
      <c r="E90" s="59">
        <f>'Shipping Invoice'!J94*$N$1</f>
        <v>24.52</v>
      </c>
      <c r="F90" s="59">
        <f t="shared" si="3"/>
        <v>49.04</v>
      </c>
      <c r="G90" s="60">
        <f t="shared" si="4"/>
        <v>24.52</v>
      </c>
      <c r="H90" s="63">
        <f t="shared" si="5"/>
        <v>49.04</v>
      </c>
    </row>
    <row r="91" spans="1:8" s="62" customFormat="1" ht="24">
      <c r="A91" s="56" t="str">
        <f>IF((LEN('Copy paste to Here'!G95))&gt;5,((CONCATENATE('Copy paste to Here'!G95," &amp; ",'Copy paste to Here'!D95,"  &amp;  ",'Copy paste to Here'!E95))),"Empty Cell")</f>
        <v>Premium PVD plated surgical steel eyebrow spiral, 16g (1.2mm) with two 3mm balls &amp; Length: 8mm  &amp;  Color: Black</v>
      </c>
      <c r="B91" s="57" t="str">
        <f>'Copy paste to Here'!C95</f>
        <v>SPETB</v>
      </c>
      <c r="C91" s="57" t="s">
        <v>606</v>
      </c>
      <c r="D91" s="58">
        <f>Invoice!B95</f>
        <v>1</v>
      </c>
      <c r="E91" s="59">
        <f>'Shipping Invoice'!J95*$N$1</f>
        <v>24.52</v>
      </c>
      <c r="F91" s="59">
        <f t="shared" si="3"/>
        <v>24.52</v>
      </c>
      <c r="G91" s="60">
        <f t="shared" si="4"/>
        <v>24.52</v>
      </c>
      <c r="H91" s="63">
        <f t="shared" si="5"/>
        <v>24.52</v>
      </c>
    </row>
    <row r="92" spans="1:8" s="62" customFormat="1" ht="24">
      <c r="A92" s="56" t="str">
        <f>IF((LEN('Copy paste to Here'!G96))&gt;5,((CONCATENATE('Copy paste to Here'!G96," &amp; ",'Copy paste to Here'!D96,"  &amp;  ",'Copy paste to Here'!E96))),"Empty Cell")</f>
        <v>Anodized surgical steel eyebrow spiral, 20g (0.8mm) with two 3mm cones &amp; Length: 6mm  &amp;  Color: Black</v>
      </c>
      <c r="B92" s="57" t="str">
        <f>'Copy paste to Here'!C96</f>
        <v>SPT20CN</v>
      </c>
      <c r="C92" s="57" t="s">
        <v>811</v>
      </c>
      <c r="D92" s="58">
        <f>Invoice!B96</f>
        <v>12</v>
      </c>
      <c r="E92" s="59">
        <f>'Shipping Invoice'!J96*$N$1</f>
        <v>20.96</v>
      </c>
      <c r="F92" s="59">
        <f t="shared" si="3"/>
        <v>251.52</v>
      </c>
      <c r="G92" s="60">
        <f t="shared" si="4"/>
        <v>20.96</v>
      </c>
      <c r="H92" s="63">
        <f t="shared" si="5"/>
        <v>251.52</v>
      </c>
    </row>
    <row r="93" spans="1:8" s="62" customFormat="1" ht="24">
      <c r="A93" s="56" t="str">
        <f>IF((LEN('Copy paste to Here'!G97))&gt;5,((CONCATENATE('Copy paste to Here'!G97," &amp; ",'Copy paste to Here'!D97,"  &amp;  ",'Copy paste to Here'!E97))),"Empty Cell")</f>
        <v xml:space="preserve">Bio flexible tongue retainer, 14g (1.6mm) with silicon O-ring &amp; Color: # 1 in picture  &amp;  </v>
      </c>
      <c r="B93" s="57" t="str">
        <f>'Copy paste to Here'!C97</f>
        <v>TR14</v>
      </c>
      <c r="C93" s="57" t="s">
        <v>650</v>
      </c>
      <c r="D93" s="58">
        <f>Invoice!B97</f>
        <v>8</v>
      </c>
      <c r="E93" s="59">
        <f>'Shipping Invoice'!J97*$N$1</f>
        <v>4.97</v>
      </c>
      <c r="F93" s="59">
        <f t="shared" si="3"/>
        <v>39.76</v>
      </c>
      <c r="G93" s="60">
        <f t="shared" si="4"/>
        <v>4.97</v>
      </c>
      <c r="H93" s="63">
        <f t="shared" si="5"/>
        <v>39.76</v>
      </c>
    </row>
    <row r="94" spans="1:8" s="62" customFormat="1" ht="24">
      <c r="A94" s="56" t="str">
        <f>IF((LEN('Copy paste to Here'!G98))&gt;5,((CONCATENATE('Copy paste to Here'!G98," &amp; ",'Copy paste to Here'!D98,"  &amp;  ",'Copy paste to Here'!E98))),"Empty Cell")</f>
        <v>Anodized titanium G23 eyebrow banana, 16g (1.2mm) with two 3mm balls &amp; Length: 8mm  &amp;  Color: Green</v>
      </c>
      <c r="B94" s="57" t="str">
        <f>'Copy paste to Here'!C98</f>
        <v>UTBNEB</v>
      </c>
      <c r="C94" s="57" t="s">
        <v>813</v>
      </c>
      <c r="D94" s="58">
        <f>Invoice!B98</f>
        <v>8</v>
      </c>
      <c r="E94" s="59">
        <f>'Shipping Invoice'!J98*$N$1</f>
        <v>49.04</v>
      </c>
      <c r="F94" s="59">
        <f t="shared" si="3"/>
        <v>392.32</v>
      </c>
      <c r="G94" s="60">
        <f t="shared" si="4"/>
        <v>49.04</v>
      </c>
      <c r="H94" s="63">
        <f t="shared" si="5"/>
        <v>392.32</v>
      </c>
    </row>
    <row r="95" spans="1:8" s="62" customFormat="1" ht="24">
      <c r="A95" s="56" t="str">
        <f>IF((LEN('Copy paste to Here'!G99))&gt;5,((CONCATENATE('Copy paste to Here'!G99," &amp; ",'Copy paste to Here'!D99,"  &amp;  ",'Copy paste to Here'!E99))),"Empty Cell")</f>
        <v>Anodized titanium G23 eyebrow banana, 16g (1.2mm) with two 3mm balls &amp; Length: 10mm  &amp;  Color: Green</v>
      </c>
      <c r="B95" s="57" t="str">
        <f>'Copy paste to Here'!C99</f>
        <v>UTBNEB</v>
      </c>
      <c r="C95" s="57" t="s">
        <v>813</v>
      </c>
      <c r="D95" s="58">
        <f>Invoice!B99</f>
        <v>8</v>
      </c>
      <c r="E95" s="59">
        <f>'Shipping Invoice'!J99*$N$1</f>
        <v>49.04</v>
      </c>
      <c r="F95" s="59">
        <f t="shared" si="3"/>
        <v>392.32</v>
      </c>
      <c r="G95" s="60">
        <f t="shared" si="4"/>
        <v>49.04</v>
      </c>
      <c r="H95" s="63">
        <f t="shared" si="5"/>
        <v>392.32</v>
      </c>
    </row>
    <row r="96" spans="1:8" s="62" customFormat="1" ht="25.5">
      <c r="A96" s="56" t="str">
        <f>IF((LEN('Copy paste to Here'!G100))&gt;5,((CONCATENATE('Copy paste to Here'!G100," &amp; ",'Copy paste to Here'!D100,"  &amp;  ",'Copy paste to Here'!E100))),"Empty Cell")</f>
        <v>Anodized titanium G23 eyebrow banana, 16g (1.2mm) with two 3mm cones &amp; Length: 8mm  &amp;  Color: Green</v>
      </c>
      <c r="B96" s="57" t="str">
        <f>'Copy paste to Here'!C100</f>
        <v>UTBNECN</v>
      </c>
      <c r="C96" s="57" t="s">
        <v>816</v>
      </c>
      <c r="D96" s="58">
        <f>Invoice!B100</f>
        <v>8</v>
      </c>
      <c r="E96" s="59">
        <f>'Shipping Invoice'!J100*$N$1</f>
        <v>49.39</v>
      </c>
      <c r="F96" s="59">
        <f t="shared" si="3"/>
        <v>395.12</v>
      </c>
      <c r="G96" s="60">
        <f t="shared" si="4"/>
        <v>49.39</v>
      </c>
      <c r="H96" s="63">
        <f t="shared" si="5"/>
        <v>395.12</v>
      </c>
    </row>
    <row r="97" spans="1:8" s="62" customFormat="1" ht="25.5">
      <c r="A97" s="56" t="str">
        <f>IF((LEN('Copy paste to Here'!G101))&gt;5,((CONCATENATE('Copy paste to Here'!G101," &amp; ",'Copy paste to Here'!D101,"  &amp;  ",'Copy paste to Here'!E101))),"Empty Cell")</f>
        <v>Anodized titanium G23 eyebrow banana, 16g (1.2mm) with two 3mm cones &amp; Length: 10mm  &amp;  Color: Green</v>
      </c>
      <c r="B97" s="57" t="str">
        <f>'Copy paste to Here'!C101</f>
        <v>UTBNECN</v>
      </c>
      <c r="C97" s="57" t="s">
        <v>816</v>
      </c>
      <c r="D97" s="58">
        <f>Invoice!B101</f>
        <v>8</v>
      </c>
      <c r="E97" s="59">
        <f>'Shipping Invoice'!J101*$N$1</f>
        <v>49.39</v>
      </c>
      <c r="F97" s="59">
        <f t="shared" si="3"/>
        <v>395.12</v>
      </c>
      <c r="G97" s="60">
        <f t="shared" si="4"/>
        <v>49.39</v>
      </c>
      <c r="H97" s="63">
        <f t="shared" si="5"/>
        <v>395.12</v>
      </c>
    </row>
    <row r="98" spans="1:8" s="62" customFormat="1" ht="25.5">
      <c r="A98" s="56" t="str">
        <f>IF((LEN('Copy paste to Here'!G102))&gt;5,((CONCATENATE('Copy paste to Here'!G102," &amp; ",'Copy paste to Here'!D102,"  &amp;  ",'Copy paste to Here'!E102))),"Empty Cell")</f>
        <v>Pack of 10 pcs. of bioflex barbell posts with external threading, 14g (1.6mm) &amp; Length: 14mm  &amp;  Color: Clear</v>
      </c>
      <c r="B98" s="57" t="str">
        <f>'Copy paste to Here'!C102</f>
        <v>XABB14G</v>
      </c>
      <c r="C98" s="57" t="s">
        <v>818</v>
      </c>
      <c r="D98" s="58">
        <f>Invoice!B102</f>
        <v>1</v>
      </c>
      <c r="E98" s="59">
        <f>'Shipping Invoice'!J102*$N$1</f>
        <v>27.72</v>
      </c>
      <c r="F98" s="59">
        <f t="shared" si="3"/>
        <v>27.72</v>
      </c>
      <c r="G98" s="60">
        <f t="shared" si="4"/>
        <v>27.72</v>
      </c>
      <c r="H98" s="63">
        <f t="shared" si="5"/>
        <v>27.72</v>
      </c>
    </row>
    <row r="99" spans="1:8" s="62" customFormat="1" ht="24">
      <c r="A99" s="56" t="str">
        <f>IF((LEN('Copy paste to Here'!G103))&gt;5,((CONCATENATE('Copy paste to Here'!G103," &amp; ",'Copy paste to Here'!D103,"  &amp;  ",'Copy paste to Here'!E103))),"Empty Cell")</f>
        <v>Pack of 10 pcs. of Flexible acrylic labret with external threading, 16g (1.2mm) &amp; Length: 10mm  &amp;  Color: Clear</v>
      </c>
      <c r="B99" s="57" t="str">
        <f>'Copy paste to Here'!C103</f>
        <v>XALB16G</v>
      </c>
      <c r="C99" s="57" t="s">
        <v>820</v>
      </c>
      <c r="D99" s="58">
        <f>Invoice!B103</f>
        <v>1</v>
      </c>
      <c r="E99" s="59">
        <f>'Shipping Invoice'!J103*$N$1</f>
        <v>27.72</v>
      </c>
      <c r="F99" s="59">
        <f t="shared" si="3"/>
        <v>27.72</v>
      </c>
      <c r="G99" s="60">
        <f t="shared" si="4"/>
        <v>27.72</v>
      </c>
      <c r="H99" s="63">
        <f t="shared" si="5"/>
        <v>27.72</v>
      </c>
    </row>
    <row r="100" spans="1:8" s="62" customFormat="1" ht="24">
      <c r="A100" s="56" t="str">
        <f>IF((LEN('Copy paste to Here'!G104))&gt;5,((CONCATENATE('Copy paste to Here'!G104," &amp; ",'Copy paste to Here'!D104,"  &amp;  ",'Copy paste to Here'!E104))),"Empty Cell")</f>
        <v xml:space="preserve">Pack of 10 pcs. of 3mm anodized surgical steel balls with threading 1.2mm (16g) &amp; Color: Rainbow  &amp;  </v>
      </c>
      <c r="B100" s="57" t="str">
        <f>'Copy paste to Here'!C104</f>
        <v>XBT3S</v>
      </c>
      <c r="C100" s="57" t="s">
        <v>822</v>
      </c>
      <c r="D100" s="58">
        <f>Invoice!B104</f>
        <v>1</v>
      </c>
      <c r="E100" s="59">
        <f>'Shipping Invoice'!J104*$N$1</f>
        <v>69.290000000000006</v>
      </c>
      <c r="F100" s="59">
        <f t="shared" si="3"/>
        <v>69.290000000000006</v>
      </c>
      <c r="G100" s="60">
        <f t="shared" si="4"/>
        <v>69.290000000000006</v>
      </c>
      <c r="H100" s="63">
        <f t="shared" si="5"/>
        <v>69.290000000000006</v>
      </c>
    </row>
    <row r="101" spans="1:8" s="62" customFormat="1" ht="24">
      <c r="A101" s="56" t="str">
        <f>IF((LEN('Copy paste to Here'!G105))&gt;5,((CONCATENATE('Copy paste to Here'!G105," &amp; ",'Copy paste to Here'!D105,"  &amp;  ",'Copy paste to Here'!E105))),"Empty Cell")</f>
        <v xml:space="preserve">Pack of 10 pcs. of 4mm anodized surgical steel balls with threading 1.6mm (14g) &amp; Color: Rainbow  &amp;  </v>
      </c>
      <c r="B101" s="57" t="str">
        <f>'Copy paste to Here'!C105</f>
        <v>XBT4G</v>
      </c>
      <c r="C101" s="57" t="s">
        <v>824</v>
      </c>
      <c r="D101" s="58">
        <f>Invoice!B105</f>
        <v>1</v>
      </c>
      <c r="E101" s="59">
        <f>'Shipping Invoice'!J105*$N$1</f>
        <v>70.709999999999994</v>
      </c>
      <c r="F101" s="59">
        <f t="shared" si="3"/>
        <v>70.709999999999994</v>
      </c>
      <c r="G101" s="60">
        <f t="shared" si="4"/>
        <v>70.709999999999994</v>
      </c>
      <c r="H101" s="63">
        <f t="shared" si="5"/>
        <v>70.709999999999994</v>
      </c>
    </row>
    <row r="102" spans="1:8" s="62" customFormat="1" ht="24">
      <c r="A102" s="56" t="str">
        <f>IF((LEN('Copy paste to Here'!G106))&gt;5,((CONCATENATE('Copy paste to Here'!G106," &amp; ",'Copy paste to Here'!D106,"  &amp;  ",'Copy paste to Here'!E106))),"Empty Cell")</f>
        <v xml:space="preserve">Pack of 10 pcs. of 3mm rose gold PVD plated 316L steel balls with 1.2mm threading (16g) &amp;   &amp;  </v>
      </c>
      <c r="B102" s="57" t="str">
        <f>'Copy paste to Here'!C106</f>
        <v>XBTT3S</v>
      </c>
      <c r="C102" s="57" t="s">
        <v>826</v>
      </c>
      <c r="D102" s="58">
        <f>Invoice!B106</f>
        <v>1</v>
      </c>
      <c r="E102" s="59">
        <f>'Shipping Invoice'!J106*$N$1</f>
        <v>69.290000000000006</v>
      </c>
      <c r="F102" s="59">
        <f t="shared" si="3"/>
        <v>69.290000000000006</v>
      </c>
      <c r="G102" s="60">
        <f t="shared" si="4"/>
        <v>69.290000000000006</v>
      </c>
      <c r="H102" s="63">
        <f t="shared" si="5"/>
        <v>69.290000000000006</v>
      </c>
    </row>
    <row r="103" spans="1:8" s="62" customFormat="1" ht="24">
      <c r="A103" s="56" t="str">
        <f>IF((LEN('Copy paste to Here'!G107))&gt;5,((CONCATENATE('Copy paste to Here'!G107," &amp; ",'Copy paste to Here'!D107,"  &amp;  ",'Copy paste to Here'!E107))),"Empty Cell")</f>
        <v xml:space="preserve">Pack of 10 pcs. of 3mm surgical steel half jewel balls with bezel set crystal with 1.2mm threading (16g) &amp; Crystal Color: Clear  &amp;  </v>
      </c>
      <c r="B103" s="57" t="str">
        <f>'Copy paste to Here'!C107</f>
        <v>XHJB3</v>
      </c>
      <c r="C103" s="57" t="s">
        <v>828</v>
      </c>
      <c r="D103" s="58">
        <f>Invoice!B107</f>
        <v>2</v>
      </c>
      <c r="E103" s="59">
        <f>'Shipping Invoice'!J107*$N$1</f>
        <v>131.47</v>
      </c>
      <c r="F103" s="59">
        <f t="shared" si="3"/>
        <v>262.94</v>
      </c>
      <c r="G103" s="60">
        <f t="shared" si="4"/>
        <v>131.47</v>
      </c>
      <c r="H103" s="63">
        <f t="shared" si="5"/>
        <v>262.94</v>
      </c>
    </row>
    <row r="104" spans="1:8" s="62" customFormat="1" ht="36">
      <c r="A104" s="56" t="str">
        <f>IF((LEN('Copy paste to Here'!G108))&gt;5,((CONCATENATE('Copy paste to Here'!G108," &amp; ",'Copy paste to Here'!D108,"  &amp;  ",'Copy paste to Here'!E108))),"Empty Cell")</f>
        <v xml:space="preserve">Pack of 10 pcs. of 3mm surgical steel half jewel balls with bezel set crystal with 1.2mm threading (16g) &amp; Crystal Color: Aquamarine  &amp;  </v>
      </c>
      <c r="B104" s="57" t="str">
        <f>'Copy paste to Here'!C108</f>
        <v>XHJB3</v>
      </c>
      <c r="C104" s="57" t="s">
        <v>828</v>
      </c>
      <c r="D104" s="58">
        <f>Invoice!B108</f>
        <v>1</v>
      </c>
      <c r="E104" s="59">
        <f>'Shipping Invoice'!J108*$N$1</f>
        <v>131.47</v>
      </c>
      <c r="F104" s="59">
        <f t="shared" si="3"/>
        <v>131.47</v>
      </c>
      <c r="G104" s="60">
        <f t="shared" si="4"/>
        <v>131.47</v>
      </c>
      <c r="H104" s="63">
        <f t="shared" si="5"/>
        <v>131.47</v>
      </c>
    </row>
    <row r="105" spans="1:8" s="62" customFormat="1" ht="24">
      <c r="A105" s="56" t="str">
        <f>IF((LEN('Copy paste to Here'!G109))&gt;5,((CONCATENATE('Copy paste to Here'!G109," &amp; ",'Copy paste to Here'!D109,"  &amp;  ",'Copy paste to Here'!E109))),"Empty Cell")</f>
        <v xml:space="preserve">Pack of 10 pcs. of 3mm surgical steel half jewel balls with bezel set crystal with 1.2mm threading (16g) &amp; Crystal Color: Jet  &amp;  </v>
      </c>
      <c r="B105" s="57" t="str">
        <f>'Copy paste to Here'!C109</f>
        <v>XHJB3</v>
      </c>
      <c r="C105" s="57" t="s">
        <v>828</v>
      </c>
      <c r="D105" s="58">
        <f>Invoice!B109</f>
        <v>1</v>
      </c>
      <c r="E105" s="59">
        <f>'Shipping Invoice'!J109*$N$1</f>
        <v>131.47</v>
      </c>
      <c r="F105" s="59">
        <f t="shared" si="3"/>
        <v>131.47</v>
      </c>
      <c r="G105" s="60">
        <f t="shared" si="4"/>
        <v>131.47</v>
      </c>
      <c r="H105" s="63">
        <f t="shared" si="5"/>
        <v>131.47</v>
      </c>
    </row>
    <row r="106" spans="1:8" s="62" customFormat="1" ht="36">
      <c r="A106" s="56" t="str">
        <f>IF((LEN('Copy paste to Here'!G110))&gt;5,((CONCATENATE('Copy paste to Here'!G110," &amp; ",'Copy paste to Here'!D110,"  &amp;  ",'Copy paste to Here'!E110))),"Empty Cell")</f>
        <v xml:space="preserve">Pack of 10 pcs. of 3mm high polished surgical steel balls with bezel set crystal and with 1.2mm (16g) threading &amp; Crystal Color: Clear  &amp;  </v>
      </c>
      <c r="B106" s="57" t="str">
        <f>'Copy paste to Here'!C110</f>
        <v>XJB3</v>
      </c>
      <c r="C106" s="57" t="s">
        <v>830</v>
      </c>
      <c r="D106" s="58">
        <f>Invoice!B110</f>
        <v>1</v>
      </c>
      <c r="E106" s="59">
        <f>'Shipping Invoice'!J110*$N$1</f>
        <v>85.28</v>
      </c>
      <c r="F106" s="59">
        <f t="shared" si="3"/>
        <v>85.28</v>
      </c>
      <c r="G106" s="60">
        <f t="shared" si="4"/>
        <v>85.28</v>
      </c>
      <c r="H106" s="63">
        <f t="shared" si="5"/>
        <v>85.28</v>
      </c>
    </row>
    <row r="107" spans="1:8" s="62" customFormat="1" ht="36">
      <c r="A107" s="56" t="str">
        <f>IF((LEN('Copy paste to Here'!G111))&gt;5,((CONCATENATE('Copy paste to Here'!G111," &amp; ",'Copy paste to Here'!D111,"  &amp;  ",'Copy paste to Here'!E111))),"Empty Cell")</f>
        <v xml:space="preserve">Pack of 10 pcs. of 3mm high polished surgical steel balls with bezel set crystal and with 1.2mm (16g) threading &amp; Crystal Color: AB  &amp;  </v>
      </c>
      <c r="B107" s="57" t="str">
        <f>'Copy paste to Here'!C111</f>
        <v>XJB3</v>
      </c>
      <c r="C107" s="57" t="s">
        <v>830</v>
      </c>
      <c r="D107" s="58">
        <f>Invoice!B111</f>
        <v>1</v>
      </c>
      <c r="E107" s="59">
        <f>'Shipping Invoice'!J111*$N$1</f>
        <v>85.28</v>
      </c>
      <c r="F107" s="59">
        <f t="shared" si="3"/>
        <v>85.28</v>
      </c>
      <c r="G107" s="60">
        <f t="shared" si="4"/>
        <v>85.28</v>
      </c>
      <c r="H107" s="63">
        <f t="shared" si="5"/>
        <v>85.28</v>
      </c>
    </row>
    <row r="108" spans="1:8" s="62" customFormat="1" ht="36">
      <c r="A108" s="56" t="str">
        <f>IF((LEN('Copy paste to Here'!G112))&gt;5,((CONCATENATE('Copy paste to Here'!G112," &amp; ",'Copy paste to Here'!D112,"  &amp;  ",'Copy paste to Here'!E112))),"Empty Cell")</f>
        <v xml:space="preserve">Pack of 10 pcs. of 3mm high polished surgical steel balls with bezel set crystal and with 1.2mm (16g) threading &amp; Crystal Color: Jet  &amp;  </v>
      </c>
      <c r="B108" s="57" t="str">
        <f>'Copy paste to Here'!C112</f>
        <v>XJB3</v>
      </c>
      <c r="C108" s="57" t="s">
        <v>830</v>
      </c>
      <c r="D108" s="58">
        <f>Invoice!B112</f>
        <v>1</v>
      </c>
      <c r="E108" s="59">
        <f>'Shipping Invoice'!J112*$N$1</f>
        <v>85.28</v>
      </c>
      <c r="F108" s="59">
        <f t="shared" si="3"/>
        <v>85.28</v>
      </c>
      <c r="G108" s="60">
        <f t="shared" si="4"/>
        <v>85.28</v>
      </c>
      <c r="H108" s="63">
        <f t="shared" si="5"/>
        <v>85.28</v>
      </c>
    </row>
    <row r="109" spans="1:8" s="62" customFormat="1" ht="24">
      <c r="A109" s="56" t="str">
        <f>IF((LEN('Copy paste to Here'!G113))&gt;5,((CONCATENATE('Copy paste to Here'!G113," &amp; ",'Copy paste to Here'!D113,"  &amp;  ",'Copy paste to Here'!E113))),"Empty Cell")</f>
        <v xml:space="preserve">Set of 10 pcs. of 3mm acrylic ball in solid colors with 16g (1.2mm) threading &amp; Color: Black  &amp;  </v>
      </c>
      <c r="B109" s="57" t="str">
        <f>'Copy paste to Here'!C113</f>
        <v>XSAB3</v>
      </c>
      <c r="C109" s="57" t="s">
        <v>832</v>
      </c>
      <c r="D109" s="58">
        <f>Invoice!B113</f>
        <v>2</v>
      </c>
      <c r="E109" s="59">
        <f>'Shipping Invoice'!J113*$N$1</f>
        <v>22.74</v>
      </c>
      <c r="F109" s="59">
        <f t="shared" si="3"/>
        <v>45.48</v>
      </c>
      <c r="G109" s="60">
        <f t="shared" si="4"/>
        <v>22.74</v>
      </c>
      <c r="H109" s="63">
        <f t="shared" si="5"/>
        <v>45.48</v>
      </c>
    </row>
    <row r="110" spans="1:8" s="62" customFormat="1" ht="24">
      <c r="A110" s="56" t="str">
        <f>IF((LEN('Copy paste to Here'!G114))&gt;5,((CONCATENATE('Copy paste to Here'!G114," &amp; ",'Copy paste to Here'!D114,"  &amp;  ",'Copy paste to Here'!E114))),"Empty Cell")</f>
        <v xml:space="preserve">Set of 10 pcs. of 3mm acrylic ball in solid colors with 16g (1.2mm) threading &amp; Color: Green  &amp;  </v>
      </c>
      <c r="B110" s="57" t="str">
        <f>'Copy paste to Here'!C114</f>
        <v>XSAB3</v>
      </c>
      <c r="C110" s="57" t="s">
        <v>832</v>
      </c>
      <c r="D110" s="58">
        <f>Invoice!B114</f>
        <v>1</v>
      </c>
      <c r="E110" s="59">
        <f>'Shipping Invoice'!J114*$N$1</f>
        <v>22.74</v>
      </c>
      <c r="F110" s="59">
        <f t="shared" si="3"/>
        <v>22.74</v>
      </c>
      <c r="G110" s="60">
        <f t="shared" si="4"/>
        <v>22.74</v>
      </c>
      <c r="H110" s="63">
        <f t="shared" si="5"/>
        <v>22.74</v>
      </c>
    </row>
    <row r="111" spans="1:8" s="62" customFormat="1" ht="24">
      <c r="A111" s="56" t="str">
        <f>IF((LEN('Copy paste to Here'!G115))&gt;5,((CONCATENATE('Copy paste to Here'!G115," &amp; ",'Copy paste to Here'!D115,"  &amp;  ",'Copy paste to Here'!E115))),"Empty Cell")</f>
        <v xml:space="preserve">Set of 10 pcs. of 3mm acrylic ball in solid colors with 16g (1.2mm) threading &amp; Color: Pink  &amp;  </v>
      </c>
      <c r="B111" s="57" t="str">
        <f>'Copy paste to Here'!C115</f>
        <v>XSAB3</v>
      </c>
      <c r="C111" s="57" t="s">
        <v>832</v>
      </c>
      <c r="D111" s="58">
        <f>Invoice!B115</f>
        <v>1</v>
      </c>
      <c r="E111" s="59">
        <f>'Shipping Invoice'!J115*$N$1</f>
        <v>22.74</v>
      </c>
      <c r="F111" s="59">
        <f t="shared" si="3"/>
        <v>22.74</v>
      </c>
      <c r="G111" s="60">
        <f t="shared" si="4"/>
        <v>22.74</v>
      </c>
      <c r="H111" s="63">
        <f t="shared" si="5"/>
        <v>22.74</v>
      </c>
    </row>
    <row r="112" spans="1:8" s="62" customFormat="1" ht="24">
      <c r="A112" s="56" t="str">
        <f>IF((LEN('Copy paste to Here'!G116))&gt;5,((CONCATENATE('Copy paste to Here'!G116," &amp; ",'Copy paste to Here'!D116,"  &amp;  ",'Copy paste to Here'!E116))),"Empty Cell")</f>
        <v xml:space="preserve">Set of 10 pcs. of 3mm acrylic ball in solid colors with 16g (1.2mm) threading &amp; Color: Purple  &amp;  </v>
      </c>
      <c r="B112" s="57" t="str">
        <f>'Copy paste to Here'!C116</f>
        <v>XSAB3</v>
      </c>
      <c r="C112" s="57" t="s">
        <v>832</v>
      </c>
      <c r="D112" s="58">
        <f>Invoice!B116</f>
        <v>1</v>
      </c>
      <c r="E112" s="59">
        <f>'Shipping Invoice'!J116*$N$1</f>
        <v>22.74</v>
      </c>
      <c r="F112" s="59">
        <f t="shared" si="3"/>
        <v>22.74</v>
      </c>
      <c r="G112" s="60">
        <f t="shared" si="4"/>
        <v>22.74</v>
      </c>
      <c r="H112" s="63">
        <f t="shared" si="5"/>
        <v>22.74</v>
      </c>
    </row>
    <row r="113" spans="1:8" s="62" customFormat="1" ht="24">
      <c r="A113" s="56" t="str">
        <f>IF((LEN('Copy paste to Here'!G117))&gt;5,((CONCATENATE('Copy paste to Here'!G117," &amp; ",'Copy paste to Here'!D117,"  &amp;  ",'Copy paste to Here'!E117))),"Empty Cell")</f>
        <v xml:space="preserve">Set of 10 pcs. of 4mm acrylic ball in solid colors with 14g (1.6mm) threading &amp; Color: Black  &amp;  </v>
      </c>
      <c r="B113" s="57" t="str">
        <f>'Copy paste to Here'!C117</f>
        <v>XSAB4</v>
      </c>
      <c r="C113" s="57" t="s">
        <v>836</v>
      </c>
      <c r="D113" s="58">
        <f>Invoice!B117</f>
        <v>1</v>
      </c>
      <c r="E113" s="59">
        <f>'Shipping Invoice'!J117*$N$1</f>
        <v>22.74</v>
      </c>
      <c r="F113" s="59">
        <f t="shared" si="3"/>
        <v>22.74</v>
      </c>
      <c r="G113" s="60">
        <f t="shared" si="4"/>
        <v>22.74</v>
      </c>
      <c r="H113" s="63">
        <f t="shared" si="5"/>
        <v>22.74</v>
      </c>
    </row>
    <row r="114" spans="1:8" s="62" customFormat="1" ht="24">
      <c r="A114" s="56" t="str">
        <f>IF((LEN('Copy paste to Here'!G118))&gt;5,((CONCATENATE('Copy paste to Here'!G118," &amp; ",'Copy paste to Here'!D118,"  &amp;  ",'Copy paste to Here'!E118))),"Empty Cell")</f>
        <v xml:space="preserve">Set of 10 pcs. of 3mm solid color acrylic cones with 16g (1.2mm) threading &amp; Color: Black  &amp;  </v>
      </c>
      <c r="B114" s="57" t="str">
        <f>'Copy paste to Here'!C118</f>
        <v>XSACN3</v>
      </c>
      <c r="C114" s="57" t="s">
        <v>838</v>
      </c>
      <c r="D114" s="58">
        <f>Invoice!B118</f>
        <v>1</v>
      </c>
      <c r="E114" s="59">
        <f>'Shipping Invoice'!J118*$N$1</f>
        <v>26.29</v>
      </c>
      <c r="F114" s="59">
        <f t="shared" si="3"/>
        <v>26.29</v>
      </c>
      <c r="G114" s="60">
        <f t="shared" si="4"/>
        <v>26.29</v>
      </c>
      <c r="H114" s="63">
        <f t="shared" si="5"/>
        <v>26.29</v>
      </c>
    </row>
    <row r="115" spans="1:8" s="62" customFormat="1" ht="24">
      <c r="A115" s="56" t="str">
        <f>IF((LEN('Copy paste to Here'!G119))&gt;5,((CONCATENATE('Copy paste to Here'!G119," &amp; ",'Copy paste to Here'!D119,"  &amp;  ",'Copy paste to Here'!E119))),"Empty Cell")</f>
        <v xml:space="preserve">Set of 10 pcs. of 4mm solid color acrylic cones with 14g (1.6mm) threading &amp; Color: Black  &amp;  </v>
      </c>
      <c r="B115" s="57" t="str">
        <f>'Copy paste to Here'!C119</f>
        <v>XSACN4</v>
      </c>
      <c r="C115" s="57" t="s">
        <v>840</v>
      </c>
      <c r="D115" s="58">
        <f>Invoice!B119</f>
        <v>1</v>
      </c>
      <c r="E115" s="59">
        <f>'Shipping Invoice'!J119*$N$1</f>
        <v>26.29</v>
      </c>
      <c r="F115" s="59">
        <f t="shared" si="3"/>
        <v>26.29</v>
      </c>
      <c r="G115" s="60">
        <f t="shared" si="4"/>
        <v>26.29</v>
      </c>
      <c r="H115" s="63">
        <f t="shared" si="5"/>
        <v>26.29</v>
      </c>
    </row>
    <row r="116" spans="1:8" s="62" customFormat="1" ht="24">
      <c r="A116" s="56" t="str">
        <f>IF((LEN('Copy paste to Here'!G120))&gt;5,((CONCATENATE('Copy paste to Here'!G120," &amp; ",'Copy paste to Here'!D120,"  &amp;  ",'Copy paste to Here'!E120))),"Empty Cell")</f>
        <v xml:space="preserve">Set of 10 pcs. of 4mm solid color acrylic cones with 14g (1.6mm) threading &amp; Color: Pink  &amp;  </v>
      </c>
      <c r="B116" s="57" t="str">
        <f>'Copy paste to Here'!C120</f>
        <v>XSACN4</v>
      </c>
      <c r="C116" s="57" t="s">
        <v>840</v>
      </c>
      <c r="D116" s="58">
        <f>Invoice!B120</f>
        <v>1</v>
      </c>
      <c r="E116" s="59">
        <f>'Shipping Invoice'!J120*$N$1</f>
        <v>26.29</v>
      </c>
      <c r="F116" s="59">
        <f t="shared" si="3"/>
        <v>26.29</v>
      </c>
      <c r="G116" s="60">
        <f t="shared" si="4"/>
        <v>26.29</v>
      </c>
      <c r="H116" s="63">
        <f t="shared" si="5"/>
        <v>26.29</v>
      </c>
    </row>
    <row r="117" spans="1:8" s="62" customFormat="1" ht="24">
      <c r="A117" s="56" t="str">
        <f>IF((LEN('Copy paste to Here'!G121))&gt;5,((CONCATENATE('Copy paste to Here'!G121," &amp; ",'Copy paste to Here'!D121,"  &amp;  ",'Copy paste to Here'!E121))),"Empty Cell")</f>
        <v xml:space="preserve">Set of 10 pcs. of 3mm acrylic UV cones with 16g (1.2mm) threading &amp; Color: Pink  &amp;  </v>
      </c>
      <c r="B117" s="57" t="str">
        <f>'Copy paste to Here'!C121</f>
        <v>XUVCN3</v>
      </c>
      <c r="C117" s="57" t="s">
        <v>842</v>
      </c>
      <c r="D117" s="58">
        <f>Invoice!B121</f>
        <v>5</v>
      </c>
      <c r="E117" s="59">
        <f>'Shipping Invoice'!J121*$N$1</f>
        <v>26.29</v>
      </c>
      <c r="F117" s="59">
        <f t="shared" si="3"/>
        <v>131.44999999999999</v>
      </c>
      <c r="G117" s="60">
        <f t="shared" si="4"/>
        <v>26.29</v>
      </c>
      <c r="H117" s="63">
        <f t="shared" si="5"/>
        <v>131.44999999999999</v>
      </c>
    </row>
    <row r="118" spans="1:8" s="62" customFormat="1" ht="24">
      <c r="A118" s="56" t="str">
        <f>IF((LEN('Copy paste to Here'!G122))&gt;5,((CONCATENATE('Copy paste to Here'!G122," &amp; ",'Copy paste to Here'!D122,"  &amp;  ",'Copy paste to Here'!E122))),"Empty Cell")</f>
        <v xml:space="preserve">Set of 10 pcs. of 4mm acrylic UV cones with 14g (1.6mm) threading &amp; Color: Black  &amp;  </v>
      </c>
      <c r="B118" s="57" t="str">
        <f>'Copy paste to Here'!C122</f>
        <v>XUVCN4</v>
      </c>
      <c r="C118" s="57" t="s">
        <v>844</v>
      </c>
      <c r="D118" s="58">
        <f>Invoice!B122</f>
        <v>2</v>
      </c>
      <c r="E118" s="59">
        <f>'Shipping Invoice'!J122*$N$1</f>
        <v>26.29</v>
      </c>
      <c r="F118" s="59">
        <f t="shared" si="3"/>
        <v>52.58</v>
      </c>
      <c r="G118" s="60">
        <f t="shared" si="4"/>
        <v>26.29</v>
      </c>
      <c r="H118" s="63">
        <f t="shared" si="5"/>
        <v>52.58</v>
      </c>
    </row>
    <row r="119" spans="1:8" s="62" customFormat="1" ht="24">
      <c r="A119" s="56" t="str">
        <f>IF((LEN('Copy paste to Here'!G123))&gt;5,((CONCATENATE('Copy paste to Here'!G123," &amp; ",'Copy paste to Here'!D123,"  &amp;  ",'Copy paste to Here'!E123))),"Empty Cell")</f>
        <v xml:space="preserve">Set of 10 pcs. of 4mm acrylic UV dice with 14g (1.6mm) threading &amp; Color: Purple  &amp;  </v>
      </c>
      <c r="B119" s="57" t="str">
        <f>'Copy paste to Here'!C123</f>
        <v>XUVDI4</v>
      </c>
      <c r="C119" s="57" t="s">
        <v>846</v>
      </c>
      <c r="D119" s="58">
        <f>Invoice!B123</f>
        <v>1</v>
      </c>
      <c r="E119" s="59">
        <f>'Shipping Invoice'!J123*$N$1</f>
        <v>44.06</v>
      </c>
      <c r="F119" s="59">
        <f t="shared" si="3"/>
        <v>44.06</v>
      </c>
      <c r="G119" s="60">
        <f t="shared" si="4"/>
        <v>44.06</v>
      </c>
      <c r="H119" s="63">
        <f t="shared" si="5"/>
        <v>44.06</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12304.440000000004</v>
      </c>
      <c r="G1000" s="60"/>
      <c r="H1000" s="61">
        <f t="shared" ref="H1000:H1007" si="49">F1000*$E$14</f>
        <v>12304.440000000004</v>
      </c>
    </row>
    <row r="1001" spans="1:8" s="62" customFormat="1">
      <c r="A1001" s="56" t="str">
        <f>'[2]Copy paste to Here'!T2</f>
        <v>SHIPPING HANDLING</v>
      </c>
      <c r="B1001" s="75"/>
      <c r="C1001" s="75"/>
      <c r="D1001" s="76"/>
      <c r="E1001" s="67"/>
      <c r="F1001" s="59">
        <f>Invoice!J125</f>
        <v>-4921.7760000000017</v>
      </c>
      <c r="G1001" s="60"/>
      <c r="H1001" s="61">
        <f t="shared" si="49"/>
        <v>-4921.7760000000017</v>
      </c>
    </row>
    <row r="1002" spans="1:8" s="62" customFormat="1" outlineLevel="1">
      <c r="A1002" s="56" t="str">
        <f>'[2]Copy paste to Here'!T3</f>
        <v>DISCOUNT</v>
      </c>
      <c r="B1002" s="75"/>
      <c r="C1002" s="75"/>
      <c r="D1002" s="76"/>
      <c r="E1002" s="67"/>
      <c r="F1002" s="59">
        <f>Invoice!J126</f>
        <v>0</v>
      </c>
      <c r="G1002" s="60"/>
      <c r="H1002" s="61">
        <f t="shared" si="49"/>
        <v>0</v>
      </c>
    </row>
    <row r="1003" spans="1:8" s="62" customFormat="1">
      <c r="A1003" s="56" t="str">
        <f>'[2]Copy paste to Here'!T4</f>
        <v>Total:</v>
      </c>
      <c r="B1003" s="75"/>
      <c r="C1003" s="75"/>
      <c r="D1003" s="76"/>
      <c r="E1003" s="67"/>
      <c r="F1003" s="59">
        <f>SUM(F1000:F1002)</f>
        <v>7382.6640000000025</v>
      </c>
      <c r="G1003" s="60"/>
      <c r="H1003" s="61">
        <f t="shared" si="49"/>
        <v>7382.6640000000025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12304.440000000004</v>
      </c>
    </row>
    <row r="1010" spans="1:8" s="21" customFormat="1">
      <c r="A1010" s="22"/>
      <c r="E1010" s="21" t="s">
        <v>182</v>
      </c>
      <c r="H1010" s="84">
        <f>(SUMIF($A$1000:$A$1008,"Total:",$H$1000:$H$1008))</f>
        <v>7382.6640000000025</v>
      </c>
    </row>
    <row r="1011" spans="1:8" s="21" customFormat="1">
      <c r="E1011" s="21" t="s">
        <v>183</v>
      </c>
      <c r="H1011" s="85">
        <f>H1013-H1012</f>
        <v>6899.68</v>
      </c>
    </row>
    <row r="1012" spans="1:8" s="21" customFormat="1">
      <c r="E1012" s="21" t="s">
        <v>184</v>
      </c>
      <c r="H1012" s="85">
        <f>ROUND((H1013*7)/107,2)</f>
        <v>482.98</v>
      </c>
    </row>
    <row r="1013" spans="1:8" s="21" customFormat="1">
      <c r="E1013" s="22" t="s">
        <v>185</v>
      </c>
      <c r="H1013" s="86">
        <f>ROUND((SUMIF($A$1000:$A$1008,"Total:",$H$1000:$H$1008)),2)</f>
        <v>7382.66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2"/>
  <sheetViews>
    <sheetView workbookViewId="0">
      <selection activeCell="A5" sqref="A5"/>
    </sheetView>
  </sheetViews>
  <sheetFormatPr defaultRowHeight="15"/>
  <sheetData>
    <row r="1" spans="1:1">
      <c r="A1" s="2" t="s">
        <v>586</v>
      </c>
    </row>
    <row r="2" spans="1:1">
      <c r="A2" s="2" t="s">
        <v>727</v>
      </c>
    </row>
    <row r="3" spans="1:1">
      <c r="A3" s="2" t="s">
        <v>727</v>
      </c>
    </row>
    <row r="4" spans="1:1">
      <c r="A4" s="2" t="s">
        <v>729</v>
      </c>
    </row>
    <row r="5" spans="1:1">
      <c r="A5" s="2" t="s">
        <v>731</v>
      </c>
    </row>
    <row r="6" spans="1:1">
      <c r="A6" s="2" t="s">
        <v>734</v>
      </c>
    </row>
    <row r="7" spans="1:1">
      <c r="A7" s="2" t="s">
        <v>734</v>
      </c>
    </row>
    <row r="8" spans="1:1">
      <c r="A8" s="2" t="s">
        <v>736</v>
      </c>
    </row>
    <row r="9" spans="1:1">
      <c r="A9" s="2" t="s">
        <v>736</v>
      </c>
    </row>
    <row r="10" spans="1:1">
      <c r="A10" s="2" t="s">
        <v>736</v>
      </c>
    </row>
    <row r="11" spans="1:1">
      <c r="A11" s="2" t="s">
        <v>738</v>
      </c>
    </row>
    <row r="12" spans="1:1">
      <c r="A12" s="2" t="s">
        <v>739</v>
      </c>
    </row>
    <row r="13" spans="1:1">
      <c r="A13" s="2" t="s">
        <v>848</v>
      </c>
    </row>
    <row r="14" spans="1:1">
      <c r="A14" s="2" t="s">
        <v>743</v>
      </c>
    </row>
    <row r="15" spans="1:1">
      <c r="A15" s="2" t="s">
        <v>745</v>
      </c>
    </row>
    <row r="16" spans="1:1">
      <c r="A16" s="2" t="s">
        <v>748</v>
      </c>
    </row>
    <row r="17" spans="1:1">
      <c r="A17" s="2" t="s">
        <v>668</v>
      </c>
    </row>
    <row r="18" spans="1:1">
      <c r="A18" s="2" t="s">
        <v>751</v>
      </c>
    </row>
    <row r="19" spans="1:1">
      <c r="A19" s="2" t="s">
        <v>753</v>
      </c>
    </row>
    <row r="20" spans="1:1">
      <c r="A20" s="2" t="s">
        <v>753</v>
      </c>
    </row>
    <row r="21" spans="1:1">
      <c r="A21" s="2" t="s">
        <v>753</v>
      </c>
    </row>
    <row r="22" spans="1:1">
      <c r="A22" s="2" t="s">
        <v>755</v>
      </c>
    </row>
    <row r="23" spans="1:1">
      <c r="A23" s="2" t="s">
        <v>757</v>
      </c>
    </row>
    <row r="24" spans="1:1">
      <c r="A24" s="2" t="s">
        <v>757</v>
      </c>
    </row>
    <row r="25" spans="1:1">
      <c r="A25" s="2" t="s">
        <v>757</v>
      </c>
    </row>
    <row r="26" spans="1:1">
      <c r="A26" s="2" t="s">
        <v>757</v>
      </c>
    </row>
    <row r="27" spans="1:1">
      <c r="A27" s="2" t="s">
        <v>757</v>
      </c>
    </row>
    <row r="28" spans="1:1">
      <c r="A28" s="2" t="s">
        <v>757</v>
      </c>
    </row>
    <row r="29" spans="1:1">
      <c r="A29" s="2" t="s">
        <v>618</v>
      </c>
    </row>
    <row r="30" spans="1:1">
      <c r="A30" s="2" t="s">
        <v>618</v>
      </c>
    </row>
    <row r="31" spans="1:1">
      <c r="A31" s="2" t="s">
        <v>618</v>
      </c>
    </row>
    <row r="32" spans="1:1">
      <c r="A32" s="2" t="s">
        <v>759</v>
      </c>
    </row>
    <row r="33" spans="1:1">
      <c r="A33" s="2" t="s">
        <v>761</v>
      </c>
    </row>
    <row r="34" spans="1:1">
      <c r="A34" s="2" t="s">
        <v>763</v>
      </c>
    </row>
    <row r="35" spans="1:1">
      <c r="A35" s="2" t="s">
        <v>765</v>
      </c>
    </row>
    <row r="36" spans="1:1">
      <c r="A36" s="2" t="s">
        <v>716</v>
      </c>
    </row>
    <row r="37" spans="1:1">
      <c r="A37" s="2" t="s">
        <v>767</v>
      </c>
    </row>
    <row r="38" spans="1:1">
      <c r="A38" s="2" t="s">
        <v>769</v>
      </c>
    </row>
    <row r="39" spans="1:1">
      <c r="A39" s="2" t="s">
        <v>769</v>
      </c>
    </row>
    <row r="40" spans="1:1">
      <c r="A40" s="2" t="s">
        <v>771</v>
      </c>
    </row>
    <row r="41" spans="1:1">
      <c r="A41" s="2" t="s">
        <v>771</v>
      </c>
    </row>
    <row r="42" spans="1:1">
      <c r="A42" s="2" t="s">
        <v>771</v>
      </c>
    </row>
    <row r="43" spans="1:1">
      <c r="A43" s="2" t="s">
        <v>773</v>
      </c>
    </row>
    <row r="44" spans="1:1">
      <c r="A44" s="2" t="s">
        <v>775</v>
      </c>
    </row>
    <row r="45" spans="1:1">
      <c r="A45" s="2" t="s">
        <v>775</v>
      </c>
    </row>
    <row r="46" spans="1:1">
      <c r="A46" s="2" t="s">
        <v>775</v>
      </c>
    </row>
    <row r="47" spans="1:1">
      <c r="A47" s="2" t="s">
        <v>777</v>
      </c>
    </row>
    <row r="48" spans="1:1">
      <c r="A48" s="2" t="s">
        <v>779</v>
      </c>
    </row>
    <row r="49" spans="1:1">
      <c r="A49" s="2" t="s">
        <v>779</v>
      </c>
    </row>
    <row r="50" spans="1:1">
      <c r="A50" s="2" t="s">
        <v>779</v>
      </c>
    </row>
    <row r="51" spans="1:1">
      <c r="A51" s="2" t="s">
        <v>718</v>
      </c>
    </row>
    <row r="52" spans="1:1">
      <c r="A52" s="2" t="s">
        <v>718</v>
      </c>
    </row>
    <row r="53" spans="1:1">
      <c r="A53" s="2" t="s">
        <v>781</v>
      </c>
    </row>
    <row r="54" spans="1:1">
      <c r="A54" s="2" t="s">
        <v>781</v>
      </c>
    </row>
    <row r="55" spans="1:1">
      <c r="A55" s="2" t="s">
        <v>781</v>
      </c>
    </row>
    <row r="56" spans="1:1">
      <c r="A56" s="2" t="s">
        <v>783</v>
      </c>
    </row>
    <row r="57" spans="1:1">
      <c r="A57" s="2" t="s">
        <v>785</v>
      </c>
    </row>
    <row r="58" spans="1:1">
      <c r="A58" s="2" t="s">
        <v>849</v>
      </c>
    </row>
    <row r="59" spans="1:1">
      <c r="A59" s="2" t="s">
        <v>850</v>
      </c>
    </row>
    <row r="60" spans="1:1">
      <c r="A60" s="2" t="s">
        <v>789</v>
      </c>
    </row>
    <row r="61" spans="1:1">
      <c r="A61" s="2" t="s">
        <v>789</v>
      </c>
    </row>
    <row r="62" spans="1:1">
      <c r="A62" s="2" t="s">
        <v>789</v>
      </c>
    </row>
    <row r="63" spans="1:1">
      <c r="A63" s="2" t="s">
        <v>851</v>
      </c>
    </row>
    <row r="64" spans="1:1">
      <c r="A64" s="2" t="s">
        <v>851</v>
      </c>
    </row>
    <row r="65" spans="1:1">
      <c r="A65" s="2" t="s">
        <v>794</v>
      </c>
    </row>
    <row r="66" spans="1:1">
      <c r="A66" s="2" t="s">
        <v>797</v>
      </c>
    </row>
    <row r="67" spans="1:1">
      <c r="A67" s="2" t="s">
        <v>799</v>
      </c>
    </row>
    <row r="68" spans="1:1">
      <c r="A68" s="2" t="s">
        <v>852</v>
      </c>
    </row>
    <row r="69" spans="1:1">
      <c r="A69" s="2" t="s">
        <v>853</v>
      </c>
    </row>
    <row r="70" spans="1:1">
      <c r="A70" s="2" t="s">
        <v>805</v>
      </c>
    </row>
    <row r="71" spans="1:1">
      <c r="A71" s="2" t="s">
        <v>807</v>
      </c>
    </row>
    <row r="72" spans="1:1">
      <c r="A72" s="2" t="s">
        <v>809</v>
      </c>
    </row>
    <row r="73" spans="1:1">
      <c r="A73" s="2" t="s">
        <v>606</v>
      </c>
    </row>
    <row r="74" spans="1:1">
      <c r="A74" s="2" t="s">
        <v>606</v>
      </c>
    </row>
    <row r="75" spans="1:1">
      <c r="A75" s="2" t="s">
        <v>811</v>
      </c>
    </row>
    <row r="76" spans="1:1">
      <c r="A76" s="2" t="s">
        <v>650</v>
      </c>
    </row>
    <row r="77" spans="1:1">
      <c r="A77" s="2" t="s">
        <v>813</v>
      </c>
    </row>
    <row r="78" spans="1:1">
      <c r="A78" s="2" t="s">
        <v>813</v>
      </c>
    </row>
    <row r="79" spans="1:1">
      <c r="A79" s="2" t="s">
        <v>816</v>
      </c>
    </row>
    <row r="80" spans="1:1">
      <c r="A80" s="2" t="s">
        <v>816</v>
      </c>
    </row>
    <row r="81" spans="1:1">
      <c r="A81" s="2" t="s">
        <v>818</v>
      </c>
    </row>
    <row r="82" spans="1:1">
      <c r="A82" s="2" t="s">
        <v>820</v>
      </c>
    </row>
    <row r="83" spans="1:1">
      <c r="A83" s="2" t="s">
        <v>822</v>
      </c>
    </row>
    <row r="84" spans="1:1">
      <c r="A84" s="2" t="s">
        <v>824</v>
      </c>
    </row>
    <row r="85" spans="1:1">
      <c r="A85" s="2" t="s">
        <v>826</v>
      </c>
    </row>
    <row r="86" spans="1:1">
      <c r="A86" s="2" t="s">
        <v>828</v>
      </c>
    </row>
    <row r="87" spans="1:1">
      <c r="A87" s="2" t="s">
        <v>828</v>
      </c>
    </row>
    <row r="88" spans="1:1">
      <c r="A88" s="2" t="s">
        <v>828</v>
      </c>
    </row>
    <row r="89" spans="1:1">
      <c r="A89" s="2" t="s">
        <v>830</v>
      </c>
    </row>
    <row r="90" spans="1:1">
      <c r="A90" s="2" t="s">
        <v>830</v>
      </c>
    </row>
    <row r="91" spans="1:1">
      <c r="A91" s="2" t="s">
        <v>830</v>
      </c>
    </row>
    <row r="92" spans="1:1">
      <c r="A92" s="2" t="s">
        <v>832</v>
      </c>
    </row>
    <row r="93" spans="1:1">
      <c r="A93" s="2" t="s">
        <v>832</v>
      </c>
    </row>
    <row r="94" spans="1:1">
      <c r="A94" s="2" t="s">
        <v>832</v>
      </c>
    </row>
    <row r="95" spans="1:1">
      <c r="A95" s="2" t="s">
        <v>832</v>
      </c>
    </row>
    <row r="96" spans="1:1">
      <c r="A96" s="2" t="s">
        <v>836</v>
      </c>
    </row>
    <row r="97" spans="1:1">
      <c r="A97" s="2" t="s">
        <v>838</v>
      </c>
    </row>
    <row r="98" spans="1:1">
      <c r="A98" s="2" t="s">
        <v>840</v>
      </c>
    </row>
    <row r="99" spans="1:1">
      <c r="A99" s="2" t="s">
        <v>840</v>
      </c>
    </row>
    <row r="100" spans="1:1">
      <c r="A100" s="2" t="s">
        <v>842</v>
      </c>
    </row>
    <row r="101" spans="1:1">
      <c r="A101" s="2" t="s">
        <v>844</v>
      </c>
    </row>
    <row r="102" spans="1:1">
      <c r="A102" s="2" t="s">
        <v>846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2024-02-07T08:16:08Z</cp:lastPrinted>
  <dcterms:created xsi:type="dcterms:W3CDTF">2009-06-02T18:56:54Z</dcterms:created>
  <dcterms:modified xsi:type="dcterms:W3CDTF">2024-02-07T08:16:11Z</dcterms:modified>
</cp:coreProperties>
</file>