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31CB3C3-F76B-4D56-8B69-E81639B5B4E5}"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Invoice!$A$1:$K$138</definedName>
    <definedName name="_xlnm.Print_Area" localSheetId="3">'Shipping Invoice'!$A$1:$L$130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8" i="7" l="1"/>
  <c r="E118" i="6"/>
  <c r="E117" i="6"/>
  <c r="E116" i="6"/>
  <c r="E112" i="6"/>
  <c r="E111" i="6"/>
  <c r="E110" i="6"/>
  <c r="E106" i="6"/>
  <c r="E105" i="6"/>
  <c r="E104" i="6"/>
  <c r="E100" i="6"/>
  <c r="E99" i="6"/>
  <c r="E98" i="6"/>
  <c r="E94" i="6"/>
  <c r="E93" i="6"/>
  <c r="E92" i="6"/>
  <c r="E88" i="6"/>
  <c r="E87" i="6"/>
  <c r="E86" i="6"/>
  <c r="E82" i="6"/>
  <c r="E81" i="6"/>
  <c r="E80" i="6"/>
  <c r="E76" i="6"/>
  <c r="E75" i="6"/>
  <c r="E74" i="6"/>
  <c r="E70" i="6"/>
  <c r="E69" i="6"/>
  <c r="E68" i="6"/>
  <c r="E64" i="6"/>
  <c r="E63" i="6"/>
  <c r="E62" i="6"/>
  <c r="E58" i="6"/>
  <c r="E57" i="6"/>
  <c r="E56" i="6"/>
  <c r="E52" i="6"/>
  <c r="E51" i="6"/>
  <c r="E50" i="6"/>
  <c r="E46" i="6"/>
  <c r="E45" i="6"/>
  <c r="E44" i="6"/>
  <c r="E40" i="6"/>
  <c r="E39" i="6"/>
  <c r="E38" i="6"/>
  <c r="E34" i="6"/>
  <c r="E33" i="6"/>
  <c r="E32" i="6"/>
  <c r="E28" i="6"/>
  <c r="E27" i="6"/>
  <c r="E26" i="6"/>
  <c r="E22" i="6"/>
  <c r="E21" i="6"/>
  <c r="E20" i="6"/>
  <c r="K14" i="7"/>
  <c r="K17" i="7"/>
  <c r="I125" i="7"/>
  <c r="I123" i="7"/>
  <c r="B121" i="7"/>
  <c r="I121" i="7"/>
  <c r="K121" i="7" s="1"/>
  <c r="I119" i="7"/>
  <c r="I117" i="7"/>
  <c r="I115" i="7"/>
  <c r="B114" i="7"/>
  <c r="I114" i="7"/>
  <c r="I112" i="7"/>
  <c r="I110" i="7"/>
  <c r="I108" i="7"/>
  <c r="I106" i="7"/>
  <c r="I104" i="7"/>
  <c r="B103" i="7"/>
  <c r="I103" i="7"/>
  <c r="I101" i="7"/>
  <c r="I99" i="7"/>
  <c r="B97" i="7"/>
  <c r="I96" i="7"/>
  <c r="I94" i="7"/>
  <c r="I92" i="7"/>
  <c r="I90" i="7"/>
  <c r="I88" i="7"/>
  <c r="I86" i="7"/>
  <c r="B85" i="7"/>
  <c r="I85" i="7"/>
  <c r="I83" i="7"/>
  <c r="I81" i="7"/>
  <c r="I79" i="7"/>
  <c r="I77" i="7"/>
  <c r="I75" i="7"/>
  <c r="B73" i="7"/>
  <c r="I72" i="7"/>
  <c r="I70" i="7"/>
  <c r="I68" i="7"/>
  <c r="B67" i="7"/>
  <c r="I67" i="7"/>
  <c r="B66" i="7"/>
  <c r="I66" i="7"/>
  <c r="I64" i="7"/>
  <c r="I63" i="7"/>
  <c r="I62" i="7"/>
  <c r="I60" i="7"/>
  <c r="I58" i="7"/>
  <c r="I57" i="7"/>
  <c r="I56" i="7"/>
  <c r="B55" i="7"/>
  <c r="I55" i="7"/>
  <c r="I53" i="7"/>
  <c r="I52" i="7"/>
  <c r="I51" i="7"/>
  <c r="B49" i="7"/>
  <c r="I48" i="7"/>
  <c r="I47" i="7"/>
  <c r="I46" i="7"/>
  <c r="I45" i="7"/>
  <c r="I44" i="7"/>
  <c r="I42" i="7"/>
  <c r="I41" i="7"/>
  <c r="I40" i="7"/>
  <c r="I39" i="7"/>
  <c r="I38" i="7"/>
  <c r="B37" i="7"/>
  <c r="I37" i="7"/>
  <c r="I36" i="7"/>
  <c r="I35" i="7"/>
  <c r="I34" i="7"/>
  <c r="I33" i="7"/>
  <c r="B31" i="7"/>
  <c r="K31" i="7" s="1"/>
  <c r="I31" i="7"/>
  <c r="I30" i="7"/>
  <c r="I29" i="7"/>
  <c r="I28" i="7"/>
  <c r="I26" i="7"/>
  <c r="I25" i="7"/>
  <c r="I24" i="7"/>
  <c r="I23" i="7"/>
  <c r="I22" i="7"/>
  <c r="N1" i="7"/>
  <c r="I116" i="7" s="1"/>
  <c r="N1" i="6"/>
  <c r="E120" i="6" s="1"/>
  <c r="F1002" i="6"/>
  <c r="D121" i="6"/>
  <c r="B125" i="7" s="1"/>
  <c r="D120" i="6"/>
  <c r="B124" i="7" s="1"/>
  <c r="D119" i="6"/>
  <c r="B123" i="7" s="1"/>
  <c r="D118" i="6"/>
  <c r="B122" i="7" s="1"/>
  <c r="D117" i="6"/>
  <c r="D116" i="6"/>
  <c r="B120" i="7" s="1"/>
  <c r="D115" i="6"/>
  <c r="B119" i="7" s="1"/>
  <c r="D114" i="6"/>
  <c r="B118" i="7" s="1"/>
  <c r="D113" i="6"/>
  <c r="B117" i="7" s="1"/>
  <c r="D112" i="6"/>
  <c r="B116" i="7" s="1"/>
  <c r="D111" i="6"/>
  <c r="B115" i="7" s="1"/>
  <c r="D110" i="6"/>
  <c r="D109" i="6"/>
  <c r="B113" i="7" s="1"/>
  <c r="D108" i="6"/>
  <c r="B112" i="7" s="1"/>
  <c r="K112" i="7" s="1"/>
  <c r="D107" i="6"/>
  <c r="B111" i="7" s="1"/>
  <c r="D106" i="6"/>
  <c r="B110" i="7" s="1"/>
  <c r="K110" i="7" s="1"/>
  <c r="D105" i="6"/>
  <c r="B109" i="7" s="1"/>
  <c r="D104" i="6"/>
  <c r="B108" i="7" s="1"/>
  <c r="K108" i="7" s="1"/>
  <c r="D103" i="6"/>
  <c r="B107" i="7" s="1"/>
  <c r="D102" i="6"/>
  <c r="B106" i="7" s="1"/>
  <c r="K106" i="7" s="1"/>
  <c r="D101" i="6"/>
  <c r="B105" i="7" s="1"/>
  <c r="D100" i="6"/>
  <c r="B104" i="7" s="1"/>
  <c r="K104" i="7" s="1"/>
  <c r="D99" i="6"/>
  <c r="D98" i="6"/>
  <c r="B102" i="7" s="1"/>
  <c r="D97" i="6"/>
  <c r="B101" i="7" s="1"/>
  <c r="D96" i="6"/>
  <c r="B100" i="7" s="1"/>
  <c r="D95" i="6"/>
  <c r="B99" i="7" s="1"/>
  <c r="D94" i="6"/>
  <c r="B98" i="7" s="1"/>
  <c r="D93" i="6"/>
  <c r="D92" i="6"/>
  <c r="B96" i="7" s="1"/>
  <c r="K96" i="7" s="1"/>
  <c r="D91" i="6"/>
  <c r="B95" i="7" s="1"/>
  <c r="D90" i="6"/>
  <c r="B94" i="7" s="1"/>
  <c r="K94" i="7" s="1"/>
  <c r="D89" i="6"/>
  <c r="B93" i="7" s="1"/>
  <c r="D88" i="6"/>
  <c r="B92" i="7" s="1"/>
  <c r="K92" i="7" s="1"/>
  <c r="D87" i="6"/>
  <c r="B91" i="7" s="1"/>
  <c r="D86" i="6"/>
  <c r="B90" i="7" s="1"/>
  <c r="K90" i="7" s="1"/>
  <c r="D85" i="6"/>
  <c r="B89" i="7" s="1"/>
  <c r="D84" i="6"/>
  <c r="B88" i="7" s="1"/>
  <c r="K88" i="7" s="1"/>
  <c r="D83" i="6"/>
  <c r="B87" i="7" s="1"/>
  <c r="D82" i="6"/>
  <c r="B86" i="7" s="1"/>
  <c r="K86" i="7" s="1"/>
  <c r="D81" i="6"/>
  <c r="D80" i="6"/>
  <c r="B84" i="7" s="1"/>
  <c r="D79" i="6"/>
  <c r="B83" i="7" s="1"/>
  <c r="D78" i="6"/>
  <c r="B82" i="7" s="1"/>
  <c r="D77" i="6"/>
  <c r="B81" i="7" s="1"/>
  <c r="D76" i="6"/>
  <c r="B80" i="7" s="1"/>
  <c r="D75" i="6"/>
  <c r="B79" i="7" s="1"/>
  <c r="D74" i="6"/>
  <c r="B78" i="7" s="1"/>
  <c r="D73" i="6"/>
  <c r="B77" i="7" s="1"/>
  <c r="D72" i="6"/>
  <c r="B76" i="7" s="1"/>
  <c r="D71" i="6"/>
  <c r="B75" i="7" s="1"/>
  <c r="D70" i="6"/>
  <c r="B74" i="7" s="1"/>
  <c r="D69" i="6"/>
  <c r="D68" i="6"/>
  <c r="B72" i="7" s="1"/>
  <c r="K72" i="7" s="1"/>
  <c r="D67" i="6"/>
  <c r="B71" i="7" s="1"/>
  <c r="D66" i="6"/>
  <c r="B70" i="7" s="1"/>
  <c r="K70" i="7" s="1"/>
  <c r="D65" i="6"/>
  <c r="B69" i="7" s="1"/>
  <c r="D64" i="6"/>
  <c r="B68" i="7" s="1"/>
  <c r="K68" i="7" s="1"/>
  <c r="D63" i="6"/>
  <c r="D62" i="6"/>
  <c r="D61" i="6"/>
  <c r="B65" i="7" s="1"/>
  <c r="D60" i="6"/>
  <c r="B64" i="7" s="1"/>
  <c r="K64" i="7" s="1"/>
  <c r="D59" i="6"/>
  <c r="B63" i="7" s="1"/>
  <c r="K63" i="7" s="1"/>
  <c r="D58" i="6"/>
  <c r="B62" i="7" s="1"/>
  <c r="K62" i="7" s="1"/>
  <c r="D57" i="6"/>
  <c r="B61" i="7" s="1"/>
  <c r="D56" i="6"/>
  <c r="B60" i="7" s="1"/>
  <c r="K60" i="7" s="1"/>
  <c r="D55" i="6"/>
  <c r="B59" i="7" s="1"/>
  <c r="D54" i="6"/>
  <c r="B58" i="7" s="1"/>
  <c r="K58" i="7" s="1"/>
  <c r="D53" i="6"/>
  <c r="B57" i="7" s="1"/>
  <c r="K57" i="7" s="1"/>
  <c r="D52" i="6"/>
  <c r="B56" i="7" s="1"/>
  <c r="K56" i="7" s="1"/>
  <c r="D51" i="6"/>
  <c r="D50" i="6"/>
  <c r="B54" i="7" s="1"/>
  <c r="D49" i="6"/>
  <c r="B53" i="7" s="1"/>
  <c r="D48" i="6"/>
  <c r="B52" i="7" s="1"/>
  <c r="K52" i="7" s="1"/>
  <c r="D47" i="6"/>
  <c r="B51" i="7" s="1"/>
  <c r="D46" i="6"/>
  <c r="B50" i="7" s="1"/>
  <c r="D45" i="6"/>
  <c r="D44" i="6"/>
  <c r="B48" i="7" s="1"/>
  <c r="K48" i="7" s="1"/>
  <c r="D43" i="6"/>
  <c r="B47" i="7" s="1"/>
  <c r="K47" i="7" s="1"/>
  <c r="D42" i="6"/>
  <c r="B46" i="7" s="1"/>
  <c r="K46" i="7" s="1"/>
  <c r="D41" i="6"/>
  <c r="B45" i="7" s="1"/>
  <c r="K45" i="7" s="1"/>
  <c r="D40" i="6"/>
  <c r="B44" i="7" s="1"/>
  <c r="K44" i="7" s="1"/>
  <c r="D39" i="6"/>
  <c r="B43" i="7" s="1"/>
  <c r="D38" i="6"/>
  <c r="B42" i="7" s="1"/>
  <c r="K42" i="7" s="1"/>
  <c r="D37" i="6"/>
  <c r="B41" i="7" s="1"/>
  <c r="K41" i="7" s="1"/>
  <c r="D36" i="6"/>
  <c r="B40" i="7" s="1"/>
  <c r="K40" i="7" s="1"/>
  <c r="D35" i="6"/>
  <c r="B39" i="7" s="1"/>
  <c r="K39" i="7" s="1"/>
  <c r="D34" i="6"/>
  <c r="B38" i="7" s="1"/>
  <c r="K38" i="7" s="1"/>
  <c r="D33" i="6"/>
  <c r="D32" i="6"/>
  <c r="B36" i="7" s="1"/>
  <c r="K36" i="7" s="1"/>
  <c r="D31" i="6"/>
  <c r="B35" i="7" s="1"/>
  <c r="D30" i="6"/>
  <c r="B34" i="7" s="1"/>
  <c r="K34" i="7" s="1"/>
  <c r="D29" i="6"/>
  <c r="B33" i="7" s="1"/>
  <c r="D28" i="6"/>
  <c r="B32" i="7" s="1"/>
  <c r="D27" i="6"/>
  <c r="D26" i="6"/>
  <c r="B30" i="7" s="1"/>
  <c r="K30" i="7" s="1"/>
  <c r="D25" i="6"/>
  <c r="B29" i="7" s="1"/>
  <c r="K29" i="7" s="1"/>
  <c r="D24" i="6"/>
  <c r="B28" i="7" s="1"/>
  <c r="K28" i="7" s="1"/>
  <c r="D23" i="6"/>
  <c r="B27" i="7" s="1"/>
  <c r="D22" i="6"/>
  <c r="B26" i="7" s="1"/>
  <c r="K26" i="7" s="1"/>
  <c r="D21" i="6"/>
  <c r="B25" i="7" s="1"/>
  <c r="K25" i="7" s="1"/>
  <c r="D20" i="6"/>
  <c r="B24" i="7" s="1"/>
  <c r="K24" i="7" s="1"/>
  <c r="D19" i="6"/>
  <c r="B23" i="7" s="1"/>
  <c r="K23" i="7" s="1"/>
  <c r="D18" i="6"/>
  <c r="B22" i="7" s="1"/>
  <c r="G3" i="6"/>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26" i="2" s="1"/>
  <c r="J127" i="2" s="1"/>
  <c r="J129" i="2" s="1"/>
  <c r="A1007" i="6"/>
  <c r="A1006" i="6"/>
  <c r="A1005" i="6"/>
  <c r="F1004" i="6"/>
  <c r="A1004" i="6"/>
  <c r="A1003" i="6"/>
  <c r="A1002" i="6"/>
  <c r="A1001" i="6"/>
  <c r="F1001" i="6" l="1"/>
  <c r="K98" i="7"/>
  <c r="K116" i="7"/>
  <c r="K73" i="7"/>
  <c r="K33" i="7"/>
  <c r="K51" i="7"/>
  <c r="K75" i="7"/>
  <c r="K81" i="7"/>
  <c r="K99" i="7"/>
  <c r="K105" i="7"/>
  <c r="K111" i="7"/>
  <c r="K117" i="7"/>
  <c r="K123" i="7"/>
  <c r="I27" i="7"/>
  <c r="K27" i="7" s="1"/>
  <c r="I32" i="7"/>
  <c r="K37" i="7"/>
  <c r="I43" i="7"/>
  <c r="K43" i="7" s="1"/>
  <c r="I49" i="7"/>
  <c r="K49" i="7" s="1"/>
  <c r="I54" i="7"/>
  <c r="I59" i="7"/>
  <c r="I65" i="7"/>
  <c r="K65" i="7" s="1"/>
  <c r="I69" i="7"/>
  <c r="K69" i="7" s="1"/>
  <c r="I74" i="7"/>
  <c r="K74" i="7" s="1"/>
  <c r="I80" i="7"/>
  <c r="K85" i="7"/>
  <c r="I91" i="7"/>
  <c r="I97" i="7"/>
  <c r="I102" i="7"/>
  <c r="I107" i="7"/>
  <c r="K107" i="7" s="1"/>
  <c r="I113" i="7"/>
  <c r="K113" i="7" s="1"/>
  <c r="I118" i="7"/>
  <c r="I122" i="7"/>
  <c r="K122" i="7" s="1"/>
  <c r="K100" i="7"/>
  <c r="K118" i="7"/>
  <c r="K97" i="7"/>
  <c r="K35" i="7"/>
  <c r="K53" i="7"/>
  <c r="K59" i="7"/>
  <c r="K77" i="7"/>
  <c r="K83" i="7"/>
  <c r="K101" i="7"/>
  <c r="K119" i="7"/>
  <c r="K125" i="7"/>
  <c r="I50" i="7"/>
  <c r="K50" i="7" s="1"/>
  <c r="K55" i="7"/>
  <c r="I61" i="7"/>
  <c r="K66" i="7"/>
  <c r="I71" i="7"/>
  <c r="K71" i="7" s="1"/>
  <c r="I76" i="7"/>
  <c r="K76" i="7" s="1"/>
  <c r="I82" i="7"/>
  <c r="K82" i="7" s="1"/>
  <c r="I87" i="7"/>
  <c r="K87" i="7" s="1"/>
  <c r="I93" i="7"/>
  <c r="K93" i="7" s="1"/>
  <c r="I98" i="7"/>
  <c r="K103" i="7"/>
  <c r="I109" i="7"/>
  <c r="K114" i="7"/>
  <c r="I120" i="7"/>
  <c r="I124" i="7"/>
  <c r="K124" i="7" s="1"/>
  <c r="K102" i="7"/>
  <c r="K120" i="7"/>
  <c r="K61" i="7"/>
  <c r="K79" i="7"/>
  <c r="K91" i="7"/>
  <c r="K109" i="7"/>
  <c r="K115" i="7"/>
  <c r="K67" i="7"/>
  <c r="I73" i="7"/>
  <c r="I78" i="7"/>
  <c r="K78" i="7" s="1"/>
  <c r="I84" i="7"/>
  <c r="K84" i="7" s="1"/>
  <c r="I89" i="7"/>
  <c r="K89" i="7" s="1"/>
  <c r="I95" i="7"/>
  <c r="K95" i="7" s="1"/>
  <c r="I100" i="7"/>
  <c r="I105" i="7"/>
  <c r="I111" i="7"/>
  <c r="K54" i="7"/>
  <c r="K32" i="7"/>
  <c r="K80" i="7"/>
  <c r="E19" i="6"/>
  <c r="E25" i="6"/>
  <c r="E31" i="6"/>
  <c r="E37" i="6"/>
  <c r="E43" i="6"/>
  <c r="E49" i="6"/>
  <c r="E55" i="6"/>
  <c r="E61" i="6"/>
  <c r="E67" i="6"/>
  <c r="E73" i="6"/>
  <c r="E79" i="6"/>
  <c r="E85" i="6"/>
  <c r="E91" i="6"/>
  <c r="E97" i="6"/>
  <c r="E103" i="6"/>
  <c r="E109" i="6"/>
  <c r="E115" i="6"/>
  <c r="E121" i="6"/>
  <c r="E23" i="6"/>
  <c r="E29" i="6"/>
  <c r="E35" i="6"/>
  <c r="E41" i="6"/>
  <c r="E47" i="6"/>
  <c r="E53" i="6"/>
  <c r="E59" i="6"/>
  <c r="E65" i="6"/>
  <c r="E71" i="6"/>
  <c r="E77" i="6"/>
  <c r="E83" i="6"/>
  <c r="E89" i="6"/>
  <c r="E95" i="6"/>
  <c r="E101" i="6"/>
  <c r="E107" i="6"/>
  <c r="E113" i="6"/>
  <c r="E119" i="6"/>
  <c r="E18" i="6"/>
  <c r="E24" i="6"/>
  <c r="E30" i="6"/>
  <c r="E36" i="6"/>
  <c r="E42" i="6"/>
  <c r="E48" i="6"/>
  <c r="E54" i="6"/>
  <c r="E60" i="6"/>
  <c r="E66" i="6"/>
  <c r="E72" i="6"/>
  <c r="E78" i="6"/>
  <c r="E84" i="6"/>
  <c r="E90" i="6"/>
  <c r="E96" i="6"/>
  <c r="E102" i="6"/>
  <c r="E108" i="6"/>
  <c r="E114" i="6"/>
  <c r="K22" i="7"/>
  <c r="M11" i="6"/>
  <c r="I133" i="2" s="1"/>
  <c r="K126"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27" i="7" l="1"/>
  <c r="K129" i="7"/>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32" i="2" s="1"/>
  <c r="I136" i="2" l="1"/>
  <c r="I134" i="2" s="1"/>
  <c r="I137" i="2"/>
  <c r="I13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<sst xmlns="http://schemas.openxmlformats.org/spreadsheetml/2006/main" count="3396" uniqueCount="892">
  <si>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</si>
  <si>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</si>
  <si>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</si>
  <si>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</si>
  <si>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</si>
  <si>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</si>
  <si>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</si>
  <si>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</si>
  <si>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</si>
  <si>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</si>
  <si>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</si>
  <si>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</si>
  <si>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</si>
  <si>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</si>
  <si>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</si>
  <si>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</si>
  <si>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</si>
  <si>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</si>
  <si>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</si>
  <si>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</si>
  <si>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</si>
  <si>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</si>
  <si>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</si>
  <si>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</si>
  <si>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</si>
  <si>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</si>
  <si>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</si>
  <si>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</si>
  <si>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</si>
  <si>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</si>
  <si>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</si>
  <si>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</si>
  <si>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</si>
  <si>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</si>
  <si>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</si>
  <si>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</si>
  <si>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</si>
  <si>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</si>
  <si>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</si>
  <si>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</si>
  <si>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</si>
  <si>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</si>
  <si>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</si>
  <si>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</si>
  <si>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</si>
  <si>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</si>
  <si>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</si>
  <si>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</si>
  <si>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</si>
  <si>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</si>
  <si>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</si>
  <si>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</si>
  <si>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</si>
  <si>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</si>
  <si>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</si>
  <si>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</si>
  <si>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</si>
  <si>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</si>
  <si>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</si>
  <si>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</si>
  <si>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</si>
  <si>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</si>
  <si>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</si>
  <si>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</si>
  <si>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</si>
  <si>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</si>
  <si>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</si>
  <si>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</si>
  <si>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</si>
  <si>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</si>
  <si>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</si>
  <si>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</si>
  <si>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</si>
  <si>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</si>
  <si>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</si>
  <si>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</si>
  <si>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</si>
  <si>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</si>
  <si>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</si>
  <si>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</si>
  <si>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</si>
  <si>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</si>
  <si>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</si>
  <si>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</si>
  <si>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</si>
  <si>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</si>
  <si>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</si>
  <si>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</si>
  <si>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</si>
  <si>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</si>
  <si>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</si>
  <si>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</si>
  <si>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</si>
  <si>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</si>
  <si>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</si>
  <si>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</si>
  <si>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</si>
  <si>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</si>
  <si>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</si>
  <si>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</si>
  <si>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</si>
  <si>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</si>
  <si>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</si>
  <si>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</si>
  <si>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</si>
  <si>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</si>
  <si>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</si>
  <si>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</si>
  <si>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</si>
  <si>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</si>
  <si>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</si>
  <si>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</si>
  <si>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</si>
  <si>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</si>
  <si>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</si>
  <si>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</si>
  <si>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</si>
  <si>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</si>
  <si>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</si>
  <si>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</si>
  <si>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</si>
  <si>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</si>
  <si>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</si>
  <si>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</si>
  <si>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</si>
  <si>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</si>
  <si>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</si>
  <si>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</si>
  <si>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</si>
  <si>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</si>
  <si>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</si>
  <si>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</si>
  <si>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</si>
  <si>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</si>
  <si>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</si>
  <si>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</si>
  <si>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</si>
  <si>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</si>
  <si>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</si>
  <si>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</si>
  <si>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</si>
  <si>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</si>
  <si>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</si>
  <si>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</si>
  <si>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</si>
  <si>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</si>
  <si>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</si>
  <si>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</si>
  <si>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</si>
  <si>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</si>
  <si>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</si>
  <si>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</si>
  <si>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</si>
  <si>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</si>
  <si>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</si>
  <si>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</si>
  <si>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</si>
  <si>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</si>
  <si>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</si>
  <si>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</si>
  <si>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</si>
  <si>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</si>
  <si>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</si>
  <si>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</si>
  <si>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</si>
  <si>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</si>
  <si>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</si>
  <si>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</si>
  <si>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</si>
  <si>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</si>
  <si>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</si>
  <si>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</si>
  <si>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</si>
  <si>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</si>
  <si>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</si>
  <si>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</si>
  <si>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</si>
  <si>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</si>
  <si>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</si>
  <si>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</si>
  <si>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</si>
  <si>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</si>
  <si>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</si>
  <si>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</si>
  <si>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</si>
  <si>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</si>
  <si>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</si>
  <si>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</si>
  <si>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</si>
  <si>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</si>
  <si>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</si>
  <si>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</si>
  <si>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</si>
  <si>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</si>
  <si>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</si>
  <si>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</si>
  <si>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</si>
  <si>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</si>
  <si>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</si>
  <si>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</si>
  <si>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</si>
  <si>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</si>
  <si>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</si>
  <si>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</si>
  <si>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</si>
  <si>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</si>
  <si>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</si>
  <si>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</si>
  <si>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</si>
  <si>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</si>
  <si>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</si>
  <si>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</si>
  <si>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</si>
  <si>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</si>
  <si>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</si>
  <si>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</si>
  <si>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</si>
  <si>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</si>
  <si>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</si>
  <si>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</si>
  <si>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</si>
  <si>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</si>
  <si>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</si>
  <si>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</si>
  <si>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</si>
  <si>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</si>
  <si>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</si>
  <si>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</si>
  <si>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</si>
  <si>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</si>
  <si>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</si>
  <si>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</si>
  <si>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</si>
  <si>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</si>
  <si>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</si>
  <si>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</si>
  <si>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</si>
  <si>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</si>
  <si>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</si>
  <si>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</si>
  <si>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</si>
  <si>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</si>
  <si>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</si>
  <si>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</si>
  <si>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</si>
  <si>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</si>
  <si>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</si>
  <si>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</si>
  <si>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</si>
  <si>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</si>
  <si>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</si>
  <si>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</si>
  <si>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</si>
  <si>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</si>
  <si>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</si>
  <si>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</si>
  <si>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</si>
  <si>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</si>
  <si>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</si>
  <si>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</si>
  <si>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</si>
  <si>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</si>
  <si>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</si>
  <si>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</si>
  <si>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</si>
  <si>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</si>
  <si>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</si>
  <si>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</si>
  <si>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</si>
  <si>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</si>
  <si>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</si>
  <si>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</si>
  <si>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</si>
  <si>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</si>
  <si>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</si>
  <si>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</si>
  <si>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</si>
  <si>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</si>
  <si>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</si>
  <si>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</si>
  <si>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</si>
  <si>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</si>
  <si>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</si>
  <si>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</si>
  <si>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</si>
  <si>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</si>
  <si>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</si>
  <si>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</si>
  <si>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</si>
  <si>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</si>
  <si>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</si>
  <si>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</si>
  <si>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</si>
  <si>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</si>
  <si>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</si>
  <si>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</si>
  <si>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</si>
  <si>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</si>
  <si>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</si>
  <si>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</si>
  <si>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</si>
  <si>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</si>
  <si>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</si>
  <si>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</si>
  <si>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</si>
  <si>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</si>
  <si>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</si>
  <si>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</si>
  <si>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</si>
  <si>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</si>
  <si>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</si>
  <si>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</si>
  <si>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</si>
  <si>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</si>
  <si>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</si>
  <si>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</si>
  <si>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</si>
  <si>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</si>
  <si>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</si>
  <si>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</si>
  <si>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</si>
  <si>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</si>
  <si>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</si>
  <si>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</si>
  <si>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</si>
  <si>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</si>
  <si>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</si>
  <si>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</si>
  <si>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</si>
  <si>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</si>
  <si>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</si>
  <si>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</si>
  <si>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</si>
  <si>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</si>
  <si>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</si>
  <si>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</si>
  <si>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</si>
  <si>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</si>
  <si>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</si>
  <si>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</si>
  <si>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</si>
  <si>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</si>
  <si>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</si>
  <si>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</si>
  <si>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</si>
  <si>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</si>
  <si>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</si>
  <si>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</si>
  <si>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</si>
  <si>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</si>
  <si>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</si>
  <si>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</si>
  <si>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</si>
  <si>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</si>
  <si>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</si>
  <si>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</si>
  <si>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</si>
  <si>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</si>
  <si>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</si>
  <si>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</si>
  <si>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</si>
  <si>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</si>
  <si>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</si>
  <si>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</si>
  <si>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</si>
  <si>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</si>
  <si>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</si>
  <si>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</si>
  <si>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</si>
  <si>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</si>
  <si>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</si>
  <si>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</si>
  <si>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</si>
  <si>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</si>
  <si>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</si>
  <si>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</si>
  <si>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</si>
  <si>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</si>
  <si>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</si>
  <si>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</si>
  <si>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</si>
  <si>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</si>
  <si>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</si>
  <si>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</si>
  <si>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</si>
  <si>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</si>
  <si>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</si>
  <si>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</si>
  <si>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</si>
  <si>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</si>
  <si>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</si>
  <si>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</si>
  <si>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</si>
  <si>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</si>
  <si>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</si>
  <si>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</si>
  <si>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</si>
  <si>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</si>
  <si>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</si>
  <si>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</si>
  <si>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</si>
  <si>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</si>
  <si>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</si>
  <si>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</si>
  <si>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</si>
  <si>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</si>
  <si>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</si>
  <si>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</si>
  <si>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</si>
  <si>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</si>
  <si>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</si>
  <si>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</si>
  <si>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</si>
  <si>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</si>
  <si>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</si>
  <si>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</si>
  <si>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</si>
  <si>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</si>
  <si>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</si>
  <si>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</si>
  <si>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</si>
  <si>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</si>
  <si>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</si>
  <si>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</si>
  <si>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</si>
  <si>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</si>
  <si>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</si>
  <si>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</si>
  <si>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</si>
  <si>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</si>
  <si>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</si>
  <si>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</si>
  <si>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</si>
  <si>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</si>
  <si>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</si>
  <si>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</si>
  <si>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</si>
  <si>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</si>
  <si>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</si>
  <si>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</si>
  <si>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</si>
  <si>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</si>
  <si>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</si>
  <si>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</si>
  <si>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</si>
  <si>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</si>
  <si>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</si>
  <si>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</si>
  <si>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</si>
  <si>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</si>
  <si>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</si>
  <si>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</si>
  <si>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</si>
  <si>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</si>
  <si>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</si>
  <si>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</si>
  <si>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</si>
  <si>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</si>
  <si>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</si>
  <si>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</si>
  <si>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</si>
  <si>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</si>
  <si>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</si>
  <si>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</si>
  <si>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</si>
  <si>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</si>
  <si>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</si>
  <si>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</si>
  <si>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</si>
  <si>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</si>
  <si>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</si>
  <si>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</si>
  <si>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</si>
  <si>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</si>
  <si>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</si>
  <si>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</si>
  <si>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</si>
  <si>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</si>
  <si>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</si>
  <si>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</si>
  <si>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</si>
  <si>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</si>
  <si>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</si>
  <si>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</si>
  <si>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</si>
  <si>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</si>
  <si>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</si>
  <si>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</si>
  <si>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</si>
  <si>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</si>
  <si>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</si>
  <si>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</si>
  <si>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</si>
  <si>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</si>
  <si>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</si>
  <si>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</si>
  <si>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</si>
  <si>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</si>
  <si>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</si>
  <si>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</si>
  <si>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</si>
  <si>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</si>
  <si>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</si>
  <si>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</si>
  <si>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</si>
  <si>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</si>
  <si>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</si>
  <si>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</si>
  <si>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</si>
  <si>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</si>
  <si>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</si>
  <si>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</si>
  <si>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</si>
  <si>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</si>
  <si>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</si>
  <si>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</si>
  <si>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</si>
  <si>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</si>
  <si>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</si>
  <si>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</si>
  <si>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</si>
  <si>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</si>
  <si>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</si>
  <si>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</si>
  <si>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</si>
  <si>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</si>
  <si>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</si>
  <si>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</si>
  <si>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</si>
  <si>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</si>
  <si>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</si>
  <si>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</si>
  <si>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</si>
  <si>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</si>
  <si>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</si>
  <si>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</si>
  <si>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</si>
  <si>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</si>
  <si>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</si>
  <si>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</si>
  <si>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</si>
  <si>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</si>
  <si>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</si>
  <si>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</si>
  <si>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</si>
  <si>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</si>
  <si>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</si>
  <si>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</si>
  <si>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</si>
  <si>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</si>
  <si>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</si>
  <si>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</si>
  <si>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</si>
  <si>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</si>
  <si>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</si>
  <si>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</si>
  <si>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</si>
  <si>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</si>
  <si>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</si>
  <si>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</si>
  <si>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</si>
  <si>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</si>
  <si>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</si>
  <si>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</si>
  <si>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</si>
  <si>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</si>
  <si>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</si>
  <si>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</si>
  <si>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</si>
  <si>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</si>
  <si>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</si>
  <si>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</si>
  <si>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</si>
  <si>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</si>
  <si>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</si>
  <si>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</si>
  <si>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</si>
  <si>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</si>
  <si>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</si>
  <si>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</si>
  <si>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</si>
  <si>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</si>
  <si>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</si>
  <si>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</si>
  <si>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</si>
  <si>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</si>
  <si>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</si>
  <si>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</si>
  <si>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</si>
  <si>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</si>
  <si>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</si>
  <si>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</si>
  <si>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</si>
  <si>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</si>
  <si>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</si>
  <si>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</si>
  <si>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</si>
  <si>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</si>
  <si>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</si>
  <si>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</si>
  <si>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</si>
  <si>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</si>
  <si>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</si>
  <si>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</si>
  <si>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</si>
  <si>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</si>
  <si>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</si>
  <si>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</si>
  <si>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</si>
  <si>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</si>
  <si>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</si>
  <si>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</si>
  <si>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</si>
  <si>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</si>
  <si>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</si>
  <si>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</si>
  <si>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</si>
  <si>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</si>
  <si>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</si>
  <si>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</si>
  <si>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</si>
  <si>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</si>
  <si>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</si>
  <si>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</si>
  <si>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</si>
  <si>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</si>
  <si>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</si>
  <si>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</si>
  <si>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</si>
  <si>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</si>
  <si>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</si>
  <si>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</si>
  <si>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</si>
  <si>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</si>
  <si>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</si>
  <si>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</si>
  <si>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</si>
  <si>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</si>
  <si>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</si>
  <si>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</si>
  <si>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</si>
  <si>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</si>
  <si>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</si>
  <si>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</si>
  <si>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</si>
  <si>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</si>
  <si>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</si>
  <si>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</si>
  <si>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</si>
  <si>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</si>
  <si>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</si>
  <si>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</si>
  <si>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</si>
  <si>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</si>
  <si>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</si>
  <si>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</si>
  <si>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</si>
  <si>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</si>
  <si>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</si>
  <si>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</si>
  <si>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</si>
  <si>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</si>
  <si>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</si>
  <si>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</si>
  <si>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</si>
  <si>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</si>
  <si>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</si>
  <si>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</si>
  <si>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</si>
  <si>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</si>
  <si>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</si>
  <si>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</si>
  <si>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</si>
  <si>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</si>
  <si>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</si>
  <si>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</si>
  <si>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</si>
  <si>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</si>
  <si>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</si>
  <si>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</si>
  <si>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</si>
  <si>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</si>
  <si>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</si>
  <si>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</si>
  <si>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</si>
  <si>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</si>
  <si>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</si>
  <si>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</si>
  <si>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</si>
  <si>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</si>
  <si>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</si>
  <si>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</si>
  <si>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</si>
  <si>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</si>
  <si>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</si>
  <si>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</si>
  <si>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</si>
  <si>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</si>
  <si>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</si>
  <si>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</si>
  <si>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</si>
  <si>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</si>
  <si>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</si>
  <si>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</si>
  <si>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</si>
  <si>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</si>
  <si>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</si>
  <si>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</si>
  <si>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</si>
  <si>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</si>
  <si>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</si>
  <si>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</si>
  <si>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</si>
  <si>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</si>
  <si>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</si>
  <si>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</si>
  <si>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</si>
  <si>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</si>
  <si>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</si>
  <si>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</si>
  <si>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</si>
  <si>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</si>
  <si>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ABBSA</t>
  </si>
  <si>
    <t>ALBEVB</t>
  </si>
  <si>
    <t>Flexible acrylic labret, 16g (1.2mm) with 3mm UV ball</t>
  </si>
  <si>
    <t>ANSBC25</t>
  </si>
  <si>
    <t>Bio - Flex nose stud, 20g (0.8mm) with a 2.5mm round top with bezel set SwarovskiⓇ crystal</t>
  </si>
  <si>
    <t>ASPG</t>
  </si>
  <si>
    <t>Gauge: 8mm</t>
  </si>
  <si>
    <t>Solid acrylic double flared plug</t>
  </si>
  <si>
    <t>BB18B3</t>
  </si>
  <si>
    <t>Color: High Polish</t>
  </si>
  <si>
    <t>PVD plated 316L steel eyebrow barbell, 18g (1mm) with two 3mm balls</t>
  </si>
  <si>
    <t>BB20</t>
  </si>
  <si>
    <t>316L steel barbell, 20g (0.8mm) with 3mm balls</t>
  </si>
  <si>
    <t>BBETTB</t>
  </si>
  <si>
    <t>Rose gold PVD plated 316L steel eyebrow barbell, 16g (1.2mm) with two 3mm balls</t>
  </si>
  <si>
    <t>BBINDCN</t>
  </si>
  <si>
    <t>316L steel Industrial barbell, 14g (1.6mm) with two 5mm cones</t>
  </si>
  <si>
    <t>BBITB</t>
  </si>
  <si>
    <t>Color: Green</t>
  </si>
  <si>
    <t>Premium PVD plated surgical steel industrial Barbell, 14g (1.6mm) with two 5mm balls</t>
  </si>
  <si>
    <t>BBITCN</t>
  </si>
  <si>
    <t>Premium PVD plated surgical steel industrial Barbell, 14g (1.6mm) with two 5mm cones</t>
  </si>
  <si>
    <t>Color: Rose-gold</t>
  </si>
  <si>
    <t>BBMTJ5</t>
  </si>
  <si>
    <t>BCRT20</t>
  </si>
  <si>
    <t>Black PVD plated surgical steel ball closure ring, 20g (0.8mm) with 3mm ball</t>
  </si>
  <si>
    <t>BDAT14</t>
  </si>
  <si>
    <t>Anodized surgical steel Industrial zig-zag barbell, 14g (1.6mm) with two 5mm balls</t>
  </si>
  <si>
    <t>BNET20B</t>
  </si>
  <si>
    <t>Anodized surgical steel eyebrow banana, 20g (0.8mm) with two 3mm balls</t>
  </si>
  <si>
    <t>BNETB4</t>
  </si>
  <si>
    <t>Anodized surgical steel eyebrow banana, 16g (1.2mm) with two 4mm balls</t>
  </si>
  <si>
    <t>BNETTB</t>
  </si>
  <si>
    <t>Rose gold PVD plated surgical steel eyebrow banana, 16g (1.2mm) with two 3mm balls</t>
  </si>
  <si>
    <t>BNOCC</t>
  </si>
  <si>
    <t>Gauge: 1.6mm</t>
  </si>
  <si>
    <t>BNTG</t>
  </si>
  <si>
    <t>Anodized 316L steel belly banana, 14g (1.6mm) with 5 &amp; 8mm balls</t>
  </si>
  <si>
    <t>CB18B3</t>
  </si>
  <si>
    <t>Surgical steel circular barbell, 18g (1mm) with two 3mm balls</t>
  </si>
  <si>
    <t>CB18CN3</t>
  </si>
  <si>
    <t>Surgical steel circular barbell, 18g (1mm) with two 3mm cones</t>
  </si>
  <si>
    <t>CBEBIN</t>
  </si>
  <si>
    <t>Surgical steel circular barbell, 16g (1.2mm) with two internally threaded 3mm balls</t>
  </si>
  <si>
    <t>CBETB</t>
  </si>
  <si>
    <t>Premium PVD plated surgical steel circular barbell, 16g (1.2mm) with two 3mm balls</t>
  </si>
  <si>
    <t>CBETCN</t>
  </si>
  <si>
    <t>Premium PVD plated surgical steel circular barbell, 16g (1.2mm) with two 3mm cones</t>
  </si>
  <si>
    <t>CBETTB</t>
  </si>
  <si>
    <t>Rose gold PVD plated surgical steel circular barbell, 16g (1.2mm) with two 3mm balls</t>
  </si>
  <si>
    <t>CBT18B3</t>
  </si>
  <si>
    <t>PVD plated surgical steel circular barbell 18g (1mm) with two 3mm balls</t>
  </si>
  <si>
    <t>CBT20B</t>
  </si>
  <si>
    <t>PVD plated surgical steel circular barbell 20g (0.8mm) with two 3mm balls</t>
  </si>
  <si>
    <t>CBTB4</t>
  </si>
  <si>
    <t>Anodized surgical steel circular barbell, 14g (1.6mm) with two 4mm balls</t>
  </si>
  <si>
    <t>CBTCNM</t>
  </si>
  <si>
    <t>Anodized surgical steel circular barbell, 14g (1.6mm) with two 4mm cones</t>
  </si>
  <si>
    <t>EBRT</t>
  </si>
  <si>
    <t>FBNEVB</t>
  </si>
  <si>
    <t>Bioflex eyebrow banana, 16g (1.2mm) with two 3mm balls</t>
  </si>
  <si>
    <t>FBNEVCN</t>
  </si>
  <si>
    <t>Bioflex eyebrow banana, 16g (1.2mm) with two 3mm cones</t>
  </si>
  <si>
    <t>FBNUV</t>
  </si>
  <si>
    <t>Bioflex belly banana, 14g (1.6mm) with 5 and 8mm ball</t>
  </si>
  <si>
    <t>INTAW</t>
  </si>
  <si>
    <t>Anodized surgical steel industrial barbell, 14g (1.6mm) with a 5mm cone and casted arrow end</t>
  </si>
  <si>
    <t>IPTR</t>
  </si>
  <si>
    <t>Anodized surgical steel fake plug with rubber O-Rings</t>
  </si>
  <si>
    <t>IPVRD</t>
  </si>
  <si>
    <t>Acrylic fake plug without rubber O-rings</t>
  </si>
  <si>
    <t>LBIB</t>
  </si>
  <si>
    <t>Bio flexible labret, 16g (1.2mm) with a 3mm push in steel ball</t>
  </si>
  <si>
    <t>LBICN</t>
  </si>
  <si>
    <t>Bio flexible labret, 16g (1.2mm) with a 3mm push in steel cone</t>
  </si>
  <si>
    <t>LBIRC</t>
  </si>
  <si>
    <t>Surgical steel internally threaded labret, 16g (1.2mm) with bezel set jewel flat head sized 1.5mm to 4mm for triple tragus piercings</t>
  </si>
  <si>
    <t>LBISACN3</t>
  </si>
  <si>
    <t>Clear bio flexible labret, 16g (1.2mm) with a push in 3mm solid color acrylic cone</t>
  </si>
  <si>
    <t>LBTCN4</t>
  </si>
  <si>
    <t>Anodized surgical steel labret, 14g (1.6mm) with a 4mm cone</t>
  </si>
  <si>
    <t>NBRTD</t>
  </si>
  <si>
    <t>Gauge: 0.8mm</t>
  </si>
  <si>
    <t>Clear acrylic flexible nose bone retainer, 22g (0.6mm) and 20g (0.8mm) with 2mm flat disk shaped top</t>
  </si>
  <si>
    <t>NSRTD</t>
  </si>
  <si>
    <t>Clear acrylic flexible nose stud retainer, 20g (0.8mm) with 2mm flat disk shaped top</t>
  </si>
  <si>
    <t>PGSPP</t>
  </si>
  <si>
    <t>Gauge: 10mm</t>
  </si>
  <si>
    <t>Lapislazuli double flare stone plug</t>
  </si>
  <si>
    <t>PJAO</t>
  </si>
  <si>
    <t>Organic double flared flesh tunnel with areng Wood and Jack Fruit wood in radiation warning sign pattern</t>
  </si>
  <si>
    <t>PWB</t>
  </si>
  <si>
    <t>Gauge: 5mm</t>
  </si>
  <si>
    <t>Coconut wood double flared solid plug</t>
  </si>
  <si>
    <t>SEGHT14</t>
  </si>
  <si>
    <t>PVD plated surgical steel hinged segment ring, 14g (1.6mm)</t>
  </si>
  <si>
    <t>SEPB</t>
  </si>
  <si>
    <t>316L steel septum retainer in a simple inverted U shape with outward pointing ends</t>
  </si>
  <si>
    <t>SEPTA</t>
  </si>
  <si>
    <t>Pincher Size: Thickness 1.2mm &amp; width 12mm</t>
  </si>
  <si>
    <t>PVD plated 316L steel septum retainer in a simple inverted U shape</t>
  </si>
  <si>
    <t>SEPTB</t>
  </si>
  <si>
    <t>Black PVD plated 316L steel septum retainer in a simple inverted U shape with outward pointing ends</t>
  </si>
  <si>
    <t>SP20B</t>
  </si>
  <si>
    <t>Surgical steel eyebrow spiral, 20g (0.8mm) with two 3mm balls</t>
  </si>
  <si>
    <t>SP20CN</t>
  </si>
  <si>
    <t>Surgical steel spiral, 20g (0.8mm) with two 3mm cones</t>
  </si>
  <si>
    <t>SPECN</t>
  </si>
  <si>
    <t>Surgical steel eyebrow spiral, 16g (1.2mm) with two 3mm cones</t>
  </si>
  <si>
    <t>SPT18B3</t>
  </si>
  <si>
    <t>PVD plated surgical steel spiral, 18g (1mm) with two 3mm balls</t>
  </si>
  <si>
    <t>SPT20CN</t>
  </si>
  <si>
    <t>Anodized surgical steel eyebrow spiral, 20g (0.8mm) with two 3mm cones</t>
  </si>
  <si>
    <t>UBNEB</t>
  </si>
  <si>
    <t>Titanium G23 eyebrow banana, 16g (1.2mm) with two 3mm balls</t>
  </si>
  <si>
    <t>UTBNEB</t>
  </si>
  <si>
    <t>Anodized titanium G23 eyebrow banana, 16g (1.2mm) with two 3mm balls</t>
  </si>
  <si>
    <t>UTBNECN</t>
  </si>
  <si>
    <t>Anodized titanium G23 eyebrow banana, 16g (1.2mm) with two 3mm cones</t>
  </si>
  <si>
    <t>XABN16G</t>
  </si>
  <si>
    <t>Pack of 10 pcs. of bioflex banana posts with external threading, 16g (1.2mm)</t>
  </si>
  <si>
    <t>XAJB3</t>
  </si>
  <si>
    <t>Pack of 10 pcs. of 3mm Bio-Flex balls with bezel set crystal with 1.2mm threading (16g)</t>
  </si>
  <si>
    <t>XAJB4</t>
  </si>
  <si>
    <t>Pack of 10 pcs. of 4mm Bio-Flex balls with bezel set crystal with 1.6mm threading (14g)</t>
  </si>
  <si>
    <t>XCNT4G</t>
  </si>
  <si>
    <t>Pack of 10 pcs. of 4mm anodized surgical steel cones with threading 1.6mm (14g)</t>
  </si>
  <si>
    <t>XHJB3</t>
  </si>
  <si>
    <t>Pack of 10 pcs. of 3mm surgical steel half jewel balls with bezel set crystal with 1.2mm threading (16g)</t>
  </si>
  <si>
    <t>XJBT4G</t>
  </si>
  <si>
    <t>Color: Black Anodized w/ Aquamarine crystal</t>
  </si>
  <si>
    <t>Pack of 10 pcs. of 4mm anodized surgical steel balls with bezel set crystal and with 1.6mm threading (14g)</t>
  </si>
  <si>
    <t>XJBTT3G</t>
  </si>
  <si>
    <t>Pack of 10 pcs. of 3mm Rose gold PVD plated 316L steel balls with bezel set crystal and with 1.6mm threading (14g)</t>
  </si>
  <si>
    <t>XSAB3</t>
  </si>
  <si>
    <t>Set of 10 pcs. of 3mm acrylic ball in solid colors with 16g (1.2mm) threading</t>
  </si>
  <si>
    <t>XSAB4</t>
  </si>
  <si>
    <t>Color: Purple</t>
  </si>
  <si>
    <t>Set of 10 pcs. of 4mm acrylic ball in solid colors with 14g (1.6mm) threading</t>
  </si>
  <si>
    <t>XSACN3</t>
  </si>
  <si>
    <t>Color: Pink</t>
  </si>
  <si>
    <t>Set of 10 pcs. of 3mm solid color acrylic cones with 16g (1.2mm) threading</t>
  </si>
  <si>
    <t>XTBN16G</t>
  </si>
  <si>
    <t>Pack of 10 pcs. of anodized 316L steel eyebrow banana post - threading 1.2mm (16g) - length 6mm - 16mm</t>
  </si>
  <si>
    <t>XUVB4</t>
  </si>
  <si>
    <t>Color: Red</t>
  </si>
  <si>
    <t>Set of 10 pcs. of 4mm acrylic UV balls with 14g (1.6mm) threading</t>
  </si>
  <si>
    <t>ASPG0</t>
  </si>
  <si>
    <t>BBINDCNX14A</t>
  </si>
  <si>
    <t>IPTR6</t>
  </si>
  <si>
    <t>LBIRC3</t>
  </si>
  <si>
    <t>PGSPP00</t>
  </si>
  <si>
    <t>PJAO0</t>
  </si>
  <si>
    <t>PWB4</t>
  </si>
  <si>
    <t>SEPB14</t>
  </si>
  <si>
    <t>SEPTA16</t>
  </si>
  <si>
    <t>SEPTB14</t>
  </si>
  <si>
    <t>Eleven Thousand Six Hundred Thirty Two and 84 cents THB</t>
  </si>
  <si>
    <t>Flexible acrylic tongue barbell, 14g (1.6mm) with 6mm solid colored acrylic balls - length 5/8'' (16mm)</t>
  </si>
  <si>
    <t>Surgical steel tongue barbell, 14g (1.6mm) with a flat heart shaped top with ferido glued crystals without resin cover and a lower 5mm steel ball - length 5/8'' (16mm)</t>
  </si>
  <si>
    <t>Clear bio flexible belly banana, 14g (1.6mm) with a 5mm and a 10mm jewel ball - length 5/8'' (16mm) ''cut to fit to your size''</t>
  </si>
  <si>
    <t>Bio flexible eyebrow retainer, 16g (1.2mm) - length 1/4'' to 1/2'' (6mm to 12mm)</t>
  </si>
  <si>
    <t>Exchange Rate THB-THB</t>
  </si>
  <si>
    <t>Sunny</t>
  </si>
  <si>
    <t>JS Sourcings</t>
  </si>
  <si>
    <t>Pick up at the Shop:</t>
  </si>
  <si>
    <t xml:space="preserve">Credit 90 Days from the day order is picked up. </t>
  </si>
  <si>
    <r>
      <t xml:space="preserve">40% Discount as per </t>
    </r>
    <r>
      <rPr>
        <b/>
        <sz val="10"/>
        <color indexed="8"/>
        <rFont val="Arial"/>
        <family val="2"/>
      </rPr>
      <t>Platinum Membership</t>
    </r>
    <r>
      <rPr>
        <sz val="10"/>
        <color indexed="8"/>
        <rFont val="Arial"/>
        <family val="2"/>
      </rPr>
      <t>:</t>
    </r>
  </si>
  <si>
    <t>Due Date</t>
  </si>
  <si>
    <t>Six Thousand Five Hundred Ten and 26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</si>
</sst>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u/>
      <sz val="11"/>
      <color theme="10"/>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1" fillId="0" borderId="0">
      <alignment vertical="center"/>
    </xf>
    <xf numFmtId="0" fontId="8" fillId="0" borderId="0"/>
    <xf numFmtId="0" fontId="31"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30" fillId="0" borderId="0" applyNumberFormat="0" applyFont="0" applyFill="0" applyBorder="0" applyAlignment="0" applyProtection="0"/>
    <xf numFmtId="0" fontId="8" fillId="0" borderId="0"/>
    <xf numFmtId="0" fontId="31" fillId="0" borderId="0">
      <alignment vertical="center"/>
    </xf>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9"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1"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9"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30" fillId="0" borderId="0" applyFont="0" applyFill="0" applyBorder="0" applyAlignment="0" applyProtection="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9"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30"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9"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29" fillId="0" borderId="0" applyNumberFormat="0" applyFill="0" applyBorder="0" applyAlignment="0" applyProtection="0"/>
    <xf numFmtId="0" fontId="5" fillId="0" borderId="0"/>
    <xf numFmtId="0" fontId="8" fillId="0" borderId="0"/>
    <xf numFmtId="0" fontId="8" fillId="0" borderId="0"/>
    <xf numFmtId="0" fontId="5" fillId="0" borderId="0"/>
  </cellStyleXfs>
  <cellXfs count="17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4" fillId="2" borderId="21" xfId="0" applyFont="1" applyFill="1" applyBorder="1"/>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4" borderId="14" xfId="0" applyFont="1" applyFill="1" applyBorder="1"/>
    <xf numFmtId="169" fontId="40" fillId="2" borderId="7" xfId="95" applyNumberFormat="1" applyFont="1" applyFill="1" applyBorder="1" applyAlignment="1">
      <alignment horizontal="center" vertical="center"/>
    </xf>
    <xf numFmtId="1" fontId="4" fillId="2" borderId="2" xfId="0" applyNumberFormat="1" applyFont="1" applyFill="1" applyBorder="1"/>
    <xf numFmtId="1" fontId="4" fillId="2" borderId="7" xfId="0" applyNumberFormat="1" applyFont="1" applyFill="1" applyBorder="1"/>
    <xf numFmtId="1" fontId="4" fillId="2" borderId="8" xfId="0" applyNumberFormat="1" applyFont="1" applyFill="1" applyBorder="1"/>
    <xf numFmtId="1" fontId="21" fillId="2" borderId="1" xfId="95" applyNumberFormat="1" applyFont="1" applyFill="1" applyBorder="1"/>
    <xf numFmtId="165" fontId="40" fillId="2" borderId="7" xfId="95" applyNumberFormat="1" applyFont="1" applyFill="1" applyBorder="1" applyAlignment="1">
      <alignment horizontal="center"/>
    </xf>
    <xf numFmtId="1" fontId="21" fillId="2" borderId="2" xfId="95" applyNumberFormat="1" applyFont="1" applyFill="1" applyBorder="1"/>
    <xf numFmtId="1" fontId="4" fillId="2" borderId="3" xfId="0" applyNumberFormat="1" applyFont="1" applyFill="1" applyBorder="1"/>
    <xf numFmtId="1" fontId="21" fillId="2" borderId="6" xfId="95" applyNumberFormat="1" applyFont="1" applyFill="1" applyBorder="1"/>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2" fontId="4" fillId="2" borderId="0" xfId="2" applyNumberFormat="1" applyFont="1" applyFill="1" applyAlignment="1">
      <alignment horizontal="right"/>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67">
    <cellStyle name="Comma 2" xfId="7" xr:uid="{CA00AF5A-45A3-4770-A7C3-A226487C08AD}"/>
    <cellStyle name="Comma 2 2" xfId="4430" xr:uid="{E4AA747D-28D5-4F6C-9010-78C75D202249}"/>
    <cellStyle name="Comma 2 2 2" xfId="4755" xr:uid="{D79A76E4-58F4-42D1-A4D6-05F2BE099CE7}"/>
    <cellStyle name="Comma 2 2 2 2" xfId="5326" xr:uid="{2F7CFA5B-D041-44E6-8CEE-D7A8AF20631D}"/>
    <cellStyle name="Comma 2 2 3" xfId="4591" xr:uid="{BF022EA4-90F6-4838-AE19-280128E86161}"/>
    <cellStyle name="Comma 2 2 4" xfId="5352" xr:uid="{7F09CB0A-5AD6-4F9D-9E02-F8F09BCD08D5}"/>
    <cellStyle name="Comma 3" xfId="4318" xr:uid="{4F56EC5A-1821-478D-BAB0-8AC1471F8191}"/>
    <cellStyle name="Comma 3 2" xfId="4432" xr:uid="{5950E9AC-CFEF-41C0-8247-F3A43C0F2DFB}"/>
    <cellStyle name="Comma 3 2 2" xfId="4756" xr:uid="{36CEE0DF-51C1-460F-89C8-CCC2A89B26F6}"/>
    <cellStyle name="Comma 3 2 2 2" xfId="5327" xr:uid="{34277E30-E52C-48E8-929D-A2D2C276E6F5}"/>
    <cellStyle name="Comma 3 2 3" xfId="5325" xr:uid="{1EF9261B-60D9-44F1-B28F-60F24E2F4663}"/>
    <cellStyle name="Comma 3 2 4" xfId="5353" xr:uid="{815FB8E8-086D-44CC-BF03-51D9B74C386C}"/>
    <cellStyle name="Currency 10" xfId="8" xr:uid="{8ED7506E-B99B-4F3D-BC79-7D5F4983F3A7}"/>
    <cellStyle name="Currency 10 2" xfId="9" xr:uid="{13975D5A-27FA-4967-80EE-5CCD65C44828}"/>
    <cellStyle name="Currency 10 2 2" xfId="203" xr:uid="{C33CEBAD-2BEE-4488-93B2-CF61BECB5E2F}"/>
    <cellStyle name="Currency 10 2 2 2" xfId="4616" xr:uid="{2BCA9C3E-61DE-48FD-92F9-871346FF05D3}"/>
    <cellStyle name="Currency 10 2 3" xfId="4511" xr:uid="{BA94A241-2F44-4EE4-860D-9E613A9E31D4}"/>
    <cellStyle name="Currency 10 3" xfId="10" xr:uid="{A8D26504-5CB3-43E4-A77A-8249C489D0F2}"/>
    <cellStyle name="Currency 10 3 2" xfId="204" xr:uid="{8C210A64-B059-414B-8338-765BE1A7C90E}"/>
    <cellStyle name="Currency 10 3 2 2" xfId="4617" xr:uid="{423F39A5-9141-4D7F-80A9-DDA23C0AC597}"/>
    <cellStyle name="Currency 10 3 3" xfId="4512" xr:uid="{2931C749-6021-47F2-B049-1E14F9BA884C}"/>
    <cellStyle name="Currency 10 4" xfId="205" xr:uid="{B34EA9FA-DC38-48F2-B2FA-432E387AACB5}"/>
    <cellStyle name="Currency 10 4 2" xfId="4618" xr:uid="{E93DF3EB-6855-4633-9BD2-0E38B0A0C49A}"/>
    <cellStyle name="Currency 10 5" xfId="4437" xr:uid="{E923B6AF-1463-4DC5-9AA3-EA5760D402FA}"/>
    <cellStyle name="Currency 10 6" xfId="4510" xr:uid="{079ACF79-4153-4CAB-9E34-875234F6803A}"/>
    <cellStyle name="Currency 11" xfId="11" xr:uid="{3D1E7F3C-D6F8-4ED9-BC5C-2E8F4B29D6DC}"/>
    <cellStyle name="Currency 11 2" xfId="12" xr:uid="{0D622B20-AEA4-4B0F-A899-BC1879BCA08C}"/>
    <cellStyle name="Currency 11 2 2" xfId="206" xr:uid="{9ED3FB62-749B-4704-890A-F81017A9EB95}"/>
    <cellStyle name="Currency 11 2 2 2" xfId="4619" xr:uid="{F1A47CAA-5BDF-4AF4-91BF-58C051F89CFF}"/>
    <cellStyle name="Currency 11 2 3" xfId="4514" xr:uid="{ED0A8ABE-D4C0-43AC-B329-9A4BDCAC5F0E}"/>
    <cellStyle name="Currency 11 3" xfId="13" xr:uid="{589DFCF7-A77B-4821-BBF2-840D62216A5F}"/>
    <cellStyle name="Currency 11 3 2" xfId="207" xr:uid="{9F9F39A1-971F-4A86-AE2F-833DDE07F6AA}"/>
    <cellStyle name="Currency 11 3 2 2" xfId="4620" xr:uid="{FD2541C2-48DF-497A-88BB-BA4AF70A7D34}"/>
    <cellStyle name="Currency 11 3 3" xfId="4515" xr:uid="{6A9FE746-99BD-44EF-848D-6A27594DEDD6}"/>
    <cellStyle name="Currency 11 4" xfId="208" xr:uid="{C43EB80C-86CB-4BB7-ADB4-C1502680FF94}"/>
    <cellStyle name="Currency 11 4 2" xfId="4621" xr:uid="{0D6FD91C-51FD-4146-ABAB-9ACB279D98A6}"/>
    <cellStyle name="Currency 11 5" xfId="4319" xr:uid="{489D31C6-75CF-4DA8-8730-4FF4D0CAE789}"/>
    <cellStyle name="Currency 11 5 2" xfId="4438" xr:uid="{D0B5DE9F-4D61-4F17-BA4E-DE26DE47361A}"/>
    <cellStyle name="Currency 11 5 3" xfId="4720" xr:uid="{EA945AB5-7925-491A-9A64-0F1675B44078}"/>
    <cellStyle name="Currency 11 5 3 2" xfId="5315" xr:uid="{04F7FCE5-0E7F-48C7-8FD4-79C5F51AA463}"/>
    <cellStyle name="Currency 11 5 3 3" xfId="4757" xr:uid="{6EC5068A-4C24-47D6-92FF-F4AC4E783DAC}"/>
    <cellStyle name="Currency 11 5 4" xfId="4697" xr:uid="{AA5617DA-958B-4277-896B-360265B364AB}"/>
    <cellStyle name="Currency 11 6" xfId="4513" xr:uid="{65304C2B-3311-4A56-B45E-8DC874EAFB58}"/>
    <cellStyle name="Currency 12" xfId="14" xr:uid="{952FB33A-ED6C-4D72-87A7-BA6337766C46}"/>
    <cellStyle name="Currency 12 2" xfId="15" xr:uid="{0E975B86-7EFB-4D95-966D-3B963BCFBE13}"/>
    <cellStyle name="Currency 12 2 2" xfId="209" xr:uid="{FAA009DB-0654-4C18-8B64-79FEB60BD8CA}"/>
    <cellStyle name="Currency 12 2 2 2" xfId="4622" xr:uid="{DCFD7595-CB6C-4DB5-BC11-083BD1B71026}"/>
    <cellStyle name="Currency 12 2 3" xfId="4517" xr:uid="{67E215AE-7DCD-4440-ADBE-181EB46E753F}"/>
    <cellStyle name="Currency 12 3" xfId="210" xr:uid="{BE17A630-E5F3-4EE9-970B-BB349D3523C4}"/>
    <cellStyle name="Currency 12 3 2" xfId="4623" xr:uid="{CCFE8373-8E1C-4B18-B4ED-B2CB062C7380}"/>
    <cellStyle name="Currency 12 4" xfId="4516" xr:uid="{CFE3B4BC-3DED-49A5-8118-3EC51DE17F27}"/>
    <cellStyle name="Currency 13" xfId="16" xr:uid="{E7002058-EF7C-49A9-B635-5D5792328C98}"/>
    <cellStyle name="Currency 13 2" xfId="4321" xr:uid="{8935DECE-9441-4039-A37A-3BACE313A54C}"/>
    <cellStyle name="Currency 13 3" xfId="4322" xr:uid="{D648A524-2F32-4BF0-8CDA-4D9FE4FEEFC7}"/>
    <cellStyle name="Currency 13 3 2" xfId="4759" xr:uid="{6A9EEC39-FD0F-4D70-851C-E44F8A4E834F}"/>
    <cellStyle name="Currency 13 4" xfId="4320" xr:uid="{30A97D91-240A-46E6-8A3B-BDBB42F532B4}"/>
    <cellStyle name="Currency 13 5" xfId="4758" xr:uid="{6A788121-EF17-43F6-8BBA-FCC5FD94FCC1}"/>
    <cellStyle name="Currency 14" xfId="17" xr:uid="{30DF038C-7C12-4D36-84B9-0AA6A5BE35B4}"/>
    <cellStyle name="Currency 14 2" xfId="211" xr:uid="{69DDDC3A-6E18-4C73-B61C-88B1A149B780}"/>
    <cellStyle name="Currency 14 2 2" xfId="4624" xr:uid="{570D0E52-72F6-4F31-96EE-1E3A0E6A59BD}"/>
    <cellStyle name="Currency 14 3" xfId="4518" xr:uid="{1016F079-4C07-45CF-A2B7-67DED1CE5B1D}"/>
    <cellStyle name="Currency 15" xfId="4414" xr:uid="{40C56263-0023-49C2-8AEA-D10707643470}"/>
    <cellStyle name="Currency 15 2" xfId="5358" xr:uid="{9D8DAB14-DBC0-4452-89DF-474BD567FE3C}"/>
    <cellStyle name="Currency 17" xfId="4323" xr:uid="{F78F2AF4-8B1A-4816-BBEF-7E8D13BC1EF9}"/>
    <cellStyle name="Currency 2" xfId="18" xr:uid="{2748BDE1-09DE-4210-A812-1583D3325611}"/>
    <cellStyle name="Currency 2 2" xfId="19" xr:uid="{0151C34D-ED39-43EF-9D4A-E84659C23FF7}"/>
    <cellStyle name="Currency 2 2 2" xfId="20" xr:uid="{CB29C62C-C1DB-4161-B0C3-D4D6B1C31BB5}"/>
    <cellStyle name="Currency 2 2 2 2" xfId="21" xr:uid="{BE73B447-CFDE-42B4-A282-C502AF4B643C}"/>
    <cellStyle name="Currency 2 2 2 2 2" xfId="4760" xr:uid="{62471A1B-AC0B-423F-9196-A2499249FA64}"/>
    <cellStyle name="Currency 2 2 2 3" xfId="22" xr:uid="{717C56C5-9E08-4194-9251-B0D9269DD48E}"/>
    <cellStyle name="Currency 2 2 2 3 2" xfId="212" xr:uid="{3398BAD8-D744-416C-ABB0-47E229EE6952}"/>
    <cellStyle name="Currency 2 2 2 3 2 2" xfId="4625" xr:uid="{1B2FE662-04DA-4946-A072-D730BD65F2F7}"/>
    <cellStyle name="Currency 2 2 2 3 3" xfId="4521" xr:uid="{4C497C02-69B4-46A3-B0B3-425F0FD5E5DC}"/>
    <cellStyle name="Currency 2 2 2 4" xfId="213" xr:uid="{D3A26E04-259F-4544-B07E-51AAC41D6856}"/>
    <cellStyle name="Currency 2 2 2 4 2" xfId="4626" xr:uid="{04CE4F4C-8DF3-45A8-B75D-A47759F205EA}"/>
    <cellStyle name="Currency 2 2 2 5" xfId="4520" xr:uid="{E4BDF34F-7BF5-4F6D-BC40-8FFCDB6B9F1D}"/>
    <cellStyle name="Currency 2 2 3" xfId="214" xr:uid="{7FB80A51-5965-4C5E-9EA9-C4BBC6D87F29}"/>
    <cellStyle name="Currency 2 2 3 2" xfId="4627" xr:uid="{9B04C478-94F0-4C47-A32A-923E2AA535B8}"/>
    <cellStyle name="Currency 2 2 4" xfId="4519" xr:uid="{D626F8B2-7A9E-4E7B-A476-846D34A32CD0}"/>
    <cellStyle name="Currency 2 3" xfId="23" xr:uid="{60E4B640-2830-4316-92C8-F0D0A884AEDD}"/>
    <cellStyle name="Currency 2 3 2" xfId="215" xr:uid="{73B092D8-6600-4206-88C2-B34B13BCA19A}"/>
    <cellStyle name="Currency 2 3 2 2" xfId="4628" xr:uid="{4C2A88F2-87BB-449A-B18B-16787743B30F}"/>
    <cellStyle name="Currency 2 3 3" xfId="4522" xr:uid="{9BC5A6E8-FC52-435F-9796-4375512C179D}"/>
    <cellStyle name="Currency 2 4" xfId="216" xr:uid="{0D152AD8-368C-4F5D-847E-C973FBC54809}"/>
    <cellStyle name="Currency 2 4 2" xfId="217" xr:uid="{78DE9F63-E5AB-44DE-A687-DA9BE094967D}"/>
    <cellStyle name="Currency 2 5" xfId="218" xr:uid="{BE3C531F-BEB5-4D39-A469-C0562A95B7BA}"/>
    <cellStyle name="Currency 2 5 2" xfId="219" xr:uid="{CD20CFE0-8334-4D4E-8324-D3307BFC1469}"/>
    <cellStyle name="Currency 2 6" xfId="220" xr:uid="{8F6081A6-F181-46E6-B7E3-2A82FDAC4081}"/>
    <cellStyle name="Currency 3" xfId="24" xr:uid="{5BE4F2AB-C9B5-482C-A627-ABDBFB7EE406}"/>
    <cellStyle name="Currency 3 2" xfId="25" xr:uid="{371F6176-EB6F-42F2-B859-1906DEDDACA2}"/>
    <cellStyle name="Currency 3 2 2" xfId="221" xr:uid="{BE5B186D-0DFB-47F6-ACC0-ACD743D33B5C}"/>
    <cellStyle name="Currency 3 2 2 2" xfId="4629" xr:uid="{1987B82C-F7C6-4FC1-956E-1686287F7531}"/>
    <cellStyle name="Currency 3 2 3" xfId="4524" xr:uid="{75902205-4EA0-421C-B9CD-AF0E6685E87D}"/>
    <cellStyle name="Currency 3 3" xfId="26" xr:uid="{20C7E64A-5E92-46D8-8F34-BF2387DAF6A9}"/>
    <cellStyle name="Currency 3 3 2" xfId="222" xr:uid="{566AC575-9D4E-4B70-879C-E4CA08FD52C4}"/>
    <cellStyle name="Currency 3 3 2 2" xfId="4630" xr:uid="{00E9173B-E25A-4477-AB62-1ABD088699FA}"/>
    <cellStyle name="Currency 3 3 3" xfId="4525" xr:uid="{403B171C-ED14-4FEB-B2B1-53B4092873F9}"/>
    <cellStyle name="Currency 3 4" xfId="27" xr:uid="{16B391AE-0709-48F7-ACCC-7779C880CE92}"/>
    <cellStyle name="Currency 3 4 2" xfId="223" xr:uid="{6B2DD32C-A69C-4BA7-A408-E3393570F86A}"/>
    <cellStyle name="Currency 3 4 2 2" xfId="4631" xr:uid="{451E5121-721E-4D8F-A087-61F9E3B67537}"/>
    <cellStyle name="Currency 3 4 3" xfId="4526" xr:uid="{3B0002D5-C478-43A8-8ED8-2AF220C690C0}"/>
    <cellStyle name="Currency 3 5" xfId="224" xr:uid="{B379677C-CB70-4EB2-89DC-1E835DE14C18}"/>
    <cellStyle name="Currency 3 5 2" xfId="4632" xr:uid="{F56B4B3C-E131-4EE0-9EA4-01BB65055C8B}"/>
    <cellStyle name="Currency 3 6" xfId="4523" xr:uid="{F78B41BB-8753-48CE-ACBC-63C656FFDC09}"/>
    <cellStyle name="Currency 4" xfId="28" xr:uid="{299CF689-00DE-46F8-B05F-BD68A8FB3D3A}"/>
    <cellStyle name="Currency 4 2" xfId="29" xr:uid="{40635298-BB6A-4C68-AFB9-9438EE1AD7B4}"/>
    <cellStyle name="Currency 4 2 2" xfId="225" xr:uid="{1C574652-3752-4791-B6FE-C75072302C74}"/>
    <cellStyle name="Currency 4 2 2 2" xfId="4633" xr:uid="{9ACE9B9E-6C60-44D0-8A6D-4C5B00477D89}"/>
    <cellStyle name="Currency 4 2 3" xfId="4528" xr:uid="{EB18107A-43AC-4FDD-9B66-7D7DB97EFB10}"/>
    <cellStyle name="Currency 4 3" xfId="30" xr:uid="{4EF7FC23-2899-47E4-B311-0664464C7146}"/>
    <cellStyle name="Currency 4 3 2" xfId="226" xr:uid="{AB7C9106-1E8F-4ABC-A095-806A5CE3EBF7}"/>
    <cellStyle name="Currency 4 3 2 2" xfId="4634" xr:uid="{A1B53BBC-BBDB-4423-918F-EEB3ECA61841}"/>
    <cellStyle name="Currency 4 3 3" xfId="4529" xr:uid="{68A1FABC-37D1-49AA-A84B-C6130E0ED733}"/>
    <cellStyle name="Currency 4 4" xfId="227" xr:uid="{98D273C6-E3F4-412A-BADC-3686D48E1F64}"/>
    <cellStyle name="Currency 4 4 2" xfId="4635" xr:uid="{0D57420F-4C6F-4201-8B52-79B09555029B}"/>
    <cellStyle name="Currency 4 5" xfId="4324" xr:uid="{85CB013A-F1C5-40B2-A2EE-4388BC59CFF3}"/>
    <cellStyle name="Currency 4 5 2" xfId="4439" xr:uid="{A927EADF-F149-4280-B874-95361F79AD43}"/>
    <cellStyle name="Currency 4 5 3" xfId="4721" xr:uid="{90A40254-AAB2-4D73-9B0D-A79F7024BE70}"/>
    <cellStyle name="Currency 4 5 3 2" xfId="5316" xr:uid="{1DF281FD-555D-4A29-8E67-17482FAB1A10}"/>
    <cellStyle name="Currency 4 5 3 3" xfId="4761" xr:uid="{6E4A4DB3-0278-4B5C-BF7F-E6F93EBA7310}"/>
    <cellStyle name="Currency 4 5 4" xfId="4698" xr:uid="{D389137E-FB65-40EB-8537-9531D38AC5B4}"/>
    <cellStyle name="Currency 4 6" xfId="4527" xr:uid="{E12F6E8C-5271-49AC-97F7-C3E4BD37DD2C}"/>
    <cellStyle name="Currency 5" xfId="31" xr:uid="{230F67F3-4A03-4BE3-8A35-0F45A71FD1AE}"/>
    <cellStyle name="Currency 5 2" xfId="32" xr:uid="{20FB2554-EDED-4CD9-ADCD-13EAB31452FB}"/>
    <cellStyle name="Currency 5 2 2" xfId="228" xr:uid="{35035F59-975B-4EEB-8E36-530253E94273}"/>
    <cellStyle name="Currency 5 2 2 2" xfId="4636" xr:uid="{EC9B60CE-2EDA-44D5-A12F-EEDD713CDDF5}"/>
    <cellStyle name="Currency 5 2 3" xfId="4530" xr:uid="{E5946383-3EA6-45DE-AD8E-D4CA7E0BF095}"/>
    <cellStyle name="Currency 5 3" xfId="4325" xr:uid="{E10BBF6F-4ADF-4177-8D1A-5D3715EB445B}"/>
    <cellStyle name="Currency 5 3 2" xfId="4440" xr:uid="{5FD66D18-5DF6-4B1F-9A58-EF1E14D92D08}"/>
    <cellStyle name="Currency 5 3 2 2" xfId="5306" xr:uid="{276B47BE-46F2-4FD5-9FE8-01750AB93461}"/>
    <cellStyle name="Currency 5 3 2 3" xfId="4763" xr:uid="{B31BB5ED-A8ED-4997-BEE0-097650446ECC}"/>
    <cellStyle name="Currency 5 4" xfId="4762" xr:uid="{69C81437-ED2B-477C-B8CA-DA4BF63BD931}"/>
    <cellStyle name="Currency 6" xfId="33" xr:uid="{1810D3A2-AFA7-48F1-B9CE-6010C206E496}"/>
    <cellStyle name="Currency 6 2" xfId="229" xr:uid="{C56BA69A-70E4-4D72-B087-B197B30E7F39}"/>
    <cellStyle name="Currency 6 2 2" xfId="4637" xr:uid="{A9070868-962B-4A60-ACED-AC6837C55E64}"/>
    <cellStyle name="Currency 6 3" xfId="4326" xr:uid="{1504A3B1-90A4-4F2B-8C79-F24980A5182E}"/>
    <cellStyle name="Currency 6 3 2" xfId="4441" xr:uid="{0BFB5322-0300-49D1-B851-2D8944D3FBAD}"/>
    <cellStyle name="Currency 6 3 3" xfId="4722" xr:uid="{90F301C1-E2A1-4186-98B2-48647E191887}"/>
    <cellStyle name="Currency 6 3 3 2" xfId="5317" xr:uid="{7EC19CAA-59A4-4055-91B1-DA00B67306A1}"/>
    <cellStyle name="Currency 6 3 3 3" xfId="4764" xr:uid="{AFB9512C-67CE-4DFF-A873-46511AEC03DD}"/>
    <cellStyle name="Currency 6 3 4" xfId="4699" xr:uid="{BD8C9430-ABDD-4DF0-8668-0E3C5730B7F8}"/>
    <cellStyle name="Currency 6 4" xfId="4531" xr:uid="{4E54D78D-8A57-4605-B9A9-E30A3E50306D}"/>
    <cellStyle name="Currency 7" xfId="34" xr:uid="{B60E0CB2-4A29-4797-80D1-AD880CC2D450}"/>
    <cellStyle name="Currency 7 2" xfId="35" xr:uid="{06DD5F5E-21E9-4A8C-8532-324E33A5E56C}"/>
    <cellStyle name="Currency 7 2 2" xfId="250" xr:uid="{1D326AED-EFD4-414F-9BEE-7ACE711207CA}"/>
    <cellStyle name="Currency 7 2 2 2" xfId="4638" xr:uid="{8AE98E69-06F2-43A0-BB93-03F27AAF77BA}"/>
    <cellStyle name="Currency 7 2 3" xfId="4533" xr:uid="{6EB8A64B-644D-40B1-9C4A-544954145226}"/>
    <cellStyle name="Currency 7 3" xfId="230" xr:uid="{34C580C6-2ADB-4BA6-AD84-A62B07BD199C}"/>
    <cellStyle name="Currency 7 3 2" xfId="4639" xr:uid="{014FA94F-37DF-449C-AF3F-001A8F52921A}"/>
    <cellStyle name="Currency 7 4" xfId="4442" xr:uid="{E2F80BA9-09AF-4DD9-8D58-6765B41629A2}"/>
    <cellStyle name="Currency 7 5" xfId="4532" xr:uid="{7896D45F-0E03-467B-AAED-549E8E6FC4B1}"/>
    <cellStyle name="Currency 8" xfId="36" xr:uid="{C8C627A3-8E4C-4DFF-9F76-F39BD1FE2BFC}"/>
    <cellStyle name="Currency 8 2" xfId="37" xr:uid="{64FC7E29-D589-4024-A561-399687F4CAAA}"/>
    <cellStyle name="Currency 8 2 2" xfId="231" xr:uid="{7C179E8A-DF13-42D8-AB84-F97FED3C8566}"/>
    <cellStyle name="Currency 8 2 2 2" xfId="4640" xr:uid="{D59A8D0A-67C3-448F-A134-8B11362914DD}"/>
    <cellStyle name="Currency 8 2 3" xfId="4535" xr:uid="{5D040CFC-9598-4BFD-95FD-8F99201CB5E6}"/>
    <cellStyle name="Currency 8 3" xfId="38" xr:uid="{ED9ED6AC-F0FC-4C84-8299-878614299A65}"/>
    <cellStyle name="Currency 8 3 2" xfId="232" xr:uid="{5ED8C48C-F4D0-4825-9D64-89786B26C955}"/>
    <cellStyle name="Currency 8 3 2 2" xfId="4641" xr:uid="{7C3C1FAE-7C0C-4EDC-811D-B1E7348D9A42}"/>
    <cellStyle name="Currency 8 3 3" xfId="4536" xr:uid="{D93BD6AE-2AAA-48C8-B9A6-E33CF016AA5A}"/>
    <cellStyle name="Currency 8 4" xfId="39" xr:uid="{273242D1-1E03-439A-8954-65B2B11C9CA9}"/>
    <cellStyle name="Currency 8 4 2" xfId="233" xr:uid="{15D5C0EB-EB8A-4CF1-ABDC-BCC7B0F39CED}"/>
    <cellStyle name="Currency 8 4 2 2" xfId="4642" xr:uid="{4A19F23D-9F63-4EF0-8096-E8D341739235}"/>
    <cellStyle name="Currency 8 4 3" xfId="4537" xr:uid="{146EF0A9-96DF-489A-8001-6CECDEEB31AF}"/>
    <cellStyle name="Currency 8 5" xfId="234" xr:uid="{9DBC89E7-2557-41F9-86A6-86A4010094D9}"/>
    <cellStyle name="Currency 8 5 2" xfId="4643" xr:uid="{39B6C1EA-55DC-4B22-9D23-A388EDA3A152}"/>
    <cellStyle name="Currency 8 6" xfId="4443" xr:uid="{760757DB-45A4-4B98-8FF9-F41A08DD2C1E}"/>
    <cellStyle name="Currency 8 7" xfId="4534" xr:uid="{592516D6-B4BF-4661-83B7-D76ED584F0DA}"/>
    <cellStyle name="Currency 9" xfId="40" xr:uid="{4132BA5F-BC02-4248-9079-BC29B581FC09}"/>
    <cellStyle name="Currency 9 2" xfId="41" xr:uid="{48F4D2BE-6E41-4141-932B-293F7AC996BA}"/>
    <cellStyle name="Currency 9 2 2" xfId="235" xr:uid="{EC2D74E9-F897-49DF-BF26-F90FD33C0679}"/>
    <cellStyle name="Currency 9 2 2 2" xfId="4644" xr:uid="{589B49F3-42FC-48D2-BEA2-0B097676C4BB}"/>
    <cellStyle name="Currency 9 2 3" xfId="4539" xr:uid="{4762569B-F831-4EA5-8C0E-D80A6292A0EA}"/>
    <cellStyle name="Currency 9 3" xfId="42" xr:uid="{D0C21F98-6435-4A9A-AB64-6334A8131AE0}"/>
    <cellStyle name="Currency 9 3 2" xfId="236" xr:uid="{813F82C4-D5A6-4943-B6BC-DBC25E7D3A14}"/>
    <cellStyle name="Currency 9 3 2 2" xfId="4645" xr:uid="{A022BBDE-6307-48D2-93A5-7DD35C3EAA1C}"/>
    <cellStyle name="Currency 9 3 3" xfId="4540" xr:uid="{7B5DAA12-BF12-4265-99D2-B5BB44337C6D}"/>
    <cellStyle name="Currency 9 4" xfId="237" xr:uid="{9A338D5A-7699-4DED-8258-C4B6F4B5C1F4}"/>
    <cellStyle name="Currency 9 4 2" xfId="4646" xr:uid="{EC269674-6813-42F9-BC30-8758D05B93E5}"/>
    <cellStyle name="Currency 9 5" xfId="4327" xr:uid="{96CE925D-31C5-428D-A318-48E0584996A9}"/>
    <cellStyle name="Currency 9 5 2" xfId="4444" xr:uid="{C5759152-9104-4901-9177-4A1F5451AB62}"/>
    <cellStyle name="Currency 9 5 3" xfId="4723" xr:uid="{1603D922-FE55-4E4F-99C8-0EF630756A1B}"/>
    <cellStyle name="Currency 9 5 4" xfId="4700" xr:uid="{1187B63C-5643-48E9-8E9A-F4DC3D0E7C1D}"/>
    <cellStyle name="Currency 9 6" xfId="4538" xr:uid="{50B60554-36B6-47A4-8A63-C6EC49BCD8CD}"/>
    <cellStyle name="Hyperlink 2" xfId="6" xr:uid="{6CFFD761-E1C4-4FFC-9C82-FDD569F38491}"/>
    <cellStyle name="Hyperlink 2 2" xfId="5362" xr:uid="{74B84B0D-023D-4DB3-8923-D0EC2DDA6ADE}"/>
    <cellStyle name="Hyperlink 3" xfId="202" xr:uid="{26817EA8-0993-416F-80AF-DE3CE652A1BC}"/>
    <cellStyle name="Hyperlink 3 2" xfId="4415" xr:uid="{099850DB-F867-4D8B-9B19-3BBCB0C0AEA2}"/>
    <cellStyle name="Hyperlink 3 3" xfId="4328" xr:uid="{0C3B7277-9135-4966-A646-F975498BE05A}"/>
    <cellStyle name="Hyperlink 4" xfId="4329" xr:uid="{259F2C05-B266-4D90-B897-3F65C3842941}"/>
    <cellStyle name="Hyperlink 4 2" xfId="5356" xr:uid="{A38B51BB-6DC4-4D13-9CD5-56773CE79A95}"/>
    <cellStyle name="Normal" xfId="0" builtinId="0"/>
    <cellStyle name="Normal 10" xfId="43" xr:uid="{BF7AEC2B-2C0F-44D5-84D3-890059514CFA}"/>
    <cellStyle name="Normal 10 10" xfId="903" xr:uid="{331D4916-EF89-4A34-A813-20937FF22F5F}"/>
    <cellStyle name="Normal 10 10 2" xfId="2508" xr:uid="{DA8E2337-2B8D-4977-9021-0AB193BE5599}"/>
    <cellStyle name="Normal 10 10 2 2" xfId="4331" xr:uid="{58C8EBAD-EB41-4686-8774-59D271BE3D94}"/>
    <cellStyle name="Normal 10 10 2 3" xfId="4675" xr:uid="{1AC4F1FA-991D-4EBE-A95B-CAA93B9D88EE}"/>
    <cellStyle name="Normal 10 10 3" xfId="2509" xr:uid="{0FD41A93-22F5-4003-98FA-4632A645E533}"/>
    <cellStyle name="Normal 10 10 4" xfId="2510" xr:uid="{81D9A9CB-0B28-4490-9EF6-8231CA6DC8A8}"/>
    <cellStyle name="Normal 10 11" xfId="2511" xr:uid="{201AD757-5127-49BE-8791-C8694854A890}"/>
    <cellStyle name="Normal 10 11 2" xfId="2512" xr:uid="{6D994040-6372-42F5-8B9E-235A1CCA80C8}"/>
    <cellStyle name="Normal 10 11 3" xfId="2513" xr:uid="{414CB529-E257-4CF0-9DDD-C6433A200E13}"/>
    <cellStyle name="Normal 10 11 4" xfId="2514" xr:uid="{28CD8F16-808D-47D7-ADEA-4B80CABAC08B}"/>
    <cellStyle name="Normal 10 12" xfId="2515" xr:uid="{C98EC72B-7A40-4E1E-AC6B-F03B73FD4BA2}"/>
    <cellStyle name="Normal 10 12 2" xfId="2516" xr:uid="{5F677945-0224-47A7-85E0-7946146DB9B4}"/>
    <cellStyle name="Normal 10 13" xfId="2517" xr:uid="{9D6AB372-83FB-4B08-9298-6A485C32737F}"/>
    <cellStyle name="Normal 10 14" xfId="2518" xr:uid="{48D80C49-CA89-43E1-B36C-3EE8217140C7}"/>
    <cellStyle name="Normal 10 15" xfId="2519" xr:uid="{B788DF0E-DA49-43B8-ADD3-E8F7B1A1CC73}"/>
    <cellStyle name="Normal 10 2" xfId="71" xr:uid="{B7120243-78FE-49DB-9423-923AA2AD9177}"/>
    <cellStyle name="Normal 10 2 10" xfId="2520" xr:uid="{59783CD3-4EC0-489F-B15A-1F955D92633B}"/>
    <cellStyle name="Normal 10 2 11" xfId="2521" xr:uid="{95FCC8B8-ABD2-464C-85F2-D762157A1EC6}"/>
    <cellStyle name="Normal 10 2 2" xfId="72" xr:uid="{611894EC-0CFC-40BC-B23E-CCE77B95AF40}"/>
    <cellStyle name="Normal 10 2 2 2" xfId="73" xr:uid="{BF26DFDF-6A7C-4ED0-8697-06D4FFE35D9B}"/>
    <cellStyle name="Normal 10 2 2 2 2" xfId="238" xr:uid="{BBC4D9B6-3FBB-493E-A0D7-4C5911AF733C}"/>
    <cellStyle name="Normal 10 2 2 2 2 2" xfId="454" xr:uid="{640C82CB-5DC9-4A31-B4EC-CAEC4077304A}"/>
    <cellStyle name="Normal 10 2 2 2 2 2 2" xfId="455" xr:uid="{3FEE0ECA-95D5-496B-8682-B0B4CA40FA14}"/>
    <cellStyle name="Normal 10 2 2 2 2 2 2 2" xfId="904" xr:uid="{22FFBB6C-08BF-439B-9289-A7C87BF8D4B0}"/>
    <cellStyle name="Normal 10 2 2 2 2 2 2 2 2" xfId="905" xr:uid="{AB3D9CF7-952A-4F0E-A877-83D9D4C38690}"/>
    <cellStyle name="Normal 10 2 2 2 2 2 2 3" xfId="906" xr:uid="{E2EC7A11-FF08-4F8B-BC8E-320E17B3573F}"/>
    <cellStyle name="Normal 10 2 2 2 2 2 3" xfId="907" xr:uid="{295F0F41-978A-4854-B332-5982373F4AF1}"/>
    <cellStyle name="Normal 10 2 2 2 2 2 3 2" xfId="908" xr:uid="{708E43F8-A41A-4264-BDD0-AEFED7872BBC}"/>
    <cellStyle name="Normal 10 2 2 2 2 2 4" xfId="909" xr:uid="{6517E7C5-E236-45A6-A4BE-2B685E512FCF}"/>
    <cellStyle name="Normal 10 2 2 2 2 3" xfId="456" xr:uid="{AB25073A-79CF-48DB-944C-972AEDAC2AEA}"/>
    <cellStyle name="Normal 10 2 2 2 2 3 2" xfId="910" xr:uid="{E65A2450-0745-4289-8F23-9F78DB545558}"/>
    <cellStyle name="Normal 10 2 2 2 2 3 2 2" xfId="911" xr:uid="{2935C5F9-3592-4D0A-A365-301574DB5D45}"/>
    <cellStyle name="Normal 10 2 2 2 2 3 3" xfId="912" xr:uid="{38B95368-6120-49AE-912A-CEFED80CC055}"/>
    <cellStyle name="Normal 10 2 2 2 2 3 4" xfId="2522" xr:uid="{7606EB1E-E9DD-4231-AAFB-6FF07F2AAB9E}"/>
    <cellStyle name="Normal 10 2 2 2 2 4" xfId="913" xr:uid="{CE0D2392-EC8C-4AD8-8362-A6526FF23462}"/>
    <cellStyle name="Normal 10 2 2 2 2 4 2" xfId="914" xr:uid="{CDE2E30E-9CC7-402C-B430-DAB464DFA3B2}"/>
    <cellStyle name="Normal 10 2 2 2 2 5" xfId="915" xr:uid="{83FDD15E-756F-4171-B09F-849366CCBC10}"/>
    <cellStyle name="Normal 10 2 2 2 2 6" xfId="2523" xr:uid="{6E30FCE6-F8BD-47AA-A8D1-1AFFA0C3B37E}"/>
    <cellStyle name="Normal 10 2 2 2 3" xfId="239" xr:uid="{D24DF6F0-C841-4F37-BA9A-C8EFA333CF25}"/>
    <cellStyle name="Normal 10 2 2 2 3 2" xfId="457" xr:uid="{46B7BFBA-4575-4813-B5B1-DC236CE64C91}"/>
    <cellStyle name="Normal 10 2 2 2 3 2 2" xfId="458" xr:uid="{AC3474DE-16FE-4B58-BB3A-6F1D29EE0F6F}"/>
    <cellStyle name="Normal 10 2 2 2 3 2 2 2" xfId="916" xr:uid="{62A36423-B77C-4206-89EA-63D485A890C8}"/>
    <cellStyle name="Normal 10 2 2 2 3 2 2 2 2" xfId="917" xr:uid="{46F2C3AA-67A5-4415-8027-D289ECC50A3A}"/>
    <cellStyle name="Normal 10 2 2 2 3 2 2 3" xfId="918" xr:uid="{AF7F8565-EA96-4D88-9CB3-52FA6BB19FB3}"/>
    <cellStyle name="Normal 10 2 2 2 3 2 3" xfId="919" xr:uid="{D5D1E90B-2AF9-4D20-B56E-338C56BC6D13}"/>
    <cellStyle name="Normal 10 2 2 2 3 2 3 2" xfId="920" xr:uid="{53DC89BD-7D3D-4667-AC6B-771AD14EF2AC}"/>
    <cellStyle name="Normal 10 2 2 2 3 2 4" xfId="921" xr:uid="{4BF912E1-A8D1-4203-8D1D-E52D25ACD1E7}"/>
    <cellStyle name="Normal 10 2 2 2 3 3" xfId="459" xr:uid="{A5FBBFC1-99D4-452B-B918-42ACC786A634}"/>
    <cellStyle name="Normal 10 2 2 2 3 3 2" xfId="922" xr:uid="{57B1C583-1CA0-4049-B227-04D02B6986DB}"/>
    <cellStyle name="Normal 10 2 2 2 3 3 2 2" xfId="923" xr:uid="{BB3110B6-5EAF-44DA-88EA-D80758CE6E19}"/>
    <cellStyle name="Normal 10 2 2 2 3 3 3" xfId="924" xr:uid="{5D67D97D-B83B-46D9-A14F-8904EA3A7EE2}"/>
    <cellStyle name="Normal 10 2 2 2 3 4" xfId="925" xr:uid="{50F26D8F-DAD9-4184-87FE-D8490096769C}"/>
    <cellStyle name="Normal 10 2 2 2 3 4 2" xfId="926" xr:uid="{E6E8DFD2-EC39-45D9-859B-575DDF7201F5}"/>
    <cellStyle name="Normal 10 2 2 2 3 5" xfId="927" xr:uid="{9E3006FD-29E1-4741-B448-D92765D50E0D}"/>
    <cellStyle name="Normal 10 2 2 2 4" xfId="460" xr:uid="{96727258-B66D-4330-A5E3-A166A7AA8D11}"/>
    <cellStyle name="Normal 10 2 2 2 4 2" xfId="461" xr:uid="{729C04B0-0D7F-46F8-B1A6-1521322DC8C3}"/>
    <cellStyle name="Normal 10 2 2 2 4 2 2" xfId="928" xr:uid="{D67E0A7D-474A-406C-A806-AF37C6154DFA}"/>
    <cellStyle name="Normal 10 2 2 2 4 2 2 2" xfId="929" xr:uid="{A9F6A11D-E81F-4F4F-A8B7-42BB62793726}"/>
    <cellStyle name="Normal 10 2 2 2 4 2 3" xfId="930" xr:uid="{52917529-7217-421E-AA3E-62D7BA393E67}"/>
    <cellStyle name="Normal 10 2 2 2 4 3" xfId="931" xr:uid="{162DC95E-D5C4-493B-B2F0-2676C8664D72}"/>
    <cellStyle name="Normal 10 2 2 2 4 3 2" xfId="932" xr:uid="{D8DBB8C1-5CD9-4F34-A2AE-F0BA0C53CB25}"/>
    <cellStyle name="Normal 10 2 2 2 4 4" xfId="933" xr:uid="{40B570F4-C84A-4AB6-B64E-1F674958B0D2}"/>
    <cellStyle name="Normal 10 2 2 2 5" xfId="462" xr:uid="{A8F3F60C-A88C-4DB7-BB8F-8CF2CB7F2072}"/>
    <cellStyle name="Normal 10 2 2 2 5 2" xfId="934" xr:uid="{1634141D-961C-4D64-93F9-2F1D57895377}"/>
    <cellStyle name="Normal 10 2 2 2 5 2 2" xfId="935" xr:uid="{798D8469-0CB6-4BCB-A343-90323B32982F}"/>
    <cellStyle name="Normal 10 2 2 2 5 3" xfId="936" xr:uid="{33D5C816-0D49-4746-AC23-5E4833A3D9CA}"/>
    <cellStyle name="Normal 10 2 2 2 5 4" xfId="2524" xr:uid="{DB1E183D-7DA5-4DD9-B270-722D09F7C85D}"/>
    <cellStyle name="Normal 10 2 2 2 6" xfId="937" xr:uid="{485EC95E-78CF-4710-98A4-E31181F05201}"/>
    <cellStyle name="Normal 10 2 2 2 6 2" xfId="938" xr:uid="{8FC61FFA-2F49-4FA8-BC77-153B218B329F}"/>
    <cellStyle name="Normal 10 2 2 2 7" xfId="939" xr:uid="{6A5E6CC0-7E5F-4FA8-9633-848EA5809247}"/>
    <cellStyle name="Normal 10 2 2 2 8" xfId="2525" xr:uid="{B1147706-970C-4DA3-91D4-853C01626C79}"/>
    <cellStyle name="Normal 10 2 2 3" xfId="240" xr:uid="{77646FA8-D372-4E7E-993D-5A54748E9946}"/>
    <cellStyle name="Normal 10 2 2 3 2" xfId="463" xr:uid="{DF729398-D9C2-47D0-ACB8-9AEEF3851B5E}"/>
    <cellStyle name="Normal 10 2 2 3 2 2" xfId="464" xr:uid="{9525C944-86E6-4443-B3F3-E97C553D54B1}"/>
    <cellStyle name="Normal 10 2 2 3 2 2 2" xfId="940" xr:uid="{475D19C9-26AC-4B5C-9953-E06962315C51}"/>
    <cellStyle name="Normal 10 2 2 3 2 2 2 2" xfId="941" xr:uid="{7ECE3BCC-FE46-4E87-B48A-8E2D1596C0B7}"/>
    <cellStyle name="Normal 10 2 2 3 2 2 3" xfId="942" xr:uid="{F214678D-E02E-48C0-B6C3-941DE0C4CD6F}"/>
    <cellStyle name="Normal 10 2 2 3 2 3" xfId="943" xr:uid="{9E24639B-0A8D-4B80-9A1A-4219BD03C466}"/>
    <cellStyle name="Normal 10 2 2 3 2 3 2" xfId="944" xr:uid="{7664CE47-554F-4DEB-BAB5-DFED13583C19}"/>
    <cellStyle name="Normal 10 2 2 3 2 4" xfId="945" xr:uid="{C2DAC837-6881-4B8F-AB3B-60A99E71B995}"/>
    <cellStyle name="Normal 10 2 2 3 3" xfId="465" xr:uid="{FB5904AE-3CF9-4869-9F4E-E11650A5D9F2}"/>
    <cellStyle name="Normal 10 2 2 3 3 2" xfId="946" xr:uid="{13CF6590-AAD9-447B-8D16-6947430AABD4}"/>
    <cellStyle name="Normal 10 2 2 3 3 2 2" xfId="947" xr:uid="{039A75CD-FD29-4346-B70B-A69DA8B7E3A1}"/>
    <cellStyle name="Normal 10 2 2 3 3 3" xfId="948" xr:uid="{F6D1EFE9-723C-4DFD-8EBE-BC8B49A73404}"/>
    <cellStyle name="Normal 10 2 2 3 3 4" xfId="2526" xr:uid="{B160DEE4-7A6F-48FA-B6EE-809BC920C95C}"/>
    <cellStyle name="Normal 10 2 2 3 4" xfId="949" xr:uid="{83977B3A-EAB9-475F-9387-171B89540327}"/>
    <cellStyle name="Normal 10 2 2 3 4 2" xfId="950" xr:uid="{35F7AFCF-0779-4D9E-98CF-81F5CF8FD11D}"/>
    <cellStyle name="Normal 10 2 2 3 5" xfId="951" xr:uid="{D577ABE1-8CAC-4205-A20D-1C8A776930DB}"/>
    <cellStyle name="Normal 10 2 2 3 6" xfId="2527" xr:uid="{19A2C78C-25FD-4EF9-9D3A-9403C319CD07}"/>
    <cellStyle name="Normal 10 2 2 4" xfId="241" xr:uid="{C86772AA-2234-41DC-BD1D-4AAE4928DBA3}"/>
    <cellStyle name="Normal 10 2 2 4 2" xfId="466" xr:uid="{2928FB9A-7E26-4D86-A9AB-0A04754437E1}"/>
    <cellStyle name="Normal 10 2 2 4 2 2" xfId="467" xr:uid="{4386132D-ABC3-4686-90DF-E9B6A90D1D3D}"/>
    <cellStyle name="Normal 10 2 2 4 2 2 2" xfId="952" xr:uid="{878C5454-B22C-4E45-81EC-D8F73966A1AB}"/>
    <cellStyle name="Normal 10 2 2 4 2 2 2 2" xfId="953" xr:uid="{8BF17B1F-EF2C-414A-8745-DF8DAA4D5B08}"/>
    <cellStyle name="Normal 10 2 2 4 2 2 3" xfId="954" xr:uid="{4AC064D5-2A4A-49EA-A1E0-B052CA0A97FA}"/>
    <cellStyle name="Normal 10 2 2 4 2 3" xfId="955" xr:uid="{569F7F9E-4C5C-4DCB-9998-AFCE9597009E}"/>
    <cellStyle name="Normal 10 2 2 4 2 3 2" xfId="956" xr:uid="{499EAF13-7123-4B80-B67D-8F47D1518032}"/>
    <cellStyle name="Normal 10 2 2 4 2 4" xfId="957" xr:uid="{79A83601-9CDA-46EB-8462-6A5BDA597C11}"/>
    <cellStyle name="Normal 10 2 2 4 3" xfId="468" xr:uid="{976D9290-4B60-470A-B539-275A5611EF8F}"/>
    <cellStyle name="Normal 10 2 2 4 3 2" xfId="958" xr:uid="{0890DE08-A9E6-4AF8-8B85-C8E646BDD643}"/>
    <cellStyle name="Normal 10 2 2 4 3 2 2" xfId="959" xr:uid="{F6CC78FA-5C00-4E9D-ACF7-6F21706B9540}"/>
    <cellStyle name="Normal 10 2 2 4 3 3" xfId="960" xr:uid="{ED3A47BF-D995-4ACF-BA0C-9DACDB8952BF}"/>
    <cellStyle name="Normal 10 2 2 4 4" xfId="961" xr:uid="{F6493FA5-AD47-469F-834D-CDD1608635B5}"/>
    <cellStyle name="Normal 10 2 2 4 4 2" xfId="962" xr:uid="{6FD49A69-3EB0-4237-9ECD-6568B301D444}"/>
    <cellStyle name="Normal 10 2 2 4 5" xfId="963" xr:uid="{6E515532-4A39-4E19-B0EA-244AF0738A01}"/>
    <cellStyle name="Normal 10 2 2 5" xfId="242" xr:uid="{FC6D643F-1650-432C-B6C0-B2533701A3C3}"/>
    <cellStyle name="Normal 10 2 2 5 2" xfId="469" xr:uid="{7F8A48F2-095B-45AB-8123-79838D3C7172}"/>
    <cellStyle name="Normal 10 2 2 5 2 2" xfId="964" xr:uid="{D9EF56AF-621D-4512-8C2A-0D2ABE4ED95A}"/>
    <cellStyle name="Normal 10 2 2 5 2 2 2" xfId="965" xr:uid="{DCD96BC2-D48E-4D53-BE24-CD5BEAAB6F8D}"/>
    <cellStyle name="Normal 10 2 2 5 2 3" xfId="966" xr:uid="{87E80BD8-B3E9-41A7-9832-7F2D4F9C4F7E}"/>
    <cellStyle name="Normal 10 2 2 5 3" xfId="967" xr:uid="{2AC67256-2904-4FFE-A7CE-C2930741FC38}"/>
    <cellStyle name="Normal 10 2 2 5 3 2" xfId="968" xr:uid="{E3C7378F-89A3-49E0-B97D-2B09B9651D34}"/>
    <cellStyle name="Normal 10 2 2 5 4" xfId="969" xr:uid="{CDBB81DF-4D1D-416D-9E57-5977B0188945}"/>
    <cellStyle name="Normal 10 2 2 6" xfId="470" xr:uid="{3567F8B3-A601-44AC-8CEE-4BCA44F73C36}"/>
    <cellStyle name="Normal 10 2 2 6 2" xfId="970" xr:uid="{7654E973-A0A2-4CCD-9B52-B27E6742029E}"/>
    <cellStyle name="Normal 10 2 2 6 2 2" xfId="971" xr:uid="{24C4CCAE-E3BE-4C41-B23F-FC1664EDD4F3}"/>
    <cellStyle name="Normal 10 2 2 6 2 3" xfId="4333" xr:uid="{09BE25C2-DBA3-410E-B609-405D5DCFE9BE}"/>
    <cellStyle name="Normal 10 2 2 6 3" xfId="972" xr:uid="{EFC021C4-8899-4D08-B904-CC22E810DC01}"/>
    <cellStyle name="Normal 10 2 2 6 4" xfId="2528" xr:uid="{3290392B-8270-4DEC-894C-AABEE78E8667}"/>
    <cellStyle name="Normal 10 2 2 6 4 2" xfId="4564" xr:uid="{38CB46E8-BAF8-40D2-B98F-5415BEA1F8D7}"/>
    <cellStyle name="Normal 10 2 2 6 4 3" xfId="4676" xr:uid="{34DC18AA-27E9-42B4-BD95-C5AFA23FA501}"/>
    <cellStyle name="Normal 10 2 2 6 4 4" xfId="4602" xr:uid="{A591C01B-109E-496E-A730-3143E9B260F1}"/>
    <cellStyle name="Normal 10 2 2 7" xfId="973" xr:uid="{48C1486D-9316-4D70-85B7-4B0764C3B3CF}"/>
    <cellStyle name="Normal 10 2 2 7 2" xfId="974" xr:uid="{89E2F2F6-AC52-48F9-AFAE-D31F2053728B}"/>
    <cellStyle name="Normal 10 2 2 8" xfId="975" xr:uid="{E629C215-4DC8-43EF-9C67-5AF56B87887C}"/>
    <cellStyle name="Normal 10 2 2 9" xfId="2529" xr:uid="{C656B717-EBF5-4E2B-9432-17567A3579F7}"/>
    <cellStyle name="Normal 10 2 3" xfId="74" xr:uid="{FCFDA5EE-A24D-4D38-BDA0-09988AC8ED81}"/>
    <cellStyle name="Normal 10 2 3 2" xfId="75" xr:uid="{99DED56F-D062-4B71-ADD3-19033546AE45}"/>
    <cellStyle name="Normal 10 2 3 2 2" xfId="471" xr:uid="{9D506A4F-0F49-43C0-AFE1-C961E1DF5755}"/>
    <cellStyle name="Normal 10 2 3 2 2 2" xfId="472" xr:uid="{41AE3D00-3B63-4C68-BFCF-08710B4B99DB}"/>
    <cellStyle name="Normal 10 2 3 2 2 2 2" xfId="976" xr:uid="{8FA16512-30FE-44B5-82E4-5C4120F888CC}"/>
    <cellStyle name="Normal 10 2 3 2 2 2 2 2" xfId="977" xr:uid="{3A6B7001-D2AA-45AE-9701-F6064797C16F}"/>
    <cellStyle name="Normal 10 2 3 2 2 2 3" xfId="978" xr:uid="{C7F621B6-9332-4AFD-A7D2-70F943D82D68}"/>
    <cellStyle name="Normal 10 2 3 2 2 3" xfId="979" xr:uid="{2852D91B-94B4-4477-A59C-B97B47612454}"/>
    <cellStyle name="Normal 10 2 3 2 2 3 2" xfId="980" xr:uid="{DA69656E-0C2E-4415-8CFB-DE6B8C8A66F3}"/>
    <cellStyle name="Normal 10 2 3 2 2 4" xfId="981" xr:uid="{B20171C0-EAAF-4955-9539-90C3A37F74F6}"/>
    <cellStyle name="Normal 10 2 3 2 3" xfId="473" xr:uid="{0E3DE4BD-191B-4686-9BF9-3E4BD9830F93}"/>
    <cellStyle name="Normal 10 2 3 2 3 2" xfId="982" xr:uid="{77AE2E72-CE2F-4797-9901-9F2E9ED5B76F}"/>
    <cellStyle name="Normal 10 2 3 2 3 2 2" xfId="983" xr:uid="{B28FE0CF-3E38-42C0-A763-D0EA2B0CF3F8}"/>
    <cellStyle name="Normal 10 2 3 2 3 3" xfId="984" xr:uid="{F3FAA869-45B5-4C14-914D-01A050716E83}"/>
    <cellStyle name="Normal 10 2 3 2 3 4" xfId="2530" xr:uid="{DD0E26AA-9520-4DEC-A684-D115736B23D8}"/>
    <cellStyle name="Normal 10 2 3 2 4" xfId="985" xr:uid="{16494364-C9B6-428E-ABD0-10A168F7E561}"/>
    <cellStyle name="Normal 10 2 3 2 4 2" xfId="986" xr:uid="{CF93A5A7-AEDD-4E87-BFA7-08AB33129CEA}"/>
    <cellStyle name="Normal 10 2 3 2 5" xfId="987" xr:uid="{14B855B1-FDC2-4111-813B-AA826083DF64}"/>
    <cellStyle name="Normal 10 2 3 2 6" xfId="2531" xr:uid="{25FBE7B7-4F4D-4A9A-AD4D-F272018882DF}"/>
    <cellStyle name="Normal 10 2 3 3" xfId="243" xr:uid="{D5DFEFDA-F60C-4B4F-992C-922DC4D62125}"/>
    <cellStyle name="Normal 10 2 3 3 2" xfId="474" xr:uid="{FE1B8D7D-727C-461B-89B4-BBB0C65ECBF5}"/>
    <cellStyle name="Normal 10 2 3 3 2 2" xfId="475" xr:uid="{C6852801-D9C5-4098-9E65-F0E885A6F83E}"/>
    <cellStyle name="Normal 10 2 3 3 2 2 2" xfId="988" xr:uid="{1F74BE7A-DC69-4676-9CD6-FCA50F17E6FB}"/>
    <cellStyle name="Normal 10 2 3 3 2 2 2 2" xfId="989" xr:uid="{4A384CB2-B1C1-4C39-8CF8-EDBE96DE771A}"/>
    <cellStyle name="Normal 10 2 3 3 2 2 3" xfId="990" xr:uid="{A4C3C7C4-D794-4BC9-8798-7AB7A9156C6A}"/>
    <cellStyle name="Normal 10 2 3 3 2 3" xfId="991" xr:uid="{6D40ABEE-415F-4557-B15E-8AC89B25DE6A}"/>
    <cellStyle name="Normal 10 2 3 3 2 3 2" xfId="992" xr:uid="{B00667F0-CAA1-4E61-B9F6-826FCA3DEC57}"/>
    <cellStyle name="Normal 10 2 3 3 2 4" xfId="993" xr:uid="{EE884637-0F2B-439D-B5DE-024BEF88A30A}"/>
    <cellStyle name="Normal 10 2 3 3 3" xfId="476" xr:uid="{B12A7932-087A-4487-89BE-B0336007E647}"/>
    <cellStyle name="Normal 10 2 3 3 3 2" xfId="994" xr:uid="{B3967D08-4BB8-4691-8068-764988091CAE}"/>
    <cellStyle name="Normal 10 2 3 3 3 2 2" xfId="995" xr:uid="{19B6D36C-CB16-4FD8-9298-FE35A5CA834C}"/>
    <cellStyle name="Normal 10 2 3 3 3 3" xfId="996" xr:uid="{9D0490E8-816D-4483-A6A0-E98DB5D775AA}"/>
    <cellStyle name="Normal 10 2 3 3 4" xfId="997" xr:uid="{5F4697F2-C2D6-40DB-8390-74E30603C3E0}"/>
    <cellStyle name="Normal 10 2 3 3 4 2" xfId="998" xr:uid="{678959A8-D3A5-4930-ADB5-D4943B911DA2}"/>
    <cellStyle name="Normal 10 2 3 3 5" xfId="999" xr:uid="{A4C9D04C-1441-46A9-8942-B971BA754838}"/>
    <cellStyle name="Normal 10 2 3 4" xfId="244" xr:uid="{3F97915E-5C83-4563-8FD9-379DBE4BD530}"/>
    <cellStyle name="Normal 10 2 3 4 2" xfId="477" xr:uid="{A0BF87A2-55EE-4EB5-B3ED-D1F003F0FE5C}"/>
    <cellStyle name="Normal 10 2 3 4 2 2" xfId="1000" xr:uid="{0AFF38F8-1D65-4A7D-AD47-92E1921418CD}"/>
    <cellStyle name="Normal 10 2 3 4 2 2 2" xfId="1001" xr:uid="{27FC02D9-EB30-4B78-9BC9-B32006B4961A}"/>
    <cellStyle name="Normal 10 2 3 4 2 3" xfId="1002" xr:uid="{EEB903DC-4E09-4D56-AC3B-F8FB7608B323}"/>
    <cellStyle name="Normal 10 2 3 4 3" xfId="1003" xr:uid="{72BBB33A-62A5-4380-925C-318E168C8F6F}"/>
    <cellStyle name="Normal 10 2 3 4 3 2" xfId="1004" xr:uid="{7C46DF12-E7A2-4E08-9208-946C3688CCF7}"/>
    <cellStyle name="Normal 10 2 3 4 4" xfId="1005" xr:uid="{25242C39-F81A-4F68-80A3-423A3EB7509B}"/>
    <cellStyle name="Normal 10 2 3 5" xfId="478" xr:uid="{390E0C24-B765-40D3-BB81-B95566771FE7}"/>
    <cellStyle name="Normal 10 2 3 5 2" xfId="1006" xr:uid="{79BB0CBF-E962-47A9-9821-704A09C03252}"/>
    <cellStyle name="Normal 10 2 3 5 2 2" xfId="1007" xr:uid="{1F6B3ADC-5243-4183-AE83-AD1B7C57531A}"/>
    <cellStyle name="Normal 10 2 3 5 2 3" xfId="4334" xr:uid="{BAC97895-43D6-4139-953E-09C28E0AFFD5}"/>
    <cellStyle name="Normal 10 2 3 5 3" xfId="1008" xr:uid="{23CD8528-DF38-4533-BD23-27078ED3F1CB}"/>
    <cellStyle name="Normal 10 2 3 5 4" xfId="2532" xr:uid="{E6BBAC04-9FDD-4417-9552-88C72809B02A}"/>
    <cellStyle name="Normal 10 2 3 5 4 2" xfId="4565" xr:uid="{5F56039B-CBF9-4F75-A727-EA82D9DEFE5B}"/>
    <cellStyle name="Normal 10 2 3 5 4 3" xfId="4677" xr:uid="{7CFBAB6D-BE30-4753-BDB7-F5ECCB7AB64C}"/>
    <cellStyle name="Normal 10 2 3 5 4 4" xfId="4603" xr:uid="{F18FC56A-75EE-4E06-9649-9F6AAE5C3E82}"/>
    <cellStyle name="Normal 10 2 3 6" xfId="1009" xr:uid="{D251C428-698C-4947-89F2-AD29C2D99E5C}"/>
    <cellStyle name="Normal 10 2 3 6 2" xfId="1010" xr:uid="{F52A8E8D-880B-47BD-9ADD-328BBB22F30B}"/>
    <cellStyle name="Normal 10 2 3 7" xfId="1011" xr:uid="{6FC26E23-B828-41EB-888E-A926A7907A2C}"/>
    <cellStyle name="Normal 10 2 3 8" xfId="2533" xr:uid="{6EB24DC5-5170-491A-A11A-D6589A3A399E}"/>
    <cellStyle name="Normal 10 2 4" xfId="76" xr:uid="{087A76A5-2D29-49B7-AC02-BAD510F37DD9}"/>
    <cellStyle name="Normal 10 2 4 2" xfId="429" xr:uid="{7E977950-E943-495D-9548-D05193515D2A}"/>
    <cellStyle name="Normal 10 2 4 2 2" xfId="479" xr:uid="{15521D4F-3626-4A97-BE7A-3E18319E8F59}"/>
    <cellStyle name="Normal 10 2 4 2 2 2" xfId="1012" xr:uid="{E207FEC0-A4BD-4A4E-A704-E433E8BF4FE6}"/>
    <cellStyle name="Normal 10 2 4 2 2 2 2" xfId="1013" xr:uid="{58A07754-D175-4AAF-80D3-D4678F74A067}"/>
    <cellStyle name="Normal 10 2 4 2 2 3" xfId="1014" xr:uid="{D4E942E5-D04B-46EB-8580-B869A18E8F1B}"/>
    <cellStyle name="Normal 10 2 4 2 2 4" xfId="2534" xr:uid="{C0EEC653-3548-46F3-AEF4-035533429F59}"/>
    <cellStyle name="Normal 10 2 4 2 3" xfId="1015" xr:uid="{B28E7B82-F633-420A-85D5-D26E29C16BFB}"/>
    <cellStyle name="Normal 10 2 4 2 3 2" xfId="1016" xr:uid="{73E1B756-7F54-4533-809B-4842476AC681}"/>
    <cellStyle name="Normal 10 2 4 2 4" xfId="1017" xr:uid="{22EEBBAA-5C0E-465C-B7E6-91717CEAE750}"/>
    <cellStyle name="Normal 10 2 4 2 5" xfId="2535" xr:uid="{D3AAE470-C545-4F48-9B6D-0CA09053E539}"/>
    <cellStyle name="Normal 10 2 4 3" xfId="480" xr:uid="{A41896EF-1D15-4742-A271-D8AC6D92FD44}"/>
    <cellStyle name="Normal 10 2 4 3 2" xfId="1018" xr:uid="{47BBF0E1-01E9-49CA-BB67-5A4F59515C70}"/>
    <cellStyle name="Normal 10 2 4 3 2 2" xfId="1019" xr:uid="{A7F42E73-3EA9-4215-8B1A-D2482543B2DC}"/>
    <cellStyle name="Normal 10 2 4 3 3" xfId="1020" xr:uid="{DFAA4367-166A-4395-AC30-446B8E8D13CB}"/>
    <cellStyle name="Normal 10 2 4 3 4" xfId="2536" xr:uid="{5F7BE5B9-02C2-4343-8477-8D0DA28EBD1A}"/>
    <cellStyle name="Normal 10 2 4 4" xfId="1021" xr:uid="{80CE2FEE-5FCD-4F74-B29E-64C53BC90953}"/>
    <cellStyle name="Normal 10 2 4 4 2" xfId="1022" xr:uid="{63261472-BBE2-4105-909A-48CCB45F250A}"/>
    <cellStyle name="Normal 10 2 4 4 3" xfId="2537" xr:uid="{9317CFE8-054E-445C-B266-703645864058}"/>
    <cellStyle name="Normal 10 2 4 4 4" xfId="2538" xr:uid="{B06FF115-1A5C-4845-9090-2440F46485CD}"/>
    <cellStyle name="Normal 10 2 4 5" xfId="1023" xr:uid="{12DA1F5E-A85D-4B6F-8112-F065E8CE3B50}"/>
    <cellStyle name="Normal 10 2 4 6" xfId="2539" xr:uid="{03047056-44DC-4155-9E94-6FD43F71DFF3}"/>
    <cellStyle name="Normal 10 2 4 7" xfId="2540" xr:uid="{C3D159C0-BF4F-4028-A171-357CE139C42C}"/>
    <cellStyle name="Normal 10 2 5" xfId="245" xr:uid="{929991E2-5421-4B0B-A7C2-3D65EE2DCD32}"/>
    <cellStyle name="Normal 10 2 5 2" xfId="481" xr:uid="{2F8891A9-D227-49DE-AFF3-AC3C7D128BBD}"/>
    <cellStyle name="Normal 10 2 5 2 2" xfId="482" xr:uid="{D27CD216-CE52-4201-BE81-8147DE45C897}"/>
    <cellStyle name="Normal 10 2 5 2 2 2" xfId="1024" xr:uid="{595AC009-D490-4F47-A61E-6565EE1D4014}"/>
    <cellStyle name="Normal 10 2 5 2 2 2 2" xfId="1025" xr:uid="{356EC13F-1379-4867-996B-CB8CD0CA1C70}"/>
    <cellStyle name="Normal 10 2 5 2 2 3" xfId="1026" xr:uid="{9F5ED020-1F42-4015-998B-B8BD9846A1FC}"/>
    <cellStyle name="Normal 10 2 5 2 3" xfId="1027" xr:uid="{4A36DB5C-7DBD-4B87-A352-C5C6BCF3259B}"/>
    <cellStyle name="Normal 10 2 5 2 3 2" xfId="1028" xr:uid="{DA73CD9E-4546-4061-8C35-D17425EEDAD6}"/>
    <cellStyle name="Normal 10 2 5 2 4" xfId="1029" xr:uid="{41487A35-ED59-491B-AA93-4097AFA8A5F9}"/>
    <cellStyle name="Normal 10 2 5 3" xfId="483" xr:uid="{5749F6E8-4C7D-495F-9C05-4E1EF4F1C06F}"/>
    <cellStyle name="Normal 10 2 5 3 2" xfId="1030" xr:uid="{281D6E3B-B3F6-4688-904C-874BF0001602}"/>
    <cellStyle name="Normal 10 2 5 3 2 2" xfId="1031" xr:uid="{9AA8DF65-038E-4436-9EAB-699ECC2D355A}"/>
    <cellStyle name="Normal 10 2 5 3 3" xfId="1032" xr:uid="{32785304-A63C-44F3-85AD-7CFECE785A89}"/>
    <cellStyle name="Normal 10 2 5 3 4" xfId="2541" xr:uid="{4338024A-825A-4CFD-8876-4706259E925E}"/>
    <cellStyle name="Normal 10 2 5 4" xfId="1033" xr:uid="{FF7A514E-6880-4F52-9AAE-4832F8A03390}"/>
    <cellStyle name="Normal 10 2 5 4 2" xfId="1034" xr:uid="{4A03A8CF-2980-4DF4-B4AD-E1760DC7145F}"/>
    <cellStyle name="Normal 10 2 5 5" xfId="1035" xr:uid="{4A874D2F-1B84-4D58-A69B-29E712F81437}"/>
    <cellStyle name="Normal 10 2 5 6" xfId="2542" xr:uid="{8AE35FD8-8A60-4E15-AAE3-240B459B5B2F}"/>
    <cellStyle name="Normal 10 2 6" xfId="246" xr:uid="{14D3E22F-C750-4704-B7C3-B32B00A456E6}"/>
    <cellStyle name="Normal 10 2 6 2" xfId="484" xr:uid="{1E51FF97-3390-4D21-920C-24C49F3320AA}"/>
    <cellStyle name="Normal 10 2 6 2 2" xfId="1036" xr:uid="{E8BF4DAF-C7C5-4DD5-8F97-D4CD53438E01}"/>
    <cellStyle name="Normal 10 2 6 2 2 2" xfId="1037" xr:uid="{859A01DB-EFDD-483C-96D2-F9A99B18B7F8}"/>
    <cellStyle name="Normal 10 2 6 2 3" xfId="1038" xr:uid="{50732271-945E-4300-8A89-C08DBF950391}"/>
    <cellStyle name="Normal 10 2 6 2 4" xfId="2543" xr:uid="{F936C6A3-640D-4225-A39E-CB5A3481A012}"/>
    <cellStyle name="Normal 10 2 6 3" xfId="1039" xr:uid="{B62B1724-2325-4909-BD40-80CADB4DE32A}"/>
    <cellStyle name="Normal 10 2 6 3 2" xfId="1040" xr:uid="{D5FBFE04-26F4-40AF-84E0-839FAAC81B45}"/>
    <cellStyle name="Normal 10 2 6 4" xfId="1041" xr:uid="{7D7779D6-29B5-4DEC-A38A-DEF95ED0D89D}"/>
    <cellStyle name="Normal 10 2 6 5" xfId="2544" xr:uid="{DC618040-D49A-417E-A8F5-9688222918EB}"/>
    <cellStyle name="Normal 10 2 7" xfId="485" xr:uid="{8D9B1F26-2DD6-4EA3-8544-FEAC2D6FD2C3}"/>
    <cellStyle name="Normal 10 2 7 2" xfId="1042" xr:uid="{A87340AA-64CB-4382-83BC-4AB526FA6842}"/>
    <cellStyle name="Normal 10 2 7 2 2" xfId="1043" xr:uid="{EA02B86F-70D2-4D34-8746-C223461D28B9}"/>
    <cellStyle name="Normal 10 2 7 2 3" xfId="4332" xr:uid="{2A492206-A9B6-4918-B8A4-3A6E98FE0A3E}"/>
    <cellStyle name="Normal 10 2 7 3" xfId="1044" xr:uid="{9FAC0614-8B70-448D-9BC9-9364FD0DA1FC}"/>
    <cellStyle name="Normal 10 2 7 4" xfId="2545" xr:uid="{D3C87C00-94B1-4188-B7EF-40BF1643D423}"/>
    <cellStyle name="Normal 10 2 7 4 2" xfId="4563" xr:uid="{597C96AA-F62E-4B24-BC15-EC6A896EF5B0}"/>
    <cellStyle name="Normal 10 2 7 4 3" xfId="4678" xr:uid="{F4832B7B-7C5F-4B52-913D-7AD2151C361A}"/>
    <cellStyle name="Normal 10 2 7 4 4" xfId="4601" xr:uid="{3CC22B29-F875-482F-A88F-A9A02CACE153}"/>
    <cellStyle name="Normal 10 2 8" xfId="1045" xr:uid="{1E92F35A-C792-4EC0-9F76-0844E68DD862}"/>
    <cellStyle name="Normal 10 2 8 2" xfId="1046" xr:uid="{5237EE99-B3AC-4169-9F26-0D61165FDAC2}"/>
    <cellStyle name="Normal 10 2 8 3" xfId="2546" xr:uid="{5098873D-C6BE-40D9-9DEE-124688672A8B}"/>
    <cellStyle name="Normal 10 2 8 4" xfId="2547" xr:uid="{6CAB27C2-DA4A-4763-B5AB-C1789EF8917E}"/>
    <cellStyle name="Normal 10 2 9" xfId="1047" xr:uid="{A5189C32-A3C2-4F25-B3C0-5270F1B2F894}"/>
    <cellStyle name="Normal 10 3" xfId="77" xr:uid="{685FD508-943F-4BCF-AD5F-5F06F6D6A5AB}"/>
    <cellStyle name="Normal 10 3 10" xfId="2548" xr:uid="{3633BFFC-D74B-44A6-8DC1-E08007EB0C18}"/>
    <cellStyle name="Normal 10 3 11" xfId="2549" xr:uid="{85494547-B98D-4F9C-B06F-590461900961}"/>
    <cellStyle name="Normal 10 3 2" xfId="78" xr:uid="{C0F9FBCE-17C8-4603-82EE-AA27FA7B2ACB}"/>
    <cellStyle name="Normal 10 3 2 2" xfId="79" xr:uid="{5B6B31E2-28C3-4092-9707-B6C42FB182C4}"/>
    <cellStyle name="Normal 10 3 2 2 2" xfId="247" xr:uid="{3F222D08-C1A6-40A3-8EA0-05C9124DB061}"/>
    <cellStyle name="Normal 10 3 2 2 2 2" xfId="486" xr:uid="{F9B77F70-D8E8-4A71-854C-6A0E6D6EB71B}"/>
    <cellStyle name="Normal 10 3 2 2 2 2 2" xfId="1048" xr:uid="{1EC6E945-11C7-4248-98F2-6EC19A30621C}"/>
    <cellStyle name="Normal 10 3 2 2 2 2 2 2" xfId="1049" xr:uid="{C50B3AC5-BB03-4BF1-ADB8-216FE2B61F82}"/>
    <cellStyle name="Normal 10 3 2 2 2 2 3" xfId="1050" xr:uid="{EDF2771E-ACB4-4965-8A43-087BD7521566}"/>
    <cellStyle name="Normal 10 3 2 2 2 2 4" xfId="2550" xr:uid="{7EBD6F46-07C5-4A09-868C-48908664F460}"/>
    <cellStyle name="Normal 10 3 2 2 2 3" xfId="1051" xr:uid="{5349D464-77AA-45CC-863D-766F96CC1DBC}"/>
    <cellStyle name="Normal 10 3 2 2 2 3 2" xfId="1052" xr:uid="{1E36A2EC-BC33-41F6-8141-8BE178571592}"/>
    <cellStyle name="Normal 10 3 2 2 2 3 3" xfId="2551" xr:uid="{98EC209D-0CC5-410A-A69A-FF94A6EC81B1}"/>
    <cellStyle name="Normal 10 3 2 2 2 3 4" xfId="2552" xr:uid="{57D3377E-A953-41C5-9C25-C7F867BB364F}"/>
    <cellStyle name="Normal 10 3 2 2 2 4" xfId="1053" xr:uid="{50566B59-9C80-4D0A-BF6F-A25DCB7437DA}"/>
    <cellStyle name="Normal 10 3 2 2 2 5" xfId="2553" xr:uid="{159FB85C-2352-4F84-8ADF-2EFE7D30601A}"/>
    <cellStyle name="Normal 10 3 2 2 2 6" xfId="2554" xr:uid="{0738DB17-3460-404C-896A-465F7BAE6344}"/>
    <cellStyle name="Normal 10 3 2 2 3" xfId="487" xr:uid="{3CC36541-8BE4-4497-9FE2-FC15F142F0FE}"/>
    <cellStyle name="Normal 10 3 2 2 3 2" xfId="1054" xr:uid="{28489EC5-2116-4E3F-9564-796E92BD6C8A}"/>
    <cellStyle name="Normal 10 3 2 2 3 2 2" xfId="1055" xr:uid="{6AC83801-CA6C-4D82-898F-08FDC454B039}"/>
    <cellStyle name="Normal 10 3 2 2 3 2 3" xfId="2555" xr:uid="{6043280A-7E85-4D10-940E-709E6A346FFF}"/>
    <cellStyle name="Normal 10 3 2 2 3 2 4" xfId="2556" xr:uid="{21B099F8-C59E-42EA-9173-984DF2F854E5}"/>
    <cellStyle name="Normal 10 3 2 2 3 3" xfId="1056" xr:uid="{EFE241A1-3550-422D-B14C-9DF4C216CCC5}"/>
    <cellStyle name="Normal 10 3 2 2 3 4" xfId="2557" xr:uid="{38A79DF5-C890-43A3-BE9B-5C493702F443}"/>
    <cellStyle name="Normal 10 3 2 2 3 5" xfId="2558" xr:uid="{B308B010-8E6E-43FB-BE6D-17E177B601F3}"/>
    <cellStyle name="Normal 10 3 2 2 4" xfId="1057" xr:uid="{7C4D7828-5C3C-443B-8A0B-18FFAC28B3DD}"/>
    <cellStyle name="Normal 10 3 2 2 4 2" xfId="1058" xr:uid="{3DB27554-F946-4369-A860-09805F1DCC5D}"/>
    <cellStyle name="Normal 10 3 2 2 4 3" xfId="2559" xr:uid="{FEBE61D0-CF8D-49F4-84F1-A69EA7FAB6C9}"/>
    <cellStyle name="Normal 10 3 2 2 4 4" xfId="2560" xr:uid="{4C286149-5649-40A9-AFB3-D1DBDFF19169}"/>
    <cellStyle name="Normal 10 3 2 2 5" xfId="1059" xr:uid="{651676B2-F179-4278-AFB4-18AC882C6F77}"/>
    <cellStyle name="Normal 10 3 2 2 5 2" xfId="2561" xr:uid="{1D514B9C-948B-461E-B0EB-F7FF977CE88D}"/>
    <cellStyle name="Normal 10 3 2 2 5 3" xfId="2562" xr:uid="{00A3A7ED-281F-4EBE-BD6B-5A2C2E75F47A}"/>
    <cellStyle name="Normal 10 3 2 2 5 4" xfId="2563" xr:uid="{C41227C8-F8B0-41BA-996E-55338EDA94F9}"/>
    <cellStyle name="Normal 10 3 2 2 6" xfId="2564" xr:uid="{E7E00344-FA17-4093-8AC1-D67AF128C6A6}"/>
    <cellStyle name="Normal 10 3 2 2 7" xfId="2565" xr:uid="{F5308BD8-1A3A-4E47-9631-BBE06A65E74D}"/>
    <cellStyle name="Normal 10 3 2 2 8" xfId="2566" xr:uid="{AE45D183-D88A-41CE-9C6E-91CD88F0D1CF}"/>
    <cellStyle name="Normal 10 3 2 3" xfId="248" xr:uid="{04580BA4-3E3E-437A-A2DD-79011C41BB5A}"/>
    <cellStyle name="Normal 10 3 2 3 2" xfId="488" xr:uid="{20030ABC-BB37-4C50-AF08-BA610FFE3EB5}"/>
    <cellStyle name="Normal 10 3 2 3 2 2" xfId="489" xr:uid="{73CE4981-D2F3-4B2E-AA6E-3BB07767850E}"/>
    <cellStyle name="Normal 10 3 2 3 2 2 2" xfId="1060" xr:uid="{0C1EFC05-A3FD-4ED6-A440-CB7CC06A0A22}"/>
    <cellStyle name="Normal 10 3 2 3 2 2 2 2" xfId="1061" xr:uid="{FEED789F-2629-4D90-80AD-B2A92B753CD8}"/>
    <cellStyle name="Normal 10 3 2 3 2 2 3" xfId="1062" xr:uid="{A6198973-4198-4E3A-A730-4376B8478B3A}"/>
    <cellStyle name="Normal 10 3 2 3 2 3" xfId="1063" xr:uid="{3673D710-AA5E-4B9F-A903-3D9DE98765B7}"/>
    <cellStyle name="Normal 10 3 2 3 2 3 2" xfId="1064" xr:uid="{4C4D4017-1188-4443-B549-DA2850E740E0}"/>
    <cellStyle name="Normal 10 3 2 3 2 4" xfId="1065" xr:uid="{6B63A370-2B93-4262-8C78-D4346590FB3F}"/>
    <cellStyle name="Normal 10 3 2 3 3" xfId="490" xr:uid="{B95EE258-5D45-43F5-AF18-9B334C7DD6EA}"/>
    <cellStyle name="Normal 10 3 2 3 3 2" xfId="1066" xr:uid="{6E441252-74B5-4BDF-9943-796533E2D4C5}"/>
    <cellStyle name="Normal 10 3 2 3 3 2 2" xfId="1067" xr:uid="{FA3C2B1A-D4C7-4725-B605-BDD08B9AAE71}"/>
    <cellStyle name="Normal 10 3 2 3 3 3" xfId="1068" xr:uid="{BCD4B226-53BD-472C-93D7-9823DF2CE73A}"/>
    <cellStyle name="Normal 10 3 2 3 3 4" xfId="2567" xr:uid="{75E47F2E-71EE-46B7-B9D4-D5708D023970}"/>
    <cellStyle name="Normal 10 3 2 3 4" xfId="1069" xr:uid="{8AD53BB8-6D4D-4E9A-BAF2-FF8BB1EBEF82}"/>
    <cellStyle name="Normal 10 3 2 3 4 2" xfId="1070" xr:uid="{B0C78849-EB41-4FE6-B661-1E24CEBD458B}"/>
    <cellStyle name="Normal 10 3 2 3 5" xfId="1071" xr:uid="{C3F839F5-63A5-4296-AA51-FBF43A67FB94}"/>
    <cellStyle name="Normal 10 3 2 3 6" xfId="2568" xr:uid="{7EB27E2D-EB9C-4AA5-A133-0A09EEACC370}"/>
    <cellStyle name="Normal 10 3 2 4" xfId="249" xr:uid="{05EDC016-F60B-4CE3-B03C-DAF481250277}"/>
    <cellStyle name="Normal 10 3 2 4 2" xfId="491" xr:uid="{06EFABD4-9778-44FA-BD04-A754708986E2}"/>
    <cellStyle name="Normal 10 3 2 4 2 2" xfId="1072" xr:uid="{25243BB1-6061-407D-B40A-C3A5DD0CB666}"/>
    <cellStyle name="Normal 10 3 2 4 2 2 2" xfId="1073" xr:uid="{4D299B39-6C88-4F28-876A-50EC71C7A7B9}"/>
    <cellStyle name="Normal 10 3 2 4 2 3" xfId="1074" xr:uid="{3FA6EC17-C833-4713-937F-5AAACEBDD7EE}"/>
    <cellStyle name="Normal 10 3 2 4 2 4" xfId="2569" xr:uid="{69CAFB11-CACD-4236-987B-D1DAF4932E9D}"/>
    <cellStyle name="Normal 10 3 2 4 3" xfId="1075" xr:uid="{436117F2-FDE4-4338-9F1E-FF91D3094568}"/>
    <cellStyle name="Normal 10 3 2 4 3 2" xfId="1076" xr:uid="{FBF91A1A-5154-4E56-B582-8BBFB448A622}"/>
    <cellStyle name="Normal 10 3 2 4 4" xfId="1077" xr:uid="{B7505811-1A61-4818-AF42-A7D0E8E6BDAD}"/>
    <cellStyle name="Normal 10 3 2 4 5" xfId="2570" xr:uid="{50810003-4E0B-461A-8E96-F76338E259CC}"/>
    <cellStyle name="Normal 10 3 2 5" xfId="251" xr:uid="{38BA8CBD-3E95-40E2-AABE-03CC42504F9F}"/>
    <cellStyle name="Normal 10 3 2 5 2" xfId="1078" xr:uid="{72A51614-8B0E-4C93-9EED-7671162E9E18}"/>
    <cellStyle name="Normal 10 3 2 5 2 2" xfId="1079" xr:uid="{9576BD77-B12B-4548-AA0F-4D3AF463E698}"/>
    <cellStyle name="Normal 10 3 2 5 3" xfId="1080" xr:uid="{0E62E665-D890-4483-B419-CB09D12FFDBC}"/>
    <cellStyle name="Normal 10 3 2 5 4" xfId="2571" xr:uid="{B791FC99-6EE0-4C2E-B393-47682BA9D6D9}"/>
    <cellStyle name="Normal 10 3 2 6" xfId="1081" xr:uid="{92AA8A5E-8F12-45BB-9F36-AAC49D6E44E9}"/>
    <cellStyle name="Normal 10 3 2 6 2" xfId="1082" xr:uid="{C86FEC22-9A7B-43C4-98F3-9C2A05887C29}"/>
    <cellStyle name="Normal 10 3 2 6 3" xfId="2572" xr:uid="{D709890A-0D62-4974-A5E7-83599B283BA0}"/>
    <cellStyle name="Normal 10 3 2 6 4" xfId="2573" xr:uid="{7EC384BC-44FC-44C3-9636-270A3A46F60F}"/>
    <cellStyle name="Normal 10 3 2 7" xfId="1083" xr:uid="{25AA9D39-9C3E-4BA4-A0C7-3D4E1BA62EA9}"/>
    <cellStyle name="Normal 10 3 2 8" xfId="2574" xr:uid="{6C723248-7646-4CD4-A605-0314EF7A5B76}"/>
    <cellStyle name="Normal 10 3 2 9" xfId="2575" xr:uid="{992355BD-2619-4A12-9C2E-4DE6CD0ACCF9}"/>
    <cellStyle name="Normal 10 3 3" xfId="80" xr:uid="{CF22701C-5D20-40DD-B994-318E32E5C701}"/>
    <cellStyle name="Normal 10 3 3 2" xfId="81" xr:uid="{529FBF4E-A8F6-4F4B-B7E4-F799ABA15A06}"/>
    <cellStyle name="Normal 10 3 3 2 2" xfId="492" xr:uid="{7D7E0954-9E69-4D84-924C-3B39F352F85F}"/>
    <cellStyle name="Normal 10 3 3 2 2 2" xfId="1084" xr:uid="{0227AD61-A840-4E10-9EEB-63ACF236EE97}"/>
    <cellStyle name="Normal 10 3 3 2 2 2 2" xfId="1085" xr:uid="{D17AD298-F305-4486-8AB2-1F2BC392185F}"/>
    <cellStyle name="Normal 10 3 3 2 2 2 2 2" xfId="4445" xr:uid="{65F3F6A7-DFA6-4CB1-9B7B-9D17D4E8752A}"/>
    <cellStyle name="Normal 10 3 3 2 2 2 3" xfId="4446" xr:uid="{EE92E58B-6C31-461C-890B-DE4E060190E2}"/>
    <cellStyle name="Normal 10 3 3 2 2 3" xfId="1086" xr:uid="{1B5CB1FB-CC81-4F14-ADBC-173FFDA1609A}"/>
    <cellStyle name="Normal 10 3 3 2 2 3 2" xfId="4447" xr:uid="{F2BE23BC-490C-4F09-B62B-403C0CE8C066}"/>
    <cellStyle name="Normal 10 3 3 2 2 4" xfId="2576" xr:uid="{1AFB7306-E7E6-468B-8639-1571CBFD1E74}"/>
    <cellStyle name="Normal 10 3 3 2 3" xfId="1087" xr:uid="{C3F9196D-D9FD-4188-83AA-B21B73472EC2}"/>
    <cellStyle name="Normal 10 3 3 2 3 2" xfId="1088" xr:uid="{DEBB14C8-CBEF-47BB-890E-543E1D6B8954}"/>
    <cellStyle name="Normal 10 3 3 2 3 2 2" xfId="4448" xr:uid="{DB7823DC-706E-4E04-9166-AAAC168BDB5C}"/>
    <cellStyle name="Normal 10 3 3 2 3 3" xfId="2577" xr:uid="{7E51CF90-034A-49B0-8690-55A23D88D733}"/>
    <cellStyle name="Normal 10 3 3 2 3 4" xfId="2578" xr:uid="{CD9A1E86-FE66-4D83-B327-E7CBD2F9B152}"/>
    <cellStyle name="Normal 10 3 3 2 4" xfId="1089" xr:uid="{D3BD75BF-875D-4015-9F5D-0FA3FD9369E0}"/>
    <cellStyle name="Normal 10 3 3 2 4 2" xfId="4449" xr:uid="{2B4B8653-36B2-4398-9019-AD18DB410D32}"/>
    <cellStyle name="Normal 10 3 3 2 5" xfId="2579" xr:uid="{BD8C2B72-7880-44F3-AD37-2619B0BBFBC0}"/>
    <cellStyle name="Normal 10 3 3 2 6" xfId="2580" xr:uid="{CA21B521-0F23-4534-A1EB-7F7C185B962F}"/>
    <cellStyle name="Normal 10 3 3 3" xfId="252" xr:uid="{9A3FA57F-EA1F-4528-B2D9-28D8076522E1}"/>
    <cellStyle name="Normal 10 3 3 3 2" xfId="1090" xr:uid="{F2CC640D-E0AE-4041-948E-778B615BECE2}"/>
    <cellStyle name="Normal 10 3 3 3 2 2" xfId="1091" xr:uid="{CE5A8719-90E3-4B57-8409-B262C6208109}"/>
    <cellStyle name="Normal 10 3 3 3 2 2 2" xfId="4450" xr:uid="{AE17408C-F67D-4773-9273-4EF64D696B43}"/>
    <cellStyle name="Normal 10 3 3 3 2 3" xfId="2581" xr:uid="{D3323B71-7E0F-402B-9EC0-9D22664AA11A}"/>
    <cellStyle name="Normal 10 3 3 3 2 4" xfId="2582" xr:uid="{48A08770-6C65-428F-B78E-EFCBDBE9FF64}"/>
    <cellStyle name="Normal 10 3 3 3 3" xfId="1092" xr:uid="{E652A984-59B9-4C50-8EED-13914B14A150}"/>
    <cellStyle name="Normal 10 3 3 3 3 2" xfId="4451" xr:uid="{4AAC4053-0A2C-40B9-A8AB-3B66A983E877}"/>
    <cellStyle name="Normal 10 3 3 3 4" xfId="2583" xr:uid="{D9E2D847-623F-4422-9C0C-DA6BB21D3DDD}"/>
    <cellStyle name="Normal 10 3 3 3 5" xfId="2584" xr:uid="{5720919F-DDDF-45B1-BA8A-F332A3EEED66}"/>
    <cellStyle name="Normal 10 3 3 4" xfId="1093" xr:uid="{0EC2859E-9464-4785-9E75-52E5C4382FCE}"/>
    <cellStyle name="Normal 10 3 3 4 2" xfId="1094" xr:uid="{29930BD2-53D3-4BB4-A514-1020FA25C4D5}"/>
    <cellStyle name="Normal 10 3 3 4 2 2" xfId="4452" xr:uid="{7680E09D-569C-47B5-AC9F-D95383BAD409}"/>
    <cellStyle name="Normal 10 3 3 4 3" xfId="2585" xr:uid="{270E9D4B-FC31-4FB6-848D-ECE6566B551B}"/>
    <cellStyle name="Normal 10 3 3 4 4" xfId="2586" xr:uid="{02F39BBF-FACF-4C97-8B7F-0B776F35FEC8}"/>
    <cellStyle name="Normal 10 3 3 5" xfId="1095" xr:uid="{FFD18C7A-AD9C-43DE-B90B-3E9059D43F77}"/>
    <cellStyle name="Normal 10 3 3 5 2" xfId="2587" xr:uid="{CA6CEC38-8127-492E-BE34-9B08091A4C41}"/>
    <cellStyle name="Normal 10 3 3 5 3" xfId="2588" xr:uid="{4432F109-9F04-41DE-8067-83DBBCAEAFAD}"/>
    <cellStyle name="Normal 10 3 3 5 4" xfId="2589" xr:uid="{B4C1884C-AC17-45C7-965F-B32F55C76E24}"/>
    <cellStyle name="Normal 10 3 3 6" xfId="2590" xr:uid="{7844B9A2-5C5D-4EE4-969A-AA284627120E}"/>
    <cellStyle name="Normal 10 3 3 7" xfId="2591" xr:uid="{8DA3CF4A-864A-4DE0-9BA1-D083F19A7043}"/>
    <cellStyle name="Normal 10 3 3 8" xfId="2592" xr:uid="{11DF9D0F-4DF3-4425-AFEF-4DFA814DC3EF}"/>
    <cellStyle name="Normal 10 3 4" xfId="82" xr:uid="{D796E205-FD8E-494E-9B49-187D9808FE74}"/>
    <cellStyle name="Normal 10 3 4 2" xfId="493" xr:uid="{A2F2B461-AB8C-47C5-BBA6-C796909F9785}"/>
    <cellStyle name="Normal 10 3 4 2 2" xfId="494" xr:uid="{DBCB66CD-E484-412A-B6F4-3F350E6F410F}"/>
    <cellStyle name="Normal 10 3 4 2 2 2" xfId="1096" xr:uid="{4D3485EB-07ED-4705-832B-F9AF81C20AD0}"/>
    <cellStyle name="Normal 10 3 4 2 2 2 2" xfId="1097" xr:uid="{75338505-B936-4914-AD55-864172F1EE8F}"/>
    <cellStyle name="Normal 10 3 4 2 2 3" xfId="1098" xr:uid="{7EB67AF4-AAD8-404B-A40E-0D81AABA1EF6}"/>
    <cellStyle name="Normal 10 3 4 2 2 4" xfId="2593" xr:uid="{025A3142-A705-4899-AD93-2B7D63F44696}"/>
    <cellStyle name="Normal 10 3 4 2 3" xfId="1099" xr:uid="{AC7292EE-CD24-47C0-A216-D46A8B940211}"/>
    <cellStyle name="Normal 10 3 4 2 3 2" xfId="1100" xr:uid="{D788C81A-CBBC-4C6C-8381-F38EAF75DC74}"/>
    <cellStyle name="Normal 10 3 4 2 4" xfId="1101" xr:uid="{4734E510-6276-44EE-946B-A8B1979C2EFE}"/>
    <cellStyle name="Normal 10 3 4 2 5" xfId="2594" xr:uid="{12608ECB-0537-430A-BC19-FF5ADE354C9D}"/>
    <cellStyle name="Normal 10 3 4 3" xfId="495" xr:uid="{5FE369CD-9C61-44CA-B133-96245082B6F7}"/>
    <cellStyle name="Normal 10 3 4 3 2" xfId="1102" xr:uid="{548B98CE-DAB8-41A9-9D11-E4526609853C}"/>
    <cellStyle name="Normal 10 3 4 3 2 2" xfId="1103" xr:uid="{DBBD2A39-81A6-4DBF-932F-5D1D10D0279F}"/>
    <cellStyle name="Normal 10 3 4 3 3" xfId="1104" xr:uid="{395DFF82-0B90-4F9B-8D41-034B881FA6D7}"/>
    <cellStyle name="Normal 10 3 4 3 4" xfId="2595" xr:uid="{2A0B661E-62D8-41E6-BAAF-EAF0E81AC338}"/>
    <cellStyle name="Normal 10 3 4 4" xfId="1105" xr:uid="{EC800F3F-1636-4135-9A9A-B1BF5A58195F}"/>
    <cellStyle name="Normal 10 3 4 4 2" xfId="1106" xr:uid="{2659A81A-E9D3-4D14-8EC0-8871A3906E64}"/>
    <cellStyle name="Normal 10 3 4 4 3" xfId="2596" xr:uid="{989D7B43-09F9-4DD5-895B-2A02A45E87F8}"/>
    <cellStyle name="Normal 10 3 4 4 4" xfId="2597" xr:uid="{05EC76F8-8CC4-41A7-8FF2-FDCB71F1910F}"/>
    <cellStyle name="Normal 10 3 4 5" xfId="1107" xr:uid="{4B321FCC-085D-4DD2-8338-CA2AD89A8727}"/>
    <cellStyle name="Normal 10 3 4 6" xfId="2598" xr:uid="{D92366CE-83C7-4BE5-A87E-90C61841A85A}"/>
    <cellStyle name="Normal 10 3 4 7" xfId="2599" xr:uid="{29DD159D-1D80-4530-91C0-880ED39D70F5}"/>
    <cellStyle name="Normal 10 3 5" xfId="253" xr:uid="{33475DB6-0DAE-4EF2-AC21-CE231E5F34AC}"/>
    <cellStyle name="Normal 10 3 5 2" xfId="496" xr:uid="{721B87FA-5CC9-4D30-9E07-424FDDFE0198}"/>
    <cellStyle name="Normal 10 3 5 2 2" xfId="1108" xr:uid="{7C804767-B76A-46B9-AE3E-1A83522F3B8B}"/>
    <cellStyle name="Normal 10 3 5 2 2 2" xfId="1109" xr:uid="{5A09DEB1-688E-4D7E-904A-7B485F052ABF}"/>
    <cellStyle name="Normal 10 3 5 2 3" xfId="1110" xr:uid="{30508415-129A-4659-ADEC-3B1C27EF6761}"/>
    <cellStyle name="Normal 10 3 5 2 4" xfId="2600" xr:uid="{185AD9C1-7C1A-4579-9DF9-9017EDA2F175}"/>
    <cellStyle name="Normal 10 3 5 3" xfId="1111" xr:uid="{1680D9C0-3D56-4088-9B1D-112806DEBA6F}"/>
    <cellStyle name="Normal 10 3 5 3 2" xfId="1112" xr:uid="{58527480-81EE-4A3F-BEA9-6EEF981100C0}"/>
    <cellStyle name="Normal 10 3 5 3 3" xfId="2601" xr:uid="{4F126225-34D1-4519-9815-D019AA06B1CA}"/>
    <cellStyle name="Normal 10 3 5 3 4" xfId="2602" xr:uid="{527E7171-1C9A-46C8-B455-6DF7877F7268}"/>
    <cellStyle name="Normal 10 3 5 4" xfId="1113" xr:uid="{9B9A48E8-F9DC-4433-9410-CC17C42BDDB3}"/>
    <cellStyle name="Normal 10 3 5 5" xfId="2603" xr:uid="{2EF1E59B-E5B7-41E6-93C1-6A5494594325}"/>
    <cellStyle name="Normal 10 3 5 6" xfId="2604" xr:uid="{80FD31B9-207D-4B39-BB3E-BA83169AA8BF}"/>
    <cellStyle name="Normal 10 3 6" xfId="254" xr:uid="{365372EF-EA74-4B84-9494-24AF4A3C5DA7}"/>
    <cellStyle name="Normal 10 3 6 2" xfId="1114" xr:uid="{445C5AC2-0E31-4C5A-A0FF-73011A1F0895}"/>
    <cellStyle name="Normal 10 3 6 2 2" xfId="1115" xr:uid="{E86F3CD8-F680-4E0C-994F-1C48ED7118C8}"/>
    <cellStyle name="Normal 10 3 6 2 3" xfId="2605" xr:uid="{0FBC0F39-A133-4B08-B81D-6F8E5D0A973E}"/>
    <cellStyle name="Normal 10 3 6 2 4" xfId="2606" xr:uid="{BA35E50F-340F-4866-9BDD-8BD4F64E48B5}"/>
    <cellStyle name="Normal 10 3 6 3" xfId="1116" xr:uid="{4386D8BB-6A11-4CCE-ACB4-D1071E6DAA8C}"/>
    <cellStyle name="Normal 10 3 6 4" xfId="2607" xr:uid="{5D57332D-3022-4EB1-9743-FC50E949DA1F}"/>
    <cellStyle name="Normal 10 3 6 5" xfId="2608" xr:uid="{3147164B-B3EE-45C9-BAAA-29CFC99CAA14}"/>
    <cellStyle name="Normal 10 3 7" xfId="1117" xr:uid="{6932B4F9-8586-4C42-900F-207906BFC693}"/>
    <cellStyle name="Normal 10 3 7 2" xfId="1118" xr:uid="{7016CF42-37F4-45AD-A111-D97C298918BC}"/>
    <cellStyle name="Normal 10 3 7 3" xfId="2609" xr:uid="{29D3E868-89CC-45A4-82C0-E4A48C84CD64}"/>
    <cellStyle name="Normal 10 3 7 4" xfId="2610" xr:uid="{DE3007BC-9FB3-40E7-948C-29C996080A90}"/>
    <cellStyle name="Normal 10 3 8" xfId="1119" xr:uid="{9A23DC77-FD60-438B-B617-462884655F2C}"/>
    <cellStyle name="Normal 10 3 8 2" xfId="2611" xr:uid="{271616D7-2668-43B0-8F09-937271D5469A}"/>
    <cellStyle name="Normal 10 3 8 3" xfId="2612" xr:uid="{7812816F-F2C5-4C81-ABA2-3357A170BEE0}"/>
    <cellStyle name="Normal 10 3 8 4" xfId="2613" xr:uid="{48E69DB9-E0BF-48C0-86D9-5D27FB95ACCA}"/>
    <cellStyle name="Normal 10 3 9" xfId="2614" xr:uid="{048FD249-836D-4929-82DB-EE682751B4D6}"/>
    <cellStyle name="Normal 10 4" xfId="83" xr:uid="{EF6AE213-60A9-4F68-AA81-4CF315C310AF}"/>
    <cellStyle name="Normal 10 4 10" xfId="2615" xr:uid="{8F255223-D1C1-48D6-9707-56C1D94AEC09}"/>
    <cellStyle name="Normal 10 4 11" xfId="2616" xr:uid="{CAED2AC1-B1F5-41A2-AE3F-1003ADC2B97A}"/>
    <cellStyle name="Normal 10 4 2" xfId="84" xr:uid="{EC6E5620-7C20-4F96-8D9D-14C7F2FBE8CD}"/>
    <cellStyle name="Normal 10 4 2 2" xfId="255" xr:uid="{38AEA440-B4CD-44A4-9E89-560CC1F7AD26}"/>
    <cellStyle name="Normal 10 4 2 2 2" xfId="497" xr:uid="{4AFA87D3-41B4-421B-8DCE-A5A133D68AF2}"/>
    <cellStyle name="Normal 10 4 2 2 2 2" xfId="498" xr:uid="{952CCF29-D429-4F37-A6A2-31C6969899A0}"/>
    <cellStyle name="Normal 10 4 2 2 2 2 2" xfId="1120" xr:uid="{7D9AFED6-00FF-40D3-BE4F-9DF858E5855F}"/>
    <cellStyle name="Normal 10 4 2 2 2 2 3" xfId="2617" xr:uid="{6E6EC5ED-5898-4039-B721-EB74BE3AEA17}"/>
    <cellStyle name="Normal 10 4 2 2 2 2 4" xfId="2618" xr:uid="{4510E6BA-FE8B-455E-8F01-F57E27A7116D}"/>
    <cellStyle name="Normal 10 4 2 2 2 3" xfId="1121" xr:uid="{5E694E95-F1D2-400B-9AA8-D6A4B4E9977E}"/>
    <cellStyle name="Normal 10 4 2 2 2 3 2" xfId="2619" xr:uid="{27189EBC-34FC-4A1C-BC20-3C1B8924FD23}"/>
    <cellStyle name="Normal 10 4 2 2 2 3 3" xfId="2620" xr:uid="{DE21DB7D-91DF-42CB-8F0D-BFDBD16E1278}"/>
    <cellStyle name="Normal 10 4 2 2 2 3 4" xfId="2621" xr:uid="{C64AD6AD-B119-48C6-8BAF-3D71E527C74A}"/>
    <cellStyle name="Normal 10 4 2 2 2 4" xfId="2622" xr:uid="{AE567E15-E47A-4D55-B6DA-E364B46E6B3B}"/>
    <cellStyle name="Normal 10 4 2 2 2 5" xfId="2623" xr:uid="{22F3D3A3-D929-44F0-A353-3D8342DEC372}"/>
    <cellStyle name="Normal 10 4 2 2 2 6" xfId="2624" xr:uid="{5E15AA52-70FF-4CF5-AF70-F6AB7D447A50}"/>
    <cellStyle name="Normal 10 4 2 2 3" xfId="499" xr:uid="{B13326FB-3A22-4F52-BD72-C559A1331814}"/>
    <cellStyle name="Normal 10 4 2 2 3 2" xfId="1122" xr:uid="{19625389-8808-4672-AF2A-FF6083B7C112}"/>
    <cellStyle name="Normal 10 4 2 2 3 2 2" xfId="2625" xr:uid="{4922968F-F2D8-4052-B09F-58A4B02E70F4}"/>
    <cellStyle name="Normal 10 4 2 2 3 2 3" xfId="2626" xr:uid="{C38391FE-FA14-4941-B1EB-1C6E02777845}"/>
    <cellStyle name="Normal 10 4 2 2 3 2 4" xfId="2627" xr:uid="{B7ED276C-9BAF-4096-A7CC-4BBD25A71FD1}"/>
    <cellStyle name="Normal 10 4 2 2 3 3" xfId="2628" xr:uid="{80DCA79F-6058-4AC9-82A4-4225F38B06DE}"/>
    <cellStyle name="Normal 10 4 2 2 3 4" xfId="2629" xr:uid="{7505DA75-7949-4C81-89FE-6C4C0989A48D}"/>
    <cellStyle name="Normal 10 4 2 2 3 5" xfId="2630" xr:uid="{0B7BAF67-D48E-46D0-9211-815307CBDB61}"/>
    <cellStyle name="Normal 10 4 2 2 4" xfId="1123" xr:uid="{55B13534-CD0A-4C8A-9FB1-3E766F437B74}"/>
    <cellStyle name="Normal 10 4 2 2 4 2" xfId="2631" xr:uid="{591A95F3-5D80-44DB-B674-E7F07572E753}"/>
    <cellStyle name="Normal 10 4 2 2 4 3" xfId="2632" xr:uid="{751D45FB-6B85-4FFD-A00E-13D459EF27C5}"/>
    <cellStyle name="Normal 10 4 2 2 4 4" xfId="2633" xr:uid="{6F2A5076-CAA5-4A47-ABE2-EF30D5504873}"/>
    <cellStyle name="Normal 10 4 2 2 5" xfId="2634" xr:uid="{174338F8-2DA5-4C9B-A49D-45CF306009F4}"/>
    <cellStyle name="Normal 10 4 2 2 5 2" xfId="2635" xr:uid="{C56991A9-C223-49BF-B62D-8450A5FEA5CB}"/>
    <cellStyle name="Normal 10 4 2 2 5 3" xfId="2636" xr:uid="{AA0894D5-8632-4312-8F85-138E5379EB64}"/>
    <cellStyle name="Normal 10 4 2 2 5 4" xfId="2637" xr:uid="{F6C810CC-FA10-4098-8556-F47BC936B51D}"/>
    <cellStyle name="Normal 10 4 2 2 6" xfId="2638" xr:uid="{2C732D86-6DD0-43F0-AF19-F622CAC53EFE}"/>
    <cellStyle name="Normal 10 4 2 2 7" xfId="2639" xr:uid="{3460EA57-9A31-4B05-92DA-C1C18BD416E7}"/>
    <cellStyle name="Normal 10 4 2 2 8" xfId="2640" xr:uid="{CC488075-407E-4316-90E0-9F3620EB6196}"/>
    <cellStyle name="Normal 10 4 2 3" xfId="500" xr:uid="{42692C25-6E3A-4DE1-8EBE-566B8D90401C}"/>
    <cellStyle name="Normal 10 4 2 3 2" xfId="501" xr:uid="{B60F6353-0926-44A5-8C32-FB73D2D246E6}"/>
    <cellStyle name="Normal 10 4 2 3 2 2" xfId="502" xr:uid="{F51B1056-A264-4ADD-9658-AC8845E993A0}"/>
    <cellStyle name="Normal 10 4 2 3 2 3" xfId="2641" xr:uid="{69774418-AE30-45DF-B16C-4F3DFD4D31F3}"/>
    <cellStyle name="Normal 10 4 2 3 2 4" xfId="2642" xr:uid="{67809EEF-E6D0-4090-BFFD-227724F1E57C}"/>
    <cellStyle name="Normal 10 4 2 3 3" xfId="503" xr:uid="{4F8B2432-CC70-4C55-AEC2-83090B47FA3E}"/>
    <cellStyle name="Normal 10 4 2 3 3 2" xfId="2643" xr:uid="{78806FD1-D782-42D6-AE30-A10B4ABD5136}"/>
    <cellStyle name="Normal 10 4 2 3 3 3" xfId="2644" xr:uid="{2A970001-C9BF-4FE7-BE1C-94EFA9B655ED}"/>
    <cellStyle name="Normal 10 4 2 3 3 4" xfId="2645" xr:uid="{CE60606C-BBCA-498F-B19C-06996354D8EA}"/>
    <cellStyle name="Normal 10 4 2 3 4" xfId="2646" xr:uid="{ED1DEA27-87B9-4DEB-B348-DC6EDC8E0F82}"/>
    <cellStyle name="Normal 10 4 2 3 5" xfId="2647" xr:uid="{5850061D-18B1-4D15-821A-FFE0F7FCBE4F}"/>
    <cellStyle name="Normal 10 4 2 3 6" xfId="2648" xr:uid="{905CDD7D-7F21-4E89-A066-EBAF44CFFDB8}"/>
    <cellStyle name="Normal 10 4 2 4" xfId="504" xr:uid="{719BDD7E-F343-4512-A515-C2C8F75F9E86}"/>
    <cellStyle name="Normal 10 4 2 4 2" xfId="505" xr:uid="{F6108B73-3080-47BE-870B-7CE1FE4E889C}"/>
    <cellStyle name="Normal 10 4 2 4 2 2" xfId="2649" xr:uid="{7EAEBD2F-8DA8-4597-81E9-4E162E4928C6}"/>
    <cellStyle name="Normal 10 4 2 4 2 3" xfId="2650" xr:uid="{5694CB4E-D24F-40CA-82C7-969EC410EF11}"/>
    <cellStyle name="Normal 10 4 2 4 2 4" xfId="2651" xr:uid="{CC1A17F3-396F-4FF5-9EC1-A7E47615500C}"/>
    <cellStyle name="Normal 10 4 2 4 3" xfId="2652" xr:uid="{D76D92DA-0ADA-4B36-B82A-90AC37AF8A55}"/>
    <cellStyle name="Normal 10 4 2 4 4" xfId="2653" xr:uid="{34B93D3B-6DB4-43A9-9F00-B7B8298952A3}"/>
    <cellStyle name="Normal 10 4 2 4 5" xfId="2654" xr:uid="{3BD33793-88CF-430C-A566-433BD888D8ED}"/>
    <cellStyle name="Normal 10 4 2 5" xfId="506" xr:uid="{0AE5925E-F920-4941-87B1-8D130D299471}"/>
    <cellStyle name="Normal 10 4 2 5 2" xfId="2655" xr:uid="{357D0D15-F063-43DA-90EB-6C6405D9F7FD}"/>
    <cellStyle name="Normal 10 4 2 5 3" xfId="2656" xr:uid="{90B0B0D1-6266-466F-BA45-616CCC24912C}"/>
    <cellStyle name="Normal 10 4 2 5 4" xfId="2657" xr:uid="{9D0E1DE8-F7C0-49E8-A817-8021BB2CC0E5}"/>
    <cellStyle name="Normal 10 4 2 6" xfId="2658" xr:uid="{D2F29B8C-B92B-4BCE-AB61-BB3513F904B0}"/>
    <cellStyle name="Normal 10 4 2 6 2" xfId="2659" xr:uid="{9A32D685-ECFD-4EE0-BC44-06078C897C37}"/>
    <cellStyle name="Normal 10 4 2 6 3" xfId="2660" xr:uid="{720B8CF4-BBF4-4035-A0C0-AEBBF1202029}"/>
    <cellStyle name="Normal 10 4 2 6 4" xfId="2661" xr:uid="{A9DAAF7D-8501-4D05-B4B7-E34F2434B888}"/>
    <cellStyle name="Normal 10 4 2 7" xfId="2662" xr:uid="{11E40BAE-A43D-4F78-BF8D-85B7E9933CF9}"/>
    <cellStyle name="Normal 10 4 2 8" xfId="2663" xr:uid="{A9DA4554-53AE-4E86-88D4-30D17522EAC7}"/>
    <cellStyle name="Normal 10 4 2 9" xfId="2664" xr:uid="{3F3F67CC-EC41-4DA8-87A4-894A73DE581A}"/>
    <cellStyle name="Normal 10 4 3" xfId="256" xr:uid="{1781DDEC-9970-492C-A1CE-BA7A0CEA176A}"/>
    <cellStyle name="Normal 10 4 3 2" xfId="507" xr:uid="{105B0B5F-F846-4204-B645-C64AFC24A459}"/>
    <cellStyle name="Normal 10 4 3 2 2" xfId="508" xr:uid="{9DCDF6BE-3F5C-4B64-B290-300B57E6F5EC}"/>
    <cellStyle name="Normal 10 4 3 2 2 2" xfId="1124" xr:uid="{90646DD8-518A-4BB7-BAB4-6BE7409F22DE}"/>
    <cellStyle name="Normal 10 4 3 2 2 2 2" xfId="1125" xr:uid="{2CD6DD3B-BF80-4D58-95C8-6864A53601A0}"/>
    <cellStyle name="Normal 10 4 3 2 2 3" xfId="1126" xr:uid="{FA0CCFC6-037E-4534-8A86-B717CC38B9FD}"/>
    <cellStyle name="Normal 10 4 3 2 2 4" xfId="2665" xr:uid="{354E607C-BAA6-4E38-AF7A-C05E61E821C0}"/>
    <cellStyle name="Normal 10 4 3 2 3" xfId="1127" xr:uid="{BDB0B404-3711-4572-99E1-01E8C4285283}"/>
    <cellStyle name="Normal 10 4 3 2 3 2" xfId="1128" xr:uid="{605842E8-0BD5-4ADA-959D-206B0F31BAD8}"/>
    <cellStyle name="Normal 10 4 3 2 3 3" xfId="2666" xr:uid="{7405CB89-F861-4C0A-88EB-9194D65C845B}"/>
    <cellStyle name="Normal 10 4 3 2 3 4" xfId="2667" xr:uid="{28E4A0FE-03F9-415A-B951-0F47C2F1CC97}"/>
    <cellStyle name="Normal 10 4 3 2 4" xfId="1129" xr:uid="{612A5138-02D4-48DF-B8D4-D819151BEE2F}"/>
    <cellStyle name="Normal 10 4 3 2 5" xfId="2668" xr:uid="{17562D0A-C8D9-48AE-8667-3767E80DC25E}"/>
    <cellStyle name="Normal 10 4 3 2 6" xfId="2669" xr:uid="{BDB77847-F560-4800-8004-18353C58DB32}"/>
    <cellStyle name="Normal 10 4 3 3" xfId="509" xr:uid="{AF173B37-AB53-4892-B07D-C584B6769913}"/>
    <cellStyle name="Normal 10 4 3 3 2" xfId="1130" xr:uid="{30A260D9-66CF-4A1A-B799-C242701E066A}"/>
    <cellStyle name="Normal 10 4 3 3 2 2" xfId="1131" xr:uid="{0F86C661-BDE6-4B59-BB71-E795E7BBBEA6}"/>
    <cellStyle name="Normal 10 4 3 3 2 3" xfId="2670" xr:uid="{B09C5722-F797-4BE5-938C-01EC899F1BD9}"/>
    <cellStyle name="Normal 10 4 3 3 2 4" xfId="2671" xr:uid="{ED610737-56B2-4177-BDBF-871DAC0041E4}"/>
    <cellStyle name="Normal 10 4 3 3 3" xfId="1132" xr:uid="{103B61F9-EB83-43C0-B2DE-9CDF46DC05B5}"/>
    <cellStyle name="Normal 10 4 3 3 4" xfId="2672" xr:uid="{65495E8D-C1D9-421B-86DE-1DA51E8B0E37}"/>
    <cellStyle name="Normal 10 4 3 3 5" xfId="2673" xr:uid="{E9FAC1DF-5077-4A8A-B0A5-59FA129498B6}"/>
    <cellStyle name="Normal 10 4 3 4" xfId="1133" xr:uid="{15BCC27F-10B8-4069-AE28-176E47A827AA}"/>
    <cellStyle name="Normal 10 4 3 4 2" xfId="1134" xr:uid="{E47BB71A-FFDD-4F80-BF01-CAF156419EAB}"/>
    <cellStyle name="Normal 10 4 3 4 3" xfId="2674" xr:uid="{8AE9F191-00ED-4BAD-94EC-894BD75E5F38}"/>
    <cellStyle name="Normal 10 4 3 4 4" xfId="2675" xr:uid="{9033820F-E4ED-4BF0-AAAF-F447144EFC65}"/>
    <cellStyle name="Normal 10 4 3 5" xfId="1135" xr:uid="{955DD130-00B0-437F-9377-B369326973B4}"/>
    <cellStyle name="Normal 10 4 3 5 2" xfId="2676" xr:uid="{64E17FA9-6AF6-434F-9A6A-CC1687E0EF65}"/>
    <cellStyle name="Normal 10 4 3 5 3" xfId="2677" xr:uid="{89486609-D2EB-4CD9-A259-09C460E46E96}"/>
    <cellStyle name="Normal 10 4 3 5 4" xfId="2678" xr:uid="{C85E73B6-6353-4F51-B618-D1761BE71ADD}"/>
    <cellStyle name="Normal 10 4 3 6" xfId="2679" xr:uid="{6A3AFFC5-77A2-4B57-A81F-3B43E7F4F505}"/>
    <cellStyle name="Normal 10 4 3 7" xfId="2680" xr:uid="{4E982667-F3CC-4B9D-A2F6-641353AD14AF}"/>
    <cellStyle name="Normal 10 4 3 8" xfId="2681" xr:uid="{D88652CB-6EAC-44AE-800A-B823A15BD3D0}"/>
    <cellStyle name="Normal 10 4 4" xfId="257" xr:uid="{FB386DAC-ADAE-4D51-83C4-0ED02B897644}"/>
    <cellStyle name="Normal 10 4 4 2" xfId="510" xr:uid="{364ED115-4CC4-42C2-A6A6-9DB50B68B464}"/>
    <cellStyle name="Normal 10 4 4 2 2" xfId="511" xr:uid="{C48FFD5A-1543-494A-BC7F-D042A64781D2}"/>
    <cellStyle name="Normal 10 4 4 2 2 2" xfId="1136" xr:uid="{D873EC5E-9FDA-400B-884C-A01B8F96DCB3}"/>
    <cellStyle name="Normal 10 4 4 2 2 3" xfId="2682" xr:uid="{B0B3F6A2-0DE0-4607-AA86-EE62907613B8}"/>
    <cellStyle name="Normal 10 4 4 2 2 4" xfId="2683" xr:uid="{BD42B8F1-5F7D-421F-9A42-17C7101BB671}"/>
    <cellStyle name="Normal 10 4 4 2 3" xfId="1137" xr:uid="{4F424D93-73FB-4FC1-AADE-D4158121B461}"/>
    <cellStyle name="Normal 10 4 4 2 4" xfId="2684" xr:uid="{6B034B60-011A-4B83-9134-1B64785368E6}"/>
    <cellStyle name="Normal 10 4 4 2 5" xfId="2685" xr:uid="{B6F82FFD-B442-47B0-B943-4D86BB56205C}"/>
    <cellStyle name="Normal 10 4 4 3" xfId="512" xr:uid="{4906594E-410B-402A-97C9-404879C797C5}"/>
    <cellStyle name="Normal 10 4 4 3 2" xfId="1138" xr:uid="{B2024EC2-BFB4-4C52-B25B-44E1E283C39F}"/>
    <cellStyle name="Normal 10 4 4 3 3" xfId="2686" xr:uid="{49D2F24D-E7E8-47BE-B7A7-0B616383A762}"/>
    <cellStyle name="Normal 10 4 4 3 4" xfId="2687" xr:uid="{4FDBAD65-1BAC-4F72-8C8F-3E894A70EFC5}"/>
    <cellStyle name="Normal 10 4 4 4" xfId="1139" xr:uid="{5B307060-5F41-4735-A78B-A8035AF24C09}"/>
    <cellStyle name="Normal 10 4 4 4 2" xfId="2688" xr:uid="{0952EAF5-0D67-422D-9421-3A51AFAD1125}"/>
    <cellStyle name="Normal 10 4 4 4 3" xfId="2689" xr:uid="{A1CBB800-AD25-42CE-ADBF-3984D3BE0C3C}"/>
    <cellStyle name="Normal 10 4 4 4 4" xfId="2690" xr:uid="{3FE61018-2A70-49E1-995D-0ABC50677A01}"/>
    <cellStyle name="Normal 10 4 4 5" xfId="2691" xr:uid="{B72596DA-E74D-42B1-AF15-C394E65FB132}"/>
    <cellStyle name="Normal 10 4 4 6" xfId="2692" xr:uid="{9E46023E-779A-4940-8468-F11510EB4002}"/>
    <cellStyle name="Normal 10 4 4 7" xfId="2693" xr:uid="{10701930-552A-4FCC-8CE1-C90F1203C134}"/>
    <cellStyle name="Normal 10 4 5" xfId="258" xr:uid="{4ED270E2-C252-4B67-8496-0974CD15CA58}"/>
    <cellStyle name="Normal 10 4 5 2" xfId="513" xr:uid="{3C89B13F-75C5-42C7-908E-EB3F96C200A8}"/>
    <cellStyle name="Normal 10 4 5 2 2" xfId="1140" xr:uid="{F8D24474-43EB-46E1-9518-FC88A62D4BC4}"/>
    <cellStyle name="Normal 10 4 5 2 3" xfId="2694" xr:uid="{4BE78C9A-CA03-49BF-BCA8-C4B8C08A5810}"/>
    <cellStyle name="Normal 10 4 5 2 4" xfId="2695" xr:uid="{8CCC2521-92BA-4D8F-BF9B-4046CF43CB9F}"/>
    <cellStyle name="Normal 10 4 5 3" xfId="1141" xr:uid="{767F665A-F116-466D-9462-D1F34DB2004B}"/>
    <cellStyle name="Normal 10 4 5 3 2" xfId="2696" xr:uid="{0D7A6872-D1E2-4A17-B810-22C061C9BCEC}"/>
    <cellStyle name="Normal 10 4 5 3 3" xfId="2697" xr:uid="{FFFAC2A7-14C0-4B14-A762-B2FC5AD9424B}"/>
    <cellStyle name="Normal 10 4 5 3 4" xfId="2698" xr:uid="{AFC424D5-78C7-42A6-8351-D874EC3274B6}"/>
    <cellStyle name="Normal 10 4 5 4" xfId="2699" xr:uid="{28F8CE9F-56EF-4131-BFF5-B579B01A0C13}"/>
    <cellStyle name="Normal 10 4 5 5" xfId="2700" xr:uid="{32A0BD33-643F-49BF-87CF-952C7DFB22EC}"/>
    <cellStyle name="Normal 10 4 5 6" xfId="2701" xr:uid="{9B2F7A6F-35C0-42B2-808B-F775DD7EEACD}"/>
    <cellStyle name="Normal 10 4 6" xfId="514" xr:uid="{F341BDFB-7F68-49BE-A55A-4928F7A6BADB}"/>
    <cellStyle name="Normal 10 4 6 2" xfId="1142" xr:uid="{5FAED77A-20EA-4D57-8AFB-8CFE938DF53C}"/>
    <cellStyle name="Normal 10 4 6 2 2" xfId="2702" xr:uid="{EC477AA1-F8EF-4F2F-90BF-8E04131E3048}"/>
    <cellStyle name="Normal 10 4 6 2 3" xfId="2703" xr:uid="{9B305FA0-8C59-460E-823D-8DA25FF5F2AE}"/>
    <cellStyle name="Normal 10 4 6 2 4" xfId="2704" xr:uid="{C78D5C6C-7646-4788-A763-DDB1F5C9499F}"/>
    <cellStyle name="Normal 10 4 6 3" xfId="2705" xr:uid="{8E28977F-1352-4F70-8519-A587CF6CE020}"/>
    <cellStyle name="Normal 10 4 6 4" xfId="2706" xr:uid="{09A39937-3206-471F-8A5C-BBBAE122EA57}"/>
    <cellStyle name="Normal 10 4 6 5" xfId="2707" xr:uid="{9BBA2CDC-F433-4486-81D3-C3BCA556D2BA}"/>
    <cellStyle name="Normal 10 4 7" xfId="1143" xr:uid="{9B17B16E-3E48-4E7E-B524-6B7F42CB2DB2}"/>
    <cellStyle name="Normal 10 4 7 2" xfId="2708" xr:uid="{5FCFE6C0-31E0-4150-AA7A-AEA5FA08BA58}"/>
    <cellStyle name="Normal 10 4 7 3" xfId="2709" xr:uid="{F1D79172-73BD-4285-A0A9-6E3D6194EBBC}"/>
    <cellStyle name="Normal 10 4 7 4" xfId="2710" xr:uid="{D568AC90-F4CC-43BC-B24A-C9C031B730CB}"/>
    <cellStyle name="Normal 10 4 8" xfId="2711" xr:uid="{C78E2A97-6F2C-4982-BCFC-2CF8020D0A46}"/>
    <cellStyle name="Normal 10 4 8 2" xfId="2712" xr:uid="{5C70010D-D747-471A-B743-F1E862F756BC}"/>
    <cellStyle name="Normal 10 4 8 3" xfId="2713" xr:uid="{46BB0D8B-D49B-4711-B833-AC46333EB5D9}"/>
    <cellStyle name="Normal 10 4 8 4" xfId="2714" xr:uid="{9186121E-C40D-4C57-A669-716F382DB5A0}"/>
    <cellStyle name="Normal 10 4 9" xfId="2715" xr:uid="{C7BE7686-078E-4669-8390-DE522FA3D3DB}"/>
    <cellStyle name="Normal 10 5" xfId="85" xr:uid="{493982BF-9750-4F9E-80CD-16E72075DDD9}"/>
    <cellStyle name="Normal 10 5 2" xfId="86" xr:uid="{8F3B7BCF-9E50-4C24-BE1E-9E6F2BC365C1}"/>
    <cellStyle name="Normal 10 5 2 2" xfId="259" xr:uid="{502504CE-10E9-4CAF-9850-2E47FDB64C0D}"/>
    <cellStyle name="Normal 10 5 2 2 2" xfId="515" xr:uid="{5811D6D0-85B5-4F5E-8939-91156CB8E6F0}"/>
    <cellStyle name="Normal 10 5 2 2 2 2" xfId="1144" xr:uid="{1EA19916-03FA-4CB3-86BA-2306C85FDD05}"/>
    <cellStyle name="Normal 10 5 2 2 2 3" xfId="2716" xr:uid="{D4527C26-0BEA-4202-8A0B-97D31A38CA53}"/>
    <cellStyle name="Normal 10 5 2 2 2 4" xfId="2717" xr:uid="{717458EE-0C98-4182-AF2D-A18DF4764DD4}"/>
    <cellStyle name="Normal 10 5 2 2 3" xfId="1145" xr:uid="{74857401-012B-45BA-B46D-8C338113927D}"/>
    <cellStyle name="Normal 10 5 2 2 3 2" xfId="2718" xr:uid="{73F491A7-C615-46A4-A996-CF824873889B}"/>
    <cellStyle name="Normal 10 5 2 2 3 3" xfId="2719" xr:uid="{2129D095-7899-4DA2-89E5-C17DB85AD651}"/>
    <cellStyle name="Normal 10 5 2 2 3 4" xfId="2720" xr:uid="{95C0167B-B6E3-417D-ADBB-D5FDB5192E13}"/>
    <cellStyle name="Normal 10 5 2 2 4" xfId="2721" xr:uid="{CA144594-BE9B-4B80-B11A-6611EA92A9D7}"/>
    <cellStyle name="Normal 10 5 2 2 5" xfId="2722" xr:uid="{32ABBA81-069E-46A4-AF2D-55C28F593218}"/>
    <cellStyle name="Normal 10 5 2 2 6" xfId="2723" xr:uid="{CE886BAB-2E06-4D49-9FDA-0BFF07B776CA}"/>
    <cellStyle name="Normal 10 5 2 3" xfId="516" xr:uid="{555938F0-37F1-4A19-A751-DF829FAA4FAD}"/>
    <cellStyle name="Normal 10 5 2 3 2" xfId="1146" xr:uid="{9AAC26AF-710C-470D-9D90-6A5489FE8E8A}"/>
    <cellStyle name="Normal 10 5 2 3 2 2" xfId="2724" xr:uid="{9E566F54-5512-446D-9720-739D2D8C242E}"/>
    <cellStyle name="Normal 10 5 2 3 2 3" xfId="2725" xr:uid="{E6232BA7-9F27-4DBF-B60D-828715DAB0F3}"/>
    <cellStyle name="Normal 10 5 2 3 2 4" xfId="2726" xr:uid="{4BFF4648-1B37-4EE0-864B-CFF082825D9C}"/>
    <cellStyle name="Normal 10 5 2 3 3" xfId="2727" xr:uid="{30A6E8D5-3206-4A7D-9A24-08B178BC7551}"/>
    <cellStyle name="Normal 10 5 2 3 4" xfId="2728" xr:uid="{3DF2A30C-90C4-46FD-AA3A-4812C94DE9EA}"/>
    <cellStyle name="Normal 10 5 2 3 5" xfId="2729" xr:uid="{0CC711F8-EA24-45BC-B5BF-BE0F69A278D5}"/>
    <cellStyle name="Normal 10 5 2 4" xfId="1147" xr:uid="{509A113E-6E4F-4585-AB8D-88A8DCA30F99}"/>
    <cellStyle name="Normal 10 5 2 4 2" xfId="2730" xr:uid="{4C0C53E1-26F2-4C30-9E20-5822CADB0D29}"/>
    <cellStyle name="Normal 10 5 2 4 3" xfId="2731" xr:uid="{9CDDF233-0642-4C31-8DC6-BBD4755126DA}"/>
    <cellStyle name="Normal 10 5 2 4 4" xfId="2732" xr:uid="{5F7F9E38-F182-4A29-9BA8-C15D7039B366}"/>
    <cellStyle name="Normal 10 5 2 5" xfId="2733" xr:uid="{569FC63F-9A18-4572-9C4F-47529A72C124}"/>
    <cellStyle name="Normal 10 5 2 5 2" xfId="2734" xr:uid="{C4F1A163-BC55-48A5-BBC4-CD6E5B194D5B}"/>
    <cellStyle name="Normal 10 5 2 5 3" xfId="2735" xr:uid="{252C767A-4342-4303-9F67-E21FE58B3FF6}"/>
    <cellStyle name="Normal 10 5 2 5 4" xfId="2736" xr:uid="{5BBAB750-E738-43BE-A8DB-DA10B08C303E}"/>
    <cellStyle name="Normal 10 5 2 6" xfId="2737" xr:uid="{29D37880-2768-4D3D-BB6B-ACF369A4BF83}"/>
    <cellStyle name="Normal 10 5 2 7" xfId="2738" xr:uid="{E1B784B8-D79D-4AF5-B268-D625BAD190F4}"/>
    <cellStyle name="Normal 10 5 2 8" xfId="2739" xr:uid="{CAC52E9C-3100-4142-A0F0-83825FD9EAE3}"/>
    <cellStyle name="Normal 10 5 3" xfId="260" xr:uid="{09400632-A032-432D-9C91-07FF0B32FBA5}"/>
    <cellStyle name="Normal 10 5 3 2" xfId="517" xr:uid="{6BB22989-71DA-4679-A76B-F24F647596CD}"/>
    <cellStyle name="Normal 10 5 3 2 2" xfId="518" xr:uid="{33EE2A69-C87C-47B4-BB6C-5F67EC634BA4}"/>
    <cellStyle name="Normal 10 5 3 2 3" xfId="2740" xr:uid="{F07C50BE-7640-4751-BA52-D224FF2E634B}"/>
    <cellStyle name="Normal 10 5 3 2 4" xfId="2741" xr:uid="{D35748AE-0BDB-4ED6-99F0-63A52107C231}"/>
    <cellStyle name="Normal 10 5 3 3" xfId="519" xr:uid="{E3E2B11A-36CF-4F37-BED1-AE431A14F251}"/>
    <cellStyle name="Normal 10 5 3 3 2" xfId="2742" xr:uid="{024F4113-35E7-4112-BE92-E3EA89D5A971}"/>
    <cellStyle name="Normal 10 5 3 3 3" xfId="2743" xr:uid="{3152B219-153D-4904-9668-94CD4C221623}"/>
    <cellStyle name="Normal 10 5 3 3 4" xfId="2744" xr:uid="{BA5E1C65-D1DE-453B-AEEA-FC49B0A8FB01}"/>
    <cellStyle name="Normal 10 5 3 4" xfId="2745" xr:uid="{E0021165-1D4C-4DAF-AE70-382523090912}"/>
    <cellStyle name="Normal 10 5 3 5" xfId="2746" xr:uid="{4A6FBB23-3F5C-46A4-A2BD-80E4AF040AE1}"/>
    <cellStyle name="Normal 10 5 3 6" xfId="2747" xr:uid="{7CEF72B5-04A8-488D-AB01-6E4A2B8D9B14}"/>
    <cellStyle name="Normal 10 5 4" xfId="261" xr:uid="{5151FA92-9287-4652-A266-71CBC12BD184}"/>
    <cellStyle name="Normal 10 5 4 2" xfId="520" xr:uid="{BC419994-C9D8-4591-BE0E-C2A5AFE9EFAA}"/>
    <cellStyle name="Normal 10 5 4 2 2" xfId="2748" xr:uid="{F039F045-3D8C-4F11-9572-8178B7FCEAAE}"/>
    <cellStyle name="Normal 10 5 4 2 3" xfId="2749" xr:uid="{D72C37E2-A809-4F16-92C1-F8F64B9A473B}"/>
    <cellStyle name="Normal 10 5 4 2 4" xfId="2750" xr:uid="{7E6A9519-4660-40A5-AA6F-27F13B8CA3D9}"/>
    <cellStyle name="Normal 10 5 4 3" xfId="2751" xr:uid="{8D7F50F7-008B-4B55-9102-B567BC2A21F6}"/>
    <cellStyle name="Normal 10 5 4 4" xfId="2752" xr:uid="{C7F34F33-54A7-42B4-82AB-FFF8FBFD575E}"/>
    <cellStyle name="Normal 10 5 4 5" xfId="2753" xr:uid="{6E4D6342-5419-4393-8A4D-7FCE8EA59EDE}"/>
    <cellStyle name="Normal 10 5 5" xfId="521" xr:uid="{55B81873-239C-4C29-8E0E-E40E18440855}"/>
    <cellStyle name="Normal 10 5 5 2" xfId="2754" xr:uid="{88F77EDF-E68A-4BC0-A4E6-3C7A694CE3AE}"/>
    <cellStyle name="Normal 10 5 5 3" xfId="2755" xr:uid="{1F71E5B5-569B-4583-BFE7-EE4A76DCFED2}"/>
    <cellStyle name="Normal 10 5 5 4" xfId="2756" xr:uid="{F5DDED90-8023-4DDD-8D7C-A4A571A0CF34}"/>
    <cellStyle name="Normal 10 5 6" xfId="2757" xr:uid="{3E053838-2309-4E0E-9041-1DC3221B7D33}"/>
    <cellStyle name="Normal 10 5 6 2" xfId="2758" xr:uid="{956ED67C-1C92-4A64-917A-6FF35A54E29C}"/>
    <cellStyle name="Normal 10 5 6 3" xfId="2759" xr:uid="{D798103E-8486-46A1-AA09-23C010FD3D22}"/>
    <cellStyle name="Normal 10 5 6 4" xfId="2760" xr:uid="{FDC7E6A3-DEB8-42C8-9F8E-7DA85BCBFFF5}"/>
    <cellStyle name="Normal 10 5 7" xfId="2761" xr:uid="{74E9C908-9834-44A1-91B5-D79124734A68}"/>
    <cellStyle name="Normal 10 5 8" xfId="2762" xr:uid="{9138AF03-C5B0-4060-AE6C-FECE55CCF56B}"/>
    <cellStyle name="Normal 10 5 9" xfId="2763" xr:uid="{9EBBBE7A-698F-457F-8B00-22C8A0F8C22E}"/>
    <cellStyle name="Normal 10 6" xfId="87" xr:uid="{98C2CD93-4118-4CAA-AD2C-A637806608A2}"/>
    <cellStyle name="Normal 10 6 2" xfId="262" xr:uid="{E1554B78-C9F6-478E-98B5-FC5CF9A3E63E}"/>
    <cellStyle name="Normal 10 6 2 2" xfId="522" xr:uid="{D49850F4-3D78-4F15-83FE-0376E985E20B}"/>
    <cellStyle name="Normal 10 6 2 2 2" xfId="1148" xr:uid="{2057E7B4-32A8-4981-ADF4-87A68562486B}"/>
    <cellStyle name="Normal 10 6 2 2 2 2" xfId="1149" xr:uid="{382CEA67-3AF8-4777-8987-29C80BFD3F87}"/>
    <cellStyle name="Normal 10 6 2 2 3" xfId="1150" xr:uid="{029C0AC5-8D2F-4B44-9DD9-E0B12250B27C}"/>
    <cellStyle name="Normal 10 6 2 2 4" xfId="2764" xr:uid="{E98C3CFA-6CA6-4319-9EC5-858B5DFABD75}"/>
    <cellStyle name="Normal 10 6 2 3" xfId="1151" xr:uid="{7BC90292-8B83-41E3-85F5-8E9161E68F10}"/>
    <cellStyle name="Normal 10 6 2 3 2" xfId="1152" xr:uid="{280F351F-D5A1-495D-BDEA-7996B57AFB81}"/>
    <cellStyle name="Normal 10 6 2 3 3" xfId="2765" xr:uid="{123BB680-F7B1-4820-A736-A05257452ED8}"/>
    <cellStyle name="Normal 10 6 2 3 4" xfId="2766" xr:uid="{A9D891C7-70E3-476F-BB7F-37292BAA1AD0}"/>
    <cellStyle name="Normal 10 6 2 4" xfId="1153" xr:uid="{E4D03AF0-19A3-461D-9091-857E9333C22F}"/>
    <cellStyle name="Normal 10 6 2 5" xfId="2767" xr:uid="{81B2C1CD-949C-4C9F-9894-9BD10EC0183D}"/>
    <cellStyle name="Normal 10 6 2 6" xfId="2768" xr:uid="{8844AF31-446D-4DBA-BDFC-C5FF3F180A35}"/>
    <cellStyle name="Normal 10 6 3" xfId="523" xr:uid="{37F3712F-1C57-4D05-95E8-F4740021AA77}"/>
    <cellStyle name="Normal 10 6 3 2" xfId="1154" xr:uid="{8F4C15FD-34DC-4F39-8F16-1DDF151B736A}"/>
    <cellStyle name="Normal 10 6 3 2 2" xfId="1155" xr:uid="{08694221-3399-42C2-8D53-E018E3655E79}"/>
    <cellStyle name="Normal 10 6 3 2 3" xfId="2769" xr:uid="{D1C922DF-FBEA-47BB-9310-9816C312DB5D}"/>
    <cellStyle name="Normal 10 6 3 2 4" xfId="2770" xr:uid="{D74CA439-2301-4A97-B6E6-9724635524BA}"/>
    <cellStyle name="Normal 10 6 3 3" xfId="1156" xr:uid="{EBAD3775-A321-413F-AC25-9314101C6BEF}"/>
    <cellStyle name="Normal 10 6 3 4" xfId="2771" xr:uid="{E99E79C8-EE40-4693-87A1-FD670D76D6FF}"/>
    <cellStyle name="Normal 10 6 3 5" xfId="2772" xr:uid="{802B36EC-001B-4195-A6AC-B00606D24B74}"/>
    <cellStyle name="Normal 10 6 4" xfId="1157" xr:uid="{F9D62A4F-461B-41CD-900C-6754CE629DF8}"/>
    <cellStyle name="Normal 10 6 4 2" xfId="1158" xr:uid="{15E358E6-A98B-4810-8F0B-085D976A2C50}"/>
    <cellStyle name="Normal 10 6 4 3" xfId="2773" xr:uid="{0C4088DB-41C9-48D8-8083-2DBC94B59EF0}"/>
    <cellStyle name="Normal 10 6 4 4" xfId="2774" xr:uid="{C3A65C26-D89D-4C3C-9729-452DA100A335}"/>
    <cellStyle name="Normal 10 6 5" xfId="1159" xr:uid="{E69CAD27-F0F6-4A82-A90B-A3EF1DADAAEC}"/>
    <cellStyle name="Normal 10 6 5 2" xfId="2775" xr:uid="{29BD11F4-914E-4B1D-BE69-988BEA1C4FF7}"/>
    <cellStyle name="Normal 10 6 5 3" xfId="2776" xr:uid="{F8EA666A-5903-42BA-B2CD-0D04EEFF1B04}"/>
    <cellStyle name="Normal 10 6 5 4" xfId="2777" xr:uid="{AE48356C-B7F1-461B-8C85-67673EC9EE9C}"/>
    <cellStyle name="Normal 10 6 6" xfId="2778" xr:uid="{1054F0D0-5ADB-41A7-B9DC-92707C936FFB}"/>
    <cellStyle name="Normal 10 6 7" xfId="2779" xr:uid="{73A1652D-D1F7-4268-BFAB-60A3B6701916}"/>
    <cellStyle name="Normal 10 6 8" xfId="2780" xr:uid="{652284A9-86C9-4D0F-86DF-46701119D1AD}"/>
    <cellStyle name="Normal 10 7" xfId="263" xr:uid="{2BAA3D22-696D-4BBD-9A0E-E37C251B80B5}"/>
    <cellStyle name="Normal 10 7 2" xfId="524" xr:uid="{93B410F0-DEBD-454A-93E2-4430EA4BD4BD}"/>
    <cellStyle name="Normal 10 7 2 2" xfId="525" xr:uid="{5777AAC8-9F14-49EA-A66A-262E57E1E983}"/>
    <cellStyle name="Normal 10 7 2 2 2" xfId="1160" xr:uid="{9A7EB704-ACA5-4D4A-8BC6-6693FC42EF98}"/>
    <cellStyle name="Normal 10 7 2 2 3" xfId="2781" xr:uid="{AE3BFF78-7CCD-44CF-BD87-DADC27C5A604}"/>
    <cellStyle name="Normal 10 7 2 2 4" xfId="2782" xr:uid="{D7906DE7-994B-446B-9351-87864ADC5F46}"/>
    <cellStyle name="Normal 10 7 2 3" xfId="1161" xr:uid="{A09C9686-68B7-48C0-9269-0A526553F171}"/>
    <cellStyle name="Normal 10 7 2 4" xfId="2783" xr:uid="{052F6455-C17B-47D2-A8D8-7208BA003F29}"/>
    <cellStyle name="Normal 10 7 2 5" xfId="2784" xr:uid="{C9721330-E0F4-4915-9231-5F2C1942D393}"/>
    <cellStyle name="Normal 10 7 3" xfId="526" xr:uid="{E4E551F6-CCCB-46AF-B59D-F2918B0FCC4E}"/>
    <cellStyle name="Normal 10 7 3 2" xfId="1162" xr:uid="{F00FE59A-85AF-4685-B472-1859DF0A2AC5}"/>
    <cellStyle name="Normal 10 7 3 3" xfId="2785" xr:uid="{645F377B-0EA3-4F1D-BF5D-43DA1185DB62}"/>
    <cellStyle name="Normal 10 7 3 4" xfId="2786" xr:uid="{163A4497-3669-4503-91F0-9FAAFE215D0A}"/>
    <cellStyle name="Normal 10 7 4" xfId="1163" xr:uid="{42235E76-8DE8-4F04-BF59-6396AE2B1F4F}"/>
    <cellStyle name="Normal 10 7 4 2" xfId="2787" xr:uid="{C6971CE4-9435-4DE3-891D-BA7BFD02F7A3}"/>
    <cellStyle name="Normal 10 7 4 3" xfId="2788" xr:uid="{49C08C14-CA3E-4452-9ADD-66AAA646EC32}"/>
    <cellStyle name="Normal 10 7 4 4" xfId="2789" xr:uid="{9B7E6FE4-DDF3-4405-B633-36882D4C7938}"/>
    <cellStyle name="Normal 10 7 5" xfId="2790" xr:uid="{A415E391-247E-4D59-97D6-EDC531AF4FD9}"/>
    <cellStyle name="Normal 10 7 6" xfId="2791" xr:uid="{5F9A2EB1-F309-4F4F-9D27-6FC75EF100EF}"/>
    <cellStyle name="Normal 10 7 7" xfId="2792" xr:uid="{2653FBF4-0C0F-4E56-9596-363922853E4F}"/>
    <cellStyle name="Normal 10 8" xfId="264" xr:uid="{5761B06B-B112-4E7F-9EA9-EAF3C72422E3}"/>
    <cellStyle name="Normal 10 8 2" xfId="527" xr:uid="{8F0B7BDA-C207-4ED1-BC55-B3E21E697FD1}"/>
    <cellStyle name="Normal 10 8 2 2" xfId="1164" xr:uid="{42176B31-B380-4890-9BC3-5274FADDB526}"/>
    <cellStyle name="Normal 10 8 2 3" xfId="2793" xr:uid="{333836EE-D7BF-4456-B62D-5DF286453907}"/>
    <cellStyle name="Normal 10 8 2 4" xfId="2794" xr:uid="{7B8B469A-7F9C-4E4D-A36E-237805DAE21B}"/>
    <cellStyle name="Normal 10 8 3" xfId="1165" xr:uid="{2290DBB1-8B8F-4739-B1D8-03E455BF484C}"/>
    <cellStyle name="Normal 10 8 3 2" xfId="2795" xr:uid="{2D2BB18B-114D-4463-9227-4113C4636C91}"/>
    <cellStyle name="Normal 10 8 3 3" xfId="2796" xr:uid="{43601BA8-1392-4547-9244-A919ACD37E91}"/>
    <cellStyle name="Normal 10 8 3 4" xfId="2797" xr:uid="{483AAABF-C6CE-464B-A911-708280B248BF}"/>
    <cellStyle name="Normal 10 8 4" xfId="2798" xr:uid="{3D3C355B-D4CF-4256-A0DD-A23183499BD1}"/>
    <cellStyle name="Normal 10 8 5" xfId="2799" xr:uid="{CED26AFE-0D65-4968-9DB0-689EC3EF79D6}"/>
    <cellStyle name="Normal 10 8 6" xfId="2800" xr:uid="{17340DAB-B4F1-4D8F-B0E9-46466E765F58}"/>
    <cellStyle name="Normal 10 9" xfId="265" xr:uid="{F10D4F41-A9AD-46FD-A99E-B0F00D30959B}"/>
    <cellStyle name="Normal 10 9 2" xfId="1166" xr:uid="{76FEA123-B641-4A65-B17B-063279977724}"/>
    <cellStyle name="Normal 10 9 2 2" xfId="2801" xr:uid="{2CF645C4-8ECB-468C-96E1-5F978571F701}"/>
    <cellStyle name="Normal 10 9 2 2 2" xfId="4330" xr:uid="{AC11E53A-9540-467B-B45D-310699050851}"/>
    <cellStyle name="Normal 10 9 2 2 3" xfId="4679" xr:uid="{12BE05F4-37DA-4138-B4D3-468BFC879EE6}"/>
    <cellStyle name="Normal 10 9 2 3" xfId="2802" xr:uid="{3D47EBA2-86AB-4B10-87E4-85821424C9DA}"/>
    <cellStyle name="Normal 10 9 2 4" xfId="2803" xr:uid="{874E90B8-1E46-4D28-AF70-45DB233A12BA}"/>
    <cellStyle name="Normal 10 9 3" xfId="2804" xr:uid="{C8513C85-7B15-482A-BA9D-3B1814C7DCD7}"/>
    <cellStyle name="Normal 10 9 3 2" xfId="5339" xr:uid="{830743BB-67CE-4274-B1C2-1CF42307D5CE}"/>
    <cellStyle name="Normal 10 9 4" xfId="2805" xr:uid="{5BEBDBE9-2ABD-4229-A55F-88B00AD8D5C0}"/>
    <cellStyle name="Normal 10 9 4 2" xfId="4562" xr:uid="{858609C3-C959-48AD-8E01-98303C84555C}"/>
    <cellStyle name="Normal 10 9 4 3" xfId="4680" xr:uid="{72DB8DBF-8DAC-4C33-8EA6-07A151993A6E}"/>
    <cellStyle name="Normal 10 9 4 4" xfId="4600" xr:uid="{041CFD56-6266-4C05-B3C4-93B1448D0252}"/>
    <cellStyle name="Normal 10 9 5" xfId="2806" xr:uid="{8D0C8C30-A826-4FF7-8011-0C3D577D474B}"/>
    <cellStyle name="Normal 11" xfId="44" xr:uid="{01AC53F8-16DD-45A4-AB40-459FF6C49DE0}"/>
    <cellStyle name="Normal 11 2" xfId="266" xr:uid="{EF5BFCD8-F4DD-4BCE-B7D5-85911E55B04C}"/>
    <cellStyle name="Normal 11 2 2" xfId="4647" xr:uid="{BD65CA9E-7117-438F-A44A-8A4C26555CE9}"/>
    <cellStyle name="Normal 11 3" xfId="4335" xr:uid="{7F79EEE0-2340-4CB3-A72E-0BAF2786C7CD}"/>
    <cellStyle name="Normal 11 3 2" xfId="4541" xr:uid="{86B9714F-26E0-4191-BE8F-A741C032AF99}"/>
    <cellStyle name="Normal 11 3 3" xfId="4724" xr:uid="{8FA7CC8C-DABD-4FB1-87B2-F3A8ADAA6485}"/>
    <cellStyle name="Normal 11 3 4" xfId="4701" xr:uid="{02AF7DFA-8500-4EA6-A95E-4CBF4678A157}"/>
    <cellStyle name="Normal 12" xfId="45" xr:uid="{3BB24B75-8D2F-460E-ABE2-B52FE99A5F2B}"/>
    <cellStyle name="Normal 12 2" xfId="267" xr:uid="{0F83C739-B3DD-4459-AB1A-3D89E7732C98}"/>
    <cellStyle name="Normal 12 2 2" xfId="4648" xr:uid="{FD4306E5-351F-46BA-962E-0B6CF7AD76F8}"/>
    <cellStyle name="Normal 12 3" xfId="4542" xr:uid="{A952C3B2-0B4D-4DDD-B62C-49EC74F9E387}"/>
    <cellStyle name="Normal 13" xfId="46" xr:uid="{B56ED308-EC15-4E91-BFEB-6A84246B26B7}"/>
    <cellStyle name="Normal 13 2" xfId="47" xr:uid="{8D497A18-F414-42DF-987F-CEA798BDBCE5}"/>
    <cellStyle name="Normal 13 2 2" xfId="268" xr:uid="{56B26F74-0ADD-4593-BDB9-25B45AE2C9FB}"/>
    <cellStyle name="Normal 13 2 2 2" xfId="4649" xr:uid="{126B6438-69EE-4001-9EA8-BF464B21C8EA}"/>
    <cellStyle name="Normal 13 2 3" xfId="4337" xr:uid="{E780B34B-6402-434B-B441-BDE8883A21A5}"/>
    <cellStyle name="Normal 13 2 3 2" xfId="4543" xr:uid="{78708976-25DA-47AF-BED1-09833EFA6AEF}"/>
    <cellStyle name="Normal 13 2 3 3" xfId="4725" xr:uid="{66F75D98-1729-4513-84EE-98DF44CC74DC}"/>
    <cellStyle name="Normal 13 2 3 4" xfId="4702" xr:uid="{355D41AD-DB0F-48FF-9469-8AD68778E82E}"/>
    <cellStyle name="Normal 13 3" xfId="269" xr:uid="{B1B9D4D7-434D-4B58-9C46-7199298827A0}"/>
    <cellStyle name="Normal 13 3 2" xfId="4421" xr:uid="{866444B9-9AFB-44AC-AE50-DCFD6C7F150A}"/>
    <cellStyle name="Normal 13 3 3" xfId="4338" xr:uid="{98A639AF-3985-48BB-9AA9-2AE909BD898E}"/>
    <cellStyle name="Normal 13 3 4" xfId="4566" xr:uid="{F76F2680-A276-438C-A497-C9139AA0E47A}"/>
    <cellStyle name="Normal 13 3 5" xfId="4726" xr:uid="{2F564BAE-719A-42EE-9273-94094BE0E855}"/>
    <cellStyle name="Normal 13 4" xfId="4339" xr:uid="{8323FFE7-DC2C-4B7E-B81A-A6A064696DAD}"/>
    <cellStyle name="Normal 13 5" xfId="4336" xr:uid="{F64AE2DC-679A-424A-9FC7-27BD848A8002}"/>
    <cellStyle name="Normal 14" xfId="48" xr:uid="{5E302FBE-8190-401D-B988-44336956D4E3}"/>
    <cellStyle name="Normal 14 18" xfId="4341" xr:uid="{035BDD0F-88B4-44D1-BC11-E9A0A1F778B0}"/>
    <cellStyle name="Normal 14 2" xfId="270" xr:uid="{0DA23CA6-5290-45D1-9087-7D0A72388F9B}"/>
    <cellStyle name="Normal 14 2 2" xfId="430" xr:uid="{DB5EEB73-7C79-4E80-BB93-AB5EF9988587}"/>
    <cellStyle name="Normal 14 2 2 2" xfId="431" xr:uid="{AF4E0780-360C-45F8-93E2-92BF45F384A8}"/>
    <cellStyle name="Normal 14 2 3" xfId="432" xr:uid="{778B2601-313D-40F3-86B5-778876E9C9F1}"/>
    <cellStyle name="Normal 14 3" xfId="433" xr:uid="{B8580BDD-0166-408E-A85D-D2FAC9FB734F}"/>
    <cellStyle name="Normal 14 3 2" xfId="4650" xr:uid="{B528AEE1-5542-4687-85E3-F82B901C3BA7}"/>
    <cellStyle name="Normal 14 4" xfId="4340" xr:uid="{5D384369-620D-471F-84E3-B11BE8F72885}"/>
    <cellStyle name="Normal 14 4 2" xfId="4544" xr:uid="{6117F6B8-76A0-4D43-B78D-BB153390FE14}"/>
    <cellStyle name="Normal 14 4 3" xfId="4727" xr:uid="{39AD2A6A-8B53-4E25-B456-8DE12C17F756}"/>
    <cellStyle name="Normal 14 4 4" xfId="4703" xr:uid="{519E5EA3-166C-4578-98A7-1AFEE6473ACB}"/>
    <cellStyle name="Normal 15" xfId="88" xr:uid="{634871CF-616A-44EE-9ECA-872F83EB9CBB}"/>
    <cellStyle name="Normal 15 2" xfId="89" xr:uid="{E610C1F0-884D-495F-BBAA-B1E4172F28B0}"/>
    <cellStyle name="Normal 15 2 2" xfId="271" xr:uid="{68125D4A-0EE3-4AA5-A158-64A6FB6B70B3}"/>
    <cellStyle name="Normal 15 2 2 2" xfId="4453" xr:uid="{7C3C212E-0115-4925-B127-A24C7A609C01}"/>
    <cellStyle name="Normal 15 2 3" xfId="4546" xr:uid="{5184865E-C921-4B08-B6DA-E47A7323345E}"/>
    <cellStyle name="Normal 15 3" xfId="272" xr:uid="{D5B23E0A-E480-4D5A-BDE7-28CC050CF5EE}"/>
    <cellStyle name="Normal 15 3 2" xfId="4422" xr:uid="{FB7F85BB-BAF0-4210-8A52-EDF843F21AEC}"/>
    <cellStyle name="Normal 15 3 3" xfId="4343" xr:uid="{86B0DE35-6AB7-4630-B750-AFA83DA6B57F}"/>
    <cellStyle name="Normal 15 3 4" xfId="4567" xr:uid="{B52420F7-4D42-422E-8618-C1A1180BDA61}"/>
    <cellStyle name="Normal 15 3 5" xfId="4729" xr:uid="{F521DF9F-0023-45E7-B7C2-29F601B29F35}"/>
    <cellStyle name="Normal 15 4" xfId="4342" xr:uid="{02A18CFF-9758-4BBB-A1A4-D1F59BC884C0}"/>
    <cellStyle name="Normal 15 4 2" xfId="4545" xr:uid="{C5048B63-5443-4044-A5AF-181517F7D691}"/>
    <cellStyle name="Normal 15 4 3" xfId="4728" xr:uid="{1DC99BA8-33F7-4FBA-967B-4C41A3CC6808}"/>
    <cellStyle name="Normal 15 4 4" xfId="4704" xr:uid="{C2F3CED4-680E-44FC-8653-37620B3C3FC9}"/>
    <cellStyle name="Normal 16" xfId="90" xr:uid="{FD971744-A406-4E2A-867E-A0637DB9C532}"/>
    <cellStyle name="Normal 16 2" xfId="273" xr:uid="{122F7FD8-EABD-4A6E-966A-14CF15079116}"/>
    <cellStyle name="Normal 16 2 2" xfId="4423" xr:uid="{8790D1C7-B72C-44E6-A6E7-C721CF1C0B5D}"/>
    <cellStyle name="Normal 16 2 3" xfId="4344" xr:uid="{5847A4C9-6BCB-4C47-B754-CF1E5601EF51}"/>
    <cellStyle name="Normal 16 2 4" xfId="4568" xr:uid="{74C39DF5-AB7C-4A24-B203-F65B8D25AF7A}"/>
    <cellStyle name="Normal 16 2 5" xfId="4730" xr:uid="{273977A6-ADC5-4C8E-B7E6-0CA1C7591030}"/>
    <cellStyle name="Normal 16 3" xfId="274" xr:uid="{4BFAA5E8-D63A-4925-A08F-43BBD04E1C76}"/>
    <cellStyle name="Normal 17" xfId="91" xr:uid="{3448AF7B-9E46-4654-ADFA-142B37A1B89A}"/>
    <cellStyle name="Normal 17 2" xfId="275" xr:uid="{ABE957D6-E741-4BDA-9C22-60479577E0C5}"/>
    <cellStyle name="Normal 17 2 2" xfId="4424" xr:uid="{D20FF70A-0810-4349-9B5B-FE38EF7D8408}"/>
    <cellStyle name="Normal 17 2 3" xfId="4346" xr:uid="{B197E915-B286-4A62-BE4D-ED990D6B58FC}"/>
    <cellStyle name="Normal 17 2 4" xfId="4569" xr:uid="{DB3F9092-6AFD-4A82-A252-0E25139751C6}"/>
    <cellStyle name="Normal 17 2 5" xfId="4731" xr:uid="{426F929F-1DAA-47FB-8484-68BE5B4F7928}"/>
    <cellStyle name="Normal 17 3" xfId="4347" xr:uid="{1175B644-E0BA-4723-8D71-2FCC94B3A033}"/>
    <cellStyle name="Normal 17 4" xfId="4345" xr:uid="{299D71FD-5CCB-4FBF-ADDD-26A6F85BA66A}"/>
    <cellStyle name="Normal 18" xfId="92" xr:uid="{E530D13A-2C90-418A-8D9A-C727B14A7B65}"/>
    <cellStyle name="Normal 18 2" xfId="276" xr:uid="{A53E93BC-7B60-4150-85C8-4670C9757AA9}"/>
    <cellStyle name="Normal 18 2 2" xfId="4454" xr:uid="{107272AA-87D1-40D0-B8EA-9083C95BEACD}"/>
    <cellStyle name="Normal 18 3" xfId="4348" xr:uid="{0FBB61C6-DE71-45B5-AB75-377B859A8B47}"/>
    <cellStyle name="Normal 18 3 2" xfId="4547" xr:uid="{494C04C8-9207-4D6C-9D00-DEC68EAC07C5}"/>
    <cellStyle name="Normal 18 3 3" xfId="4732" xr:uid="{621CCA95-1BC3-472E-A8A2-565A4A80C7E0}"/>
    <cellStyle name="Normal 18 3 4" xfId="4705" xr:uid="{A5864703-6819-46BC-BC98-1D062A4398DB}"/>
    <cellStyle name="Normal 19" xfId="93" xr:uid="{1863D30E-77C6-4B6F-BAF0-3C5AF88C5BE3}"/>
    <cellStyle name="Normal 19 2" xfId="94" xr:uid="{FA170870-2277-4F43-8BC7-96F188482819}"/>
    <cellStyle name="Normal 19 2 2" xfId="277" xr:uid="{96008D83-8766-40F0-9540-0F1719A94A4B}"/>
    <cellStyle name="Normal 19 2 2 2" xfId="4651" xr:uid="{2EB1D2B8-36EB-4687-9AE8-E330B618B22F}"/>
    <cellStyle name="Normal 19 2 3" xfId="4549" xr:uid="{5126A32A-A26F-4EC6-AC0B-34336339C4C9}"/>
    <cellStyle name="Normal 19 3" xfId="278" xr:uid="{301C0FD4-2D81-4E4A-9E57-92FD9A7FE6F0}"/>
    <cellStyle name="Normal 19 3 2" xfId="4652" xr:uid="{8A1D6D11-FB05-446D-863A-3CB8614AF510}"/>
    <cellStyle name="Normal 19 4" xfId="4548" xr:uid="{5E3C8FF4-7E75-4A57-AD17-BD6C7ACB6C7F}"/>
    <cellStyle name="Normal 2" xfId="3" xr:uid="{0035700C-F3A5-4A6F-B63A-5CE25669DEE2}"/>
    <cellStyle name="Normal 2 2" xfId="49" xr:uid="{E7753D18-EE7F-4DA0-A681-91692F01C8EC}"/>
    <cellStyle name="Normal 2 2 2" xfId="50" xr:uid="{6593326D-E162-4FFA-B8E0-A2FB2851010D}"/>
    <cellStyle name="Normal 2 2 2 2" xfId="279" xr:uid="{DE7E5791-88ED-4C07-BCCB-A319C2797C02}"/>
    <cellStyle name="Normal 2 2 2 2 2" xfId="4655" xr:uid="{03C7AA86-42B8-4272-B4FE-C456EFB5DFF6}"/>
    <cellStyle name="Normal 2 2 2 3" xfId="4551" xr:uid="{81A62310-038E-4E9D-969D-57371D84C916}"/>
    <cellStyle name="Normal 2 2 3" xfId="280" xr:uid="{71308D51-2F5C-4A7F-AAAF-A153E65A5D9E}"/>
    <cellStyle name="Normal 2 2 3 2" xfId="4455" xr:uid="{04BF4BD6-8038-49FB-B6AF-C56485A57205}"/>
    <cellStyle name="Normal 2 2 3 2 2" xfId="4585" xr:uid="{355882EA-CD23-4AF7-BF37-078521DA1B8F}"/>
    <cellStyle name="Normal 2 2 3 2 2 2" xfId="4656" xr:uid="{E56995C3-D05C-450D-93B2-B150DC783130}"/>
    <cellStyle name="Normal 2 2 3 2 2 3" xfId="5354" xr:uid="{CF339B30-3D96-482A-86C2-9BE9AB878B35}"/>
    <cellStyle name="Normal 2 2 3 2 3" xfId="4750" xr:uid="{62E18ECF-B935-4933-9E61-628B56C6603C}"/>
    <cellStyle name="Normal 2 2 3 2 4" xfId="5305" xr:uid="{5F759908-5BB2-43C9-9573-732E4AF1D0F2}"/>
    <cellStyle name="Normal 2 2 3 3" xfId="4435" xr:uid="{F5F6B432-AD76-4A0C-9AD7-85B413CECCB3}"/>
    <cellStyle name="Normal 2 2 3 4" xfId="4706" xr:uid="{AC4131C0-FE25-4EDA-9F56-2AB94EFACE84}"/>
    <cellStyle name="Normal 2 2 3 5" xfId="4695" xr:uid="{9B1CDE3F-9F4C-43E4-99FE-48421981CA36}"/>
    <cellStyle name="Normal 2 2 4" xfId="4349" xr:uid="{B19BC5FD-5F0E-4748-BC07-B7FFDE19160B}"/>
    <cellStyle name="Normal 2 2 4 2" xfId="4550" xr:uid="{088267A1-4A63-41C5-93DA-903A008BD3F5}"/>
    <cellStyle name="Normal 2 2 4 3" xfId="4733" xr:uid="{9B39C1EA-E7FC-4E62-BCBE-A8F09ACF27DB}"/>
    <cellStyle name="Normal 2 2 4 4" xfId="4707" xr:uid="{DAAAE9BD-E1E1-403A-B5A8-440A0EFF11B2}"/>
    <cellStyle name="Normal 2 2 5" xfId="4654" xr:uid="{BFF7311B-3267-41C0-B133-79FBCDE73679}"/>
    <cellStyle name="Normal 2 2 6" xfId="4753" xr:uid="{2F824987-EB5A-4C41-B531-749EBF426320}"/>
    <cellStyle name="Normal 2 3" xfId="51" xr:uid="{65FDD0CD-8BCA-4C32-8535-D2543493A839}"/>
    <cellStyle name="Normal 2 3 2" xfId="52" xr:uid="{BE8A7B7C-09D7-4AED-ABF3-B9A710AD652E}"/>
    <cellStyle name="Normal 2 3 2 2" xfId="281" xr:uid="{86EBD598-AA34-4579-A358-41ACC0D067EE}"/>
    <cellStyle name="Normal 2 3 2 2 2" xfId="4657" xr:uid="{710C9747-7CA6-4302-AD88-C5F2023D7A3B}"/>
    <cellStyle name="Normal 2 3 2 3" xfId="4351" xr:uid="{DD89D102-7AAA-4402-9752-C9AF613CC160}"/>
    <cellStyle name="Normal 2 3 2 3 2" xfId="4553" xr:uid="{6F05FB47-EECB-4786-9D3A-0B0DC4913DA7}"/>
    <cellStyle name="Normal 2 3 2 3 3" xfId="4735" xr:uid="{0D004F32-0854-4E90-B737-066D0D2A086A}"/>
    <cellStyle name="Normal 2 3 2 3 4" xfId="4708" xr:uid="{99C0AB04-E1D5-4E47-9EB9-838EC4760674}"/>
    <cellStyle name="Normal 2 3 3" xfId="53" xr:uid="{E5382EDD-C1EF-4570-9EF0-FBD9CF792892}"/>
    <cellStyle name="Normal 2 3 4" xfId="95" xr:uid="{1796EAFB-D04A-4961-A83E-77F4A5B8A70C}"/>
    <cellStyle name="Normal 2 3 5" xfId="185" xr:uid="{C72B92CB-8DBF-4D6A-9D36-445814D34705}"/>
    <cellStyle name="Normal 2 3 5 2" xfId="4658" xr:uid="{10E842E5-1680-40AB-AD61-F8ECF4E36239}"/>
    <cellStyle name="Normal 2 3 6" xfId="4350" xr:uid="{3A35FA27-4575-402E-8178-C44C9400F9D8}"/>
    <cellStyle name="Normal 2 3 6 2" xfId="4552" xr:uid="{DB796ECA-35CF-4BFD-8A72-DA1749A17EDD}"/>
    <cellStyle name="Normal 2 3 6 3" xfId="4734" xr:uid="{00F0F051-A027-448D-8A22-5C6F16DC69F7}"/>
    <cellStyle name="Normal 2 3 6 4" xfId="4709" xr:uid="{666AC171-C2A7-4AB7-99D6-55E20C92DE41}"/>
    <cellStyle name="Normal 2 3 7" xfId="5318" xr:uid="{1766D53C-7C9B-44A6-955F-0119F9E66C02}"/>
    <cellStyle name="Normal 2 4" xfId="54" xr:uid="{E0A2A23C-00B4-4ED7-9D84-2E6EBE5E6B8D}"/>
    <cellStyle name="Normal 2 4 2" xfId="55" xr:uid="{A5D07F6E-2745-45FF-AF22-B6015FAA66EB}"/>
    <cellStyle name="Normal 2 4 3" xfId="282" xr:uid="{3D9BDF8C-164D-4F4B-B64E-3B0AD817C3BB}"/>
    <cellStyle name="Normal 2 4 3 2" xfId="4659" xr:uid="{68EF12FB-BE0C-41D8-81CE-E58A75EE63BA}"/>
    <cellStyle name="Normal 2 4 3 3" xfId="4673" xr:uid="{95FDEA99-6339-47D6-9CFB-4D0996DADD83}"/>
    <cellStyle name="Normal 2 4 4" xfId="4554" xr:uid="{F670D673-2060-4A8D-810B-C296ACFF94D0}"/>
    <cellStyle name="Normal 2 4 5" xfId="4754" xr:uid="{A02246E4-3545-4981-B875-12781C602F00}"/>
    <cellStyle name="Normal 2 4 6" xfId="4752" xr:uid="{DE1562A9-35D8-4F1B-A315-2114250B5F23}"/>
    <cellStyle name="Normal 2 5" xfId="184" xr:uid="{EF764621-76BB-41FC-B599-39D3157A3C15}"/>
    <cellStyle name="Normal 2 5 2" xfId="284" xr:uid="{8DB82D7E-7D55-47D3-BC37-C3D3BB4CCE06}"/>
    <cellStyle name="Normal 2 5 2 2" xfId="2505" xr:uid="{DF280A11-8E30-4738-A932-62C69EA117BA}"/>
    <cellStyle name="Normal 2 5 3" xfId="283" xr:uid="{B6D07DC3-D231-440A-86C2-D7C8CDBCDFF8}"/>
    <cellStyle name="Normal 2 5 3 2" xfId="4586" xr:uid="{7871AAE4-CEB1-4CF6-9312-B4C9D96394BE}"/>
    <cellStyle name="Normal 2 5 3 3" xfId="4746" xr:uid="{6691C175-389D-44B2-BDD6-CB849B7DE22A}"/>
    <cellStyle name="Normal 2 5 3 4" xfId="5302" xr:uid="{E0B3D630-DC90-4F5C-B641-5B0B7AF4F898}"/>
    <cellStyle name="Normal 2 5 3 4 2" xfId="5348" xr:uid="{E5A437A7-2B6E-4E96-8BC7-6C4805A03782}"/>
    <cellStyle name="Normal 2 5 4" xfId="4660" xr:uid="{E9E4A7C3-926C-40F3-847C-C4FA35B18941}"/>
    <cellStyle name="Normal 2 5 5" xfId="4615" xr:uid="{E09F39DF-F5D4-4B8A-85CD-0FA3E60BD942}"/>
    <cellStyle name="Normal 2 5 6" xfId="4614" xr:uid="{7FBDC782-05F2-422B-98F4-FD5BDE914D0D}"/>
    <cellStyle name="Normal 2 5 7" xfId="4749" xr:uid="{3436C533-AEEE-46D3-85C6-7162958F8E9A}"/>
    <cellStyle name="Normal 2 5 8" xfId="4719" xr:uid="{83CF280E-FDDB-4228-8FE1-E89BD4B3D427}"/>
    <cellStyle name="Normal 2 6" xfId="285" xr:uid="{07437B60-2279-4A85-B048-EE3D71A2F736}"/>
    <cellStyle name="Normal 2 6 2" xfId="286" xr:uid="{4588E833-9DFD-48A1-A21B-A1B4EE59C0A8}"/>
    <cellStyle name="Normal 2 6 3" xfId="452" xr:uid="{95300488-DB26-4284-834C-F3DD20CC77D3}"/>
    <cellStyle name="Normal 2 6 3 2" xfId="5335" xr:uid="{114B139D-427C-4F4C-8790-F00CE0258101}"/>
    <cellStyle name="Normal 2 6 4" xfId="4661" xr:uid="{4554FDF5-DACC-46DD-8F0E-5CC39162774A}"/>
    <cellStyle name="Normal 2 6 5" xfId="4612" xr:uid="{9F346560-D2C2-4D4C-82AD-54BFD1A51087}"/>
    <cellStyle name="Normal 2 6 5 2" xfId="4710" xr:uid="{E930D5CA-59C3-4A0E-84D4-A0043BE82FC3}"/>
    <cellStyle name="Normal 2 6 6" xfId="4598" xr:uid="{CD80A85F-0F9E-4062-BDEF-F1B6B7764350}"/>
    <cellStyle name="Normal 2 6 7" xfId="5322" xr:uid="{3EB8F8BA-2600-4E90-9148-D649808FD1B0}"/>
    <cellStyle name="Normal 2 6 8" xfId="5331" xr:uid="{21F5A388-6418-481A-8CC0-81558811938F}"/>
    <cellStyle name="Normal 2 7" xfId="287" xr:uid="{92D5880C-4103-4A67-8280-122FC1438DC9}"/>
    <cellStyle name="Normal 2 7 2" xfId="4456" xr:uid="{3E8D2569-D912-47AA-BC10-D6C056ED1CA1}"/>
    <cellStyle name="Normal 2 7 3" xfId="4662" xr:uid="{1E3A29CF-198B-425D-A4CE-075B4E71700E}"/>
    <cellStyle name="Normal 2 7 4" xfId="5303" xr:uid="{388CD67C-CD07-4881-A35A-6CB0C7517C11}"/>
    <cellStyle name="Normal 2 8" xfId="4508" xr:uid="{3AB1A07D-F74D-44A5-ABDC-548915A2DDA4}"/>
    <cellStyle name="Normal 2 9" xfId="4653" xr:uid="{DFA90FCE-5D0A-4674-8E38-62DB7659F495}"/>
    <cellStyle name="Normal 20" xfId="434" xr:uid="{816F93EA-8C11-4864-8D41-0352012D13B9}"/>
    <cellStyle name="Normal 20 2" xfId="435" xr:uid="{4CFA56E1-F4D4-440E-8A29-410D1C7E9FCE}"/>
    <cellStyle name="Normal 20 2 2" xfId="436" xr:uid="{9DCD4079-2AEC-4712-A888-B5F1AC98A025}"/>
    <cellStyle name="Normal 20 2 2 2" xfId="4425" xr:uid="{7EE5AEB3-DE5F-4113-9721-60C8A46DDD5B}"/>
    <cellStyle name="Normal 20 2 2 3" xfId="4417" xr:uid="{98F8F52B-C34C-49A7-9492-E6F63F60EE99}"/>
    <cellStyle name="Normal 20 2 2 4" xfId="4582" xr:uid="{CC7C8E72-BD7F-45DF-BEB6-ECE98088C2EB}"/>
    <cellStyle name="Normal 20 2 2 5" xfId="4744" xr:uid="{A71AC124-FA90-4D9C-9F45-2E7532BE8AD9}"/>
    <cellStyle name="Normal 20 2 3" xfId="4420" xr:uid="{42EEA07E-73DC-4EC2-AC93-B032E03E4263}"/>
    <cellStyle name="Normal 20 2 4" xfId="4416" xr:uid="{08FD3CCA-DD32-423C-B85A-D49726AD47DD}"/>
    <cellStyle name="Normal 20 2 5" xfId="4581" xr:uid="{62FB2EF2-8B0B-44D0-8011-A5C78EF124F4}"/>
    <cellStyle name="Normal 20 2 6" xfId="4743" xr:uid="{6EDB48B8-451F-46C4-B833-8C3E0D4BB0D9}"/>
    <cellStyle name="Normal 20 3" xfId="1167" xr:uid="{F431A9D2-0777-4D05-99EF-6A6E68A812C6}"/>
    <cellStyle name="Normal 20 3 2" xfId="4457" xr:uid="{140EEC85-9040-44C0-8413-EE9AC233064D}"/>
    <cellStyle name="Normal 20 4" xfId="4352" xr:uid="{7B9073F4-D7A9-4423-8126-0F0A1EC09029}"/>
    <cellStyle name="Normal 20 4 2" xfId="4555" xr:uid="{97FD29C2-517D-4C3C-BFC5-06818AB0AAB8}"/>
    <cellStyle name="Normal 20 4 3" xfId="4736" xr:uid="{71AEECEA-B68E-4871-ACA7-D7CE02D18B81}"/>
    <cellStyle name="Normal 20 4 4" xfId="4711" xr:uid="{44CD2A6F-EA50-4DD4-9F28-44A3214EB616}"/>
    <cellStyle name="Normal 20 5" xfId="4433" xr:uid="{F188F033-066E-4078-BDE7-1F8D845E3267}"/>
    <cellStyle name="Normal 20 5 2" xfId="5328" xr:uid="{B97B1F5E-5458-42AA-8B1B-CF32BA838AEB}"/>
    <cellStyle name="Normal 20 6" xfId="4587" xr:uid="{7AD85B83-570E-457C-9C61-F3D5432E750C}"/>
    <cellStyle name="Normal 20 7" xfId="4696" xr:uid="{17E77AE3-4CC6-45DE-AC53-F13C0A6BCC7B}"/>
    <cellStyle name="Normal 20 8" xfId="4717" xr:uid="{52825C47-2598-464D-A553-61362566986E}"/>
    <cellStyle name="Normal 20 9" xfId="4716" xr:uid="{337855BD-75E1-41B9-9FAC-05B93F6FB6E8}"/>
    <cellStyle name="Normal 21" xfId="437" xr:uid="{E123C752-7F77-44D1-9597-38B62CFE42E6}"/>
    <cellStyle name="Normal 21 2" xfId="438" xr:uid="{BFE61E8C-83E9-42FF-BF54-DEFB608BC86A}"/>
    <cellStyle name="Normal 21 2 2" xfId="439" xr:uid="{954F85B5-457D-41D8-86E9-5907AC1CFF21}"/>
    <cellStyle name="Normal 21 3" xfId="4353" xr:uid="{1756D05B-6407-4837-AD34-EA636C65689D}"/>
    <cellStyle name="Normal 21 3 2" xfId="4459" xr:uid="{E3D26ED2-19A1-4023-AAD2-D7292526399F}"/>
    <cellStyle name="Normal 21 3 2 2" xfId="5359" xr:uid="{0A3A31E9-68F9-41EB-9D76-9AAD94A455ED}"/>
    <cellStyle name="Normal 21 3 3" xfId="4458" xr:uid="{2A278F36-CA7B-4735-BC97-A5D1C9B0EF5B}"/>
    <cellStyle name="Normal 21 4" xfId="4570" xr:uid="{74271E26-5706-4711-A342-948F3BC10F4D}"/>
    <cellStyle name="Normal 21 4 2" xfId="5360" xr:uid="{CE5985EA-8CFE-4B04-977F-7FBD122DA7D1}"/>
    <cellStyle name="Normal 21 5" xfId="4737" xr:uid="{A8CCA1DD-450A-4DBE-8FAB-78D1D2805750}"/>
    <cellStyle name="Normal 22" xfId="440" xr:uid="{7A259B44-8C16-4034-AB51-7BFFD34C2BFE}"/>
    <cellStyle name="Normal 22 2" xfId="441" xr:uid="{891B55EA-3B6F-4ECC-A83D-040474D1F382}"/>
    <cellStyle name="Normal 22 3" xfId="4310" xr:uid="{1D70894F-3AC7-44EE-925A-F3E8FD763268}"/>
    <cellStyle name="Normal 22 3 2" xfId="4354" xr:uid="{1E821D0D-7037-423A-B63A-5D06FDDBB4D7}"/>
    <cellStyle name="Normal 22 3 2 2" xfId="4461" xr:uid="{11A8BA55-97D4-4EBD-8AB7-180C4CB52683}"/>
    <cellStyle name="Normal 22 3 3" xfId="4460" xr:uid="{56F70CEF-BDC7-4414-92CB-1FFC4F6AE825}"/>
    <cellStyle name="Normal 22 3 4" xfId="4691" xr:uid="{1640882B-3F10-4724-9BE6-6063C2F47EEE}"/>
    <cellStyle name="Normal 22 4" xfId="4313" xr:uid="{87AD2C05-9D06-4E85-A0D1-AF1BD7F4C708}"/>
    <cellStyle name="Normal 22 4 10" xfId="5357" xr:uid="{28ABEDD6-E119-40F7-B572-C0AEE21EE6D2}"/>
    <cellStyle name="Normal 22 4 2" xfId="4431" xr:uid="{233867E8-ED61-4D09-8F4D-0F18467F84B5}"/>
    <cellStyle name="Normal 22 4 3" xfId="4571" xr:uid="{9D564C2B-B331-46E1-BBAC-AD96B5CED38D}"/>
    <cellStyle name="Normal 22 4 3 2" xfId="4590" xr:uid="{A7D9E8E3-0F29-449D-9D26-F295156A7CF5}"/>
    <cellStyle name="Normal 22 4 3 3" xfId="4748" xr:uid="{537BE345-9B34-4BC8-9A33-C935F0C50E43}"/>
    <cellStyle name="Normal 22 4 3 4" xfId="5338" xr:uid="{68242CEB-5921-4057-A965-A459DBB15698}"/>
    <cellStyle name="Normal 22 4 3 5" xfId="5334" xr:uid="{47FB0214-3294-4C07-A395-A5EA02778051}"/>
    <cellStyle name="Normal 22 4 4" xfId="4692" xr:uid="{2FAC2EAB-F170-4986-B7B1-08072E27EACE}"/>
    <cellStyle name="Normal 22 4 5" xfId="4604" xr:uid="{D9F1969E-7A8F-4D8D-B687-F1B5CD192C9D}"/>
    <cellStyle name="Normal 22 4 6" xfId="4595" xr:uid="{656B98F0-1203-421D-83D8-A8588B42A709}"/>
    <cellStyle name="Normal 22 4 7" xfId="4594" xr:uid="{FCF3135B-D1F7-4A95-8D91-B12985740F00}"/>
    <cellStyle name="Normal 22 4 8" xfId="4593" xr:uid="{839328FC-2D57-41DD-8DD3-ACB025EBD5E0}"/>
    <cellStyle name="Normal 22 4 9" xfId="4592" xr:uid="{CB09D5E3-CFCE-4958-9C1A-97059AC71CA6}"/>
    <cellStyle name="Normal 22 5" xfId="4738" xr:uid="{95D9615F-5154-4E13-B31C-E8FBC9F3B4DB}"/>
    <cellStyle name="Normal 23" xfId="442" xr:uid="{FB4DFA5E-5641-4AD3-95AC-E59784FA6C97}"/>
    <cellStyle name="Normal 23 2" xfId="2500" xr:uid="{A23FCA45-3226-4569-BE27-BFAB6CF13562}"/>
    <cellStyle name="Normal 23 2 2" xfId="4356" xr:uid="{28AC9158-42F7-450E-B0F7-CDF49CC4C48A}"/>
    <cellStyle name="Normal 23 2 2 2" xfId="4751" xr:uid="{9A5EC0F8-86A2-4536-A540-85DCBEECCEBD}"/>
    <cellStyle name="Normal 23 2 2 3" xfId="4693" xr:uid="{494EA65C-8172-423D-9C5A-F6EE7D4C492D}"/>
    <cellStyle name="Normal 23 2 2 4" xfId="4663" xr:uid="{51C5B1AB-44E7-4848-AE24-CCFE7BC8A0FA}"/>
    <cellStyle name="Normal 23 2 3" xfId="4605" xr:uid="{AB15595B-D1A2-4F83-98E4-2C744810A8B3}"/>
    <cellStyle name="Normal 23 2 4" xfId="4712" xr:uid="{40BEC462-D569-4CFA-A097-EF0FFA2A519E}"/>
    <cellStyle name="Normal 23 3" xfId="4426" xr:uid="{58A4CC22-871A-47C7-AAD1-606144D88C6F}"/>
    <cellStyle name="Normal 23 4" xfId="4355" xr:uid="{E17CD368-F2EE-4FAC-A3F2-009F5596B1E8}"/>
    <cellStyle name="Normal 23 5" xfId="4572" xr:uid="{D2347937-3BAF-4505-B202-0649D4F7549A}"/>
    <cellStyle name="Normal 23 6" xfId="4739" xr:uid="{605B3F05-CA48-46FE-9BBB-49CF9A03CBC0}"/>
    <cellStyle name="Normal 24" xfId="443" xr:uid="{508F838D-EB0E-410C-B06B-3D7726E39998}"/>
    <cellStyle name="Normal 24 2" xfId="444" xr:uid="{74DBAD8A-83A5-4CFE-B3FA-2EE0AC01E8C7}"/>
    <cellStyle name="Normal 24 2 2" xfId="4428" xr:uid="{BAAB0462-34AA-4939-BBCC-8511B8DC4825}"/>
    <cellStyle name="Normal 24 2 3" xfId="4358" xr:uid="{FEFC30F1-A895-4F3D-BAB7-4D8EDDB74855}"/>
    <cellStyle name="Normal 24 2 4" xfId="4574" xr:uid="{2F825984-0FC8-4CB0-9304-DF99C698F8A5}"/>
    <cellStyle name="Normal 24 2 5" xfId="4741" xr:uid="{336164F1-3502-4FD8-B7FA-C3569A2E662D}"/>
    <cellStyle name="Normal 24 3" xfId="4427" xr:uid="{ED886B42-025D-408C-827A-65456B9B1B80}"/>
    <cellStyle name="Normal 24 4" xfId="4357" xr:uid="{8388D9BA-C840-4434-BD0D-AC949900713E}"/>
    <cellStyle name="Normal 24 5" xfId="4573" xr:uid="{EC09D1A3-0C76-41E7-919D-7D5F061329CD}"/>
    <cellStyle name="Normal 24 6" xfId="4740" xr:uid="{2A5DD3F7-9C63-4C9D-BECE-60C88860C570}"/>
    <cellStyle name="Normal 25" xfId="451" xr:uid="{F93CDA7A-6437-45AB-BAEF-944A0957FDA0}"/>
    <cellStyle name="Normal 25 2" xfId="4360" xr:uid="{B0C29F5D-D2EB-4FB3-810F-2D3663927D50}"/>
    <cellStyle name="Normal 25 2 2" xfId="5337" xr:uid="{0C1E7057-3CB6-4DCE-A8B2-039324E652DF}"/>
    <cellStyle name="Normal 25 3" xfId="4429" xr:uid="{31F1CCA8-E487-4129-B8C1-208CEE4B9494}"/>
    <cellStyle name="Normal 25 4" xfId="4359" xr:uid="{BCD5B51F-4FD6-4903-9B7F-D3B6F816D566}"/>
    <cellStyle name="Normal 25 5" xfId="4575" xr:uid="{E8CA3837-039D-4488-AD14-07A062220927}"/>
    <cellStyle name="Normal 25 5 2" xfId="5365" xr:uid="{4B2AB760-9DC3-47EB-9D5F-D3DFC73F37C2}"/>
    <cellStyle name="Normal 26" xfId="2498" xr:uid="{53103EF5-4609-4EB9-AD3D-03074FA0CEB6}"/>
    <cellStyle name="Normal 26 2" xfId="2499" xr:uid="{0EDF12DB-04F4-4F63-B312-B0B15FFE2F48}"/>
    <cellStyle name="Normal 26 2 2" xfId="4362" xr:uid="{5833A5A1-8D08-40F3-9C5D-2F6EEE6075F2}"/>
    <cellStyle name="Normal 26 3" xfId="4361" xr:uid="{F7E73D6A-623C-4890-91B3-2DCE9B3CA48A}"/>
    <cellStyle name="Normal 26 3 2" xfId="4436" xr:uid="{82BFAAE9-C655-4195-8234-76E48F56A053}"/>
    <cellStyle name="Normal 27" xfId="2507" xr:uid="{0890AF39-9066-4190-A051-4B839EE89E48}"/>
    <cellStyle name="Normal 27 2" xfId="4364" xr:uid="{843569D2-C4E8-43A9-9714-D0A0F7811911}"/>
    <cellStyle name="Normal 27 3" xfId="4363" xr:uid="{697704DB-930D-47A8-94AE-BF7F757D828B}"/>
    <cellStyle name="Normal 27 4" xfId="4599" xr:uid="{248D9B3A-F370-4DF2-8C7C-F174AC7FA2D7}"/>
    <cellStyle name="Normal 27 5" xfId="5320" xr:uid="{105E66B9-CE42-44CC-BE61-1971873BF907}"/>
    <cellStyle name="Normal 27 6" xfId="4589" xr:uid="{56AD913F-C1A6-4299-B2DF-7FAA64352EC5}"/>
    <cellStyle name="Normal 27 7" xfId="5332" xr:uid="{16D31749-71D5-4D35-86B5-A30448837334}"/>
    <cellStyle name="Normal 28" xfId="4365" xr:uid="{4388DB2C-EE2F-459B-A220-831D64AA709C}"/>
    <cellStyle name="Normal 28 2" xfId="4366" xr:uid="{8C247994-25DE-47DD-B108-05ADC1473CCE}"/>
    <cellStyle name="Normal 28 3" xfId="4367" xr:uid="{29C638B6-6BE2-40FF-B197-28A945E9340D}"/>
    <cellStyle name="Normal 29" xfId="4368" xr:uid="{ABB6FF48-E69C-4102-BC6F-914E76E43FA8}"/>
    <cellStyle name="Normal 29 2" xfId="4369" xr:uid="{9592B9C0-9FED-4889-814A-658FC03CB477}"/>
    <cellStyle name="Normal 3" xfId="2" xr:uid="{665067A7-73F8-4B7E-BFD2-7BB3B9468366}"/>
    <cellStyle name="Normal 3 2" xfId="56" xr:uid="{F4D9E76D-6D2C-4601-AEAA-E0ECCFBCAB5D}"/>
    <cellStyle name="Normal 3 2 2" xfId="57" xr:uid="{B517B68F-9373-4A16-8AC3-E1E0D7D5B20B}"/>
    <cellStyle name="Normal 3 2 2 2" xfId="288" xr:uid="{F051EEC7-2257-4B52-81DC-4227F5385573}"/>
    <cellStyle name="Normal 3 2 2 2 2" xfId="4665" xr:uid="{06847124-F26D-48BD-8C76-75ACFA8F93F2}"/>
    <cellStyle name="Normal 3 2 2 3" xfId="4556" xr:uid="{6427EEF2-89B2-4778-84B5-CE0D195566A5}"/>
    <cellStyle name="Normal 3 2 3" xfId="58" xr:uid="{DE33C7F4-9DDD-44A5-9F65-ABAA5E4E19AE}"/>
    <cellStyle name="Normal 3 2 4" xfId="289" xr:uid="{9D737EF7-DC60-42AD-A808-AA41E8A80C73}"/>
    <cellStyle name="Normal 3 2 4 2" xfId="4666" xr:uid="{84A5FBD4-AA6C-48E1-AAB7-60FB0F54097F}"/>
    <cellStyle name="Normal 3 2 5" xfId="2506" xr:uid="{26FF87F2-C236-4DB0-BAAD-6322069E475F}"/>
    <cellStyle name="Normal 3 2 5 2" xfId="4509" xr:uid="{3641A9D6-0FE2-49B1-9A2D-6F488F294985}"/>
    <cellStyle name="Normal 3 2 5 3" xfId="5304" xr:uid="{533C7D57-7960-434C-A290-A162A59DF87A}"/>
    <cellStyle name="Normal 3 3" xfId="59" xr:uid="{0F600633-F0B1-433A-B5CD-4F772DB8B741}"/>
    <cellStyle name="Normal 3 3 2" xfId="290" xr:uid="{6731AE49-2A48-4467-A772-561DB88D140B}"/>
    <cellStyle name="Normal 3 3 2 2" xfId="4667" xr:uid="{06AEAD68-441B-4D0C-B34A-327FD2847229}"/>
    <cellStyle name="Normal 3 3 3" xfId="4557" xr:uid="{B4CC41FA-4757-4F99-A63C-8E86F1A29B77}"/>
    <cellStyle name="Normal 3 4" xfId="96" xr:uid="{D9958AF7-8613-4ADA-B2BC-130476797A0B}"/>
    <cellStyle name="Normal 3 4 2" xfId="2502" xr:uid="{02CA00F9-1F98-45FC-8587-E5F9E5ED0AF8}"/>
    <cellStyle name="Normal 3 4 2 2" xfId="4668" xr:uid="{58998042-F431-46F3-99C2-6A20BA5376DE}"/>
    <cellStyle name="Normal 3 4 2 3" xfId="5366" xr:uid="{D2DA2E6D-D05A-458D-AE9D-A5E33127DA0E}"/>
    <cellStyle name="Normal 3 4 3" xfId="5341" xr:uid="{BE73B791-03F8-43B6-B407-5BDEEFB860D8}"/>
    <cellStyle name="Normal 3 5" xfId="2501" xr:uid="{7BB3FE8C-8F4E-4486-B58C-FEAC65D07546}"/>
    <cellStyle name="Normal 3 5 2" xfId="4669" xr:uid="{C906C71B-BB60-4BAB-B0BE-4CD9E0AF72CD}"/>
    <cellStyle name="Normal 3 5 3" xfId="4745" xr:uid="{11D76E72-C122-48F0-A3FD-801415FAD360}"/>
    <cellStyle name="Normal 3 5 4" xfId="4713" xr:uid="{DE2FA389-43C6-4D52-A792-27CFC9CF6955}"/>
    <cellStyle name="Normal 3 6" xfId="4664" xr:uid="{A1985F5C-4096-4C05-9EC4-4C481E4E86FE}"/>
    <cellStyle name="Normal 3 6 2" xfId="5336" xr:uid="{191FCF26-BF75-4CD4-AFFC-3B82ADE7C2AD}"/>
    <cellStyle name="Normal 3 6 2 2" xfId="5333" xr:uid="{4B701A87-F9A0-4F8B-80D0-42B868B1E941}"/>
    <cellStyle name="Normal 3 6 3" xfId="5344" xr:uid="{1BE9759F-378D-4C31-85BB-BD8F617E2404}"/>
    <cellStyle name="Normal 30" xfId="4370" xr:uid="{7AF332A9-DF0F-435C-BFD7-A9E71BDCD60F}"/>
    <cellStyle name="Normal 30 2" xfId="4371" xr:uid="{28493C1B-FED9-47BF-AE12-0C53D67B7FB1}"/>
    <cellStyle name="Normal 31" xfId="4372" xr:uid="{B21F8D3B-52F6-40D4-AB6B-E2C41546A287}"/>
    <cellStyle name="Normal 31 2" xfId="4373" xr:uid="{0C98C6C9-82EF-43AD-A2AB-5A917A24BC23}"/>
    <cellStyle name="Normal 32" xfId="4374" xr:uid="{DEC306FC-0F90-4455-BB05-F2A43C7C4DAE}"/>
    <cellStyle name="Normal 33" xfId="4375" xr:uid="{D41A82A3-E729-436D-8DAE-D05CDBA3FF18}"/>
    <cellStyle name="Normal 33 2" xfId="4376" xr:uid="{A6F573A3-736E-45E6-9432-9814BB1CFC53}"/>
    <cellStyle name="Normal 34" xfId="4377" xr:uid="{E3FFCE11-0DFF-40F3-B5F9-15BA77180C8B}"/>
    <cellStyle name="Normal 34 2" xfId="4378" xr:uid="{180630A0-0ED1-45A9-8C97-7E4B94CE9797}"/>
    <cellStyle name="Normal 35" xfId="4379" xr:uid="{D19FED71-C002-44C3-8285-B468EC556A7B}"/>
    <cellStyle name="Normal 35 2" xfId="4380" xr:uid="{51F9BB16-07FB-46C5-9CAC-F5699E9548DD}"/>
    <cellStyle name="Normal 36" xfId="4381" xr:uid="{8E387124-8BA9-408E-914A-1F4B2E16DBFC}"/>
    <cellStyle name="Normal 36 2" xfId="4382" xr:uid="{2D8FC389-7073-489E-9ED6-0F00D3603873}"/>
    <cellStyle name="Normal 37" xfId="4383" xr:uid="{A63BE744-EE22-45DF-9F0F-97382E2250F4}"/>
    <cellStyle name="Normal 37 2" xfId="4384" xr:uid="{EA0F9A49-AC20-4EA2-BA2A-D724F0CE966B}"/>
    <cellStyle name="Normal 38" xfId="4385" xr:uid="{53428E42-0BB1-4CC1-9A43-68C7B76C5738}"/>
    <cellStyle name="Normal 38 2" xfId="4386" xr:uid="{3D10F22C-6AFB-45BE-8ECD-E45BCA8E704E}"/>
    <cellStyle name="Normal 39" xfId="4387" xr:uid="{BCB92696-A12A-4E45-B4DC-11B842B95A6B}"/>
    <cellStyle name="Normal 39 2" xfId="4388" xr:uid="{A29700EE-27F2-465E-B15B-2E0E259DED70}"/>
    <cellStyle name="Normal 39 2 2" xfId="4389" xr:uid="{10EA1F74-6DE0-4852-9F98-97EC244747A5}"/>
    <cellStyle name="Normal 39 3" xfId="4390" xr:uid="{A17412B8-596C-4DE5-AF76-73BEA5F77B44}"/>
    <cellStyle name="Normal 4" xfId="60" xr:uid="{24F8D9EA-3078-4386-B303-2F9E5DCCB5A2}"/>
    <cellStyle name="Normal 4 2" xfId="97" xr:uid="{6548A4AA-1F0F-4FEF-98EC-1911097072C1}"/>
    <cellStyle name="Normal 4 2 2" xfId="98" xr:uid="{2B1B2890-8278-4276-8736-80CC781ADF2B}"/>
    <cellStyle name="Normal 4 2 2 2" xfId="445" xr:uid="{85B6CD1D-C251-4CD5-A3C9-40BEBE23029D}"/>
    <cellStyle name="Normal 4 2 2 3" xfId="2807" xr:uid="{68DACFE0-28C1-431A-9366-B9973D686A8C}"/>
    <cellStyle name="Normal 4 2 2 4" xfId="2808" xr:uid="{CB7D1623-3BD1-4B3A-B1E9-75EACCD6137F}"/>
    <cellStyle name="Normal 4 2 2 4 2" xfId="2809" xr:uid="{514B7709-19D5-43EE-9FB0-10DE34389BFB}"/>
    <cellStyle name="Normal 4 2 2 4 3" xfId="2810" xr:uid="{D05715AC-AF03-4B25-AEFD-3E12CECF87C7}"/>
    <cellStyle name="Normal 4 2 2 4 3 2" xfId="2811" xr:uid="{16A5E1C4-E10B-4AD2-89A9-352D4F9EC37E}"/>
    <cellStyle name="Normal 4 2 2 4 3 3" xfId="4312" xr:uid="{10BED71C-CC40-4EC7-B904-CD9157771AFF}"/>
    <cellStyle name="Normal 4 2 3" xfId="2493" xr:uid="{4A3B52E8-7139-432E-B43E-2914334C8439}"/>
    <cellStyle name="Normal 4 2 3 2" xfId="2504" xr:uid="{59C3C525-3297-4B3A-918A-E75D0D740775}"/>
    <cellStyle name="Normal 4 2 3 2 2" xfId="4462" xr:uid="{8010B6F2-0272-4FFD-A67D-BC9E769831B8}"/>
    <cellStyle name="Normal 4 2 3 2 3" xfId="5347" xr:uid="{37AFEE5D-86EA-4787-933F-6E8E0044FD31}"/>
    <cellStyle name="Normal 4 2 3 3" xfId="4463" xr:uid="{0885C8E1-4155-425B-BFC0-408620FB4AA5}"/>
    <cellStyle name="Normal 4 2 3 3 2" xfId="4464" xr:uid="{9FF35BF4-44EF-4ED9-89DE-AAA98A763B50}"/>
    <cellStyle name="Normal 4 2 3 4" xfId="4465" xr:uid="{726EDB0E-D455-408D-8E74-575183750DB3}"/>
    <cellStyle name="Normal 4 2 3 5" xfId="4466" xr:uid="{9AB3BD0D-629F-46CC-9879-84EADADA80EB}"/>
    <cellStyle name="Normal 4 2 4" xfId="2494" xr:uid="{32FDE2B3-CEF6-47EB-AEA6-CC9B8870C79C}"/>
    <cellStyle name="Normal 4 2 4 2" xfId="4392" xr:uid="{E7D632C2-796A-473A-B559-33E5C54A942D}"/>
    <cellStyle name="Normal 4 2 4 2 2" xfId="4467" xr:uid="{FC11DB68-CEAA-40A2-8003-04725B6A5AC0}"/>
    <cellStyle name="Normal 4 2 4 2 3" xfId="4694" xr:uid="{AA38A087-0665-4EDF-A6B9-DECBC7F4B5A2}"/>
    <cellStyle name="Normal 4 2 4 2 4" xfId="4613" xr:uid="{D052FFC7-8906-4DF8-99D3-0C42EF7BEA5D}"/>
    <cellStyle name="Normal 4 2 4 3" xfId="4576" xr:uid="{F86A3ED0-3089-4182-BBD4-B4DACB3C41CC}"/>
    <cellStyle name="Normal 4 2 4 4" xfId="4714" xr:uid="{37494464-B8DE-475D-B882-70EA57F9B3F3}"/>
    <cellStyle name="Normal 4 2 5" xfId="1168" xr:uid="{DD5B0B15-663A-4EA7-96A8-750289F4A891}"/>
    <cellStyle name="Normal 4 2 6" xfId="4558" xr:uid="{87FD2772-22A4-4609-9143-FAAEA66F763A}"/>
    <cellStyle name="Normal 4 2 7" xfId="5351" xr:uid="{E6C8ECB4-B3F4-4132-B5CC-617B75DAC92E}"/>
    <cellStyle name="Normal 4 3" xfId="528" xr:uid="{A9EFED32-48B1-4E39-AA2E-6C4765FD8BD6}"/>
    <cellStyle name="Normal 4 3 2" xfId="1170" xr:uid="{B0F28F46-85E5-4E67-BD78-ABDA2DB52A16}"/>
    <cellStyle name="Normal 4 3 2 2" xfId="1171" xr:uid="{7324EAD0-9EB2-4F21-9745-60A968AD4D01}"/>
    <cellStyle name="Normal 4 3 2 3" xfId="1172" xr:uid="{E015B29B-2D0A-420B-BD0F-7D3923E2FAC5}"/>
    <cellStyle name="Normal 4 3 3" xfId="1169" xr:uid="{6BA3F721-8839-4B4B-B18A-A2C45A584E3C}"/>
    <cellStyle name="Normal 4 3 3 2" xfId="4434" xr:uid="{8F2EF679-9C13-46C5-8D9A-B651315FF1C9}"/>
    <cellStyle name="Normal 4 3 4" xfId="2812" xr:uid="{D89AD20C-A264-438C-B074-FFF4D30D5749}"/>
    <cellStyle name="Normal 4 3 4 2" xfId="5363" xr:uid="{E175E0E1-1432-4C19-9E06-765ED1C6E7F5}"/>
    <cellStyle name="Normal 4 3 5" xfId="2813" xr:uid="{99AE67EB-6DD6-4245-8B9D-307B8503BF4B}"/>
    <cellStyle name="Normal 4 3 5 2" xfId="2814" xr:uid="{B0966DDF-310C-4FD0-9528-22B8113D2C4F}"/>
    <cellStyle name="Normal 4 3 5 3" xfId="2815" xr:uid="{AEB98D15-196B-4E54-AE2C-C5187DD05112}"/>
    <cellStyle name="Normal 4 3 5 3 2" xfId="2816" xr:uid="{58699D5F-0239-44AC-AD30-827260E2FA4B}"/>
    <cellStyle name="Normal 4 3 5 3 3" xfId="4311" xr:uid="{A30E3F24-E41D-4E68-9942-75266E0A8B1E}"/>
    <cellStyle name="Normal 4 3 6" xfId="4314" xr:uid="{8E8A58DD-6D67-402D-B5D7-7B5063E44B7A}"/>
    <cellStyle name="Normal 4 3 7" xfId="5346" xr:uid="{7E7A3ABE-F7AC-4075-B72C-2418DAC7D540}"/>
    <cellStyle name="Normal 4 4" xfId="453" xr:uid="{1354D283-F00D-45CC-AB97-CC9BBA386AC7}"/>
    <cellStyle name="Normal 4 4 2" xfId="2495" xr:uid="{64AF5A8C-B05D-48C0-8A8F-E8C2EEEC31A4}"/>
    <cellStyle name="Normal 4 4 2 2" xfId="5355" xr:uid="{42A4B257-7AD8-46DB-899C-DFDBECF91BE7}"/>
    <cellStyle name="Normal 4 4 3" xfId="2503" xr:uid="{1C83BB00-25AC-4BBE-AB66-46AB992C1C22}"/>
    <cellStyle name="Normal 4 4 3 2" xfId="4317" xr:uid="{D4C03C8B-ADAD-4879-BCB9-555E6DB00472}"/>
    <cellStyle name="Normal 4 4 3 3" xfId="4316" xr:uid="{0BC2B42C-8EA9-4E44-A621-5A7B0545C879}"/>
    <cellStyle name="Normal 4 4 4" xfId="4747" xr:uid="{F2236C1D-9130-4795-996D-F0133ACE25B9}"/>
    <cellStyle name="Normal 4 4 4 2" xfId="5364" xr:uid="{F177A115-946F-48AF-8BEF-D9FA178D3D13}"/>
    <cellStyle name="Normal 4 4 5" xfId="5345" xr:uid="{79C19318-02FA-4770-8851-487088BFB11F}"/>
    <cellStyle name="Normal 4 5" xfId="2496" xr:uid="{033DEE85-2F91-4FD9-A265-A2EA38DC30BB}"/>
    <cellStyle name="Normal 4 5 2" xfId="4391" xr:uid="{2BE731B2-E844-4DCB-8123-49B3ABBC66DC}"/>
    <cellStyle name="Normal 4 6" xfId="2497" xr:uid="{24D584B7-E6D2-4CA0-A05B-F572C54C2951}"/>
    <cellStyle name="Normal 4 7" xfId="900" xr:uid="{9791B77C-494D-4005-B0C4-956CD8602EF2}"/>
    <cellStyle name="Normal 4 8" xfId="5350" xr:uid="{F8F932AD-642C-4CC9-8255-9EF810D9E5FC}"/>
    <cellStyle name="Normal 40" xfId="4393" xr:uid="{D816DF7D-1930-44C7-BC82-5FC78DFA585F}"/>
    <cellStyle name="Normal 40 2" xfId="4394" xr:uid="{D9EFFE86-0114-47E3-BA27-CE99A63586BD}"/>
    <cellStyle name="Normal 40 2 2" xfId="4395" xr:uid="{D7F39FC5-D8E0-49DF-B757-3808337EB86F}"/>
    <cellStyle name="Normal 40 3" xfId="4396" xr:uid="{C57DB6E5-4D46-4062-8F73-39C547C03234}"/>
    <cellStyle name="Normal 41" xfId="4397" xr:uid="{D021DB2F-34D1-49A2-ACC7-A83B51A90060}"/>
    <cellStyle name="Normal 41 2" xfId="4398" xr:uid="{D7263814-4B60-4681-94BA-B04B94C497F5}"/>
    <cellStyle name="Normal 42" xfId="4399" xr:uid="{36BA4752-67D9-46D1-9D99-7047C5039141}"/>
    <cellStyle name="Normal 42 2" xfId="4400" xr:uid="{32FD7090-A902-4ED2-8A65-A369E742E34E}"/>
    <cellStyle name="Normal 43" xfId="4401" xr:uid="{8D2F0DF3-D899-42D3-875F-0B3DE7BC8FFD}"/>
    <cellStyle name="Normal 43 2" xfId="4402" xr:uid="{C424468F-2C2D-410D-A05A-143099C01F3E}"/>
    <cellStyle name="Normal 44" xfId="4412" xr:uid="{C8D6251E-9055-4403-A274-893B973FC07A}"/>
    <cellStyle name="Normal 44 2" xfId="4413" xr:uid="{188F23F0-D75A-4435-AC89-D8A73D106D9E}"/>
    <cellStyle name="Normal 45" xfId="4674" xr:uid="{D0A5C696-7048-4529-B5AD-082176F6D57D}"/>
    <cellStyle name="Normal 45 2" xfId="5324" xr:uid="{A133313B-54D2-4475-B1F1-5E61CA6B21CD}"/>
    <cellStyle name="Normal 45 3" xfId="5323" xr:uid="{66EB81BB-C16A-40F8-BD56-2D1B30DB1960}"/>
    <cellStyle name="Normal 5" xfId="61" xr:uid="{B9340541-F990-415F-A056-F39B914FC3DC}"/>
    <cellStyle name="Normal 5 10" xfId="291" xr:uid="{A683F07B-6C28-4015-AB09-6D9D6C84B930}"/>
    <cellStyle name="Normal 5 10 2" xfId="529" xr:uid="{8C4C7C6E-E54B-4187-8703-70BD2D69BE05}"/>
    <cellStyle name="Normal 5 10 2 2" xfId="1173" xr:uid="{C7AA5EDD-0A2B-48BA-A27C-3EE363B2D180}"/>
    <cellStyle name="Normal 5 10 2 3" xfId="2817" xr:uid="{B1A228AA-3DC9-42F3-BABF-575F9437FDCD}"/>
    <cellStyle name="Normal 5 10 2 4" xfId="2818" xr:uid="{365FC22C-9A47-46C4-BDAC-A9F1A455D0A0}"/>
    <cellStyle name="Normal 5 10 3" xfId="1174" xr:uid="{0BCF100C-CFC4-43CD-A1F1-B5FD0220F6AD}"/>
    <cellStyle name="Normal 5 10 3 2" xfId="2819" xr:uid="{BE1CD6E1-1BE9-4E5F-9F4F-01D50E943FAA}"/>
    <cellStyle name="Normal 5 10 3 3" xfId="2820" xr:uid="{93762A62-B80E-490B-BD6F-F7E8E507EDA8}"/>
    <cellStyle name="Normal 5 10 3 4" xfId="2821" xr:uid="{398F66AE-038A-46B3-A0DF-0ADE574D29DD}"/>
    <cellStyle name="Normal 5 10 4" xfId="2822" xr:uid="{802659E5-2064-466A-AD6C-9494D52178F2}"/>
    <cellStyle name="Normal 5 10 5" xfId="2823" xr:uid="{6F6EA3A5-BBF7-441A-87E2-BB41D7DADC9B}"/>
    <cellStyle name="Normal 5 10 6" xfId="2824" xr:uid="{962CA31D-622E-431D-8891-AB8C262D4DCC}"/>
    <cellStyle name="Normal 5 11" xfId="292" xr:uid="{B1110BFE-F1FD-496F-8E71-7BF31B559FE1}"/>
    <cellStyle name="Normal 5 11 2" xfId="1175" xr:uid="{8AE130ED-0559-461E-887A-3136A4826AFE}"/>
    <cellStyle name="Normal 5 11 2 2" xfId="2825" xr:uid="{8F046B30-33D4-4E47-983B-D5A0EAA33BFD}"/>
    <cellStyle name="Normal 5 11 2 2 2" xfId="4403" xr:uid="{7512EA35-90E6-481E-9619-917EC3508083}"/>
    <cellStyle name="Normal 5 11 2 2 3" xfId="4681" xr:uid="{02BF4754-EBA5-4DFE-9702-6EB4402B153D}"/>
    <cellStyle name="Normal 5 11 2 3" xfId="2826" xr:uid="{1C17BC0E-F20E-47DA-B0B7-570CAE8F25B3}"/>
    <cellStyle name="Normal 5 11 2 4" xfId="2827" xr:uid="{74C1A875-77C3-40C9-A051-45999CB87991}"/>
    <cellStyle name="Normal 5 11 3" xfId="2828" xr:uid="{AB557FBB-1D09-4695-A28C-FBF6256EE2CD}"/>
    <cellStyle name="Normal 5 11 3 2" xfId="5340" xr:uid="{1D96127A-0982-4359-9214-E32A171C610D}"/>
    <cellStyle name="Normal 5 11 4" xfId="2829" xr:uid="{872F514B-8AEE-44BD-A8D9-A0091F999D04}"/>
    <cellStyle name="Normal 5 11 4 2" xfId="4577" xr:uid="{41395258-E3BD-4399-A595-45E4D0CF1844}"/>
    <cellStyle name="Normal 5 11 4 3" xfId="4682" xr:uid="{2E5D640C-C811-4E21-9C46-754DC7979EDC}"/>
    <cellStyle name="Normal 5 11 4 4" xfId="4606" xr:uid="{3FB26987-189F-4D94-960E-532A83F1F728}"/>
    <cellStyle name="Normal 5 11 5" xfId="2830" xr:uid="{199D6783-4262-44BB-AF41-41E1A530965E}"/>
    <cellStyle name="Normal 5 12" xfId="1176" xr:uid="{5523EB24-CEA1-41BF-BE5E-EF1142BE03AA}"/>
    <cellStyle name="Normal 5 12 2" xfId="2831" xr:uid="{13709769-2BCD-4674-83FB-478951F9F019}"/>
    <cellStyle name="Normal 5 12 3" xfId="2832" xr:uid="{8E80A8DE-55EE-4DC4-98CB-44C8EB76D98C}"/>
    <cellStyle name="Normal 5 12 4" xfId="2833" xr:uid="{00951A56-9B2D-4CBF-9213-BE388F7B2CEE}"/>
    <cellStyle name="Normal 5 13" xfId="901" xr:uid="{95348980-F53F-48B7-96D6-9F629AF0221A}"/>
    <cellStyle name="Normal 5 13 2" xfId="2834" xr:uid="{0C80350F-A5DA-4C2E-A61F-136306594377}"/>
    <cellStyle name="Normal 5 13 3" xfId="2835" xr:uid="{F7010223-D9E9-49D7-8C32-85E9A9973FE6}"/>
    <cellStyle name="Normal 5 13 4" xfId="2836" xr:uid="{8FCEE0FA-DB30-4198-A5A6-CB8A6FA2DB71}"/>
    <cellStyle name="Normal 5 14" xfId="2837" xr:uid="{5BC48793-D8A6-4B6C-BE26-3C0FADB87B61}"/>
    <cellStyle name="Normal 5 14 2" xfId="2838" xr:uid="{1BAFAE74-B9DC-49A0-89FE-AD31C8ABA47E}"/>
    <cellStyle name="Normal 5 15" xfId="2839" xr:uid="{91708B0F-1E57-4CA7-8204-264418343A8C}"/>
    <cellStyle name="Normal 5 16" xfId="2840" xr:uid="{2E1E1A67-38B4-4DC7-BBAA-ABA629B2C1ED}"/>
    <cellStyle name="Normal 5 17" xfId="2841" xr:uid="{54506422-1C41-4FD0-ADB7-5D67EAF19FF6}"/>
    <cellStyle name="Normal 5 18" xfId="5361" xr:uid="{8A76341B-09B4-4AF4-8DC7-90E3DBBA6891}"/>
    <cellStyle name="Normal 5 2" xfId="62" xr:uid="{3E647878-7275-4E11-86C8-1DD76FE85B17}"/>
    <cellStyle name="Normal 5 2 2" xfId="187" xr:uid="{B3E12583-9FAF-4C38-AEDF-7DC083773CE3}"/>
    <cellStyle name="Normal 5 2 2 2" xfId="188" xr:uid="{5D90F15A-A537-4644-98ED-1887E8E4216B}"/>
    <cellStyle name="Normal 5 2 2 2 2" xfId="189" xr:uid="{E6010EEC-5B15-4482-BF13-C2FD48E456E3}"/>
    <cellStyle name="Normal 5 2 2 2 2 2" xfId="190" xr:uid="{7AE3DD65-FC8F-43A6-B923-6549AEA22F86}"/>
    <cellStyle name="Normal 5 2 2 2 3" xfId="191" xr:uid="{86A93D09-A1E2-4EE8-A758-ED8DF5E7D029}"/>
    <cellStyle name="Normal 5 2 2 2 4" xfId="4670" xr:uid="{9BBAC8F9-21A2-4644-81DE-8607B3664DC1}"/>
    <cellStyle name="Normal 5 2 2 2 5" xfId="5300" xr:uid="{9A7AB41D-7287-4170-8B90-861DEF76864C}"/>
    <cellStyle name="Normal 5 2 2 3" xfId="192" xr:uid="{56FB74B0-95BB-47FA-A02F-B8065E33462C}"/>
    <cellStyle name="Normal 5 2 2 3 2" xfId="193" xr:uid="{25F8E746-C703-4E72-87B8-9568886DFBF4}"/>
    <cellStyle name="Normal 5 2 2 4" xfId="194" xr:uid="{342C9B39-1A42-444F-8DE4-3762FDE48767}"/>
    <cellStyle name="Normal 5 2 2 5" xfId="293" xr:uid="{12A921CE-5643-4F35-90E4-D41DC3DC00C3}"/>
    <cellStyle name="Normal 5 2 2 6" xfId="4596" xr:uid="{47DD0BE7-4851-4CAA-98D1-0BE37B5CE865}"/>
    <cellStyle name="Normal 5 2 2 7" xfId="5329" xr:uid="{D82C4580-798E-469E-9F6E-5B2E953F3B7A}"/>
    <cellStyle name="Normal 5 2 3" xfId="195" xr:uid="{5330F721-0757-4BC5-9964-6C076C352432}"/>
    <cellStyle name="Normal 5 2 3 2" xfId="196" xr:uid="{A75CE7E0-D73E-479F-BD47-2A80099F9C66}"/>
    <cellStyle name="Normal 5 2 3 2 2" xfId="197" xr:uid="{7BBD141E-77E3-4969-9A43-4DB1217ABAA5}"/>
    <cellStyle name="Normal 5 2 3 2 3" xfId="4559" xr:uid="{DAE97CEA-954E-490C-8A0B-162FF4A3FEC3}"/>
    <cellStyle name="Normal 5 2 3 2 4" xfId="5301" xr:uid="{C0BAEE16-1D8F-4566-8694-E03D2BEB9883}"/>
    <cellStyle name="Normal 5 2 3 3" xfId="198" xr:uid="{00A5D37E-9656-46F5-AC98-C456A6FA54EA}"/>
    <cellStyle name="Normal 5 2 3 3 2" xfId="4742" xr:uid="{E3DF9991-D409-4FED-A34D-12D8A4B90D72}"/>
    <cellStyle name="Normal 5 2 3 4" xfId="4404" xr:uid="{47FE0667-C2B4-49DD-8FE4-93E5DB198C59}"/>
    <cellStyle name="Normal 5 2 3 4 2" xfId="4715" xr:uid="{F271382B-3168-4F7F-A419-2DD5AC4FEA33}"/>
    <cellStyle name="Normal 5 2 3 5" xfId="4597" xr:uid="{96ADA6C5-8A8C-4701-9389-7CA1B631EB83}"/>
    <cellStyle name="Normal 5 2 3 6" xfId="5321" xr:uid="{FBE3B78F-BB3A-4693-823C-AD24F1316C51}"/>
    <cellStyle name="Normal 5 2 3 7" xfId="5330" xr:uid="{6E11D0BF-3C41-4C23-AFB1-5ED16AF73628}"/>
    <cellStyle name="Normal 5 2 4" xfId="199" xr:uid="{FAA2CA5B-1A38-409F-9E31-D48920F76E68}"/>
    <cellStyle name="Normal 5 2 4 2" xfId="200" xr:uid="{BA9FC777-8CCC-4142-BD83-47DE6DE952F8}"/>
    <cellStyle name="Normal 5 2 5" xfId="201" xr:uid="{9D7C7EF7-72D0-4F00-A420-42BB22EDFB70}"/>
    <cellStyle name="Normal 5 2 6" xfId="186" xr:uid="{5B66AB14-FA33-4AB6-BEE9-2DF6A026424F}"/>
    <cellStyle name="Normal 5 3" xfId="63" xr:uid="{EC768D1E-DBC5-4A59-9DD0-B0A792FBAEA5}"/>
    <cellStyle name="Normal 5 3 2" xfId="4406" xr:uid="{AFF8056E-FE9E-437F-8A04-C5AC92F4C76C}"/>
    <cellStyle name="Normal 5 3 3" xfId="4405" xr:uid="{22D7594F-C9B9-4F8B-A694-7170A87142F4}"/>
    <cellStyle name="Normal 5 4" xfId="99" xr:uid="{74667711-299A-4B78-A66C-D526873FEDA4}"/>
    <cellStyle name="Normal 5 4 10" xfId="2842" xr:uid="{445FD7C1-EF89-4492-889B-A73FFF9C53C3}"/>
    <cellStyle name="Normal 5 4 11" xfId="2843" xr:uid="{F659B5C5-0C43-4BB8-BB69-82A4E018E73A}"/>
    <cellStyle name="Normal 5 4 2" xfId="100" xr:uid="{D65CB57D-5BDB-40A7-ACB8-7BBB97C90473}"/>
    <cellStyle name="Normal 5 4 2 2" xfId="101" xr:uid="{4D6E7ABE-B8B7-4DAC-98F0-4B61E3A24722}"/>
    <cellStyle name="Normal 5 4 2 2 2" xfId="294" xr:uid="{081DDA85-019E-4015-B766-3AF6E70E331F}"/>
    <cellStyle name="Normal 5 4 2 2 2 2" xfId="530" xr:uid="{8C340CA1-27EC-4FEB-B47F-8A2A95F4DDC4}"/>
    <cellStyle name="Normal 5 4 2 2 2 2 2" xfId="531" xr:uid="{2D392478-764E-4D23-9873-05A5B29D2A90}"/>
    <cellStyle name="Normal 5 4 2 2 2 2 2 2" xfId="1177" xr:uid="{931D0B14-D515-4D27-8849-F96B06DE8BB9}"/>
    <cellStyle name="Normal 5 4 2 2 2 2 2 2 2" xfId="1178" xr:uid="{6D8D6B12-E74E-4766-B7C7-E675EB8CCCF0}"/>
    <cellStyle name="Normal 5 4 2 2 2 2 2 3" xfId="1179" xr:uid="{70A2F5EC-9FCA-48C1-9C7A-75B632091171}"/>
    <cellStyle name="Normal 5 4 2 2 2 2 3" xfId="1180" xr:uid="{ADAC79B6-1420-495F-BEDB-C722018CBBBA}"/>
    <cellStyle name="Normal 5 4 2 2 2 2 3 2" xfId="1181" xr:uid="{93237677-E757-45F9-A55E-5F0B2094DB6B}"/>
    <cellStyle name="Normal 5 4 2 2 2 2 4" xfId="1182" xr:uid="{AB90B245-3DFF-42F0-AA5E-3C7B4AF80407}"/>
    <cellStyle name="Normal 5 4 2 2 2 3" xfId="532" xr:uid="{6E7B1083-7622-494B-82A2-E9C79581B866}"/>
    <cellStyle name="Normal 5 4 2 2 2 3 2" xfId="1183" xr:uid="{5AD930F5-A8D3-4328-8C25-C1E48818089E}"/>
    <cellStyle name="Normal 5 4 2 2 2 3 2 2" xfId="1184" xr:uid="{D86E47DD-11F1-4FCE-B5FA-A02072583868}"/>
    <cellStyle name="Normal 5 4 2 2 2 3 3" xfId="1185" xr:uid="{34BD1BB9-1135-4FC7-AF9A-2BF881C1A787}"/>
    <cellStyle name="Normal 5 4 2 2 2 3 4" xfId="2844" xr:uid="{2297B8BA-2BCE-48F1-8BE9-35D72883ADD4}"/>
    <cellStyle name="Normal 5 4 2 2 2 4" xfId="1186" xr:uid="{3B8E0F8D-D767-444E-802A-998096046363}"/>
    <cellStyle name="Normal 5 4 2 2 2 4 2" xfId="1187" xr:uid="{CAE8FF9A-4C2A-4722-9D24-6A8DAB8F7796}"/>
    <cellStyle name="Normal 5 4 2 2 2 5" xfId="1188" xr:uid="{4420F96F-F863-4A55-8EEE-D5D5B681375F}"/>
    <cellStyle name="Normal 5 4 2 2 2 6" xfId="2845" xr:uid="{1BE14EF3-66CB-4608-ACEF-9FCC3255AB89}"/>
    <cellStyle name="Normal 5 4 2 2 3" xfId="295" xr:uid="{E975F67C-64CA-44E6-B87D-950F4E22AEAD}"/>
    <cellStyle name="Normal 5 4 2 2 3 2" xfId="533" xr:uid="{447288C9-BF55-4F03-83EF-5204569E6FFF}"/>
    <cellStyle name="Normal 5 4 2 2 3 2 2" xfId="534" xr:uid="{8628385A-B454-490C-AF6C-20F19C15FA30}"/>
    <cellStyle name="Normal 5 4 2 2 3 2 2 2" xfId="1189" xr:uid="{669D486E-7099-452A-A751-A8EB10574B8B}"/>
    <cellStyle name="Normal 5 4 2 2 3 2 2 2 2" xfId="1190" xr:uid="{E0312EFD-1CDB-46F9-93E4-F98BEE8B8F56}"/>
    <cellStyle name="Normal 5 4 2 2 3 2 2 3" xfId="1191" xr:uid="{AA9E3108-B74D-49C6-8079-C19405A63543}"/>
    <cellStyle name="Normal 5 4 2 2 3 2 3" xfId="1192" xr:uid="{1A5B925F-4725-4EF5-98BF-22A67E804B0E}"/>
    <cellStyle name="Normal 5 4 2 2 3 2 3 2" xfId="1193" xr:uid="{3AA911C9-A243-4E47-8480-13D225A79388}"/>
    <cellStyle name="Normal 5 4 2 2 3 2 4" xfId="1194" xr:uid="{5CB64F41-7879-4037-9B9B-47C2E8DC6480}"/>
    <cellStyle name="Normal 5 4 2 2 3 3" xfId="535" xr:uid="{0AD48F46-2849-4A29-A6D2-008FCB15E268}"/>
    <cellStyle name="Normal 5 4 2 2 3 3 2" xfId="1195" xr:uid="{48D0C7DA-FF48-4E8C-AEE9-90FE09C55406}"/>
    <cellStyle name="Normal 5 4 2 2 3 3 2 2" xfId="1196" xr:uid="{C87CD12A-4D34-43D7-ABB6-F9E12FF14DDB}"/>
    <cellStyle name="Normal 5 4 2 2 3 3 3" xfId="1197" xr:uid="{EBAEB61C-ED1D-48A8-A899-A9EFE6E474A9}"/>
    <cellStyle name="Normal 5 4 2 2 3 4" xfId="1198" xr:uid="{DC0F3B75-AC0A-4E60-8E04-28F0A9ADE099}"/>
    <cellStyle name="Normal 5 4 2 2 3 4 2" xfId="1199" xr:uid="{A9EEFD56-C4EF-4143-A74F-0BA53CBB98EE}"/>
    <cellStyle name="Normal 5 4 2 2 3 5" xfId="1200" xr:uid="{88E6ED2C-13A1-498E-AB38-AEFDB115DC6B}"/>
    <cellStyle name="Normal 5 4 2 2 4" xfId="536" xr:uid="{C1FD31B1-0A89-49F9-8620-E570FB4EEBD3}"/>
    <cellStyle name="Normal 5 4 2 2 4 2" xfId="537" xr:uid="{F702B957-7344-4B58-B806-2732D3B5D155}"/>
    <cellStyle name="Normal 5 4 2 2 4 2 2" xfId="1201" xr:uid="{4D03E2A6-DBE4-4F46-AEB9-73C47E5525A1}"/>
    <cellStyle name="Normal 5 4 2 2 4 2 2 2" xfId="1202" xr:uid="{62948180-441F-434F-A29E-00D1B750FA5E}"/>
    <cellStyle name="Normal 5 4 2 2 4 2 3" xfId="1203" xr:uid="{3CED316E-F747-4982-A91D-CB0D7A855091}"/>
    <cellStyle name="Normal 5 4 2 2 4 3" xfId="1204" xr:uid="{6C5EE7B8-38FF-4D6B-88E3-DE77BEC47078}"/>
    <cellStyle name="Normal 5 4 2 2 4 3 2" xfId="1205" xr:uid="{BD0CF1AD-6CC2-416C-81E7-F66B0121955B}"/>
    <cellStyle name="Normal 5 4 2 2 4 4" xfId="1206" xr:uid="{C6B28D79-7C9B-4EE5-899F-0F48C3E1F6E1}"/>
    <cellStyle name="Normal 5 4 2 2 5" xfId="538" xr:uid="{16529E14-11F5-4BB7-B010-6E5A6AE40FA3}"/>
    <cellStyle name="Normal 5 4 2 2 5 2" xfId="1207" xr:uid="{3B7B3E70-CE13-4488-BB0E-BA4B8C4D64BF}"/>
    <cellStyle name="Normal 5 4 2 2 5 2 2" xfId="1208" xr:uid="{E2486BA8-F410-426B-AC8E-C3AAD359BC9F}"/>
    <cellStyle name="Normal 5 4 2 2 5 3" xfId="1209" xr:uid="{636023BC-854C-42C0-9B61-F0F3CCB4FFDA}"/>
    <cellStyle name="Normal 5 4 2 2 5 4" xfId="2846" xr:uid="{C2BE47DE-C47F-4987-8C74-C423D015B6E7}"/>
    <cellStyle name="Normal 5 4 2 2 6" xfId="1210" xr:uid="{1DD6C6EF-2DAE-477F-BEE0-87DEE64E6E10}"/>
    <cellStyle name="Normal 5 4 2 2 6 2" xfId="1211" xr:uid="{CD9F0042-5821-44B5-8E33-3ED6565551DF}"/>
    <cellStyle name="Normal 5 4 2 2 7" xfId="1212" xr:uid="{00FBAA79-9E6D-4920-8941-5BA8ED5B4D84}"/>
    <cellStyle name="Normal 5 4 2 2 8" xfId="2847" xr:uid="{68669CA8-A199-42A5-82D8-2ED1C9B29EF6}"/>
    <cellStyle name="Normal 5 4 2 3" xfId="296" xr:uid="{A29D38F2-51F0-441B-83CE-9A3C2FA35F39}"/>
    <cellStyle name="Normal 5 4 2 3 2" xfId="539" xr:uid="{E51989B4-54BC-454C-A713-3DC0AFED42D4}"/>
    <cellStyle name="Normal 5 4 2 3 2 2" xfId="540" xr:uid="{5C7A6EF5-8082-41F2-9BFD-DDFCA6ECF63C}"/>
    <cellStyle name="Normal 5 4 2 3 2 2 2" xfId="1213" xr:uid="{BA24746F-32D2-4EEA-9628-9A474ADBCCF7}"/>
    <cellStyle name="Normal 5 4 2 3 2 2 2 2" xfId="1214" xr:uid="{40174ACB-84FF-4719-BB4D-9B36BD839F22}"/>
    <cellStyle name="Normal 5 4 2 3 2 2 3" xfId="1215" xr:uid="{086F1D8E-D971-41E6-B770-F971178B9421}"/>
    <cellStyle name="Normal 5 4 2 3 2 3" xfId="1216" xr:uid="{F6CADC57-9FA1-43DA-833D-FE497E4CB9E2}"/>
    <cellStyle name="Normal 5 4 2 3 2 3 2" xfId="1217" xr:uid="{05663384-C090-4762-BAF9-2A24610CD863}"/>
    <cellStyle name="Normal 5 4 2 3 2 4" xfId="1218" xr:uid="{4FBBD3F4-70E4-4548-9DB5-99BF2743FACF}"/>
    <cellStyle name="Normal 5 4 2 3 3" xfId="541" xr:uid="{0BBA0756-BD4E-4734-B158-1817C3069E82}"/>
    <cellStyle name="Normal 5 4 2 3 3 2" xfId="1219" xr:uid="{704A0F29-5813-4D0F-9F7A-63BB9C3D2AB8}"/>
    <cellStyle name="Normal 5 4 2 3 3 2 2" xfId="1220" xr:uid="{CB31BB95-7B99-4F8D-B838-6FB7381EAE38}"/>
    <cellStyle name="Normal 5 4 2 3 3 3" xfId="1221" xr:uid="{A48E75C6-4ADF-4869-9331-389473E35423}"/>
    <cellStyle name="Normal 5 4 2 3 3 4" xfId="2848" xr:uid="{DA8A8E3F-CAEF-4A6B-A4DE-84083802B916}"/>
    <cellStyle name="Normal 5 4 2 3 4" xfId="1222" xr:uid="{09AEDEB2-2BD9-4B3B-8206-9E94B36AA99E}"/>
    <cellStyle name="Normal 5 4 2 3 4 2" xfId="1223" xr:uid="{00D47EFF-A320-4DC4-B555-CF62DB34FDF2}"/>
    <cellStyle name="Normal 5 4 2 3 5" xfId="1224" xr:uid="{EB8725DF-65C9-4ADA-A354-1F718D66369E}"/>
    <cellStyle name="Normal 5 4 2 3 6" xfId="2849" xr:uid="{70177EC1-E535-49FA-B99A-A536ACEC0733}"/>
    <cellStyle name="Normal 5 4 2 4" xfId="297" xr:uid="{CC306DB3-59EA-441A-AE94-21B9AC364028}"/>
    <cellStyle name="Normal 5 4 2 4 2" xfId="542" xr:uid="{C42CD245-86C9-479C-BBC6-167503B27C62}"/>
    <cellStyle name="Normal 5 4 2 4 2 2" xfId="543" xr:uid="{49871ACA-4EC6-4256-85B6-36AE4321474B}"/>
    <cellStyle name="Normal 5 4 2 4 2 2 2" xfId="1225" xr:uid="{90D3D0E7-8097-448D-9532-CF11E23457AE}"/>
    <cellStyle name="Normal 5 4 2 4 2 2 2 2" xfId="1226" xr:uid="{4127B46F-C997-4979-80AC-7BF1BA3B3FD5}"/>
    <cellStyle name="Normal 5 4 2 4 2 2 3" xfId="1227" xr:uid="{E1767328-6589-4DED-9A67-24CBD840DF93}"/>
    <cellStyle name="Normal 5 4 2 4 2 3" xfId="1228" xr:uid="{90BD2C23-E149-4A8B-A74E-2CFABB053C04}"/>
    <cellStyle name="Normal 5 4 2 4 2 3 2" xfId="1229" xr:uid="{4B3DA412-7A8B-4FFA-9ED2-5371A77181F3}"/>
    <cellStyle name="Normal 5 4 2 4 2 4" xfId="1230" xr:uid="{6923E357-999F-4A02-8910-A33463ADF86A}"/>
    <cellStyle name="Normal 5 4 2 4 3" xfId="544" xr:uid="{79F40794-BE19-4B3E-9044-58A8FB908E1B}"/>
    <cellStyle name="Normal 5 4 2 4 3 2" xfId="1231" xr:uid="{EE122EBB-4AF5-4275-916B-1745C61D4A95}"/>
    <cellStyle name="Normal 5 4 2 4 3 2 2" xfId="1232" xr:uid="{15CEB616-4083-4CB4-A45E-4647E465A982}"/>
    <cellStyle name="Normal 5 4 2 4 3 3" xfId="1233" xr:uid="{2960C66D-DDFF-48B3-A318-CDCD6A001E2B}"/>
    <cellStyle name="Normal 5 4 2 4 4" xfId="1234" xr:uid="{5F4E82C1-4D88-4087-BFF5-61351F8DF703}"/>
    <cellStyle name="Normal 5 4 2 4 4 2" xfId="1235" xr:uid="{1151489D-B70D-4083-9C88-F28A789C988B}"/>
    <cellStyle name="Normal 5 4 2 4 5" xfId="1236" xr:uid="{D22E849B-E85A-4C82-84F6-7256F222424B}"/>
    <cellStyle name="Normal 5 4 2 5" xfId="298" xr:uid="{70F68702-569E-4138-827A-1942F61710A0}"/>
    <cellStyle name="Normal 5 4 2 5 2" xfId="545" xr:uid="{A9F71F1C-AF3A-49C1-BF38-A3DB5D5E14B4}"/>
    <cellStyle name="Normal 5 4 2 5 2 2" xfId="1237" xr:uid="{18FCB319-2783-44B8-9B9D-AD00F66B1A93}"/>
    <cellStyle name="Normal 5 4 2 5 2 2 2" xfId="1238" xr:uid="{7BE5CEFC-DB41-4FB8-B485-B9D3C7FD5425}"/>
    <cellStyle name="Normal 5 4 2 5 2 3" xfId="1239" xr:uid="{647824E2-5F74-4D9A-82AE-43207FCE9556}"/>
    <cellStyle name="Normal 5 4 2 5 3" xfId="1240" xr:uid="{C420C093-226F-4649-802A-6B88C6FCC97E}"/>
    <cellStyle name="Normal 5 4 2 5 3 2" xfId="1241" xr:uid="{9E510614-70FE-4455-AD2A-DEDAE90B2981}"/>
    <cellStyle name="Normal 5 4 2 5 4" xfId="1242" xr:uid="{5C9C6CD2-B1F2-4E31-9430-12E21343FE64}"/>
    <cellStyle name="Normal 5 4 2 6" xfId="546" xr:uid="{DA09EEB2-AAAD-43AA-BC9A-2796AC557D0A}"/>
    <cellStyle name="Normal 5 4 2 6 2" xfId="1243" xr:uid="{5C0D75DA-91A3-4723-B1A9-8DAF83F619FB}"/>
    <cellStyle name="Normal 5 4 2 6 2 2" xfId="1244" xr:uid="{7C1C934E-02CE-4608-ABE1-EC6B5C181CC9}"/>
    <cellStyle name="Normal 5 4 2 6 2 3" xfId="4419" xr:uid="{1EE6779E-0F3A-4339-82F1-E3AAF2EA15B8}"/>
    <cellStyle name="Normal 5 4 2 6 3" xfId="1245" xr:uid="{76DC0917-3BCC-4B0B-ACEB-B1175EA43AD2}"/>
    <cellStyle name="Normal 5 4 2 6 4" xfId="2850" xr:uid="{39C511BD-FFDB-4F75-811C-0D91CA1D9480}"/>
    <cellStyle name="Normal 5 4 2 6 4 2" xfId="4584" xr:uid="{4A017725-4289-4443-87A1-72A012F34A18}"/>
    <cellStyle name="Normal 5 4 2 6 4 3" xfId="4683" xr:uid="{95CE0FAB-F04A-49B3-931A-642B1E93DBEA}"/>
    <cellStyle name="Normal 5 4 2 6 4 4" xfId="4611" xr:uid="{FEAA0DE4-2E9D-474C-A961-979B53D58420}"/>
    <cellStyle name="Normal 5 4 2 7" xfId="1246" xr:uid="{8B75AC9B-4A85-4B49-AEB2-6FF572F8C286}"/>
    <cellStyle name="Normal 5 4 2 7 2" xfId="1247" xr:uid="{15521F2C-FD5A-4F35-917F-D1E53D424609}"/>
    <cellStyle name="Normal 5 4 2 8" xfId="1248" xr:uid="{D941CC6A-7BD4-4D0C-8FDC-795870D2B311}"/>
    <cellStyle name="Normal 5 4 2 9" xfId="2851" xr:uid="{4C759222-31A2-4A28-B352-4DE0D9E9FDED}"/>
    <cellStyle name="Normal 5 4 3" xfId="102" xr:uid="{9BA5BC34-F043-4D0C-920C-FD078D787EC2}"/>
    <cellStyle name="Normal 5 4 3 2" xfId="103" xr:uid="{B975D7C8-790F-45F1-80CB-63F93A216374}"/>
    <cellStyle name="Normal 5 4 3 2 2" xfId="547" xr:uid="{123D70C4-8499-47E1-80B6-6D1157A12C18}"/>
    <cellStyle name="Normal 5 4 3 2 2 2" xfId="548" xr:uid="{9A6D8950-0F1A-4FE5-B129-1066FF2130A9}"/>
    <cellStyle name="Normal 5 4 3 2 2 2 2" xfId="1249" xr:uid="{71397AA2-1E27-4EAD-9BC8-2DFA7C2F78D2}"/>
    <cellStyle name="Normal 5 4 3 2 2 2 2 2" xfId="1250" xr:uid="{47A71616-7BFE-444D-850A-40B349709D7A}"/>
    <cellStyle name="Normal 5 4 3 2 2 2 3" xfId="1251" xr:uid="{1C900160-2694-41A4-A2E1-C6FF962D2C88}"/>
    <cellStyle name="Normal 5 4 3 2 2 3" xfId="1252" xr:uid="{05F10C7D-03C2-40B0-B736-C4A679911335}"/>
    <cellStyle name="Normal 5 4 3 2 2 3 2" xfId="1253" xr:uid="{66EF3387-904A-4BD4-BE50-93F610307A2A}"/>
    <cellStyle name="Normal 5 4 3 2 2 4" xfId="1254" xr:uid="{69585FF6-7323-4791-8877-A23DF390BC04}"/>
    <cellStyle name="Normal 5 4 3 2 3" xfId="549" xr:uid="{EACC85FF-7CF6-47EC-AFCC-F1644228CCC9}"/>
    <cellStyle name="Normal 5 4 3 2 3 2" xfId="1255" xr:uid="{F99A47F2-7D05-4954-9D1A-B838C0C8B4AB}"/>
    <cellStyle name="Normal 5 4 3 2 3 2 2" xfId="1256" xr:uid="{C52ECFB6-7577-4D0E-A6B9-5632610DF6A9}"/>
    <cellStyle name="Normal 5 4 3 2 3 3" xfId="1257" xr:uid="{46CAF8CF-397A-4FD9-BC81-814757156AE2}"/>
    <cellStyle name="Normal 5 4 3 2 3 4" xfId="2852" xr:uid="{48F011E3-E6D2-494E-9D3C-6D6B3B9B0222}"/>
    <cellStyle name="Normal 5 4 3 2 4" xfId="1258" xr:uid="{1ACE8FF8-E4E5-4865-8E17-81050EA187B6}"/>
    <cellStyle name="Normal 5 4 3 2 4 2" xfId="1259" xr:uid="{0D8EF291-71D3-41A7-9E42-5C2814F780AE}"/>
    <cellStyle name="Normal 5 4 3 2 5" xfId="1260" xr:uid="{E8F9FDF7-A7D0-4744-8237-8EF78982A537}"/>
    <cellStyle name="Normal 5 4 3 2 6" xfId="2853" xr:uid="{929A6127-FE05-43D6-B5F2-628218A284FB}"/>
    <cellStyle name="Normal 5 4 3 3" xfId="299" xr:uid="{F78F8A0E-4632-4724-A4CA-F3D4D1CD1697}"/>
    <cellStyle name="Normal 5 4 3 3 2" xfId="550" xr:uid="{9582F798-0395-402F-8B59-0547E5547375}"/>
    <cellStyle name="Normal 5 4 3 3 2 2" xfId="551" xr:uid="{9E3BE6D6-86BE-4A3E-B6B6-B9698A3F6987}"/>
    <cellStyle name="Normal 5 4 3 3 2 2 2" xfId="1261" xr:uid="{5716D587-D860-47AC-B873-4C226AFBB026}"/>
    <cellStyle name="Normal 5 4 3 3 2 2 2 2" xfId="1262" xr:uid="{B3A7D709-BC7D-4E80-A03D-AB056B828788}"/>
    <cellStyle name="Normal 5 4 3 3 2 2 3" xfId="1263" xr:uid="{BCADDD2C-B789-4D28-B881-5388E5EC8FFA}"/>
    <cellStyle name="Normal 5 4 3 3 2 3" xfId="1264" xr:uid="{F2851A63-CC76-417C-95C5-215901707BF6}"/>
    <cellStyle name="Normal 5 4 3 3 2 3 2" xfId="1265" xr:uid="{37CB5598-BAFE-42B7-81DD-3C4E393D8D34}"/>
    <cellStyle name="Normal 5 4 3 3 2 4" xfId="1266" xr:uid="{23A0EC46-745D-428A-985B-E9B68B7BB08E}"/>
    <cellStyle name="Normal 5 4 3 3 3" xfId="552" xr:uid="{6DDCC0CB-D1C3-437A-9464-2A0153B50F2C}"/>
    <cellStyle name="Normal 5 4 3 3 3 2" xfId="1267" xr:uid="{CDC465E4-302D-47D1-A31F-D0C707D32DB7}"/>
    <cellStyle name="Normal 5 4 3 3 3 2 2" xfId="1268" xr:uid="{66955B0B-AB0F-45FD-8089-0CABDED5A632}"/>
    <cellStyle name="Normal 5 4 3 3 3 3" xfId="1269" xr:uid="{38D868C6-31DA-41AB-9328-2BEF1CA25D95}"/>
    <cellStyle name="Normal 5 4 3 3 4" xfId="1270" xr:uid="{E86EA8A7-35A0-4D59-A3AF-645CB8EF19DB}"/>
    <cellStyle name="Normal 5 4 3 3 4 2" xfId="1271" xr:uid="{12A6A916-6780-40DB-9186-42B20B7D93F6}"/>
    <cellStyle name="Normal 5 4 3 3 5" xfId="1272" xr:uid="{FB470AAB-39CF-40D1-89AF-836BDF02F58E}"/>
    <cellStyle name="Normal 5 4 3 4" xfId="300" xr:uid="{FBABCB59-9F14-4E93-9523-DFA811FF25B0}"/>
    <cellStyle name="Normal 5 4 3 4 2" xfId="553" xr:uid="{3362B8DA-6A04-45E5-8DB6-2895E5776A51}"/>
    <cellStyle name="Normal 5 4 3 4 2 2" xfId="1273" xr:uid="{376FEC1D-1C23-4645-8F48-66D7C3AC5E1C}"/>
    <cellStyle name="Normal 5 4 3 4 2 2 2" xfId="1274" xr:uid="{6FF33667-D476-43F9-B3CC-59F1959F329C}"/>
    <cellStyle name="Normal 5 4 3 4 2 3" xfId="1275" xr:uid="{C587A0CC-DFD3-43BA-B740-790D4D8F2121}"/>
    <cellStyle name="Normal 5 4 3 4 3" xfId="1276" xr:uid="{1D68513D-B649-428A-A98E-BEB296DC3995}"/>
    <cellStyle name="Normal 5 4 3 4 3 2" xfId="1277" xr:uid="{E2FE2179-9B28-4270-9A02-E1B837E35490}"/>
    <cellStyle name="Normal 5 4 3 4 4" xfId="1278" xr:uid="{DF6772B7-986E-4B61-987A-49C41849DCC2}"/>
    <cellStyle name="Normal 5 4 3 5" xfId="554" xr:uid="{7490D730-EC1C-4497-9272-2267AE57A577}"/>
    <cellStyle name="Normal 5 4 3 5 2" xfId="1279" xr:uid="{7CAABFC4-650B-4DAB-B8E6-0C60F57DA619}"/>
    <cellStyle name="Normal 5 4 3 5 2 2" xfId="1280" xr:uid="{D74D2BE6-11BB-4552-A40B-ED209BF87AB3}"/>
    <cellStyle name="Normal 5 4 3 5 3" xfId="1281" xr:uid="{3AFEB647-A1BA-412D-9A3C-2D398B8C6D93}"/>
    <cellStyle name="Normal 5 4 3 5 4" xfId="2854" xr:uid="{B66FA3BB-A8F0-447D-8D02-EC2CB92D39F4}"/>
    <cellStyle name="Normal 5 4 3 6" xfId="1282" xr:uid="{0A8BE005-0147-41AE-B174-830D50C560A9}"/>
    <cellStyle name="Normal 5 4 3 6 2" xfId="1283" xr:uid="{1D766FB1-D830-4E24-8A2B-620C1F18C0AE}"/>
    <cellStyle name="Normal 5 4 3 7" xfId="1284" xr:uid="{C6A59B33-2E45-4A02-A22A-5E65B50909F1}"/>
    <cellStyle name="Normal 5 4 3 8" xfId="2855" xr:uid="{237B9CF3-745E-4118-8688-62BB91AF227C}"/>
    <cellStyle name="Normal 5 4 4" xfId="104" xr:uid="{48C1F321-F201-4A2E-93E1-7C94BBFD4EEA}"/>
    <cellStyle name="Normal 5 4 4 2" xfId="446" xr:uid="{42B0B152-ADBA-48C8-8DD0-79C9838A85ED}"/>
    <cellStyle name="Normal 5 4 4 2 2" xfId="555" xr:uid="{8E93C228-6B80-4B29-8D66-C30D77B70272}"/>
    <cellStyle name="Normal 5 4 4 2 2 2" xfId="1285" xr:uid="{62F3FD5D-6BE9-47F9-AB73-18802289E8D3}"/>
    <cellStyle name="Normal 5 4 4 2 2 2 2" xfId="1286" xr:uid="{2F4E4D93-4052-4D6F-909A-0BA47DDBDB7B}"/>
    <cellStyle name="Normal 5 4 4 2 2 3" xfId="1287" xr:uid="{4AE5859E-597A-4C06-AC26-3B6BCB632124}"/>
    <cellStyle name="Normal 5 4 4 2 2 4" xfId="2856" xr:uid="{5454BF13-FAAC-4EA8-98FE-0FFD9205F30A}"/>
    <cellStyle name="Normal 5 4 4 2 3" xfId="1288" xr:uid="{EF63CB65-032E-4B42-97D3-7E7E7A0991F2}"/>
    <cellStyle name="Normal 5 4 4 2 3 2" xfId="1289" xr:uid="{375C1EA8-6AE5-45C4-BACD-71D441F61752}"/>
    <cellStyle name="Normal 5 4 4 2 4" xfId="1290" xr:uid="{F4464005-00A5-4186-8CE6-F10E102B83EB}"/>
    <cellStyle name="Normal 5 4 4 2 5" xfId="2857" xr:uid="{49082908-F63E-4081-A6FD-51CFE34961BD}"/>
    <cellStyle name="Normal 5 4 4 3" xfId="556" xr:uid="{A59F28A3-69D1-4B66-97DA-02B65FB5581F}"/>
    <cellStyle name="Normal 5 4 4 3 2" xfId="1291" xr:uid="{CEE6803D-D0F6-421B-A9B7-A94C7F90DFF3}"/>
    <cellStyle name="Normal 5 4 4 3 2 2" xfId="1292" xr:uid="{0E8C0FF1-B2A7-483D-9450-3E4A55EABA6C}"/>
    <cellStyle name="Normal 5 4 4 3 3" xfId="1293" xr:uid="{7B366F5A-DA0D-45FC-B70C-5A1944174EB4}"/>
    <cellStyle name="Normal 5 4 4 3 4" xfId="2858" xr:uid="{7985C9E0-9393-490F-94B8-25F6AA0D2B9E}"/>
    <cellStyle name="Normal 5 4 4 4" xfId="1294" xr:uid="{70FC9A6C-F069-423F-8E4F-CB30E2CFFAD5}"/>
    <cellStyle name="Normal 5 4 4 4 2" xfId="1295" xr:uid="{28252E86-BD36-4638-A7FC-73A5FEE69FBC}"/>
    <cellStyle name="Normal 5 4 4 4 3" xfId="2859" xr:uid="{387A5E38-A5AD-4B16-BAC4-19975E6545D5}"/>
    <cellStyle name="Normal 5 4 4 4 4" xfId="2860" xr:uid="{CF06E34E-8D3B-4417-B7AF-FD8C55659345}"/>
    <cellStyle name="Normal 5 4 4 5" xfId="1296" xr:uid="{120D9A4E-7932-48B5-A4F3-A9E748CAE89A}"/>
    <cellStyle name="Normal 5 4 4 6" xfId="2861" xr:uid="{7BE8F96D-B27E-46F8-8199-65672E1F1D6C}"/>
    <cellStyle name="Normal 5 4 4 7" xfId="2862" xr:uid="{A68B9377-110F-47C8-A159-0F523955D259}"/>
    <cellStyle name="Normal 5 4 5" xfId="301" xr:uid="{3BA4EB79-A4BF-47BC-A84A-B527062C10DF}"/>
    <cellStyle name="Normal 5 4 5 2" xfId="557" xr:uid="{B85D2164-6804-4616-8D68-A8018EFAC043}"/>
    <cellStyle name="Normal 5 4 5 2 2" xfId="558" xr:uid="{D9211AE7-68F4-4458-9219-48DF4E4BC5BF}"/>
    <cellStyle name="Normal 5 4 5 2 2 2" xfId="1297" xr:uid="{27FBAA42-FDB8-40B0-A2BF-94A6EA37330A}"/>
    <cellStyle name="Normal 5 4 5 2 2 2 2" xfId="1298" xr:uid="{17D0D9E3-402D-4C87-89C6-37180EB3B9BE}"/>
    <cellStyle name="Normal 5 4 5 2 2 3" xfId="1299" xr:uid="{52E027EC-BAB4-489B-ACD9-182483BA0B3E}"/>
    <cellStyle name="Normal 5 4 5 2 3" xfId="1300" xr:uid="{CC144A7F-A737-46E4-88A3-026D9E2E169B}"/>
    <cellStyle name="Normal 5 4 5 2 3 2" xfId="1301" xr:uid="{7645217E-3E66-4E51-8443-3B9104E79BCE}"/>
    <cellStyle name="Normal 5 4 5 2 4" xfId="1302" xr:uid="{B2DA7E2A-FD8F-4C3A-AD57-8296E3C978B2}"/>
    <cellStyle name="Normal 5 4 5 3" xfId="559" xr:uid="{2D000E48-037B-45A1-A263-D4647B2333F9}"/>
    <cellStyle name="Normal 5 4 5 3 2" xfId="1303" xr:uid="{3BEE9604-C7A9-4308-A74B-859084817EC4}"/>
    <cellStyle name="Normal 5 4 5 3 2 2" xfId="1304" xr:uid="{EF3E67FD-4D4C-48D1-A1EA-4638AF4953BD}"/>
    <cellStyle name="Normal 5 4 5 3 3" xfId="1305" xr:uid="{0404DCE6-E2AE-4D90-869C-464E4DE22A8D}"/>
    <cellStyle name="Normal 5 4 5 3 4" xfId="2863" xr:uid="{40D12B9E-A8B3-4116-9EA6-12F31141FAB1}"/>
    <cellStyle name="Normal 5 4 5 4" xfId="1306" xr:uid="{4A8826A7-5A4E-414D-A47E-6EF52BFF8513}"/>
    <cellStyle name="Normal 5 4 5 4 2" xfId="1307" xr:uid="{D481CF3C-FB00-49F7-81BC-B507C09A324B}"/>
    <cellStyle name="Normal 5 4 5 5" xfId="1308" xr:uid="{E7BB3E79-2C91-4B98-9DF9-D35CD4BF6B80}"/>
    <cellStyle name="Normal 5 4 5 6" xfId="2864" xr:uid="{D7D08B2E-3334-4C19-8299-A74AD8F14FCE}"/>
    <cellStyle name="Normal 5 4 6" xfId="302" xr:uid="{3AD90D8D-FBEC-492C-89DF-B575A8CBAD8A}"/>
    <cellStyle name="Normal 5 4 6 2" xfId="560" xr:uid="{E1220294-A378-46D1-81C3-1E64C333EDCA}"/>
    <cellStyle name="Normal 5 4 6 2 2" xfId="1309" xr:uid="{C35A8106-043C-4527-85FF-131D18BBA631}"/>
    <cellStyle name="Normal 5 4 6 2 2 2" xfId="1310" xr:uid="{4834623A-867B-4FE5-888F-9E01519CCC92}"/>
    <cellStyle name="Normal 5 4 6 2 3" xfId="1311" xr:uid="{3689E11E-7A91-4EA5-B0CC-A1CADF2A13EB}"/>
    <cellStyle name="Normal 5 4 6 2 4" xfId="2865" xr:uid="{D6DA4AD9-850E-4478-B977-9D586F5A03CA}"/>
    <cellStyle name="Normal 5 4 6 3" xfId="1312" xr:uid="{D8A64BD6-95B2-4F1E-8C2A-00251E479BE0}"/>
    <cellStyle name="Normal 5 4 6 3 2" xfId="1313" xr:uid="{B6B60E4A-B6C0-4B27-8FD6-E79B9FA75F4A}"/>
    <cellStyle name="Normal 5 4 6 4" xfId="1314" xr:uid="{3C5D271D-9701-4E78-ACF5-6FF7403ABA2F}"/>
    <cellStyle name="Normal 5 4 6 5" xfId="2866" xr:uid="{989F2735-8173-4E2F-BE7B-BAF4E40403F9}"/>
    <cellStyle name="Normal 5 4 7" xfId="561" xr:uid="{C69957FC-7472-4EDE-BCB6-65E44B66EA02}"/>
    <cellStyle name="Normal 5 4 7 2" xfId="1315" xr:uid="{D9BD8BE9-CCC6-4A4A-B684-8E68D0BE4A67}"/>
    <cellStyle name="Normal 5 4 7 2 2" xfId="1316" xr:uid="{72F322EC-16A1-4D57-9E4B-709FA67CBB12}"/>
    <cellStyle name="Normal 5 4 7 2 3" xfId="4418" xr:uid="{5586EB01-2743-4189-9A12-32EB7CE54A54}"/>
    <cellStyle name="Normal 5 4 7 3" xfId="1317" xr:uid="{B0CB691E-2ABE-42CE-B457-428938D948B4}"/>
    <cellStyle name="Normal 5 4 7 4" xfId="2867" xr:uid="{20982D16-A57C-4575-BE48-45435C6B7E6B}"/>
    <cellStyle name="Normal 5 4 7 4 2" xfId="4583" xr:uid="{32297BE7-1A97-4044-AD86-2A64A8BB4C85}"/>
    <cellStyle name="Normal 5 4 7 4 3" xfId="4684" xr:uid="{F3C60B43-8D2E-4434-BDAB-9829513F65D1}"/>
    <cellStyle name="Normal 5 4 7 4 4" xfId="4610" xr:uid="{13A74737-F485-44FF-BE4C-1E64D50A3733}"/>
    <cellStyle name="Normal 5 4 8" xfId="1318" xr:uid="{50391244-F9FB-4C98-A6F7-7F7B1646E182}"/>
    <cellStyle name="Normal 5 4 8 2" xfId="1319" xr:uid="{6445C915-CDC4-4C79-93AD-378DA884EE29}"/>
    <cellStyle name="Normal 5 4 8 3" xfId="2868" xr:uid="{F1779037-958A-4232-A1BE-D75EFB6C65F0}"/>
    <cellStyle name="Normal 5 4 8 4" xfId="2869" xr:uid="{B6F50640-7CD2-4C19-A9EC-C1861F975010}"/>
    <cellStyle name="Normal 5 4 9" xfId="1320" xr:uid="{34E6E380-450C-4A1B-B0DE-CD8467C6B19D}"/>
    <cellStyle name="Normal 5 5" xfId="105" xr:uid="{CE70EEC1-2D3B-4F52-942E-B62A5DE1E271}"/>
    <cellStyle name="Normal 5 5 10" xfId="2870" xr:uid="{6CD91E30-3DA3-4BCE-86B0-E68F150D8E6D}"/>
    <cellStyle name="Normal 5 5 11" xfId="2871" xr:uid="{C87E12F0-A4EE-452B-A0C7-F79A35CBA6F2}"/>
    <cellStyle name="Normal 5 5 2" xfId="106" xr:uid="{1EDFB77B-DCC8-4998-9516-524727F72107}"/>
    <cellStyle name="Normal 5 5 2 2" xfId="107" xr:uid="{8F361C57-1248-43DA-A40A-706A26DAD750}"/>
    <cellStyle name="Normal 5 5 2 2 2" xfId="303" xr:uid="{3031E22E-118B-48BB-B035-C0A45A57857B}"/>
    <cellStyle name="Normal 5 5 2 2 2 2" xfId="562" xr:uid="{2E648754-2C80-41E9-BC6B-7B84A1AAA43D}"/>
    <cellStyle name="Normal 5 5 2 2 2 2 2" xfId="1321" xr:uid="{99136B37-FDAE-47AF-8C92-FBB6BA889E8B}"/>
    <cellStyle name="Normal 5 5 2 2 2 2 2 2" xfId="1322" xr:uid="{F89F7E0B-70F2-4D9D-B929-3A7309BF4B29}"/>
    <cellStyle name="Normal 5 5 2 2 2 2 3" xfId="1323" xr:uid="{AE9E83C8-A538-49BE-80C8-BC31C1DB3761}"/>
    <cellStyle name="Normal 5 5 2 2 2 2 4" xfId="2872" xr:uid="{74BC2031-397B-4A6A-8268-149D746F8387}"/>
    <cellStyle name="Normal 5 5 2 2 2 3" xfId="1324" xr:uid="{57D99CC5-F170-44F9-85C8-474FA2A59A8E}"/>
    <cellStyle name="Normal 5 5 2 2 2 3 2" xfId="1325" xr:uid="{4B8F9A31-636E-43F8-AC90-AECE14713995}"/>
    <cellStyle name="Normal 5 5 2 2 2 3 3" xfId="2873" xr:uid="{9EFCCA58-46CB-4574-B592-D1BD4C4E8580}"/>
    <cellStyle name="Normal 5 5 2 2 2 3 4" xfId="2874" xr:uid="{98BCC2F2-4947-4FE5-A3CB-E13B886B72D6}"/>
    <cellStyle name="Normal 5 5 2 2 2 4" xfId="1326" xr:uid="{4D258612-9304-49E2-A791-243A1AE9D84D}"/>
    <cellStyle name="Normal 5 5 2 2 2 5" xfId="2875" xr:uid="{1DF94BD3-1191-40F9-8D53-7D654C051450}"/>
    <cellStyle name="Normal 5 5 2 2 2 6" xfId="2876" xr:uid="{721A9BBE-83F7-439A-A351-E88ED9353A94}"/>
    <cellStyle name="Normal 5 5 2 2 3" xfId="563" xr:uid="{0E511324-CECA-46B6-A55C-6E38DE45908D}"/>
    <cellStyle name="Normal 5 5 2 2 3 2" xfId="1327" xr:uid="{3C4FDD40-D758-41ED-ACBE-4DBD74788C74}"/>
    <cellStyle name="Normal 5 5 2 2 3 2 2" xfId="1328" xr:uid="{11B8A1BC-8108-4079-9944-730AA6E75EF9}"/>
    <cellStyle name="Normal 5 5 2 2 3 2 3" xfId="2877" xr:uid="{92C520E7-517A-4C17-BFE6-50B7BE3D9D7A}"/>
    <cellStyle name="Normal 5 5 2 2 3 2 4" xfId="2878" xr:uid="{9546D81D-2D39-49C5-A572-67A53B6FFD59}"/>
    <cellStyle name="Normal 5 5 2 2 3 3" xfId="1329" xr:uid="{F3972BF9-F0CD-4E67-AFD1-60D64A4C74B3}"/>
    <cellStyle name="Normal 5 5 2 2 3 4" xfId="2879" xr:uid="{4942D64F-7FA6-4484-A017-981A90E3C435}"/>
    <cellStyle name="Normal 5 5 2 2 3 5" xfId="2880" xr:uid="{27B5BFF7-5558-46C0-A372-8B4E069E1780}"/>
    <cellStyle name="Normal 5 5 2 2 4" xfId="1330" xr:uid="{00680DB1-0E2F-4BB0-835E-4078D3474F3E}"/>
    <cellStyle name="Normal 5 5 2 2 4 2" xfId="1331" xr:uid="{D8E49424-2214-4967-876F-9F3AEEA492F8}"/>
    <cellStyle name="Normal 5 5 2 2 4 3" xfId="2881" xr:uid="{B2F35178-6DD6-4366-9CE2-296B802A0CE5}"/>
    <cellStyle name="Normal 5 5 2 2 4 4" xfId="2882" xr:uid="{9B0A9C27-B180-46C6-B992-F84BF7EC4D69}"/>
    <cellStyle name="Normal 5 5 2 2 5" xfId="1332" xr:uid="{1799386D-18A2-4549-A97B-F663F414647C}"/>
    <cellStyle name="Normal 5 5 2 2 5 2" xfId="2883" xr:uid="{C6605B09-6E3E-4EA4-BAFE-B9907EABF60F}"/>
    <cellStyle name="Normal 5 5 2 2 5 3" xfId="2884" xr:uid="{38D5CA86-E23D-4720-ABEC-7AD312E701BF}"/>
    <cellStyle name="Normal 5 5 2 2 5 4" xfId="2885" xr:uid="{13980801-D435-452B-AA7A-31D0A37B797E}"/>
    <cellStyle name="Normal 5 5 2 2 6" xfId="2886" xr:uid="{9D097664-CC45-405D-B179-1356C138788D}"/>
    <cellStyle name="Normal 5 5 2 2 7" xfId="2887" xr:uid="{E4F48B8A-48FC-4D50-AD4B-8F0ABB8F98FA}"/>
    <cellStyle name="Normal 5 5 2 2 8" xfId="2888" xr:uid="{A8C448F6-B753-4A76-857A-EEDF3714092B}"/>
    <cellStyle name="Normal 5 5 2 3" xfId="304" xr:uid="{F77353E1-CEFE-4AF7-A406-1C2C53DB6D8E}"/>
    <cellStyle name="Normal 5 5 2 3 2" xfId="564" xr:uid="{14422BA6-8D69-4E5A-AA7E-CD25A73EF869}"/>
    <cellStyle name="Normal 5 5 2 3 2 2" xfId="565" xr:uid="{B0FC7FC3-AF20-4130-AF1E-1767C6195E51}"/>
    <cellStyle name="Normal 5 5 2 3 2 2 2" xfId="1333" xr:uid="{F63463CD-FBBC-4DBD-B9DA-306DFBA81DE4}"/>
    <cellStyle name="Normal 5 5 2 3 2 2 2 2" xfId="1334" xr:uid="{E8139A6B-64AD-460E-9171-64D91832C800}"/>
    <cellStyle name="Normal 5 5 2 3 2 2 3" xfId="1335" xr:uid="{BDEE0E24-2147-4D6C-AB8C-4690ACBE0142}"/>
    <cellStyle name="Normal 5 5 2 3 2 3" xfId="1336" xr:uid="{202F432A-406C-404F-98D7-833DE489D45F}"/>
    <cellStyle name="Normal 5 5 2 3 2 3 2" xfId="1337" xr:uid="{079643DA-493D-4842-A4CB-92B96705AA1C}"/>
    <cellStyle name="Normal 5 5 2 3 2 4" xfId="1338" xr:uid="{6D91D87F-E81E-468A-B8BB-224704604479}"/>
    <cellStyle name="Normal 5 5 2 3 3" xfId="566" xr:uid="{B2C58D5D-1F1F-4349-B5A7-A448819B6353}"/>
    <cellStyle name="Normal 5 5 2 3 3 2" xfId="1339" xr:uid="{1B7156EB-C5DB-495E-B126-CCE40BEC7FC4}"/>
    <cellStyle name="Normal 5 5 2 3 3 2 2" xfId="1340" xr:uid="{94F586BF-7EB4-4F91-B0FE-1DCE8A4B6E8E}"/>
    <cellStyle name="Normal 5 5 2 3 3 3" xfId="1341" xr:uid="{8EF38EF0-C16B-492B-A524-8C935B78B37A}"/>
    <cellStyle name="Normal 5 5 2 3 3 4" xfId="2889" xr:uid="{86CB8062-1727-44A2-9C57-DC018A098B00}"/>
    <cellStyle name="Normal 5 5 2 3 4" xfId="1342" xr:uid="{002B9831-8DB3-4BBB-9DE9-061CB59850EF}"/>
    <cellStyle name="Normal 5 5 2 3 4 2" xfId="1343" xr:uid="{9963FCF4-0265-45F6-96EB-0FE91767F4AD}"/>
    <cellStyle name="Normal 5 5 2 3 5" xfId="1344" xr:uid="{2765A7C3-3EAC-463E-9861-E0782BA17AFC}"/>
    <cellStyle name="Normal 5 5 2 3 6" xfId="2890" xr:uid="{F861275A-7F5D-4C94-AB23-637C4D63D7BB}"/>
    <cellStyle name="Normal 5 5 2 4" xfId="305" xr:uid="{3A961BA1-8DAB-4CDB-AA05-1CB6E7E81DA1}"/>
    <cellStyle name="Normal 5 5 2 4 2" xfId="567" xr:uid="{AB0B2C2E-6C0B-470B-B51C-B9FF3D080C91}"/>
    <cellStyle name="Normal 5 5 2 4 2 2" xfId="1345" xr:uid="{64D676B5-B142-4325-AC77-57BA82306B39}"/>
    <cellStyle name="Normal 5 5 2 4 2 2 2" xfId="1346" xr:uid="{7998C00B-97E3-4158-802C-D3C8302D4226}"/>
    <cellStyle name="Normal 5 5 2 4 2 3" xfId="1347" xr:uid="{56DFA0BE-D89A-42EE-9F41-26DF4ACD25F9}"/>
    <cellStyle name="Normal 5 5 2 4 2 4" xfId="2891" xr:uid="{33A7A766-F614-48D2-A283-8FF8ED405AC9}"/>
    <cellStyle name="Normal 5 5 2 4 3" xfId="1348" xr:uid="{04CFE4E9-E0F3-482C-8B49-A1CD2AFDD2BD}"/>
    <cellStyle name="Normal 5 5 2 4 3 2" xfId="1349" xr:uid="{4BF8CDB0-F1C4-47F7-8FE3-058077E39F74}"/>
    <cellStyle name="Normal 5 5 2 4 4" xfId="1350" xr:uid="{6B7E5B5C-D386-4C68-AC16-656EBCFA0334}"/>
    <cellStyle name="Normal 5 5 2 4 5" xfId="2892" xr:uid="{17A170D4-13F5-45D4-8885-22CEC5E1C841}"/>
    <cellStyle name="Normal 5 5 2 5" xfId="306" xr:uid="{2115DF00-27E2-4EE3-8AF4-E38950C074EC}"/>
    <cellStyle name="Normal 5 5 2 5 2" xfId="1351" xr:uid="{99490AB8-5D4F-4DE6-8E92-E9369A561E3E}"/>
    <cellStyle name="Normal 5 5 2 5 2 2" xfId="1352" xr:uid="{DF022E0E-65C2-4BE5-A0FE-5BB2E17CFF3F}"/>
    <cellStyle name="Normal 5 5 2 5 3" xfId="1353" xr:uid="{1E8214EA-0BC5-4266-8550-A76BE56E8E9A}"/>
    <cellStyle name="Normal 5 5 2 5 4" xfId="2893" xr:uid="{68ED4A97-1ED4-461B-B02E-2650A365B74B}"/>
    <cellStyle name="Normal 5 5 2 6" xfId="1354" xr:uid="{773EF9EE-CE21-4C89-BD6C-7EF47567635A}"/>
    <cellStyle name="Normal 5 5 2 6 2" xfId="1355" xr:uid="{E5A2B793-2068-4ADD-8BC2-1470903D17E5}"/>
    <cellStyle name="Normal 5 5 2 6 3" xfId="2894" xr:uid="{7C195156-DF5D-4A61-A185-144A64E93DE7}"/>
    <cellStyle name="Normal 5 5 2 6 4" xfId="2895" xr:uid="{DD4DC32A-135C-41F8-806C-226643C63EC3}"/>
    <cellStyle name="Normal 5 5 2 7" xfId="1356" xr:uid="{8A5144C8-9B25-49E3-B1F3-8C287DB5C3B1}"/>
    <cellStyle name="Normal 5 5 2 8" xfId="2896" xr:uid="{F8B76D66-E5DB-49A4-89CF-9D31388C5522}"/>
    <cellStyle name="Normal 5 5 2 9" xfId="2897" xr:uid="{A4EF0738-1100-4593-A96B-2AF11C3A0D47}"/>
    <cellStyle name="Normal 5 5 3" xfId="108" xr:uid="{24E55080-573E-49CF-A237-5BD234F41847}"/>
    <cellStyle name="Normal 5 5 3 2" xfId="109" xr:uid="{9FD616B9-6FA6-4A7B-8CB5-B551CBF6EED3}"/>
    <cellStyle name="Normal 5 5 3 2 2" xfId="568" xr:uid="{6C443522-5C1D-4510-B336-DF971E37C785}"/>
    <cellStyle name="Normal 5 5 3 2 2 2" xfId="1357" xr:uid="{08155975-D7F5-494D-8EA0-25DCB07DD7A3}"/>
    <cellStyle name="Normal 5 5 3 2 2 2 2" xfId="1358" xr:uid="{1E2F8112-664B-414D-8D63-21E9D9CD8796}"/>
    <cellStyle name="Normal 5 5 3 2 2 2 2 2" xfId="4468" xr:uid="{11D1E529-DA67-4104-A14E-FB29354B284A}"/>
    <cellStyle name="Normal 5 5 3 2 2 2 3" xfId="4469" xr:uid="{D8474EA0-D67B-4699-AEF9-E68088166443}"/>
    <cellStyle name="Normal 5 5 3 2 2 3" xfId="1359" xr:uid="{9475817A-E347-4792-82F1-BB3D839E42BA}"/>
    <cellStyle name="Normal 5 5 3 2 2 3 2" xfId="4470" xr:uid="{4FADEF25-C439-4A37-A68B-98E73AA8171B}"/>
    <cellStyle name="Normal 5 5 3 2 2 4" xfId="2898" xr:uid="{EFA0E31A-1408-45A2-95FA-3AADF3EC47FF}"/>
    <cellStyle name="Normal 5 5 3 2 3" xfId="1360" xr:uid="{9F2E6EF2-8DAC-4E75-8B12-3FA762ADBF5C}"/>
    <cellStyle name="Normal 5 5 3 2 3 2" xfId="1361" xr:uid="{D46EC4C7-04AF-48D7-9C72-5BF9C0320886}"/>
    <cellStyle name="Normal 5 5 3 2 3 2 2" xfId="4471" xr:uid="{1942BF49-63AD-41B5-9A9B-206080A0D28A}"/>
    <cellStyle name="Normal 5 5 3 2 3 3" xfId="2899" xr:uid="{760FB22D-5259-4D05-8A3E-23B377ECDF7C}"/>
    <cellStyle name="Normal 5 5 3 2 3 4" xfId="2900" xr:uid="{554262AE-235E-4BD7-B79F-742EB2104065}"/>
    <cellStyle name="Normal 5 5 3 2 4" xfId="1362" xr:uid="{57F31D91-325D-4F4C-81C3-A85AF49310D6}"/>
    <cellStyle name="Normal 5 5 3 2 4 2" xfId="4472" xr:uid="{09F0D495-6406-4E34-B7A7-68E6FC4F0376}"/>
    <cellStyle name="Normal 5 5 3 2 5" xfId="2901" xr:uid="{124C83DE-AE03-46B1-841E-A58D305DD155}"/>
    <cellStyle name="Normal 5 5 3 2 6" xfId="2902" xr:uid="{47475498-771C-45AD-A387-30FC249E7FAB}"/>
    <cellStyle name="Normal 5 5 3 3" xfId="307" xr:uid="{79EB8D48-35E6-49FC-B11A-AF7990254BAF}"/>
    <cellStyle name="Normal 5 5 3 3 2" xfId="1363" xr:uid="{45CE8B0C-09B3-4238-BD9D-1728182DD973}"/>
    <cellStyle name="Normal 5 5 3 3 2 2" xfId="1364" xr:uid="{3F3C5321-2FD9-4449-965C-4A6C89FEF7A7}"/>
    <cellStyle name="Normal 5 5 3 3 2 2 2" xfId="4473" xr:uid="{C7A30E31-3215-4C62-9532-DF19ACDB5FB4}"/>
    <cellStyle name="Normal 5 5 3 3 2 3" xfId="2903" xr:uid="{F08C7964-59E3-49CC-A369-216C2066ADCD}"/>
    <cellStyle name="Normal 5 5 3 3 2 4" xfId="2904" xr:uid="{301D77F2-853F-4437-9055-9B65F9D95D30}"/>
    <cellStyle name="Normal 5 5 3 3 3" xfId="1365" xr:uid="{7EA027C4-619A-4746-ACD9-A1F338BDC2A2}"/>
    <cellStyle name="Normal 5 5 3 3 3 2" xfId="4474" xr:uid="{53707796-46FC-493A-BE57-776BE69A20A7}"/>
    <cellStyle name="Normal 5 5 3 3 4" xfId="2905" xr:uid="{37AF4B8E-18CC-45FA-83F2-C548958DC0D8}"/>
    <cellStyle name="Normal 5 5 3 3 5" xfId="2906" xr:uid="{697C60C9-27C2-41DD-BF61-A5754BE5594B}"/>
    <cellStyle name="Normal 5 5 3 4" xfId="1366" xr:uid="{E4930F4A-8B41-48C2-BFDF-E4316C01D408}"/>
    <cellStyle name="Normal 5 5 3 4 2" xfId="1367" xr:uid="{91F2D07F-06D8-4D93-AE09-7885E5A69BF8}"/>
    <cellStyle name="Normal 5 5 3 4 2 2" xfId="4475" xr:uid="{2752B8A4-2D46-4454-AE7D-C2EC3C6E8DEC}"/>
    <cellStyle name="Normal 5 5 3 4 3" xfId="2907" xr:uid="{42C9C17E-D740-4A2D-8779-4C1525013DC4}"/>
    <cellStyle name="Normal 5 5 3 4 4" xfId="2908" xr:uid="{2DD48D1C-F618-43D8-8AA4-B51F7FBB567D}"/>
    <cellStyle name="Normal 5 5 3 5" xfId="1368" xr:uid="{92648BAA-60E6-4491-BB2D-2EC6DF42EB32}"/>
    <cellStyle name="Normal 5 5 3 5 2" xfId="2909" xr:uid="{519E44E9-F9C3-4AC9-837F-D2C7376B05C8}"/>
    <cellStyle name="Normal 5 5 3 5 3" xfId="2910" xr:uid="{BD270197-FA66-4604-8143-6F4ADCD3E1D6}"/>
    <cellStyle name="Normal 5 5 3 5 4" xfId="2911" xr:uid="{87552727-FE6A-4C66-97ED-ECA89E49D6FC}"/>
    <cellStyle name="Normal 5 5 3 6" xfId="2912" xr:uid="{483650B8-7CA7-4E13-A842-7C3353BF3BAE}"/>
    <cellStyle name="Normal 5 5 3 7" xfId="2913" xr:uid="{21C9E6C2-2B3F-4835-87BB-8DF9079C9B05}"/>
    <cellStyle name="Normal 5 5 3 8" xfId="2914" xr:uid="{C1844441-860C-498A-A96E-D4C39DFEE545}"/>
    <cellStyle name="Normal 5 5 4" xfId="110" xr:uid="{10BB7D54-5DE2-4D5A-9B45-997DAD8B2485}"/>
    <cellStyle name="Normal 5 5 4 2" xfId="569" xr:uid="{FD353CAF-6498-4C48-B010-83A0D788AD5B}"/>
    <cellStyle name="Normal 5 5 4 2 2" xfId="570" xr:uid="{25BFBAC3-609B-4738-9D46-417A8DB249CD}"/>
    <cellStyle name="Normal 5 5 4 2 2 2" xfId="1369" xr:uid="{41E452A3-805D-4CD5-8F18-F14AD9A2D4E9}"/>
    <cellStyle name="Normal 5 5 4 2 2 2 2" xfId="1370" xr:uid="{CC6A8BA7-C6CF-4F18-8AD5-C9922F98790E}"/>
    <cellStyle name="Normal 5 5 4 2 2 3" xfId="1371" xr:uid="{F73E47DE-6581-4263-B275-502A3BD219B4}"/>
    <cellStyle name="Normal 5 5 4 2 2 4" xfId="2915" xr:uid="{EFA9D1DC-B497-4383-86AC-7D68A5904543}"/>
    <cellStyle name="Normal 5 5 4 2 3" xfId="1372" xr:uid="{CFFCE2B0-4C8F-40C9-B7B1-A6679F58803A}"/>
    <cellStyle name="Normal 5 5 4 2 3 2" xfId="1373" xr:uid="{EC961E2E-446C-4918-8639-ACD6CAB9CCA9}"/>
    <cellStyle name="Normal 5 5 4 2 4" xfId="1374" xr:uid="{3ADCCB79-56DB-42F6-A7AF-AF529AED1248}"/>
    <cellStyle name="Normal 5 5 4 2 5" xfId="2916" xr:uid="{FA721516-F2AA-45D8-9325-66985895246D}"/>
    <cellStyle name="Normal 5 5 4 3" xfId="571" xr:uid="{DE8AF666-4F10-44C6-A21C-0AD36DA2005E}"/>
    <cellStyle name="Normal 5 5 4 3 2" xfId="1375" xr:uid="{F8CC45C3-DEED-4E62-89AA-5889687DFAD2}"/>
    <cellStyle name="Normal 5 5 4 3 2 2" xfId="1376" xr:uid="{491E56F6-C861-44EA-85E0-27ECDEF77B4B}"/>
    <cellStyle name="Normal 5 5 4 3 3" xfId="1377" xr:uid="{89B661FA-035F-497C-90D8-CD49DAA97FA5}"/>
    <cellStyle name="Normal 5 5 4 3 4" xfId="2917" xr:uid="{BB7DDAD5-C28B-46F1-9F0D-940BD641FF93}"/>
    <cellStyle name="Normal 5 5 4 4" xfId="1378" xr:uid="{FC8C93C7-07E5-4FF4-AFB7-621118CB2594}"/>
    <cellStyle name="Normal 5 5 4 4 2" xfId="1379" xr:uid="{B09E3BFF-9560-46AB-8689-A096B01A5C49}"/>
    <cellStyle name="Normal 5 5 4 4 3" xfId="2918" xr:uid="{9B329194-81DE-4210-9BA9-37568B16DEAC}"/>
    <cellStyle name="Normal 5 5 4 4 4" xfId="2919" xr:uid="{210A4DDF-BE8A-46F0-9EB6-B3B1E877B08F}"/>
    <cellStyle name="Normal 5 5 4 5" xfId="1380" xr:uid="{97CB67E4-A9D9-45C2-BB98-2D8611C24C7F}"/>
    <cellStyle name="Normal 5 5 4 6" xfId="2920" xr:uid="{18524561-4AC7-4DF9-B0ED-42E5C1126CE2}"/>
    <cellStyle name="Normal 5 5 4 7" xfId="2921" xr:uid="{66913CD9-62D6-49BB-85FE-30B84C7DFF99}"/>
    <cellStyle name="Normal 5 5 5" xfId="308" xr:uid="{9D2365BF-C50E-4EE6-BA52-9846FD763852}"/>
    <cellStyle name="Normal 5 5 5 2" xfId="572" xr:uid="{B8D100E2-3B9C-4960-AEB0-FD5E9265B6A1}"/>
    <cellStyle name="Normal 5 5 5 2 2" xfId="1381" xr:uid="{00C98259-C615-4D92-B2DB-FE68EA7A940B}"/>
    <cellStyle name="Normal 5 5 5 2 2 2" xfId="1382" xr:uid="{5E61BFB6-654D-4A73-8F73-273B27A51866}"/>
    <cellStyle name="Normal 5 5 5 2 3" xfId="1383" xr:uid="{D88A678D-7307-4063-BF10-1D113821369A}"/>
    <cellStyle name="Normal 5 5 5 2 4" xfId="2922" xr:uid="{4C426E25-57AB-4EC1-9929-2D3972E7FF20}"/>
    <cellStyle name="Normal 5 5 5 3" xfId="1384" xr:uid="{99C58D84-9517-4581-9789-FD99D51017F0}"/>
    <cellStyle name="Normal 5 5 5 3 2" xfId="1385" xr:uid="{4A4DF31A-78B6-406E-B8DA-63796D48E0E7}"/>
    <cellStyle name="Normal 5 5 5 3 3" xfId="2923" xr:uid="{669F1599-0CB8-4BC1-9A12-F7B8F4A4EDEC}"/>
    <cellStyle name="Normal 5 5 5 3 4" xfId="2924" xr:uid="{1097A35B-072A-40F5-BDA8-B59B6FA3F2F9}"/>
    <cellStyle name="Normal 5 5 5 4" xfId="1386" xr:uid="{2511A341-C69E-4724-8A83-A0782DF5F87C}"/>
    <cellStyle name="Normal 5 5 5 5" xfId="2925" xr:uid="{6948F47C-1090-4F49-8DCA-9A8C77D928B0}"/>
    <cellStyle name="Normal 5 5 5 6" xfId="2926" xr:uid="{DF75BA09-8D4A-421B-A67B-4F7B6F872F1D}"/>
    <cellStyle name="Normal 5 5 6" xfId="309" xr:uid="{2F6C5740-1186-4302-9627-93126CB5900E}"/>
    <cellStyle name="Normal 5 5 6 2" xfId="1387" xr:uid="{ECA9F28F-07B0-4E5D-BAAF-F2C4945B972B}"/>
    <cellStyle name="Normal 5 5 6 2 2" xfId="1388" xr:uid="{5306A3DA-73D1-4FA7-BEF8-3642B12B25C3}"/>
    <cellStyle name="Normal 5 5 6 2 3" xfId="2927" xr:uid="{988D6EDD-DC05-41E6-B53C-5C6250B4D2B9}"/>
    <cellStyle name="Normal 5 5 6 2 4" xfId="2928" xr:uid="{255B8B1C-7376-4C91-8D8F-1C708F221AF2}"/>
    <cellStyle name="Normal 5 5 6 3" xfId="1389" xr:uid="{5CC9D06C-2CE3-420C-9DCA-765065CF2C4E}"/>
    <cellStyle name="Normal 5 5 6 4" xfId="2929" xr:uid="{D3AE7327-77B8-490E-A737-7859F61B0AAA}"/>
    <cellStyle name="Normal 5 5 6 5" xfId="2930" xr:uid="{86D886BB-33D8-4504-BA90-5C8E3FAFA396}"/>
    <cellStyle name="Normal 5 5 7" xfId="1390" xr:uid="{C2464B64-1EDD-4E5D-BC8C-D85C3A6C4A8E}"/>
    <cellStyle name="Normal 5 5 7 2" xfId="1391" xr:uid="{E5D2F935-D244-43C7-BF64-2B6115156C2A}"/>
    <cellStyle name="Normal 5 5 7 3" xfId="2931" xr:uid="{38D533A8-D6DE-4F9D-9158-7F9D7E4B73D5}"/>
    <cellStyle name="Normal 5 5 7 4" xfId="2932" xr:uid="{78325E22-26D5-4E2B-8E77-25F5E555914A}"/>
    <cellStyle name="Normal 5 5 8" xfId="1392" xr:uid="{256CC2CF-F15A-4120-AA6B-4441ED982AFF}"/>
    <cellStyle name="Normal 5 5 8 2" xfId="2933" xr:uid="{55711D06-05F5-4064-8B2B-7FFA3E425E0C}"/>
    <cellStyle name="Normal 5 5 8 3" xfId="2934" xr:uid="{8C1D3003-F0CE-42EA-83D7-1105BB63FE83}"/>
    <cellStyle name="Normal 5 5 8 4" xfId="2935" xr:uid="{B6E1D3AF-F914-4C0B-83E7-5B963CB094D6}"/>
    <cellStyle name="Normal 5 5 9" xfId="2936" xr:uid="{22424431-D907-4924-B7C2-792BA7A8DF69}"/>
    <cellStyle name="Normal 5 6" xfId="111" xr:uid="{A86DD3A2-CE57-46CE-BB4C-F9480F4518B3}"/>
    <cellStyle name="Normal 5 6 10" xfId="2937" xr:uid="{34DD404F-B4B7-4DAC-9057-62C08B7E5F44}"/>
    <cellStyle name="Normal 5 6 11" xfId="2938" xr:uid="{90B2C844-069C-4C83-B86D-CB5912FEB58E}"/>
    <cellStyle name="Normal 5 6 2" xfId="112" xr:uid="{0D493B9C-FB54-47CB-846F-1EE136266A8A}"/>
    <cellStyle name="Normal 5 6 2 2" xfId="310" xr:uid="{A9965AFC-91F6-4B20-961E-53D3B6155CF3}"/>
    <cellStyle name="Normal 5 6 2 2 2" xfId="573" xr:uid="{0C61030A-04D5-4C61-84DA-406C9642D127}"/>
    <cellStyle name="Normal 5 6 2 2 2 2" xfId="574" xr:uid="{19E6AF79-CEFC-4B81-B04E-80D0DF392E43}"/>
    <cellStyle name="Normal 5 6 2 2 2 2 2" xfId="1393" xr:uid="{E670303C-96E8-494E-9AD5-6562616D4105}"/>
    <cellStyle name="Normal 5 6 2 2 2 2 3" xfId="2939" xr:uid="{96DE4713-FCD4-4DBF-A07E-FEF33C2D44E6}"/>
    <cellStyle name="Normal 5 6 2 2 2 2 4" xfId="2940" xr:uid="{F5EB633A-85AA-4CBD-B171-2C6B41F499AE}"/>
    <cellStyle name="Normal 5 6 2 2 2 3" xfId="1394" xr:uid="{26DB1545-4FFC-4A60-8C3E-B69F14D49EFE}"/>
    <cellStyle name="Normal 5 6 2 2 2 3 2" xfId="2941" xr:uid="{05A1E6CA-2D55-47AA-BFEF-BCD66ADB1447}"/>
    <cellStyle name="Normal 5 6 2 2 2 3 3" xfId="2942" xr:uid="{35FE94E6-DD2D-4DEB-A0C2-B2A32372CBFA}"/>
    <cellStyle name="Normal 5 6 2 2 2 3 4" xfId="2943" xr:uid="{231F3FDD-AD96-4155-8F29-34712DDFD845}"/>
    <cellStyle name="Normal 5 6 2 2 2 4" xfId="2944" xr:uid="{39CCEEE2-63BC-415F-8A83-F5F6D3E1B4E9}"/>
    <cellStyle name="Normal 5 6 2 2 2 5" xfId="2945" xr:uid="{64964041-9F93-42C5-B3EF-A76FB77B2D57}"/>
    <cellStyle name="Normal 5 6 2 2 2 6" xfId="2946" xr:uid="{847314E3-0A2A-4ED5-82F3-E0873155B0FF}"/>
    <cellStyle name="Normal 5 6 2 2 3" xfId="575" xr:uid="{B07E2D24-317D-49DA-AFA0-C84099ECD2B9}"/>
    <cellStyle name="Normal 5 6 2 2 3 2" xfId="1395" xr:uid="{DA70B60B-B1E9-4BD9-9104-BEF10F6511DD}"/>
    <cellStyle name="Normal 5 6 2 2 3 2 2" xfId="2947" xr:uid="{8AEA0C89-1F39-4B47-8B54-1C9EF6BF16FE}"/>
    <cellStyle name="Normal 5 6 2 2 3 2 3" xfId="2948" xr:uid="{A58026E6-E35A-431D-90E9-D33832D7CEE9}"/>
    <cellStyle name="Normal 5 6 2 2 3 2 4" xfId="2949" xr:uid="{0D47821C-74C4-4672-9908-A160F28E8430}"/>
    <cellStyle name="Normal 5 6 2 2 3 3" xfId="2950" xr:uid="{7499FB4F-C489-48E3-B473-0E1470B5A3E5}"/>
    <cellStyle name="Normal 5 6 2 2 3 4" xfId="2951" xr:uid="{3FB55045-798A-4389-9D7C-2CDBCC455BE6}"/>
    <cellStyle name="Normal 5 6 2 2 3 5" xfId="2952" xr:uid="{96EF0DB4-23AC-4D94-AB3E-7BDC46189F8A}"/>
    <cellStyle name="Normal 5 6 2 2 4" xfId="1396" xr:uid="{36130B8E-8A2C-45BB-8903-2235C9C08213}"/>
    <cellStyle name="Normal 5 6 2 2 4 2" xfId="2953" xr:uid="{B7CA2893-9BA8-4DAF-8D5E-7F83531A01CB}"/>
    <cellStyle name="Normal 5 6 2 2 4 3" xfId="2954" xr:uid="{E44D0FA5-18EA-43D8-B986-EB05F913F712}"/>
    <cellStyle name="Normal 5 6 2 2 4 4" xfId="2955" xr:uid="{283FCDFA-BDAE-43EC-B457-25329E28DCD9}"/>
    <cellStyle name="Normal 5 6 2 2 5" xfId="2956" xr:uid="{7A009948-0E18-4517-B0E1-1EECBDE3DF9F}"/>
    <cellStyle name="Normal 5 6 2 2 5 2" xfId="2957" xr:uid="{2772E167-C530-4F2F-B8AA-BE8793DACD64}"/>
    <cellStyle name="Normal 5 6 2 2 5 3" xfId="2958" xr:uid="{D2FBCC92-BE18-4463-A1F8-C8983E758720}"/>
    <cellStyle name="Normal 5 6 2 2 5 4" xfId="2959" xr:uid="{397AE15C-E78D-44E8-9333-BC354C33E653}"/>
    <cellStyle name="Normal 5 6 2 2 6" xfId="2960" xr:uid="{3234E80B-2126-41C5-BEDA-C5D59F06BE28}"/>
    <cellStyle name="Normal 5 6 2 2 7" xfId="2961" xr:uid="{9DD9B697-9696-468D-82B3-FFA414A2E2E6}"/>
    <cellStyle name="Normal 5 6 2 2 8" xfId="2962" xr:uid="{0CCDACD2-A149-4D05-BC18-05DAD08F9720}"/>
    <cellStyle name="Normal 5 6 2 3" xfId="576" xr:uid="{0560A17F-6925-49A8-A427-F76AEE648B02}"/>
    <cellStyle name="Normal 5 6 2 3 2" xfId="577" xr:uid="{A7F57515-7E7D-4C12-86DB-DDBE2A5F4D8D}"/>
    <cellStyle name="Normal 5 6 2 3 2 2" xfId="578" xr:uid="{7124F3E1-6F2F-44BB-91C8-A2DC352F57C5}"/>
    <cellStyle name="Normal 5 6 2 3 2 3" xfId="2963" xr:uid="{B8F8210C-B4DD-4AD5-ADB0-87AACA4EDAEB}"/>
    <cellStyle name="Normal 5 6 2 3 2 4" xfId="2964" xr:uid="{52AC0350-321E-49F5-A63A-A90BE348BE12}"/>
    <cellStyle name="Normal 5 6 2 3 3" xfId="579" xr:uid="{05ED017B-0813-4089-8BAD-5AD8E3531394}"/>
    <cellStyle name="Normal 5 6 2 3 3 2" xfId="2965" xr:uid="{8FE099E6-57A7-406E-9F2F-39B05263CB0E}"/>
    <cellStyle name="Normal 5 6 2 3 3 3" xfId="2966" xr:uid="{65A3456F-BAE2-4331-8616-2DFFE1A7D30C}"/>
    <cellStyle name="Normal 5 6 2 3 3 4" xfId="2967" xr:uid="{DFF7203B-FB11-4E81-B0D7-9223807E114A}"/>
    <cellStyle name="Normal 5 6 2 3 4" xfId="2968" xr:uid="{F11D3619-515C-4689-9955-F88A4C64349A}"/>
    <cellStyle name="Normal 5 6 2 3 5" xfId="2969" xr:uid="{A83FB648-1737-45DA-8508-6BFC652C5F1F}"/>
    <cellStyle name="Normal 5 6 2 3 6" xfId="2970" xr:uid="{0550E599-073B-4DD9-A8B9-759C0359D593}"/>
    <cellStyle name="Normal 5 6 2 4" xfId="580" xr:uid="{8BE0AE62-3333-4739-A769-557DDFFEF9C6}"/>
    <cellStyle name="Normal 5 6 2 4 2" xfId="581" xr:uid="{9393533C-01E7-40B0-A4C2-16D99A70699E}"/>
    <cellStyle name="Normal 5 6 2 4 2 2" xfId="2971" xr:uid="{ECBF1817-CEFF-4919-BE00-88E689C64941}"/>
    <cellStyle name="Normal 5 6 2 4 2 3" xfId="2972" xr:uid="{E89E7A94-9990-4BA9-B662-8C1276A10DC2}"/>
    <cellStyle name="Normal 5 6 2 4 2 4" xfId="2973" xr:uid="{8CAF4B6F-CA46-4C6B-AF59-40C937024EEA}"/>
    <cellStyle name="Normal 5 6 2 4 3" xfId="2974" xr:uid="{812BE9DC-6435-43F1-8B78-E415F5DDA3DD}"/>
    <cellStyle name="Normal 5 6 2 4 4" xfId="2975" xr:uid="{80F46464-A776-4440-9A7D-55B24C31608B}"/>
    <cellStyle name="Normal 5 6 2 4 5" xfId="2976" xr:uid="{51ACBDE2-AD1E-4CBC-9483-79E20CEF7E1B}"/>
    <cellStyle name="Normal 5 6 2 5" xfId="582" xr:uid="{E8B76898-3106-4980-8DCF-4BADC4EFB123}"/>
    <cellStyle name="Normal 5 6 2 5 2" xfId="2977" xr:uid="{2D80A32C-6B57-42AC-A547-BF1869D9D6E2}"/>
    <cellStyle name="Normal 5 6 2 5 3" xfId="2978" xr:uid="{1A246549-D7A2-4DFC-8EEE-D67F43681FE6}"/>
    <cellStyle name="Normal 5 6 2 5 4" xfId="2979" xr:uid="{21DBACD4-5DA9-419B-9A48-67AEBE9D04EC}"/>
    <cellStyle name="Normal 5 6 2 6" xfId="2980" xr:uid="{5FF6063C-7096-4A39-BA25-BC04995208F5}"/>
    <cellStyle name="Normal 5 6 2 6 2" xfId="2981" xr:uid="{CDB4DED0-5A1E-4C2A-B2DB-C17FAD5447EF}"/>
    <cellStyle name="Normal 5 6 2 6 3" xfId="2982" xr:uid="{D7F8F6E3-6A1E-4D1B-BCED-67523CC2B7FD}"/>
    <cellStyle name="Normal 5 6 2 6 4" xfId="2983" xr:uid="{E67DA4EF-5D22-4C06-8B56-EE6657BCF625}"/>
    <cellStyle name="Normal 5 6 2 7" xfId="2984" xr:uid="{2DEA9098-94FF-4B43-96BC-9674A36F98E8}"/>
    <cellStyle name="Normal 5 6 2 8" xfId="2985" xr:uid="{521B9A9C-BEEE-48A0-8FD8-239FC981451B}"/>
    <cellStyle name="Normal 5 6 2 9" xfId="2986" xr:uid="{DFD423D8-894A-4501-9545-B727FAF7D03A}"/>
    <cellStyle name="Normal 5 6 3" xfId="311" xr:uid="{51D7FA29-0F14-4FCA-A249-35C6FFC453F1}"/>
    <cellStyle name="Normal 5 6 3 2" xfId="583" xr:uid="{2DD01B13-4872-47BA-A949-7721CF2BE29F}"/>
    <cellStyle name="Normal 5 6 3 2 2" xfId="584" xr:uid="{88B91F36-E890-497F-BA9F-4877817AA525}"/>
    <cellStyle name="Normal 5 6 3 2 2 2" xfId="1397" xr:uid="{83231538-D4D4-4E9A-B7EF-A841AD8AA07B}"/>
    <cellStyle name="Normal 5 6 3 2 2 2 2" xfId="1398" xr:uid="{C6AC6107-A7C8-4DA7-A62B-88A6EEB88FE1}"/>
    <cellStyle name="Normal 5 6 3 2 2 3" xfId="1399" xr:uid="{CD7F3B0D-3B7F-4E84-A8D6-BDB47730ED0C}"/>
    <cellStyle name="Normal 5 6 3 2 2 4" xfId="2987" xr:uid="{DA4FB9FB-AAC1-41D4-99E4-48B17C1B1429}"/>
    <cellStyle name="Normal 5 6 3 2 3" xfId="1400" xr:uid="{B70DDB13-E050-4417-9FA2-4DE824CB3C04}"/>
    <cellStyle name="Normal 5 6 3 2 3 2" xfId="1401" xr:uid="{B7FA5720-AA06-4473-8798-8A55D287904E}"/>
    <cellStyle name="Normal 5 6 3 2 3 3" xfId="2988" xr:uid="{D92D64C2-5033-43DD-B6ED-D6E66C27A843}"/>
    <cellStyle name="Normal 5 6 3 2 3 4" xfId="2989" xr:uid="{2F10A85E-3115-466F-8E46-D70C3D935F85}"/>
    <cellStyle name="Normal 5 6 3 2 4" xfId="1402" xr:uid="{59D72544-1834-4885-8B7E-F047D92DA49C}"/>
    <cellStyle name="Normal 5 6 3 2 5" xfId="2990" xr:uid="{78269F60-2BB3-4076-B9E7-B4C38BCD159E}"/>
    <cellStyle name="Normal 5 6 3 2 6" xfId="2991" xr:uid="{EEB01357-4930-400D-BE53-13B3897F3E12}"/>
    <cellStyle name="Normal 5 6 3 3" xfId="585" xr:uid="{B6BC21B5-4362-43C9-A275-C62E8445F3D3}"/>
    <cellStyle name="Normal 5 6 3 3 2" xfId="1403" xr:uid="{DF29625B-CDA0-4B82-988D-16B18A9316E7}"/>
    <cellStyle name="Normal 5 6 3 3 2 2" xfId="1404" xr:uid="{8573ACDA-EC63-4E9A-9A65-07B1CB9C8B23}"/>
    <cellStyle name="Normal 5 6 3 3 2 3" xfId="2992" xr:uid="{EBD41389-810F-414D-A4DB-A3292C6D5DAA}"/>
    <cellStyle name="Normal 5 6 3 3 2 4" xfId="2993" xr:uid="{C1A7ED16-52E0-4847-A716-E02FF241A087}"/>
    <cellStyle name="Normal 5 6 3 3 3" xfId="1405" xr:uid="{4DF6B1B0-6C26-46B7-9ED6-0C523E6A26C4}"/>
    <cellStyle name="Normal 5 6 3 3 4" xfId="2994" xr:uid="{C9172900-0CFB-47AB-9A24-BF696E8F2683}"/>
    <cellStyle name="Normal 5 6 3 3 5" xfId="2995" xr:uid="{4B948ED2-EFA4-41A3-AFA4-612277234034}"/>
    <cellStyle name="Normal 5 6 3 4" xfId="1406" xr:uid="{0E02F30C-AE05-4276-BDE0-0859A1742441}"/>
    <cellStyle name="Normal 5 6 3 4 2" xfId="1407" xr:uid="{559FB04B-EF22-4AC3-9D8D-D5B9D896059B}"/>
    <cellStyle name="Normal 5 6 3 4 3" xfId="2996" xr:uid="{F1B8C671-9E31-4A02-89B5-482B987DD261}"/>
    <cellStyle name="Normal 5 6 3 4 4" xfId="2997" xr:uid="{6F29BE4A-EEED-4785-8D2C-461F59C47F5C}"/>
    <cellStyle name="Normal 5 6 3 5" xfId="1408" xr:uid="{6577E176-E372-409A-9FA3-674587831447}"/>
    <cellStyle name="Normal 5 6 3 5 2" xfId="2998" xr:uid="{B755D7EC-5388-46F2-AC97-4C62F749A229}"/>
    <cellStyle name="Normal 5 6 3 5 3" xfId="2999" xr:uid="{BC455EF4-2CBA-4FAD-AC74-AB9DDE3FF071}"/>
    <cellStyle name="Normal 5 6 3 5 4" xfId="3000" xr:uid="{E9D81524-0B0B-4488-B50D-E4F5C7E5493B}"/>
    <cellStyle name="Normal 5 6 3 6" xfId="3001" xr:uid="{B51F634B-78E4-4780-8FFA-469D1507FA5A}"/>
    <cellStyle name="Normal 5 6 3 7" xfId="3002" xr:uid="{AF32D6BD-329E-4407-B889-B784A7C3EFFF}"/>
    <cellStyle name="Normal 5 6 3 8" xfId="3003" xr:uid="{3AA32AD4-ADC0-4072-83B6-CC9D960C5BC5}"/>
    <cellStyle name="Normal 5 6 4" xfId="312" xr:uid="{B2A8D574-8DDC-490F-A2A9-DBCB5B1BE6A1}"/>
    <cellStyle name="Normal 5 6 4 2" xfId="586" xr:uid="{73AB56A1-3436-4E2E-86CD-36E213C1E10D}"/>
    <cellStyle name="Normal 5 6 4 2 2" xfId="587" xr:uid="{EE0E85F3-B53C-44A9-9C4B-9B6E17A7CFFC}"/>
    <cellStyle name="Normal 5 6 4 2 2 2" xfId="1409" xr:uid="{5FCB6A4C-F75B-48FE-96B2-C2B895D37180}"/>
    <cellStyle name="Normal 5 6 4 2 2 3" xfId="3004" xr:uid="{F1CB0175-4D6C-4161-93C2-6868773372CC}"/>
    <cellStyle name="Normal 5 6 4 2 2 4" xfId="3005" xr:uid="{CE2BB3DF-4231-45CD-8EDD-36E3E00575F8}"/>
    <cellStyle name="Normal 5 6 4 2 3" xfId="1410" xr:uid="{3F1B5B8B-9FF5-4B60-B08E-EF15939D8999}"/>
    <cellStyle name="Normal 5 6 4 2 4" xfId="3006" xr:uid="{871A1E91-E6B3-4D4D-A41B-4453361786E5}"/>
    <cellStyle name="Normal 5 6 4 2 5" xfId="3007" xr:uid="{94DCFC21-4AFA-4A6C-8C43-1D5590CE4B43}"/>
    <cellStyle name="Normal 5 6 4 3" xfId="588" xr:uid="{C913CE99-13D4-4465-9043-AC942145015B}"/>
    <cellStyle name="Normal 5 6 4 3 2" xfId="1411" xr:uid="{240758C9-840E-4C80-9634-B521BE3C30D9}"/>
    <cellStyle name="Normal 5 6 4 3 3" xfId="3008" xr:uid="{D456599A-7B97-46EB-867A-16499D3461D7}"/>
    <cellStyle name="Normal 5 6 4 3 4" xfId="3009" xr:uid="{00DA864F-7D5A-4286-B453-EA33F5EF370B}"/>
    <cellStyle name="Normal 5 6 4 4" xfId="1412" xr:uid="{D7F7D2EB-AF27-40F2-822F-A0B45A9B1FA4}"/>
    <cellStyle name="Normal 5 6 4 4 2" xfId="3010" xr:uid="{760B924A-CE56-45FE-A65F-18897FD95064}"/>
    <cellStyle name="Normal 5 6 4 4 3" xfId="3011" xr:uid="{C095834B-EE22-4D6E-A18F-6FC12FE604DF}"/>
    <cellStyle name="Normal 5 6 4 4 4" xfId="3012" xr:uid="{12C18E7C-DBD3-4DC7-A9D8-E339AD696AB4}"/>
    <cellStyle name="Normal 5 6 4 5" xfId="3013" xr:uid="{3C21B9F6-7D0E-4C3C-A5E0-9C4F55A0BA1E}"/>
    <cellStyle name="Normal 5 6 4 6" xfId="3014" xr:uid="{4DF5CB33-7815-4750-A02F-013C96DF4494}"/>
    <cellStyle name="Normal 5 6 4 7" xfId="3015" xr:uid="{686A13BA-D413-4BE4-A62D-23F2B2DBC436}"/>
    <cellStyle name="Normal 5 6 5" xfId="313" xr:uid="{E3650011-2834-4175-A859-789395E2D36D}"/>
    <cellStyle name="Normal 5 6 5 2" xfId="589" xr:uid="{7F717657-D15E-46C2-9244-5CD06A1EF436}"/>
    <cellStyle name="Normal 5 6 5 2 2" xfId="1413" xr:uid="{0591D4F2-28C0-42E2-A00A-E2E39E9C17A0}"/>
    <cellStyle name="Normal 5 6 5 2 3" xfId="3016" xr:uid="{41A08072-8DFF-453B-86D0-D0B59BDD6AD0}"/>
    <cellStyle name="Normal 5 6 5 2 4" xfId="3017" xr:uid="{842D8746-118D-4609-8D30-34D41828810C}"/>
    <cellStyle name="Normal 5 6 5 3" xfId="1414" xr:uid="{B785BF90-D01B-4F63-862C-8F981E702E7D}"/>
    <cellStyle name="Normal 5 6 5 3 2" xfId="3018" xr:uid="{2DCACF98-2C00-4A27-ABD3-B1FEAA52F50E}"/>
    <cellStyle name="Normal 5 6 5 3 3" xfId="3019" xr:uid="{AD84B4E5-50F3-4282-8742-93DA8E235670}"/>
    <cellStyle name="Normal 5 6 5 3 4" xfId="3020" xr:uid="{306E58FC-D3AA-4E49-A670-4BE54F0E0456}"/>
    <cellStyle name="Normal 5 6 5 4" xfId="3021" xr:uid="{EA3D3166-4F15-4AC5-B209-63647841A0DD}"/>
    <cellStyle name="Normal 5 6 5 5" xfId="3022" xr:uid="{DE813D8C-5E4A-4988-A971-A598EDA2DEB0}"/>
    <cellStyle name="Normal 5 6 5 6" xfId="3023" xr:uid="{424667B2-9144-4105-96F7-F31641E0BE15}"/>
    <cellStyle name="Normal 5 6 6" xfId="590" xr:uid="{7BD8C23D-E798-41EE-B098-AA1D0511E164}"/>
    <cellStyle name="Normal 5 6 6 2" xfId="1415" xr:uid="{F700542E-5845-4E8F-ACED-1CF9798482BC}"/>
    <cellStyle name="Normal 5 6 6 2 2" xfId="3024" xr:uid="{169520C5-52FB-45D9-8271-06479D19B847}"/>
    <cellStyle name="Normal 5 6 6 2 3" xfId="3025" xr:uid="{4BD471AF-2B27-4477-AE21-271BB8B3043B}"/>
    <cellStyle name="Normal 5 6 6 2 4" xfId="3026" xr:uid="{07A3660A-53AD-4FD6-A3AD-7272E29D2C1F}"/>
    <cellStyle name="Normal 5 6 6 3" xfId="3027" xr:uid="{21F6D9A5-2C86-46F2-BE37-6FC207A6C293}"/>
    <cellStyle name="Normal 5 6 6 4" xfId="3028" xr:uid="{F06F9668-AC1D-497E-9D1A-3C39B41A4174}"/>
    <cellStyle name="Normal 5 6 6 5" xfId="3029" xr:uid="{766711F5-E2BB-4E10-97C8-F16A6E869C39}"/>
    <cellStyle name="Normal 5 6 7" xfId="1416" xr:uid="{EA73414C-8893-452E-84AB-D6B6966804AA}"/>
    <cellStyle name="Normal 5 6 7 2" xfId="3030" xr:uid="{877656BD-50D0-41B2-97D5-8FC0D4D2B06C}"/>
    <cellStyle name="Normal 5 6 7 3" xfId="3031" xr:uid="{4B228D97-9D12-4231-B05C-006524594BE2}"/>
    <cellStyle name="Normal 5 6 7 4" xfId="3032" xr:uid="{8E0F289F-3C43-44F1-A2E6-C155F4A725C0}"/>
    <cellStyle name="Normal 5 6 8" xfId="3033" xr:uid="{9E572435-576F-4606-9FE8-483DF5451F14}"/>
    <cellStyle name="Normal 5 6 8 2" xfId="3034" xr:uid="{02962FE7-C2CB-4187-A411-B5514F8CEA97}"/>
    <cellStyle name="Normal 5 6 8 3" xfId="3035" xr:uid="{E061C50F-19AF-4FC2-B313-41D3E09B7660}"/>
    <cellStyle name="Normal 5 6 8 4" xfId="3036" xr:uid="{119DD54E-D760-4736-983B-83E55D55563F}"/>
    <cellStyle name="Normal 5 6 9" xfId="3037" xr:uid="{D8406750-B80D-40E6-8A2E-65CA39CAA29D}"/>
    <cellStyle name="Normal 5 7" xfId="113" xr:uid="{3983DC37-BB71-499D-A7D0-44A96C3AAA60}"/>
    <cellStyle name="Normal 5 7 2" xfId="114" xr:uid="{9BE211E4-51ED-4D00-8E1A-F7D4332DCBC0}"/>
    <cellStyle name="Normal 5 7 2 2" xfId="314" xr:uid="{E70EB496-98C0-46C9-B4DE-DBEA784F7CC1}"/>
    <cellStyle name="Normal 5 7 2 2 2" xfId="591" xr:uid="{1F6CAB46-8402-4FEB-B785-2CA450BCB228}"/>
    <cellStyle name="Normal 5 7 2 2 2 2" xfId="1417" xr:uid="{DF9C9BBD-C286-460E-9C2C-DDDAB9B3B52F}"/>
    <cellStyle name="Normal 5 7 2 2 2 3" xfId="3038" xr:uid="{5A2B8C3C-E026-430A-92A9-292E0F452FF1}"/>
    <cellStyle name="Normal 5 7 2 2 2 4" xfId="3039" xr:uid="{1095D2E2-14DD-4C54-81B2-CABD49D009A0}"/>
    <cellStyle name="Normal 5 7 2 2 3" xfId="1418" xr:uid="{963FDC74-2892-46C5-8F85-6F4A4A9FED6C}"/>
    <cellStyle name="Normal 5 7 2 2 3 2" xfId="3040" xr:uid="{220A02D4-9D2B-4702-B9AC-145E4EDEE4AE}"/>
    <cellStyle name="Normal 5 7 2 2 3 3" xfId="3041" xr:uid="{469FFD43-1E62-4C15-84ED-CA43AD0A80E5}"/>
    <cellStyle name="Normal 5 7 2 2 3 4" xfId="3042" xr:uid="{E494B091-2FA8-40F7-9143-7F1DE80D4E74}"/>
    <cellStyle name="Normal 5 7 2 2 4" xfId="3043" xr:uid="{873F728E-754C-419A-8D13-C321F87597E9}"/>
    <cellStyle name="Normal 5 7 2 2 5" xfId="3044" xr:uid="{E91EF095-643E-4964-B31A-ACC2B503C722}"/>
    <cellStyle name="Normal 5 7 2 2 6" xfId="3045" xr:uid="{06C9B78C-3CF0-4E0E-A953-780B8998F781}"/>
    <cellStyle name="Normal 5 7 2 3" xfId="592" xr:uid="{B02A3332-BC88-4FE3-A5F4-D5B5075A0B61}"/>
    <cellStyle name="Normal 5 7 2 3 2" xfId="1419" xr:uid="{BE2C38FD-6C1C-44CE-9A72-63DDF74C3455}"/>
    <cellStyle name="Normal 5 7 2 3 2 2" xfId="3046" xr:uid="{7955F4D6-7B17-472B-8610-ECAC3AE70588}"/>
    <cellStyle name="Normal 5 7 2 3 2 3" xfId="3047" xr:uid="{1781A4C8-41F7-4152-AB7C-3C88822DF4B6}"/>
    <cellStyle name="Normal 5 7 2 3 2 4" xfId="3048" xr:uid="{9E81F8C7-4FDE-42A0-B56F-4F76DE3F0548}"/>
    <cellStyle name="Normal 5 7 2 3 3" xfId="3049" xr:uid="{20A16A5D-A5C8-4B06-B971-AB3D17CB136C}"/>
    <cellStyle name="Normal 5 7 2 3 4" xfId="3050" xr:uid="{07285BD5-81AE-4D4A-872F-7F8BAD89F283}"/>
    <cellStyle name="Normal 5 7 2 3 5" xfId="3051" xr:uid="{CC83A095-E278-4B82-A235-387422DACAF8}"/>
    <cellStyle name="Normal 5 7 2 4" xfId="1420" xr:uid="{2F12970C-18CA-47BE-B8D3-249370C37F72}"/>
    <cellStyle name="Normal 5 7 2 4 2" xfId="3052" xr:uid="{B965BE40-7DE1-441C-9CBE-DF0E48B85600}"/>
    <cellStyle name="Normal 5 7 2 4 3" xfId="3053" xr:uid="{D823BDDA-FD42-4A5B-AC19-C2379F9612D7}"/>
    <cellStyle name="Normal 5 7 2 4 4" xfId="3054" xr:uid="{C1C59FE3-3B6C-4243-84EC-B196E30A2334}"/>
    <cellStyle name="Normal 5 7 2 5" xfId="3055" xr:uid="{9CAF5733-CF18-4D95-B510-D3BCB7463EC1}"/>
    <cellStyle name="Normal 5 7 2 5 2" xfId="3056" xr:uid="{6CF242A9-EEA2-4299-A0A1-867FB4531327}"/>
    <cellStyle name="Normal 5 7 2 5 3" xfId="3057" xr:uid="{CCE9DFC2-EE28-4D3C-A1FC-0C31139F05D9}"/>
    <cellStyle name="Normal 5 7 2 5 4" xfId="3058" xr:uid="{D5BA9C3C-95B8-4E01-93DB-FB0FBE0A1E81}"/>
    <cellStyle name="Normal 5 7 2 6" xfId="3059" xr:uid="{220FB448-7E5E-4F3F-81A8-154E9E161E55}"/>
    <cellStyle name="Normal 5 7 2 7" xfId="3060" xr:uid="{BB311938-E697-4592-A5BB-A4F98D9C6672}"/>
    <cellStyle name="Normal 5 7 2 8" xfId="3061" xr:uid="{98D919BA-BD59-48D5-BF05-F56B15CDBE77}"/>
    <cellStyle name="Normal 5 7 3" xfId="315" xr:uid="{F7B514DF-45A8-453A-B115-18DE2286D6B1}"/>
    <cellStyle name="Normal 5 7 3 2" xfId="593" xr:uid="{06DB251D-24E8-409D-8448-46ED2B436FD4}"/>
    <cellStyle name="Normal 5 7 3 2 2" xfId="594" xr:uid="{9D979FB9-25C3-4976-A035-E044AE201630}"/>
    <cellStyle name="Normal 5 7 3 2 3" xfId="3062" xr:uid="{916C0B7D-02C8-4AB4-8AF2-DF7C8BD41B42}"/>
    <cellStyle name="Normal 5 7 3 2 4" xfId="3063" xr:uid="{7A93C0AB-112A-42E0-ADA2-41EC4027E34F}"/>
    <cellStyle name="Normal 5 7 3 3" xfId="595" xr:uid="{ED30715A-4BF3-4126-A875-82DB8E27B2DE}"/>
    <cellStyle name="Normal 5 7 3 3 2" xfId="3064" xr:uid="{4C51C084-6F48-4B00-B9AD-5497C94C0536}"/>
    <cellStyle name="Normal 5 7 3 3 3" xfId="3065" xr:uid="{1E2047F1-C312-452A-B65E-EC09AB521608}"/>
    <cellStyle name="Normal 5 7 3 3 4" xfId="3066" xr:uid="{D6A81122-42F9-4CEC-9A06-457697ABF487}"/>
    <cellStyle name="Normal 5 7 3 4" xfId="3067" xr:uid="{3E80D6E5-45F6-4358-AB5A-D80D0D325099}"/>
    <cellStyle name="Normal 5 7 3 5" xfId="3068" xr:uid="{9F709FE5-B26B-4EEC-A9C1-15D859CC73A3}"/>
    <cellStyle name="Normal 5 7 3 6" xfId="3069" xr:uid="{3BC2871D-9501-4ADA-82C1-6C4A8BEB88CE}"/>
    <cellStyle name="Normal 5 7 4" xfId="316" xr:uid="{CF8CC10A-D68E-4907-A543-3E036EB4AEA5}"/>
    <cellStyle name="Normal 5 7 4 2" xfId="596" xr:uid="{C08BDCE4-4389-4310-BE84-AC04E33D27C9}"/>
    <cellStyle name="Normal 5 7 4 2 2" xfId="3070" xr:uid="{9CFBE8EB-EC49-48FA-829D-7544F3ACDB81}"/>
    <cellStyle name="Normal 5 7 4 2 3" xfId="3071" xr:uid="{E1D9B907-F42A-448E-A1CF-6DCA5120E70C}"/>
    <cellStyle name="Normal 5 7 4 2 4" xfId="3072" xr:uid="{BAAA864B-AEDE-4B03-9542-E7B7B5551A8E}"/>
    <cellStyle name="Normal 5 7 4 3" xfId="3073" xr:uid="{8575D6F3-311F-4CEA-9FA2-AD48EF07C75A}"/>
    <cellStyle name="Normal 5 7 4 4" xfId="3074" xr:uid="{A05311A7-CD48-4649-AC2E-691C28CC99AE}"/>
    <cellStyle name="Normal 5 7 4 5" xfId="3075" xr:uid="{EEAB11FE-9D61-4111-B74F-E4C6541C2E78}"/>
    <cellStyle name="Normal 5 7 5" xfId="597" xr:uid="{279FE0E0-3F43-4CA8-BCE9-E52145FB22F3}"/>
    <cellStyle name="Normal 5 7 5 2" xfId="3076" xr:uid="{427C0056-918C-4A1B-934D-85521DDE6651}"/>
    <cellStyle name="Normal 5 7 5 3" xfId="3077" xr:uid="{FACCF6EC-501B-4709-AE3F-63C65A6075F8}"/>
    <cellStyle name="Normal 5 7 5 4" xfId="3078" xr:uid="{1FC1160F-D615-4BA3-BA3B-C8D3490AF6DC}"/>
    <cellStyle name="Normal 5 7 6" xfId="3079" xr:uid="{1A082616-5E0A-4D91-A540-78CA1D8FD4DC}"/>
    <cellStyle name="Normal 5 7 6 2" xfId="3080" xr:uid="{64333DC7-C225-4E00-86D7-18C96C432234}"/>
    <cellStyle name="Normal 5 7 6 3" xfId="3081" xr:uid="{D41CAE9E-5A1A-4332-82D4-BC88F1EF0B1B}"/>
    <cellStyle name="Normal 5 7 6 4" xfId="3082" xr:uid="{3E15179A-51CB-47EA-9804-B4F7EC4355DC}"/>
    <cellStyle name="Normal 5 7 7" xfId="3083" xr:uid="{C21E289C-19FC-4A8B-92AD-04524C86CB3D}"/>
    <cellStyle name="Normal 5 7 8" xfId="3084" xr:uid="{BD0DA009-B523-42C2-B399-699CDA850832}"/>
    <cellStyle name="Normal 5 7 9" xfId="3085" xr:uid="{964EEE40-A461-4254-A63D-D4F222A2A4FF}"/>
    <cellStyle name="Normal 5 8" xfId="115" xr:uid="{21E0AF86-6109-4114-835A-DD7C64B761EB}"/>
    <cellStyle name="Normal 5 8 2" xfId="317" xr:uid="{0DCA47EF-6ABB-435B-84C8-30B2A38036DD}"/>
    <cellStyle name="Normal 5 8 2 2" xfId="598" xr:uid="{566F0087-AFA3-4F82-9557-743A25CC00F5}"/>
    <cellStyle name="Normal 5 8 2 2 2" xfId="1421" xr:uid="{1245A869-55E0-4550-AEA5-0FD176158AC3}"/>
    <cellStyle name="Normal 5 8 2 2 2 2" xfId="1422" xr:uid="{1446DE25-6DE5-4C9F-A934-3B8A6EA0519F}"/>
    <cellStyle name="Normal 5 8 2 2 3" xfId="1423" xr:uid="{343BE809-07D9-4226-9EF8-928C266611AD}"/>
    <cellStyle name="Normal 5 8 2 2 4" xfId="3086" xr:uid="{0B251046-55F2-4C6A-9B20-1017067289D6}"/>
    <cellStyle name="Normal 5 8 2 3" xfId="1424" xr:uid="{ECAB479E-A9CC-4F20-A1FC-BCF9162A4C45}"/>
    <cellStyle name="Normal 5 8 2 3 2" xfId="1425" xr:uid="{CE01747B-C597-42A3-BAFE-86B92588CE83}"/>
    <cellStyle name="Normal 5 8 2 3 3" xfId="3087" xr:uid="{EC6ED723-7FD3-44C7-AA7D-C742EE270F1F}"/>
    <cellStyle name="Normal 5 8 2 3 4" xfId="3088" xr:uid="{F14D7064-3696-40BF-9288-EA1E2F4E9DC0}"/>
    <cellStyle name="Normal 5 8 2 4" xfId="1426" xr:uid="{F289CD1E-59E2-491B-A8E1-8EB5FFCA94C3}"/>
    <cellStyle name="Normal 5 8 2 5" xfId="3089" xr:uid="{2F54443E-AC14-4B19-A8E2-38A6B80FD68D}"/>
    <cellStyle name="Normal 5 8 2 6" xfId="3090" xr:uid="{20935676-5AB1-4872-8B0A-597C76AE8D03}"/>
    <cellStyle name="Normal 5 8 3" xfId="599" xr:uid="{AB818F92-DD58-4B8D-9E56-7D04E18C6F7E}"/>
    <cellStyle name="Normal 5 8 3 2" xfId="1427" xr:uid="{1D340526-0C38-4D52-9103-3E921838B5CB}"/>
    <cellStyle name="Normal 5 8 3 2 2" xfId="1428" xr:uid="{47638DC1-C2F7-40BE-883E-60DC6B694AE4}"/>
    <cellStyle name="Normal 5 8 3 2 3" xfId="3091" xr:uid="{91E248A5-9997-4681-8EC1-119D5AECEB46}"/>
    <cellStyle name="Normal 5 8 3 2 4" xfId="3092" xr:uid="{CB87E569-CEF8-4EB3-80C2-94A174A5639A}"/>
    <cellStyle name="Normal 5 8 3 3" xfId="1429" xr:uid="{74E5275F-FF9C-4711-9A16-4737DED8AF35}"/>
    <cellStyle name="Normal 5 8 3 4" xfId="3093" xr:uid="{9A6B7BBA-831F-4762-AB8C-6770C08412E6}"/>
    <cellStyle name="Normal 5 8 3 5" xfId="3094" xr:uid="{84D6EA7E-5CE4-4BDB-98B9-539A6FE612F0}"/>
    <cellStyle name="Normal 5 8 4" xfId="1430" xr:uid="{21449EB8-9061-444B-A49A-369550858898}"/>
    <cellStyle name="Normal 5 8 4 2" xfId="1431" xr:uid="{407BBBBF-A78C-46BC-9763-32C8375703A0}"/>
    <cellStyle name="Normal 5 8 4 3" xfId="3095" xr:uid="{B20ED138-76B0-4324-9145-3C3E12F0B446}"/>
    <cellStyle name="Normal 5 8 4 4" xfId="3096" xr:uid="{937CDF9D-CD88-4FD9-8FB5-DFEAD5A516FA}"/>
    <cellStyle name="Normal 5 8 5" xfId="1432" xr:uid="{81FFBE5E-4389-46FA-A918-FB82206BD74A}"/>
    <cellStyle name="Normal 5 8 5 2" xfId="3097" xr:uid="{2E947566-71E0-44B9-ADCB-2D26ED124E16}"/>
    <cellStyle name="Normal 5 8 5 3" xfId="3098" xr:uid="{E9DA8442-3CA0-49EF-9B10-A687D9A91A54}"/>
    <cellStyle name="Normal 5 8 5 4" xfId="3099" xr:uid="{F659E224-2AF7-48A0-970C-002AEE5574CB}"/>
    <cellStyle name="Normal 5 8 6" xfId="3100" xr:uid="{18A104C7-7EC7-4FC0-BF71-A3BF873EDA48}"/>
    <cellStyle name="Normal 5 8 7" xfId="3101" xr:uid="{D13B73AD-FE2A-4BB1-82BC-418E85A19638}"/>
    <cellStyle name="Normal 5 8 8" xfId="3102" xr:uid="{162C868D-F87C-415D-97AE-E40F133BAF48}"/>
    <cellStyle name="Normal 5 9" xfId="318" xr:uid="{4ACA16EE-037A-44FB-BC8B-C220B3480E70}"/>
    <cellStyle name="Normal 5 9 2" xfId="600" xr:uid="{095DF218-9A03-47A2-9454-5E17C8777A40}"/>
    <cellStyle name="Normal 5 9 2 2" xfId="601" xr:uid="{592F9A93-934A-4F30-AF23-9F59BBD6BCA3}"/>
    <cellStyle name="Normal 5 9 2 2 2" xfId="1433" xr:uid="{8254C487-1965-4D06-8DA8-76AF470E18FE}"/>
    <cellStyle name="Normal 5 9 2 2 3" xfId="3103" xr:uid="{7459AF99-D072-46AB-A465-8B80983F6CD5}"/>
    <cellStyle name="Normal 5 9 2 2 4" xfId="3104" xr:uid="{72EBEB5D-48E3-424A-9174-E7B823A2B5EB}"/>
    <cellStyle name="Normal 5 9 2 3" xfId="1434" xr:uid="{7F81A0D6-DC6C-4282-A2C2-A49FDBF9BB33}"/>
    <cellStyle name="Normal 5 9 2 4" xfId="3105" xr:uid="{E20C0578-CDAC-4351-B478-0CCA22DFB9C3}"/>
    <cellStyle name="Normal 5 9 2 5" xfId="3106" xr:uid="{32D24D27-681A-4C3C-B02E-13A81B5ECE5C}"/>
    <cellStyle name="Normal 5 9 3" xfId="602" xr:uid="{2234AF02-A610-49F8-83E8-E4B146EC1C16}"/>
    <cellStyle name="Normal 5 9 3 2" xfId="1435" xr:uid="{9BBE8469-483C-421E-94E8-138C4A31BE95}"/>
    <cellStyle name="Normal 5 9 3 3" xfId="3107" xr:uid="{B9321D42-0E99-422F-A4B6-4454619DF51A}"/>
    <cellStyle name="Normal 5 9 3 4" xfId="3108" xr:uid="{AC165CA8-7FA3-4A0F-B5EC-9CFCB258F01A}"/>
    <cellStyle name="Normal 5 9 4" xfId="1436" xr:uid="{6726E912-C35E-4B6A-8056-2224C7D3E121}"/>
    <cellStyle name="Normal 5 9 4 2" xfId="3109" xr:uid="{9DAE56AF-7E8A-424C-8239-AB739A20120D}"/>
    <cellStyle name="Normal 5 9 4 3" xfId="3110" xr:uid="{C613C812-F770-49C6-AB76-7046B28305CA}"/>
    <cellStyle name="Normal 5 9 4 4" xfId="3111" xr:uid="{5CE04625-2DE2-4DBA-A772-6F5AD0897616}"/>
    <cellStyle name="Normal 5 9 5" xfId="3112" xr:uid="{7833DA5E-E0C8-4F9F-9FCC-93F47130CBB8}"/>
    <cellStyle name="Normal 5 9 6" xfId="3113" xr:uid="{ABF784B2-6339-4314-8291-EDFFAFA4992B}"/>
    <cellStyle name="Normal 5 9 7" xfId="3114" xr:uid="{AE297D4C-F46F-45E7-8E8B-C146E333FD47}"/>
    <cellStyle name="Normal 6" xfId="64" xr:uid="{8AF21EB2-E5F3-4E9C-94A2-706620867FD8}"/>
    <cellStyle name="Normal 6 10" xfId="319" xr:uid="{D85F05DC-7C9A-4513-970A-6D4CF046ABF5}"/>
    <cellStyle name="Normal 6 10 2" xfId="1437" xr:uid="{D7FB9340-8797-410D-A463-701F5A295C5A}"/>
    <cellStyle name="Normal 6 10 2 2" xfId="3115" xr:uid="{050C95DE-A7F0-41EE-9934-E048BEC18CCB}"/>
    <cellStyle name="Normal 6 10 2 2 2" xfId="4588" xr:uid="{CCCF9BAA-8FE6-4281-BC7E-ACB417BDF395}"/>
    <cellStyle name="Normal 6 10 2 3" xfId="3116" xr:uid="{760D8F6D-CB33-4224-8D38-0A593539185A}"/>
    <cellStyle name="Normal 6 10 2 4" xfId="3117" xr:uid="{4E94480C-0F60-45A4-9630-42025D21287B}"/>
    <cellStyle name="Normal 6 10 2 5" xfId="5349" xr:uid="{3B97D8D2-81C3-467B-9B8E-60651AC7C350}"/>
    <cellStyle name="Normal 6 10 3" xfId="3118" xr:uid="{4CF8A249-8755-4E11-B985-338D31D2DF9F}"/>
    <cellStyle name="Normal 6 10 4" xfId="3119" xr:uid="{261D1044-1F00-4B30-A2CE-EAE91E9B379D}"/>
    <cellStyle name="Normal 6 10 5" xfId="3120" xr:uid="{7CBD23AC-64F4-46A6-888D-EE44E8695407}"/>
    <cellStyle name="Normal 6 11" xfId="1438" xr:uid="{4757B828-32D8-4AB4-A1B0-9A07D2C35C26}"/>
    <cellStyle name="Normal 6 11 2" xfId="3121" xr:uid="{FC54A746-BF6C-4612-8521-76B09915AE5E}"/>
    <cellStyle name="Normal 6 11 3" xfId="3122" xr:uid="{29ADC481-D23B-40E1-A8E6-1A057D7A2E05}"/>
    <cellStyle name="Normal 6 11 4" xfId="3123" xr:uid="{BFA4F48E-0C9B-4296-B1A5-C3B37E5DFFE7}"/>
    <cellStyle name="Normal 6 12" xfId="902" xr:uid="{734E4EE0-F5A0-457F-B0DB-4F4D43738906}"/>
    <cellStyle name="Normal 6 12 2" xfId="3124" xr:uid="{1A29161E-F110-49AB-A772-91BD2A6ED021}"/>
    <cellStyle name="Normal 6 12 3" xfId="3125" xr:uid="{42BB5C13-30AE-49F4-888D-8DF0EB8734D1}"/>
    <cellStyle name="Normal 6 12 4" xfId="3126" xr:uid="{C0D3F36E-82FE-491D-ADB9-132FA2DF1708}"/>
    <cellStyle name="Normal 6 13" xfId="899" xr:uid="{A36E3714-A167-4928-817F-93CAC7DB6984}"/>
    <cellStyle name="Normal 6 13 2" xfId="3128" xr:uid="{7A225651-1B52-4763-8FBD-397CB96AD128}"/>
    <cellStyle name="Normal 6 13 3" xfId="4315" xr:uid="{13115D1E-A5EB-4AF2-AE2B-10786B4A2D3D}"/>
    <cellStyle name="Normal 6 13 4" xfId="3127" xr:uid="{8F4835D5-351D-4947-8284-7A016A2D0D24}"/>
    <cellStyle name="Normal 6 13 5" xfId="5319" xr:uid="{1B171AE8-F388-4FB4-BAD8-0329581E2AD3}"/>
    <cellStyle name="Normal 6 14" xfId="3129" xr:uid="{3DF9D1CD-6C9B-494B-B1CF-35C98E80AFBB}"/>
    <cellStyle name="Normal 6 15" xfId="3130" xr:uid="{F5D69C02-9E3D-4A08-BEA3-89F0A10DAB35}"/>
    <cellStyle name="Normal 6 16" xfId="3131" xr:uid="{41B73942-BDAD-4470-B03E-2EC7632599D7}"/>
    <cellStyle name="Normal 6 2" xfId="65" xr:uid="{8AF5D7F6-D5AA-4DA5-A0E6-D67BA77446FD}"/>
    <cellStyle name="Normal 6 2 2" xfId="320" xr:uid="{617763C9-5053-4457-8658-C879F618F546}"/>
    <cellStyle name="Normal 6 2 2 2" xfId="4671" xr:uid="{E198A43D-9F0E-4042-8B09-FEF6CBC49814}"/>
    <cellStyle name="Normal 6 2 3" xfId="4560" xr:uid="{D2C8397A-B12F-44F9-A093-1750A8F66A75}"/>
    <cellStyle name="Normal 6 3" xfId="116" xr:uid="{F75D2C6F-9127-48E3-8499-0ED993CC9196}"/>
    <cellStyle name="Normal 6 3 10" xfId="3132" xr:uid="{548D2FF0-AA4C-43D2-A5D8-4ACA9BE9DA68}"/>
    <cellStyle name="Normal 6 3 11" xfId="3133" xr:uid="{15C13E53-9428-4830-986C-E1DA3484997F}"/>
    <cellStyle name="Normal 6 3 2" xfId="117" xr:uid="{27F2779E-8B39-4392-9D1A-569BE6C2986E}"/>
    <cellStyle name="Normal 6 3 2 2" xfId="118" xr:uid="{CB75E2C4-EAA8-4998-BB49-8CE7F1FFE938}"/>
    <cellStyle name="Normal 6 3 2 2 2" xfId="321" xr:uid="{9C056EEC-F63F-4CD9-AC07-7B4DB722A9E2}"/>
    <cellStyle name="Normal 6 3 2 2 2 2" xfId="603" xr:uid="{64807FB0-FE87-4DFC-B759-1D456A2326D0}"/>
    <cellStyle name="Normal 6 3 2 2 2 2 2" xfId="604" xr:uid="{64037049-C8BD-4E38-B296-401F721F8A30}"/>
    <cellStyle name="Normal 6 3 2 2 2 2 2 2" xfId="1439" xr:uid="{A01C3725-4024-4368-9B77-4CAD61B57F03}"/>
    <cellStyle name="Normal 6 3 2 2 2 2 2 2 2" xfId="1440" xr:uid="{E8A1CE6F-E7A2-4B21-A96C-8DA4BAE77DFB}"/>
    <cellStyle name="Normal 6 3 2 2 2 2 2 3" xfId="1441" xr:uid="{87BF90FF-F96A-4BC7-807B-28A99CBBAAE2}"/>
    <cellStyle name="Normal 6 3 2 2 2 2 3" xfId="1442" xr:uid="{E804D153-A7A8-44CF-9407-3C73964258C7}"/>
    <cellStyle name="Normal 6 3 2 2 2 2 3 2" xfId="1443" xr:uid="{EC0535DB-24B1-4B49-8FFA-0DDCF9A9DBF6}"/>
    <cellStyle name="Normal 6 3 2 2 2 2 4" xfId="1444" xr:uid="{1C5B0214-4311-47A2-A3D7-7F7848A7D0BA}"/>
    <cellStyle name="Normal 6 3 2 2 2 3" xfId="605" xr:uid="{BE3E0963-34FD-44C1-A1C9-8CEDCCA47E7B}"/>
    <cellStyle name="Normal 6 3 2 2 2 3 2" xfId="1445" xr:uid="{DF297725-5650-4F08-890F-53C6546A1C84}"/>
    <cellStyle name="Normal 6 3 2 2 2 3 2 2" xfId="1446" xr:uid="{DFFB5003-1896-428E-A139-4C8DE12732CB}"/>
    <cellStyle name="Normal 6 3 2 2 2 3 3" xfId="1447" xr:uid="{A4D34490-5CA2-42EC-81A3-ABE7D272D804}"/>
    <cellStyle name="Normal 6 3 2 2 2 3 4" xfId="3134" xr:uid="{3C05E7CD-F7E0-4B5B-921F-3E9C29BE2D83}"/>
    <cellStyle name="Normal 6 3 2 2 2 4" xfId="1448" xr:uid="{9B9F7D10-50B4-4CC5-9793-77484452E586}"/>
    <cellStyle name="Normal 6 3 2 2 2 4 2" xfId="1449" xr:uid="{4F070BE1-EFE6-4AA1-9DD9-A48F0FAB573E}"/>
    <cellStyle name="Normal 6 3 2 2 2 5" xfId="1450" xr:uid="{ADFD881D-3519-4EC3-A38B-3083CFCA7B8B}"/>
    <cellStyle name="Normal 6 3 2 2 2 6" xfId="3135" xr:uid="{512B37F5-D8E0-4A01-B60A-D52EAFFBA4F0}"/>
    <cellStyle name="Normal 6 3 2 2 3" xfId="322" xr:uid="{E04ECF42-BA49-41B2-BD13-144FD4DC3232}"/>
    <cellStyle name="Normal 6 3 2 2 3 2" xfId="606" xr:uid="{1CDFE18A-EAAA-4833-BBBC-23BDEB756787}"/>
    <cellStyle name="Normal 6 3 2 2 3 2 2" xfId="607" xr:uid="{4A8180FF-03B9-4C6F-BF8F-3CB2AB35E09F}"/>
    <cellStyle name="Normal 6 3 2 2 3 2 2 2" xfId="1451" xr:uid="{3E25A476-68C8-40C5-BB09-BCD441F2BB6D}"/>
    <cellStyle name="Normal 6 3 2 2 3 2 2 2 2" xfId="1452" xr:uid="{EEA0EE2D-D857-4B9F-9785-9CE0BA80CDAA}"/>
    <cellStyle name="Normal 6 3 2 2 3 2 2 3" xfId="1453" xr:uid="{B1F8EEDC-9A9E-4FB1-9194-57A1F6DB3206}"/>
    <cellStyle name="Normal 6 3 2 2 3 2 3" xfId="1454" xr:uid="{6F1ABD0F-2F79-4CF7-89BE-9E84E017451B}"/>
    <cellStyle name="Normal 6 3 2 2 3 2 3 2" xfId="1455" xr:uid="{EFC33882-09FA-4CAA-9DAD-FAE4C4ECD694}"/>
    <cellStyle name="Normal 6 3 2 2 3 2 4" xfId="1456" xr:uid="{B13CFFBE-6683-4B15-8850-BF2E4A9E9C68}"/>
    <cellStyle name="Normal 6 3 2 2 3 3" xfId="608" xr:uid="{34F99EA7-2CD4-48A3-8BBA-1ED5E54DA285}"/>
    <cellStyle name="Normal 6 3 2 2 3 3 2" xfId="1457" xr:uid="{EBA6FA48-B67C-4070-976A-345B910E64F9}"/>
    <cellStyle name="Normal 6 3 2 2 3 3 2 2" xfId="1458" xr:uid="{12727A6F-0055-46B2-82B2-AE823A423EE4}"/>
    <cellStyle name="Normal 6 3 2 2 3 3 3" xfId="1459" xr:uid="{4F172706-EF87-4EA4-8843-E063B8E0960C}"/>
    <cellStyle name="Normal 6 3 2 2 3 4" xfId="1460" xr:uid="{6C9B5EBF-5B03-4AE5-9CBA-C0D310560945}"/>
    <cellStyle name="Normal 6 3 2 2 3 4 2" xfId="1461" xr:uid="{3884E94B-CA22-454F-8A29-0798EA6D8D5B}"/>
    <cellStyle name="Normal 6 3 2 2 3 5" xfId="1462" xr:uid="{52C6C056-1679-49F2-AE99-302AB4D69337}"/>
    <cellStyle name="Normal 6 3 2 2 4" xfId="609" xr:uid="{3EED49B7-1EE9-494C-816A-3F6E82C47EA3}"/>
    <cellStyle name="Normal 6 3 2 2 4 2" xfId="610" xr:uid="{C2DAD690-DE93-42C7-97FF-3B36B48A8F6A}"/>
    <cellStyle name="Normal 6 3 2 2 4 2 2" xfId="1463" xr:uid="{591DD2AD-28DD-4FE9-89EB-F4DE74523A50}"/>
    <cellStyle name="Normal 6 3 2 2 4 2 2 2" xfId="1464" xr:uid="{41337529-BC98-4F51-B50A-B203ED50DDB1}"/>
    <cellStyle name="Normal 6 3 2 2 4 2 3" xfId="1465" xr:uid="{F969DDD1-4B5E-495D-BEA0-0FEC09C6DC60}"/>
    <cellStyle name="Normal 6 3 2 2 4 3" xfId="1466" xr:uid="{2F6B6399-5B4F-4142-9061-719310410D99}"/>
    <cellStyle name="Normal 6 3 2 2 4 3 2" xfId="1467" xr:uid="{B10D10D5-495E-4E8E-AFF6-955951CD9114}"/>
    <cellStyle name="Normal 6 3 2 2 4 4" xfId="1468" xr:uid="{F0DB4065-EA93-4A10-B71F-DB27A52D794C}"/>
    <cellStyle name="Normal 6 3 2 2 5" xfId="611" xr:uid="{0046B75F-6977-482F-8B51-08DB68AFCB20}"/>
    <cellStyle name="Normal 6 3 2 2 5 2" xfId="1469" xr:uid="{57923ABD-4515-4667-93DE-50D480CF43FC}"/>
    <cellStyle name="Normal 6 3 2 2 5 2 2" xfId="1470" xr:uid="{1B5E2175-3AF3-4733-88DA-29B5E8BA2B7B}"/>
    <cellStyle name="Normal 6 3 2 2 5 3" xfId="1471" xr:uid="{CAB7469D-E127-437C-8011-50C43A9671BC}"/>
    <cellStyle name="Normal 6 3 2 2 5 4" xfId="3136" xr:uid="{FACEA7B9-CD94-40F9-B930-D022F998FF71}"/>
    <cellStyle name="Normal 6 3 2 2 6" xfId="1472" xr:uid="{56BAD015-E22B-4B24-874E-FDAE89544C09}"/>
    <cellStyle name="Normal 6 3 2 2 6 2" xfId="1473" xr:uid="{2517B17F-6F04-4F9B-8421-6F45F5D86A14}"/>
    <cellStyle name="Normal 6 3 2 2 7" xfId="1474" xr:uid="{97849ABE-3297-4C6A-9D2E-CD9B08E0DA9D}"/>
    <cellStyle name="Normal 6 3 2 2 8" xfId="3137" xr:uid="{D2EAEBCC-3342-4648-BF30-D64EFFD20EF9}"/>
    <cellStyle name="Normal 6 3 2 3" xfId="323" xr:uid="{949B2D6A-DD50-4ADD-9AE0-A26A51AE1796}"/>
    <cellStyle name="Normal 6 3 2 3 2" xfId="612" xr:uid="{7AAB64A2-40B3-4537-8048-CA1FEA607627}"/>
    <cellStyle name="Normal 6 3 2 3 2 2" xfId="613" xr:uid="{AF85D72C-3853-4DA9-B86E-8AD12F302DB2}"/>
    <cellStyle name="Normal 6 3 2 3 2 2 2" xfId="1475" xr:uid="{068878CB-4252-4051-937A-7E1A5400262F}"/>
    <cellStyle name="Normal 6 3 2 3 2 2 2 2" xfId="1476" xr:uid="{E4AB1C8C-D462-434E-A916-EAFFF4E9B59B}"/>
    <cellStyle name="Normal 6 3 2 3 2 2 3" xfId="1477" xr:uid="{AA2CD98A-A130-45F8-83A3-5C8E47DC6B88}"/>
    <cellStyle name="Normal 6 3 2 3 2 3" xfId="1478" xr:uid="{6A39CAA4-BE01-46A4-9E39-37DF8DFE9BF7}"/>
    <cellStyle name="Normal 6 3 2 3 2 3 2" xfId="1479" xr:uid="{1DB8F3B0-BC3C-44C9-94DA-AB2076EA880B}"/>
    <cellStyle name="Normal 6 3 2 3 2 4" xfId="1480" xr:uid="{B7176068-988E-4635-BC11-1CE56F5BD024}"/>
    <cellStyle name="Normal 6 3 2 3 3" xfId="614" xr:uid="{D9C8A7F2-706B-4BF9-A3B2-DAACEBBAE2F7}"/>
    <cellStyle name="Normal 6 3 2 3 3 2" xfId="1481" xr:uid="{57159A71-3115-48D8-85C1-5B6A2ADB8639}"/>
    <cellStyle name="Normal 6 3 2 3 3 2 2" xfId="1482" xr:uid="{9A62B00F-B8D2-4952-AD2C-2B827FAB20D9}"/>
    <cellStyle name="Normal 6 3 2 3 3 3" xfId="1483" xr:uid="{F3EF1D9D-1148-4BFF-B24E-66C8B51FD032}"/>
    <cellStyle name="Normal 6 3 2 3 3 4" xfId="3138" xr:uid="{129B568B-B6DD-4458-9804-3E06D8B4A590}"/>
    <cellStyle name="Normal 6 3 2 3 4" xfId="1484" xr:uid="{9C8353AB-EA3E-4C1A-AB09-483C876A46CA}"/>
    <cellStyle name="Normal 6 3 2 3 4 2" xfId="1485" xr:uid="{6183CE9A-CC9F-47E4-8102-E88AD4BC9C5D}"/>
    <cellStyle name="Normal 6 3 2 3 5" xfId="1486" xr:uid="{5B2F7828-29EB-4993-BDA1-2E44399DBCFB}"/>
    <cellStyle name="Normal 6 3 2 3 6" xfId="3139" xr:uid="{950C0E91-4DE6-4C7E-8A8B-D9C3D42746CF}"/>
    <cellStyle name="Normal 6 3 2 4" xfId="324" xr:uid="{C6B78493-3DB5-469F-879B-8EB709F6084C}"/>
    <cellStyle name="Normal 6 3 2 4 2" xfId="615" xr:uid="{949E2F6B-561D-4A02-85DB-33018285F7AB}"/>
    <cellStyle name="Normal 6 3 2 4 2 2" xfId="616" xr:uid="{3F54C059-87E7-489A-9F16-9DAABA7FB31D}"/>
    <cellStyle name="Normal 6 3 2 4 2 2 2" xfId="1487" xr:uid="{163966FE-4CC8-4017-A1A1-298E37FF98BB}"/>
    <cellStyle name="Normal 6 3 2 4 2 2 2 2" xfId="1488" xr:uid="{F78853CF-16D7-4F76-AB9C-74592A1E38E7}"/>
    <cellStyle name="Normal 6 3 2 4 2 2 3" xfId="1489" xr:uid="{5812CE5E-B0B7-4152-A1C5-6FD03586D2DF}"/>
    <cellStyle name="Normal 6 3 2 4 2 3" xfId="1490" xr:uid="{FD514B20-CD3B-481E-95C1-8C7D21C728DD}"/>
    <cellStyle name="Normal 6 3 2 4 2 3 2" xfId="1491" xr:uid="{A427EC4E-D661-4E69-B3A7-E5E080248EFA}"/>
    <cellStyle name="Normal 6 3 2 4 2 4" xfId="1492" xr:uid="{2CC0C040-6379-4B81-8BE9-87E380560177}"/>
    <cellStyle name="Normal 6 3 2 4 3" xfId="617" xr:uid="{87494943-7BF9-409B-89AF-09CD1B142DEC}"/>
    <cellStyle name="Normal 6 3 2 4 3 2" xfId="1493" xr:uid="{704CBFDA-4AF6-4D9A-994A-8698E0B16BAB}"/>
    <cellStyle name="Normal 6 3 2 4 3 2 2" xfId="1494" xr:uid="{3FCBE250-1FA2-42E2-B252-496BF82663AA}"/>
    <cellStyle name="Normal 6 3 2 4 3 3" xfId="1495" xr:uid="{B859CA2B-7C1F-4D05-BE78-6EB560174F7B}"/>
    <cellStyle name="Normal 6 3 2 4 4" xfId="1496" xr:uid="{F6709243-253C-433B-84C0-69E43D4ECA69}"/>
    <cellStyle name="Normal 6 3 2 4 4 2" xfId="1497" xr:uid="{E01DE1A2-805F-4D64-8B12-2C13C41AC525}"/>
    <cellStyle name="Normal 6 3 2 4 5" xfId="1498" xr:uid="{2EADEDC0-223D-43F0-8998-1D3A1F3ECC6A}"/>
    <cellStyle name="Normal 6 3 2 5" xfId="325" xr:uid="{EADC4C39-8D27-45A8-853B-D065C44E7F34}"/>
    <cellStyle name="Normal 6 3 2 5 2" xfId="618" xr:uid="{9F14E993-BDB6-40C9-AB84-103B66E962A0}"/>
    <cellStyle name="Normal 6 3 2 5 2 2" xfId="1499" xr:uid="{9E8D0889-096B-4541-9EFD-7704FB249CB5}"/>
    <cellStyle name="Normal 6 3 2 5 2 2 2" xfId="1500" xr:uid="{777A677F-53C3-4A18-8B5C-46264B84F983}"/>
    <cellStyle name="Normal 6 3 2 5 2 3" xfId="1501" xr:uid="{BE865E63-DD05-4C66-84E2-0ACBC89CEF73}"/>
    <cellStyle name="Normal 6 3 2 5 3" xfId="1502" xr:uid="{DAA94115-E9A8-4AB4-AB8A-59366ECCEAC2}"/>
    <cellStyle name="Normal 6 3 2 5 3 2" xfId="1503" xr:uid="{D7C634DA-C4E9-4C17-829A-898DED49BAA4}"/>
    <cellStyle name="Normal 6 3 2 5 4" xfId="1504" xr:uid="{32966440-ED9C-47FB-B561-4979A66F75CD}"/>
    <cellStyle name="Normal 6 3 2 6" xfId="619" xr:uid="{3D0AED62-2865-406D-9F07-A1C7FE596762}"/>
    <cellStyle name="Normal 6 3 2 6 2" xfId="1505" xr:uid="{9298198F-47FA-4ADB-8616-611FA7DBC046}"/>
    <cellStyle name="Normal 6 3 2 6 2 2" xfId="1506" xr:uid="{8AB44064-4C66-40BB-B75C-6FBEA900A6FF}"/>
    <cellStyle name="Normal 6 3 2 6 3" xfId="1507" xr:uid="{06B741B5-BD9F-4960-931F-549914FC72B9}"/>
    <cellStyle name="Normal 6 3 2 6 4" xfId="3140" xr:uid="{1D29D624-E0EF-4CC2-9F65-BF3E2BD2499A}"/>
    <cellStyle name="Normal 6 3 2 7" xfId="1508" xr:uid="{928E4829-DE07-4EB7-89C2-35DA17ACD632}"/>
    <cellStyle name="Normal 6 3 2 7 2" xfId="1509" xr:uid="{4522EBA6-1FEE-4FD7-93B6-B0E73370EE3A}"/>
    <cellStyle name="Normal 6 3 2 8" xfId="1510" xr:uid="{02E9899B-CA96-4260-9977-CF08310CC2B5}"/>
    <cellStyle name="Normal 6 3 2 9" xfId="3141" xr:uid="{FDA1B793-790D-48BB-8AE3-56F97727DFF4}"/>
    <cellStyle name="Normal 6 3 3" xfId="119" xr:uid="{D4EE8DBB-F375-4806-A897-EE652DE27A2F}"/>
    <cellStyle name="Normal 6 3 3 2" xfId="120" xr:uid="{9F34B566-F506-4123-BB44-315164529805}"/>
    <cellStyle name="Normal 6 3 3 2 2" xfId="620" xr:uid="{E0721480-1656-44BB-B6F5-9AC2088C81AA}"/>
    <cellStyle name="Normal 6 3 3 2 2 2" xfId="621" xr:uid="{9CAB366B-4687-4373-A48E-56DE221F028B}"/>
    <cellStyle name="Normal 6 3 3 2 2 2 2" xfId="1511" xr:uid="{3EF137C8-4B20-4CB1-84F4-F0A3D54037FB}"/>
    <cellStyle name="Normal 6 3 3 2 2 2 2 2" xfId="1512" xr:uid="{670307A5-B06F-4CC2-AB04-D7BD969A3157}"/>
    <cellStyle name="Normal 6 3 3 2 2 2 3" xfId="1513" xr:uid="{47332B73-B857-4119-9BE8-0D375E5130CE}"/>
    <cellStyle name="Normal 6 3 3 2 2 3" xfId="1514" xr:uid="{876AA044-3A40-44E6-8C59-0AC7E24487D6}"/>
    <cellStyle name="Normal 6 3 3 2 2 3 2" xfId="1515" xr:uid="{3005AFB9-FE71-49AD-A1BD-6AD8A66F5CB3}"/>
    <cellStyle name="Normal 6 3 3 2 2 4" xfId="1516" xr:uid="{A0BCD229-C6A0-4125-AC4F-E577C995EE70}"/>
    <cellStyle name="Normal 6 3 3 2 3" xfId="622" xr:uid="{A9E006C9-6F63-4F4F-A09D-6EB27A7F7B74}"/>
    <cellStyle name="Normal 6 3 3 2 3 2" xfId="1517" xr:uid="{22C866BD-EA78-4196-88B2-87002A2C22C0}"/>
    <cellStyle name="Normal 6 3 3 2 3 2 2" xfId="1518" xr:uid="{45C70FC4-3295-4320-B136-6A808517E2C8}"/>
    <cellStyle name="Normal 6 3 3 2 3 3" xfId="1519" xr:uid="{989C39E6-6883-41C8-986B-72E5E180A0FD}"/>
    <cellStyle name="Normal 6 3 3 2 3 4" xfId="3142" xr:uid="{B7001FDD-4688-483C-B7D6-05DE5A094FF0}"/>
    <cellStyle name="Normal 6 3 3 2 4" xfId="1520" xr:uid="{8D4098CC-91FD-41C3-B31F-C76DA97B919E}"/>
    <cellStyle name="Normal 6 3 3 2 4 2" xfId="1521" xr:uid="{F4586DE5-61E5-4BAE-A1D6-75C7929DAA6A}"/>
    <cellStyle name="Normal 6 3 3 2 5" xfId="1522" xr:uid="{A03310E4-907D-407C-8DE0-3627A61B98C8}"/>
    <cellStyle name="Normal 6 3 3 2 6" xfId="3143" xr:uid="{4DB18D99-7FCE-4E44-8053-1EFC5B1C5B39}"/>
    <cellStyle name="Normal 6 3 3 3" xfId="326" xr:uid="{F5B17AC1-DB09-402C-8EC5-8E222E00225B}"/>
    <cellStyle name="Normal 6 3 3 3 2" xfId="623" xr:uid="{3E11C65B-4064-4392-8924-6CCEE211AD88}"/>
    <cellStyle name="Normal 6 3 3 3 2 2" xfId="624" xr:uid="{58B512B0-898A-4344-913E-0446E2AD2C4E}"/>
    <cellStyle name="Normal 6 3 3 3 2 2 2" xfId="1523" xr:uid="{17630FB6-4704-4859-89B0-E1487738F0BC}"/>
    <cellStyle name="Normal 6 3 3 3 2 2 2 2" xfId="1524" xr:uid="{771ADF60-74B6-499E-AE53-E5D4A6052AB2}"/>
    <cellStyle name="Normal 6 3 3 3 2 2 3" xfId="1525" xr:uid="{D30993B3-6A7D-4648-A5D5-AEB7612D9DF6}"/>
    <cellStyle name="Normal 6 3 3 3 2 3" xfId="1526" xr:uid="{EABA1DD2-50B1-4198-A537-0242808CA263}"/>
    <cellStyle name="Normal 6 3 3 3 2 3 2" xfId="1527" xr:uid="{F7250692-D652-45F6-85A8-9FA3ECF2D89C}"/>
    <cellStyle name="Normal 6 3 3 3 2 4" xfId="1528" xr:uid="{63C1DD72-3395-4DB1-B6FE-26EB0A8C723C}"/>
    <cellStyle name="Normal 6 3 3 3 3" xfId="625" xr:uid="{5D5BFF76-886A-4110-A461-0CA22E68CDD4}"/>
    <cellStyle name="Normal 6 3 3 3 3 2" xfId="1529" xr:uid="{A067171E-9E92-4DFF-A42A-F2FFBA6DD646}"/>
    <cellStyle name="Normal 6 3 3 3 3 2 2" xfId="1530" xr:uid="{5415301C-A927-4EF7-B291-B42CD492EC14}"/>
    <cellStyle name="Normal 6 3 3 3 3 3" xfId="1531" xr:uid="{E27AE4A3-CF43-4293-AF21-1F921A52EA9F}"/>
    <cellStyle name="Normal 6 3 3 3 4" xfId="1532" xr:uid="{07AC789C-4FB8-46B7-9017-E1FD936756BF}"/>
    <cellStyle name="Normal 6 3 3 3 4 2" xfId="1533" xr:uid="{BDFDB99B-371C-4935-80D6-DE75F3DA8FF4}"/>
    <cellStyle name="Normal 6 3 3 3 5" xfId="1534" xr:uid="{BEF62419-FAA6-450D-AFF7-27242AE89F98}"/>
    <cellStyle name="Normal 6 3 3 4" xfId="327" xr:uid="{48182FEC-BF53-42F4-A3B5-930DF9AB1FCA}"/>
    <cellStyle name="Normal 6 3 3 4 2" xfId="626" xr:uid="{7EC39609-A639-4F3B-B9AA-2774B8D02138}"/>
    <cellStyle name="Normal 6 3 3 4 2 2" xfId="1535" xr:uid="{9DBBC1A4-1BAC-45A1-97A4-B9B414DD144A}"/>
    <cellStyle name="Normal 6 3 3 4 2 2 2" xfId="1536" xr:uid="{CFAC6BB6-B33D-4A2D-8876-7908C691385C}"/>
    <cellStyle name="Normal 6 3 3 4 2 3" xfId="1537" xr:uid="{00295FC1-B5ED-42DC-997C-071F0234256B}"/>
    <cellStyle name="Normal 6 3 3 4 3" xfId="1538" xr:uid="{FAE3A7BD-8AEE-461C-AE34-A7A000FBE363}"/>
    <cellStyle name="Normal 6 3 3 4 3 2" xfId="1539" xr:uid="{399EE0D8-BC7B-487C-B8DA-29643BB975D1}"/>
    <cellStyle name="Normal 6 3 3 4 4" xfId="1540" xr:uid="{286BC765-2D66-48C3-BD6F-BC40B688ADEC}"/>
    <cellStyle name="Normal 6 3 3 5" xfId="627" xr:uid="{480CBDF2-1BB0-47CD-A2C9-E02A00DF4B90}"/>
    <cellStyle name="Normal 6 3 3 5 2" xfId="1541" xr:uid="{A62F0D87-8657-4892-B008-984AA9E0DD1A}"/>
    <cellStyle name="Normal 6 3 3 5 2 2" xfId="1542" xr:uid="{3C7656FB-1EE6-42BF-ABC7-E55213685BFB}"/>
    <cellStyle name="Normal 6 3 3 5 3" xfId="1543" xr:uid="{E50437E9-1C1B-436E-AC01-AB9EA30F1C9A}"/>
    <cellStyle name="Normal 6 3 3 5 4" xfId="3144" xr:uid="{EF375F5D-CDC7-41DE-BEA4-BB9ADAD81F38}"/>
    <cellStyle name="Normal 6 3 3 6" xfId="1544" xr:uid="{95C5249A-D746-4B13-B65A-6E01C04432BA}"/>
    <cellStyle name="Normal 6 3 3 6 2" xfId="1545" xr:uid="{E473A1DF-B653-4A42-91C9-6A9B623A162E}"/>
    <cellStyle name="Normal 6 3 3 7" xfId="1546" xr:uid="{4387CDF9-ABC1-456A-BF56-1C1247876240}"/>
    <cellStyle name="Normal 6 3 3 8" xfId="3145" xr:uid="{A08E3183-A750-4F15-AC3B-E5D168E5A736}"/>
    <cellStyle name="Normal 6 3 4" xfId="121" xr:uid="{A5AE9160-CCD4-4DA2-9B49-EAAEE6B0570A}"/>
    <cellStyle name="Normal 6 3 4 2" xfId="447" xr:uid="{3DE05A8C-9BED-450E-BEC2-7776039C3A5D}"/>
    <cellStyle name="Normal 6 3 4 2 2" xfId="628" xr:uid="{115DA949-3EC4-4F48-A08F-4C60B0589206}"/>
    <cellStyle name="Normal 6 3 4 2 2 2" xfId="1547" xr:uid="{F37777BA-D1B0-47B4-B28F-FE98E62358C7}"/>
    <cellStyle name="Normal 6 3 4 2 2 2 2" xfId="1548" xr:uid="{F8C14FC8-EE49-4C18-8631-72D229976304}"/>
    <cellStyle name="Normal 6 3 4 2 2 3" xfId="1549" xr:uid="{610CC3BD-8651-4D6D-A4E4-AF0696B849CB}"/>
    <cellStyle name="Normal 6 3 4 2 2 4" xfId="3146" xr:uid="{6349E7AF-F8EB-4388-9FA3-E2C2F9818476}"/>
    <cellStyle name="Normal 6 3 4 2 3" xfId="1550" xr:uid="{C82485A1-CD0A-4978-9440-DA98DD75D9A5}"/>
    <cellStyle name="Normal 6 3 4 2 3 2" xfId="1551" xr:uid="{3C44F5C4-86B2-47FE-BF26-57162E9E4BC5}"/>
    <cellStyle name="Normal 6 3 4 2 4" xfId="1552" xr:uid="{8F0D5275-6298-4046-8C37-FC2BA27767C6}"/>
    <cellStyle name="Normal 6 3 4 2 5" xfId="3147" xr:uid="{526AF54A-D3FF-4D70-84B7-5D1B4083931D}"/>
    <cellStyle name="Normal 6 3 4 3" xfId="629" xr:uid="{4F2851E9-3AD8-4678-BCA8-001EE8CA4968}"/>
    <cellStyle name="Normal 6 3 4 3 2" xfId="1553" xr:uid="{FA08A7EA-5F25-4DD5-A435-1CCCEB6CE70F}"/>
    <cellStyle name="Normal 6 3 4 3 2 2" xfId="1554" xr:uid="{E62851B5-3232-4AAF-AA5E-3ACAC08C1EBB}"/>
    <cellStyle name="Normal 6 3 4 3 3" xfId="1555" xr:uid="{BDCF016F-D495-4D77-ACEC-4087C5902426}"/>
    <cellStyle name="Normal 6 3 4 3 4" xfId="3148" xr:uid="{31AFD176-1B45-40D0-9EE2-CC89B6B73E73}"/>
    <cellStyle name="Normal 6 3 4 4" xfId="1556" xr:uid="{886B8B98-C051-4FF6-A330-5FB44D77F8B6}"/>
    <cellStyle name="Normal 6 3 4 4 2" xfId="1557" xr:uid="{539F714C-2660-462F-850E-3854BC5FD32F}"/>
    <cellStyle name="Normal 6 3 4 4 3" xfId="3149" xr:uid="{7061DE67-BDFB-4893-89CF-654DC9154774}"/>
    <cellStyle name="Normal 6 3 4 4 4" xfId="3150" xr:uid="{079996ED-C362-4C10-AA79-3A524EB5F1B9}"/>
    <cellStyle name="Normal 6 3 4 5" xfId="1558" xr:uid="{20942478-A030-4717-BB09-BB33E5147969}"/>
    <cellStyle name="Normal 6 3 4 6" xfId="3151" xr:uid="{A2383EBB-A798-46AE-97EF-3EB6471E5767}"/>
    <cellStyle name="Normal 6 3 4 7" xfId="3152" xr:uid="{FC9CAD30-FADF-4F1F-B6F3-0970FEBE344E}"/>
    <cellStyle name="Normal 6 3 5" xfId="328" xr:uid="{CB2AAA06-29A2-41B7-912C-82178C46C359}"/>
    <cellStyle name="Normal 6 3 5 2" xfId="630" xr:uid="{4E481C0D-3871-40A4-8C70-1CD29CF97EBE}"/>
    <cellStyle name="Normal 6 3 5 2 2" xfId="631" xr:uid="{B1347749-A107-4A1D-B06F-EEDD473335E4}"/>
    <cellStyle name="Normal 6 3 5 2 2 2" xfId="1559" xr:uid="{64331759-B332-44D9-B495-3BBEA01784DE}"/>
    <cellStyle name="Normal 6 3 5 2 2 2 2" xfId="1560" xr:uid="{BC49138B-722A-4514-8E80-1ACFDF78C2E9}"/>
    <cellStyle name="Normal 6 3 5 2 2 3" xfId="1561" xr:uid="{45D8E03C-5345-4124-8FC4-CB68460F02E6}"/>
    <cellStyle name="Normal 6 3 5 2 3" xfId="1562" xr:uid="{7949084B-2983-4033-87E9-F7D986207FD4}"/>
    <cellStyle name="Normal 6 3 5 2 3 2" xfId="1563" xr:uid="{0C2282B8-2C4E-44A1-9B24-C365E266813C}"/>
    <cellStyle name="Normal 6 3 5 2 4" xfId="1564" xr:uid="{0EA1FE1B-EF6C-4699-B658-E4452D8471CE}"/>
    <cellStyle name="Normal 6 3 5 3" xfId="632" xr:uid="{B7BD7C43-34CD-42C7-89AE-B7E4EB8FEDA2}"/>
    <cellStyle name="Normal 6 3 5 3 2" xfId="1565" xr:uid="{26CE1B81-5676-4EF8-9904-57D7D9116800}"/>
    <cellStyle name="Normal 6 3 5 3 2 2" xfId="1566" xr:uid="{6CE5B684-267C-4BE1-944D-E8020E26A429}"/>
    <cellStyle name="Normal 6 3 5 3 3" xfId="1567" xr:uid="{1EA3D317-B537-4801-9991-D49E6577FBEB}"/>
    <cellStyle name="Normal 6 3 5 3 4" xfId="3153" xr:uid="{BC8E5674-F339-4DFF-B707-9EE8EF86028C}"/>
    <cellStyle name="Normal 6 3 5 4" xfId="1568" xr:uid="{0015B022-9EB4-4E2E-ABF2-622824B435CB}"/>
    <cellStyle name="Normal 6 3 5 4 2" xfId="1569" xr:uid="{C0C52241-CCF5-46A5-91CF-7089764CC769}"/>
    <cellStyle name="Normal 6 3 5 5" xfId="1570" xr:uid="{72038DD0-55FA-4507-88F3-30A6A1B6CF25}"/>
    <cellStyle name="Normal 6 3 5 6" xfId="3154" xr:uid="{7FD3C989-0B67-40F6-91F0-106089AF01DF}"/>
    <cellStyle name="Normal 6 3 6" xfId="329" xr:uid="{A7A54046-CD77-4D92-91F7-F6D068F4473A}"/>
    <cellStyle name="Normal 6 3 6 2" xfId="633" xr:uid="{CE56CB5B-2B51-494E-895C-9EC445C06A98}"/>
    <cellStyle name="Normal 6 3 6 2 2" xfId="1571" xr:uid="{8AEDCEC4-D349-4638-B2E4-C126249D6286}"/>
    <cellStyle name="Normal 6 3 6 2 2 2" xfId="1572" xr:uid="{FBF07D66-4551-4BC1-9334-11245D129C64}"/>
    <cellStyle name="Normal 6 3 6 2 3" xfId="1573" xr:uid="{591B18CE-DBC8-4045-AD5B-C0F0F562DFC0}"/>
    <cellStyle name="Normal 6 3 6 2 4" xfId="3155" xr:uid="{43BF4623-16A7-498F-8596-0425642262B2}"/>
    <cellStyle name="Normal 6 3 6 3" xfId="1574" xr:uid="{FCC18948-95C1-462D-9D50-20F6EB7755C2}"/>
    <cellStyle name="Normal 6 3 6 3 2" xfId="1575" xr:uid="{9E3883DA-FD95-4D97-AC3A-E25F27D88FB0}"/>
    <cellStyle name="Normal 6 3 6 4" xfId="1576" xr:uid="{A6858F92-20AB-42A9-9635-78E733931A89}"/>
    <cellStyle name="Normal 6 3 6 5" xfId="3156" xr:uid="{0AB4473E-66D7-42D8-A796-4EF64051433D}"/>
    <cellStyle name="Normal 6 3 7" xfId="634" xr:uid="{942E12A3-DAD3-4757-A5EB-B440B9E92103}"/>
    <cellStyle name="Normal 6 3 7 2" xfId="1577" xr:uid="{22388C71-745D-4B56-BAB9-A19680B96F48}"/>
    <cellStyle name="Normal 6 3 7 2 2" xfId="1578" xr:uid="{4308C9EB-6E8D-4C8E-92E8-AFB6B07485CF}"/>
    <cellStyle name="Normal 6 3 7 3" xfId="1579" xr:uid="{51D8A71B-FEB3-40DC-874E-E32459964854}"/>
    <cellStyle name="Normal 6 3 7 4" xfId="3157" xr:uid="{7637E595-361E-4CC6-AE82-BAD66ED9602F}"/>
    <cellStyle name="Normal 6 3 8" xfId="1580" xr:uid="{62ABB0F5-50FA-4AAF-BA4F-88B1D5D431B1}"/>
    <cellStyle name="Normal 6 3 8 2" xfId="1581" xr:uid="{B34E500D-7B4F-4E19-998A-F7EC93946C65}"/>
    <cellStyle name="Normal 6 3 8 3" xfId="3158" xr:uid="{AA6A3DD5-41AD-41E0-9476-5F7C40D92467}"/>
    <cellStyle name="Normal 6 3 8 4" xfId="3159" xr:uid="{69BD41BA-4D5A-4F44-8356-13CDD061379C}"/>
    <cellStyle name="Normal 6 3 9" xfId="1582" xr:uid="{9458FEF1-A601-464B-8D08-1811C539AA45}"/>
    <cellStyle name="Normal 6 3 9 2" xfId="4718" xr:uid="{DF256396-449C-4FBD-BFCF-19878B137CB6}"/>
    <cellStyle name="Normal 6 4" xfId="122" xr:uid="{EDCA51A0-C727-4602-AFBA-4BFC9E517D0A}"/>
    <cellStyle name="Normal 6 4 10" xfId="3160" xr:uid="{6BDD1003-9BB8-4E2E-B0D7-E4B81B9CC594}"/>
    <cellStyle name="Normal 6 4 11" xfId="3161" xr:uid="{D8661607-A237-4E33-9A54-F945C1D24588}"/>
    <cellStyle name="Normal 6 4 2" xfId="123" xr:uid="{CD955351-7FCB-4B6E-BD11-DE52A1AE1371}"/>
    <cellStyle name="Normal 6 4 2 2" xfId="124" xr:uid="{E91324BB-8FFF-43D3-A578-75B1500D64C7}"/>
    <cellStyle name="Normal 6 4 2 2 2" xfId="330" xr:uid="{0E229E90-0890-40AA-9724-87C6AFF49FEB}"/>
    <cellStyle name="Normal 6 4 2 2 2 2" xfId="635" xr:uid="{D3AF5F22-4F32-4FD6-BEF5-BA8D9A61579F}"/>
    <cellStyle name="Normal 6 4 2 2 2 2 2" xfId="1583" xr:uid="{8B380AFB-B0C0-41E5-8F39-55A7FA0D3706}"/>
    <cellStyle name="Normal 6 4 2 2 2 2 2 2" xfId="1584" xr:uid="{F2344C41-AEF6-4346-932D-5E581EEFBB88}"/>
    <cellStyle name="Normal 6 4 2 2 2 2 3" xfId="1585" xr:uid="{67FBDCCD-93A2-4E10-A852-F88B3FAB9BB2}"/>
    <cellStyle name="Normal 6 4 2 2 2 2 4" xfId="3162" xr:uid="{BDC0AE4C-F232-408B-B1F9-68DE0C728101}"/>
    <cellStyle name="Normal 6 4 2 2 2 3" xfId="1586" xr:uid="{2F9DC132-69C1-4283-B50A-E7FA4EC200C7}"/>
    <cellStyle name="Normal 6 4 2 2 2 3 2" xfId="1587" xr:uid="{3417772D-587A-40D9-9F59-92D761FBE05F}"/>
    <cellStyle name="Normal 6 4 2 2 2 3 3" xfId="3163" xr:uid="{A7ED04CE-FA7F-45AB-8158-49B239F89B0B}"/>
    <cellStyle name="Normal 6 4 2 2 2 3 4" xfId="3164" xr:uid="{C8F0E35F-2460-4F20-AF59-7A10EDD4697B}"/>
    <cellStyle name="Normal 6 4 2 2 2 4" xfId="1588" xr:uid="{4AD0A6BB-D6B6-44CB-90B8-C91959E21F66}"/>
    <cellStyle name="Normal 6 4 2 2 2 5" xfId="3165" xr:uid="{D9FAAF1C-58A9-4F28-BADB-E7B7EDEB6192}"/>
    <cellStyle name="Normal 6 4 2 2 2 6" xfId="3166" xr:uid="{C755F12E-E32E-432E-AF12-BF6744AA1BE6}"/>
    <cellStyle name="Normal 6 4 2 2 3" xfId="636" xr:uid="{5F6369F5-7B11-43DD-91ED-6DDD626D7228}"/>
    <cellStyle name="Normal 6 4 2 2 3 2" xfId="1589" xr:uid="{DFAA75FF-0C5E-41FC-A2AC-A28DE5080884}"/>
    <cellStyle name="Normal 6 4 2 2 3 2 2" xfId="1590" xr:uid="{2603E771-7373-4CDD-988F-0508C226056E}"/>
    <cellStyle name="Normal 6 4 2 2 3 2 3" xfId="3167" xr:uid="{067AE8C7-25F7-49AB-884B-626E03E92E78}"/>
    <cellStyle name="Normal 6 4 2 2 3 2 4" xfId="3168" xr:uid="{00F01C18-5D34-4C36-A650-59CDDD8D4A31}"/>
    <cellStyle name="Normal 6 4 2 2 3 3" xfId="1591" xr:uid="{6A3335C2-B3D6-481C-A231-B815508A4AA7}"/>
    <cellStyle name="Normal 6 4 2 2 3 4" xfId="3169" xr:uid="{B3A2B28E-D26B-4A7D-84EA-54D1B2B5D17C}"/>
    <cellStyle name="Normal 6 4 2 2 3 5" xfId="3170" xr:uid="{4C8C3F34-8FD5-4A34-80DC-974F5B212F40}"/>
    <cellStyle name="Normal 6 4 2 2 4" xfId="1592" xr:uid="{BDC6D25A-8074-4E38-B743-F1FA9409D4BC}"/>
    <cellStyle name="Normal 6 4 2 2 4 2" xfId="1593" xr:uid="{69EFEB11-E9BC-41EC-9DD7-5B97E513CE55}"/>
    <cellStyle name="Normal 6 4 2 2 4 3" xfId="3171" xr:uid="{52119F0E-D147-4D29-912D-C87289B730B7}"/>
    <cellStyle name="Normal 6 4 2 2 4 4" xfId="3172" xr:uid="{58C5082F-CD47-4B39-968B-CA8D17AA957E}"/>
    <cellStyle name="Normal 6 4 2 2 5" xfId="1594" xr:uid="{2AA29E50-EA41-40A9-84DF-387A460E1389}"/>
    <cellStyle name="Normal 6 4 2 2 5 2" xfId="3173" xr:uid="{C200E002-0EDA-4730-ACD2-B2CEA91AFCFE}"/>
    <cellStyle name="Normal 6 4 2 2 5 3" xfId="3174" xr:uid="{D9A74C85-6188-4BE6-954F-D74AB6906926}"/>
    <cellStyle name="Normal 6 4 2 2 5 4" xfId="3175" xr:uid="{29B59DB7-3D69-494A-8489-C3B17CF017E7}"/>
    <cellStyle name="Normal 6 4 2 2 6" xfId="3176" xr:uid="{38CD7FDE-8B3D-4E14-9CBA-CF65E89AC741}"/>
    <cellStyle name="Normal 6 4 2 2 7" xfId="3177" xr:uid="{243D18B8-BA43-4F00-A33F-461A9132FB1F}"/>
    <cellStyle name="Normal 6 4 2 2 8" xfId="3178" xr:uid="{19346687-D2CF-453E-9869-526DD7E904A0}"/>
    <cellStyle name="Normal 6 4 2 3" xfId="331" xr:uid="{12B29A2D-3CFE-4422-8B0E-F6880B44942F}"/>
    <cellStyle name="Normal 6 4 2 3 2" xfId="637" xr:uid="{F9124B93-8E60-44D5-ACF7-EC8920B0C60F}"/>
    <cellStyle name="Normal 6 4 2 3 2 2" xfId="638" xr:uid="{A8946974-EB98-4B06-BB4B-D8DC0F283627}"/>
    <cellStyle name="Normal 6 4 2 3 2 2 2" xfId="1595" xr:uid="{F72BD1FF-E842-4203-9188-75C0D8F37704}"/>
    <cellStyle name="Normal 6 4 2 3 2 2 2 2" xfId="1596" xr:uid="{444C6322-25C6-4C9B-B193-04C5905C7428}"/>
    <cellStyle name="Normal 6 4 2 3 2 2 3" xfId="1597" xr:uid="{E393CCF1-DC99-4D7E-86CE-4579CFB76919}"/>
    <cellStyle name="Normal 6 4 2 3 2 3" xfId="1598" xr:uid="{E57ECB99-F9F2-468C-A898-03CDAADB6432}"/>
    <cellStyle name="Normal 6 4 2 3 2 3 2" xfId="1599" xr:uid="{9488F9AA-62FC-4608-B0B2-DB6329FD3140}"/>
    <cellStyle name="Normal 6 4 2 3 2 4" xfId="1600" xr:uid="{0653C922-031E-4B8F-B439-81F77ACA51DD}"/>
    <cellStyle name="Normal 6 4 2 3 3" xfId="639" xr:uid="{0A2886A2-8005-4EE3-BEED-A0635A375935}"/>
    <cellStyle name="Normal 6 4 2 3 3 2" xfId="1601" xr:uid="{F40C8D79-E298-4FB3-ACDC-B4EC2B92254B}"/>
    <cellStyle name="Normal 6 4 2 3 3 2 2" xfId="1602" xr:uid="{E0A00AF0-BC1B-458C-A8E7-D29BFF364A8E}"/>
    <cellStyle name="Normal 6 4 2 3 3 3" xfId="1603" xr:uid="{C3B25218-A645-43DD-8D9D-58B6D830BFCA}"/>
    <cellStyle name="Normal 6 4 2 3 3 4" xfId="3179" xr:uid="{DBFC0EC7-A03E-47DA-8CA8-2A1166094C45}"/>
    <cellStyle name="Normal 6 4 2 3 4" xfId="1604" xr:uid="{B53009A0-29A9-434A-9253-24E9C3D6F769}"/>
    <cellStyle name="Normal 6 4 2 3 4 2" xfId="1605" xr:uid="{A82AE5E6-34E0-4455-82F3-AC5007AB3841}"/>
    <cellStyle name="Normal 6 4 2 3 5" xfId="1606" xr:uid="{3CC0D215-DC0B-4C6D-A39C-1E3B97CA051A}"/>
    <cellStyle name="Normal 6 4 2 3 6" xfId="3180" xr:uid="{F33B994C-CBFF-4E22-AA95-98A3481AFEE5}"/>
    <cellStyle name="Normal 6 4 2 4" xfId="332" xr:uid="{A7C14E96-8D45-4A65-B49D-69B17B59E221}"/>
    <cellStyle name="Normal 6 4 2 4 2" xfId="640" xr:uid="{6C5BED8B-8F9D-4E5D-918A-613324DE5D2D}"/>
    <cellStyle name="Normal 6 4 2 4 2 2" xfId="1607" xr:uid="{5DBE2D98-F06C-4420-A9AD-C000FF76C68C}"/>
    <cellStyle name="Normal 6 4 2 4 2 2 2" xfId="1608" xr:uid="{9662CAB0-EA27-4D98-A1F0-CE6677E47A4F}"/>
    <cellStyle name="Normal 6 4 2 4 2 3" xfId="1609" xr:uid="{E09ED694-E529-4816-876F-22A79388CCC9}"/>
    <cellStyle name="Normal 6 4 2 4 2 4" xfId="3181" xr:uid="{9EF40E37-E39B-46B6-AB63-32E336AD466E}"/>
    <cellStyle name="Normal 6 4 2 4 3" xfId="1610" xr:uid="{33EB5569-1DBC-4C8D-A234-2703C5EA90FD}"/>
    <cellStyle name="Normal 6 4 2 4 3 2" xfId="1611" xr:uid="{8D1AD04F-FF33-4DB3-914D-34269FC737CA}"/>
    <cellStyle name="Normal 6 4 2 4 4" xfId="1612" xr:uid="{41A1A741-B8C8-4569-8E60-F4AA5EBB030A}"/>
    <cellStyle name="Normal 6 4 2 4 5" xfId="3182" xr:uid="{4440663C-55BB-4662-9780-2839DC1A69DF}"/>
    <cellStyle name="Normal 6 4 2 5" xfId="333" xr:uid="{9749DBA1-E7B8-4D3D-ABB9-0A98DACDA84A}"/>
    <cellStyle name="Normal 6 4 2 5 2" xfId="1613" xr:uid="{8023DEA5-986C-4083-AFD8-28F173607A43}"/>
    <cellStyle name="Normal 6 4 2 5 2 2" xfId="1614" xr:uid="{993E381B-A590-4409-83DD-09292BC73040}"/>
    <cellStyle name="Normal 6 4 2 5 3" xfId="1615" xr:uid="{B7A4195E-005C-44C6-842B-B4FC1395292C}"/>
    <cellStyle name="Normal 6 4 2 5 4" xfId="3183" xr:uid="{73B41B7A-9C3A-43EB-B0A3-4A77A6BBC292}"/>
    <cellStyle name="Normal 6 4 2 6" xfId="1616" xr:uid="{0F64E7AD-B47A-40D7-8B04-E5BD23E8326C}"/>
    <cellStyle name="Normal 6 4 2 6 2" xfId="1617" xr:uid="{0CCD72C3-B511-4C1F-8065-02D6551B6F2B}"/>
    <cellStyle name="Normal 6 4 2 6 3" xfId="3184" xr:uid="{035A4D37-B49B-4C67-AD42-CD7E2876AD72}"/>
    <cellStyle name="Normal 6 4 2 6 4" xfId="3185" xr:uid="{F8669DBF-3E55-480D-BB36-144448B4B50C}"/>
    <cellStyle name="Normal 6 4 2 7" xfId="1618" xr:uid="{72D3EA1F-5923-4224-8AA9-089459875F4D}"/>
    <cellStyle name="Normal 6 4 2 8" xfId="3186" xr:uid="{B0377A10-B009-44BB-B27F-3C5E33F5E385}"/>
    <cellStyle name="Normal 6 4 2 9" xfId="3187" xr:uid="{2CA96BB1-A2B4-4A65-9544-CC03B23DB05F}"/>
    <cellStyle name="Normal 6 4 3" xfId="125" xr:uid="{BA4C36B4-C4CE-4C80-9940-3F55B73A0930}"/>
    <cellStyle name="Normal 6 4 3 2" xfId="126" xr:uid="{10B3B49B-DCFE-46C0-BF19-414D880003F9}"/>
    <cellStyle name="Normal 6 4 3 2 2" xfId="641" xr:uid="{B2F55C70-F14A-4DB1-B91B-4FCEEEF2C7C4}"/>
    <cellStyle name="Normal 6 4 3 2 2 2" xfId="1619" xr:uid="{3190B202-985C-4898-B558-FFF4DAEAEA82}"/>
    <cellStyle name="Normal 6 4 3 2 2 2 2" xfId="1620" xr:uid="{E1015D8B-F7F6-4F2C-8CC7-B8893AAA404D}"/>
    <cellStyle name="Normal 6 4 3 2 2 2 2 2" xfId="4476" xr:uid="{73F5B98B-2EE9-40D1-9D82-454F60BAB278}"/>
    <cellStyle name="Normal 6 4 3 2 2 2 3" xfId="4477" xr:uid="{55C04C30-9BD8-4B58-8D2B-F1D85CC62609}"/>
    <cellStyle name="Normal 6 4 3 2 2 3" xfId="1621" xr:uid="{DDFB45A2-91BC-49CA-B55A-8364072CC35A}"/>
    <cellStyle name="Normal 6 4 3 2 2 3 2" xfId="4478" xr:uid="{1F5FAC2F-99D9-4B7E-A52D-A133701C4476}"/>
    <cellStyle name="Normal 6 4 3 2 2 4" xfId="3188" xr:uid="{99620746-C8B8-44FC-AC83-133752858BF6}"/>
    <cellStyle name="Normal 6 4 3 2 3" xfId="1622" xr:uid="{885A085E-C51F-49C8-B74F-B388BCA072D3}"/>
    <cellStyle name="Normal 6 4 3 2 3 2" xfId="1623" xr:uid="{6C52EB34-73E4-4628-9C1C-15C3DA45F22A}"/>
    <cellStyle name="Normal 6 4 3 2 3 2 2" xfId="4479" xr:uid="{9EC87AD6-25C0-4937-BA36-B9774BEC713B}"/>
    <cellStyle name="Normal 6 4 3 2 3 3" xfId="3189" xr:uid="{D2B09A4C-7F46-45D3-A78C-45DD9DA27B49}"/>
    <cellStyle name="Normal 6 4 3 2 3 4" xfId="3190" xr:uid="{7F1777B7-AE35-4CC5-8E77-6D0D6FB46166}"/>
    <cellStyle name="Normal 6 4 3 2 4" xfId="1624" xr:uid="{4DFB52C5-2522-44E2-A205-D9825A52650A}"/>
    <cellStyle name="Normal 6 4 3 2 4 2" xfId="4480" xr:uid="{278A209D-9875-4888-865D-AF2300E31201}"/>
    <cellStyle name="Normal 6 4 3 2 5" xfId="3191" xr:uid="{7FA09E86-522E-4DB3-9978-BC1F69481B91}"/>
    <cellStyle name="Normal 6 4 3 2 6" xfId="3192" xr:uid="{C0D689B2-6A7E-48F5-8367-537084FC761F}"/>
    <cellStyle name="Normal 6 4 3 3" xfId="334" xr:uid="{34423EB1-CA1F-49EE-8A40-0353424FA79D}"/>
    <cellStyle name="Normal 6 4 3 3 2" xfId="1625" xr:uid="{9C354830-C5A1-409C-864E-CBA8587D30A1}"/>
    <cellStyle name="Normal 6 4 3 3 2 2" xfId="1626" xr:uid="{276ECB1E-5E92-4E5F-8FD4-063E5E2990BA}"/>
    <cellStyle name="Normal 6 4 3 3 2 2 2" xfId="4481" xr:uid="{BEBB54E7-E1E7-4423-9DC9-66CB3D9F34AA}"/>
    <cellStyle name="Normal 6 4 3 3 2 3" xfId="3193" xr:uid="{95C48582-6764-472B-AF44-4253EC55D2EA}"/>
    <cellStyle name="Normal 6 4 3 3 2 4" xfId="3194" xr:uid="{62612807-7550-4201-8A3F-0B770BD167EE}"/>
    <cellStyle name="Normal 6 4 3 3 3" xfId="1627" xr:uid="{6806CEA2-AEED-49F1-B0F3-8AC0271BD21A}"/>
    <cellStyle name="Normal 6 4 3 3 3 2" xfId="4482" xr:uid="{E9A318A8-9AFF-4CF4-B390-76D691A7EAE7}"/>
    <cellStyle name="Normal 6 4 3 3 4" xfId="3195" xr:uid="{C66D34FC-E777-46B8-A280-886D2F343110}"/>
    <cellStyle name="Normal 6 4 3 3 5" xfId="3196" xr:uid="{39A5B923-9B03-42B9-887D-9E3F15EC526C}"/>
    <cellStyle name="Normal 6 4 3 4" xfId="1628" xr:uid="{98FF307D-E18A-453E-BA73-EEF3B7B03022}"/>
    <cellStyle name="Normal 6 4 3 4 2" xfId="1629" xr:uid="{91C846B4-8935-480A-9EB8-67F978AF7717}"/>
    <cellStyle name="Normal 6 4 3 4 2 2" xfId="4483" xr:uid="{B3931C91-1C23-4911-85BE-FA65FD90D6BF}"/>
    <cellStyle name="Normal 6 4 3 4 3" xfId="3197" xr:uid="{29F9E2D4-C9B8-429C-8B70-FA4480FE0A5F}"/>
    <cellStyle name="Normal 6 4 3 4 4" xfId="3198" xr:uid="{A95020B2-5192-4DC3-B8F8-5E2E4B57A965}"/>
    <cellStyle name="Normal 6 4 3 5" xfId="1630" xr:uid="{73EDC5B6-F6C3-4A68-8C62-0F2E3F4A3E3D}"/>
    <cellStyle name="Normal 6 4 3 5 2" xfId="3199" xr:uid="{58E7D74A-500A-4A46-8238-8FA98361869F}"/>
    <cellStyle name="Normal 6 4 3 5 3" xfId="3200" xr:uid="{2C184F09-68B5-49B6-AAC7-81A7ED596DD4}"/>
    <cellStyle name="Normal 6 4 3 5 4" xfId="3201" xr:uid="{7F0B667D-A24E-4233-AE9F-24147F7B835D}"/>
    <cellStyle name="Normal 6 4 3 6" xfId="3202" xr:uid="{359632A9-6676-4AC5-8A7B-4843A48F5A66}"/>
    <cellStyle name="Normal 6 4 3 7" xfId="3203" xr:uid="{6904617B-75AC-4630-8C2F-7FCD936DF500}"/>
    <cellStyle name="Normal 6 4 3 8" xfId="3204" xr:uid="{BA2AAB33-F9E3-47AD-B634-4104CBF4C264}"/>
    <cellStyle name="Normal 6 4 4" xfId="127" xr:uid="{C0C5A06C-415A-45A9-85C5-1A9D3A35AA94}"/>
    <cellStyle name="Normal 6 4 4 2" xfId="642" xr:uid="{061321F7-2903-465E-B9BA-8FE978D629EE}"/>
    <cellStyle name="Normal 6 4 4 2 2" xfId="643" xr:uid="{DF08B26F-A6F6-4AC1-835D-8809C66746AE}"/>
    <cellStyle name="Normal 6 4 4 2 2 2" xfId="1631" xr:uid="{36540937-DF3B-4161-99C6-7D641FB9ED83}"/>
    <cellStyle name="Normal 6 4 4 2 2 2 2" xfId="1632" xr:uid="{01B0B775-88CD-4B98-86FF-E7E8330904D1}"/>
    <cellStyle name="Normal 6 4 4 2 2 3" xfId="1633" xr:uid="{5CBAAF05-0FA8-4F3E-AD1B-0501153F9AB4}"/>
    <cellStyle name="Normal 6 4 4 2 2 4" xfId="3205" xr:uid="{FFE2AA3C-FAD6-4C42-9418-3C584BE4CFBF}"/>
    <cellStyle name="Normal 6 4 4 2 3" xfId="1634" xr:uid="{7872774B-23C9-4369-99B8-8FD931F39E2D}"/>
    <cellStyle name="Normal 6 4 4 2 3 2" xfId="1635" xr:uid="{A1CFCA8E-426A-4F97-ABC8-5AE55940F452}"/>
    <cellStyle name="Normal 6 4 4 2 4" xfId="1636" xr:uid="{2279002E-1317-4B0F-87BE-A7BF2984AAA8}"/>
    <cellStyle name="Normal 6 4 4 2 5" xfId="3206" xr:uid="{94CB9F72-1045-424C-B2E2-33B12C858E6E}"/>
    <cellStyle name="Normal 6 4 4 3" xfId="644" xr:uid="{528CAD9C-E356-441D-84C3-D8757225FDE4}"/>
    <cellStyle name="Normal 6 4 4 3 2" xfId="1637" xr:uid="{111C7001-1A0F-4864-960F-3F0CD7032FDD}"/>
    <cellStyle name="Normal 6 4 4 3 2 2" xfId="1638" xr:uid="{6BBEC96D-CD73-471E-A0E6-2BD400B336E3}"/>
    <cellStyle name="Normal 6 4 4 3 3" xfId="1639" xr:uid="{9AE6C9D0-E06F-4885-9593-50370931D8C5}"/>
    <cellStyle name="Normal 6 4 4 3 4" xfId="3207" xr:uid="{BC17EBCC-AAF3-4A1C-A98E-7D62ADF0F0C0}"/>
    <cellStyle name="Normal 6 4 4 4" xfId="1640" xr:uid="{A615A1B7-2A1C-4F1D-B1BE-9E7281970107}"/>
    <cellStyle name="Normal 6 4 4 4 2" xfId="1641" xr:uid="{CF33CE43-A211-4EFD-A5C8-42357DD80787}"/>
    <cellStyle name="Normal 6 4 4 4 3" xfId="3208" xr:uid="{1AB92C6C-8FF1-47E1-9BD8-F61E7826F884}"/>
    <cellStyle name="Normal 6 4 4 4 4" xfId="3209" xr:uid="{F45CC181-0874-4DFB-902A-24219D063E07}"/>
    <cellStyle name="Normal 6 4 4 5" xfId="1642" xr:uid="{1C6C2CEC-D840-44B6-99D3-58B0A189BBB9}"/>
    <cellStyle name="Normal 6 4 4 6" xfId="3210" xr:uid="{23F8DE5F-57D9-4AC2-A517-877C9593C445}"/>
    <cellStyle name="Normal 6 4 4 7" xfId="3211" xr:uid="{29561F37-B86E-484A-A25C-5D8A7BD29A4B}"/>
    <cellStyle name="Normal 6 4 5" xfId="335" xr:uid="{432293B1-B08F-46C9-8B23-BC17C938A796}"/>
    <cellStyle name="Normal 6 4 5 2" xfId="645" xr:uid="{7037059C-3143-4EE7-A995-DD513AAD3105}"/>
    <cellStyle name="Normal 6 4 5 2 2" xfId="1643" xr:uid="{903FA7F7-990C-489E-B8A4-2662DA99D176}"/>
    <cellStyle name="Normal 6 4 5 2 2 2" xfId="1644" xr:uid="{6AFE037E-295E-4D4F-95D9-BE48714B656D}"/>
    <cellStyle name="Normal 6 4 5 2 3" xfId="1645" xr:uid="{E638CAA8-B40D-4BAE-B814-B91E910A6068}"/>
    <cellStyle name="Normal 6 4 5 2 4" xfId="3212" xr:uid="{CE2F514D-C56F-4C3C-8E7C-9F0D9CFE8A8F}"/>
    <cellStyle name="Normal 6 4 5 3" xfId="1646" xr:uid="{C05D67AE-A633-44F6-8D5D-DA8C42642E58}"/>
    <cellStyle name="Normal 6 4 5 3 2" xfId="1647" xr:uid="{72FD39C9-909E-4062-B124-CC7BA7224DD9}"/>
    <cellStyle name="Normal 6 4 5 3 3" xfId="3213" xr:uid="{C1A51219-1F1D-49AA-B3B8-E4E591FFE89D}"/>
    <cellStyle name="Normal 6 4 5 3 4" xfId="3214" xr:uid="{219017F6-32DD-4E5F-8776-A980F671ACFC}"/>
    <cellStyle name="Normal 6 4 5 4" xfId="1648" xr:uid="{3437E3B4-0080-4533-9C6D-4FBF75DC5ECB}"/>
    <cellStyle name="Normal 6 4 5 5" xfId="3215" xr:uid="{A9FABD86-CB82-49AB-9E42-8D3DF87C2211}"/>
    <cellStyle name="Normal 6 4 5 6" xfId="3216" xr:uid="{D58D1AD0-4E47-4329-8339-8F2408747B96}"/>
    <cellStyle name="Normal 6 4 6" xfId="336" xr:uid="{15CD0438-7064-4D3D-A323-14FBE6680D82}"/>
    <cellStyle name="Normal 6 4 6 2" xfId="1649" xr:uid="{AC480A99-938F-4CCE-BE51-9759B4B2F63A}"/>
    <cellStyle name="Normal 6 4 6 2 2" xfId="1650" xr:uid="{EF55C4EB-82FE-4635-8A04-38EEC4C29C4E}"/>
    <cellStyle name="Normal 6 4 6 2 3" xfId="3217" xr:uid="{0D2D6E97-3F09-48CD-B9D9-4E847E62A3DB}"/>
    <cellStyle name="Normal 6 4 6 2 4" xfId="3218" xr:uid="{A487E240-D2AD-415C-B66F-30A3237512A0}"/>
    <cellStyle name="Normal 6 4 6 3" xfId="1651" xr:uid="{C2768A9B-8DE7-41FF-9A1E-3AAB9E64E07F}"/>
    <cellStyle name="Normal 6 4 6 4" xfId="3219" xr:uid="{E24C2EF2-5CDE-4F67-A4D0-4776E0B0BA57}"/>
    <cellStyle name="Normal 6 4 6 5" xfId="3220" xr:uid="{FFE07880-C71B-4C16-9763-3A00DD84CDD2}"/>
    <cellStyle name="Normal 6 4 7" xfId="1652" xr:uid="{E8477A29-5DED-40C0-89D5-0DE973680671}"/>
    <cellStyle name="Normal 6 4 7 2" xfId="1653" xr:uid="{E22B885A-FB9E-4DDD-8D1A-BCBCB752881E}"/>
    <cellStyle name="Normal 6 4 7 3" xfId="3221" xr:uid="{1E42FD1C-0157-4DEF-B7D9-5029F8E37D30}"/>
    <cellStyle name="Normal 6 4 7 3 2" xfId="4407" xr:uid="{EEF7AE87-0812-4E64-A7A4-479BA7759BD5}"/>
    <cellStyle name="Normal 6 4 7 3 3" xfId="4685" xr:uid="{45AF5215-153B-4BCE-8E40-F519560B4C7E}"/>
    <cellStyle name="Normal 6 4 7 4" xfId="3222" xr:uid="{9AF5C565-857B-4F0A-9391-F544E6C510AD}"/>
    <cellStyle name="Normal 6 4 8" xfId="1654" xr:uid="{54BD307C-A8D3-4D68-ADC2-05D9CD15675C}"/>
    <cellStyle name="Normal 6 4 8 2" xfId="3223" xr:uid="{560F1220-6E13-467E-9AE1-620A3C6C1652}"/>
    <cellStyle name="Normal 6 4 8 3" xfId="3224" xr:uid="{48328910-4877-4791-9554-09D2175B5295}"/>
    <cellStyle name="Normal 6 4 8 4" xfId="3225" xr:uid="{DBB101D6-7088-4E8F-9CE5-1FBDCD8DC94C}"/>
    <cellStyle name="Normal 6 4 9" xfId="3226" xr:uid="{142BACDA-5D82-4295-BED5-FA6593BE178A}"/>
    <cellStyle name="Normal 6 5" xfId="128" xr:uid="{22F6DC33-8A96-4D3F-ACB9-305F91DEF592}"/>
    <cellStyle name="Normal 6 5 10" xfId="3227" xr:uid="{A70551BF-A88C-4D6A-8E23-D83BB0B89188}"/>
    <cellStyle name="Normal 6 5 11" xfId="3228" xr:uid="{1A7E2365-9407-48EB-BA32-032C8B06EF4E}"/>
    <cellStyle name="Normal 6 5 2" xfId="129" xr:uid="{524AAE98-A283-4375-AD76-95D18A7C319C}"/>
    <cellStyle name="Normal 6 5 2 2" xfId="337" xr:uid="{74075513-74D2-4C00-A1E7-8C19B97E57A7}"/>
    <cellStyle name="Normal 6 5 2 2 2" xfId="646" xr:uid="{BE2E7CE3-D5D4-4E71-9ABB-6BB837342853}"/>
    <cellStyle name="Normal 6 5 2 2 2 2" xfId="647" xr:uid="{EB2B5B85-A389-4B59-93DA-5A273B7023E6}"/>
    <cellStyle name="Normal 6 5 2 2 2 2 2" xfId="1655" xr:uid="{1ED35344-D6B3-4169-A8D7-748CE8FFC761}"/>
    <cellStyle name="Normal 6 5 2 2 2 2 3" xfId="3229" xr:uid="{A5FE3BF1-5FB9-4B36-9E32-4076554EA588}"/>
    <cellStyle name="Normal 6 5 2 2 2 2 4" xfId="3230" xr:uid="{F8E3ACE7-EB07-48A1-B322-C3B1C7459E35}"/>
    <cellStyle name="Normal 6 5 2 2 2 3" xfId="1656" xr:uid="{9295FDFA-91E4-4D22-831F-2DCE864A2453}"/>
    <cellStyle name="Normal 6 5 2 2 2 3 2" xfId="3231" xr:uid="{079CCC7C-5BC8-4E18-BB9C-2605EC09F81B}"/>
    <cellStyle name="Normal 6 5 2 2 2 3 3" xfId="3232" xr:uid="{5EB0BA65-0B01-4628-9405-443120436649}"/>
    <cellStyle name="Normal 6 5 2 2 2 3 4" xfId="3233" xr:uid="{B91CD7A1-2641-433E-8229-6D7B981C0F37}"/>
    <cellStyle name="Normal 6 5 2 2 2 4" xfId="3234" xr:uid="{9DAE060B-7D79-4428-AC39-5FE772D83FB8}"/>
    <cellStyle name="Normal 6 5 2 2 2 5" xfId="3235" xr:uid="{5C776135-D24B-435B-A50E-3D207614A509}"/>
    <cellStyle name="Normal 6 5 2 2 2 6" xfId="3236" xr:uid="{0CE89A37-071B-4262-AA67-BF897638135B}"/>
    <cellStyle name="Normal 6 5 2 2 3" xfId="648" xr:uid="{DF97EC49-B081-423B-A698-D0D2318087A1}"/>
    <cellStyle name="Normal 6 5 2 2 3 2" xfId="1657" xr:uid="{476F831B-0424-4932-A2BD-6C5423C41B85}"/>
    <cellStyle name="Normal 6 5 2 2 3 2 2" xfId="3237" xr:uid="{77FC2719-2127-4263-B897-314823137F44}"/>
    <cellStyle name="Normal 6 5 2 2 3 2 3" xfId="3238" xr:uid="{5261F71A-B95F-4490-8585-2DCE085B121C}"/>
    <cellStyle name="Normal 6 5 2 2 3 2 4" xfId="3239" xr:uid="{3291FCFA-8781-4697-89BC-20A82F977ACD}"/>
    <cellStyle name="Normal 6 5 2 2 3 3" xfId="3240" xr:uid="{11660DF5-AD91-4262-8709-CC290DC36974}"/>
    <cellStyle name="Normal 6 5 2 2 3 4" xfId="3241" xr:uid="{6919F011-7E35-43A5-B47D-3B8446ED307E}"/>
    <cellStyle name="Normal 6 5 2 2 3 5" xfId="3242" xr:uid="{C5EA593F-F01A-49E9-B567-DA86C80F3D77}"/>
    <cellStyle name="Normal 6 5 2 2 4" xfId="1658" xr:uid="{41FD437F-848C-465E-AE25-41207EB48146}"/>
    <cellStyle name="Normal 6 5 2 2 4 2" xfId="3243" xr:uid="{C67BCF10-9383-42E0-A1DE-CA81D7F68550}"/>
    <cellStyle name="Normal 6 5 2 2 4 3" xfId="3244" xr:uid="{A4598785-624A-4BD9-A35F-6FB98AFAFA10}"/>
    <cellStyle name="Normal 6 5 2 2 4 4" xfId="3245" xr:uid="{8B4BB196-0D8B-4002-AE7F-7E565BA26FE9}"/>
    <cellStyle name="Normal 6 5 2 2 5" xfId="3246" xr:uid="{C28D344C-AFE7-4532-AE51-03BE08CBD15A}"/>
    <cellStyle name="Normal 6 5 2 2 5 2" xfId="3247" xr:uid="{C4684E76-ED83-41AE-B3D5-DCE8E62EFE5F}"/>
    <cellStyle name="Normal 6 5 2 2 5 3" xfId="3248" xr:uid="{7CB9BEFE-5ABF-4219-BBE8-810849786088}"/>
    <cellStyle name="Normal 6 5 2 2 5 4" xfId="3249" xr:uid="{EC0FA8FE-D949-4E26-AEDD-8E5BBDB4F562}"/>
    <cellStyle name="Normal 6 5 2 2 6" xfId="3250" xr:uid="{13655940-E06B-45CA-BE04-EFC6CE0C6EE6}"/>
    <cellStyle name="Normal 6 5 2 2 7" xfId="3251" xr:uid="{ABBFEEC1-8BFD-4C1A-A896-3F7DB70548AA}"/>
    <cellStyle name="Normal 6 5 2 2 8" xfId="3252" xr:uid="{CA6A1682-C945-4279-977A-97C14EED0D0C}"/>
    <cellStyle name="Normal 6 5 2 3" xfId="649" xr:uid="{9E1E1BE8-6A9B-4DA2-9918-3358EA19B81B}"/>
    <cellStyle name="Normal 6 5 2 3 2" xfId="650" xr:uid="{E2492267-4D9B-4762-BD08-4E03D304DB70}"/>
    <cellStyle name="Normal 6 5 2 3 2 2" xfId="651" xr:uid="{86BC36F9-1305-4A10-9DE8-54F6EBD67AFE}"/>
    <cellStyle name="Normal 6 5 2 3 2 3" xfId="3253" xr:uid="{C4A26CC7-DD3E-4F2A-A0B3-99E6A12D4B8A}"/>
    <cellStyle name="Normal 6 5 2 3 2 4" xfId="3254" xr:uid="{2D0706BC-3FA5-4280-AB60-7FAF528B7F84}"/>
    <cellStyle name="Normal 6 5 2 3 3" xfId="652" xr:uid="{49DD45ED-AD24-46F8-B247-41F826C138C2}"/>
    <cellStyle name="Normal 6 5 2 3 3 2" xfId="3255" xr:uid="{7638BC31-AD9A-4F54-86D4-0BDF81229D7B}"/>
    <cellStyle name="Normal 6 5 2 3 3 3" xfId="3256" xr:uid="{3A843113-BDC8-43C8-827A-E4DCC7EC179F}"/>
    <cellStyle name="Normal 6 5 2 3 3 4" xfId="3257" xr:uid="{236B8137-35F1-4DE8-ABB8-2E09551FF6D0}"/>
    <cellStyle name="Normal 6 5 2 3 4" xfId="3258" xr:uid="{E0D3D4E4-382B-4C60-BD6F-EBDD0955DDA6}"/>
    <cellStyle name="Normal 6 5 2 3 5" xfId="3259" xr:uid="{6C553814-F92E-4C22-842C-8E5C0CAE2448}"/>
    <cellStyle name="Normal 6 5 2 3 6" xfId="3260" xr:uid="{9AE9ABB8-0D99-48BC-AEB1-D8A0B739E22D}"/>
    <cellStyle name="Normal 6 5 2 4" xfId="653" xr:uid="{D518F984-A221-48A5-B607-032B1A83D042}"/>
    <cellStyle name="Normal 6 5 2 4 2" xfId="654" xr:uid="{D8ED4C41-DEE2-4999-B90D-3909DC5F90A7}"/>
    <cellStyle name="Normal 6 5 2 4 2 2" xfId="3261" xr:uid="{8ECFC6C8-DB17-4A6E-A7E7-80634318A684}"/>
    <cellStyle name="Normal 6 5 2 4 2 3" xfId="3262" xr:uid="{27EBCF5C-1E51-49A9-8372-805D1F0487F8}"/>
    <cellStyle name="Normal 6 5 2 4 2 4" xfId="3263" xr:uid="{4AE396E1-668B-43F6-9343-9B2E71DC3D37}"/>
    <cellStyle name="Normal 6 5 2 4 3" xfId="3264" xr:uid="{D36E35C3-3051-47BB-B320-C96B9837475F}"/>
    <cellStyle name="Normal 6 5 2 4 4" xfId="3265" xr:uid="{00BE18C6-421C-40AF-9D8B-15FE3411D021}"/>
    <cellStyle name="Normal 6 5 2 4 5" xfId="3266" xr:uid="{39AE26A9-6071-4971-A65B-6E28E001FAD8}"/>
    <cellStyle name="Normal 6 5 2 5" xfId="655" xr:uid="{23D45217-33AF-445D-8521-40E4B55E3A8F}"/>
    <cellStyle name="Normal 6 5 2 5 2" xfId="3267" xr:uid="{5FC166A0-31C9-4AA8-A222-53CBCABA3A0A}"/>
    <cellStyle name="Normal 6 5 2 5 3" xfId="3268" xr:uid="{07819C8D-C0BF-42E6-8EA0-BF311A7A32A8}"/>
    <cellStyle name="Normal 6 5 2 5 4" xfId="3269" xr:uid="{DEB0C6A1-2CA0-4EF7-9CD1-88BD82F03B86}"/>
    <cellStyle name="Normal 6 5 2 6" xfId="3270" xr:uid="{E8AD4E23-7B0A-48C8-B836-1828D7390116}"/>
    <cellStyle name="Normal 6 5 2 6 2" xfId="3271" xr:uid="{BC593C60-DB6F-4432-BC0F-A364800BA243}"/>
    <cellStyle name="Normal 6 5 2 6 3" xfId="3272" xr:uid="{FC564BD3-2FE1-4A9C-93B9-C53C0EE61250}"/>
    <cellStyle name="Normal 6 5 2 6 4" xfId="3273" xr:uid="{180EC91D-E8FF-4631-9F96-1F73243990E6}"/>
    <cellStyle name="Normal 6 5 2 7" xfId="3274" xr:uid="{84891BC8-D8EB-4E54-A880-E076F0A2931E}"/>
    <cellStyle name="Normal 6 5 2 8" xfId="3275" xr:uid="{A1352475-5651-4999-B3D9-A05163820665}"/>
    <cellStyle name="Normal 6 5 2 9" xfId="3276" xr:uid="{F6321504-A18E-46BC-AA9D-3FFEA9D00CB2}"/>
    <cellStyle name="Normal 6 5 3" xfId="338" xr:uid="{5990782A-3E61-4906-8524-B5AB6284B9B5}"/>
    <cellStyle name="Normal 6 5 3 2" xfId="656" xr:uid="{C799AEA9-8FEB-41C1-9AD1-7A17D70E7900}"/>
    <cellStyle name="Normal 6 5 3 2 2" xfId="657" xr:uid="{D3FDAC4E-9A7B-4865-9EF6-17B77857C371}"/>
    <cellStyle name="Normal 6 5 3 2 2 2" xfId="1659" xr:uid="{83114F02-F294-46E0-95DE-F07BD23A4DAD}"/>
    <cellStyle name="Normal 6 5 3 2 2 2 2" xfId="1660" xr:uid="{566AA490-FB37-4361-925F-6222BE6988C5}"/>
    <cellStyle name="Normal 6 5 3 2 2 3" xfId="1661" xr:uid="{B1BCC33C-F620-409F-8ADA-985833E7270D}"/>
    <cellStyle name="Normal 6 5 3 2 2 4" xfId="3277" xr:uid="{E72AA8F1-9EA2-4D3C-A9F0-3C918075DB0B}"/>
    <cellStyle name="Normal 6 5 3 2 3" xfId="1662" xr:uid="{792895FD-1C13-48B5-9A9E-24FDBC7E29A0}"/>
    <cellStyle name="Normal 6 5 3 2 3 2" xfId="1663" xr:uid="{84BC0EF9-C10C-4C01-9A54-DEB057F04700}"/>
    <cellStyle name="Normal 6 5 3 2 3 3" xfId="3278" xr:uid="{F144FCF0-9F2F-4805-AA86-2DBFD127D844}"/>
    <cellStyle name="Normal 6 5 3 2 3 4" xfId="3279" xr:uid="{99D961F4-D3EA-4E35-BA8A-54EF6BB86886}"/>
    <cellStyle name="Normal 6 5 3 2 4" xfId="1664" xr:uid="{5F2E949E-4771-4544-BA61-B6D6E4F3FDD7}"/>
    <cellStyle name="Normal 6 5 3 2 5" xfId="3280" xr:uid="{3619F72E-1AB9-41C2-9B43-BBE72226427D}"/>
    <cellStyle name="Normal 6 5 3 2 6" xfId="3281" xr:uid="{D2509FDE-A960-4696-8E1B-11A7783FD4DD}"/>
    <cellStyle name="Normal 6 5 3 3" xfId="658" xr:uid="{5612A28E-0BB1-4864-91E4-E6E66FCDDEE2}"/>
    <cellStyle name="Normal 6 5 3 3 2" xfId="1665" xr:uid="{9720175C-81D1-408C-9A9A-546E9E2452E6}"/>
    <cellStyle name="Normal 6 5 3 3 2 2" xfId="1666" xr:uid="{0ACCCE81-BFFE-4066-B8BC-03961C03BA26}"/>
    <cellStyle name="Normal 6 5 3 3 2 3" xfId="3282" xr:uid="{6F074383-842D-4A20-8E21-6A96CA3170F0}"/>
    <cellStyle name="Normal 6 5 3 3 2 4" xfId="3283" xr:uid="{EDD49244-C820-4B65-8843-9B410BE2D2EB}"/>
    <cellStyle name="Normal 6 5 3 3 3" xfId="1667" xr:uid="{932992AA-2EBA-4AB7-8ACE-F03EC9E135EE}"/>
    <cellStyle name="Normal 6 5 3 3 4" xfId="3284" xr:uid="{07BABBA9-976F-4971-9ACF-F8DCE0E3D8CB}"/>
    <cellStyle name="Normal 6 5 3 3 5" xfId="3285" xr:uid="{89833EA3-8462-4773-958E-9901D7445380}"/>
    <cellStyle name="Normal 6 5 3 4" xfId="1668" xr:uid="{54C69FA0-A801-492D-B010-A4319BFADAAD}"/>
    <cellStyle name="Normal 6 5 3 4 2" xfId="1669" xr:uid="{A49161CF-063A-44F9-A5C0-09D17F38D1C8}"/>
    <cellStyle name="Normal 6 5 3 4 3" xfId="3286" xr:uid="{C3C6704E-83E1-49DE-AF6C-308C8C5158B0}"/>
    <cellStyle name="Normal 6 5 3 4 4" xfId="3287" xr:uid="{19A9F566-A3EC-4DBE-AAD4-CE990E03E683}"/>
    <cellStyle name="Normal 6 5 3 5" xfId="1670" xr:uid="{0982239E-4D76-483E-B53C-43ECA53F8A34}"/>
    <cellStyle name="Normal 6 5 3 5 2" xfId="3288" xr:uid="{AD59764C-6B60-4FED-AB5A-3762E88AF20F}"/>
    <cellStyle name="Normal 6 5 3 5 3" xfId="3289" xr:uid="{7E95BF1B-A434-42B7-8F0F-F6C91C0132DA}"/>
    <cellStyle name="Normal 6 5 3 5 4" xfId="3290" xr:uid="{00E1E8D7-3231-4F7A-B187-2BE79907DC95}"/>
    <cellStyle name="Normal 6 5 3 6" xfId="3291" xr:uid="{2A529F54-0701-402A-AEE9-202C60A6037E}"/>
    <cellStyle name="Normal 6 5 3 7" xfId="3292" xr:uid="{99399271-67D2-4311-9AED-AE437AD02A80}"/>
    <cellStyle name="Normal 6 5 3 8" xfId="3293" xr:uid="{3DBF53C5-64A5-4636-8FB1-458C1E55D97C}"/>
    <cellStyle name="Normal 6 5 4" xfId="339" xr:uid="{28C8CCA7-FAF2-4BCE-B415-C21E7537A0E9}"/>
    <cellStyle name="Normal 6 5 4 2" xfId="659" xr:uid="{1C57E7FA-34D6-4A0B-8EBB-424DB18E0D96}"/>
    <cellStyle name="Normal 6 5 4 2 2" xfId="660" xr:uid="{FD30E5A5-81C5-4EE7-8334-A9E5C191396E}"/>
    <cellStyle name="Normal 6 5 4 2 2 2" xfId="1671" xr:uid="{0D9031A7-DAF9-4C6C-8F3E-81F984B18DA7}"/>
    <cellStyle name="Normal 6 5 4 2 2 3" xfId="3294" xr:uid="{1E4876FF-38F2-46A3-A4DE-021019A92205}"/>
    <cellStyle name="Normal 6 5 4 2 2 4" xfId="3295" xr:uid="{DF6655F8-E177-4358-BB6A-59739C8C35A4}"/>
    <cellStyle name="Normal 6 5 4 2 3" xfId="1672" xr:uid="{6DC8E4BF-3DCB-4958-B0F2-1CED995E5D0A}"/>
    <cellStyle name="Normal 6 5 4 2 4" xfId="3296" xr:uid="{BFAD7297-5CEF-43B0-A5E5-464FEEAE9C2E}"/>
    <cellStyle name="Normal 6 5 4 2 5" xfId="3297" xr:uid="{E512DFD3-AD38-434B-9DB9-669D1B769B4F}"/>
    <cellStyle name="Normal 6 5 4 3" xfId="661" xr:uid="{F97B9645-A76C-493E-BD70-D57BFC5C6398}"/>
    <cellStyle name="Normal 6 5 4 3 2" xfId="1673" xr:uid="{F6CFD86F-9FBD-4452-AB56-FC41521BA421}"/>
    <cellStyle name="Normal 6 5 4 3 3" xfId="3298" xr:uid="{D7AA6F32-873B-4E3D-9762-C9927A9172D0}"/>
    <cellStyle name="Normal 6 5 4 3 4" xfId="3299" xr:uid="{29737F75-C3B4-4800-8E91-D3FC4C1D0485}"/>
    <cellStyle name="Normal 6 5 4 4" xfId="1674" xr:uid="{442E66B5-5733-4747-979E-F0B370B22297}"/>
    <cellStyle name="Normal 6 5 4 4 2" xfId="3300" xr:uid="{2DF4FEEC-6408-42C8-B6E0-60ECF61398E9}"/>
    <cellStyle name="Normal 6 5 4 4 3" xfId="3301" xr:uid="{C2E7B3F1-391A-4DB2-AFB9-5427D26A66D3}"/>
    <cellStyle name="Normal 6 5 4 4 4" xfId="3302" xr:uid="{1D731AE0-9D42-4FC9-A2D9-CB520E05EBF8}"/>
    <cellStyle name="Normal 6 5 4 5" xfId="3303" xr:uid="{DA9A6F0E-24A9-45B8-93A5-1316AF060864}"/>
    <cellStyle name="Normal 6 5 4 6" xfId="3304" xr:uid="{E5B4EC9D-F678-4584-AD62-6815B48D0F70}"/>
    <cellStyle name="Normal 6 5 4 7" xfId="3305" xr:uid="{60A4DA4D-3C75-4654-93F1-3F178DC415C0}"/>
    <cellStyle name="Normal 6 5 5" xfId="340" xr:uid="{D81E93D8-1593-4602-86E3-357116F0A2A6}"/>
    <cellStyle name="Normal 6 5 5 2" xfId="662" xr:uid="{DAF567A7-3ED0-4D41-B080-C0983FB7A80A}"/>
    <cellStyle name="Normal 6 5 5 2 2" xfId="1675" xr:uid="{578BED98-E26A-48E6-9A83-27FAADE82528}"/>
    <cellStyle name="Normal 6 5 5 2 3" xfId="3306" xr:uid="{D455A709-43B2-4F27-9501-6CD3FC824059}"/>
    <cellStyle name="Normal 6 5 5 2 4" xfId="3307" xr:uid="{E7145325-6A94-4080-8437-71CC81ECC0D7}"/>
    <cellStyle name="Normal 6 5 5 3" xfId="1676" xr:uid="{EF129E38-A698-4B7E-8378-92D8C122E892}"/>
    <cellStyle name="Normal 6 5 5 3 2" xfId="3308" xr:uid="{98D8727A-80FA-455E-A63E-A3F6C67D59F7}"/>
    <cellStyle name="Normal 6 5 5 3 3" xfId="3309" xr:uid="{DDA4AD96-185C-44C3-9B5A-3C4A42F94764}"/>
    <cellStyle name="Normal 6 5 5 3 4" xfId="3310" xr:uid="{2B20E000-9058-45B4-A3BC-0CCD46FD3428}"/>
    <cellStyle name="Normal 6 5 5 4" xfId="3311" xr:uid="{566726B6-F0F0-4CE2-83A4-D7E118E504EF}"/>
    <cellStyle name="Normal 6 5 5 5" xfId="3312" xr:uid="{2D7D7516-0785-46FF-9C8B-692081C59462}"/>
    <cellStyle name="Normal 6 5 5 6" xfId="3313" xr:uid="{3A85836A-4CBC-495A-8D39-C1131888A15F}"/>
    <cellStyle name="Normal 6 5 6" xfId="663" xr:uid="{F6CF7D27-24E3-4145-A1FF-21D5CF20CD7C}"/>
    <cellStyle name="Normal 6 5 6 2" xfId="1677" xr:uid="{674E51F3-6AB0-480D-ABDA-C4EEDA666129}"/>
    <cellStyle name="Normal 6 5 6 2 2" xfId="3314" xr:uid="{47A62F97-C107-4E43-8F18-18A25D166792}"/>
    <cellStyle name="Normal 6 5 6 2 3" xfId="3315" xr:uid="{EF7E2AF1-1AFC-43EB-AA3F-2B8ABEB24E65}"/>
    <cellStyle name="Normal 6 5 6 2 4" xfId="3316" xr:uid="{EB2F68A3-41D0-4B6F-8217-D9E2F4F003F7}"/>
    <cellStyle name="Normal 6 5 6 3" xfId="3317" xr:uid="{0C675A7C-23C9-4F18-A5A6-35AC710EF813}"/>
    <cellStyle name="Normal 6 5 6 4" xfId="3318" xr:uid="{A54A6AC0-6C47-430F-A333-D010B692BE12}"/>
    <cellStyle name="Normal 6 5 6 5" xfId="3319" xr:uid="{457DCAD5-5DE4-4AB6-A261-53EACCE574A1}"/>
    <cellStyle name="Normal 6 5 7" xfId="1678" xr:uid="{AA7D8D9D-E0C1-447E-8DD4-DD15E8FB1C6E}"/>
    <cellStyle name="Normal 6 5 7 2" xfId="3320" xr:uid="{A8B46E0B-1BA3-46E1-9A34-4B0F7AF9B697}"/>
    <cellStyle name="Normal 6 5 7 3" xfId="3321" xr:uid="{23953727-CDA4-41CD-BEDF-B195AE48C00A}"/>
    <cellStyle name="Normal 6 5 7 4" xfId="3322" xr:uid="{6483638C-3503-45A3-B1AA-2BE639624B79}"/>
    <cellStyle name="Normal 6 5 8" xfId="3323" xr:uid="{0107D30C-596E-4DB1-BE53-E6FE1C675B2E}"/>
    <cellStyle name="Normal 6 5 8 2" xfId="3324" xr:uid="{7FC75ABF-62EC-4EB7-879B-0DC137B19206}"/>
    <cellStyle name="Normal 6 5 8 3" xfId="3325" xr:uid="{71A6184B-288D-4C89-B100-1EE2CF32DC3B}"/>
    <cellStyle name="Normal 6 5 8 4" xfId="3326" xr:uid="{0F78EA9B-2DCC-4168-B5D4-3DD1856AE23E}"/>
    <cellStyle name="Normal 6 5 9" xfId="3327" xr:uid="{B6489299-D5E9-4342-B661-3E0DDB6DFA6B}"/>
    <cellStyle name="Normal 6 6" xfId="130" xr:uid="{866F0BA1-FF45-48F6-B781-3417D23BBC8A}"/>
    <cellStyle name="Normal 6 6 2" xfId="131" xr:uid="{7C5BB7EB-8D56-4B42-A5E1-F77149AF34D8}"/>
    <cellStyle name="Normal 6 6 2 2" xfId="341" xr:uid="{F3E4159A-20FA-426B-BB7D-9D6533AAC899}"/>
    <cellStyle name="Normal 6 6 2 2 2" xfId="664" xr:uid="{F03D614C-DF6F-4D81-9127-641DBB54F7CB}"/>
    <cellStyle name="Normal 6 6 2 2 2 2" xfId="1679" xr:uid="{735193B1-77FF-4C4F-96CA-53C15BE9253D}"/>
    <cellStyle name="Normal 6 6 2 2 2 3" xfId="3328" xr:uid="{10B77C4C-6CBB-439C-A75C-1345DEC99A8B}"/>
    <cellStyle name="Normal 6 6 2 2 2 4" xfId="3329" xr:uid="{77599807-DE86-4F41-9AB9-AB9663620BB1}"/>
    <cellStyle name="Normal 6 6 2 2 3" xfId="1680" xr:uid="{18B7ED4F-6593-47CF-B19A-B489B1291363}"/>
    <cellStyle name="Normal 6 6 2 2 3 2" xfId="3330" xr:uid="{2B5FACDF-A4EE-49CD-81D7-396081AABD19}"/>
    <cellStyle name="Normal 6 6 2 2 3 3" xfId="3331" xr:uid="{17B98EDB-92AA-4515-AFD5-51455BAD38A7}"/>
    <cellStyle name="Normal 6 6 2 2 3 4" xfId="3332" xr:uid="{D1FBE0DE-7596-49B6-93EF-4FF521DDE0A0}"/>
    <cellStyle name="Normal 6 6 2 2 4" xfId="3333" xr:uid="{22A69D24-AB06-4EC6-BA7F-E3A9A8ECFCCC}"/>
    <cellStyle name="Normal 6 6 2 2 5" xfId="3334" xr:uid="{902C1A25-C7AB-4900-9F82-B906268087DA}"/>
    <cellStyle name="Normal 6 6 2 2 6" xfId="3335" xr:uid="{1006B66A-285F-4F04-B0AA-0052824983A8}"/>
    <cellStyle name="Normal 6 6 2 3" xfId="665" xr:uid="{32457030-6EC0-4DC5-8AC8-CF4AAE40E8D6}"/>
    <cellStyle name="Normal 6 6 2 3 2" xfId="1681" xr:uid="{93DE6656-2F7D-4530-AA76-FDF3E4728425}"/>
    <cellStyle name="Normal 6 6 2 3 2 2" xfId="3336" xr:uid="{79B0C5CD-5824-472F-A23F-9CB9898699CB}"/>
    <cellStyle name="Normal 6 6 2 3 2 3" xfId="3337" xr:uid="{C08166DE-B278-41D0-9135-EC48048D9F4A}"/>
    <cellStyle name="Normal 6 6 2 3 2 4" xfId="3338" xr:uid="{470BE08E-E78E-410D-898E-A3EDDD11CA1F}"/>
    <cellStyle name="Normal 6 6 2 3 3" xfId="3339" xr:uid="{420759B6-ED0F-4860-B743-CBB9845E2E9E}"/>
    <cellStyle name="Normal 6 6 2 3 4" xfId="3340" xr:uid="{FD7BBEAA-7394-463A-A07C-C2756E4CE30A}"/>
    <cellStyle name="Normal 6 6 2 3 5" xfId="3341" xr:uid="{4859BBDC-504D-4B3C-9B8A-C8A9E3303700}"/>
    <cellStyle name="Normal 6 6 2 4" xfId="1682" xr:uid="{EAE3A8D5-9607-4474-B00F-E5AFAAF0FED9}"/>
    <cellStyle name="Normal 6 6 2 4 2" xfId="3342" xr:uid="{C5690CBD-7A0C-48E5-8E38-99085E30FDC9}"/>
    <cellStyle name="Normal 6 6 2 4 3" xfId="3343" xr:uid="{E75475A0-4084-49C4-89D2-69682ED6E169}"/>
    <cellStyle name="Normal 6 6 2 4 4" xfId="3344" xr:uid="{A8A28E3C-8A67-45FB-8C97-F42459E6BB25}"/>
    <cellStyle name="Normal 6 6 2 5" xfId="3345" xr:uid="{9EE68038-2364-44BA-895D-E624D6F2E405}"/>
    <cellStyle name="Normal 6 6 2 5 2" xfId="3346" xr:uid="{8ED3168A-86DA-453E-8074-9207C84080D8}"/>
    <cellStyle name="Normal 6 6 2 5 3" xfId="3347" xr:uid="{4FFC5105-6864-41CA-8A20-5278AD3A660C}"/>
    <cellStyle name="Normal 6 6 2 5 4" xfId="3348" xr:uid="{00BCBBCA-78A0-44AD-B84D-8A6AB854CBBB}"/>
    <cellStyle name="Normal 6 6 2 6" xfId="3349" xr:uid="{4CE3FCC2-E3A4-496D-8F47-F7195E47536E}"/>
    <cellStyle name="Normal 6 6 2 7" xfId="3350" xr:uid="{8E57B857-DB18-4861-A3A0-916169782E49}"/>
    <cellStyle name="Normal 6 6 2 8" xfId="3351" xr:uid="{8F27D37C-980A-4C83-9206-21B3483A80FE}"/>
    <cellStyle name="Normal 6 6 3" xfId="342" xr:uid="{EB83DFD3-DCE7-4973-AB2C-F92CC7E712A1}"/>
    <cellStyle name="Normal 6 6 3 2" xfId="666" xr:uid="{9A620CD0-CC8F-4313-ADD6-8B338011545C}"/>
    <cellStyle name="Normal 6 6 3 2 2" xfId="667" xr:uid="{2463B90C-B89E-465C-B4DC-64A7D1C55ACF}"/>
    <cellStyle name="Normal 6 6 3 2 3" xfId="3352" xr:uid="{E5F1BFB6-83FE-4495-9840-B86024F7A87F}"/>
    <cellStyle name="Normal 6 6 3 2 4" xfId="3353" xr:uid="{BA46F49B-D736-460F-AE9E-0C1DA87F46E2}"/>
    <cellStyle name="Normal 6 6 3 3" xfId="668" xr:uid="{A351B6FC-5536-42BC-BA31-11724A9183BD}"/>
    <cellStyle name="Normal 6 6 3 3 2" xfId="3354" xr:uid="{E665D064-70D5-494B-8AC9-0B00F7393D54}"/>
    <cellStyle name="Normal 6 6 3 3 3" xfId="3355" xr:uid="{78B10338-5774-4956-94BF-6405960490C1}"/>
    <cellStyle name="Normal 6 6 3 3 4" xfId="3356" xr:uid="{BD7F5C28-C2EF-42C0-8127-920EF481403F}"/>
    <cellStyle name="Normal 6 6 3 4" xfId="3357" xr:uid="{195DE5FD-F9C1-4EAB-A04F-323D43334B80}"/>
    <cellStyle name="Normal 6 6 3 5" xfId="3358" xr:uid="{1606102C-004B-404A-B338-CC5C4D5BA16B}"/>
    <cellStyle name="Normal 6 6 3 6" xfId="3359" xr:uid="{74960533-4850-44D2-B6D1-371CF9715520}"/>
    <cellStyle name="Normal 6 6 4" xfId="343" xr:uid="{62D06CC5-974F-4431-9E70-8ADEA909C002}"/>
    <cellStyle name="Normal 6 6 4 2" xfId="669" xr:uid="{C4EC3BA8-5B2D-445E-AB40-AC5EBD3734FD}"/>
    <cellStyle name="Normal 6 6 4 2 2" xfId="3360" xr:uid="{FD6786D4-EF2F-4B51-AB2A-8A8A6EB79493}"/>
    <cellStyle name="Normal 6 6 4 2 3" xfId="3361" xr:uid="{7AD567A5-D01A-40F0-A703-3F4E1CBC9CCE}"/>
    <cellStyle name="Normal 6 6 4 2 4" xfId="3362" xr:uid="{57D77EE6-F95E-47D5-96A9-A2F82C1027B4}"/>
    <cellStyle name="Normal 6 6 4 3" xfId="3363" xr:uid="{36D34C7D-C01A-4CD3-B1F0-FBCDF75C30B4}"/>
    <cellStyle name="Normal 6 6 4 4" xfId="3364" xr:uid="{4C7584ED-B38A-470F-9434-0A153477E7B8}"/>
    <cellStyle name="Normal 6 6 4 5" xfId="3365" xr:uid="{02710F00-B280-49B0-9BF5-0450144D52A0}"/>
    <cellStyle name="Normal 6 6 5" xfId="670" xr:uid="{167B74AF-C3F7-45A9-A16F-E7D94B546575}"/>
    <cellStyle name="Normal 6 6 5 2" xfId="3366" xr:uid="{8C12DCEC-CC37-4BCE-A770-BF992270AD1F}"/>
    <cellStyle name="Normal 6 6 5 3" xfId="3367" xr:uid="{7B24B21C-D0EF-4D7F-9C78-41030CD72426}"/>
    <cellStyle name="Normal 6 6 5 4" xfId="3368" xr:uid="{F627B3E8-BA99-4D18-9926-55EDB095AD45}"/>
    <cellStyle name="Normal 6 6 6" xfId="3369" xr:uid="{317B07BB-933B-4B2E-8FF6-E0A38997EB65}"/>
    <cellStyle name="Normal 6 6 6 2" xfId="3370" xr:uid="{339E2CA7-4E66-4A76-AA53-394B970E2FCD}"/>
    <cellStyle name="Normal 6 6 6 3" xfId="3371" xr:uid="{D9AFC69E-0DBC-48DF-9C57-94F5C827C349}"/>
    <cellStyle name="Normal 6 6 6 4" xfId="3372" xr:uid="{37E5F3D1-D50C-4292-9DCC-2BC61B939061}"/>
    <cellStyle name="Normal 6 6 7" xfId="3373" xr:uid="{CCB1B193-0098-45BE-8B2C-269ACA30111F}"/>
    <cellStyle name="Normal 6 6 8" xfId="3374" xr:uid="{E317D068-9143-4D3B-8D04-AFBEFE10CD70}"/>
    <cellStyle name="Normal 6 6 9" xfId="3375" xr:uid="{3351A655-A15C-4838-A757-FA20502070B0}"/>
    <cellStyle name="Normal 6 7" xfId="132" xr:uid="{78A2FCE3-524B-4C1F-8ECA-65709EF5F93A}"/>
    <cellStyle name="Normal 6 7 2" xfId="344" xr:uid="{FB680B8C-3579-4BEA-A495-AC624B3700C1}"/>
    <cellStyle name="Normal 6 7 2 2" xfId="671" xr:uid="{59A35654-E61B-41DE-9146-586E41F0E2EC}"/>
    <cellStyle name="Normal 6 7 2 2 2" xfId="1683" xr:uid="{A0FD1E7E-3E7F-4DDA-B377-032F98F3DD61}"/>
    <cellStyle name="Normal 6 7 2 2 2 2" xfId="1684" xr:uid="{28462597-FE88-404E-BEAA-1FFB49336FB9}"/>
    <cellStyle name="Normal 6 7 2 2 3" xfId="1685" xr:uid="{C1A3A75A-2CFA-4DF0-9FC9-F860C4F3086F}"/>
    <cellStyle name="Normal 6 7 2 2 4" xfId="3376" xr:uid="{A567FB87-F187-4470-8C82-04AD2486B441}"/>
    <cellStyle name="Normal 6 7 2 3" xfId="1686" xr:uid="{938151B1-0748-4F7F-A8DE-FAE4012A3E4B}"/>
    <cellStyle name="Normal 6 7 2 3 2" xfId="1687" xr:uid="{EB5D6829-2CC3-4205-93FA-1037E3B2A0B4}"/>
    <cellStyle name="Normal 6 7 2 3 3" xfId="3377" xr:uid="{7FB74B46-25B9-4647-999E-BBF016553DEB}"/>
    <cellStyle name="Normal 6 7 2 3 4" xfId="3378" xr:uid="{A8296F99-4E7D-433C-8739-782ADFFCEEA2}"/>
    <cellStyle name="Normal 6 7 2 4" xfId="1688" xr:uid="{4E65F128-E105-4265-A88B-DC1663E640B0}"/>
    <cellStyle name="Normal 6 7 2 5" xfId="3379" xr:uid="{28E7E3DA-7647-4056-A478-2D10C1E50F1C}"/>
    <cellStyle name="Normal 6 7 2 6" xfId="3380" xr:uid="{0DB91E89-8C15-494E-9686-8E18A39114B9}"/>
    <cellStyle name="Normal 6 7 3" xfId="672" xr:uid="{FDF338EC-AFDE-404F-945D-3E88FD18D756}"/>
    <cellStyle name="Normal 6 7 3 2" xfId="1689" xr:uid="{84730DF0-F9CD-407A-B50C-A77AA3A165EA}"/>
    <cellStyle name="Normal 6 7 3 2 2" xfId="1690" xr:uid="{CD73C8EB-88B3-41A3-A67B-F55FBD056AC9}"/>
    <cellStyle name="Normal 6 7 3 2 3" xfId="3381" xr:uid="{7DA1BE99-F6B3-4622-8D3C-D4460E2D0E15}"/>
    <cellStyle name="Normal 6 7 3 2 4" xfId="3382" xr:uid="{699DDEF5-55C9-48AA-9FA8-9CABAED068E1}"/>
    <cellStyle name="Normal 6 7 3 3" xfId="1691" xr:uid="{4E2957FF-70CE-4D1F-AE7A-B23D67E6071E}"/>
    <cellStyle name="Normal 6 7 3 4" xfId="3383" xr:uid="{03EC628A-E580-4CE6-9E4D-51859972BD04}"/>
    <cellStyle name="Normal 6 7 3 5" xfId="3384" xr:uid="{ABC84E90-3A85-4EFE-98F0-0A26D74CFBC0}"/>
    <cellStyle name="Normal 6 7 4" xfId="1692" xr:uid="{0AB89206-2CE5-498E-B635-7A69AE25CA66}"/>
    <cellStyle name="Normal 6 7 4 2" xfId="1693" xr:uid="{00649E35-5CE6-45EF-A27D-F21359291768}"/>
    <cellStyle name="Normal 6 7 4 3" xfId="3385" xr:uid="{D2C73C10-B909-4BDE-BC80-A2EDA5EFD6D2}"/>
    <cellStyle name="Normal 6 7 4 4" xfId="3386" xr:uid="{9E5AFD23-87D2-4999-AE9F-9FBFB7509C6D}"/>
    <cellStyle name="Normal 6 7 5" xfId="1694" xr:uid="{9A5214EF-CD92-4650-9F0C-FA69841F0CF2}"/>
    <cellStyle name="Normal 6 7 5 2" xfId="3387" xr:uid="{05252505-BF86-4D59-97EB-3B193DD87329}"/>
    <cellStyle name="Normal 6 7 5 3" xfId="3388" xr:uid="{D8E1CF33-8AA3-4F81-9B16-FC25B3D245E7}"/>
    <cellStyle name="Normal 6 7 5 4" xfId="3389" xr:uid="{DB4A3A8B-7D24-41F4-BA31-5F984D7783D7}"/>
    <cellStyle name="Normal 6 7 6" xfId="3390" xr:uid="{D4E700F5-84C9-4593-8E2B-B5F4E4522F37}"/>
    <cellStyle name="Normal 6 7 7" xfId="3391" xr:uid="{183FF556-53A4-4AAB-A75F-10ABAB863FAF}"/>
    <cellStyle name="Normal 6 7 8" xfId="3392" xr:uid="{E41A6D8C-A827-4246-B030-9BF13FE81337}"/>
    <cellStyle name="Normal 6 8" xfId="345" xr:uid="{F374AAD5-FAA6-409A-8152-875C4AE56E09}"/>
    <cellStyle name="Normal 6 8 2" xfId="673" xr:uid="{A20B0394-8F40-4F8D-86CE-AF71DE7AD9CD}"/>
    <cellStyle name="Normal 6 8 2 2" xfId="674" xr:uid="{5E8F769A-63FB-45EC-AB08-A92A0D7B31B3}"/>
    <cellStyle name="Normal 6 8 2 2 2" xfId="1695" xr:uid="{10696D92-0BFE-4FF8-8AB5-A5C9D4B201EA}"/>
    <cellStyle name="Normal 6 8 2 2 3" xfId="3393" xr:uid="{CFB25E8F-2DBA-4F11-8B81-5FD82818A203}"/>
    <cellStyle name="Normal 6 8 2 2 4" xfId="3394" xr:uid="{222F2A1D-5F52-4AE7-91F6-6F4F3AC6C156}"/>
    <cellStyle name="Normal 6 8 2 3" xfId="1696" xr:uid="{9D7F2BBA-5878-47EB-9391-DD4C3DDDD289}"/>
    <cellStyle name="Normal 6 8 2 4" xfId="3395" xr:uid="{0FCE9352-2B03-4E24-AE21-3DE3875AD086}"/>
    <cellStyle name="Normal 6 8 2 5" xfId="3396" xr:uid="{B46FE1E9-C9BC-4B94-AC49-B69B855B50FC}"/>
    <cellStyle name="Normal 6 8 3" xfId="675" xr:uid="{D1E31A22-3762-4A5C-B487-2B146EF131DE}"/>
    <cellStyle name="Normal 6 8 3 2" xfId="1697" xr:uid="{EE930E72-9B0E-4D7C-AAC8-CA8180399423}"/>
    <cellStyle name="Normal 6 8 3 3" xfId="3397" xr:uid="{9107CFAE-F364-44EA-ABBB-0246C8894A82}"/>
    <cellStyle name="Normal 6 8 3 4" xfId="3398" xr:uid="{A159CA4C-F6D6-420C-B5B3-D1EFCC1A2950}"/>
    <cellStyle name="Normal 6 8 4" xfId="1698" xr:uid="{C4738E9F-7A9A-407F-94E3-F5DBD9301FD8}"/>
    <cellStyle name="Normal 6 8 4 2" xfId="3399" xr:uid="{DA3FCC84-32A2-4946-9216-EAE89ED22A30}"/>
    <cellStyle name="Normal 6 8 4 3" xfId="3400" xr:uid="{F935EC37-6FAF-4283-922E-99B7AD86A6E6}"/>
    <cellStyle name="Normal 6 8 4 4" xfId="3401" xr:uid="{5AC3FD86-CCA9-40A4-A919-540C0DDE165E}"/>
    <cellStyle name="Normal 6 8 5" xfId="3402" xr:uid="{533B289A-513D-4CE8-B1B3-A7E7C8678260}"/>
    <cellStyle name="Normal 6 8 6" xfId="3403" xr:uid="{15D79491-A7B0-442E-B904-58AF416BDEEF}"/>
    <cellStyle name="Normal 6 8 7" xfId="3404" xr:uid="{FE986225-0BEB-4AD5-AD98-B930266B4A0F}"/>
    <cellStyle name="Normal 6 9" xfId="346" xr:uid="{EF38B5CC-FB95-4A8C-8406-2ABF15B54F6F}"/>
    <cellStyle name="Normal 6 9 2" xfId="676" xr:uid="{CD37CACC-FC26-4597-8434-602D8F39FA3D}"/>
    <cellStyle name="Normal 6 9 2 2" xfId="1699" xr:uid="{EB9338F6-AE5B-49FB-B7D9-98C11209526F}"/>
    <cellStyle name="Normal 6 9 2 3" xfId="3405" xr:uid="{59AB3B0B-7796-48FF-A528-D7B29A2B18E1}"/>
    <cellStyle name="Normal 6 9 2 4" xfId="3406" xr:uid="{CA465317-27F2-431B-AFD8-3E7C01F923A5}"/>
    <cellStyle name="Normal 6 9 3" xfId="1700" xr:uid="{29624C49-702E-4AEC-89B7-8D074FE9E227}"/>
    <cellStyle name="Normal 6 9 3 2" xfId="3407" xr:uid="{252A03AA-65F9-4667-9ADB-2AFBB613B149}"/>
    <cellStyle name="Normal 6 9 3 3" xfId="3408" xr:uid="{63F1185A-03D9-4E5F-9E5C-36DC023465E7}"/>
    <cellStyle name="Normal 6 9 3 4" xfId="3409" xr:uid="{9D4B9567-C6B5-4C96-A640-31D651294C6B}"/>
    <cellStyle name="Normal 6 9 4" xfId="3410" xr:uid="{6A0A000B-3A4D-475B-9081-065541031845}"/>
    <cellStyle name="Normal 6 9 5" xfId="3411" xr:uid="{8F386E31-6BB8-41AF-A8D0-6528525569CD}"/>
    <cellStyle name="Normal 6 9 6" xfId="3412" xr:uid="{C065C27F-0C48-4B40-9C23-4D6A04864B0B}"/>
    <cellStyle name="Normal 7" xfId="66" xr:uid="{B1CB7C3A-C4AC-48F5-B104-DB2D90973DDA}"/>
    <cellStyle name="Normal 7 10" xfId="1701" xr:uid="{43DFCDE5-DC63-4DB8-886A-30AB2F8AA69E}"/>
    <cellStyle name="Normal 7 10 2" xfId="3413" xr:uid="{C8222BE5-DAE1-4AEF-A94B-16F4CE41293E}"/>
    <cellStyle name="Normal 7 10 3" xfId="3414" xr:uid="{2B6D292E-6A2C-4BC2-95CD-6FBA84B94583}"/>
    <cellStyle name="Normal 7 10 4" xfId="3415" xr:uid="{2A7BB0E9-FB2A-46F8-9EB8-02D39870B61C}"/>
    <cellStyle name="Normal 7 11" xfId="3416" xr:uid="{78EC7B77-F2A6-46BD-A1AF-348CCFBE751F}"/>
    <cellStyle name="Normal 7 11 2" xfId="3417" xr:uid="{386DCBE5-E514-472B-B1A1-01ADF7E65CE8}"/>
    <cellStyle name="Normal 7 11 3" xfId="3418" xr:uid="{6E3DB499-3047-4996-AEBA-7C042E9A6D1E}"/>
    <cellStyle name="Normal 7 11 4" xfId="3419" xr:uid="{A6F2C092-3198-441D-8D4E-DFB568A2F21B}"/>
    <cellStyle name="Normal 7 12" xfId="3420" xr:uid="{CE534B12-3EE4-48CB-8F1B-6627CD444223}"/>
    <cellStyle name="Normal 7 12 2" xfId="3421" xr:uid="{E4C6A093-76E4-4CA6-A89A-BA2A2F73BD6A}"/>
    <cellStyle name="Normal 7 13" xfId="3422" xr:uid="{06276CF4-A170-4B77-ABC5-EF37544FD333}"/>
    <cellStyle name="Normal 7 14" xfId="3423" xr:uid="{3BF453BE-D413-4B9F-A905-0CBDA3B805B9}"/>
    <cellStyle name="Normal 7 15" xfId="3424" xr:uid="{734378FA-D998-4066-B180-595534308363}"/>
    <cellStyle name="Normal 7 2" xfId="133" xr:uid="{F5B0E195-F1F2-4771-8616-B341BA89C154}"/>
    <cellStyle name="Normal 7 2 10" xfId="3425" xr:uid="{D80D3BF8-8DD8-40C0-B36E-1C0AD6A4D3F1}"/>
    <cellStyle name="Normal 7 2 11" xfId="3426" xr:uid="{875398DD-DF94-4941-BB27-1CFE665C458D}"/>
    <cellStyle name="Normal 7 2 2" xfId="134" xr:uid="{BF99C54C-0A67-459E-A35D-D6C33FAC41FF}"/>
    <cellStyle name="Normal 7 2 2 2" xfId="135" xr:uid="{AB009A1F-BA4F-4242-8CA6-9D7934B37CA8}"/>
    <cellStyle name="Normal 7 2 2 2 2" xfId="347" xr:uid="{EAE7F5CF-6CA3-45D0-9651-2C809C852A44}"/>
    <cellStyle name="Normal 7 2 2 2 2 2" xfId="677" xr:uid="{F98ADEB3-D287-444B-91A2-0EA8B6209B0C}"/>
    <cellStyle name="Normal 7 2 2 2 2 2 2" xfId="678" xr:uid="{96462598-2CB3-44E1-90B6-985F098303F8}"/>
    <cellStyle name="Normal 7 2 2 2 2 2 2 2" xfId="1702" xr:uid="{5F15163F-10AF-46FE-AA51-B66C514B1F18}"/>
    <cellStyle name="Normal 7 2 2 2 2 2 2 2 2" xfId="1703" xr:uid="{EFB25D6B-0C42-457D-9F22-9496F0B90F12}"/>
    <cellStyle name="Normal 7 2 2 2 2 2 2 3" xfId="1704" xr:uid="{7ECAFFB7-5A2B-41C2-9C9E-C7FBCA0188CE}"/>
    <cellStyle name="Normal 7 2 2 2 2 2 3" xfId="1705" xr:uid="{9F9B055A-9C30-4802-967B-180E0A3A90F4}"/>
    <cellStyle name="Normal 7 2 2 2 2 2 3 2" xfId="1706" xr:uid="{BDCD8992-6120-47D7-8E35-0D6F1CD74949}"/>
    <cellStyle name="Normal 7 2 2 2 2 2 4" xfId="1707" xr:uid="{EDE9F8FD-57AE-4D99-A467-A78EDB073666}"/>
    <cellStyle name="Normal 7 2 2 2 2 3" xfId="679" xr:uid="{9959BD9A-CA55-4765-BCE0-43B2C95CAA21}"/>
    <cellStyle name="Normal 7 2 2 2 2 3 2" xfId="1708" xr:uid="{D4081D44-694D-4EB3-A53E-0C24B34C351B}"/>
    <cellStyle name="Normal 7 2 2 2 2 3 2 2" xfId="1709" xr:uid="{C0F8D4BF-FC1A-4DA8-A233-4CC6E9D2AF91}"/>
    <cellStyle name="Normal 7 2 2 2 2 3 3" xfId="1710" xr:uid="{8D929BE0-61F6-4E97-8397-A5B8C12D03AA}"/>
    <cellStyle name="Normal 7 2 2 2 2 3 4" xfId="3427" xr:uid="{A38F9598-7E0E-4CF9-BCC9-24C58B940D88}"/>
    <cellStyle name="Normal 7 2 2 2 2 4" xfId="1711" xr:uid="{AB6E5AF9-229F-4E69-B01F-C38DFBD7B1BF}"/>
    <cellStyle name="Normal 7 2 2 2 2 4 2" xfId="1712" xr:uid="{E10157B6-386F-43D1-8308-8F2F6F3DBAEB}"/>
    <cellStyle name="Normal 7 2 2 2 2 5" xfId="1713" xr:uid="{BD8AE62D-6953-49ED-9425-E2DFB0D87037}"/>
    <cellStyle name="Normal 7 2 2 2 2 6" xfId="3428" xr:uid="{561B1DAA-80B2-4E73-936A-42B71BE7AF06}"/>
    <cellStyle name="Normal 7 2 2 2 3" xfId="348" xr:uid="{E1580489-F0A9-41F3-BB08-0B081C04EE8F}"/>
    <cellStyle name="Normal 7 2 2 2 3 2" xfId="680" xr:uid="{B86436D8-14D2-46D3-8B1A-9807C1DE7B18}"/>
    <cellStyle name="Normal 7 2 2 2 3 2 2" xfId="681" xr:uid="{9EC2F19E-B6B2-4609-A93B-AF8CFAEDAB0A}"/>
    <cellStyle name="Normal 7 2 2 2 3 2 2 2" xfId="1714" xr:uid="{CEE929E3-BD07-4176-AED2-4D8E7CF373AB}"/>
    <cellStyle name="Normal 7 2 2 2 3 2 2 2 2" xfId="1715" xr:uid="{D374F131-DB47-4273-8F89-C236BE0DF525}"/>
    <cellStyle name="Normal 7 2 2 2 3 2 2 3" xfId="1716" xr:uid="{4BA585EB-3AED-4D43-BE61-E156A5D9ABBA}"/>
    <cellStyle name="Normal 7 2 2 2 3 2 3" xfId="1717" xr:uid="{955A558B-9E31-4C5D-8DAD-6E15C5C092DC}"/>
    <cellStyle name="Normal 7 2 2 2 3 2 3 2" xfId="1718" xr:uid="{0BA5CD99-AFA2-4EDA-AE56-B436150831D6}"/>
    <cellStyle name="Normal 7 2 2 2 3 2 4" xfId="1719" xr:uid="{670DAC2A-F7D4-4EA4-997F-BE9D90130C0F}"/>
    <cellStyle name="Normal 7 2 2 2 3 3" xfId="682" xr:uid="{B5F017D3-44EC-4F48-A4DC-03E8691F08D5}"/>
    <cellStyle name="Normal 7 2 2 2 3 3 2" xfId="1720" xr:uid="{FA202C83-779C-4DC3-9AFD-77CDC09C4BCB}"/>
    <cellStyle name="Normal 7 2 2 2 3 3 2 2" xfId="1721" xr:uid="{B0BB5388-704E-4CB4-9A4A-36DB2F6FA3D8}"/>
    <cellStyle name="Normal 7 2 2 2 3 3 3" xfId="1722" xr:uid="{D4F501B7-B7E4-4078-A757-91383CEDEA6C}"/>
    <cellStyle name="Normal 7 2 2 2 3 4" xfId="1723" xr:uid="{2FF45FEF-1F05-4C31-87FC-0613E1EDE855}"/>
    <cellStyle name="Normal 7 2 2 2 3 4 2" xfId="1724" xr:uid="{D1BD71FA-553D-4498-BDF6-4BD51DEE3005}"/>
    <cellStyle name="Normal 7 2 2 2 3 5" xfId="1725" xr:uid="{C5387A4A-94C8-447D-9647-1C410080F162}"/>
    <cellStyle name="Normal 7 2 2 2 4" xfId="683" xr:uid="{A943BEEC-C86A-4C29-8F83-36366BEFCF49}"/>
    <cellStyle name="Normal 7 2 2 2 4 2" xfId="684" xr:uid="{4764D745-D998-4A65-A886-A2D07E4F58C9}"/>
    <cellStyle name="Normal 7 2 2 2 4 2 2" xfId="1726" xr:uid="{DCD55E61-24CB-45CC-97C0-6E648F20AC5B}"/>
    <cellStyle name="Normal 7 2 2 2 4 2 2 2" xfId="1727" xr:uid="{BAA8A145-E051-4345-A70C-278A570CCFEE}"/>
    <cellStyle name="Normal 7 2 2 2 4 2 3" xfId="1728" xr:uid="{F4E5AE0B-764E-4ADD-92FB-51B8775F9059}"/>
    <cellStyle name="Normal 7 2 2 2 4 3" xfId="1729" xr:uid="{27253BA6-86E7-4A2B-973B-8A0C0D8F60D1}"/>
    <cellStyle name="Normal 7 2 2 2 4 3 2" xfId="1730" xr:uid="{6A0F9829-A416-4806-B474-644EA3BD9D06}"/>
    <cellStyle name="Normal 7 2 2 2 4 4" xfId="1731" xr:uid="{13871F1E-F41D-4588-9136-D2794C3EF135}"/>
    <cellStyle name="Normal 7 2 2 2 5" xfId="685" xr:uid="{DB084AE8-D5B8-43B7-952A-D28028A3940A}"/>
    <cellStyle name="Normal 7 2 2 2 5 2" xfId="1732" xr:uid="{54DAE4AE-1B67-4799-B037-2D74E4397E4B}"/>
    <cellStyle name="Normal 7 2 2 2 5 2 2" xfId="1733" xr:uid="{32B18E2F-894D-4E37-85F9-597A13332564}"/>
    <cellStyle name="Normal 7 2 2 2 5 3" xfId="1734" xr:uid="{36B4A593-29BD-4F9D-B2E3-23DF0077EE74}"/>
    <cellStyle name="Normal 7 2 2 2 5 4" xfId="3429" xr:uid="{7F23119A-E23C-47B1-85BB-7C7B65827404}"/>
    <cellStyle name="Normal 7 2 2 2 6" xfId="1735" xr:uid="{D5CD8AB8-4929-4689-A5C7-53957A812398}"/>
    <cellStyle name="Normal 7 2 2 2 6 2" xfId="1736" xr:uid="{A0369054-67F6-415B-B8A5-4C4836B8AF06}"/>
    <cellStyle name="Normal 7 2 2 2 7" xfId="1737" xr:uid="{6986FDC2-2710-4DBB-88FB-A67E98407B89}"/>
    <cellStyle name="Normal 7 2 2 2 8" xfId="3430" xr:uid="{517E982B-C121-426E-A621-9DC89348AEE0}"/>
    <cellStyle name="Normal 7 2 2 3" xfId="349" xr:uid="{1ACB001F-4F74-45F3-98DE-1056B20EA743}"/>
    <cellStyle name="Normal 7 2 2 3 2" xfId="686" xr:uid="{67BCE876-F639-40E6-8C01-97823CC33AA8}"/>
    <cellStyle name="Normal 7 2 2 3 2 2" xfId="687" xr:uid="{DD9F02DC-B45C-4708-BEDB-6725334879D5}"/>
    <cellStyle name="Normal 7 2 2 3 2 2 2" xfId="1738" xr:uid="{FE17B5A4-2D65-46E0-A411-D14BD5CE14F1}"/>
    <cellStyle name="Normal 7 2 2 3 2 2 2 2" xfId="1739" xr:uid="{2C7D84E9-D246-459B-85B6-49B6DE2B8216}"/>
    <cellStyle name="Normal 7 2 2 3 2 2 3" xfId="1740" xr:uid="{F64BE1E9-D1C2-4FCD-9AE8-70AFF4F2DE65}"/>
    <cellStyle name="Normal 7 2 2 3 2 3" xfId="1741" xr:uid="{463EF9E4-0EB7-48AE-969A-920E94875AF9}"/>
    <cellStyle name="Normal 7 2 2 3 2 3 2" xfId="1742" xr:uid="{66654301-040C-4780-85D1-C8E8900C2990}"/>
    <cellStyle name="Normal 7 2 2 3 2 4" xfId="1743" xr:uid="{E7AB5FFA-C73D-4823-8584-D275CCC933EB}"/>
    <cellStyle name="Normal 7 2 2 3 3" xfId="688" xr:uid="{B8DACA68-066C-4AFA-B04F-40ED2C2088F3}"/>
    <cellStyle name="Normal 7 2 2 3 3 2" xfId="1744" xr:uid="{E4C39349-3237-46AF-A9C8-B16797AA82B7}"/>
    <cellStyle name="Normal 7 2 2 3 3 2 2" xfId="1745" xr:uid="{AB259875-9F4D-49F0-8958-7EC031B6945C}"/>
    <cellStyle name="Normal 7 2 2 3 3 3" xfId="1746" xr:uid="{F3AD7B1D-5AAE-4DE1-9DB1-85EE3D78D335}"/>
    <cellStyle name="Normal 7 2 2 3 3 4" xfId="3431" xr:uid="{B251F45A-6EAF-4D00-B08C-84189F3C5D09}"/>
    <cellStyle name="Normal 7 2 2 3 4" xfId="1747" xr:uid="{068E6F43-532A-49B3-8B8B-67F95BFE9EF6}"/>
    <cellStyle name="Normal 7 2 2 3 4 2" xfId="1748" xr:uid="{E96F5E57-44BD-4944-8DB9-81772F8DBE05}"/>
    <cellStyle name="Normal 7 2 2 3 5" xfId="1749" xr:uid="{BE1F2692-DF22-44B6-BA24-ACF8263352F0}"/>
    <cellStyle name="Normal 7 2 2 3 6" xfId="3432" xr:uid="{B19B623D-47E9-4BC1-A2B7-7C765FB67779}"/>
    <cellStyle name="Normal 7 2 2 4" xfId="350" xr:uid="{80117DF0-C6FC-4EA7-AA0F-CCFDA4F34B6C}"/>
    <cellStyle name="Normal 7 2 2 4 2" xfId="689" xr:uid="{49770091-0DB0-433C-8F22-274F983CD996}"/>
    <cellStyle name="Normal 7 2 2 4 2 2" xfId="690" xr:uid="{9727E390-6492-4FAD-ADB6-D6717F0BE7E4}"/>
    <cellStyle name="Normal 7 2 2 4 2 2 2" xfId="1750" xr:uid="{53B8BC8D-7101-4C82-9FD1-6B97DB4FA709}"/>
    <cellStyle name="Normal 7 2 2 4 2 2 2 2" xfId="1751" xr:uid="{A46E67C4-E7DA-481F-A4F3-6D614B296775}"/>
    <cellStyle name="Normal 7 2 2 4 2 2 3" xfId="1752" xr:uid="{EC794E81-A535-4CF1-8DBE-3350F7F1869D}"/>
    <cellStyle name="Normal 7 2 2 4 2 3" xfId="1753" xr:uid="{1E9CAED2-9A72-4ED8-91B2-7A1CDFB30DDA}"/>
    <cellStyle name="Normal 7 2 2 4 2 3 2" xfId="1754" xr:uid="{6EA8AFEB-EBF9-4653-9F0A-07FBDF617C68}"/>
    <cellStyle name="Normal 7 2 2 4 2 4" xfId="1755" xr:uid="{CB9D7928-D09C-4ECB-8958-75C348865647}"/>
    <cellStyle name="Normal 7 2 2 4 3" xfId="691" xr:uid="{2BEB99C3-C27D-43A2-9C8C-06F342B84D79}"/>
    <cellStyle name="Normal 7 2 2 4 3 2" xfId="1756" xr:uid="{8702201E-C1C8-4CC4-BAE9-99B76F4967F1}"/>
    <cellStyle name="Normal 7 2 2 4 3 2 2" xfId="1757" xr:uid="{6904B612-A6BE-4AAC-BAE6-86807D78C2FE}"/>
    <cellStyle name="Normal 7 2 2 4 3 3" xfId="1758" xr:uid="{C2968267-C229-489C-B392-02302478EFAA}"/>
    <cellStyle name="Normal 7 2 2 4 4" xfId="1759" xr:uid="{15230CC8-F229-4CCE-9A6E-982AFD978021}"/>
    <cellStyle name="Normal 7 2 2 4 4 2" xfId="1760" xr:uid="{7E0FA747-85CA-4E35-96FB-316269F4ED43}"/>
    <cellStyle name="Normal 7 2 2 4 5" xfId="1761" xr:uid="{D75DE623-CCD3-4EDB-B79C-489D082FB3A8}"/>
    <cellStyle name="Normal 7 2 2 5" xfId="351" xr:uid="{2F117F4F-40F4-45DA-B909-5B6E09734152}"/>
    <cellStyle name="Normal 7 2 2 5 2" xfId="692" xr:uid="{471A61E9-7EF5-40D1-AC3A-7A4AE1575F8B}"/>
    <cellStyle name="Normal 7 2 2 5 2 2" xfId="1762" xr:uid="{D78090BF-4479-4598-ADCE-4DED4439AE3A}"/>
    <cellStyle name="Normal 7 2 2 5 2 2 2" xfId="1763" xr:uid="{F7CFE275-1BC0-43FF-B4BB-95750AECC4A6}"/>
    <cellStyle name="Normal 7 2 2 5 2 3" xfId="1764" xr:uid="{C481325A-B5C5-44D7-91BA-C2CE03FBCEDA}"/>
    <cellStyle name="Normal 7 2 2 5 3" xfId="1765" xr:uid="{7E7AE8BB-483A-4C18-83E8-D0D06DA1087E}"/>
    <cellStyle name="Normal 7 2 2 5 3 2" xfId="1766" xr:uid="{EDB2F0A1-C8C5-44BB-8F1C-62E7BCFE223F}"/>
    <cellStyle name="Normal 7 2 2 5 4" xfId="1767" xr:uid="{80BB5345-2B4C-4D99-BB6B-402F9194CE3F}"/>
    <cellStyle name="Normal 7 2 2 6" xfId="693" xr:uid="{8EFCE17F-9F61-4577-A468-22BD0D1A579D}"/>
    <cellStyle name="Normal 7 2 2 6 2" xfId="1768" xr:uid="{EA02907D-6CC5-4F25-90E8-48C67DC4D54E}"/>
    <cellStyle name="Normal 7 2 2 6 2 2" xfId="1769" xr:uid="{4C406B05-9174-47E2-9555-7B45DBE3F687}"/>
    <cellStyle name="Normal 7 2 2 6 3" xfId="1770" xr:uid="{89987592-2679-4A2E-804F-246FC69DC445}"/>
    <cellStyle name="Normal 7 2 2 6 4" xfId="3433" xr:uid="{A7E84906-F0C3-4C41-AB2F-92355795771D}"/>
    <cellStyle name="Normal 7 2 2 7" xfId="1771" xr:uid="{3DBF914A-E8BB-4930-8558-203ECD6893B5}"/>
    <cellStyle name="Normal 7 2 2 7 2" xfId="1772" xr:uid="{F3719BC4-85AA-4259-B908-7B0DCD12F4E9}"/>
    <cellStyle name="Normal 7 2 2 8" xfId="1773" xr:uid="{D242AD3A-C688-4A49-9567-D2C09ADCCD0F}"/>
    <cellStyle name="Normal 7 2 2 9" xfId="3434" xr:uid="{51D1B618-8E1E-4636-92DE-39FEF683D542}"/>
    <cellStyle name="Normal 7 2 3" xfId="136" xr:uid="{107D5D5C-971C-4044-8614-9F43BEF3668E}"/>
    <cellStyle name="Normal 7 2 3 2" xfId="137" xr:uid="{8FA672BD-F857-40CC-9EA1-0A933BF91881}"/>
    <cellStyle name="Normal 7 2 3 2 2" xfId="694" xr:uid="{50068EE1-AF13-4D36-A9BD-318DD0D1F9DE}"/>
    <cellStyle name="Normal 7 2 3 2 2 2" xfId="695" xr:uid="{B33C4193-06C4-46F1-B072-F733157C893A}"/>
    <cellStyle name="Normal 7 2 3 2 2 2 2" xfId="1774" xr:uid="{B00040D3-79AF-4765-B77A-6EFA9646D478}"/>
    <cellStyle name="Normal 7 2 3 2 2 2 2 2" xfId="1775" xr:uid="{B67FEDEC-8052-40CF-871B-336A79D6275F}"/>
    <cellStyle name="Normal 7 2 3 2 2 2 3" xfId="1776" xr:uid="{49EE3B9B-E26C-4C5B-A964-98FF4F6E4D47}"/>
    <cellStyle name="Normal 7 2 3 2 2 3" xfId="1777" xr:uid="{42DCEED1-A9D3-4FB2-A59A-EE945692EEF4}"/>
    <cellStyle name="Normal 7 2 3 2 2 3 2" xfId="1778" xr:uid="{188F2361-51DC-440E-89EE-49B033492203}"/>
    <cellStyle name="Normal 7 2 3 2 2 4" xfId="1779" xr:uid="{EE473B08-BB83-4633-B2A6-C6ED5B19DC7B}"/>
    <cellStyle name="Normal 7 2 3 2 3" xfId="696" xr:uid="{34800BB5-9E5F-4C10-B41C-D16A5B56A751}"/>
    <cellStyle name="Normal 7 2 3 2 3 2" xfId="1780" xr:uid="{B8FF1C2E-3F5D-46E2-B5A4-3950EC8239E3}"/>
    <cellStyle name="Normal 7 2 3 2 3 2 2" xfId="1781" xr:uid="{B62E23B1-E8FC-4F64-8166-9BFA6518BF9D}"/>
    <cellStyle name="Normal 7 2 3 2 3 3" xfId="1782" xr:uid="{78D28572-4849-456E-8262-29982AD1EFDA}"/>
    <cellStyle name="Normal 7 2 3 2 3 4" xfId="3435" xr:uid="{9EB19870-DAE8-4B94-9E04-B4FEFD3671AB}"/>
    <cellStyle name="Normal 7 2 3 2 4" xfId="1783" xr:uid="{E5E01BE4-933B-4BA6-B553-A28AF1D380E5}"/>
    <cellStyle name="Normal 7 2 3 2 4 2" xfId="1784" xr:uid="{F39EAA5B-ECB4-4AA2-A001-3E613610BE0F}"/>
    <cellStyle name="Normal 7 2 3 2 5" xfId="1785" xr:uid="{5593F1FD-6A0E-41F1-A9AB-549D0D18E73F}"/>
    <cellStyle name="Normal 7 2 3 2 6" xfId="3436" xr:uid="{8ECD7850-842A-4906-8003-00FF7A78D214}"/>
    <cellStyle name="Normal 7 2 3 3" xfId="352" xr:uid="{E32AF157-6812-42DF-BDC1-07900E32B8F0}"/>
    <cellStyle name="Normal 7 2 3 3 2" xfId="697" xr:uid="{A15F32E9-F992-4AF8-93EA-916B281E2520}"/>
    <cellStyle name="Normal 7 2 3 3 2 2" xfId="698" xr:uid="{601FBB08-C123-4C40-BE47-A70AEF243C4D}"/>
    <cellStyle name="Normal 7 2 3 3 2 2 2" xfId="1786" xr:uid="{139A5B07-A0E6-4158-95BC-069B2E45F395}"/>
    <cellStyle name="Normal 7 2 3 3 2 2 2 2" xfId="1787" xr:uid="{B4ABADE2-DC68-4F27-99F3-C6A96BD79035}"/>
    <cellStyle name="Normal 7 2 3 3 2 2 3" xfId="1788" xr:uid="{60991EA6-B6F4-4F59-96DD-4350C34CCB0B}"/>
    <cellStyle name="Normal 7 2 3 3 2 3" xfId="1789" xr:uid="{46DAF88C-3260-4DB7-9D07-2B66E4A9D627}"/>
    <cellStyle name="Normal 7 2 3 3 2 3 2" xfId="1790" xr:uid="{CF28C8EB-B1D0-4149-BC9D-9EC471FF91B7}"/>
    <cellStyle name="Normal 7 2 3 3 2 4" xfId="1791" xr:uid="{E8A41ACD-9DAD-41E0-A220-FE970B0F3E21}"/>
    <cellStyle name="Normal 7 2 3 3 3" xfId="699" xr:uid="{8A610F5C-02D7-4ABD-932D-EC6CB00BDF1B}"/>
    <cellStyle name="Normal 7 2 3 3 3 2" xfId="1792" xr:uid="{8467B4AF-24D9-40A0-8A08-4A7130496108}"/>
    <cellStyle name="Normal 7 2 3 3 3 2 2" xfId="1793" xr:uid="{CD02A2E8-29E0-424B-9362-1109F47051EA}"/>
    <cellStyle name="Normal 7 2 3 3 3 3" xfId="1794" xr:uid="{631E7BE2-43C4-4D5A-A59C-93F710386A30}"/>
    <cellStyle name="Normal 7 2 3 3 4" xfId="1795" xr:uid="{6A3B1E01-C77B-45F1-831B-B57A3B355FF9}"/>
    <cellStyle name="Normal 7 2 3 3 4 2" xfId="1796" xr:uid="{2C2E8117-2523-471B-A28E-988259509D57}"/>
    <cellStyle name="Normal 7 2 3 3 5" xfId="1797" xr:uid="{C014E263-5CDF-4F68-90BE-FDBB0280A957}"/>
    <cellStyle name="Normal 7 2 3 4" xfId="353" xr:uid="{A1BD7AAC-A190-49DB-BB0F-AAB0E579C284}"/>
    <cellStyle name="Normal 7 2 3 4 2" xfId="700" xr:uid="{8F9E4550-2197-445E-8FF7-2E3B29252D48}"/>
    <cellStyle name="Normal 7 2 3 4 2 2" xfId="1798" xr:uid="{C16BDF4D-5482-4431-A461-F9CF5668A484}"/>
    <cellStyle name="Normal 7 2 3 4 2 2 2" xfId="1799" xr:uid="{3751A362-061E-4B55-B8D2-ED6FD40FC673}"/>
    <cellStyle name="Normal 7 2 3 4 2 3" xfId="1800" xr:uid="{79A02CCB-E12D-4511-9B69-92D52AAE2D44}"/>
    <cellStyle name="Normal 7 2 3 4 3" xfId="1801" xr:uid="{8006CDD1-4086-403E-BCDA-EBA2839E5E8E}"/>
    <cellStyle name="Normal 7 2 3 4 3 2" xfId="1802" xr:uid="{633D87DD-FA7F-4D05-A267-17852D645076}"/>
    <cellStyle name="Normal 7 2 3 4 4" xfId="1803" xr:uid="{60C20557-946F-43E1-AA38-EBE13E57FDDF}"/>
    <cellStyle name="Normal 7 2 3 5" xfId="701" xr:uid="{5CF1F8E7-2D98-41A7-8EB5-192CBF4309F6}"/>
    <cellStyle name="Normal 7 2 3 5 2" xfId="1804" xr:uid="{A249947B-6D3C-4F47-8993-081B5F64E965}"/>
    <cellStyle name="Normal 7 2 3 5 2 2" xfId="1805" xr:uid="{CD8FBE6A-6A51-473D-B2B4-F041D0ECF67B}"/>
    <cellStyle name="Normal 7 2 3 5 3" xfId="1806" xr:uid="{8A4C0BD6-AC6C-43DD-A11D-43E75F5701BE}"/>
    <cellStyle name="Normal 7 2 3 5 4" xfId="3437" xr:uid="{CCA99D19-80B1-4DED-9159-2486A0143CB0}"/>
    <cellStyle name="Normal 7 2 3 6" xfId="1807" xr:uid="{B4F6BC1E-03B4-4E87-B986-7D45A674BED0}"/>
    <cellStyle name="Normal 7 2 3 6 2" xfId="1808" xr:uid="{0190BE31-9B69-4EFD-A096-B9FD79D0EB92}"/>
    <cellStyle name="Normal 7 2 3 7" xfId="1809" xr:uid="{84BE1C1E-3662-4C3F-97E3-DF21F9C606C7}"/>
    <cellStyle name="Normal 7 2 3 8" xfId="3438" xr:uid="{374FAE67-11B8-4D33-AF35-A1B20FFDA1D9}"/>
    <cellStyle name="Normal 7 2 4" xfId="138" xr:uid="{D47C0325-36AF-465F-81DB-C515B41557A8}"/>
    <cellStyle name="Normal 7 2 4 2" xfId="448" xr:uid="{06B66E6B-EE82-4FE9-BC6E-09BC95622FA8}"/>
    <cellStyle name="Normal 7 2 4 2 2" xfId="702" xr:uid="{A5C6B5B9-029A-4C1F-A4C4-DC72B22E964C}"/>
    <cellStyle name="Normal 7 2 4 2 2 2" xfId="1810" xr:uid="{D559D075-B04D-4473-B83C-A13BD9D35CEA}"/>
    <cellStyle name="Normal 7 2 4 2 2 2 2" xfId="1811" xr:uid="{57FB0FBF-A5F6-4028-9C81-84731E3F2609}"/>
    <cellStyle name="Normal 7 2 4 2 2 3" xfId="1812" xr:uid="{D15F22B3-4A01-4568-AFAC-BB0EF25AC40C}"/>
    <cellStyle name="Normal 7 2 4 2 2 4" xfId="3439" xr:uid="{2D274001-F69A-4019-BF56-49D8A27BB684}"/>
    <cellStyle name="Normal 7 2 4 2 3" xfId="1813" xr:uid="{6556D42E-90A0-47D7-A7E6-1F71D96F6257}"/>
    <cellStyle name="Normal 7 2 4 2 3 2" xfId="1814" xr:uid="{B56E6274-4334-48BD-BB22-6F820FA05001}"/>
    <cellStyle name="Normal 7 2 4 2 4" xfId="1815" xr:uid="{DD2DB5E8-998B-45EA-AACA-C1156CAB4BF3}"/>
    <cellStyle name="Normal 7 2 4 2 5" xfId="3440" xr:uid="{4A9DCDB8-5B88-4C7B-97AC-9C2C2D92C3F0}"/>
    <cellStyle name="Normal 7 2 4 3" xfId="703" xr:uid="{D484250C-79C5-4F7D-A7CA-B5E70FBB32CF}"/>
    <cellStyle name="Normal 7 2 4 3 2" xfId="1816" xr:uid="{DE8637F2-768A-440B-8031-02D6CD0161BF}"/>
    <cellStyle name="Normal 7 2 4 3 2 2" xfId="1817" xr:uid="{1A07C903-4C14-4831-AC2B-106F1AFD5064}"/>
    <cellStyle name="Normal 7 2 4 3 3" xfId="1818" xr:uid="{DD855145-93BB-4A78-8052-C4D1D1FCC4FB}"/>
    <cellStyle name="Normal 7 2 4 3 4" xfId="3441" xr:uid="{A65718DD-1491-4213-BA46-3B361A3C887C}"/>
    <cellStyle name="Normal 7 2 4 4" xfId="1819" xr:uid="{E621AAD4-FD4D-4033-A044-B22C96796162}"/>
    <cellStyle name="Normal 7 2 4 4 2" xfId="1820" xr:uid="{98DEA88E-70FD-4A10-A2ED-F4413E423F3E}"/>
    <cellStyle name="Normal 7 2 4 4 3" xfId="3442" xr:uid="{9BB0BBF7-37CF-45A1-A2FC-94F558A1231C}"/>
    <cellStyle name="Normal 7 2 4 4 4" xfId="3443" xr:uid="{23666763-21DB-4C75-9A78-454ED17FDCE7}"/>
    <cellStyle name="Normal 7 2 4 5" xfId="1821" xr:uid="{8822BF76-6CC5-408B-A827-C2E0BA036B38}"/>
    <cellStyle name="Normal 7 2 4 6" xfId="3444" xr:uid="{7608D4C8-5A49-4F0D-A704-6F3ABA5DDAB2}"/>
    <cellStyle name="Normal 7 2 4 7" xfId="3445" xr:uid="{2EEAC816-E8B5-4864-A454-6F3461D32BB5}"/>
    <cellStyle name="Normal 7 2 5" xfId="354" xr:uid="{8DF7B9A3-B230-4ABD-AB38-6C0449BC2820}"/>
    <cellStyle name="Normal 7 2 5 2" xfId="704" xr:uid="{DC8C9ECE-C5CD-411D-BB25-327993D728B8}"/>
    <cellStyle name="Normal 7 2 5 2 2" xfId="705" xr:uid="{584F9A31-1D24-4EDC-A817-DCE637045C5A}"/>
    <cellStyle name="Normal 7 2 5 2 2 2" xfId="1822" xr:uid="{543FD6B5-CC5C-4468-A15F-E00BBB8DEEBD}"/>
    <cellStyle name="Normal 7 2 5 2 2 2 2" xfId="1823" xr:uid="{E0ADC898-D390-42D2-BE4E-2B9C0F830990}"/>
    <cellStyle name="Normal 7 2 5 2 2 3" xfId="1824" xr:uid="{02879BF3-E0F6-49E7-AA72-D222428E5B05}"/>
    <cellStyle name="Normal 7 2 5 2 3" xfId="1825" xr:uid="{59B83C3E-6805-4CA4-AFA6-822E22B346E5}"/>
    <cellStyle name="Normal 7 2 5 2 3 2" xfId="1826" xr:uid="{552A94CD-DBDF-463A-AEAF-FE98B5A01188}"/>
    <cellStyle name="Normal 7 2 5 2 4" xfId="1827" xr:uid="{413532BE-ED23-4041-9739-D42555BA6AA4}"/>
    <cellStyle name="Normal 7 2 5 3" xfId="706" xr:uid="{1C641EDC-0D68-4013-AB24-5849958EAAC1}"/>
    <cellStyle name="Normal 7 2 5 3 2" xfId="1828" xr:uid="{7E6F36AA-F046-4AA3-B48F-94921D82F81B}"/>
    <cellStyle name="Normal 7 2 5 3 2 2" xfId="1829" xr:uid="{C77D90BD-1FC3-4CF9-8067-E41652D6B93C}"/>
    <cellStyle name="Normal 7 2 5 3 3" xfId="1830" xr:uid="{D3B86B57-FE89-4B38-B1AE-0A96E256BFE4}"/>
    <cellStyle name="Normal 7 2 5 3 4" xfId="3446" xr:uid="{7121B399-E502-4E18-AA9E-6BC9BBBE9F49}"/>
    <cellStyle name="Normal 7 2 5 4" xfId="1831" xr:uid="{9331F16B-CE7B-4CA6-9781-266E4CD721A5}"/>
    <cellStyle name="Normal 7 2 5 4 2" xfId="1832" xr:uid="{CF8C8B6E-7290-404F-8D90-7BBB8CB1F831}"/>
    <cellStyle name="Normal 7 2 5 5" xfId="1833" xr:uid="{A47A193A-24AF-4AF1-AC6A-10D432314893}"/>
    <cellStyle name="Normal 7 2 5 6" xfId="3447" xr:uid="{D4FF850A-3DDE-4FE7-87D1-595225DF0104}"/>
    <cellStyle name="Normal 7 2 6" xfId="355" xr:uid="{F9FAEE50-2973-4978-8F0F-6840C36FF7FF}"/>
    <cellStyle name="Normal 7 2 6 2" xfId="707" xr:uid="{4C4921E5-39DB-4BFB-B303-EB6FCEEF9DD0}"/>
    <cellStyle name="Normal 7 2 6 2 2" xfId="1834" xr:uid="{4E090579-03D7-4413-86EB-FBE7A6A2BFC7}"/>
    <cellStyle name="Normal 7 2 6 2 2 2" xfId="1835" xr:uid="{8405B73B-1A23-4CCC-B6FA-F5BB44DA9EDD}"/>
    <cellStyle name="Normal 7 2 6 2 3" xfId="1836" xr:uid="{6355DD51-2C81-4AA7-9570-AF02E54AF927}"/>
    <cellStyle name="Normal 7 2 6 2 4" xfId="3448" xr:uid="{CF4AA58C-168F-4572-92E1-9A1D3C59E295}"/>
    <cellStyle name="Normal 7 2 6 3" xfId="1837" xr:uid="{209D6C28-16EF-4331-98EC-35030B7E7505}"/>
    <cellStyle name="Normal 7 2 6 3 2" xfId="1838" xr:uid="{06CDE61B-E622-445A-A15C-341C18BB2C9A}"/>
    <cellStyle name="Normal 7 2 6 4" xfId="1839" xr:uid="{B4E6F69B-4475-4B83-8EDF-ECCBF064C15D}"/>
    <cellStyle name="Normal 7 2 6 5" xfId="3449" xr:uid="{7B1EBF7C-528A-40F2-B718-32A9B5ED8FFC}"/>
    <cellStyle name="Normal 7 2 7" xfId="708" xr:uid="{A278B510-F726-47B7-B764-849E12330147}"/>
    <cellStyle name="Normal 7 2 7 2" xfId="1840" xr:uid="{FA5D84B1-BA07-494E-9DC7-D9FE03B7956F}"/>
    <cellStyle name="Normal 7 2 7 2 2" xfId="1841" xr:uid="{D413011E-9689-48A6-908E-550FC064E85C}"/>
    <cellStyle name="Normal 7 2 7 2 3" xfId="4409" xr:uid="{74D01ABB-4693-4378-8D9C-010DA73E07CA}"/>
    <cellStyle name="Normal 7 2 7 3" xfId="1842" xr:uid="{37C89A2E-C777-46E8-9903-3DEF6906A395}"/>
    <cellStyle name="Normal 7 2 7 4" xfId="3450" xr:uid="{4C5820E0-22A1-48D3-9330-2F7BA45792FD}"/>
    <cellStyle name="Normal 7 2 7 4 2" xfId="4579" xr:uid="{CF618D34-FA2D-474A-A318-FE0E6B1A3506}"/>
    <cellStyle name="Normal 7 2 7 4 3" xfId="4686" xr:uid="{0059D979-6E1E-4C25-BC52-7BA94F343B76}"/>
    <cellStyle name="Normal 7 2 7 4 4" xfId="4608" xr:uid="{F82CAC2E-6D4C-4A76-AB80-5D389E28FF50}"/>
    <cellStyle name="Normal 7 2 8" xfId="1843" xr:uid="{8D6FF1FB-EF23-41E8-8795-25F0E20820E3}"/>
    <cellStyle name="Normal 7 2 8 2" xfId="1844" xr:uid="{C68EEDFD-576C-4CA9-B504-4FDBCD38FB2D}"/>
    <cellStyle name="Normal 7 2 8 3" xfId="3451" xr:uid="{96D730C8-51BF-4FB6-8B59-B7A671924AC3}"/>
    <cellStyle name="Normal 7 2 8 4" xfId="3452" xr:uid="{B5C0A50E-999C-481D-9EF5-273F2AB042D5}"/>
    <cellStyle name="Normal 7 2 9" xfId="1845" xr:uid="{1255B415-A099-4E36-BF02-344035A978DB}"/>
    <cellStyle name="Normal 7 3" xfId="139" xr:uid="{BA91B7BE-A7E2-4467-898F-2C2CFD8B06CA}"/>
    <cellStyle name="Normal 7 3 10" xfId="3453" xr:uid="{69F05C7C-AF4E-4D8D-8BB2-4F7E00BA3AD7}"/>
    <cellStyle name="Normal 7 3 11" xfId="3454" xr:uid="{C32CC195-9B84-46AA-9EA1-DBA3EC4AD941}"/>
    <cellStyle name="Normal 7 3 2" xfId="140" xr:uid="{3BF67428-D5CD-418C-AE20-2A98FA1A3E01}"/>
    <cellStyle name="Normal 7 3 2 2" xfId="141" xr:uid="{8400770E-8318-4B40-B714-8BE1F96C6FA4}"/>
    <cellStyle name="Normal 7 3 2 2 2" xfId="356" xr:uid="{4ADA0848-2AA9-4FBB-9B48-EF8CB19B1305}"/>
    <cellStyle name="Normal 7 3 2 2 2 2" xfId="709" xr:uid="{7A591A5E-0F1E-4566-8E93-27FB7E30210E}"/>
    <cellStyle name="Normal 7 3 2 2 2 2 2" xfId="1846" xr:uid="{DF31A2D8-0045-41E2-8E07-F3097129D732}"/>
    <cellStyle name="Normal 7 3 2 2 2 2 2 2" xfId="1847" xr:uid="{2EF02904-4877-46F8-B58B-96564B341B95}"/>
    <cellStyle name="Normal 7 3 2 2 2 2 3" xfId="1848" xr:uid="{9D95E986-B472-48DE-95BB-7EAE9EF6726B}"/>
    <cellStyle name="Normal 7 3 2 2 2 2 4" xfId="3455" xr:uid="{EFC63183-5FFE-445D-B5A2-8D31FCD0F486}"/>
    <cellStyle name="Normal 7 3 2 2 2 3" xfId="1849" xr:uid="{255EE022-243E-4DAC-8CF1-8FE56295C412}"/>
    <cellStyle name="Normal 7 3 2 2 2 3 2" xfId="1850" xr:uid="{3F742B8B-B976-4F97-A391-E479A756AAAD}"/>
    <cellStyle name="Normal 7 3 2 2 2 3 3" xfId="3456" xr:uid="{18EF7B54-34F9-4CD4-AC1E-5731609CD041}"/>
    <cellStyle name="Normal 7 3 2 2 2 3 4" xfId="3457" xr:uid="{9C55409E-545E-43F6-98A8-FA22F58CBBC6}"/>
    <cellStyle name="Normal 7 3 2 2 2 4" xfId="1851" xr:uid="{ED70A369-E017-4146-AF70-E907D88BC985}"/>
    <cellStyle name="Normal 7 3 2 2 2 5" xfId="3458" xr:uid="{EA257B1E-C0F0-481D-9939-709A64905570}"/>
    <cellStyle name="Normal 7 3 2 2 2 6" xfId="3459" xr:uid="{95777664-2991-455F-8B6D-1D96F1EB19EE}"/>
    <cellStyle name="Normal 7 3 2 2 3" xfId="710" xr:uid="{1FCD8E3F-515C-4876-AD9E-574327D74BFD}"/>
    <cellStyle name="Normal 7 3 2 2 3 2" xfId="1852" xr:uid="{04CA46F8-9B7A-479D-BA84-80F46103B9FD}"/>
    <cellStyle name="Normal 7 3 2 2 3 2 2" xfId="1853" xr:uid="{EB70CB56-C8C6-4B5D-AF36-68CC2EBB13FB}"/>
    <cellStyle name="Normal 7 3 2 2 3 2 3" xfId="3460" xr:uid="{2672C4DD-A0F6-4478-9D42-556438E0B9E6}"/>
    <cellStyle name="Normal 7 3 2 2 3 2 4" xfId="3461" xr:uid="{DCC08547-E513-4D15-8E0A-B55934221DCF}"/>
    <cellStyle name="Normal 7 3 2 2 3 3" xfId="1854" xr:uid="{E0FA3AB1-69A5-4900-A488-683A079FDCC2}"/>
    <cellStyle name="Normal 7 3 2 2 3 4" xfId="3462" xr:uid="{9DFBC2B5-00D5-4A73-9215-DDE4C0FD3A41}"/>
    <cellStyle name="Normal 7 3 2 2 3 5" xfId="3463" xr:uid="{4316F866-E478-4043-BF81-94BFB0E1BA11}"/>
    <cellStyle name="Normal 7 3 2 2 4" xfId="1855" xr:uid="{FED6AFF0-FA72-4BBE-A86A-D7275C9CBEBC}"/>
    <cellStyle name="Normal 7 3 2 2 4 2" xfId="1856" xr:uid="{F2F101F4-CFF8-4601-B64B-CC951CE5DB27}"/>
    <cellStyle name="Normal 7 3 2 2 4 3" xfId="3464" xr:uid="{B39850FE-9A99-42E2-BB74-03E77A6D3D3E}"/>
    <cellStyle name="Normal 7 3 2 2 4 4" xfId="3465" xr:uid="{72976343-B98F-4BFD-90DC-F6BA18DB45A5}"/>
    <cellStyle name="Normal 7 3 2 2 5" xfId="1857" xr:uid="{13D973CA-13E3-46CA-963E-B127F3DEE631}"/>
    <cellStyle name="Normal 7 3 2 2 5 2" xfId="3466" xr:uid="{CB8FA0D9-8F9C-4B89-8E32-6E16E3080E5F}"/>
    <cellStyle name="Normal 7 3 2 2 5 3" xfId="3467" xr:uid="{07819357-598D-4164-9C33-62D844ACA4AD}"/>
    <cellStyle name="Normal 7 3 2 2 5 4" xfId="3468" xr:uid="{C431C9AB-2943-44F9-AFF7-92B230206CC8}"/>
    <cellStyle name="Normal 7 3 2 2 6" xfId="3469" xr:uid="{973D0067-FB5A-4C74-9C9F-40B155301EDD}"/>
    <cellStyle name="Normal 7 3 2 2 7" xfId="3470" xr:uid="{A44A157E-2EE2-4493-B0DD-793B8B6DCFD4}"/>
    <cellStyle name="Normal 7 3 2 2 8" xfId="3471" xr:uid="{D4EBC913-0F89-4B21-A443-D4FAF24B547C}"/>
    <cellStyle name="Normal 7 3 2 3" xfId="357" xr:uid="{BF61D6D4-496F-4B8C-93D2-A8DBE15E23C1}"/>
    <cellStyle name="Normal 7 3 2 3 2" xfId="711" xr:uid="{2DA2AD78-24F6-404E-B84A-499E204116EF}"/>
    <cellStyle name="Normal 7 3 2 3 2 2" xfId="712" xr:uid="{9A533AE3-0449-403B-A511-E11F8E628CE0}"/>
    <cellStyle name="Normal 7 3 2 3 2 2 2" xfId="1858" xr:uid="{C59297DB-8A56-40D8-8F01-EB5313294B70}"/>
    <cellStyle name="Normal 7 3 2 3 2 2 2 2" xfId="1859" xr:uid="{8F6DCDC2-FAEA-40C2-AE17-B41101DBCF48}"/>
    <cellStyle name="Normal 7 3 2 3 2 2 3" xfId="1860" xr:uid="{7E41D227-6784-4973-A5D0-4350D47D50C1}"/>
    <cellStyle name="Normal 7 3 2 3 2 3" xfId="1861" xr:uid="{6BED86E5-EA57-4DDA-BB95-C37F855476A6}"/>
    <cellStyle name="Normal 7 3 2 3 2 3 2" xfId="1862" xr:uid="{CA99B6C2-EE6B-4745-A65E-375F97690C35}"/>
    <cellStyle name="Normal 7 3 2 3 2 4" xfId="1863" xr:uid="{48131250-883C-4E2A-8756-85748E50DEB9}"/>
    <cellStyle name="Normal 7 3 2 3 3" xfId="713" xr:uid="{A12529E3-387C-4348-A622-91E46D6F95F8}"/>
    <cellStyle name="Normal 7 3 2 3 3 2" xfId="1864" xr:uid="{E3318836-F07E-426E-A1B9-E0ECBCFFEF42}"/>
    <cellStyle name="Normal 7 3 2 3 3 2 2" xfId="1865" xr:uid="{2A94433E-9FF4-4CB5-8407-1FAB3829D3B4}"/>
    <cellStyle name="Normal 7 3 2 3 3 3" xfId="1866" xr:uid="{61F77FEC-3432-4138-A329-8417A9BF17D5}"/>
    <cellStyle name="Normal 7 3 2 3 3 4" xfId="3472" xr:uid="{D68FD0E7-69B8-43FA-AF2F-947029F443FE}"/>
    <cellStyle name="Normal 7 3 2 3 4" xfId="1867" xr:uid="{A2D24394-31B9-4628-A42D-A0A4B9EF796A}"/>
    <cellStyle name="Normal 7 3 2 3 4 2" xfId="1868" xr:uid="{23781674-EA65-4BDF-B1C2-443170D9019C}"/>
    <cellStyle name="Normal 7 3 2 3 5" xfId="1869" xr:uid="{2AA5AE34-AEE2-4977-BF96-9BA98E616074}"/>
    <cellStyle name="Normal 7 3 2 3 6" xfId="3473" xr:uid="{734BEAC3-5816-48D7-AABC-E1638C539C14}"/>
    <cellStyle name="Normal 7 3 2 4" xfId="358" xr:uid="{C40D123A-0C37-46F4-ADEE-DECFE89C16FA}"/>
    <cellStyle name="Normal 7 3 2 4 2" xfId="714" xr:uid="{39BEBFA3-3B79-4435-B0B3-A00567CE5F82}"/>
    <cellStyle name="Normal 7 3 2 4 2 2" xfId="1870" xr:uid="{89FDC374-9265-4EF8-AB8F-BB5BE3319E30}"/>
    <cellStyle name="Normal 7 3 2 4 2 2 2" xfId="1871" xr:uid="{047AA644-B0AC-4B89-86C5-4BD984105F38}"/>
    <cellStyle name="Normal 7 3 2 4 2 3" xfId="1872" xr:uid="{FE98A7A3-2019-4232-A59C-B7E66951D341}"/>
    <cellStyle name="Normal 7 3 2 4 2 4" xfId="3474" xr:uid="{66BD0D38-A7C3-4C75-B02F-30CE882ABF1B}"/>
    <cellStyle name="Normal 7 3 2 4 3" xfId="1873" xr:uid="{B272DDB2-792F-4932-B022-46858EE7C7F8}"/>
    <cellStyle name="Normal 7 3 2 4 3 2" xfId="1874" xr:uid="{4D30DBAB-9F13-4208-9AF8-707E0C539F7F}"/>
    <cellStyle name="Normal 7 3 2 4 4" xfId="1875" xr:uid="{063FE6FF-B131-447B-8DCA-E34ECD9264D3}"/>
    <cellStyle name="Normal 7 3 2 4 5" xfId="3475" xr:uid="{148F30F8-8F24-462A-BDCD-EC5565BFC038}"/>
    <cellStyle name="Normal 7 3 2 5" xfId="359" xr:uid="{FAF2273B-2CEC-4C45-A58E-882AE7302910}"/>
    <cellStyle name="Normal 7 3 2 5 2" xfId="1876" xr:uid="{4353FB52-4949-4FC8-981C-CFA416B319E5}"/>
    <cellStyle name="Normal 7 3 2 5 2 2" xfId="1877" xr:uid="{A6D488D6-0AF0-4A25-8ABF-5319B2A06229}"/>
    <cellStyle name="Normal 7 3 2 5 3" xfId="1878" xr:uid="{49826970-64B4-4202-8AB4-6E4D36FB2B80}"/>
    <cellStyle name="Normal 7 3 2 5 4" xfId="3476" xr:uid="{6BDCE114-1167-4F12-B76B-B91033350641}"/>
    <cellStyle name="Normal 7 3 2 6" xfId="1879" xr:uid="{AD460161-13FB-420A-A89C-14925DBBC327}"/>
    <cellStyle name="Normal 7 3 2 6 2" xfId="1880" xr:uid="{EE2FB02C-0221-48BD-892B-D285C6E86E6E}"/>
    <cellStyle name="Normal 7 3 2 6 3" xfId="3477" xr:uid="{C5E79073-BA33-457A-9DD8-C8F6BF38E095}"/>
    <cellStyle name="Normal 7 3 2 6 4" xfId="3478" xr:uid="{E13FE66B-6C29-4854-89CF-D228505AD418}"/>
    <cellStyle name="Normal 7 3 2 7" xfId="1881" xr:uid="{A888144E-E9AC-4918-A0D6-98BCB5793EB7}"/>
    <cellStyle name="Normal 7 3 2 8" xfId="3479" xr:uid="{233F1156-46A6-45CB-8A10-2B158E3DC56B}"/>
    <cellStyle name="Normal 7 3 2 9" xfId="3480" xr:uid="{16690DCA-7F6C-4A34-B3DC-7162DDADF575}"/>
    <cellStyle name="Normal 7 3 3" xfId="142" xr:uid="{44CABA46-C751-40BB-8313-6E7354F91F59}"/>
    <cellStyle name="Normal 7 3 3 2" xfId="143" xr:uid="{DD71C0F2-D1D0-429E-93C6-8AAAE21005BF}"/>
    <cellStyle name="Normal 7 3 3 2 2" xfId="715" xr:uid="{DDBEAE7A-3B17-4668-913D-D2EB9AB65159}"/>
    <cellStyle name="Normal 7 3 3 2 2 2" xfId="1882" xr:uid="{32C9105A-8575-486D-9078-79521B067387}"/>
    <cellStyle name="Normal 7 3 3 2 2 2 2" xfId="1883" xr:uid="{DD7399F9-01E5-4650-8926-5C291D929F87}"/>
    <cellStyle name="Normal 7 3 3 2 2 2 2 2" xfId="4484" xr:uid="{B6701B06-1322-42BF-9515-60B6873DE0D6}"/>
    <cellStyle name="Normal 7 3 3 2 2 2 3" xfId="4485" xr:uid="{15719EC5-426D-4F87-A1A2-133351916EA2}"/>
    <cellStyle name="Normal 7 3 3 2 2 3" xfId="1884" xr:uid="{9A090761-2BCD-47EA-A29C-496FDE09350C}"/>
    <cellStyle name="Normal 7 3 3 2 2 3 2" xfId="4486" xr:uid="{043C0419-5828-46D9-88DB-7879CD4500BA}"/>
    <cellStyle name="Normal 7 3 3 2 2 4" xfId="3481" xr:uid="{95BF3D42-DC84-4ED6-8AA1-6B628485CCC5}"/>
    <cellStyle name="Normal 7 3 3 2 3" xfId="1885" xr:uid="{E72B5ABC-A389-43EB-AFE6-B7DBB3218534}"/>
    <cellStyle name="Normal 7 3 3 2 3 2" xfId="1886" xr:uid="{79E20A6C-3CD2-47BB-81CB-30AA2388E11E}"/>
    <cellStyle name="Normal 7 3 3 2 3 2 2" xfId="4487" xr:uid="{194CE2FE-3BF9-4B11-848E-6287E42662C1}"/>
    <cellStyle name="Normal 7 3 3 2 3 3" xfId="3482" xr:uid="{2E5925FF-3B93-44FF-A566-03DA6A1469FD}"/>
    <cellStyle name="Normal 7 3 3 2 3 4" xfId="3483" xr:uid="{33D6FC5F-1B66-4B45-8F82-8899ACB8FDF6}"/>
    <cellStyle name="Normal 7 3 3 2 4" xfId="1887" xr:uid="{5D0752D2-29EB-48C9-84B0-5574AFA6D8B6}"/>
    <cellStyle name="Normal 7 3 3 2 4 2" xfId="4488" xr:uid="{78AB3D16-6AE5-4BF9-857B-C6F03820D18D}"/>
    <cellStyle name="Normal 7 3 3 2 5" xfId="3484" xr:uid="{F859CDDC-404F-4236-B6B0-C393E655DE99}"/>
    <cellStyle name="Normal 7 3 3 2 6" xfId="3485" xr:uid="{135DEBD7-F440-414F-9532-73DC79FA1647}"/>
    <cellStyle name="Normal 7 3 3 3" xfId="360" xr:uid="{435C322F-11F2-4065-8E53-3C9A7D5F9531}"/>
    <cellStyle name="Normal 7 3 3 3 2" xfId="1888" xr:uid="{F377A493-386E-4210-B86E-D9D55DDCFAFB}"/>
    <cellStyle name="Normal 7 3 3 3 2 2" xfId="1889" xr:uid="{0B8955EC-4080-48E9-99F8-D925B64171C8}"/>
    <cellStyle name="Normal 7 3 3 3 2 2 2" xfId="4489" xr:uid="{5246582C-2B0B-4711-8E55-8ACE72D377C3}"/>
    <cellStyle name="Normal 7 3 3 3 2 3" xfId="3486" xr:uid="{6E47CE28-A4B8-4606-A04C-6A0FEEF5FF95}"/>
    <cellStyle name="Normal 7 3 3 3 2 4" xfId="3487" xr:uid="{78064D58-E5EC-4AE5-9025-03B29E9059DF}"/>
    <cellStyle name="Normal 7 3 3 3 3" xfId="1890" xr:uid="{9A7895E5-87BF-4A86-8098-51E01D6685B6}"/>
    <cellStyle name="Normal 7 3 3 3 3 2" xfId="4490" xr:uid="{3F598D23-E0C8-4785-B567-409EB8C0C37F}"/>
    <cellStyle name="Normal 7 3 3 3 4" xfId="3488" xr:uid="{EA376271-3641-482B-ADC1-D95F29E2837F}"/>
    <cellStyle name="Normal 7 3 3 3 5" xfId="3489" xr:uid="{01042299-F03C-4F00-BAE3-34C8A56483B5}"/>
    <cellStyle name="Normal 7 3 3 4" xfId="1891" xr:uid="{EDDF24ED-0E7A-44C8-86ED-3D786D23CDF9}"/>
    <cellStyle name="Normal 7 3 3 4 2" xfId="1892" xr:uid="{64EFD476-3F91-417B-A6AB-70438CC0BEFD}"/>
    <cellStyle name="Normal 7 3 3 4 2 2" xfId="4491" xr:uid="{9DA0BEE9-BF82-4B35-952B-D413DAE32B8A}"/>
    <cellStyle name="Normal 7 3 3 4 3" xfId="3490" xr:uid="{9FB1CEAB-D1A7-472F-AA2A-6EE673E2729C}"/>
    <cellStyle name="Normal 7 3 3 4 4" xfId="3491" xr:uid="{AB63F42B-F72F-41C8-BBF2-23227168589D}"/>
    <cellStyle name="Normal 7 3 3 5" xfId="1893" xr:uid="{449B74AB-FB3A-4FD4-A037-7C257792FB93}"/>
    <cellStyle name="Normal 7 3 3 5 2" xfId="3492" xr:uid="{64D294AA-F263-49E9-A56B-841BE1C87771}"/>
    <cellStyle name="Normal 7 3 3 5 3" xfId="3493" xr:uid="{24FBD039-727D-4214-A2B9-54A2A383D054}"/>
    <cellStyle name="Normal 7 3 3 5 4" xfId="3494" xr:uid="{3756D207-0022-43D9-A0C8-330F2A8931E3}"/>
    <cellStyle name="Normal 7 3 3 6" xfId="3495" xr:uid="{3DFB1702-FA1B-4AEF-BB93-643DD536C8E4}"/>
    <cellStyle name="Normal 7 3 3 7" xfId="3496" xr:uid="{517F7890-2E9D-47C2-AE4D-A736070F36BC}"/>
    <cellStyle name="Normal 7 3 3 8" xfId="3497" xr:uid="{591A1E67-25C1-4484-8034-0F6BD1C4B18B}"/>
    <cellStyle name="Normal 7 3 4" xfId="144" xr:uid="{99D66EAE-5398-4462-BB59-9FBEBA468E8B}"/>
    <cellStyle name="Normal 7 3 4 2" xfId="716" xr:uid="{923458C3-A732-4AD1-AD25-12457E3DDAA4}"/>
    <cellStyle name="Normal 7 3 4 2 2" xfId="717" xr:uid="{03A13E3D-6A98-4EA1-BE40-D9C3A0A564BD}"/>
    <cellStyle name="Normal 7 3 4 2 2 2" xfId="1894" xr:uid="{27681407-C20D-46BF-8F1C-3EAB0986FD0A}"/>
    <cellStyle name="Normal 7 3 4 2 2 2 2" xfId="1895" xr:uid="{07F11EA5-6E60-461B-8580-1EF9E1567BC4}"/>
    <cellStyle name="Normal 7 3 4 2 2 3" xfId="1896" xr:uid="{9151F4CB-6B35-4F2B-A34B-3B6C69D34B57}"/>
    <cellStyle name="Normal 7 3 4 2 2 4" xfId="3498" xr:uid="{ADE1A802-48C4-48AA-A993-3E9FC7A95CFA}"/>
    <cellStyle name="Normal 7 3 4 2 3" xfId="1897" xr:uid="{4CBB51EB-3823-4879-81CE-0A1E1722BB1E}"/>
    <cellStyle name="Normal 7 3 4 2 3 2" xfId="1898" xr:uid="{F2B10F6C-564C-474E-B3F9-9A23AD20E15C}"/>
    <cellStyle name="Normal 7 3 4 2 4" xfId="1899" xr:uid="{D5406DDC-A26F-403B-96F3-703F46A9D67D}"/>
    <cellStyle name="Normal 7 3 4 2 5" xfId="3499" xr:uid="{7674124A-F07E-4244-B0FA-C7A0CB763DD9}"/>
    <cellStyle name="Normal 7 3 4 3" xfId="718" xr:uid="{A8674099-0B54-4A4B-AE89-5DBBD26F1971}"/>
    <cellStyle name="Normal 7 3 4 3 2" xfId="1900" xr:uid="{7D1C0826-C292-40B7-9904-9E875937CB03}"/>
    <cellStyle name="Normal 7 3 4 3 2 2" xfId="1901" xr:uid="{1C201D11-527D-4896-99EC-E631CE1FB58C}"/>
    <cellStyle name="Normal 7 3 4 3 3" xfId="1902" xr:uid="{A3E23332-0E9F-4153-A202-E494ABEEB6C0}"/>
    <cellStyle name="Normal 7 3 4 3 4" xfId="3500" xr:uid="{385E3220-F74C-4802-B441-2359AA8E881F}"/>
    <cellStyle name="Normal 7 3 4 4" xfId="1903" xr:uid="{B0361991-A743-4D5C-A688-ED74D9945E8F}"/>
    <cellStyle name="Normal 7 3 4 4 2" xfId="1904" xr:uid="{9A0DAA11-6286-49A9-A8CB-3272DC49FDA8}"/>
    <cellStyle name="Normal 7 3 4 4 3" xfId="3501" xr:uid="{60D397FE-4A5D-46D7-AE02-72C73A7B52C6}"/>
    <cellStyle name="Normal 7 3 4 4 4" xfId="3502" xr:uid="{ABAF8DF1-E4C2-4DBA-9E86-5325102EF55C}"/>
    <cellStyle name="Normal 7 3 4 5" xfId="1905" xr:uid="{6108E23D-B001-42B0-8D24-E3D4DF664448}"/>
    <cellStyle name="Normal 7 3 4 6" xfId="3503" xr:uid="{77D74423-7B44-45D1-B53C-7BC0FB31BF3E}"/>
    <cellStyle name="Normal 7 3 4 7" xfId="3504" xr:uid="{03FE17E3-6A1A-4638-8F7D-778568F030D4}"/>
    <cellStyle name="Normal 7 3 5" xfId="361" xr:uid="{0C27F5E5-A4C0-4A14-A1C1-1336FC58BDCF}"/>
    <cellStyle name="Normal 7 3 5 2" xfId="719" xr:uid="{605FF9E4-7CB3-4739-A802-D9DF9BE4F1C8}"/>
    <cellStyle name="Normal 7 3 5 2 2" xfId="1906" xr:uid="{CEFB0178-69DA-4BFC-B566-CA08497EC59C}"/>
    <cellStyle name="Normal 7 3 5 2 2 2" xfId="1907" xr:uid="{22494679-A4C0-486B-958A-F2943FD44BC2}"/>
    <cellStyle name="Normal 7 3 5 2 3" xfId="1908" xr:uid="{C844CA73-0598-42BC-8A92-641AA9E73A91}"/>
    <cellStyle name="Normal 7 3 5 2 4" xfId="3505" xr:uid="{97A5A804-3479-41F1-86B5-5C09C61DC367}"/>
    <cellStyle name="Normal 7 3 5 3" xfId="1909" xr:uid="{46996DCB-808B-42E5-B82F-A33321A9EB50}"/>
    <cellStyle name="Normal 7 3 5 3 2" xfId="1910" xr:uid="{4BC98618-3823-4DC9-9FB2-92BB1BE717DC}"/>
    <cellStyle name="Normal 7 3 5 3 3" xfId="3506" xr:uid="{8D5B5DF1-BBBD-4F69-AC58-3351573B427C}"/>
    <cellStyle name="Normal 7 3 5 3 4" xfId="3507" xr:uid="{10F892D5-3F77-479F-9C47-41E742814855}"/>
    <cellStyle name="Normal 7 3 5 4" xfId="1911" xr:uid="{ACD39410-A5E1-432D-9394-CE97AA52F8F6}"/>
    <cellStyle name="Normal 7 3 5 5" xfId="3508" xr:uid="{4C94F53C-9E3B-4C22-B63A-A90F7F57B601}"/>
    <cellStyle name="Normal 7 3 5 6" xfId="3509" xr:uid="{DEF4551F-3485-4716-9FCF-2383A09C114E}"/>
    <cellStyle name="Normal 7 3 6" xfId="362" xr:uid="{52C29B55-5F9F-4377-81E2-2E23ED0EE5AF}"/>
    <cellStyle name="Normal 7 3 6 2" xfId="1912" xr:uid="{28593ED9-C1F2-4552-AE94-40B48F87B6FF}"/>
    <cellStyle name="Normal 7 3 6 2 2" xfId="1913" xr:uid="{FDF94632-A071-449E-A26A-DEDBAF99A3FC}"/>
    <cellStyle name="Normal 7 3 6 2 3" xfId="3510" xr:uid="{4D5CD666-E023-49C7-9FFC-46AF24B3FEC1}"/>
    <cellStyle name="Normal 7 3 6 2 4" xfId="3511" xr:uid="{20A6743A-1783-4A53-9A46-4114D2B7850A}"/>
    <cellStyle name="Normal 7 3 6 3" xfId="1914" xr:uid="{6ABB0EFE-E280-4713-A5ED-05C575E6B79D}"/>
    <cellStyle name="Normal 7 3 6 4" xfId="3512" xr:uid="{A80CE8E9-CCA2-4712-B007-4C5D64262047}"/>
    <cellStyle name="Normal 7 3 6 5" xfId="3513" xr:uid="{F1FE34F3-5154-4CDD-9458-60A3E2AB3D3F}"/>
    <cellStyle name="Normal 7 3 7" xfId="1915" xr:uid="{6E01D10D-55D4-4D78-BEB3-5A2477C79FB2}"/>
    <cellStyle name="Normal 7 3 7 2" xfId="1916" xr:uid="{BF041D58-EEE6-4B10-BB21-A99592419382}"/>
    <cellStyle name="Normal 7 3 7 3" xfId="3514" xr:uid="{276EA484-C095-4FE9-9CF0-3CA125EA38B1}"/>
    <cellStyle name="Normal 7 3 7 4" xfId="3515" xr:uid="{D4CA46F0-0542-4355-A278-8353585170A2}"/>
    <cellStyle name="Normal 7 3 8" xfId="1917" xr:uid="{CA6EC0A1-AF56-49BB-AC48-3C06D6795277}"/>
    <cellStyle name="Normal 7 3 8 2" xfId="3516" xr:uid="{E3FC4DE2-50F5-4731-B969-74D808F14479}"/>
    <cellStyle name="Normal 7 3 8 3" xfId="3517" xr:uid="{716D693A-6D47-471E-A3A7-B1DDD8262723}"/>
    <cellStyle name="Normal 7 3 8 4" xfId="3518" xr:uid="{402213CC-90BD-4FEB-BC2D-5CF65DCAFCE3}"/>
    <cellStyle name="Normal 7 3 9" xfId="3519" xr:uid="{133A3312-7301-46AB-B593-7E2876241004}"/>
    <cellStyle name="Normal 7 4" xfId="145" xr:uid="{E9DE94CF-336F-4EF4-BD62-7F0B51346F43}"/>
    <cellStyle name="Normal 7 4 10" xfId="3520" xr:uid="{52E88706-289E-41C6-9681-51A5C5DF7D9C}"/>
    <cellStyle name="Normal 7 4 11" xfId="3521" xr:uid="{2B5114BC-83F5-4F08-A429-B42049883891}"/>
    <cellStyle name="Normal 7 4 2" xfId="146" xr:uid="{922BD6AC-FAB4-496D-AD98-D1C2E7EAAE78}"/>
    <cellStyle name="Normal 7 4 2 2" xfId="363" xr:uid="{F357D9C3-0647-4D0B-A594-CA2622BFBD0A}"/>
    <cellStyle name="Normal 7 4 2 2 2" xfId="720" xr:uid="{CF74D0C4-0FDF-4BB3-B906-7D186BF294E3}"/>
    <cellStyle name="Normal 7 4 2 2 2 2" xfId="721" xr:uid="{36571DE4-328A-49A1-9A16-8C633731C2D2}"/>
    <cellStyle name="Normal 7 4 2 2 2 2 2" xfId="1918" xr:uid="{6FD762D7-45AF-4850-95F5-ADC4D4188CC6}"/>
    <cellStyle name="Normal 7 4 2 2 2 2 3" xfId="3522" xr:uid="{B5584D9D-B0BA-4D77-8EED-C91ED95F9D52}"/>
    <cellStyle name="Normal 7 4 2 2 2 2 4" xfId="3523" xr:uid="{F2FC82FB-3ED0-49CC-9205-5772336692A5}"/>
    <cellStyle name="Normal 7 4 2 2 2 3" xfId="1919" xr:uid="{4CE8F46F-B061-44BB-B269-9CF4D3CA2AF4}"/>
    <cellStyle name="Normal 7 4 2 2 2 3 2" xfId="3524" xr:uid="{03D2D989-B961-4C35-85F2-58125EDA344B}"/>
    <cellStyle name="Normal 7 4 2 2 2 3 3" xfId="3525" xr:uid="{8C7A9225-1EFB-45AE-8C3B-66B43D0F670B}"/>
    <cellStyle name="Normal 7 4 2 2 2 3 4" xfId="3526" xr:uid="{4BF16F0A-6272-4037-B895-9A6170DFC2CF}"/>
    <cellStyle name="Normal 7 4 2 2 2 4" xfId="3527" xr:uid="{5CB25DD3-648D-438C-BB38-756D108E5EB2}"/>
    <cellStyle name="Normal 7 4 2 2 2 5" xfId="3528" xr:uid="{5DCB726C-5849-4F00-9353-62203E6F88DF}"/>
    <cellStyle name="Normal 7 4 2 2 2 6" xfId="3529" xr:uid="{1079E218-6AF9-4785-8F3C-60E5C1E52CE1}"/>
    <cellStyle name="Normal 7 4 2 2 3" xfId="722" xr:uid="{9B831432-4926-43CE-A098-47B0F68528A4}"/>
    <cellStyle name="Normal 7 4 2 2 3 2" xfId="1920" xr:uid="{28A9E6E8-8EF9-45BE-8BC6-6B35633650D5}"/>
    <cellStyle name="Normal 7 4 2 2 3 2 2" xfId="3530" xr:uid="{96538D42-665A-44A1-A34C-107291ECAAC8}"/>
    <cellStyle name="Normal 7 4 2 2 3 2 3" xfId="3531" xr:uid="{7208EF9D-F227-437B-9A02-CC227364573D}"/>
    <cellStyle name="Normal 7 4 2 2 3 2 4" xfId="3532" xr:uid="{73205BE5-90DE-4DFD-9598-0860062A7E2B}"/>
    <cellStyle name="Normal 7 4 2 2 3 3" xfId="3533" xr:uid="{FDFB7C36-3038-4B7D-921D-D5EEF614F107}"/>
    <cellStyle name="Normal 7 4 2 2 3 4" xfId="3534" xr:uid="{51A0FC07-5A5E-4DC5-A278-E05E93B0788F}"/>
    <cellStyle name="Normal 7 4 2 2 3 5" xfId="3535" xr:uid="{CF6EFBD2-3EE8-474A-93F6-02BBAB79653B}"/>
    <cellStyle name="Normal 7 4 2 2 4" xfId="1921" xr:uid="{EC46BBA6-76BD-4D7A-8F13-DF0D90F0D3D4}"/>
    <cellStyle name="Normal 7 4 2 2 4 2" xfId="3536" xr:uid="{9AFE4754-30DE-4F22-8B3C-32401B89522A}"/>
    <cellStyle name="Normal 7 4 2 2 4 3" xfId="3537" xr:uid="{59234F5E-7F94-4722-9D1E-46EC2544B1C8}"/>
    <cellStyle name="Normal 7 4 2 2 4 4" xfId="3538" xr:uid="{00B2B7BF-3FDE-496E-BC29-7F29DDC8DD93}"/>
    <cellStyle name="Normal 7 4 2 2 5" xfId="3539" xr:uid="{3DBEA1C4-BE10-4602-A140-649799C0ECDC}"/>
    <cellStyle name="Normal 7 4 2 2 5 2" xfId="3540" xr:uid="{104D8F38-61F1-40F2-83C2-0B048A9D5D2C}"/>
    <cellStyle name="Normal 7 4 2 2 5 3" xfId="3541" xr:uid="{EC4C89C4-5438-4C08-8E7C-8C6A65F1C31A}"/>
    <cellStyle name="Normal 7 4 2 2 5 4" xfId="3542" xr:uid="{693C8409-8943-4E71-AFAE-604C31B2AEB5}"/>
    <cellStyle name="Normal 7 4 2 2 6" xfId="3543" xr:uid="{3230C36D-745F-4F1F-AA42-D60563D3C523}"/>
    <cellStyle name="Normal 7 4 2 2 7" xfId="3544" xr:uid="{D193B042-E170-4550-B58A-1D67B32772D4}"/>
    <cellStyle name="Normal 7 4 2 2 8" xfId="3545" xr:uid="{E13FCD99-A968-4073-AC60-EBC24C25C9B5}"/>
    <cellStyle name="Normal 7 4 2 3" xfId="723" xr:uid="{0D3B16E5-2E07-4DD2-9010-7C072F84E8DF}"/>
    <cellStyle name="Normal 7 4 2 3 2" xfId="724" xr:uid="{F28EE658-FDCA-41F0-8DEC-9E36B34C67A1}"/>
    <cellStyle name="Normal 7 4 2 3 2 2" xfId="725" xr:uid="{B64CAA20-22CB-45F8-A471-828BA023BBDD}"/>
    <cellStyle name="Normal 7 4 2 3 2 3" xfId="3546" xr:uid="{E99165D7-D896-4BB6-9030-7A98A5632560}"/>
    <cellStyle name="Normal 7 4 2 3 2 4" xfId="3547" xr:uid="{4CF5929B-01EA-437E-BC6B-5A808786D3ED}"/>
    <cellStyle name="Normal 7 4 2 3 3" xfId="726" xr:uid="{038AC4A7-32F5-4A50-95B5-85B9F17DE8D9}"/>
    <cellStyle name="Normal 7 4 2 3 3 2" xfId="3548" xr:uid="{6CC2062F-AE1E-4212-84EE-D1820379889C}"/>
    <cellStyle name="Normal 7 4 2 3 3 3" xfId="3549" xr:uid="{64776397-C8A3-44BA-9D61-218429C51FE5}"/>
    <cellStyle name="Normal 7 4 2 3 3 4" xfId="3550" xr:uid="{234F9EB6-71D1-4076-BBBC-9507EF1E2DE6}"/>
    <cellStyle name="Normal 7 4 2 3 4" xfId="3551" xr:uid="{D165749A-00D7-4154-8868-D5933F5C47B1}"/>
    <cellStyle name="Normal 7 4 2 3 5" xfId="3552" xr:uid="{EEEB47F6-3463-4508-B633-399F6F9F8F77}"/>
    <cellStyle name="Normal 7 4 2 3 6" xfId="3553" xr:uid="{B9D55BB7-033C-4D5E-AFA4-BA8CBF9A32C5}"/>
    <cellStyle name="Normal 7 4 2 4" xfId="727" xr:uid="{17999CB6-84F2-435D-AD81-D1D81868A880}"/>
    <cellStyle name="Normal 7 4 2 4 2" xfId="728" xr:uid="{73FDB254-D2B8-4C21-BC59-E76A8A588B7D}"/>
    <cellStyle name="Normal 7 4 2 4 2 2" xfId="3554" xr:uid="{B1294DD4-3932-42B8-955A-8C9455793E22}"/>
    <cellStyle name="Normal 7 4 2 4 2 3" xfId="3555" xr:uid="{12194683-8354-4046-AC9C-90922CC88799}"/>
    <cellStyle name="Normal 7 4 2 4 2 4" xfId="3556" xr:uid="{6C314D0D-C6CC-490F-90D2-C88F41FE0317}"/>
    <cellStyle name="Normal 7 4 2 4 3" xfId="3557" xr:uid="{5FA792EA-8837-4B90-8694-9436A1EF035D}"/>
    <cellStyle name="Normal 7 4 2 4 4" xfId="3558" xr:uid="{61D4D01C-C74F-4088-A84A-828FCCC5F0CC}"/>
    <cellStyle name="Normal 7 4 2 4 5" xfId="3559" xr:uid="{8A567C86-5AD8-44BB-ACA9-05B5A31AA013}"/>
    <cellStyle name="Normal 7 4 2 5" xfId="729" xr:uid="{E11CB65A-0918-46D4-AB79-67F67AFFC91D}"/>
    <cellStyle name="Normal 7 4 2 5 2" xfId="3560" xr:uid="{7FE8544D-A7DC-4BB2-9834-292229328060}"/>
    <cellStyle name="Normal 7 4 2 5 3" xfId="3561" xr:uid="{38F8DBDB-277C-41E9-B8FB-4D9C037109EB}"/>
    <cellStyle name="Normal 7 4 2 5 4" xfId="3562" xr:uid="{544AA5DB-E095-4FCE-B0AB-8B6BC348D1E3}"/>
    <cellStyle name="Normal 7 4 2 6" xfId="3563" xr:uid="{24731C58-1F88-44B7-8A6A-C0C56F332B04}"/>
    <cellStyle name="Normal 7 4 2 6 2" xfId="3564" xr:uid="{28F489E6-E09C-4FC3-ADA2-ED05373D87A6}"/>
    <cellStyle name="Normal 7 4 2 6 3" xfId="3565" xr:uid="{C7851908-8FAF-46BD-8991-B560CBF4A7D9}"/>
    <cellStyle name="Normal 7 4 2 6 4" xfId="3566" xr:uid="{E509B868-45E6-4547-9BF7-BFBD3AE526E6}"/>
    <cellStyle name="Normal 7 4 2 7" xfId="3567" xr:uid="{E80D9145-1813-41BC-AE63-32C912A20759}"/>
    <cellStyle name="Normal 7 4 2 8" xfId="3568" xr:uid="{5E4A7902-ABA0-4BA4-B90E-DBE4A8C6CAFB}"/>
    <cellStyle name="Normal 7 4 2 9" xfId="3569" xr:uid="{782A65F9-4D7B-40D8-BACB-6F1BE01FAA76}"/>
    <cellStyle name="Normal 7 4 3" xfId="364" xr:uid="{9F652EF3-F842-474A-A5FB-BC88C20AACDD}"/>
    <cellStyle name="Normal 7 4 3 2" xfId="730" xr:uid="{A93C676D-C3E9-47E4-91B8-CA7B71653DC1}"/>
    <cellStyle name="Normal 7 4 3 2 2" xfId="731" xr:uid="{3B7A3827-B7FE-4357-8052-B4BBD26FB59F}"/>
    <cellStyle name="Normal 7 4 3 2 2 2" xfId="1922" xr:uid="{06EF9956-83C8-4796-A370-683481F55987}"/>
    <cellStyle name="Normal 7 4 3 2 2 2 2" xfId="1923" xr:uid="{CD189111-F626-4D93-A573-4710028C3CB4}"/>
    <cellStyle name="Normal 7 4 3 2 2 3" xfId="1924" xr:uid="{332655B1-94A5-4966-9D11-02360958C32E}"/>
    <cellStyle name="Normal 7 4 3 2 2 4" xfId="3570" xr:uid="{2FF762AB-E841-494C-BCCF-65AAF1EFD890}"/>
    <cellStyle name="Normal 7 4 3 2 3" xfId="1925" xr:uid="{6AF40AA8-36EB-4E52-BEDD-55C6B54F4A16}"/>
    <cellStyle name="Normal 7 4 3 2 3 2" xfId="1926" xr:uid="{90D92163-EB86-47D5-BBA7-2CB980A56A6B}"/>
    <cellStyle name="Normal 7 4 3 2 3 3" xfId="3571" xr:uid="{D692DBDE-9F6D-477B-8B8B-8DB30A172673}"/>
    <cellStyle name="Normal 7 4 3 2 3 4" xfId="3572" xr:uid="{6F34EFC6-6557-413A-AA17-B3F73C0B08FD}"/>
    <cellStyle name="Normal 7 4 3 2 4" xfId="1927" xr:uid="{DE35CFEB-4180-446C-ADC6-D743874E0067}"/>
    <cellStyle name="Normal 7 4 3 2 5" xfId="3573" xr:uid="{8BFF9664-FBC8-4573-9100-E1FAD3B189DF}"/>
    <cellStyle name="Normal 7 4 3 2 6" xfId="3574" xr:uid="{C4DD6A77-5954-438B-8D45-5460C32A2AC1}"/>
    <cellStyle name="Normal 7 4 3 3" xfId="732" xr:uid="{64D1C9F2-CE1D-4875-8458-CAB30E27CFAF}"/>
    <cellStyle name="Normal 7 4 3 3 2" xfId="1928" xr:uid="{F772111D-35DC-43CE-9863-7B3C222E82EA}"/>
    <cellStyle name="Normal 7 4 3 3 2 2" xfId="1929" xr:uid="{DFEE87B4-A4C7-43E4-A813-299B02F478C1}"/>
    <cellStyle name="Normal 7 4 3 3 2 3" xfId="3575" xr:uid="{F1FCD4E4-4FD3-4651-A7BB-E151981BAA2C}"/>
    <cellStyle name="Normal 7 4 3 3 2 4" xfId="3576" xr:uid="{1FA1D145-7020-4717-AFA6-9468D968A02C}"/>
    <cellStyle name="Normal 7 4 3 3 3" xfId="1930" xr:uid="{B50BC0C7-1B52-46BD-A855-E973A5F78BA1}"/>
    <cellStyle name="Normal 7 4 3 3 4" xfId="3577" xr:uid="{B828AD14-13A4-4C60-B877-565516FFF849}"/>
    <cellStyle name="Normal 7 4 3 3 5" xfId="3578" xr:uid="{B1F379E4-EAE0-48A2-BF57-3194570022EF}"/>
    <cellStyle name="Normal 7 4 3 4" xfId="1931" xr:uid="{EB7E8A37-4B12-4104-BE9B-0CBBDC0B1F71}"/>
    <cellStyle name="Normal 7 4 3 4 2" xfId="1932" xr:uid="{47CE30FF-C008-4882-A3C1-1F54CB7127B3}"/>
    <cellStyle name="Normal 7 4 3 4 3" xfId="3579" xr:uid="{6BF325BF-E20D-4FEA-8E5A-4B0AF827090D}"/>
    <cellStyle name="Normal 7 4 3 4 4" xfId="3580" xr:uid="{1BAA6B50-BFBA-4C1E-A16E-5B78BFDC8F19}"/>
    <cellStyle name="Normal 7 4 3 5" xfId="1933" xr:uid="{3E1A1D4C-1AEE-4991-A385-CB6106661B9C}"/>
    <cellStyle name="Normal 7 4 3 5 2" xfId="3581" xr:uid="{50B90905-5078-4B32-A4D3-446943126FAF}"/>
    <cellStyle name="Normal 7 4 3 5 3" xfId="3582" xr:uid="{07ACA038-96F0-4E8C-B63B-CA9B64615FE8}"/>
    <cellStyle name="Normal 7 4 3 5 4" xfId="3583" xr:uid="{8A999CE4-580E-420E-895B-2334105DFFFC}"/>
    <cellStyle name="Normal 7 4 3 6" xfId="3584" xr:uid="{A694682F-8B29-4B29-82C0-73E773CE0C2F}"/>
    <cellStyle name="Normal 7 4 3 7" xfId="3585" xr:uid="{23707EB2-B3A3-488E-AD26-06938B3511C9}"/>
    <cellStyle name="Normal 7 4 3 8" xfId="3586" xr:uid="{9FD37DD3-617D-4A56-B433-3B8B713E092A}"/>
    <cellStyle name="Normal 7 4 4" xfId="365" xr:uid="{B5776B59-CDAB-496D-BD28-20372AB478C6}"/>
    <cellStyle name="Normal 7 4 4 2" xfId="733" xr:uid="{94B48C4B-9554-418A-BE26-8D1CCD9BB0D3}"/>
    <cellStyle name="Normal 7 4 4 2 2" xfId="734" xr:uid="{A23834F7-91A8-4AAD-906F-A9845DD0A198}"/>
    <cellStyle name="Normal 7 4 4 2 2 2" xfId="1934" xr:uid="{42628442-13BC-46A6-B461-7CCF3BB45A43}"/>
    <cellStyle name="Normal 7 4 4 2 2 3" xfId="3587" xr:uid="{13BB0C1B-6BAB-40B2-B675-546A9CD6E2E8}"/>
    <cellStyle name="Normal 7 4 4 2 2 4" xfId="3588" xr:uid="{90047182-6BA1-4BEC-BDD9-7A36812292EE}"/>
    <cellStyle name="Normal 7 4 4 2 3" xfId="1935" xr:uid="{FB99EAA7-4ADE-4773-B5ED-7D9505066F7A}"/>
    <cellStyle name="Normal 7 4 4 2 4" xfId="3589" xr:uid="{024A4F55-8DCC-4C91-9EBB-90FCC5FBD99E}"/>
    <cellStyle name="Normal 7 4 4 2 5" xfId="3590" xr:uid="{07327124-7157-4922-B473-484C900A9D24}"/>
    <cellStyle name="Normal 7 4 4 3" xfId="735" xr:uid="{9449C879-9FD0-4AA0-891A-271EA4FFE97A}"/>
    <cellStyle name="Normal 7 4 4 3 2" xfId="1936" xr:uid="{C5CB45BC-415E-4012-9C4C-1352F8AD86E2}"/>
    <cellStyle name="Normal 7 4 4 3 3" xfId="3591" xr:uid="{3E996991-6025-460F-B92E-786210079942}"/>
    <cellStyle name="Normal 7 4 4 3 4" xfId="3592" xr:uid="{49A5650A-1C35-4B8E-A786-444E1E079897}"/>
    <cellStyle name="Normal 7 4 4 4" xfId="1937" xr:uid="{F635A53F-A693-4B94-ABF6-4C77A9D9371C}"/>
    <cellStyle name="Normal 7 4 4 4 2" xfId="3593" xr:uid="{CA462CE0-B17B-431A-9167-2C0D51726FC7}"/>
    <cellStyle name="Normal 7 4 4 4 3" xfId="3594" xr:uid="{DBD36C13-CA22-4501-8D91-C612BD2C1F3E}"/>
    <cellStyle name="Normal 7 4 4 4 4" xfId="3595" xr:uid="{2845A4F9-5499-45F3-83BA-D082250EB945}"/>
    <cellStyle name="Normal 7 4 4 5" xfId="3596" xr:uid="{1E77B96B-3C26-4AF2-B9F7-0F93D777415C}"/>
    <cellStyle name="Normal 7 4 4 6" xfId="3597" xr:uid="{19A87759-7C23-4E64-961B-299E0E443466}"/>
    <cellStyle name="Normal 7 4 4 7" xfId="3598" xr:uid="{22531F10-CD66-4755-B28C-2ED50729BCEC}"/>
    <cellStyle name="Normal 7 4 5" xfId="366" xr:uid="{88753AC7-1DD3-46D0-A218-81A63F4DFBBE}"/>
    <cellStyle name="Normal 7 4 5 2" xfId="736" xr:uid="{6CB7D880-65B8-4DB1-B44A-7758ED64ECC8}"/>
    <cellStyle name="Normal 7 4 5 2 2" xfId="1938" xr:uid="{3AEC4039-7FE6-45DF-96BA-2DE22511145E}"/>
    <cellStyle name="Normal 7 4 5 2 3" xfId="3599" xr:uid="{B7FFC8C6-CCA6-451E-A4CB-F0636AB9481B}"/>
    <cellStyle name="Normal 7 4 5 2 4" xfId="3600" xr:uid="{E8841953-759A-4DF3-92C0-F96ADB209B56}"/>
    <cellStyle name="Normal 7 4 5 3" xfId="1939" xr:uid="{10CFDC2B-F5F2-4A21-845A-ABAFB0F41785}"/>
    <cellStyle name="Normal 7 4 5 3 2" xfId="3601" xr:uid="{3D7B9583-C00A-401A-8DB9-A14A404F1FA1}"/>
    <cellStyle name="Normal 7 4 5 3 3" xfId="3602" xr:uid="{0DCE3CD8-5A9F-400F-B62A-700D4CE5AD75}"/>
    <cellStyle name="Normal 7 4 5 3 4" xfId="3603" xr:uid="{6625C0BE-7049-4C8A-9302-C2CFC5808DF1}"/>
    <cellStyle name="Normal 7 4 5 4" xfId="3604" xr:uid="{98E6AF98-599C-4C9C-A166-C361414543DB}"/>
    <cellStyle name="Normal 7 4 5 5" xfId="3605" xr:uid="{2B71E8BA-D272-4F69-9907-AB4AAC1EFC73}"/>
    <cellStyle name="Normal 7 4 5 6" xfId="3606" xr:uid="{1D37CAAB-7C0F-4E4B-9937-0F18FFB6FBA7}"/>
    <cellStyle name="Normal 7 4 6" xfId="737" xr:uid="{4FC7F203-02BF-468C-B5F3-22B91E452BDC}"/>
    <cellStyle name="Normal 7 4 6 2" xfId="1940" xr:uid="{F4722924-092B-4665-AA8C-34A3A391A859}"/>
    <cellStyle name="Normal 7 4 6 2 2" xfId="3607" xr:uid="{1093E493-EFCF-4DE9-AE33-94528BA3B0E0}"/>
    <cellStyle name="Normal 7 4 6 2 3" xfId="3608" xr:uid="{42EB3070-0AFC-4C3B-A189-9248343EA3D0}"/>
    <cellStyle name="Normal 7 4 6 2 4" xfId="3609" xr:uid="{291D8553-34C1-4207-9F9C-2B50B9988114}"/>
    <cellStyle name="Normal 7 4 6 3" xfId="3610" xr:uid="{E607EDD1-99DC-417E-A05F-4DDACDEBBF5B}"/>
    <cellStyle name="Normal 7 4 6 4" xfId="3611" xr:uid="{2C654125-D293-44A9-A752-1F295FB43FA2}"/>
    <cellStyle name="Normal 7 4 6 5" xfId="3612" xr:uid="{12B825D7-965E-403E-A8C2-E1586C5B338D}"/>
    <cellStyle name="Normal 7 4 7" xfId="1941" xr:uid="{A794E431-060A-4CBD-91F8-98E95BC2233E}"/>
    <cellStyle name="Normal 7 4 7 2" xfId="3613" xr:uid="{976DF7A2-1CDA-4B02-B7CA-72B729BD56A0}"/>
    <cellStyle name="Normal 7 4 7 3" xfId="3614" xr:uid="{B05D7E19-59AD-40EE-A9CD-E96F7144E908}"/>
    <cellStyle name="Normal 7 4 7 4" xfId="3615" xr:uid="{CA3A4BE4-76D3-4498-A54C-D236DFF38EF7}"/>
    <cellStyle name="Normal 7 4 8" xfId="3616" xr:uid="{53DBE0D8-516D-49FD-B120-8995A1610E89}"/>
    <cellStyle name="Normal 7 4 8 2" xfId="3617" xr:uid="{E10AC40D-9A2D-4136-A6B4-C5383C038E8E}"/>
    <cellStyle name="Normal 7 4 8 3" xfId="3618" xr:uid="{B6AF0D63-CCD0-4D1F-8EC8-BA2AC859501A}"/>
    <cellStyle name="Normal 7 4 8 4" xfId="3619" xr:uid="{E842BB73-8880-4C0D-BDD2-A0D57D123DC4}"/>
    <cellStyle name="Normal 7 4 9" xfId="3620" xr:uid="{254AB70F-B73A-451A-8933-410AFB66E93C}"/>
    <cellStyle name="Normal 7 5" xfId="147" xr:uid="{7775D3F9-3A60-41A5-9201-301004574E78}"/>
    <cellStyle name="Normal 7 5 2" xfId="148" xr:uid="{0A1FB0FC-17DE-437A-BB55-7CD9DF68E6AF}"/>
    <cellStyle name="Normal 7 5 2 2" xfId="367" xr:uid="{BA602599-B3C5-422D-9B97-FA80DCF4A707}"/>
    <cellStyle name="Normal 7 5 2 2 2" xfId="738" xr:uid="{F73C16FD-4D0C-4C84-BAD0-3AF8084803A4}"/>
    <cellStyle name="Normal 7 5 2 2 2 2" xfId="1942" xr:uid="{8C54AE0E-A50C-4580-9BF8-5167F92CA6A1}"/>
    <cellStyle name="Normal 7 5 2 2 2 3" xfId="3621" xr:uid="{EFB6CAD5-7CB8-453E-8ECF-7CAC2F2123BE}"/>
    <cellStyle name="Normal 7 5 2 2 2 4" xfId="3622" xr:uid="{D9971EF7-DB7F-47B2-A857-3DC40B8C3FC7}"/>
    <cellStyle name="Normal 7 5 2 2 3" xfId="1943" xr:uid="{1A9DAB7D-A5B5-49C1-B6E7-D7BE77719EC2}"/>
    <cellStyle name="Normal 7 5 2 2 3 2" xfId="3623" xr:uid="{F5D648FC-E9C7-4A70-A977-A91708538DEE}"/>
    <cellStyle name="Normal 7 5 2 2 3 3" xfId="3624" xr:uid="{334D3C7B-B957-4DDC-BAEF-B58C78A9EC2A}"/>
    <cellStyle name="Normal 7 5 2 2 3 4" xfId="3625" xr:uid="{6FFFC493-FB4C-413A-BAC3-135AC16FE6A0}"/>
    <cellStyle name="Normal 7 5 2 2 4" xfId="3626" xr:uid="{3C76CEA4-E061-40CD-BCA4-6EF7A1B5C51C}"/>
    <cellStyle name="Normal 7 5 2 2 5" xfId="3627" xr:uid="{6995106A-7393-46B7-84E6-059BE1C7E3EB}"/>
    <cellStyle name="Normal 7 5 2 2 6" xfId="3628" xr:uid="{4CF251F2-E672-4BB1-8C0D-B5C39EC8AC84}"/>
    <cellStyle name="Normal 7 5 2 3" xfId="739" xr:uid="{AA52E3B3-AA88-4DCA-8789-222EBC487DBA}"/>
    <cellStyle name="Normal 7 5 2 3 2" xfId="1944" xr:uid="{DBE12CC6-4136-49E0-A7DF-FD927415BC8D}"/>
    <cellStyle name="Normal 7 5 2 3 2 2" xfId="3629" xr:uid="{04EBEB30-5910-40AD-96C0-44F9EE53D566}"/>
    <cellStyle name="Normal 7 5 2 3 2 3" xfId="3630" xr:uid="{D76D5E4F-86E7-404D-AE13-103FE5E41D8C}"/>
    <cellStyle name="Normal 7 5 2 3 2 4" xfId="3631" xr:uid="{29A70A00-3FF7-4EC9-BBB9-EBF9DCC4168B}"/>
    <cellStyle name="Normal 7 5 2 3 3" xfId="3632" xr:uid="{60405BC3-93D0-4617-92D3-FC10411EAB9C}"/>
    <cellStyle name="Normal 7 5 2 3 4" xfId="3633" xr:uid="{E3D93246-8998-48FE-8368-14BE0690C1F3}"/>
    <cellStyle name="Normal 7 5 2 3 5" xfId="3634" xr:uid="{CA07B43D-038E-476A-B107-CC6D6DA9C51A}"/>
    <cellStyle name="Normal 7 5 2 4" xfId="1945" xr:uid="{F1F6A38A-F3AC-4A89-8BA0-9B8345B351A7}"/>
    <cellStyle name="Normal 7 5 2 4 2" xfId="3635" xr:uid="{89921E6D-6DDD-48D1-A887-0C49D2FE1D0C}"/>
    <cellStyle name="Normal 7 5 2 4 3" xfId="3636" xr:uid="{5AC3DCA0-A39E-42E2-9EE5-AC2F5F53FE52}"/>
    <cellStyle name="Normal 7 5 2 4 4" xfId="3637" xr:uid="{B6EA9828-E1CC-4FB8-8F32-4C1D34C4CD24}"/>
    <cellStyle name="Normal 7 5 2 5" xfId="3638" xr:uid="{F476E5B6-9CEC-496B-84A4-E155D47407FC}"/>
    <cellStyle name="Normal 7 5 2 5 2" xfId="3639" xr:uid="{83BDDD73-14B5-4A02-AF70-84D5B7051D3B}"/>
    <cellStyle name="Normal 7 5 2 5 3" xfId="3640" xr:uid="{4AF8AF1E-89E3-42F7-8392-34DCF23BF03A}"/>
    <cellStyle name="Normal 7 5 2 5 4" xfId="3641" xr:uid="{3901BE85-E6D5-4C24-9D92-771D2A5819A5}"/>
    <cellStyle name="Normal 7 5 2 6" xfId="3642" xr:uid="{C63A3268-E424-4683-95C2-301E020308DE}"/>
    <cellStyle name="Normal 7 5 2 7" xfId="3643" xr:uid="{29956B28-C95A-4522-A6D4-18798E8F294A}"/>
    <cellStyle name="Normal 7 5 2 8" xfId="3644" xr:uid="{7041D19C-23D2-44AD-9F17-8CE6D00718D7}"/>
    <cellStyle name="Normal 7 5 3" xfId="368" xr:uid="{15DFDCFB-D777-4CC0-B39D-805FCE50C7B2}"/>
    <cellStyle name="Normal 7 5 3 2" xfId="740" xr:uid="{7FC32FC0-B694-4BF6-B08B-33F4EDF3D5D0}"/>
    <cellStyle name="Normal 7 5 3 2 2" xfId="741" xr:uid="{22689B7E-AB81-4B52-A734-7D412A19BB4F}"/>
    <cellStyle name="Normal 7 5 3 2 3" xfId="3645" xr:uid="{A567CA6F-2513-415A-9E30-5BFE7D3C5E3B}"/>
    <cellStyle name="Normal 7 5 3 2 4" xfId="3646" xr:uid="{29092979-198B-411B-8051-BE30C387EEF9}"/>
    <cellStyle name="Normal 7 5 3 3" xfId="742" xr:uid="{25DEB696-D592-4E47-88BF-BEE251BF4839}"/>
    <cellStyle name="Normal 7 5 3 3 2" xfId="3647" xr:uid="{098D82F4-6195-4BF0-ADB5-FF9782682D40}"/>
    <cellStyle name="Normal 7 5 3 3 3" xfId="3648" xr:uid="{4B3F2A88-12F0-4CAD-90E9-748E0603A280}"/>
    <cellStyle name="Normal 7 5 3 3 4" xfId="3649" xr:uid="{59544589-FABE-40A7-83CF-25395C335EAC}"/>
    <cellStyle name="Normal 7 5 3 4" xfId="3650" xr:uid="{A52E3C1D-7A5A-4510-A151-7AA2AF3E8AF2}"/>
    <cellStyle name="Normal 7 5 3 5" xfId="3651" xr:uid="{287292F9-C35B-4340-A120-D45558E4F85D}"/>
    <cellStyle name="Normal 7 5 3 6" xfId="3652" xr:uid="{A9E912A1-970F-4826-84D9-FFB5DC00A7AD}"/>
    <cellStyle name="Normal 7 5 4" xfId="369" xr:uid="{2F7083D4-A2C2-46F1-8C33-32FBBBC9A7F2}"/>
    <cellStyle name="Normal 7 5 4 2" xfId="743" xr:uid="{4B0B507F-D15D-4F93-ABE1-190D29A30E5C}"/>
    <cellStyle name="Normal 7 5 4 2 2" xfId="3653" xr:uid="{94365206-2768-4380-9A90-0A42C7F47E51}"/>
    <cellStyle name="Normal 7 5 4 2 3" xfId="3654" xr:uid="{B0BF75FE-5A4B-43E5-9052-B83DC38BCB5F}"/>
    <cellStyle name="Normal 7 5 4 2 4" xfId="3655" xr:uid="{1831E51A-72FB-463D-9DBE-BA742816D857}"/>
    <cellStyle name="Normal 7 5 4 3" xfId="3656" xr:uid="{ACFDE176-255D-4ED2-9F83-0C20BD5CA84D}"/>
    <cellStyle name="Normal 7 5 4 4" xfId="3657" xr:uid="{A4EFE031-557C-4B54-9A7A-46F154C0F3FD}"/>
    <cellStyle name="Normal 7 5 4 5" xfId="3658" xr:uid="{41DF75F8-E944-4901-ADA1-AB35D9D82BE2}"/>
    <cellStyle name="Normal 7 5 5" xfId="744" xr:uid="{C3BCE42A-F152-475F-B7F3-5C058C9FE436}"/>
    <cellStyle name="Normal 7 5 5 2" xfId="3659" xr:uid="{5DA5BDC3-48C9-42CD-BB19-A0BFA324A083}"/>
    <cellStyle name="Normal 7 5 5 3" xfId="3660" xr:uid="{C99E46C0-77D4-41A9-99DC-07AF4330BCA3}"/>
    <cellStyle name="Normal 7 5 5 4" xfId="3661" xr:uid="{08A4739B-9AC8-4315-AB20-9A41FA2EFB64}"/>
    <cellStyle name="Normal 7 5 6" xfId="3662" xr:uid="{8FEC53C5-740B-41C6-A0E2-183CE32E7A57}"/>
    <cellStyle name="Normal 7 5 6 2" xfId="3663" xr:uid="{F3DC8F81-53FA-4F2C-9008-09A37F1443BC}"/>
    <cellStyle name="Normal 7 5 6 3" xfId="3664" xr:uid="{6D975BF4-6360-4E0A-9FC7-C58FF532508E}"/>
    <cellStyle name="Normal 7 5 6 4" xfId="3665" xr:uid="{D8FBEDF1-0579-44F4-B93B-99A08A196095}"/>
    <cellStyle name="Normal 7 5 7" xfId="3666" xr:uid="{28CCE7E7-8F61-4417-AC11-FA538C725AEC}"/>
    <cellStyle name="Normal 7 5 8" xfId="3667" xr:uid="{BEBF59B6-6D1B-41BC-8AF4-994A756C4926}"/>
    <cellStyle name="Normal 7 5 9" xfId="3668" xr:uid="{0D06B28F-A6CE-48B1-A511-2116A6711576}"/>
    <cellStyle name="Normal 7 6" xfId="149" xr:uid="{F13A3721-09BE-44D6-9956-8425F9731B82}"/>
    <cellStyle name="Normal 7 6 2" xfId="370" xr:uid="{85DD5725-9C37-4C3C-9480-DBA7AB554135}"/>
    <cellStyle name="Normal 7 6 2 2" xfId="745" xr:uid="{91085679-582D-426C-8AED-716B4BFE2C03}"/>
    <cellStyle name="Normal 7 6 2 2 2" xfId="1946" xr:uid="{E1F30BE9-8999-46C7-B1F2-B933292D25D6}"/>
    <cellStyle name="Normal 7 6 2 2 2 2" xfId="1947" xr:uid="{DF6BABDF-9804-41AB-8AD8-D771A8CCE184}"/>
    <cellStyle name="Normal 7 6 2 2 3" xfId="1948" xr:uid="{CA76DCD4-A864-472A-8A4A-548E9F8B734E}"/>
    <cellStyle name="Normal 7 6 2 2 4" xfId="3669" xr:uid="{6BCFE0E2-D436-4205-8D2C-B0C9D77352CD}"/>
    <cellStyle name="Normal 7 6 2 3" xfId="1949" xr:uid="{10CA5645-F643-44A1-8632-AC5FCB18C0F4}"/>
    <cellStyle name="Normal 7 6 2 3 2" xfId="1950" xr:uid="{00EC5A34-CDEF-4026-BD7D-519FFB7FBEEE}"/>
    <cellStyle name="Normal 7 6 2 3 3" xfId="3670" xr:uid="{085B53C7-DC12-4E84-B512-BEF468323F67}"/>
    <cellStyle name="Normal 7 6 2 3 4" xfId="3671" xr:uid="{A18D16E0-42B7-4BD3-9325-772B3F026A36}"/>
    <cellStyle name="Normal 7 6 2 4" xfId="1951" xr:uid="{1C984AF9-2772-44DD-B4C9-6D07D564B603}"/>
    <cellStyle name="Normal 7 6 2 5" xfId="3672" xr:uid="{3F2CF1A3-DA2B-484A-BD68-BE9C5028E574}"/>
    <cellStyle name="Normal 7 6 2 6" xfId="3673" xr:uid="{D1B37D2E-86CB-428B-85E7-EC4D38C5C7F8}"/>
    <cellStyle name="Normal 7 6 3" xfId="746" xr:uid="{A6C4B8C5-8AB0-4DE4-9AD7-9923DA100DFA}"/>
    <cellStyle name="Normal 7 6 3 2" xfId="1952" xr:uid="{978B64D3-D5EE-46BF-A0CB-BA065E5999B1}"/>
    <cellStyle name="Normal 7 6 3 2 2" xfId="1953" xr:uid="{E6012D85-7A5B-4081-AD6B-4814D026E098}"/>
    <cellStyle name="Normal 7 6 3 2 3" xfId="3674" xr:uid="{F82AB7CD-57A7-4905-A16E-E3FC04F0AF8B}"/>
    <cellStyle name="Normal 7 6 3 2 4" xfId="3675" xr:uid="{6E0C0E69-C1C3-4AD9-B090-E5567538BC05}"/>
    <cellStyle name="Normal 7 6 3 3" xfId="1954" xr:uid="{FB5D0755-F521-444D-A404-360D268252A9}"/>
    <cellStyle name="Normal 7 6 3 4" xfId="3676" xr:uid="{DF36D108-BD0F-4C01-9A1A-2DF27FEFFE2B}"/>
    <cellStyle name="Normal 7 6 3 5" xfId="3677" xr:uid="{98AA42F8-6041-4ABA-A00A-071AD8D841A5}"/>
    <cellStyle name="Normal 7 6 4" xfId="1955" xr:uid="{CD7C73AF-DC32-46AB-AD70-9D9DAC55DF74}"/>
    <cellStyle name="Normal 7 6 4 2" xfId="1956" xr:uid="{2D415D7E-7536-45DA-8F39-CB033513BACA}"/>
    <cellStyle name="Normal 7 6 4 3" xfId="3678" xr:uid="{CF537CB3-AFD4-4008-94E4-5EF2581DE1AE}"/>
    <cellStyle name="Normal 7 6 4 4" xfId="3679" xr:uid="{382AAD5E-A097-4B21-A746-4E1117F40A67}"/>
    <cellStyle name="Normal 7 6 5" xfId="1957" xr:uid="{2BA8954B-3533-4D6C-9099-A6ED3706E254}"/>
    <cellStyle name="Normal 7 6 5 2" xfId="3680" xr:uid="{2CD2732D-72C4-471A-A3AB-71AC67EC3329}"/>
    <cellStyle name="Normal 7 6 5 3" xfId="3681" xr:uid="{56302451-92B7-492F-A612-F3A646475EFD}"/>
    <cellStyle name="Normal 7 6 5 4" xfId="3682" xr:uid="{01569CA5-3DD4-4877-BCBF-CEED522D9B7E}"/>
    <cellStyle name="Normal 7 6 6" xfId="3683" xr:uid="{E206EC58-349B-44AB-AF3C-5C6160291776}"/>
    <cellStyle name="Normal 7 6 7" xfId="3684" xr:uid="{A6C1683E-7C99-49AB-9558-DD64C36090DD}"/>
    <cellStyle name="Normal 7 6 8" xfId="3685" xr:uid="{5C2B87DF-DBE7-4EBB-ABA7-1A5AFFC0E291}"/>
    <cellStyle name="Normal 7 7" xfId="371" xr:uid="{D1897970-146B-44F1-BBEE-ADFC8283C611}"/>
    <cellStyle name="Normal 7 7 2" xfId="747" xr:uid="{E9764122-E28F-4BB2-BBB1-9E548570355D}"/>
    <cellStyle name="Normal 7 7 2 2" xfId="748" xr:uid="{1856E252-0665-482E-9741-E184B933DE01}"/>
    <cellStyle name="Normal 7 7 2 2 2" xfId="1958" xr:uid="{59A5FD64-83A7-44F1-A1AE-9FF1F8C9376A}"/>
    <cellStyle name="Normal 7 7 2 2 3" xfId="3686" xr:uid="{9413E4DB-3CEE-40AB-912B-26E23CF21DBE}"/>
    <cellStyle name="Normal 7 7 2 2 4" xfId="3687" xr:uid="{CE861EC7-7C67-40D2-A87D-6815525C9968}"/>
    <cellStyle name="Normal 7 7 2 3" xfId="1959" xr:uid="{6CADF0A9-D3DB-4A73-9B4D-97926CDC869D}"/>
    <cellStyle name="Normal 7 7 2 4" xfId="3688" xr:uid="{895150A4-6F31-4D9A-ABBA-347EBB829A8F}"/>
    <cellStyle name="Normal 7 7 2 5" xfId="3689" xr:uid="{1E22C89A-97B6-427C-9404-927A12A0ABAE}"/>
    <cellStyle name="Normal 7 7 3" xfId="749" xr:uid="{53453861-C9FA-42A2-A53F-99A1436195DE}"/>
    <cellStyle name="Normal 7 7 3 2" xfId="1960" xr:uid="{4B161F5D-B33E-49FA-9898-6DA9ED51596D}"/>
    <cellStyle name="Normal 7 7 3 3" xfId="3690" xr:uid="{7EB4C850-743D-4A6A-BCF8-27C5D0732B80}"/>
    <cellStyle name="Normal 7 7 3 4" xfId="3691" xr:uid="{406F0B5A-5CDE-4A85-AE2E-3802A4955DDB}"/>
    <cellStyle name="Normal 7 7 4" xfId="1961" xr:uid="{5337F0BF-C763-4C7E-BA59-CCA5A22BA11D}"/>
    <cellStyle name="Normal 7 7 4 2" xfId="3692" xr:uid="{E778BDD4-F563-4E91-8A44-B8A6E9220A5D}"/>
    <cellStyle name="Normal 7 7 4 3" xfId="3693" xr:uid="{872826B2-41C4-4D27-BFE5-5155D18B95C9}"/>
    <cellStyle name="Normal 7 7 4 4" xfId="3694" xr:uid="{818C7CE8-2E8D-4C80-B30B-3AB9E41486B1}"/>
    <cellStyle name="Normal 7 7 5" xfId="3695" xr:uid="{26975832-E171-4F80-AA78-26BB62206FE2}"/>
    <cellStyle name="Normal 7 7 6" xfId="3696" xr:uid="{95C5B73F-82CC-4B55-9FD8-C243A1BAB600}"/>
    <cellStyle name="Normal 7 7 7" xfId="3697" xr:uid="{F414D7A2-DC4D-4200-8584-5D051CA7ADBB}"/>
    <cellStyle name="Normal 7 8" xfId="372" xr:uid="{7FDB6130-B975-446E-91F4-7A96FD748526}"/>
    <cellStyle name="Normal 7 8 2" xfId="750" xr:uid="{697E879E-383B-441F-A270-CE76E29C5B2A}"/>
    <cellStyle name="Normal 7 8 2 2" xfId="1962" xr:uid="{BEC69AB5-89CE-482C-B18E-BAC482DC0FE0}"/>
    <cellStyle name="Normal 7 8 2 3" xfId="3698" xr:uid="{4699A40A-5D39-4156-A67F-84A2571BEE2E}"/>
    <cellStyle name="Normal 7 8 2 4" xfId="3699" xr:uid="{A4B2F5FD-8FB9-4523-97D3-A5B55DFF54CE}"/>
    <cellStyle name="Normal 7 8 3" xfId="1963" xr:uid="{DF697762-0B87-4A7A-A00C-8EE17813CA10}"/>
    <cellStyle name="Normal 7 8 3 2" xfId="3700" xr:uid="{5C9D6EA9-063E-4355-AE41-C6F3865AA6E7}"/>
    <cellStyle name="Normal 7 8 3 3" xfId="3701" xr:uid="{C100226C-1130-4FA5-9FA0-9EF16D8F908A}"/>
    <cellStyle name="Normal 7 8 3 4" xfId="3702" xr:uid="{E81ADF53-86EB-417E-956E-2867D2CA4F18}"/>
    <cellStyle name="Normal 7 8 4" xfId="3703" xr:uid="{F8E44791-971B-4105-B7C2-793DC011F0C8}"/>
    <cellStyle name="Normal 7 8 5" xfId="3704" xr:uid="{992D2F31-470C-4C4C-B764-BA6B94C85637}"/>
    <cellStyle name="Normal 7 8 6" xfId="3705" xr:uid="{30C69412-D581-460C-A20F-548EE55E808E}"/>
    <cellStyle name="Normal 7 9" xfId="373" xr:uid="{778F41E9-0360-4A11-B492-C8F416F9EB87}"/>
    <cellStyle name="Normal 7 9 2" xfId="1964" xr:uid="{9726EDE9-7DB7-4AA3-9DB4-3658F5838CAB}"/>
    <cellStyle name="Normal 7 9 2 2" xfId="3706" xr:uid="{10AD046B-9EFE-467F-A809-9939E797C8CA}"/>
    <cellStyle name="Normal 7 9 2 2 2" xfId="4408" xr:uid="{E4E7110E-290D-4D39-8621-6B5C23A7C108}"/>
    <cellStyle name="Normal 7 9 2 2 3" xfId="4687" xr:uid="{6838900E-DBFB-4F52-AC68-CB5D5A5060DC}"/>
    <cellStyle name="Normal 7 9 2 3" xfId="3707" xr:uid="{C3C60FAD-267E-4D4E-8853-EEB9D38905B2}"/>
    <cellStyle name="Normal 7 9 2 4" xfId="3708" xr:uid="{64647A0D-FE80-4D3D-81E7-4B7A97FFD625}"/>
    <cellStyle name="Normal 7 9 3" xfId="3709" xr:uid="{7820FD99-4F33-4CE7-BA14-90587186AA6A}"/>
    <cellStyle name="Normal 7 9 3 2" xfId="5342" xr:uid="{4B626698-986A-4ECA-8A24-D7394A64C4F3}"/>
    <cellStyle name="Normal 7 9 4" xfId="3710" xr:uid="{A4119C6C-1298-4B08-83B7-8BBC46DB7166}"/>
    <cellStyle name="Normal 7 9 4 2" xfId="4578" xr:uid="{7C90FE97-B2BF-4624-AE86-1CBB6932D195}"/>
    <cellStyle name="Normal 7 9 4 3" xfId="4688" xr:uid="{DAD2F64C-FC2E-4E8E-934B-097141BE76E8}"/>
    <cellStyle name="Normal 7 9 4 4" xfId="4607" xr:uid="{4E1D9E9D-DE3F-4D4C-8E04-21E65F8C9E5C}"/>
    <cellStyle name="Normal 7 9 5" xfId="3711" xr:uid="{D60CE6DA-88D4-4A0F-A4F8-05E948BBD39A}"/>
    <cellStyle name="Normal 8" xfId="67" xr:uid="{9DAB03CD-98FD-44AB-9138-1358822B7ABE}"/>
    <cellStyle name="Normal 8 10" xfId="1965" xr:uid="{0C923634-6413-4154-9368-019B22935762}"/>
    <cellStyle name="Normal 8 10 2" xfId="3712" xr:uid="{6A3F69C7-FCDE-49E3-B55C-E696E4FAF2F5}"/>
    <cellStyle name="Normal 8 10 3" xfId="3713" xr:uid="{C714DEF0-CAA3-4983-A57E-031C619F48D9}"/>
    <cellStyle name="Normal 8 10 4" xfId="3714" xr:uid="{014E4254-EFD8-4AAA-A39C-28982BFCD71F}"/>
    <cellStyle name="Normal 8 11" xfId="3715" xr:uid="{5C0AB831-1FA5-4E06-8B29-E06DDAB779CA}"/>
    <cellStyle name="Normal 8 11 2" xfId="3716" xr:uid="{44612F76-638B-4DDF-878D-C85D5F99E0DE}"/>
    <cellStyle name="Normal 8 11 3" xfId="3717" xr:uid="{9EB995EE-4DEE-44E7-B01D-74DA05F27D98}"/>
    <cellStyle name="Normal 8 11 4" xfId="3718" xr:uid="{1737DD52-E22F-4ED4-A3EC-8DF31EA57B1E}"/>
    <cellStyle name="Normal 8 12" xfId="3719" xr:uid="{07ED2398-178E-4811-A15A-1FD27CCE20D1}"/>
    <cellStyle name="Normal 8 12 2" xfId="3720" xr:uid="{7863839E-1594-4511-B868-43AD9845013C}"/>
    <cellStyle name="Normal 8 13" xfId="3721" xr:uid="{EA52F525-3468-4726-B4D9-CC061BF6C5C7}"/>
    <cellStyle name="Normal 8 14" xfId="3722" xr:uid="{6A97DF75-DA8C-4E0E-AF59-45F37498CC53}"/>
    <cellStyle name="Normal 8 15" xfId="3723" xr:uid="{EE7B46DD-1F6E-4DB4-BE49-B3FA22E6D909}"/>
    <cellStyle name="Normal 8 2" xfId="150" xr:uid="{920CE32B-F802-493E-92E4-44D9B49CBC5D}"/>
    <cellStyle name="Normal 8 2 10" xfId="3724" xr:uid="{7A309F5B-E83E-467E-9936-B7EE4523E494}"/>
    <cellStyle name="Normal 8 2 11" xfId="3725" xr:uid="{87667A08-04DE-46C0-804D-E896236F9AD0}"/>
    <cellStyle name="Normal 8 2 2" xfId="151" xr:uid="{CED17830-8F93-4C63-9A9C-FA115F575FB1}"/>
    <cellStyle name="Normal 8 2 2 2" xfId="152" xr:uid="{84E67AB5-7D64-4EC9-ACCA-ECD292FC7FED}"/>
    <cellStyle name="Normal 8 2 2 2 2" xfId="374" xr:uid="{7D808117-1480-414B-B482-D4BCF2DF6F6E}"/>
    <cellStyle name="Normal 8 2 2 2 2 2" xfId="751" xr:uid="{4F075A0D-CBB5-416D-9275-DDBE5C05AF5A}"/>
    <cellStyle name="Normal 8 2 2 2 2 2 2" xfId="752" xr:uid="{DE266786-E853-41C1-B761-F91F2FF8FAE8}"/>
    <cellStyle name="Normal 8 2 2 2 2 2 2 2" xfId="1966" xr:uid="{058E399B-27E1-4CDD-A2F7-7DD759FD0D1C}"/>
    <cellStyle name="Normal 8 2 2 2 2 2 2 2 2" xfId="1967" xr:uid="{B4FF6769-E8FD-46D7-AF97-60C518FC1F9A}"/>
    <cellStyle name="Normal 8 2 2 2 2 2 2 3" xfId="1968" xr:uid="{B6B68F3E-4E7D-4B30-A5EF-EDC1B6C9B9C6}"/>
    <cellStyle name="Normal 8 2 2 2 2 2 3" xfId="1969" xr:uid="{31EFB901-4D7C-4693-9FA3-4C595D269CD1}"/>
    <cellStyle name="Normal 8 2 2 2 2 2 3 2" xfId="1970" xr:uid="{00781570-6249-45D9-99D9-0D662C49FF4C}"/>
    <cellStyle name="Normal 8 2 2 2 2 2 4" xfId="1971" xr:uid="{874CC86D-7AB3-461D-9848-4F8CA1DC6319}"/>
    <cellStyle name="Normal 8 2 2 2 2 3" xfId="753" xr:uid="{885724F9-FB57-4B0E-814F-62AE4FADA2D9}"/>
    <cellStyle name="Normal 8 2 2 2 2 3 2" xfId="1972" xr:uid="{8AE4587A-1A7B-4B71-B433-E3C21E430438}"/>
    <cellStyle name="Normal 8 2 2 2 2 3 2 2" xfId="1973" xr:uid="{0FAB194F-0D94-465A-85AE-7ACDE52DF33D}"/>
    <cellStyle name="Normal 8 2 2 2 2 3 3" xfId="1974" xr:uid="{4A83D92C-6D31-40A0-AF12-2476BD35DCFF}"/>
    <cellStyle name="Normal 8 2 2 2 2 3 4" xfId="3726" xr:uid="{1E4150E7-12DF-42F6-BA8B-22A1AD4CBE94}"/>
    <cellStyle name="Normal 8 2 2 2 2 4" xfId="1975" xr:uid="{8DF86C56-FEE8-43D0-9FD1-BF499A0ADC87}"/>
    <cellStyle name="Normal 8 2 2 2 2 4 2" xfId="1976" xr:uid="{5565EF0C-FA86-4D45-909C-0F32FB1DFA3F}"/>
    <cellStyle name="Normal 8 2 2 2 2 5" xfId="1977" xr:uid="{D6C35B45-4628-40E0-AF6A-DE64D7048201}"/>
    <cellStyle name="Normal 8 2 2 2 2 6" xfId="3727" xr:uid="{6DF30723-F08F-4AD5-BDA6-B2C7649C26F7}"/>
    <cellStyle name="Normal 8 2 2 2 3" xfId="375" xr:uid="{840452A5-72B9-4D5D-AE33-FB932D7B3980}"/>
    <cellStyle name="Normal 8 2 2 2 3 2" xfId="754" xr:uid="{334D9011-D0FF-4369-95F1-7F2EEBBA7066}"/>
    <cellStyle name="Normal 8 2 2 2 3 2 2" xfId="755" xr:uid="{FC638A64-3932-4DFC-B5E6-F0E0C99B4D77}"/>
    <cellStyle name="Normal 8 2 2 2 3 2 2 2" xfId="1978" xr:uid="{31301AFF-21FE-47D4-98E1-D7A0219400C4}"/>
    <cellStyle name="Normal 8 2 2 2 3 2 2 2 2" xfId="1979" xr:uid="{5BE35CB6-B3C0-4BE3-8F1F-0F693FC2F7C4}"/>
    <cellStyle name="Normal 8 2 2 2 3 2 2 3" xfId="1980" xr:uid="{454D356D-EAE5-45B1-8CCB-884A1F970B56}"/>
    <cellStyle name="Normal 8 2 2 2 3 2 3" xfId="1981" xr:uid="{BC21DF9D-428C-4314-81AD-575667A155B6}"/>
    <cellStyle name="Normal 8 2 2 2 3 2 3 2" xfId="1982" xr:uid="{D79FFD21-18B8-4C0B-B062-5BB32B335B95}"/>
    <cellStyle name="Normal 8 2 2 2 3 2 4" xfId="1983" xr:uid="{DA345446-DC9B-4B67-898F-63C1CA07C693}"/>
    <cellStyle name="Normal 8 2 2 2 3 3" xfId="756" xr:uid="{6ADF0E57-7874-4422-9A87-31F41270A501}"/>
    <cellStyle name="Normal 8 2 2 2 3 3 2" xfId="1984" xr:uid="{2642778B-708E-41B1-8EA1-0CC79D41BC00}"/>
    <cellStyle name="Normal 8 2 2 2 3 3 2 2" xfId="1985" xr:uid="{840C3BE1-80DE-4864-A701-4D8F0751D35F}"/>
    <cellStyle name="Normal 8 2 2 2 3 3 3" xfId="1986" xr:uid="{33840744-6CFB-49C6-92A5-5177F0F0B003}"/>
    <cellStyle name="Normal 8 2 2 2 3 4" xfId="1987" xr:uid="{287E55E5-3D69-4136-A011-8E7FCD41CD1F}"/>
    <cellStyle name="Normal 8 2 2 2 3 4 2" xfId="1988" xr:uid="{3826D97B-42C0-4FDC-9663-9027D6425EBC}"/>
    <cellStyle name="Normal 8 2 2 2 3 5" xfId="1989" xr:uid="{2D8A5B61-8E1A-4DE1-A34C-91F0785E6B12}"/>
    <cellStyle name="Normal 8 2 2 2 4" xfId="757" xr:uid="{3CFC46B0-57EC-42F9-A20B-52DF729F438B}"/>
    <cellStyle name="Normal 8 2 2 2 4 2" xfId="758" xr:uid="{52650809-A8C3-4740-BF0E-3D0313183E9D}"/>
    <cellStyle name="Normal 8 2 2 2 4 2 2" xfId="1990" xr:uid="{B39E6B76-02B8-404A-95C4-3C44A97A4387}"/>
    <cellStyle name="Normal 8 2 2 2 4 2 2 2" xfId="1991" xr:uid="{977A88E3-C7E3-4DA1-A6E1-238636CAF822}"/>
    <cellStyle name="Normal 8 2 2 2 4 2 3" xfId="1992" xr:uid="{426C461A-58EB-4064-8457-0B74321BE815}"/>
    <cellStyle name="Normal 8 2 2 2 4 3" xfId="1993" xr:uid="{9AAACF79-92D3-4032-A0A7-2933486A7C80}"/>
    <cellStyle name="Normal 8 2 2 2 4 3 2" xfId="1994" xr:uid="{56D81827-1C26-41F0-BD1B-5A68E726BCA1}"/>
    <cellStyle name="Normal 8 2 2 2 4 4" xfId="1995" xr:uid="{CF20EF74-27F0-41C4-866D-78683DC016D5}"/>
    <cellStyle name="Normal 8 2 2 2 5" xfId="759" xr:uid="{B227ACF9-6D64-41FF-A26E-71FFB7786F23}"/>
    <cellStyle name="Normal 8 2 2 2 5 2" xfId="1996" xr:uid="{C39431AD-381E-433D-82AB-6789DE346D06}"/>
    <cellStyle name="Normal 8 2 2 2 5 2 2" xfId="1997" xr:uid="{46E11EFA-8CDE-49C6-BE11-212F127E8CF1}"/>
    <cellStyle name="Normal 8 2 2 2 5 3" xfId="1998" xr:uid="{752AF933-A4E3-4B4B-B8D1-DCEF289C2CD9}"/>
    <cellStyle name="Normal 8 2 2 2 5 4" xfId="3728" xr:uid="{3253F3A3-F4F3-4096-8018-6F78DDC4E3A6}"/>
    <cellStyle name="Normal 8 2 2 2 6" xfId="1999" xr:uid="{C4AFBF39-3804-424D-A40A-EA6B2E63BC49}"/>
    <cellStyle name="Normal 8 2 2 2 6 2" xfId="2000" xr:uid="{2BA7DB32-DED5-4941-B380-7CB87BB30F2F}"/>
    <cellStyle name="Normal 8 2 2 2 7" xfId="2001" xr:uid="{24C7C37E-F8CC-4D8A-98DE-2E4235CEC178}"/>
    <cellStyle name="Normal 8 2 2 2 8" xfId="3729" xr:uid="{4AE30B3E-F98C-4B3B-9FF4-570CC0EB8454}"/>
    <cellStyle name="Normal 8 2 2 3" xfId="376" xr:uid="{CE40B894-4088-4AEA-8828-62EB2AEACF16}"/>
    <cellStyle name="Normal 8 2 2 3 2" xfId="760" xr:uid="{B8DD4BDB-4966-46A9-9120-2ED862455137}"/>
    <cellStyle name="Normal 8 2 2 3 2 2" xfId="761" xr:uid="{50D98F87-25CC-44E9-BB34-9F9E55627F11}"/>
    <cellStyle name="Normal 8 2 2 3 2 2 2" xfId="2002" xr:uid="{B88E6B54-E2E2-47EE-A472-EFC943907D13}"/>
    <cellStyle name="Normal 8 2 2 3 2 2 2 2" xfId="2003" xr:uid="{5B474DA8-0A45-470A-AD9A-07226ADC68D3}"/>
    <cellStyle name="Normal 8 2 2 3 2 2 3" xfId="2004" xr:uid="{5671642B-503E-41DF-8BCF-5E7015E1236F}"/>
    <cellStyle name="Normal 8 2 2 3 2 3" xfId="2005" xr:uid="{83274B86-C8BC-489E-9DFD-8E451769592A}"/>
    <cellStyle name="Normal 8 2 2 3 2 3 2" xfId="2006" xr:uid="{F7041C8E-ABA9-4C2E-95FA-40E9B242F9FC}"/>
    <cellStyle name="Normal 8 2 2 3 2 4" xfId="2007" xr:uid="{7087E4FF-E5E0-47E3-9E66-4BE81EE52527}"/>
    <cellStyle name="Normal 8 2 2 3 3" xfId="762" xr:uid="{7E8FD6A5-AA3B-4EF4-9501-9D79D8CC2C8E}"/>
    <cellStyle name="Normal 8 2 2 3 3 2" xfId="2008" xr:uid="{25181638-771E-4EBC-8253-D3208E824BAF}"/>
    <cellStyle name="Normal 8 2 2 3 3 2 2" xfId="2009" xr:uid="{E01FAC18-4F17-4585-8FC2-A7AA81CFEDD1}"/>
    <cellStyle name="Normal 8 2 2 3 3 3" xfId="2010" xr:uid="{35122599-AA0A-4630-8EA3-68785DE32EAB}"/>
    <cellStyle name="Normal 8 2 2 3 3 4" xfId="3730" xr:uid="{D63C98F1-A58C-44BF-A286-C0CFE5C0B273}"/>
    <cellStyle name="Normal 8 2 2 3 4" xfId="2011" xr:uid="{3AFE12A0-5D1A-4D45-9163-3573237BA012}"/>
    <cellStyle name="Normal 8 2 2 3 4 2" xfId="2012" xr:uid="{656FBD36-6717-46D0-AC43-D15C6C4F9EC3}"/>
    <cellStyle name="Normal 8 2 2 3 5" xfId="2013" xr:uid="{C89B6400-5BFA-4816-94F5-A177D8D1828F}"/>
    <cellStyle name="Normal 8 2 2 3 6" xfId="3731" xr:uid="{616D1BB4-208F-45B4-8C37-BDA0F0B165A4}"/>
    <cellStyle name="Normal 8 2 2 4" xfId="377" xr:uid="{0824E04D-99AB-41FE-9F4B-10EF0EB3C04D}"/>
    <cellStyle name="Normal 8 2 2 4 2" xfId="763" xr:uid="{B440CE73-1D2D-44E1-B886-DD1660331892}"/>
    <cellStyle name="Normal 8 2 2 4 2 2" xfId="764" xr:uid="{647451D8-62EA-4964-8B15-35926810A0B7}"/>
    <cellStyle name="Normal 8 2 2 4 2 2 2" xfId="2014" xr:uid="{45DCD790-893E-48C9-B6CD-1824B42EE2A0}"/>
    <cellStyle name="Normal 8 2 2 4 2 2 2 2" xfId="2015" xr:uid="{952FF2E0-61F7-4FBC-8B15-22695CF4DF17}"/>
    <cellStyle name="Normal 8 2 2 4 2 2 3" xfId="2016" xr:uid="{56D23253-07DF-42B6-BA8A-1EB351010F8C}"/>
    <cellStyle name="Normal 8 2 2 4 2 3" xfId="2017" xr:uid="{51B4A257-78DC-4176-A799-4A052743A1F5}"/>
    <cellStyle name="Normal 8 2 2 4 2 3 2" xfId="2018" xr:uid="{0C973ADD-6ABB-4DF9-BD56-8011FA7C82B5}"/>
    <cellStyle name="Normal 8 2 2 4 2 4" xfId="2019" xr:uid="{96B35F55-7E9C-422D-995D-C912149A190F}"/>
    <cellStyle name="Normal 8 2 2 4 3" xfId="765" xr:uid="{882E1E6B-865D-4BEA-BFD0-8903ABA32B67}"/>
    <cellStyle name="Normal 8 2 2 4 3 2" xfId="2020" xr:uid="{B9214C7F-1959-4FE6-AA5D-69983E5837B8}"/>
    <cellStyle name="Normal 8 2 2 4 3 2 2" xfId="2021" xr:uid="{6F8927ED-DC71-4CDC-BDE4-A97A8999767C}"/>
    <cellStyle name="Normal 8 2 2 4 3 3" xfId="2022" xr:uid="{580AFA7B-728E-45F3-BB42-1AE0CFE4A075}"/>
    <cellStyle name="Normal 8 2 2 4 4" xfId="2023" xr:uid="{FD191F42-24A6-45EC-B031-8CC50C3124CE}"/>
    <cellStyle name="Normal 8 2 2 4 4 2" xfId="2024" xr:uid="{CEC72196-F440-4233-8BF7-A2C20EB6AC94}"/>
    <cellStyle name="Normal 8 2 2 4 5" xfId="2025" xr:uid="{C11599E5-8FA8-4B2F-82BA-5D1EFC8A1816}"/>
    <cellStyle name="Normal 8 2 2 5" xfId="378" xr:uid="{C86AA098-3706-4D1B-9095-76E6FAC2346B}"/>
    <cellStyle name="Normal 8 2 2 5 2" xfId="766" xr:uid="{FAB4185D-587F-4B8B-9978-52A3CFAAF996}"/>
    <cellStyle name="Normal 8 2 2 5 2 2" xfId="2026" xr:uid="{192598F2-1FC0-4C2C-B587-30A5FF211343}"/>
    <cellStyle name="Normal 8 2 2 5 2 2 2" xfId="2027" xr:uid="{8F283892-0A2F-4014-9D3E-7FDDB406F14C}"/>
    <cellStyle name="Normal 8 2 2 5 2 3" xfId="2028" xr:uid="{856E113B-1786-47B5-BAE6-F7084D1B0190}"/>
    <cellStyle name="Normal 8 2 2 5 3" xfId="2029" xr:uid="{E74EFA58-AC07-4FF0-9C27-A2133C464115}"/>
    <cellStyle name="Normal 8 2 2 5 3 2" xfId="2030" xr:uid="{B9F2C1EB-9E06-48AE-B0BD-D5B27C652F8C}"/>
    <cellStyle name="Normal 8 2 2 5 4" xfId="2031" xr:uid="{D31EB51F-0CBE-4351-B4AE-FDE5318A5FCC}"/>
    <cellStyle name="Normal 8 2 2 6" xfId="767" xr:uid="{AEBC8CCC-5D3C-4329-9F84-98823B2BFF9E}"/>
    <cellStyle name="Normal 8 2 2 6 2" xfId="2032" xr:uid="{6EC4E66A-ED7F-4307-829C-CFAE0E938D21}"/>
    <cellStyle name="Normal 8 2 2 6 2 2" xfId="2033" xr:uid="{06886EC4-04AC-4A75-9FE9-0914841D93E2}"/>
    <cellStyle name="Normal 8 2 2 6 3" xfId="2034" xr:uid="{3147DF28-47CE-4DB7-8A41-10E0C1E5813E}"/>
    <cellStyle name="Normal 8 2 2 6 4" xfId="3732" xr:uid="{2B1A97A6-2946-4232-8E89-5AC2A3F5A19A}"/>
    <cellStyle name="Normal 8 2 2 7" xfId="2035" xr:uid="{C48A2C95-B9D1-433F-A416-84EE4C3CDF06}"/>
    <cellStyle name="Normal 8 2 2 7 2" xfId="2036" xr:uid="{01B1C16F-79B8-4EF7-9BD9-24AA49A59754}"/>
    <cellStyle name="Normal 8 2 2 8" xfId="2037" xr:uid="{2BDAEC98-FA18-413E-B189-4EC19CC12410}"/>
    <cellStyle name="Normal 8 2 2 9" xfId="3733" xr:uid="{CC8FC79A-EB78-4772-8427-EB973FD593C6}"/>
    <cellStyle name="Normal 8 2 3" xfId="153" xr:uid="{8896AA92-D2C3-4986-9E69-A479416E0FE8}"/>
    <cellStyle name="Normal 8 2 3 2" xfId="154" xr:uid="{95CC1ABC-A23D-4231-8309-0C116FE79581}"/>
    <cellStyle name="Normal 8 2 3 2 2" xfId="768" xr:uid="{DCACB926-F6DA-4A50-912A-A2FB7A1965F3}"/>
    <cellStyle name="Normal 8 2 3 2 2 2" xfId="769" xr:uid="{7362BB91-30D9-4DFD-9007-B778223B4ABB}"/>
    <cellStyle name="Normal 8 2 3 2 2 2 2" xfId="2038" xr:uid="{EFE6A7B3-8BC5-4964-9B18-E838997B646B}"/>
    <cellStyle name="Normal 8 2 3 2 2 2 2 2" xfId="2039" xr:uid="{953B9DCF-A820-46A9-92E8-D2DE01EB0246}"/>
    <cellStyle name="Normal 8 2 3 2 2 2 3" xfId="2040" xr:uid="{52A92D27-7D61-406B-B3B5-3EDC4C66C15C}"/>
    <cellStyle name="Normal 8 2 3 2 2 3" xfId="2041" xr:uid="{575B5D35-607A-4F9D-9571-39CADBA60FF6}"/>
    <cellStyle name="Normal 8 2 3 2 2 3 2" xfId="2042" xr:uid="{BDF66685-4546-4C85-9676-036C97B7C371}"/>
    <cellStyle name="Normal 8 2 3 2 2 4" xfId="2043" xr:uid="{7A582898-5205-47EF-B994-9447E9A332FD}"/>
    <cellStyle name="Normal 8 2 3 2 3" xfId="770" xr:uid="{219AF6DE-D6CF-4223-A370-75C17B9A939B}"/>
    <cellStyle name="Normal 8 2 3 2 3 2" xfId="2044" xr:uid="{3019F3A3-C3D6-4563-9EBA-6199F8D45199}"/>
    <cellStyle name="Normal 8 2 3 2 3 2 2" xfId="2045" xr:uid="{DBAA6C3F-06EB-4350-B557-5134F42F198F}"/>
    <cellStyle name="Normal 8 2 3 2 3 3" xfId="2046" xr:uid="{51512508-1345-4502-AE62-8D407EDBDB23}"/>
    <cellStyle name="Normal 8 2 3 2 3 4" xfId="3734" xr:uid="{CEDFB16B-2803-4395-B5EE-5675CEA3D56B}"/>
    <cellStyle name="Normal 8 2 3 2 4" xfId="2047" xr:uid="{379AF26C-9FE2-493D-97EE-25D4BD470EBA}"/>
    <cellStyle name="Normal 8 2 3 2 4 2" xfId="2048" xr:uid="{B8B43F15-E9A6-46B0-84CA-52B812D6D036}"/>
    <cellStyle name="Normal 8 2 3 2 5" xfId="2049" xr:uid="{9050FE1E-AA90-4E16-8C01-B0F0B94EA51F}"/>
    <cellStyle name="Normal 8 2 3 2 6" xfId="3735" xr:uid="{A0A97D0E-E73C-4FBC-B4E7-7A1F96D69F2E}"/>
    <cellStyle name="Normal 8 2 3 3" xfId="379" xr:uid="{F4D3E453-9067-4185-B56C-9D4BB9B850D7}"/>
    <cellStyle name="Normal 8 2 3 3 2" xfId="771" xr:uid="{DEB237E5-D59F-46B0-BE92-8A670B0B747C}"/>
    <cellStyle name="Normal 8 2 3 3 2 2" xfId="772" xr:uid="{164095FD-CB5E-4998-A982-8EDABB18638F}"/>
    <cellStyle name="Normal 8 2 3 3 2 2 2" xfId="2050" xr:uid="{59A69C95-921C-415C-8DEC-0FDD4C7B7043}"/>
    <cellStyle name="Normal 8 2 3 3 2 2 2 2" xfId="2051" xr:uid="{2425F4D5-3757-4EA0-ADAC-F05D8373AA40}"/>
    <cellStyle name="Normal 8 2 3 3 2 2 3" xfId="2052" xr:uid="{51D9AC4E-A920-4128-A8C6-3C28F74AA1F0}"/>
    <cellStyle name="Normal 8 2 3 3 2 3" xfId="2053" xr:uid="{0A1E0AAE-4039-4834-9AB7-C107BC93B592}"/>
    <cellStyle name="Normal 8 2 3 3 2 3 2" xfId="2054" xr:uid="{8A47753A-44D1-45EE-8A8B-AFF791A9E1D3}"/>
    <cellStyle name="Normal 8 2 3 3 2 4" xfId="2055" xr:uid="{AFD238A4-B69D-40F6-A36B-49ADC8F0D2D9}"/>
    <cellStyle name="Normal 8 2 3 3 3" xfId="773" xr:uid="{C81F3DCC-C7A6-4D54-843F-1B2935360CC0}"/>
    <cellStyle name="Normal 8 2 3 3 3 2" xfId="2056" xr:uid="{FE59F0FA-DB28-48E6-9DCD-446D1C457F54}"/>
    <cellStyle name="Normal 8 2 3 3 3 2 2" xfId="2057" xr:uid="{BDA64F3B-1825-49B9-A3F2-D1F77B258671}"/>
    <cellStyle name="Normal 8 2 3 3 3 3" xfId="2058" xr:uid="{FBE695BC-5892-4586-8B2E-E21DFC63F7B6}"/>
    <cellStyle name="Normal 8 2 3 3 4" xfId="2059" xr:uid="{42723C5B-BBEA-475D-A6E3-82C6B2F460E4}"/>
    <cellStyle name="Normal 8 2 3 3 4 2" xfId="2060" xr:uid="{02346C18-2AC4-4499-92DA-8A9B9AA0A635}"/>
    <cellStyle name="Normal 8 2 3 3 5" xfId="2061" xr:uid="{0424924A-29AB-4845-90BB-A8F6386E33E3}"/>
    <cellStyle name="Normal 8 2 3 4" xfId="380" xr:uid="{16A18551-A132-49D1-B4E3-87E12C0E92CC}"/>
    <cellStyle name="Normal 8 2 3 4 2" xfId="774" xr:uid="{04721D73-2B9A-428A-A272-590D2E66C270}"/>
    <cellStyle name="Normal 8 2 3 4 2 2" xfId="2062" xr:uid="{59F7E899-4424-4F80-9267-C2B829D60318}"/>
    <cellStyle name="Normal 8 2 3 4 2 2 2" xfId="2063" xr:uid="{2266E32B-E78C-4FC4-B8D8-9F3FDD7A8539}"/>
    <cellStyle name="Normal 8 2 3 4 2 3" xfId="2064" xr:uid="{663ED1B6-66F0-4953-9B49-7E4E4E510476}"/>
    <cellStyle name="Normal 8 2 3 4 3" xfId="2065" xr:uid="{C4F0E51A-6BE0-49CD-B9BB-5879599101D4}"/>
    <cellStyle name="Normal 8 2 3 4 3 2" xfId="2066" xr:uid="{EDA64A70-CA57-41F8-96B6-65209DE9B486}"/>
    <cellStyle name="Normal 8 2 3 4 4" xfId="2067" xr:uid="{B3781481-1976-4B62-9969-9E5DA70C4FDE}"/>
    <cellStyle name="Normal 8 2 3 5" xfId="775" xr:uid="{DE4F5CE0-6B3E-4016-BFC3-B188007C5FBF}"/>
    <cellStyle name="Normal 8 2 3 5 2" xfId="2068" xr:uid="{7C2A9CD1-AD52-4757-867C-624AB8F994F0}"/>
    <cellStyle name="Normal 8 2 3 5 2 2" xfId="2069" xr:uid="{8D30156F-2EC3-4A33-920F-63664AD5FFC9}"/>
    <cellStyle name="Normal 8 2 3 5 3" xfId="2070" xr:uid="{19516B09-4F5C-4D57-9CBA-F8CA09E8719D}"/>
    <cellStyle name="Normal 8 2 3 5 4" xfId="3736" xr:uid="{B21F88FA-5AE6-46C7-A031-DFA5F105BE17}"/>
    <cellStyle name="Normal 8 2 3 6" xfId="2071" xr:uid="{94459443-4301-4ADD-9E43-7C724687FE7D}"/>
    <cellStyle name="Normal 8 2 3 6 2" xfId="2072" xr:uid="{E7706784-097D-4328-A13C-EF662AA63D7A}"/>
    <cellStyle name="Normal 8 2 3 7" xfId="2073" xr:uid="{FA7EE141-EDCB-4C17-88B4-5E26FA08C2B5}"/>
    <cellStyle name="Normal 8 2 3 8" xfId="3737" xr:uid="{93B210D3-8FBA-4EBE-AC5A-2E91CAF30957}"/>
    <cellStyle name="Normal 8 2 4" xfId="155" xr:uid="{5219B141-1F22-424B-BD4E-7FC0398CAF6D}"/>
    <cellStyle name="Normal 8 2 4 2" xfId="449" xr:uid="{39D9EE81-AB76-4514-B340-A6012631B0D5}"/>
    <cellStyle name="Normal 8 2 4 2 2" xfId="776" xr:uid="{EBD6543A-E7DA-448E-ABB9-1E409E29427C}"/>
    <cellStyle name="Normal 8 2 4 2 2 2" xfId="2074" xr:uid="{7B98D66A-2ACF-4F85-ACEF-246F9C3822C2}"/>
    <cellStyle name="Normal 8 2 4 2 2 2 2" xfId="2075" xr:uid="{61520C9F-2236-4BAF-838D-9AD0669A6A65}"/>
    <cellStyle name="Normal 8 2 4 2 2 3" xfId="2076" xr:uid="{CF5E34CA-4DFB-4F2D-95FB-7193C511281F}"/>
    <cellStyle name="Normal 8 2 4 2 2 4" xfId="3738" xr:uid="{605956EF-DD87-4E16-82A2-734931D6895F}"/>
    <cellStyle name="Normal 8 2 4 2 3" xfId="2077" xr:uid="{5CFCBD70-BC0E-448C-9934-E033CDEB36F5}"/>
    <cellStyle name="Normal 8 2 4 2 3 2" xfId="2078" xr:uid="{35385FD8-7879-420D-BA62-948C64F5D17D}"/>
    <cellStyle name="Normal 8 2 4 2 4" xfId="2079" xr:uid="{B0DA3AF2-50E0-4E7F-A4DE-0E2C67F9DBED}"/>
    <cellStyle name="Normal 8 2 4 2 5" xfId="3739" xr:uid="{C2CE3038-4D42-4852-83A5-173F72D67EF7}"/>
    <cellStyle name="Normal 8 2 4 3" xfId="777" xr:uid="{948C7470-F6EA-4884-B025-379F794C4B6A}"/>
    <cellStyle name="Normal 8 2 4 3 2" xfId="2080" xr:uid="{6C5C94FB-AD5C-4BFE-9B05-932D232BF764}"/>
    <cellStyle name="Normal 8 2 4 3 2 2" xfId="2081" xr:uid="{78D34B89-C48F-4001-B2BE-01AD8ADE6A5F}"/>
    <cellStyle name="Normal 8 2 4 3 3" xfId="2082" xr:uid="{EEAD925A-35EE-49EB-99BA-9E5760EF2CA2}"/>
    <cellStyle name="Normal 8 2 4 3 4" xfId="3740" xr:uid="{E930DAB7-61AA-4B20-9DCB-E600CE78F797}"/>
    <cellStyle name="Normal 8 2 4 4" xfId="2083" xr:uid="{2027F66D-9BF1-4AAA-937B-E5E316471D6D}"/>
    <cellStyle name="Normal 8 2 4 4 2" xfId="2084" xr:uid="{32A6DCBA-4590-442E-A1B5-A422F950B7CF}"/>
    <cellStyle name="Normal 8 2 4 4 3" xfId="3741" xr:uid="{17C5DC5A-2805-4535-89FF-E08D5ED18D7E}"/>
    <cellStyle name="Normal 8 2 4 4 4" xfId="3742" xr:uid="{8E4AB6A2-323B-4690-B289-FB76923321A7}"/>
    <cellStyle name="Normal 8 2 4 5" xfId="2085" xr:uid="{9209BAD2-8583-4AE5-A5C4-AF074C8AA8DA}"/>
    <cellStyle name="Normal 8 2 4 6" xfId="3743" xr:uid="{2FAA73AB-4BEC-4658-80BC-64171A522849}"/>
    <cellStyle name="Normal 8 2 4 7" xfId="3744" xr:uid="{D03EBD99-008A-49C7-ABCB-BC86CBA6A7AF}"/>
    <cellStyle name="Normal 8 2 5" xfId="381" xr:uid="{6C82FF4A-F5AA-4F9B-AF4F-95C463B0B432}"/>
    <cellStyle name="Normal 8 2 5 2" xfId="778" xr:uid="{24DE7271-D743-44A7-99F1-8D9BABDB88A4}"/>
    <cellStyle name="Normal 8 2 5 2 2" xfId="779" xr:uid="{68F15285-E3FF-48A1-97BB-D3BCA202C9E7}"/>
    <cellStyle name="Normal 8 2 5 2 2 2" xfId="2086" xr:uid="{3F8E0F0A-FA05-4E18-A6D2-CAE9A81A8D07}"/>
    <cellStyle name="Normal 8 2 5 2 2 2 2" xfId="2087" xr:uid="{679A44B6-3A07-44DF-8F29-F5C544B0F20D}"/>
    <cellStyle name="Normal 8 2 5 2 2 3" xfId="2088" xr:uid="{DE6A6764-7C54-47EA-9A33-C95E1F1B335E}"/>
    <cellStyle name="Normal 8 2 5 2 3" xfId="2089" xr:uid="{21F1BEAF-0B90-420F-A64A-7992D58FB344}"/>
    <cellStyle name="Normal 8 2 5 2 3 2" xfId="2090" xr:uid="{87C7F796-9D27-4113-864A-DA16239BC844}"/>
    <cellStyle name="Normal 8 2 5 2 4" xfId="2091" xr:uid="{C3B38353-D7FB-4193-B35D-01278C4D00B6}"/>
    <cellStyle name="Normal 8 2 5 3" xfId="780" xr:uid="{E29B05D0-0778-4047-AB64-7EC069059796}"/>
    <cellStyle name="Normal 8 2 5 3 2" xfId="2092" xr:uid="{91A2B502-5E2D-427A-836E-3D9AA8AF3C02}"/>
    <cellStyle name="Normal 8 2 5 3 2 2" xfId="2093" xr:uid="{1312A516-E388-44C2-AEE1-75E5D80C833E}"/>
    <cellStyle name="Normal 8 2 5 3 3" xfId="2094" xr:uid="{AC4BE63F-6259-47AC-92B7-86F568AFE660}"/>
    <cellStyle name="Normal 8 2 5 3 4" xfId="3745" xr:uid="{29901A1D-EFB4-4BC5-AD00-0B9B02BFFF14}"/>
    <cellStyle name="Normal 8 2 5 4" xfId="2095" xr:uid="{D20379C5-3859-4E7C-8D7A-F596D22AA761}"/>
    <cellStyle name="Normal 8 2 5 4 2" xfId="2096" xr:uid="{638171CA-DED3-4876-B592-5D0B8C35D416}"/>
    <cellStyle name="Normal 8 2 5 5" xfId="2097" xr:uid="{ADB98E25-762C-4C7B-9857-6D5D56FC4AC5}"/>
    <cellStyle name="Normal 8 2 5 6" xfId="3746" xr:uid="{E593DAE6-FEFB-4778-9E77-9D2B2918A7E8}"/>
    <cellStyle name="Normal 8 2 6" xfId="382" xr:uid="{AD8882B5-A58C-4366-B841-07F92AC0F1FC}"/>
    <cellStyle name="Normal 8 2 6 2" xfId="781" xr:uid="{5863B4FF-E16B-4458-B3FE-8668C0480444}"/>
    <cellStyle name="Normal 8 2 6 2 2" xfId="2098" xr:uid="{5CB5D9D1-41CD-4342-BF84-2626DDE28908}"/>
    <cellStyle name="Normal 8 2 6 2 2 2" xfId="2099" xr:uid="{E1B308CB-3934-4345-B9EA-EDECE8380269}"/>
    <cellStyle name="Normal 8 2 6 2 3" xfId="2100" xr:uid="{D386B584-D0D0-4DAD-94C9-1D579B4AEDC6}"/>
    <cellStyle name="Normal 8 2 6 2 4" xfId="3747" xr:uid="{0464EC86-ED35-4AC5-841E-692C1781B9EC}"/>
    <cellStyle name="Normal 8 2 6 3" xfId="2101" xr:uid="{2E101FFD-BBE8-4746-81E8-6F45BF042411}"/>
    <cellStyle name="Normal 8 2 6 3 2" xfId="2102" xr:uid="{AECD3246-1583-45FE-8DC3-335A4A880D46}"/>
    <cellStyle name="Normal 8 2 6 4" xfId="2103" xr:uid="{27FE7A24-4538-476A-971A-B8A31346F03D}"/>
    <cellStyle name="Normal 8 2 6 5" xfId="3748" xr:uid="{179B6C12-2BA6-4FD7-9F71-90FE89D74910}"/>
    <cellStyle name="Normal 8 2 7" xfId="782" xr:uid="{97934797-761B-4987-88C0-1A9C3C29A8E4}"/>
    <cellStyle name="Normal 8 2 7 2" xfId="2104" xr:uid="{1C9ECD21-CE36-467C-AB59-3F888062B4D9}"/>
    <cellStyle name="Normal 8 2 7 2 2" xfId="2105" xr:uid="{FCA38747-85DF-424F-A7B9-39FED7A6DFCA}"/>
    <cellStyle name="Normal 8 2 7 3" xfId="2106" xr:uid="{C2B44F70-E143-4455-8355-2930AAA751EF}"/>
    <cellStyle name="Normal 8 2 7 4" xfId="3749" xr:uid="{DF84E58A-61E4-4C93-90BB-089A1C9947DB}"/>
    <cellStyle name="Normal 8 2 8" xfId="2107" xr:uid="{88C04EB4-58FD-45C6-A0C5-04ECAA548DA2}"/>
    <cellStyle name="Normal 8 2 8 2" xfId="2108" xr:uid="{0E3D8EBD-5C62-4AEF-B8DC-09B7A57282B0}"/>
    <cellStyle name="Normal 8 2 8 3" xfId="3750" xr:uid="{C8407FB3-8683-405A-9122-30010D60D889}"/>
    <cellStyle name="Normal 8 2 8 4" xfId="3751" xr:uid="{AA42792C-E803-4B4F-9364-4BC8789E6DC4}"/>
    <cellStyle name="Normal 8 2 9" xfId="2109" xr:uid="{0B4AF9F4-B3CC-4D85-8B2C-6E0CDD311544}"/>
    <cellStyle name="Normal 8 3" xfId="156" xr:uid="{15EFA4BB-168E-41DB-8413-FF18E41B9CB0}"/>
    <cellStyle name="Normal 8 3 10" xfId="3752" xr:uid="{2F594E54-0714-4E17-87FF-0575B3E7A816}"/>
    <cellStyle name="Normal 8 3 11" xfId="3753" xr:uid="{D9A0645E-571A-4ED1-8696-C2D96E872AC8}"/>
    <cellStyle name="Normal 8 3 2" xfId="157" xr:uid="{41988244-4426-4A8B-9E46-4909E22090CF}"/>
    <cellStyle name="Normal 8 3 2 2" xfId="158" xr:uid="{3EC3F234-503C-48D1-9E8C-2B98492AAE69}"/>
    <cellStyle name="Normal 8 3 2 2 2" xfId="383" xr:uid="{3178485C-465B-4BAB-B983-44D4D8BFEDFD}"/>
    <cellStyle name="Normal 8 3 2 2 2 2" xfId="783" xr:uid="{CFAB6CD3-F13D-4666-91BF-4A62B489B73C}"/>
    <cellStyle name="Normal 8 3 2 2 2 2 2" xfId="2110" xr:uid="{C9BA7A7D-DFEE-4123-BF4F-30D2C4051443}"/>
    <cellStyle name="Normal 8 3 2 2 2 2 2 2" xfId="2111" xr:uid="{C97E08DB-A2CB-47AF-901C-E6C67C2B0A62}"/>
    <cellStyle name="Normal 8 3 2 2 2 2 3" xfId="2112" xr:uid="{9A981521-5420-400A-B01A-5766F3B019B4}"/>
    <cellStyle name="Normal 8 3 2 2 2 2 4" xfId="3754" xr:uid="{2D260039-02E0-4F32-B847-CFD32D7E1FC3}"/>
    <cellStyle name="Normal 8 3 2 2 2 3" xfId="2113" xr:uid="{99201E20-ED7E-466F-B2A0-868BD9005CB6}"/>
    <cellStyle name="Normal 8 3 2 2 2 3 2" xfId="2114" xr:uid="{CB23E5FF-1924-40B0-83BE-DF9912D9D568}"/>
    <cellStyle name="Normal 8 3 2 2 2 3 3" xfId="3755" xr:uid="{FCFA6F49-AAC2-4846-8CAF-070322F13B06}"/>
    <cellStyle name="Normal 8 3 2 2 2 3 4" xfId="3756" xr:uid="{E013E230-C41F-4D06-AE8D-48A2D720A3DD}"/>
    <cellStyle name="Normal 8 3 2 2 2 4" xfId="2115" xr:uid="{E50584BC-87BE-47A3-B6BF-61B3D4E85198}"/>
    <cellStyle name="Normal 8 3 2 2 2 5" xfId="3757" xr:uid="{1E82B55D-55B2-459A-BB89-3C600783DB82}"/>
    <cellStyle name="Normal 8 3 2 2 2 6" xfId="3758" xr:uid="{12888270-425D-480D-AA2D-2D9C70115316}"/>
    <cellStyle name="Normal 8 3 2 2 3" xfId="784" xr:uid="{D7FC7664-CE37-4308-9561-10B94F12F6D7}"/>
    <cellStyle name="Normal 8 3 2 2 3 2" xfId="2116" xr:uid="{F0B27749-1A36-4B08-9BB2-925A72C1D25D}"/>
    <cellStyle name="Normal 8 3 2 2 3 2 2" xfId="2117" xr:uid="{287D2AAD-1F13-43C2-8C7A-92A43BA1909D}"/>
    <cellStyle name="Normal 8 3 2 2 3 2 3" xfId="3759" xr:uid="{3ADF192F-C8DA-44EE-9150-3D75CA48E707}"/>
    <cellStyle name="Normal 8 3 2 2 3 2 4" xfId="3760" xr:uid="{B27E2744-8AE8-425D-BEA3-ABAEEF147E67}"/>
    <cellStyle name="Normal 8 3 2 2 3 3" xfId="2118" xr:uid="{3E33E36C-B46E-42CE-A345-3145DE10B8A2}"/>
    <cellStyle name="Normal 8 3 2 2 3 4" xfId="3761" xr:uid="{3D94A9B5-1C5F-4630-8D09-D150D25F8BE5}"/>
    <cellStyle name="Normal 8 3 2 2 3 5" xfId="3762" xr:uid="{FFDB209A-9E9B-4A2E-9C26-98118F1807C4}"/>
    <cellStyle name="Normal 8 3 2 2 4" xfId="2119" xr:uid="{EDCACDF5-66DB-4576-AEEF-0E4546FA6E33}"/>
    <cellStyle name="Normal 8 3 2 2 4 2" xfId="2120" xr:uid="{42D23BF3-0860-492C-B7D3-02D118961DAB}"/>
    <cellStyle name="Normal 8 3 2 2 4 3" xfId="3763" xr:uid="{1D2A74EC-E3A2-4418-AB29-CD722640BD7C}"/>
    <cellStyle name="Normal 8 3 2 2 4 4" xfId="3764" xr:uid="{3DD30DD8-C0BB-4B74-8AE6-12EF2CB32E6A}"/>
    <cellStyle name="Normal 8 3 2 2 5" xfId="2121" xr:uid="{1B730EC2-EF65-4647-A903-A07D0BAE8ED5}"/>
    <cellStyle name="Normal 8 3 2 2 5 2" xfId="3765" xr:uid="{45C797FB-5807-4870-99BC-302F896CD2FE}"/>
    <cellStyle name="Normal 8 3 2 2 5 3" xfId="3766" xr:uid="{88A5383A-5070-4033-ADB8-16B39F52DE2B}"/>
    <cellStyle name="Normal 8 3 2 2 5 4" xfId="3767" xr:uid="{9892B1C3-E01F-4F80-AFA2-851913E922B1}"/>
    <cellStyle name="Normal 8 3 2 2 6" xfId="3768" xr:uid="{DD9F5249-901E-4A92-A154-1235A9D376F9}"/>
    <cellStyle name="Normal 8 3 2 2 7" xfId="3769" xr:uid="{C25CEC5B-3B9C-4F75-A526-AF054713CBE8}"/>
    <cellStyle name="Normal 8 3 2 2 8" xfId="3770" xr:uid="{83DB39D8-311A-4A7D-9599-874BEF785BA7}"/>
    <cellStyle name="Normal 8 3 2 3" xfId="384" xr:uid="{006148F5-A10C-4222-A680-EA7A3BD55395}"/>
    <cellStyle name="Normal 8 3 2 3 2" xfId="785" xr:uid="{7CE6910A-1510-48B1-8F84-6A29C6BE1C3B}"/>
    <cellStyle name="Normal 8 3 2 3 2 2" xfId="786" xr:uid="{B2D33E89-01DD-4D6D-98E7-2671CE76B903}"/>
    <cellStyle name="Normal 8 3 2 3 2 2 2" xfId="2122" xr:uid="{27A4FD0B-5619-4EC6-93AA-CD1CE91EF423}"/>
    <cellStyle name="Normal 8 3 2 3 2 2 2 2" xfId="2123" xr:uid="{8B2C8418-E52D-4D00-A20B-B31EF82C5B6A}"/>
    <cellStyle name="Normal 8 3 2 3 2 2 3" xfId="2124" xr:uid="{7345754A-FA36-4644-91D5-3CCF2064834C}"/>
    <cellStyle name="Normal 8 3 2 3 2 3" xfId="2125" xr:uid="{363865B7-6DE2-4374-BC2C-6C0C013AE7D7}"/>
    <cellStyle name="Normal 8 3 2 3 2 3 2" xfId="2126" xr:uid="{9A8BB3C8-5E0B-47E7-ACE9-0D08FE4FCED0}"/>
    <cellStyle name="Normal 8 3 2 3 2 4" xfId="2127" xr:uid="{D7D9C4ED-A515-4521-A949-D538C6750011}"/>
    <cellStyle name="Normal 8 3 2 3 3" xfId="787" xr:uid="{B53BC6C7-638B-4396-8C5C-22E9D1641BC7}"/>
    <cellStyle name="Normal 8 3 2 3 3 2" xfId="2128" xr:uid="{90BD0A2F-0920-4FC0-B8F4-2A9D68D1F86C}"/>
    <cellStyle name="Normal 8 3 2 3 3 2 2" xfId="2129" xr:uid="{7481DC97-3FA6-42FE-BBA9-AB2C20E1BCEE}"/>
    <cellStyle name="Normal 8 3 2 3 3 3" xfId="2130" xr:uid="{C095BC79-F943-4628-B74E-4567F3FCC269}"/>
    <cellStyle name="Normal 8 3 2 3 3 4" xfId="3771" xr:uid="{516962ED-0E01-4E87-8D54-E3BCA5B6DF6F}"/>
    <cellStyle name="Normal 8 3 2 3 4" xfId="2131" xr:uid="{026542A1-BA8D-4890-9A31-473250A638D3}"/>
    <cellStyle name="Normal 8 3 2 3 4 2" xfId="2132" xr:uid="{6A3796C4-3E8E-4DDE-BF69-8AA28583C630}"/>
    <cellStyle name="Normal 8 3 2 3 5" xfId="2133" xr:uid="{67265E80-4641-458D-B7CC-1DFB14609D7C}"/>
    <cellStyle name="Normal 8 3 2 3 6" xfId="3772" xr:uid="{E1A6A2A7-1F3A-4D4F-8A20-A613C90F09D6}"/>
    <cellStyle name="Normal 8 3 2 4" xfId="385" xr:uid="{431B54F5-34AC-4930-99CA-9C8606D73AFE}"/>
    <cellStyle name="Normal 8 3 2 4 2" xfId="788" xr:uid="{E0C9FA88-40AC-4ACB-9B8A-2B2C56227C00}"/>
    <cellStyle name="Normal 8 3 2 4 2 2" xfId="2134" xr:uid="{781095E8-33E9-41D7-83D5-27E182565BDE}"/>
    <cellStyle name="Normal 8 3 2 4 2 2 2" xfId="2135" xr:uid="{F8F1C382-DFAA-4A3A-BAAC-1E44380EF467}"/>
    <cellStyle name="Normal 8 3 2 4 2 3" xfId="2136" xr:uid="{BFD3933C-4F04-4566-A48F-696B0508699B}"/>
    <cellStyle name="Normal 8 3 2 4 2 4" xfId="3773" xr:uid="{57347AC2-F00E-4EE6-AD91-AE430307F6BF}"/>
    <cellStyle name="Normal 8 3 2 4 3" xfId="2137" xr:uid="{B28E5EE3-B96C-45F9-9554-1C45AF888579}"/>
    <cellStyle name="Normal 8 3 2 4 3 2" xfId="2138" xr:uid="{4332E0F3-8DFA-4224-B430-0B3BF5568DBB}"/>
    <cellStyle name="Normal 8 3 2 4 4" xfId="2139" xr:uid="{EE77E4C4-7C53-4255-958A-CEE950E7BEF8}"/>
    <cellStyle name="Normal 8 3 2 4 5" xfId="3774" xr:uid="{DC548B66-6E2A-44FD-AE85-F5AC6F194F1A}"/>
    <cellStyle name="Normal 8 3 2 5" xfId="386" xr:uid="{03E5980C-B633-4F24-8E1B-6F9F0C5DDBBE}"/>
    <cellStyle name="Normal 8 3 2 5 2" xfId="2140" xr:uid="{E8481B7F-148E-4A97-9F5E-AA84ECBE8DD6}"/>
    <cellStyle name="Normal 8 3 2 5 2 2" xfId="2141" xr:uid="{45933D3D-B0DB-4164-9FC6-51D72F027A26}"/>
    <cellStyle name="Normal 8 3 2 5 3" xfId="2142" xr:uid="{0E1AEFB7-3398-4302-B6D4-E391343D6D9C}"/>
    <cellStyle name="Normal 8 3 2 5 4" xfId="3775" xr:uid="{B1FF709F-1DE7-4ECF-89F6-58F870D4357B}"/>
    <cellStyle name="Normal 8 3 2 6" xfId="2143" xr:uid="{76A602CE-BC54-46CA-8EA6-5078FE9EC2DB}"/>
    <cellStyle name="Normal 8 3 2 6 2" xfId="2144" xr:uid="{C641E7D7-60E3-47A1-8206-D1611D3C3921}"/>
    <cellStyle name="Normal 8 3 2 6 3" xfId="3776" xr:uid="{639EB506-4140-476A-A6AA-216FC000DE35}"/>
    <cellStyle name="Normal 8 3 2 6 4" xfId="3777" xr:uid="{AD175D0C-3766-4F64-A494-427F56D7CEDA}"/>
    <cellStyle name="Normal 8 3 2 7" xfId="2145" xr:uid="{EB33FD8C-F29E-49AC-92CD-D7D99DB43EEB}"/>
    <cellStyle name="Normal 8 3 2 8" xfId="3778" xr:uid="{81808557-FE72-4601-B9CB-17EC9A224DBB}"/>
    <cellStyle name="Normal 8 3 2 9" xfId="3779" xr:uid="{89A0F817-E25B-497A-B9E3-1B193C13D7C3}"/>
    <cellStyle name="Normal 8 3 3" xfId="159" xr:uid="{011B12B6-1739-4B13-B4E7-A5B679131196}"/>
    <cellStyle name="Normal 8 3 3 2" xfId="160" xr:uid="{4BBDCC97-1CA8-4DFE-8218-8E2F20415B27}"/>
    <cellStyle name="Normal 8 3 3 2 2" xfId="789" xr:uid="{32361A17-996C-41FE-8E43-7B6D5B314B84}"/>
    <cellStyle name="Normal 8 3 3 2 2 2" xfId="2146" xr:uid="{21713E06-E98D-4526-8CA8-BAC31528C6D2}"/>
    <cellStyle name="Normal 8 3 3 2 2 2 2" xfId="2147" xr:uid="{76837CB4-1B3E-406A-AE66-53C6A6950011}"/>
    <cellStyle name="Normal 8 3 3 2 2 2 2 2" xfId="4492" xr:uid="{BB26FAE4-CAF0-415D-84D0-568F0E8A04C7}"/>
    <cellStyle name="Normal 8 3 3 2 2 2 3" xfId="4493" xr:uid="{585D4A33-FC30-4E86-9BF2-6037D90F49CD}"/>
    <cellStyle name="Normal 8 3 3 2 2 3" xfId="2148" xr:uid="{41E9B2F5-95D5-406D-B8A4-CD57F0285234}"/>
    <cellStyle name="Normal 8 3 3 2 2 3 2" xfId="4494" xr:uid="{FB6B8FB0-0EE7-4467-A598-3356D7313272}"/>
    <cellStyle name="Normal 8 3 3 2 2 4" xfId="3780" xr:uid="{2AA84A03-41EF-41EC-885A-528CDAD5C8F2}"/>
    <cellStyle name="Normal 8 3 3 2 3" xfId="2149" xr:uid="{6BEF5BAE-8D3D-47D0-8026-9285C9807075}"/>
    <cellStyle name="Normal 8 3 3 2 3 2" xfId="2150" xr:uid="{41412B51-E6F9-4F35-AB6C-302D1455032D}"/>
    <cellStyle name="Normal 8 3 3 2 3 2 2" xfId="4495" xr:uid="{3B039FCB-5AE7-4A89-B646-77CEE1415D51}"/>
    <cellStyle name="Normal 8 3 3 2 3 3" xfId="3781" xr:uid="{10EF40A3-9E6B-445A-A58E-CFE22F7602C4}"/>
    <cellStyle name="Normal 8 3 3 2 3 4" xfId="3782" xr:uid="{C912C117-8F5E-48F5-8C9D-E3600640976C}"/>
    <cellStyle name="Normal 8 3 3 2 4" xfId="2151" xr:uid="{21A9DDF9-FFC8-4A97-BC3F-DFD370AF9D40}"/>
    <cellStyle name="Normal 8 3 3 2 4 2" xfId="4496" xr:uid="{2D400835-2550-4F3E-9DEF-FC8680D8001C}"/>
    <cellStyle name="Normal 8 3 3 2 5" xfId="3783" xr:uid="{A96608FF-FE3F-48A5-A4D5-201CFECD850C}"/>
    <cellStyle name="Normal 8 3 3 2 6" xfId="3784" xr:uid="{15E75FC9-91D8-474C-B47F-6126E99976C9}"/>
    <cellStyle name="Normal 8 3 3 3" xfId="387" xr:uid="{EB89D763-2335-4290-BAA9-9F41CA376615}"/>
    <cellStyle name="Normal 8 3 3 3 2" xfId="2152" xr:uid="{E53DA017-27BE-46FE-AA1F-BDB17659C81E}"/>
    <cellStyle name="Normal 8 3 3 3 2 2" xfId="2153" xr:uid="{7D52F3D5-E6CA-47A1-8DF3-7B26F0D8C960}"/>
    <cellStyle name="Normal 8 3 3 3 2 2 2" xfId="4497" xr:uid="{9280CF47-7C3C-41B6-AABE-EC0175AFDAC3}"/>
    <cellStyle name="Normal 8 3 3 3 2 3" xfId="3785" xr:uid="{AE08EECA-7929-49EF-8788-2C5B943E2CAE}"/>
    <cellStyle name="Normal 8 3 3 3 2 4" xfId="3786" xr:uid="{A1AD72E8-9E3A-465A-B97A-C35E051DE4AA}"/>
    <cellStyle name="Normal 8 3 3 3 3" xfId="2154" xr:uid="{33D44D1B-244A-4294-9403-9E407D3E029C}"/>
    <cellStyle name="Normal 8 3 3 3 3 2" xfId="4498" xr:uid="{7CA83689-4F0A-4420-88A0-B1FA871321E0}"/>
    <cellStyle name="Normal 8 3 3 3 4" xfId="3787" xr:uid="{26D51E9B-9F0B-4ED4-88E7-B53D3F02DADA}"/>
    <cellStyle name="Normal 8 3 3 3 5" xfId="3788" xr:uid="{B6541BBE-0560-4EEF-AAA3-07BD3078CC90}"/>
    <cellStyle name="Normal 8 3 3 4" xfId="2155" xr:uid="{FD243113-654F-4C13-A05A-ADE7B06D4EC9}"/>
    <cellStyle name="Normal 8 3 3 4 2" xfId="2156" xr:uid="{3B1A8A26-94A2-4E0A-8D83-32A0D632132F}"/>
    <cellStyle name="Normal 8 3 3 4 2 2" xfId="4499" xr:uid="{D3DF02C2-D0FC-4CA8-8E62-8B1D7EE47579}"/>
    <cellStyle name="Normal 8 3 3 4 3" xfId="3789" xr:uid="{9CEA9A23-6BE4-42C0-9DFA-F3A3DCE2B97D}"/>
    <cellStyle name="Normal 8 3 3 4 4" xfId="3790" xr:uid="{4E883C4D-78A3-4476-A9E4-DD4BB21EC2B4}"/>
    <cellStyle name="Normal 8 3 3 5" xfId="2157" xr:uid="{06BBA5C2-622D-44A9-91F4-1DF737508852}"/>
    <cellStyle name="Normal 8 3 3 5 2" xfId="3791" xr:uid="{DDF8BDC1-AF9A-4399-9499-721E1B0B8F1F}"/>
    <cellStyle name="Normal 8 3 3 5 3" xfId="3792" xr:uid="{BC352AE5-4C5C-4C29-B826-33CB562FBC4B}"/>
    <cellStyle name="Normal 8 3 3 5 4" xfId="3793" xr:uid="{A475EB29-E0D6-4B66-A90B-D9CF92A26DC7}"/>
    <cellStyle name="Normal 8 3 3 6" xfId="3794" xr:uid="{B80F122E-32BF-40EC-B8C7-56ADB820C1D1}"/>
    <cellStyle name="Normal 8 3 3 7" xfId="3795" xr:uid="{13D638A8-2387-4B18-A3AA-53AA6956C207}"/>
    <cellStyle name="Normal 8 3 3 8" xfId="3796" xr:uid="{CEEB4D15-A065-4447-92B6-9BE4169C2E28}"/>
    <cellStyle name="Normal 8 3 4" xfId="161" xr:uid="{A40DD47E-6BAA-444D-87DD-5DE2D92183C7}"/>
    <cellStyle name="Normal 8 3 4 2" xfId="790" xr:uid="{F0F1C563-F361-48D1-AE9C-944733F8BC58}"/>
    <cellStyle name="Normal 8 3 4 2 2" xfId="791" xr:uid="{B7ACD4DE-EC15-453E-9429-E79198150311}"/>
    <cellStyle name="Normal 8 3 4 2 2 2" xfId="2158" xr:uid="{138B937E-64F2-4678-AF1E-E636990DFCBE}"/>
    <cellStyle name="Normal 8 3 4 2 2 2 2" xfId="2159" xr:uid="{44D54DA3-3A5D-4DA1-8FD5-ECFFCB514D9D}"/>
    <cellStyle name="Normal 8 3 4 2 2 3" xfId="2160" xr:uid="{E7BA78BE-479E-4A71-8DF7-410FA9EE0AC8}"/>
    <cellStyle name="Normal 8 3 4 2 2 4" xfId="3797" xr:uid="{AF586725-0FCB-46AB-BA1E-F80732221EE5}"/>
    <cellStyle name="Normal 8 3 4 2 3" xfId="2161" xr:uid="{681B0E83-2BBD-4644-908E-E08D99CBCDA4}"/>
    <cellStyle name="Normal 8 3 4 2 3 2" xfId="2162" xr:uid="{1F0FC481-E97D-4EDD-BCBD-4BF22C707C6F}"/>
    <cellStyle name="Normal 8 3 4 2 4" xfId="2163" xr:uid="{3F22E5FD-BFF6-48A6-8019-A6E3D417369D}"/>
    <cellStyle name="Normal 8 3 4 2 5" xfId="3798" xr:uid="{2ACD1513-6FB3-461C-A266-070D1D53FB11}"/>
    <cellStyle name="Normal 8 3 4 3" xfId="792" xr:uid="{9094A8DD-0CC1-4599-9785-27649C355F37}"/>
    <cellStyle name="Normal 8 3 4 3 2" xfId="2164" xr:uid="{05F69F41-1AE1-45DD-A61B-07E95D8A52FE}"/>
    <cellStyle name="Normal 8 3 4 3 2 2" xfId="2165" xr:uid="{E359AFDF-66F1-459F-82D8-C839B81016F2}"/>
    <cellStyle name="Normal 8 3 4 3 3" xfId="2166" xr:uid="{351E13B5-B8D4-4227-8DC9-2C2806028A28}"/>
    <cellStyle name="Normal 8 3 4 3 4" xfId="3799" xr:uid="{B6FC552A-2F94-4745-B36C-1B677BC45D86}"/>
    <cellStyle name="Normal 8 3 4 4" xfId="2167" xr:uid="{1CC9F877-2001-44B8-937B-E132D621E051}"/>
    <cellStyle name="Normal 8 3 4 4 2" xfId="2168" xr:uid="{01CB1852-0577-415E-B79D-8A1AA2E2ECAF}"/>
    <cellStyle name="Normal 8 3 4 4 3" xfId="3800" xr:uid="{A9EB9885-CCE1-4CE6-9ACC-D952B0A0FC06}"/>
    <cellStyle name="Normal 8 3 4 4 4" xfId="3801" xr:uid="{E0785366-5BCC-45FC-A08A-2C12E6A6E392}"/>
    <cellStyle name="Normal 8 3 4 5" xfId="2169" xr:uid="{D0E22DA5-E98C-45C9-9D2F-3EF2F850DE52}"/>
    <cellStyle name="Normal 8 3 4 6" xfId="3802" xr:uid="{B3C7B212-D53A-49CE-9297-46CE8BB49B62}"/>
    <cellStyle name="Normal 8 3 4 7" xfId="3803" xr:uid="{E9F60852-3217-4682-AFD6-E7D9887D370A}"/>
    <cellStyle name="Normal 8 3 5" xfId="388" xr:uid="{5DA88A97-A877-48DC-A3A7-BDF1977D4969}"/>
    <cellStyle name="Normal 8 3 5 2" xfId="793" xr:uid="{C4C30D95-50D2-451B-8B4F-E75CA0DB3EBA}"/>
    <cellStyle name="Normal 8 3 5 2 2" xfId="2170" xr:uid="{E842F133-577A-4D2D-A08F-0A1472700098}"/>
    <cellStyle name="Normal 8 3 5 2 2 2" xfId="2171" xr:uid="{447ED3BE-FCA0-4B5E-959B-CDAE23E49BEC}"/>
    <cellStyle name="Normal 8 3 5 2 3" xfId="2172" xr:uid="{17508206-067E-46E7-9607-9653316A87F3}"/>
    <cellStyle name="Normal 8 3 5 2 4" xfId="3804" xr:uid="{65AC6693-093E-4208-B854-1C27CF2A8B1D}"/>
    <cellStyle name="Normal 8 3 5 3" xfId="2173" xr:uid="{28753ED5-4FCE-4F2A-B26C-B759DC40D234}"/>
    <cellStyle name="Normal 8 3 5 3 2" xfId="2174" xr:uid="{5B19F8DF-0F4D-49F0-BF2F-8C87DD4FAEB9}"/>
    <cellStyle name="Normal 8 3 5 3 3" xfId="3805" xr:uid="{CB8A08EE-AD96-4D81-86BD-64C6177AB012}"/>
    <cellStyle name="Normal 8 3 5 3 4" xfId="3806" xr:uid="{0294369E-91B5-4585-B15C-52868E855339}"/>
    <cellStyle name="Normal 8 3 5 4" xfId="2175" xr:uid="{6B353486-C542-4889-BB3A-FA080C712CFA}"/>
    <cellStyle name="Normal 8 3 5 5" xfId="3807" xr:uid="{ECA0989C-538A-45B1-AA0C-E6664D8B094C}"/>
    <cellStyle name="Normal 8 3 5 6" xfId="3808" xr:uid="{E56ACE7F-1860-4B70-9BD3-5ED8687F0A23}"/>
    <cellStyle name="Normal 8 3 6" xfId="389" xr:uid="{879B969C-F65A-4463-A73A-CB9AF7635BBE}"/>
    <cellStyle name="Normal 8 3 6 2" xfId="2176" xr:uid="{7C5E8B68-31E5-4A48-9FBD-95D51F1A4E7B}"/>
    <cellStyle name="Normal 8 3 6 2 2" xfId="2177" xr:uid="{9024941E-17EE-43C3-9C1C-428663A6B310}"/>
    <cellStyle name="Normal 8 3 6 2 3" xfId="3809" xr:uid="{B1E61F34-6BB1-437A-BB83-772D99D666BA}"/>
    <cellStyle name="Normal 8 3 6 2 4" xfId="3810" xr:uid="{34254F83-CA23-416A-A458-E85EEDA97FF0}"/>
    <cellStyle name="Normal 8 3 6 3" xfId="2178" xr:uid="{6839A354-1C0C-4F21-BA62-19D10974BEDE}"/>
    <cellStyle name="Normal 8 3 6 4" xfId="3811" xr:uid="{D56A1846-6BD4-450E-B832-2088DEB441ED}"/>
    <cellStyle name="Normal 8 3 6 5" xfId="3812" xr:uid="{4162D384-28C6-4865-9266-6FBD7083A456}"/>
    <cellStyle name="Normal 8 3 7" xfId="2179" xr:uid="{A5A750CF-643D-429A-95BE-083729928C0E}"/>
    <cellStyle name="Normal 8 3 7 2" xfId="2180" xr:uid="{D6F7F4D3-2604-4D14-847A-9CAD7C9B8B04}"/>
    <cellStyle name="Normal 8 3 7 3" xfId="3813" xr:uid="{E996EA1C-8C9D-4D3F-B160-5B1F2A4AFCAE}"/>
    <cellStyle name="Normal 8 3 7 4" xfId="3814" xr:uid="{049D0A31-D8A3-418E-A8F7-458F8D9929CA}"/>
    <cellStyle name="Normal 8 3 8" xfId="2181" xr:uid="{D8426A1D-4507-4035-9442-E6E922C46025}"/>
    <cellStyle name="Normal 8 3 8 2" xfId="3815" xr:uid="{C768E6C4-A76D-48AD-A876-92CEC058B57D}"/>
    <cellStyle name="Normal 8 3 8 3" xfId="3816" xr:uid="{945CBAA9-5733-436D-93D1-505EECEDE614}"/>
    <cellStyle name="Normal 8 3 8 4" xfId="3817" xr:uid="{81694369-C559-45E7-A6D4-36B5CE6A1679}"/>
    <cellStyle name="Normal 8 3 9" xfId="3818" xr:uid="{C3881A70-591A-4821-9260-22A20612C798}"/>
    <cellStyle name="Normal 8 4" xfId="162" xr:uid="{194D9123-29CB-471A-A37A-79BEC779032D}"/>
    <cellStyle name="Normal 8 4 10" xfId="3819" xr:uid="{E2BDEE13-2507-4915-930F-C723D1CC443B}"/>
    <cellStyle name="Normal 8 4 11" xfId="3820" xr:uid="{472B4C78-D899-4C77-8142-016EDFE38993}"/>
    <cellStyle name="Normal 8 4 2" xfId="163" xr:uid="{52E0739B-05F4-4D0F-990E-C6A735E90827}"/>
    <cellStyle name="Normal 8 4 2 2" xfId="390" xr:uid="{0439D2C2-D2F1-41A3-B3C6-1C665561E834}"/>
    <cellStyle name="Normal 8 4 2 2 2" xfId="794" xr:uid="{87079613-5326-40BC-9A26-3D63CD7A6848}"/>
    <cellStyle name="Normal 8 4 2 2 2 2" xfId="795" xr:uid="{A537E893-0CC2-4309-958B-143EFA75C352}"/>
    <cellStyle name="Normal 8 4 2 2 2 2 2" xfId="2182" xr:uid="{E46E1FA5-563D-424A-93F3-5048B25344AA}"/>
    <cellStyle name="Normal 8 4 2 2 2 2 3" xfId="3821" xr:uid="{09FAE189-1203-462D-9463-F101585BDCC0}"/>
    <cellStyle name="Normal 8 4 2 2 2 2 4" xfId="3822" xr:uid="{22B51CD2-BC4F-412B-AE19-2A0E8E0255FB}"/>
    <cellStyle name="Normal 8 4 2 2 2 3" xfId="2183" xr:uid="{1B4BF85E-B8B6-4CCC-9049-3AF5F4FE7524}"/>
    <cellStyle name="Normal 8 4 2 2 2 3 2" xfId="3823" xr:uid="{4DD8765E-F16D-43FA-BC45-0AEEA1D9B391}"/>
    <cellStyle name="Normal 8 4 2 2 2 3 3" xfId="3824" xr:uid="{09B14A27-2F7A-4F3C-97D2-76691FE1CE5D}"/>
    <cellStyle name="Normal 8 4 2 2 2 3 4" xfId="3825" xr:uid="{F5DBFCD0-CFF4-401E-B5C4-4A7959192204}"/>
    <cellStyle name="Normal 8 4 2 2 2 4" xfId="3826" xr:uid="{592A8997-26DD-4680-9B01-E2FE2B94C666}"/>
    <cellStyle name="Normal 8 4 2 2 2 5" xfId="3827" xr:uid="{5B3AB798-3C17-48AD-95A3-732A07B01582}"/>
    <cellStyle name="Normal 8 4 2 2 2 6" xfId="3828" xr:uid="{3E1E1928-CC61-4069-9793-289774ED1080}"/>
    <cellStyle name="Normal 8 4 2 2 3" xfId="796" xr:uid="{42269963-C17B-4E7D-9620-66835EF31E03}"/>
    <cellStyle name="Normal 8 4 2 2 3 2" xfId="2184" xr:uid="{4A2C761C-2B96-4EA8-9A0D-9B4488C763A3}"/>
    <cellStyle name="Normal 8 4 2 2 3 2 2" xfId="3829" xr:uid="{FE7678E6-489B-41BB-AB07-E966DB420605}"/>
    <cellStyle name="Normal 8 4 2 2 3 2 3" xfId="3830" xr:uid="{114118D7-0F93-4A55-BED4-0A0E4A0A3009}"/>
    <cellStyle name="Normal 8 4 2 2 3 2 4" xfId="3831" xr:uid="{77BD323C-E7B8-4BDC-8FC5-21205E9AB8AB}"/>
    <cellStyle name="Normal 8 4 2 2 3 3" xfId="3832" xr:uid="{0E022EC3-8F8F-483E-947F-7E26948AA211}"/>
    <cellStyle name="Normal 8 4 2 2 3 4" xfId="3833" xr:uid="{34932DD5-2E79-4373-AAE1-45095E400616}"/>
    <cellStyle name="Normal 8 4 2 2 3 5" xfId="3834" xr:uid="{FD3F4AD6-97E3-4EFD-AF25-14F2BDDA7F9D}"/>
    <cellStyle name="Normal 8 4 2 2 4" xfId="2185" xr:uid="{C5D3F582-6453-4B30-AF22-F0EDA2539599}"/>
    <cellStyle name="Normal 8 4 2 2 4 2" xfId="3835" xr:uid="{E2CC2C60-B34D-40E3-9AFD-86A33EEB840E}"/>
    <cellStyle name="Normal 8 4 2 2 4 3" xfId="3836" xr:uid="{B606D4D0-FA36-4FD7-8CD0-6BE9B93A5D50}"/>
    <cellStyle name="Normal 8 4 2 2 4 4" xfId="3837" xr:uid="{5ABC285A-0AB1-4D06-8111-2E7DF3B9FAB4}"/>
    <cellStyle name="Normal 8 4 2 2 5" xfId="3838" xr:uid="{B4D75CA9-53DB-447A-8629-50E261A01BC1}"/>
    <cellStyle name="Normal 8 4 2 2 5 2" xfId="3839" xr:uid="{3B17CB56-349A-4C20-9F86-89ED64FAD31A}"/>
    <cellStyle name="Normal 8 4 2 2 5 3" xfId="3840" xr:uid="{E4692289-D2A1-46D6-9103-2A74F8E934FC}"/>
    <cellStyle name="Normal 8 4 2 2 5 4" xfId="3841" xr:uid="{8D0E5321-8D5D-4897-9999-94DB16948221}"/>
    <cellStyle name="Normal 8 4 2 2 6" xfId="3842" xr:uid="{8553CD87-76BE-4227-8048-508094DD006E}"/>
    <cellStyle name="Normal 8 4 2 2 7" xfId="3843" xr:uid="{44CD7610-4EA3-48CC-80DB-3A1449F73809}"/>
    <cellStyle name="Normal 8 4 2 2 8" xfId="3844" xr:uid="{B1F18213-ACEB-4585-AD15-A099545EA3E2}"/>
    <cellStyle name="Normal 8 4 2 3" xfId="797" xr:uid="{F2A8A645-3018-472F-AFCA-3A4BAE17CF7B}"/>
    <cellStyle name="Normal 8 4 2 3 2" xfId="798" xr:uid="{FDD2E858-3FEA-4DA6-8704-E3D3CD80E5D0}"/>
    <cellStyle name="Normal 8 4 2 3 2 2" xfId="799" xr:uid="{3A5AC8DB-8631-4EA4-98AD-4C20A1EEC335}"/>
    <cellStyle name="Normal 8 4 2 3 2 3" xfId="3845" xr:uid="{1B1C4E0E-D94A-4C03-BCED-8ED64DE833E2}"/>
    <cellStyle name="Normal 8 4 2 3 2 4" xfId="3846" xr:uid="{6CDFBFD7-C23E-4E99-9D75-3DD1AC547DD8}"/>
    <cellStyle name="Normal 8 4 2 3 3" xfId="800" xr:uid="{758D0311-8C3D-40F2-A861-ED5036A640EF}"/>
    <cellStyle name="Normal 8 4 2 3 3 2" xfId="3847" xr:uid="{118A4137-23DA-4B96-A8A2-D5F2A627A330}"/>
    <cellStyle name="Normal 8 4 2 3 3 3" xfId="3848" xr:uid="{5AFA6F76-CD61-43B8-8E53-AE9CB7BF161D}"/>
    <cellStyle name="Normal 8 4 2 3 3 4" xfId="3849" xr:uid="{7A779235-3D30-4590-9BCF-896370C2D89B}"/>
    <cellStyle name="Normal 8 4 2 3 4" xfId="3850" xr:uid="{D83DD87A-D842-45B3-8AAD-3F6E2D7976FA}"/>
    <cellStyle name="Normal 8 4 2 3 5" xfId="3851" xr:uid="{EC89CE58-10B2-4688-BB23-6DB205810F12}"/>
    <cellStyle name="Normal 8 4 2 3 6" xfId="3852" xr:uid="{C5489AF1-F85D-45DC-AE91-EB1E23F62B2E}"/>
    <cellStyle name="Normal 8 4 2 4" xfId="801" xr:uid="{6BBAEEA0-EB8D-4B90-9472-53016FD36ADA}"/>
    <cellStyle name="Normal 8 4 2 4 2" xfId="802" xr:uid="{02CE18A3-8835-4C11-8719-3E62FBCF0498}"/>
    <cellStyle name="Normal 8 4 2 4 2 2" xfId="3853" xr:uid="{15E3CC49-06FF-48CF-A767-127C4A30C19B}"/>
    <cellStyle name="Normal 8 4 2 4 2 3" xfId="3854" xr:uid="{478C5530-B8E9-4FB9-A6A2-3D86DCAA41C4}"/>
    <cellStyle name="Normal 8 4 2 4 2 4" xfId="3855" xr:uid="{F41FAFA6-E872-40BB-853D-2CED16CD9C4A}"/>
    <cellStyle name="Normal 8 4 2 4 3" xfId="3856" xr:uid="{CFBA5A31-FF2E-497F-BEF2-3CDC3CBB8721}"/>
    <cellStyle name="Normal 8 4 2 4 4" xfId="3857" xr:uid="{9289887E-CCB8-4317-A282-1F1BB7F1E3D8}"/>
    <cellStyle name="Normal 8 4 2 4 5" xfId="3858" xr:uid="{C73A6970-5230-4CB3-9351-9BB4626989E9}"/>
    <cellStyle name="Normal 8 4 2 5" xfId="803" xr:uid="{7069D9AC-EA8B-47D2-A098-3B4ADC08B11C}"/>
    <cellStyle name="Normal 8 4 2 5 2" xfId="3859" xr:uid="{60ABDC60-2E7E-4BA1-ACC3-C44764DE94B1}"/>
    <cellStyle name="Normal 8 4 2 5 3" xfId="3860" xr:uid="{C0C92DE3-617C-4C92-AB79-0334B7201D94}"/>
    <cellStyle name="Normal 8 4 2 5 4" xfId="3861" xr:uid="{B5C40375-3042-4A88-B409-65705123EBAA}"/>
    <cellStyle name="Normal 8 4 2 6" xfId="3862" xr:uid="{7D9F8223-1C8E-494A-AA15-05177C38F58A}"/>
    <cellStyle name="Normal 8 4 2 6 2" xfId="3863" xr:uid="{82EE22A5-0428-42E9-9FBC-CFAE02BB3344}"/>
    <cellStyle name="Normal 8 4 2 6 3" xfId="3864" xr:uid="{588B5779-3607-46A5-BFD9-2FAB2734AF8D}"/>
    <cellStyle name="Normal 8 4 2 6 4" xfId="3865" xr:uid="{BD2BEAA2-4D53-4C1A-BFD0-18487E9EBAB9}"/>
    <cellStyle name="Normal 8 4 2 7" xfId="3866" xr:uid="{B729882B-051A-4EA8-8AA2-1A2EBDA3693F}"/>
    <cellStyle name="Normal 8 4 2 8" xfId="3867" xr:uid="{5F2CC731-C6FC-474A-9983-2CE43FABB842}"/>
    <cellStyle name="Normal 8 4 2 9" xfId="3868" xr:uid="{C514C88F-AD30-4C5D-8214-204E7DF445D2}"/>
    <cellStyle name="Normal 8 4 3" xfId="391" xr:uid="{82461387-0ACF-4419-8C6B-2A7ED688CEAC}"/>
    <cellStyle name="Normal 8 4 3 2" xfId="804" xr:uid="{BF6864EA-DB98-4C63-ABBD-006CCD096274}"/>
    <cellStyle name="Normal 8 4 3 2 2" xfId="805" xr:uid="{FCBD5627-610D-46F1-8BBF-E22804B7F184}"/>
    <cellStyle name="Normal 8 4 3 2 2 2" xfId="2186" xr:uid="{6EF4468F-DE0B-45AE-9B04-0F507FDAFF2E}"/>
    <cellStyle name="Normal 8 4 3 2 2 2 2" xfId="2187" xr:uid="{A83B4959-3D18-47D8-95C4-E5889AF34008}"/>
    <cellStyle name="Normal 8 4 3 2 2 3" xfId="2188" xr:uid="{F7BFA7AB-68DD-4703-9D24-278C3BE470D9}"/>
    <cellStyle name="Normal 8 4 3 2 2 4" xfId="3869" xr:uid="{3664547D-B174-4FA1-942D-9C28BDD10EA9}"/>
    <cellStyle name="Normal 8 4 3 2 3" xfId="2189" xr:uid="{536936EE-C5B1-471B-A2BF-765D22927D28}"/>
    <cellStyle name="Normal 8 4 3 2 3 2" xfId="2190" xr:uid="{6E3AD6F2-C230-4145-AC54-4FD60169D168}"/>
    <cellStyle name="Normal 8 4 3 2 3 3" xfId="3870" xr:uid="{17A2268D-D3A4-4DF8-888E-4CE096AB05BA}"/>
    <cellStyle name="Normal 8 4 3 2 3 4" xfId="3871" xr:uid="{D086B53E-6CC5-4B07-9264-0355A7013A50}"/>
    <cellStyle name="Normal 8 4 3 2 4" xfId="2191" xr:uid="{9C6CDFD4-E1C9-4948-903F-80F2321F5858}"/>
    <cellStyle name="Normal 8 4 3 2 5" xfId="3872" xr:uid="{B81FF312-F902-4D77-B79F-018F1DC2C58C}"/>
    <cellStyle name="Normal 8 4 3 2 6" xfId="3873" xr:uid="{9F0E1503-151C-418B-801B-DC9A1942F40A}"/>
    <cellStyle name="Normal 8 4 3 3" xfId="806" xr:uid="{51F6BD57-226B-4B11-AFEF-97BE0D963FF8}"/>
    <cellStyle name="Normal 8 4 3 3 2" xfId="2192" xr:uid="{4FA06D93-3069-4B75-B588-384C4E3BA3CA}"/>
    <cellStyle name="Normal 8 4 3 3 2 2" xfId="2193" xr:uid="{4FDD67F4-76D5-4D54-AA7E-9FC11EF3B6E9}"/>
    <cellStyle name="Normal 8 4 3 3 2 3" xfId="3874" xr:uid="{4922D991-B3D0-49AD-BA35-DAD0E249FF3E}"/>
    <cellStyle name="Normal 8 4 3 3 2 4" xfId="3875" xr:uid="{81A933EE-96A8-47FC-9359-7776890AAE75}"/>
    <cellStyle name="Normal 8 4 3 3 3" xfId="2194" xr:uid="{F3782E24-80A3-4804-BB52-E7E40DD332F9}"/>
    <cellStyle name="Normal 8 4 3 3 4" xfId="3876" xr:uid="{5F42EE7D-B4B4-4C83-8686-D3A793DC00BD}"/>
    <cellStyle name="Normal 8 4 3 3 5" xfId="3877" xr:uid="{332BF3CC-11E3-4AEC-8729-C33C5EBE7CD6}"/>
    <cellStyle name="Normal 8 4 3 4" xfId="2195" xr:uid="{AA2E8255-6C27-4CF4-86EF-65E9693311A7}"/>
    <cellStyle name="Normal 8 4 3 4 2" xfId="2196" xr:uid="{8B05A575-F8C8-482F-8239-D30ED91138C2}"/>
    <cellStyle name="Normal 8 4 3 4 3" xfId="3878" xr:uid="{83EEB596-2604-467C-898D-CF1889B668E0}"/>
    <cellStyle name="Normal 8 4 3 4 4" xfId="3879" xr:uid="{948D26D2-B456-4A7D-B8FC-1271BD0E04F4}"/>
    <cellStyle name="Normal 8 4 3 5" xfId="2197" xr:uid="{01E56BA4-AE3B-4447-9581-F25B51FE9315}"/>
    <cellStyle name="Normal 8 4 3 5 2" xfId="3880" xr:uid="{ACBE801E-D33A-4648-B422-D4AF310E0471}"/>
    <cellStyle name="Normal 8 4 3 5 3" xfId="3881" xr:uid="{BE67B305-8C92-42B2-8A24-5412FFE635A5}"/>
    <cellStyle name="Normal 8 4 3 5 4" xfId="3882" xr:uid="{DC20FE4A-B7DC-4D4E-8E42-0855E38F5021}"/>
    <cellStyle name="Normal 8 4 3 6" xfId="3883" xr:uid="{36B6F20A-FC65-4A10-B76E-880896384CF9}"/>
    <cellStyle name="Normal 8 4 3 7" xfId="3884" xr:uid="{3A9E3F11-DA31-4F09-BA7E-0D551906825F}"/>
    <cellStyle name="Normal 8 4 3 8" xfId="3885" xr:uid="{6BED8783-0AED-47EE-B97F-C1F0010BF5DA}"/>
    <cellStyle name="Normal 8 4 4" xfId="392" xr:uid="{DF0F3A6A-23B3-4798-96F3-DF2BC15F90A7}"/>
    <cellStyle name="Normal 8 4 4 2" xfId="807" xr:uid="{EABA9C84-E38D-4003-A657-E2224E6665E1}"/>
    <cellStyle name="Normal 8 4 4 2 2" xfId="808" xr:uid="{DE5E4BBF-888A-44CC-B4F8-7B5B05273998}"/>
    <cellStyle name="Normal 8 4 4 2 2 2" xfId="2198" xr:uid="{AC651C56-9CAC-4E38-A039-AB4964ABBDE5}"/>
    <cellStyle name="Normal 8 4 4 2 2 3" xfId="3886" xr:uid="{61CBC4FE-884C-4720-B077-B03A2B4399C6}"/>
    <cellStyle name="Normal 8 4 4 2 2 4" xfId="3887" xr:uid="{EDD70A8D-FCC2-4522-9F0E-BA57B6672BB5}"/>
    <cellStyle name="Normal 8 4 4 2 3" xfId="2199" xr:uid="{95E07ACD-B8FC-443F-9C74-E8D34A35AE5B}"/>
    <cellStyle name="Normal 8 4 4 2 4" xfId="3888" xr:uid="{95D73BF4-866B-4E36-8473-A63AC82D88E9}"/>
    <cellStyle name="Normal 8 4 4 2 5" xfId="3889" xr:uid="{E4F66E22-5CFC-4128-B338-6B508F563C15}"/>
    <cellStyle name="Normal 8 4 4 3" xfId="809" xr:uid="{04BA2ADD-0469-4945-8356-0275E1490E61}"/>
    <cellStyle name="Normal 8 4 4 3 2" xfId="2200" xr:uid="{C477C5B7-30DB-4FFC-A895-0BFECBF3C967}"/>
    <cellStyle name="Normal 8 4 4 3 3" xfId="3890" xr:uid="{0D056273-84F5-45F2-A8D0-5D75860BD6D6}"/>
    <cellStyle name="Normal 8 4 4 3 4" xfId="3891" xr:uid="{D99DC29D-08B0-4592-BEA4-DFCB7D8F692E}"/>
    <cellStyle name="Normal 8 4 4 4" xfId="2201" xr:uid="{959C22F0-58A1-4BFF-A834-165B3FB94FE2}"/>
    <cellStyle name="Normal 8 4 4 4 2" xfId="3892" xr:uid="{800418DC-915E-45DD-80B4-44BA4B6758D9}"/>
    <cellStyle name="Normal 8 4 4 4 3" xfId="3893" xr:uid="{5F5D1745-E403-463E-86E6-51CAED50717D}"/>
    <cellStyle name="Normal 8 4 4 4 4" xfId="3894" xr:uid="{AA9AA54E-0F9B-4FF0-8743-0C2D7FE9B826}"/>
    <cellStyle name="Normal 8 4 4 5" xfId="3895" xr:uid="{A98E2FAC-5A08-4044-BD02-5792D0DF21F4}"/>
    <cellStyle name="Normal 8 4 4 6" xfId="3896" xr:uid="{7A56DBC3-7675-433E-8816-9A007A45C83D}"/>
    <cellStyle name="Normal 8 4 4 7" xfId="3897" xr:uid="{92598A06-7EBD-428A-B941-A71139719EE1}"/>
    <cellStyle name="Normal 8 4 5" xfId="393" xr:uid="{6E936669-86D4-4A7A-B32F-7416B4C71434}"/>
    <cellStyle name="Normal 8 4 5 2" xfId="810" xr:uid="{A64B8913-0AF9-496C-8133-54E1B171FC16}"/>
    <cellStyle name="Normal 8 4 5 2 2" xfId="2202" xr:uid="{7FE7701E-F075-41C6-85C4-A146C37FCB8C}"/>
    <cellStyle name="Normal 8 4 5 2 3" xfId="3898" xr:uid="{76BCDB27-96EC-4FAF-A850-9D1469BFF6B1}"/>
    <cellStyle name="Normal 8 4 5 2 4" xfId="3899" xr:uid="{9E850310-371B-473A-A3B6-260E025ABF87}"/>
    <cellStyle name="Normal 8 4 5 3" xfId="2203" xr:uid="{BD4A156E-8E93-442F-9A70-CE70C9EFAA55}"/>
    <cellStyle name="Normal 8 4 5 3 2" xfId="3900" xr:uid="{DC1A0FD1-64F9-4714-A070-AB8EEFCE214D}"/>
    <cellStyle name="Normal 8 4 5 3 3" xfId="3901" xr:uid="{51BB3A12-BC78-4A2D-858E-5EDD0D0F71F3}"/>
    <cellStyle name="Normal 8 4 5 3 4" xfId="3902" xr:uid="{F213D719-B362-46F2-8536-CEC14D083EF3}"/>
    <cellStyle name="Normal 8 4 5 4" xfId="3903" xr:uid="{45F18CC9-B407-4B5B-A4BF-FBA0B0146B53}"/>
    <cellStyle name="Normal 8 4 5 5" xfId="3904" xr:uid="{26E73122-5935-417B-B62E-8E54210EFE3F}"/>
    <cellStyle name="Normal 8 4 5 6" xfId="3905" xr:uid="{91BAC6E5-E6FE-4DB1-AA66-5E10D5E77AD1}"/>
    <cellStyle name="Normal 8 4 6" xfId="811" xr:uid="{63C48A8A-F077-4CA3-B8A2-A3F22BE6DCC3}"/>
    <cellStyle name="Normal 8 4 6 2" xfId="2204" xr:uid="{F4A7D21E-B599-4848-A513-EAE9204D1721}"/>
    <cellStyle name="Normal 8 4 6 2 2" xfId="3906" xr:uid="{81990B5E-0B7C-481D-8401-28FACC397527}"/>
    <cellStyle name="Normal 8 4 6 2 3" xfId="3907" xr:uid="{BE3A71FB-9B67-43EF-A197-D09175D8FEA1}"/>
    <cellStyle name="Normal 8 4 6 2 4" xfId="3908" xr:uid="{1C310F2F-E3F9-4A82-80B4-641FCC06679E}"/>
    <cellStyle name="Normal 8 4 6 3" xfId="3909" xr:uid="{EDC1170C-A373-4230-9AF3-5E7AD5BC8C1F}"/>
    <cellStyle name="Normal 8 4 6 4" xfId="3910" xr:uid="{823827F3-C2A1-455B-A2B9-2A788C6CB600}"/>
    <cellStyle name="Normal 8 4 6 5" xfId="3911" xr:uid="{420AFC3C-E873-4351-AE32-621632CF5C5F}"/>
    <cellStyle name="Normal 8 4 7" xfId="2205" xr:uid="{8212422A-3E28-4850-9EF4-3D027BF9D8D1}"/>
    <cellStyle name="Normal 8 4 7 2" xfId="3912" xr:uid="{C98AF673-FB85-40C6-9CA1-17F329A72256}"/>
    <cellStyle name="Normal 8 4 7 3" xfId="3913" xr:uid="{EBE1824A-B37A-468A-AF96-293651D41C51}"/>
    <cellStyle name="Normal 8 4 7 4" xfId="3914" xr:uid="{161DB518-05D3-41D5-943D-0F7DF286DECC}"/>
    <cellStyle name="Normal 8 4 8" xfId="3915" xr:uid="{30835698-C1F8-4757-812A-5C70B3A35E49}"/>
    <cellStyle name="Normal 8 4 8 2" xfId="3916" xr:uid="{003947FE-1AB6-46F5-BA9F-842ECFC5FCD9}"/>
    <cellStyle name="Normal 8 4 8 3" xfId="3917" xr:uid="{C550EDCF-C6E2-4C07-9952-4B3C5EE1C689}"/>
    <cellStyle name="Normal 8 4 8 4" xfId="3918" xr:uid="{76BA3472-3031-493F-A70B-DD87017E1663}"/>
    <cellStyle name="Normal 8 4 9" xfId="3919" xr:uid="{91EB04F1-F9E4-4C2D-AE92-90477AF693F9}"/>
    <cellStyle name="Normal 8 5" xfId="164" xr:uid="{6F497CD9-B837-41EE-8B22-7B845383A02B}"/>
    <cellStyle name="Normal 8 5 2" xfId="165" xr:uid="{E73A19B5-0CF1-4385-A39B-EAB0169CC5E7}"/>
    <cellStyle name="Normal 8 5 2 2" xfId="394" xr:uid="{12F47B7A-75D2-47D3-A867-D611DAA1BAC1}"/>
    <cellStyle name="Normal 8 5 2 2 2" xfId="812" xr:uid="{DC979F62-2CB1-42EB-BE84-B39F418FF59F}"/>
    <cellStyle name="Normal 8 5 2 2 2 2" xfId="2206" xr:uid="{06A99C17-1923-4CEF-85FB-671C79429A86}"/>
    <cellStyle name="Normal 8 5 2 2 2 3" xfId="3920" xr:uid="{C45592F8-8385-41DC-8606-FBEA5AC8C4F1}"/>
    <cellStyle name="Normal 8 5 2 2 2 4" xfId="3921" xr:uid="{70C561A1-6E0D-42B1-850C-BEE4E2D75C1D}"/>
    <cellStyle name="Normal 8 5 2 2 3" xfId="2207" xr:uid="{F58571A5-61B4-4EA1-B270-5D395207F5D8}"/>
    <cellStyle name="Normal 8 5 2 2 3 2" xfId="3922" xr:uid="{B681CECD-8A20-4525-8A79-9AA5A9ED0676}"/>
    <cellStyle name="Normal 8 5 2 2 3 3" xfId="3923" xr:uid="{0B0C793E-7208-4684-92BE-69C97D1886FC}"/>
    <cellStyle name="Normal 8 5 2 2 3 4" xfId="3924" xr:uid="{72781D32-64F2-4F82-B65D-F10927612BCC}"/>
    <cellStyle name="Normal 8 5 2 2 4" xfId="3925" xr:uid="{FB5A4AE8-6176-413C-AC05-81EA13D06529}"/>
    <cellStyle name="Normal 8 5 2 2 5" xfId="3926" xr:uid="{C8A74191-FD7D-4E9F-BECC-3F0A8CE9335F}"/>
    <cellStyle name="Normal 8 5 2 2 6" xfId="3927" xr:uid="{FB53DE08-6DC9-4882-895E-2EB78D485A44}"/>
    <cellStyle name="Normal 8 5 2 3" xfId="813" xr:uid="{862ECE98-5A18-4FE2-AC0E-1C8D1C6A81F7}"/>
    <cellStyle name="Normal 8 5 2 3 2" xfId="2208" xr:uid="{E33248C5-1B23-4BD5-8C27-EEEAE0F0A2D5}"/>
    <cellStyle name="Normal 8 5 2 3 2 2" xfId="3928" xr:uid="{81076E7A-4782-446E-B32C-9EAAA976028F}"/>
    <cellStyle name="Normal 8 5 2 3 2 3" xfId="3929" xr:uid="{5CBC3FB1-A352-4E3D-8918-04828912EFEA}"/>
    <cellStyle name="Normal 8 5 2 3 2 4" xfId="3930" xr:uid="{CD4D59EB-2F2D-418A-9D67-375DF93BB489}"/>
    <cellStyle name="Normal 8 5 2 3 3" xfId="3931" xr:uid="{FA3B1DDD-B679-4304-86F8-3DB7E4DDE0D3}"/>
    <cellStyle name="Normal 8 5 2 3 4" xfId="3932" xr:uid="{D80AF0A2-89E7-495B-AEDB-921FF73D18B2}"/>
    <cellStyle name="Normal 8 5 2 3 5" xfId="3933" xr:uid="{9ABA80AD-DD7E-425A-A331-B6E7989DEDA8}"/>
    <cellStyle name="Normal 8 5 2 4" xfId="2209" xr:uid="{A4297C79-CD7A-44B2-BEDA-E6F773C3CFBB}"/>
    <cellStyle name="Normal 8 5 2 4 2" xfId="3934" xr:uid="{74AD1EFD-81EF-4356-B549-941EB1BB9B6F}"/>
    <cellStyle name="Normal 8 5 2 4 3" xfId="3935" xr:uid="{3F554D97-CAF2-4CB3-ADA0-387282B17FE2}"/>
    <cellStyle name="Normal 8 5 2 4 4" xfId="3936" xr:uid="{FAC13210-131C-4383-8464-A448C6E3554E}"/>
    <cellStyle name="Normal 8 5 2 5" xfId="3937" xr:uid="{32111ABB-92E1-4499-8BD9-074BCC13D8B5}"/>
    <cellStyle name="Normal 8 5 2 5 2" xfId="3938" xr:uid="{B8E0E832-2557-4C99-867F-5552C19FF68F}"/>
    <cellStyle name="Normal 8 5 2 5 3" xfId="3939" xr:uid="{6F1B232E-F9E1-4A2D-974B-9A923E1C7378}"/>
    <cellStyle name="Normal 8 5 2 5 4" xfId="3940" xr:uid="{EF059D58-7B4F-4014-9621-90361C4B9A88}"/>
    <cellStyle name="Normal 8 5 2 6" xfId="3941" xr:uid="{08DE1F0C-8824-42DE-ABFD-0D18AB8856A3}"/>
    <cellStyle name="Normal 8 5 2 7" xfId="3942" xr:uid="{3030EE7B-75D9-427E-8E1D-27BF06D56EF9}"/>
    <cellStyle name="Normal 8 5 2 8" xfId="3943" xr:uid="{53BB9D02-37E3-408B-AC4A-BBB0DBB8B0B0}"/>
    <cellStyle name="Normal 8 5 3" xfId="395" xr:uid="{15AD9F13-18DA-4648-B287-01D07A263BC0}"/>
    <cellStyle name="Normal 8 5 3 2" xfId="814" xr:uid="{57BC1DCC-729C-48D2-B3C2-F3AD281AB10F}"/>
    <cellStyle name="Normal 8 5 3 2 2" xfId="815" xr:uid="{37D94E2A-A0E3-4927-B769-0A79B02B9FE7}"/>
    <cellStyle name="Normal 8 5 3 2 3" xfId="3944" xr:uid="{94F08E90-C5D8-4AC2-83CE-7A265CB147F4}"/>
    <cellStyle name="Normal 8 5 3 2 4" xfId="3945" xr:uid="{B0FECA97-D95F-486E-BE73-576E5538E21C}"/>
    <cellStyle name="Normal 8 5 3 3" xfId="816" xr:uid="{831BD419-51E1-4A24-AD42-EFFD8F332FD3}"/>
    <cellStyle name="Normal 8 5 3 3 2" xfId="3946" xr:uid="{CE1C73D0-EC4A-422F-A290-BC521061E052}"/>
    <cellStyle name="Normal 8 5 3 3 3" xfId="3947" xr:uid="{10E30C97-0D3F-4AB0-8CAF-D8A97E793C90}"/>
    <cellStyle name="Normal 8 5 3 3 4" xfId="3948" xr:uid="{C7590C8F-3B55-460B-94BE-E41F47CF574D}"/>
    <cellStyle name="Normal 8 5 3 4" xfId="3949" xr:uid="{9D421180-3F5C-4BF5-A647-7C3EF9DBA0D5}"/>
    <cellStyle name="Normal 8 5 3 5" xfId="3950" xr:uid="{1D9A39FD-1C34-49D6-BFC8-F66C29716726}"/>
    <cellStyle name="Normal 8 5 3 6" xfId="3951" xr:uid="{8FEC498B-19BA-4E70-8A35-119A53B64301}"/>
    <cellStyle name="Normal 8 5 4" xfId="396" xr:uid="{A42F207E-5A9D-4366-99A5-D0D666D9BAB6}"/>
    <cellStyle name="Normal 8 5 4 2" xfId="817" xr:uid="{74AC90F8-557C-4D46-94FA-AD8A771734AD}"/>
    <cellStyle name="Normal 8 5 4 2 2" xfId="3952" xr:uid="{01CC0A6E-3813-4493-982B-576F13DDE752}"/>
    <cellStyle name="Normal 8 5 4 2 3" xfId="3953" xr:uid="{76B7773F-B015-4563-9996-904B4D092854}"/>
    <cellStyle name="Normal 8 5 4 2 4" xfId="3954" xr:uid="{2AE7D247-2700-4CBD-A0F8-B43EE212A4E7}"/>
    <cellStyle name="Normal 8 5 4 3" xfId="3955" xr:uid="{1CCD818F-4CBA-48EB-99A5-D8508610DAD2}"/>
    <cellStyle name="Normal 8 5 4 4" xfId="3956" xr:uid="{D9384CC6-0239-4D64-B740-AD8E8B6475D0}"/>
    <cellStyle name="Normal 8 5 4 5" xfId="3957" xr:uid="{CF00A5A4-6347-4CB6-9AB1-C7F89F68343A}"/>
    <cellStyle name="Normal 8 5 5" xfId="818" xr:uid="{E60C2A95-DAAD-4ED9-9BB0-DB6F40A8DD47}"/>
    <cellStyle name="Normal 8 5 5 2" xfId="3958" xr:uid="{2AF64B32-427E-4D8B-B434-46959AAFDB59}"/>
    <cellStyle name="Normal 8 5 5 3" xfId="3959" xr:uid="{78155CB1-39C6-45EC-BBEA-166D5027224F}"/>
    <cellStyle name="Normal 8 5 5 4" xfId="3960" xr:uid="{7BE47BF9-2252-4844-987E-2B746B4468D5}"/>
    <cellStyle name="Normal 8 5 6" xfId="3961" xr:uid="{3C1F2904-9624-4B96-8130-2D8B2C938105}"/>
    <cellStyle name="Normal 8 5 6 2" xfId="3962" xr:uid="{C268DC28-519D-43CF-BD71-94F7B60E30C0}"/>
    <cellStyle name="Normal 8 5 6 3" xfId="3963" xr:uid="{B43368FE-8D8F-44F4-9C6E-80A69E2884F3}"/>
    <cellStyle name="Normal 8 5 6 4" xfId="3964" xr:uid="{DA4401FA-871B-41F3-9A0F-1106A6C7D7C2}"/>
    <cellStyle name="Normal 8 5 7" xfId="3965" xr:uid="{910D31FC-2FAC-4682-B298-E9253CCC88EF}"/>
    <cellStyle name="Normal 8 5 8" xfId="3966" xr:uid="{BA0CEB03-C881-411E-B9F5-03768B264CF4}"/>
    <cellStyle name="Normal 8 5 9" xfId="3967" xr:uid="{434346A0-1FE2-4F6B-AEFA-5FB01C30C904}"/>
    <cellStyle name="Normal 8 6" xfId="166" xr:uid="{40594252-985D-4940-A184-A245628C04C6}"/>
    <cellStyle name="Normal 8 6 2" xfId="397" xr:uid="{2DA2783A-7F34-44DE-8AF9-B8457E022C4A}"/>
    <cellStyle name="Normal 8 6 2 2" xfId="819" xr:uid="{F65F4F0B-76EC-4CD7-95B1-73D7D6F64DC5}"/>
    <cellStyle name="Normal 8 6 2 2 2" xfId="2210" xr:uid="{ADF81740-EE2B-40B9-83B6-E32A8D2136B2}"/>
    <cellStyle name="Normal 8 6 2 2 2 2" xfId="2211" xr:uid="{22393F0F-7F95-4CF6-9EAB-35D599762B14}"/>
    <cellStyle name="Normal 8 6 2 2 3" xfId="2212" xr:uid="{5DD25FCD-2DCB-4368-9685-A5724E520939}"/>
    <cellStyle name="Normal 8 6 2 2 4" xfId="3968" xr:uid="{ECDA0296-1546-4498-86F8-C2C740C0EE83}"/>
    <cellStyle name="Normal 8 6 2 3" xfId="2213" xr:uid="{864FAAC2-AB1E-4B04-AF85-874F0C820A18}"/>
    <cellStyle name="Normal 8 6 2 3 2" xfId="2214" xr:uid="{46444AC0-148A-47EC-BD69-15EDF830D6EA}"/>
    <cellStyle name="Normal 8 6 2 3 3" xfId="3969" xr:uid="{7777E52C-3C76-4C39-9236-4EE1E4D1FDF8}"/>
    <cellStyle name="Normal 8 6 2 3 4" xfId="3970" xr:uid="{C8F855FC-029C-4EAA-BAE4-3A61DA319712}"/>
    <cellStyle name="Normal 8 6 2 4" xfId="2215" xr:uid="{364B7AA3-25FD-44AA-ACB1-59511F5EC9DC}"/>
    <cellStyle name="Normal 8 6 2 5" xfId="3971" xr:uid="{E8FB858E-BD7D-48A4-8862-EDA99FF90975}"/>
    <cellStyle name="Normal 8 6 2 6" xfId="3972" xr:uid="{71355CFB-11A2-4F38-8807-DE179AC1B40E}"/>
    <cellStyle name="Normal 8 6 3" xfId="820" xr:uid="{8B1AE591-46E2-4D05-922D-8E71F43966CA}"/>
    <cellStyle name="Normal 8 6 3 2" xfId="2216" xr:uid="{F3DF58D8-A2D4-46CC-8D25-60178652242B}"/>
    <cellStyle name="Normal 8 6 3 2 2" xfId="2217" xr:uid="{FAFFC452-AAA4-4AC6-9690-307BD9CB315D}"/>
    <cellStyle name="Normal 8 6 3 2 3" xfId="3973" xr:uid="{BACDE899-5643-4EF3-9676-FF55BDA15381}"/>
    <cellStyle name="Normal 8 6 3 2 4" xfId="3974" xr:uid="{3E85AA3E-34EA-4192-BDDC-C8FDDFD768B5}"/>
    <cellStyle name="Normal 8 6 3 3" xfId="2218" xr:uid="{068F7125-D18B-4F7C-A8DE-755F638F9441}"/>
    <cellStyle name="Normal 8 6 3 4" xfId="3975" xr:uid="{57CE6E53-92CC-467F-A0DB-5344530C7A84}"/>
    <cellStyle name="Normal 8 6 3 5" xfId="3976" xr:uid="{A7747C39-39CF-49B1-96CC-8726A2AC0B87}"/>
    <cellStyle name="Normal 8 6 4" xfId="2219" xr:uid="{9144722B-EFC0-4EE5-8A17-D73735CA48AC}"/>
    <cellStyle name="Normal 8 6 4 2" xfId="2220" xr:uid="{63C7E5A6-DE3A-4D90-87D2-B30289CFF688}"/>
    <cellStyle name="Normal 8 6 4 3" xfId="3977" xr:uid="{8D4C3A1F-A5DE-4823-9950-90E8FCFD2304}"/>
    <cellStyle name="Normal 8 6 4 4" xfId="3978" xr:uid="{35EA3632-CCC2-4959-8885-3A704981A3F0}"/>
    <cellStyle name="Normal 8 6 5" xfId="2221" xr:uid="{74998956-C0C2-4281-BE68-DF9EBCB164DD}"/>
    <cellStyle name="Normal 8 6 5 2" xfId="3979" xr:uid="{3A68CAB0-0E6B-4E52-A433-9B1321606A56}"/>
    <cellStyle name="Normal 8 6 5 3" xfId="3980" xr:uid="{51AE48B8-D0A2-45AE-92DD-02AC7B5F27CF}"/>
    <cellStyle name="Normal 8 6 5 4" xfId="3981" xr:uid="{E785C26A-24E6-4A58-87D7-B9A086165296}"/>
    <cellStyle name="Normal 8 6 6" xfId="3982" xr:uid="{4BA0CBE1-7E54-49B1-9AE5-A41C8B22417A}"/>
    <cellStyle name="Normal 8 6 7" xfId="3983" xr:uid="{6C45F11C-EF6B-467F-B6C3-DF5841FBE36C}"/>
    <cellStyle name="Normal 8 6 8" xfId="3984" xr:uid="{0E35CC04-DAD5-4594-A6AB-A4D7E97DDE3B}"/>
    <cellStyle name="Normal 8 7" xfId="398" xr:uid="{540CC823-5B93-4A86-9A93-5F77B569802C}"/>
    <cellStyle name="Normal 8 7 2" xfId="821" xr:uid="{EC54AE39-E5FA-43A4-8D92-582F3D39D8CD}"/>
    <cellStyle name="Normal 8 7 2 2" xfId="822" xr:uid="{74CD2FD3-29F3-45C9-AE70-957FE01E0ED1}"/>
    <cellStyle name="Normal 8 7 2 2 2" xfId="2222" xr:uid="{B9B264E0-397A-4A41-BA08-C0BDBEA10850}"/>
    <cellStyle name="Normal 8 7 2 2 3" xfId="3985" xr:uid="{B058A1AB-1F92-4FCE-A14E-C9922BA252DD}"/>
    <cellStyle name="Normal 8 7 2 2 4" xfId="3986" xr:uid="{D6316D9C-9A43-46AD-BFF2-20C636EFFC6B}"/>
    <cellStyle name="Normal 8 7 2 3" xfId="2223" xr:uid="{2112C67C-6B47-49F5-AA42-6D36782FA11D}"/>
    <cellStyle name="Normal 8 7 2 4" xfId="3987" xr:uid="{ADE2E88C-8169-4EEB-A0A7-7720171DEA61}"/>
    <cellStyle name="Normal 8 7 2 5" xfId="3988" xr:uid="{F94ED075-55CB-4907-8E9F-80FBF1A6A295}"/>
    <cellStyle name="Normal 8 7 3" xfId="823" xr:uid="{E964C0CA-5FF5-4F03-82D5-602E34005C57}"/>
    <cellStyle name="Normal 8 7 3 2" xfId="2224" xr:uid="{E926443C-0076-46A9-A692-329B683EE9F7}"/>
    <cellStyle name="Normal 8 7 3 3" xfId="3989" xr:uid="{1736339A-4E26-4DCF-AD9A-607D4210262E}"/>
    <cellStyle name="Normal 8 7 3 4" xfId="3990" xr:uid="{8E9E7E1E-3BCC-493B-A872-DC6404799673}"/>
    <cellStyle name="Normal 8 7 4" xfId="2225" xr:uid="{02281A52-DD9C-4E7B-A76E-A7A0307B3821}"/>
    <cellStyle name="Normal 8 7 4 2" xfId="3991" xr:uid="{3E5E1BF8-EDCC-499D-90D4-2E2E3E9E4D5A}"/>
    <cellStyle name="Normal 8 7 4 3" xfId="3992" xr:uid="{19AC5E11-6A25-461E-941D-40A6FABDC532}"/>
    <cellStyle name="Normal 8 7 4 4" xfId="3993" xr:uid="{C7823A92-A099-41F8-BCA0-66B97EDAB695}"/>
    <cellStyle name="Normal 8 7 5" xfId="3994" xr:uid="{4570BF85-5056-4730-AB30-CEC1520D4339}"/>
    <cellStyle name="Normal 8 7 6" xfId="3995" xr:uid="{732D7592-4649-47C2-97D2-70062155DC61}"/>
    <cellStyle name="Normal 8 7 7" xfId="3996" xr:uid="{347EA37F-9E01-4D2D-BBB0-FECE760CBC3B}"/>
    <cellStyle name="Normal 8 8" xfId="399" xr:uid="{E129A841-CE1A-4FD7-92F9-4CA919ABF672}"/>
    <cellStyle name="Normal 8 8 2" xfId="824" xr:uid="{087A555C-4C5A-4C04-804E-6420CD256CC5}"/>
    <cellStyle name="Normal 8 8 2 2" xfId="2226" xr:uid="{C32112C8-AD3C-43CD-9E7F-A670BDFBD6E3}"/>
    <cellStyle name="Normal 8 8 2 3" xfId="3997" xr:uid="{103AC70A-8560-4C0B-9F59-952574340A36}"/>
    <cellStyle name="Normal 8 8 2 4" xfId="3998" xr:uid="{5559CD48-1564-4141-ABEC-BEEDC14492D5}"/>
    <cellStyle name="Normal 8 8 3" xfId="2227" xr:uid="{79AFB54A-1955-4758-AEDF-0C26A67BA61D}"/>
    <cellStyle name="Normal 8 8 3 2" xfId="3999" xr:uid="{3842DD22-E1DA-4BDE-B141-68E7D80B62E1}"/>
    <cellStyle name="Normal 8 8 3 3" xfId="4000" xr:uid="{707F9A53-C6D5-4030-90AE-01E4276C0A87}"/>
    <cellStyle name="Normal 8 8 3 4" xfId="4001" xr:uid="{744B3BBB-D80D-4B8D-8096-7B2DDAA2C295}"/>
    <cellStyle name="Normal 8 8 4" xfId="4002" xr:uid="{6007DE75-E338-4D39-9D63-5B33FD489FA6}"/>
    <cellStyle name="Normal 8 8 5" xfId="4003" xr:uid="{E444B362-D881-4706-BB51-AF2ADDDD5C24}"/>
    <cellStyle name="Normal 8 8 6" xfId="4004" xr:uid="{C37D54AA-20D7-48E9-893E-E1F081678690}"/>
    <cellStyle name="Normal 8 9" xfId="400" xr:uid="{31BB5B80-0729-4EA5-9092-BAD38C1FAF11}"/>
    <cellStyle name="Normal 8 9 2" xfId="2228" xr:uid="{DA0F21E8-146D-48F1-AD10-9B3B10240B19}"/>
    <cellStyle name="Normal 8 9 2 2" xfId="4005" xr:uid="{E33ED2FF-41AD-49B3-892D-96CC0106EA6C}"/>
    <cellStyle name="Normal 8 9 2 2 2" xfId="4410" xr:uid="{39205E8C-3BA4-4C3D-A7D3-7A0DA0E8D83B}"/>
    <cellStyle name="Normal 8 9 2 2 3" xfId="4689" xr:uid="{483C39B2-1C3A-49FE-87A9-35116E4F7BC9}"/>
    <cellStyle name="Normal 8 9 2 3" xfId="4006" xr:uid="{84A5C86B-6EAF-460F-B8CE-8E3C46D280AA}"/>
    <cellStyle name="Normal 8 9 2 4" xfId="4007" xr:uid="{2A2AA064-2B93-468F-8F25-38DBD2CF9D75}"/>
    <cellStyle name="Normal 8 9 3" xfId="4008" xr:uid="{6088456A-3E71-44F9-869F-3993FE5445D4}"/>
    <cellStyle name="Normal 8 9 3 2" xfId="5343" xr:uid="{6C4C729C-8867-4050-A998-2E1E67771709}"/>
    <cellStyle name="Normal 8 9 4" xfId="4009" xr:uid="{332A2F6B-9A1C-41E0-9CF5-4B2901417928}"/>
    <cellStyle name="Normal 8 9 4 2" xfId="4580" xr:uid="{49C11419-BC22-4DD0-9F8B-108F25D3487B}"/>
    <cellStyle name="Normal 8 9 4 3" xfId="4690" xr:uid="{8B3143C6-6671-4F5A-90A6-B633957DF6CB}"/>
    <cellStyle name="Normal 8 9 4 4" xfId="4609" xr:uid="{47C6E4CD-5B8E-4D96-9282-EF64D65BCA7D}"/>
    <cellStyle name="Normal 8 9 5" xfId="4010" xr:uid="{977280A1-142D-4C6A-B3F9-CD53DE099840}"/>
    <cellStyle name="Normal 9" xfId="68" xr:uid="{7BFDFE8F-73AB-4E08-AF54-ECA841ED753B}"/>
    <cellStyle name="Normal 9 10" xfId="401" xr:uid="{636502EC-43BD-4699-985E-E30974B34EA7}"/>
    <cellStyle name="Normal 9 10 2" xfId="2229" xr:uid="{40106415-BA9E-44D2-9C84-15F58B6CB687}"/>
    <cellStyle name="Normal 9 10 2 2" xfId="4011" xr:uid="{CB86BD3E-A539-4A91-B991-C751648937FA}"/>
    <cellStyle name="Normal 9 10 2 3" xfId="4012" xr:uid="{65B5936E-4624-4E00-B591-03FA64906D44}"/>
    <cellStyle name="Normal 9 10 2 4" xfId="4013" xr:uid="{C43BE528-A379-433D-B289-5AF79D07A770}"/>
    <cellStyle name="Normal 9 10 3" xfId="4014" xr:uid="{6B971215-3629-4E15-9E2D-63DF8D1C86D1}"/>
    <cellStyle name="Normal 9 10 4" xfId="4015" xr:uid="{D68284E0-D0BB-453F-9275-B2B230E8B2C9}"/>
    <cellStyle name="Normal 9 10 5" xfId="4016" xr:uid="{3B4C28FA-8253-4AB0-8215-DF8588E596C1}"/>
    <cellStyle name="Normal 9 11" xfId="2230" xr:uid="{BAA0EB6B-A17F-4B84-B333-74B0A10BE7AB}"/>
    <cellStyle name="Normal 9 11 2" xfId="4017" xr:uid="{1F2F4F28-4092-4F65-A788-AEB268188479}"/>
    <cellStyle name="Normal 9 11 3" xfId="4018" xr:uid="{DD8EF54F-1209-45F8-BF21-CCFAF1E75444}"/>
    <cellStyle name="Normal 9 11 4" xfId="4019" xr:uid="{66C03B68-E043-4CF7-BD40-C2680622F257}"/>
    <cellStyle name="Normal 9 12" xfId="4020" xr:uid="{E50A69C7-E55A-4D87-9A48-5F78F4CF9C1E}"/>
    <cellStyle name="Normal 9 12 2" xfId="4021" xr:uid="{DDB19F49-7BAF-4162-AACB-55AEA0C96A03}"/>
    <cellStyle name="Normal 9 12 3" xfId="4022" xr:uid="{2C3AF0F0-1EE8-49E3-859B-11434CB94DD2}"/>
    <cellStyle name="Normal 9 12 4" xfId="4023" xr:uid="{98043B6A-545F-4F82-AF5F-C42592001969}"/>
    <cellStyle name="Normal 9 13" xfId="4024" xr:uid="{C45AB825-3A9B-41C5-AD94-CBDC0DF46906}"/>
    <cellStyle name="Normal 9 13 2" xfId="4025" xr:uid="{D0D3060B-504A-4CCF-AF2A-87A523DB674A}"/>
    <cellStyle name="Normal 9 14" xfId="4026" xr:uid="{F63C9797-02B9-4BA8-87ED-0ED097F5D646}"/>
    <cellStyle name="Normal 9 15" xfId="4027" xr:uid="{A8C7EEEB-7EEE-4428-9D81-98818732E1F6}"/>
    <cellStyle name="Normal 9 16" xfId="4028" xr:uid="{874F22EF-45F9-471D-BDF2-3F789A692F39}"/>
    <cellStyle name="Normal 9 2" xfId="69" xr:uid="{06928EC6-351A-49DA-9E3D-DC90F0C741E2}"/>
    <cellStyle name="Normal 9 2 2" xfId="402" xr:uid="{7C294662-82B4-45DA-9791-4B3247D9B1D8}"/>
    <cellStyle name="Normal 9 2 2 2" xfId="4672" xr:uid="{E67253BF-AB88-4E88-86CF-E0E3F72042DF}"/>
    <cellStyle name="Normal 9 2 3" xfId="4561" xr:uid="{EE1C3D4A-DF39-4EC4-91AE-8950FB80E37A}"/>
    <cellStyle name="Normal 9 3" xfId="167" xr:uid="{4879B460-D098-4D58-8EE9-77122B68A2C4}"/>
    <cellStyle name="Normal 9 3 10" xfId="4029" xr:uid="{4A816682-1C7A-474D-BB4A-C34603059768}"/>
    <cellStyle name="Normal 9 3 11" xfId="4030" xr:uid="{0D993F95-0767-405D-A638-1E5FE6165442}"/>
    <cellStyle name="Normal 9 3 2" xfId="168" xr:uid="{4D5CC3CC-2DA6-4994-8B39-7D3A3EF6DC8A}"/>
    <cellStyle name="Normal 9 3 2 2" xfId="169" xr:uid="{D9A5466F-A207-4C88-B68B-FDF8A5736438}"/>
    <cellStyle name="Normal 9 3 2 2 2" xfId="403" xr:uid="{B22F0A1C-8A00-4D87-AE11-3D543A69EACD}"/>
    <cellStyle name="Normal 9 3 2 2 2 2" xfId="825" xr:uid="{ADA35490-7102-47EB-8137-DE5903911307}"/>
    <cellStyle name="Normal 9 3 2 2 2 2 2" xfId="826" xr:uid="{5E835B09-391E-4641-8E59-91D1F78576C5}"/>
    <cellStyle name="Normal 9 3 2 2 2 2 2 2" xfId="2231" xr:uid="{A3A5FBFB-76A6-4E85-8D93-629E02452854}"/>
    <cellStyle name="Normal 9 3 2 2 2 2 2 2 2" xfId="2232" xr:uid="{FD67DDCA-EDAA-4D91-A91F-D4A66F4CEB41}"/>
    <cellStyle name="Normal 9 3 2 2 2 2 2 3" xfId="2233" xr:uid="{5E1A2986-12B0-47F6-B8B5-9229837A1A67}"/>
    <cellStyle name="Normal 9 3 2 2 2 2 3" xfId="2234" xr:uid="{D679B3D0-61DB-4CEA-BDEA-66581A15EBEE}"/>
    <cellStyle name="Normal 9 3 2 2 2 2 3 2" xfId="2235" xr:uid="{B5E2310E-DCD6-44A8-8270-9F6AFAD0CD00}"/>
    <cellStyle name="Normal 9 3 2 2 2 2 4" xfId="2236" xr:uid="{D799C3D5-F8B8-4C1B-B225-D1FBF7630021}"/>
    <cellStyle name="Normal 9 3 2 2 2 3" xfId="827" xr:uid="{EFED5523-A35E-4BA5-BE20-C00600F63421}"/>
    <cellStyle name="Normal 9 3 2 2 2 3 2" xfId="2237" xr:uid="{4806A613-DC49-4C06-B684-057A5232FAE2}"/>
    <cellStyle name="Normal 9 3 2 2 2 3 2 2" xfId="2238" xr:uid="{84A7C1A7-21EE-41E9-A317-F7F3671BDDB7}"/>
    <cellStyle name="Normal 9 3 2 2 2 3 3" xfId="2239" xr:uid="{D4854A9C-ADC9-47E1-9792-26D277E6E968}"/>
    <cellStyle name="Normal 9 3 2 2 2 3 4" xfId="4031" xr:uid="{3EFD62E5-FBA0-4764-9309-3AC7EBE3D2DA}"/>
    <cellStyle name="Normal 9 3 2 2 2 4" xfId="2240" xr:uid="{DB70FAE5-34DF-49A2-B3B6-A9C911227D18}"/>
    <cellStyle name="Normal 9 3 2 2 2 4 2" xfId="2241" xr:uid="{C3489382-CE61-4644-9BC5-B5DF86754ABD}"/>
    <cellStyle name="Normal 9 3 2 2 2 5" xfId="2242" xr:uid="{1CBB644E-A726-4526-B1BD-8135C7A1D5E8}"/>
    <cellStyle name="Normal 9 3 2 2 2 6" xfId="4032" xr:uid="{9A1988E6-4C58-4CF2-86A2-FB4B484FF9B9}"/>
    <cellStyle name="Normal 9 3 2 2 3" xfId="404" xr:uid="{2ECA0507-0A73-40CE-B4E1-79D0BB0B4B68}"/>
    <cellStyle name="Normal 9 3 2 2 3 2" xfId="828" xr:uid="{78199359-1D7A-4B97-86B9-4F4B5A0182CC}"/>
    <cellStyle name="Normal 9 3 2 2 3 2 2" xfId="829" xr:uid="{48826732-AC71-4EAE-AEBA-F1A2F4DB1643}"/>
    <cellStyle name="Normal 9 3 2 2 3 2 2 2" xfId="2243" xr:uid="{4E54417B-BEE2-4193-88CD-EA74CD96B300}"/>
    <cellStyle name="Normal 9 3 2 2 3 2 2 2 2" xfId="2244" xr:uid="{5D9BCE3A-236F-493D-AA9D-0355B4C03B7B}"/>
    <cellStyle name="Normal 9 3 2 2 3 2 2 3" xfId="2245" xr:uid="{41020E14-5E4A-4852-9245-8A9A0A809363}"/>
    <cellStyle name="Normal 9 3 2 2 3 2 3" xfId="2246" xr:uid="{6032603C-D952-4C8A-B420-41BC8A6BE658}"/>
    <cellStyle name="Normal 9 3 2 2 3 2 3 2" xfId="2247" xr:uid="{7CDD930A-F84F-4D85-8848-95D79880B366}"/>
    <cellStyle name="Normal 9 3 2 2 3 2 4" xfId="2248" xr:uid="{1517AD10-424D-4860-A567-8E87E400E489}"/>
    <cellStyle name="Normal 9 3 2 2 3 3" xfId="830" xr:uid="{466FF0D5-F005-41F1-9C10-73EC13098E5D}"/>
    <cellStyle name="Normal 9 3 2 2 3 3 2" xfId="2249" xr:uid="{49AE8176-A6C6-45BB-B961-F9C73547BD18}"/>
    <cellStyle name="Normal 9 3 2 2 3 3 2 2" xfId="2250" xr:uid="{5BE49005-A15C-4B23-9F49-AC3F6D3EC267}"/>
    <cellStyle name="Normal 9 3 2 2 3 3 3" xfId="2251" xr:uid="{A1A345A5-0FC3-4838-B028-A88E8FBCF93D}"/>
    <cellStyle name="Normal 9 3 2 2 3 4" xfId="2252" xr:uid="{EF7A736D-2B86-4E13-B06A-CF3CF60C6874}"/>
    <cellStyle name="Normal 9 3 2 2 3 4 2" xfId="2253" xr:uid="{FC88C3FD-18E2-4052-AA1B-FA3C1B303768}"/>
    <cellStyle name="Normal 9 3 2 2 3 5" xfId="2254" xr:uid="{AC1D4365-61D3-4F42-8391-C7BFD4B50E93}"/>
    <cellStyle name="Normal 9 3 2 2 4" xfId="831" xr:uid="{EBCEB696-F6AB-4B67-B85F-1097AD95383E}"/>
    <cellStyle name="Normal 9 3 2 2 4 2" xfId="832" xr:uid="{BF1B57BB-969F-4CB4-9ECC-3D4FB39ABEC2}"/>
    <cellStyle name="Normal 9 3 2 2 4 2 2" xfId="2255" xr:uid="{F3E24E9F-85BE-453E-90FD-A58BB0CA3ADD}"/>
    <cellStyle name="Normal 9 3 2 2 4 2 2 2" xfId="2256" xr:uid="{A69E0415-AC30-4DDA-919E-8326FC6DE9DA}"/>
    <cellStyle name="Normal 9 3 2 2 4 2 3" xfId="2257" xr:uid="{06C5777B-EE12-4C17-BC8B-CBAFA393665D}"/>
    <cellStyle name="Normal 9 3 2 2 4 3" xfId="2258" xr:uid="{B1980425-3EC5-4A64-BA8B-F9033716AC6E}"/>
    <cellStyle name="Normal 9 3 2 2 4 3 2" xfId="2259" xr:uid="{6107DAAE-2098-4CEC-B689-1DB206A4F1F9}"/>
    <cellStyle name="Normal 9 3 2 2 4 4" xfId="2260" xr:uid="{50E4B9CB-2D7E-44A2-99AE-C5CF5BA03ACD}"/>
    <cellStyle name="Normal 9 3 2 2 5" xfId="833" xr:uid="{16E9485A-3640-439F-A04F-6394B5BCEE6C}"/>
    <cellStyle name="Normal 9 3 2 2 5 2" xfId="2261" xr:uid="{3A383876-C984-403C-88A2-FB4E901A32E2}"/>
    <cellStyle name="Normal 9 3 2 2 5 2 2" xfId="2262" xr:uid="{5E52ED3D-57EE-4F19-9B4C-D3793A714650}"/>
    <cellStyle name="Normal 9 3 2 2 5 3" xfId="2263" xr:uid="{1B7A38FA-698A-447D-BDF9-75B62319BAB1}"/>
    <cellStyle name="Normal 9 3 2 2 5 4" xfId="4033" xr:uid="{F0A5D3D9-2169-4BFD-B971-097C2224E54E}"/>
    <cellStyle name="Normal 9 3 2 2 6" xfId="2264" xr:uid="{7E218CE2-4436-4B22-8505-399DE1D3967C}"/>
    <cellStyle name="Normal 9 3 2 2 6 2" xfId="2265" xr:uid="{5F138879-7FF9-443E-AC96-C5DF6955D916}"/>
    <cellStyle name="Normal 9 3 2 2 7" xfId="2266" xr:uid="{5B11BA07-7C79-4914-BBFE-18448BCA0130}"/>
    <cellStyle name="Normal 9 3 2 2 8" xfId="4034" xr:uid="{81DD4DD7-F36A-40E0-BCC3-48E57638E256}"/>
    <cellStyle name="Normal 9 3 2 3" xfId="405" xr:uid="{E7839486-4C7C-40DD-97BD-528BA60B4CA3}"/>
    <cellStyle name="Normal 9 3 2 3 2" xfId="834" xr:uid="{314024D4-BB61-4FDF-B424-9B25F8CAE8F5}"/>
    <cellStyle name="Normal 9 3 2 3 2 2" xfId="835" xr:uid="{70F335B8-C00A-449D-AFDB-74645CF20AED}"/>
    <cellStyle name="Normal 9 3 2 3 2 2 2" xfId="2267" xr:uid="{918C0844-B388-4081-B895-E0429F9FAD6B}"/>
    <cellStyle name="Normal 9 3 2 3 2 2 2 2" xfId="2268" xr:uid="{1AFED659-8F67-42E2-9FE7-854C2608CD6F}"/>
    <cellStyle name="Normal 9 3 2 3 2 2 3" xfId="2269" xr:uid="{3CB6F069-7768-4153-A711-5B17AE1C7383}"/>
    <cellStyle name="Normal 9 3 2 3 2 3" xfId="2270" xr:uid="{42A9FB6F-B880-4DE9-A7B5-1B69226817C7}"/>
    <cellStyle name="Normal 9 3 2 3 2 3 2" xfId="2271" xr:uid="{294A958D-8BCF-4CE7-8493-F21E4EBBF4AB}"/>
    <cellStyle name="Normal 9 3 2 3 2 4" xfId="2272" xr:uid="{23F84F0B-63E3-4C6E-A256-47A7E3F2D209}"/>
    <cellStyle name="Normal 9 3 2 3 3" xfId="836" xr:uid="{3B996DF1-9DE4-4C0B-BAFD-0D25D42ED1BD}"/>
    <cellStyle name="Normal 9 3 2 3 3 2" xfId="2273" xr:uid="{BC46B185-3535-4A23-8C56-F9D584C8EE42}"/>
    <cellStyle name="Normal 9 3 2 3 3 2 2" xfId="2274" xr:uid="{469CF9BA-1CF7-414F-BD48-C1492738586A}"/>
    <cellStyle name="Normal 9 3 2 3 3 3" xfId="2275" xr:uid="{0C33A82F-6ED0-49B7-8E4F-1AA13E3B5C54}"/>
    <cellStyle name="Normal 9 3 2 3 3 4" xfId="4035" xr:uid="{32D797D9-6940-4D5D-9611-C2FC85469520}"/>
    <cellStyle name="Normal 9 3 2 3 4" xfId="2276" xr:uid="{CE6B257E-2129-4229-8ECD-A630D84E847B}"/>
    <cellStyle name="Normal 9 3 2 3 4 2" xfId="2277" xr:uid="{526C1371-F613-4D17-B12F-5DF6B1AB3E7E}"/>
    <cellStyle name="Normal 9 3 2 3 5" xfId="2278" xr:uid="{A0D172A3-AA20-499D-88C8-E43BC08DCC3B}"/>
    <cellStyle name="Normal 9 3 2 3 6" xfId="4036" xr:uid="{920E0F38-EB3E-4DBB-8493-6C6C838C125C}"/>
    <cellStyle name="Normal 9 3 2 4" xfId="406" xr:uid="{E6F5A4E9-DC33-4BAC-8483-E5087168E28D}"/>
    <cellStyle name="Normal 9 3 2 4 2" xfId="837" xr:uid="{5B54D05F-266F-4E23-8CF4-7D0D1FA36CF5}"/>
    <cellStyle name="Normal 9 3 2 4 2 2" xfId="838" xr:uid="{0041D2D1-F78D-423F-8B86-9A6312E68205}"/>
    <cellStyle name="Normal 9 3 2 4 2 2 2" xfId="2279" xr:uid="{737F0827-64BB-43F7-94E2-1A8D3524C77F}"/>
    <cellStyle name="Normal 9 3 2 4 2 2 2 2" xfId="2280" xr:uid="{7BE1AD06-241E-4BB3-966E-1B06E8934050}"/>
    <cellStyle name="Normal 9 3 2 4 2 2 3" xfId="2281" xr:uid="{BB4BAFFD-46C7-40B4-BD05-7D8EB1D4C0D0}"/>
    <cellStyle name="Normal 9 3 2 4 2 3" xfId="2282" xr:uid="{350ACD04-9438-4951-B9E3-47BA08D8775D}"/>
    <cellStyle name="Normal 9 3 2 4 2 3 2" xfId="2283" xr:uid="{6EDD3CA8-7796-4FA9-A5CE-8230AD75C33D}"/>
    <cellStyle name="Normal 9 3 2 4 2 4" xfId="2284" xr:uid="{AB9987EB-F561-4976-AFE3-88D2CAF2A9E6}"/>
    <cellStyle name="Normal 9 3 2 4 3" xfId="839" xr:uid="{A11DABB9-2B39-4AAD-9635-DBD82BC51F77}"/>
    <cellStyle name="Normal 9 3 2 4 3 2" xfId="2285" xr:uid="{8EAF89CB-0881-4D35-910E-B3564626A7F6}"/>
    <cellStyle name="Normal 9 3 2 4 3 2 2" xfId="2286" xr:uid="{75F39E13-FF7D-4FAB-85DB-2CAA0C4146EC}"/>
    <cellStyle name="Normal 9 3 2 4 3 3" xfId="2287" xr:uid="{FB933605-E432-4AD6-9709-497684374DD1}"/>
    <cellStyle name="Normal 9 3 2 4 4" xfId="2288" xr:uid="{55858F75-F771-4C85-8D92-343629E59EF9}"/>
    <cellStyle name="Normal 9 3 2 4 4 2" xfId="2289" xr:uid="{3978590E-6854-4867-BF48-9AE8F2336549}"/>
    <cellStyle name="Normal 9 3 2 4 5" xfId="2290" xr:uid="{5389BEEC-429B-49E0-8D90-0FC2DA437513}"/>
    <cellStyle name="Normal 9 3 2 5" xfId="407" xr:uid="{793307B2-0C6D-4C7B-9CDC-2624FB39EA5A}"/>
    <cellStyle name="Normal 9 3 2 5 2" xfId="840" xr:uid="{C7BB8A88-9C42-454E-B506-49C2C443BE40}"/>
    <cellStyle name="Normal 9 3 2 5 2 2" xfId="2291" xr:uid="{63B1ABF8-4800-4330-AB74-695FA2B2AE4F}"/>
    <cellStyle name="Normal 9 3 2 5 2 2 2" xfId="2292" xr:uid="{72ACC660-A675-4D89-9E5C-224F5DFF9889}"/>
    <cellStyle name="Normal 9 3 2 5 2 3" xfId="2293" xr:uid="{483CA4E1-8668-4460-B2B5-CB385B082B26}"/>
    <cellStyle name="Normal 9 3 2 5 3" xfId="2294" xr:uid="{CBA94FE3-4543-4B3B-AC4D-E0FB0B3691E6}"/>
    <cellStyle name="Normal 9 3 2 5 3 2" xfId="2295" xr:uid="{589118E5-8942-4554-B502-FE718FF262CF}"/>
    <cellStyle name="Normal 9 3 2 5 4" xfId="2296" xr:uid="{B965B31C-6531-4618-83A2-8F819370EE62}"/>
    <cellStyle name="Normal 9 3 2 6" xfId="841" xr:uid="{E8191521-321D-444A-9E6C-E9F555E214D2}"/>
    <cellStyle name="Normal 9 3 2 6 2" xfId="2297" xr:uid="{F001C79B-0198-4274-8C03-73D3BB38DA84}"/>
    <cellStyle name="Normal 9 3 2 6 2 2" xfId="2298" xr:uid="{E73B5E06-C244-440E-A64D-8689AEFD7A28}"/>
    <cellStyle name="Normal 9 3 2 6 3" xfId="2299" xr:uid="{7DA60E4C-683E-4F34-8B07-714B4A910E92}"/>
    <cellStyle name="Normal 9 3 2 6 4" xfId="4037" xr:uid="{4D3869C9-3FFD-4396-B0E7-3E69B1CB699C}"/>
    <cellStyle name="Normal 9 3 2 7" xfId="2300" xr:uid="{53C5E7CF-993C-473A-9292-71FF0F9D9000}"/>
    <cellStyle name="Normal 9 3 2 7 2" xfId="2301" xr:uid="{83F45F45-3B39-413E-A5C2-F54E397CFE03}"/>
    <cellStyle name="Normal 9 3 2 8" xfId="2302" xr:uid="{96220069-356F-4184-B37D-41FC7013924D}"/>
    <cellStyle name="Normal 9 3 2 9" xfId="4038" xr:uid="{5E1FBD94-A833-4E34-876F-6DE6BBD80CEC}"/>
    <cellStyle name="Normal 9 3 3" xfId="170" xr:uid="{393BE73F-0E08-402A-AC0F-318F2FB6989D}"/>
    <cellStyle name="Normal 9 3 3 2" xfId="171" xr:uid="{78507829-971B-4192-9743-2BDC8EAB0C7A}"/>
    <cellStyle name="Normal 9 3 3 2 2" xfId="842" xr:uid="{D9115025-9FAA-443F-98C4-85FCACC06983}"/>
    <cellStyle name="Normal 9 3 3 2 2 2" xfId="843" xr:uid="{C3A32223-A8CF-4AB1-BD0C-6940040836A2}"/>
    <cellStyle name="Normal 9 3 3 2 2 2 2" xfId="2303" xr:uid="{F561E077-9A31-45CE-A85A-7662C146C212}"/>
    <cellStyle name="Normal 9 3 3 2 2 2 2 2" xfId="2304" xr:uid="{840D0B0B-D3A1-4B1E-8016-25CC97BB8A73}"/>
    <cellStyle name="Normal 9 3 3 2 2 2 3" xfId="2305" xr:uid="{8C456573-6F7B-4C64-824C-9126C295BD70}"/>
    <cellStyle name="Normal 9 3 3 2 2 3" xfId="2306" xr:uid="{EDE16CFC-D754-49B9-8C46-801A5498FA49}"/>
    <cellStyle name="Normal 9 3 3 2 2 3 2" xfId="2307" xr:uid="{90DEED39-BC96-4F14-B5A3-B9A451EA5669}"/>
    <cellStyle name="Normal 9 3 3 2 2 4" xfId="2308" xr:uid="{EFD420A7-3F4A-4342-8759-4DCF56E203DD}"/>
    <cellStyle name="Normal 9 3 3 2 3" xfId="844" xr:uid="{05B1B882-0811-4B70-9894-617AB0AA4D4B}"/>
    <cellStyle name="Normal 9 3 3 2 3 2" xfId="2309" xr:uid="{BE529D20-859D-4D8A-90EB-169EF655A6CF}"/>
    <cellStyle name="Normal 9 3 3 2 3 2 2" xfId="2310" xr:uid="{1C5389A8-1045-4528-922E-E46AAAF36C85}"/>
    <cellStyle name="Normal 9 3 3 2 3 3" xfId="2311" xr:uid="{32DD6F54-8B87-46ED-8C28-7AD08889E608}"/>
    <cellStyle name="Normal 9 3 3 2 3 4" xfId="4039" xr:uid="{4E095884-28FC-49EF-A555-156659EE3874}"/>
    <cellStyle name="Normal 9 3 3 2 4" xfId="2312" xr:uid="{513ECF47-EC04-4C2A-A9B8-28AA21420BDA}"/>
    <cellStyle name="Normal 9 3 3 2 4 2" xfId="2313" xr:uid="{32C2C1C6-4F10-4FBA-B494-5E84B1CA1C49}"/>
    <cellStyle name="Normal 9 3 3 2 5" xfId="2314" xr:uid="{11E7EBA8-D1E0-474D-AC83-07F97D090E23}"/>
    <cellStyle name="Normal 9 3 3 2 6" xfId="4040" xr:uid="{9413AA99-8BC9-42E2-83CD-84C2AAFDCB11}"/>
    <cellStyle name="Normal 9 3 3 3" xfId="408" xr:uid="{B51E445B-DB33-474F-86B6-63A434FBB376}"/>
    <cellStyle name="Normal 9 3 3 3 2" xfId="845" xr:uid="{65DDA669-7324-4A8B-9718-F3CBE8A40DBE}"/>
    <cellStyle name="Normal 9 3 3 3 2 2" xfId="846" xr:uid="{D345325F-5B90-4494-B2D4-3F5DCDD6D3E3}"/>
    <cellStyle name="Normal 9 3 3 3 2 2 2" xfId="2315" xr:uid="{5CCE6A60-4F21-4BF4-885A-C344D1F87DFE}"/>
    <cellStyle name="Normal 9 3 3 3 2 2 2 2" xfId="2316" xr:uid="{A84AEF84-9180-4CAB-A96B-F5E0E8A381FC}"/>
    <cellStyle name="Normal 9 3 3 3 2 2 2 2 2" xfId="4765" xr:uid="{FB03B84C-CEF8-40E1-8DB3-A279C4518316}"/>
    <cellStyle name="Normal 9 3 3 3 2 2 3" xfId="2317" xr:uid="{AF2C4602-F0FE-4051-8AFB-C5AF18DF11DC}"/>
    <cellStyle name="Normal 9 3 3 3 2 2 3 2" xfId="4766" xr:uid="{2694167B-243F-4ED9-B542-A88CCBCEAC98}"/>
    <cellStyle name="Normal 9 3 3 3 2 3" xfId="2318" xr:uid="{99DDFC20-95C8-4C58-B463-BD49A46A2CD2}"/>
    <cellStyle name="Normal 9 3 3 3 2 3 2" xfId="2319" xr:uid="{3E263AE8-CFAF-4CDC-9227-DA18A349F39E}"/>
    <cellStyle name="Normal 9 3 3 3 2 3 2 2" xfId="4768" xr:uid="{E9DD6A4C-9534-41DF-A8BD-143D9FC6FA3E}"/>
    <cellStyle name="Normal 9 3 3 3 2 3 3" xfId="4767" xr:uid="{A48BFFFF-2BAF-446F-989E-B5B07C4E8F97}"/>
    <cellStyle name="Normal 9 3 3 3 2 4" xfId="2320" xr:uid="{27AE98A6-C94D-4F30-9978-0324C1E29D1C}"/>
    <cellStyle name="Normal 9 3 3 3 2 4 2" xfId="4769" xr:uid="{27D7E897-181E-4ED0-9CD5-F5D4D6CED6DA}"/>
    <cellStyle name="Normal 9 3 3 3 3" xfId="847" xr:uid="{C5CA7B86-2EDC-4911-B2FA-B1F9633461D3}"/>
    <cellStyle name="Normal 9 3 3 3 3 2" xfId="2321" xr:uid="{0B19A358-F581-4247-82A0-88D2792C7704}"/>
    <cellStyle name="Normal 9 3 3 3 3 2 2" xfId="2322" xr:uid="{738D851E-3F5A-429F-A5A9-255D472C31BD}"/>
    <cellStyle name="Normal 9 3 3 3 3 2 2 2" xfId="4772" xr:uid="{BEEDD6A8-F115-429F-A5A1-3D959CF52D8B}"/>
    <cellStyle name="Normal 9 3 3 3 3 2 3" xfId="4771" xr:uid="{2855E4A9-43F9-45BD-97CC-8FAE32FAA666}"/>
    <cellStyle name="Normal 9 3 3 3 3 3" xfId="2323" xr:uid="{68B66D24-DE82-446A-8FC4-7C113C4D5E36}"/>
    <cellStyle name="Normal 9 3 3 3 3 3 2" xfId="4773" xr:uid="{7CA0DCCA-0585-4D8E-A56C-FAA39CD9DDCB}"/>
    <cellStyle name="Normal 9 3 3 3 3 4" xfId="4770" xr:uid="{C8829D5A-5B2A-492D-B5E6-43A29DB18BA2}"/>
    <cellStyle name="Normal 9 3 3 3 4" xfId="2324" xr:uid="{02848CDB-DEA8-4036-B242-063FEAADD7DA}"/>
    <cellStyle name="Normal 9 3 3 3 4 2" xfId="2325" xr:uid="{0448FAE4-1159-4EE3-A47B-6EC435E73ACF}"/>
    <cellStyle name="Normal 9 3 3 3 4 2 2" xfId="4775" xr:uid="{90483F38-7A34-4331-9EFB-3A4C76DE72EB}"/>
    <cellStyle name="Normal 9 3 3 3 4 3" xfId="4774" xr:uid="{9DE275AC-7146-455B-B420-8244CD340314}"/>
    <cellStyle name="Normal 9 3 3 3 5" xfId="2326" xr:uid="{58E3ADBF-5C1E-4611-83A2-4E58F615F520}"/>
    <cellStyle name="Normal 9 3 3 3 5 2" xfId="4776" xr:uid="{5296DD2D-2844-47A5-AB20-0A1F76202F18}"/>
    <cellStyle name="Normal 9 3 3 4" xfId="409" xr:uid="{BEEFF383-C0F4-4F63-B466-669D64389313}"/>
    <cellStyle name="Normal 9 3 3 4 2" xfId="848" xr:uid="{60B84540-C660-4BE2-8FBF-C892A210E33E}"/>
    <cellStyle name="Normal 9 3 3 4 2 2" xfId="2327" xr:uid="{4F88328B-7B4E-4926-9FE5-19759FC549AB}"/>
    <cellStyle name="Normal 9 3 3 4 2 2 2" xfId="2328" xr:uid="{86064706-ECB2-4F83-8824-189A902BE8A6}"/>
    <cellStyle name="Normal 9 3 3 4 2 2 2 2" xfId="4780" xr:uid="{F8667F7B-9423-4DE8-958E-EA173D6D0C7E}"/>
    <cellStyle name="Normal 9 3 3 4 2 2 3" xfId="4779" xr:uid="{F3EDA8FF-28A3-4680-B152-1CA64C47342C}"/>
    <cellStyle name="Normal 9 3 3 4 2 3" xfId="2329" xr:uid="{B6975F1F-2255-4354-8A87-8C61FCBDF86D}"/>
    <cellStyle name="Normal 9 3 3 4 2 3 2" xfId="4781" xr:uid="{0E0D3FE1-18DC-4B38-9144-48BADE8EA89A}"/>
    <cellStyle name="Normal 9 3 3 4 2 4" xfId="4778" xr:uid="{830858E6-DEB2-48F2-92C1-E236541381A2}"/>
    <cellStyle name="Normal 9 3 3 4 3" xfId="2330" xr:uid="{F0CF96FE-0FB6-4F5E-87B7-E93A94E66CA2}"/>
    <cellStyle name="Normal 9 3 3 4 3 2" xfId="2331" xr:uid="{96B37AD9-3DA1-481D-A912-04CD613A7E3E}"/>
    <cellStyle name="Normal 9 3 3 4 3 2 2" xfId="4783" xr:uid="{F868494E-2314-4835-9F97-1AA49AE03D71}"/>
    <cellStyle name="Normal 9 3 3 4 3 3" xfId="4782" xr:uid="{3A2AD7A0-DE74-435B-A942-FFB7C6049DF0}"/>
    <cellStyle name="Normal 9 3 3 4 4" xfId="2332" xr:uid="{5F40029E-B7C7-4EAA-B560-46E209B471D9}"/>
    <cellStyle name="Normal 9 3 3 4 4 2" xfId="4784" xr:uid="{4F78B0AD-4477-4276-8798-4B6111B397DE}"/>
    <cellStyle name="Normal 9 3 3 4 5" xfId="4777" xr:uid="{91A1A3FA-03B3-4A49-AB94-106AA5D2ADF3}"/>
    <cellStyle name="Normal 9 3 3 5" xfId="849" xr:uid="{FEDEEB71-8621-4AED-B974-4855A9C42025}"/>
    <cellStyle name="Normal 9 3 3 5 2" xfId="2333" xr:uid="{F04E3CE9-70F3-4CB3-9F71-6C57EABEA6EC}"/>
    <cellStyle name="Normal 9 3 3 5 2 2" xfId="2334" xr:uid="{4FBBC8C2-DB05-4AB9-88C5-5CE516DE48BD}"/>
    <cellStyle name="Normal 9 3 3 5 2 2 2" xfId="4787" xr:uid="{B7BF1A51-FD12-4FBC-ACB5-190DD33087CB}"/>
    <cellStyle name="Normal 9 3 3 5 2 3" xfId="4786" xr:uid="{E6EB33E6-33FF-4CB4-9720-505DD14F7974}"/>
    <cellStyle name="Normal 9 3 3 5 3" xfId="2335" xr:uid="{40318032-095F-46CD-BC75-E5E90348E138}"/>
    <cellStyle name="Normal 9 3 3 5 3 2" xfId="4788" xr:uid="{056A6D65-43D9-49AF-9A37-7875EBAD59FB}"/>
    <cellStyle name="Normal 9 3 3 5 4" xfId="4041" xr:uid="{F75766BB-DEBF-4C92-BB34-AECE71FE7BC4}"/>
    <cellStyle name="Normal 9 3 3 5 4 2" xfId="4789" xr:uid="{1F91AAB3-45E5-4D7F-99F2-7B2D05E433EE}"/>
    <cellStyle name="Normal 9 3 3 5 5" xfId="4785" xr:uid="{0BF67059-0FD4-4C28-AAB1-13C5B9123998}"/>
    <cellStyle name="Normal 9 3 3 6" xfId="2336" xr:uid="{DB6D13EF-A838-441A-B8FF-2D1F608DC3A2}"/>
    <cellStyle name="Normal 9 3 3 6 2" xfId="2337" xr:uid="{F0DD9427-6280-47C2-9053-BC8D647F6248}"/>
    <cellStyle name="Normal 9 3 3 6 2 2" xfId="4791" xr:uid="{4DB4173A-C5EE-466C-8345-BA037152FEE5}"/>
    <cellStyle name="Normal 9 3 3 6 3" xfId="4790" xr:uid="{87A64C1E-8589-4096-878B-E8874E83EC92}"/>
    <cellStyle name="Normal 9 3 3 7" xfId="2338" xr:uid="{402794BE-6659-4BDE-BB20-C07699D05720}"/>
    <cellStyle name="Normal 9 3 3 7 2" xfId="4792" xr:uid="{650FA756-E396-42B0-AFA5-8920F3F28BB4}"/>
    <cellStyle name="Normal 9 3 3 8" xfId="4042" xr:uid="{4FAF5482-8844-4176-A109-3FAF64F57685}"/>
    <cellStyle name="Normal 9 3 3 8 2" xfId="4793" xr:uid="{CFB87E2A-F48F-41F0-A204-48CED6920D82}"/>
    <cellStyle name="Normal 9 3 4" xfId="172" xr:uid="{B400E33D-7096-4749-9566-FDF72B58197A}"/>
    <cellStyle name="Normal 9 3 4 2" xfId="450" xr:uid="{1799ED8D-4A83-4185-8A36-6DF5A6602739}"/>
    <cellStyle name="Normal 9 3 4 2 2" xfId="850" xr:uid="{28C2BFCB-2A54-4930-934E-1E5D8255041B}"/>
    <cellStyle name="Normal 9 3 4 2 2 2" xfId="2339" xr:uid="{16512CF2-6C96-4D84-A80A-B649A55E0E1B}"/>
    <cellStyle name="Normal 9 3 4 2 2 2 2" xfId="2340" xr:uid="{458B1C19-46DE-4D83-801C-570381E0EC4F}"/>
    <cellStyle name="Normal 9 3 4 2 2 2 2 2" xfId="4798" xr:uid="{C8A67529-ABD8-4532-8166-746A07D0C837}"/>
    <cellStyle name="Normal 9 3 4 2 2 2 3" xfId="4797" xr:uid="{21FB7B77-1879-40BB-9CCC-225311E02A3F}"/>
    <cellStyle name="Normal 9 3 4 2 2 3" xfId="2341" xr:uid="{D0BBEF9F-E871-46C9-959B-D081EB8885E0}"/>
    <cellStyle name="Normal 9 3 4 2 2 3 2" xfId="4799" xr:uid="{E13860EA-BBB1-44D0-96DB-D7C941433406}"/>
    <cellStyle name="Normal 9 3 4 2 2 4" xfId="4043" xr:uid="{72F83B73-B7E6-4FF6-BBE1-A43ECD70651A}"/>
    <cellStyle name="Normal 9 3 4 2 2 4 2" xfId="4800" xr:uid="{E65ED715-9A02-42A3-B626-DD7DF8D07575}"/>
    <cellStyle name="Normal 9 3 4 2 2 5" xfId="4796" xr:uid="{116AD16B-96C5-4059-93B5-1B61743E14B8}"/>
    <cellStyle name="Normal 9 3 4 2 3" xfId="2342" xr:uid="{6F516AB5-9C43-4E25-9490-96A243F507A6}"/>
    <cellStyle name="Normal 9 3 4 2 3 2" xfId="2343" xr:uid="{8219A286-7251-4FF1-B9E0-90773E48B910}"/>
    <cellStyle name="Normal 9 3 4 2 3 2 2" xfId="4802" xr:uid="{9A71938E-BD62-4C41-AC68-A531A82FC9B0}"/>
    <cellStyle name="Normal 9 3 4 2 3 3" xfId="4801" xr:uid="{BEA5F3D5-9E83-4F2E-A9EC-1E796D5A8726}"/>
    <cellStyle name="Normal 9 3 4 2 4" xfId="2344" xr:uid="{8992CED4-5577-491D-AF63-9E7FDDF7C61E}"/>
    <cellStyle name="Normal 9 3 4 2 4 2" xfId="4803" xr:uid="{82114A31-6216-47EE-A44D-DC7DB0522FA7}"/>
    <cellStyle name="Normal 9 3 4 2 5" xfId="4044" xr:uid="{B29C3701-B3A3-447C-9333-A580E886C8B1}"/>
    <cellStyle name="Normal 9 3 4 2 5 2" xfId="4804" xr:uid="{94CF60EA-95A3-4BA9-BB25-3F5D273F430C}"/>
    <cellStyle name="Normal 9 3 4 2 6" xfId="4795" xr:uid="{DC1D9A9A-69EA-4AB0-97BB-6CB369D4D01E}"/>
    <cellStyle name="Normal 9 3 4 3" xfId="851" xr:uid="{9257F817-6A7B-4A31-B160-481DEC8DE615}"/>
    <cellStyle name="Normal 9 3 4 3 2" xfId="2345" xr:uid="{B6E75DC4-4348-4A93-9205-981B8CC98000}"/>
    <cellStyle name="Normal 9 3 4 3 2 2" xfId="2346" xr:uid="{01C2E23F-5AF9-4C6C-A302-0B707F71614A}"/>
    <cellStyle name="Normal 9 3 4 3 2 2 2" xfId="4807" xr:uid="{61B4ECA2-D81F-4073-9FE1-EAE5DC94DF4B}"/>
    <cellStyle name="Normal 9 3 4 3 2 3" xfId="4806" xr:uid="{664B49AB-A15C-4806-B9F2-A8C4EA279BA6}"/>
    <cellStyle name="Normal 9 3 4 3 3" xfId="2347" xr:uid="{961FD2D0-0AF6-40A4-8612-ABF559FC2FC5}"/>
    <cellStyle name="Normal 9 3 4 3 3 2" xfId="4808" xr:uid="{43B250A8-2524-4A2E-A83D-704A7F62F78C}"/>
    <cellStyle name="Normal 9 3 4 3 4" xfId="4045" xr:uid="{F9CECF71-4BAD-407D-9B8F-9F14ED3E28F0}"/>
    <cellStyle name="Normal 9 3 4 3 4 2" xfId="4809" xr:uid="{6904C9C2-27BD-4DA8-B708-F0C1C69A103A}"/>
    <cellStyle name="Normal 9 3 4 3 5" xfId="4805" xr:uid="{7221C0CF-21CE-4D02-A835-2C6C3FD050AF}"/>
    <cellStyle name="Normal 9 3 4 4" xfId="2348" xr:uid="{F8C88EF0-427C-46E2-B879-A5D88A7A9E5E}"/>
    <cellStyle name="Normal 9 3 4 4 2" xfId="2349" xr:uid="{3F202A25-F1A6-49DD-AEEF-6D1F8E24BA1F}"/>
    <cellStyle name="Normal 9 3 4 4 2 2" xfId="4811" xr:uid="{81F83F12-6DC0-462B-87CE-7D3C95054438}"/>
    <cellStyle name="Normal 9 3 4 4 3" xfId="4046" xr:uid="{3338131E-09EF-4E5C-AB40-DED021A350F1}"/>
    <cellStyle name="Normal 9 3 4 4 3 2" xfId="4812" xr:uid="{4996A119-0888-43EE-BEAB-A0E11ED0340A}"/>
    <cellStyle name="Normal 9 3 4 4 4" xfId="4047" xr:uid="{D0CEE4BF-F84E-41DA-A1E5-953EF11F1D7C}"/>
    <cellStyle name="Normal 9 3 4 4 4 2" xfId="4813" xr:uid="{02779C71-01B1-4CF1-9D77-1CD91835DBD2}"/>
    <cellStyle name="Normal 9 3 4 4 5" xfId="4810" xr:uid="{4E60F309-BD59-43BD-BD72-1A1629F7B538}"/>
    <cellStyle name="Normal 9 3 4 5" xfId="2350" xr:uid="{D01DB9A7-4E99-4B66-B514-DDA02B39CF3A}"/>
    <cellStyle name="Normal 9 3 4 5 2" xfId="4814" xr:uid="{95BE67F9-B06F-4B21-BFDA-991A026FBD6F}"/>
    <cellStyle name="Normal 9 3 4 6" xfId="4048" xr:uid="{E4C71A39-8E51-4419-9C68-D092F393F25C}"/>
    <cellStyle name="Normal 9 3 4 6 2" xfId="4815" xr:uid="{677E93DF-DC2C-4F29-8FA4-980C1AE47DB4}"/>
    <cellStyle name="Normal 9 3 4 7" xfId="4049" xr:uid="{9C6BC909-3548-4875-A913-A0EC69999246}"/>
    <cellStyle name="Normal 9 3 4 7 2" xfId="4816" xr:uid="{14BBBB57-0230-4B98-9340-12F610759991}"/>
    <cellStyle name="Normal 9 3 4 8" xfId="4794" xr:uid="{A3ABBE4B-4570-4B05-9F06-B1D720B1D070}"/>
    <cellStyle name="Normal 9 3 5" xfId="410" xr:uid="{C8290AF1-290A-44C9-AFA2-5C38F5784182}"/>
    <cellStyle name="Normal 9 3 5 2" xfId="852" xr:uid="{DE78462D-F615-4613-A64F-C475498E48D3}"/>
    <cellStyle name="Normal 9 3 5 2 2" xfId="853" xr:uid="{373AC2A8-F55B-4A27-B497-1C0257F84E9D}"/>
    <cellStyle name="Normal 9 3 5 2 2 2" xfId="2351" xr:uid="{8BB4FD3C-64C6-464B-9CF5-23F1B16ED6D8}"/>
    <cellStyle name="Normal 9 3 5 2 2 2 2" xfId="2352" xr:uid="{76F631B7-6994-4FDC-837A-183EC477019C}"/>
    <cellStyle name="Normal 9 3 5 2 2 2 2 2" xfId="4821" xr:uid="{942652B1-419C-4B81-B667-946638719EB8}"/>
    <cellStyle name="Normal 9 3 5 2 2 2 3" xfId="4820" xr:uid="{0E0FD568-C8C8-4E4F-90EB-AD43336268EA}"/>
    <cellStyle name="Normal 9 3 5 2 2 3" xfId="2353" xr:uid="{2BE2B377-F9E1-4764-9443-8C0703BEA1D3}"/>
    <cellStyle name="Normal 9 3 5 2 2 3 2" xfId="4822" xr:uid="{B3556EA3-C0A9-495B-8796-9244D23C89BB}"/>
    <cellStyle name="Normal 9 3 5 2 2 4" xfId="4819" xr:uid="{92331919-2D44-4A7A-ABF7-B498B57A39E2}"/>
    <cellStyle name="Normal 9 3 5 2 3" xfId="2354" xr:uid="{0FB4034E-AB38-4E2C-A8AB-BE533FCED277}"/>
    <cellStyle name="Normal 9 3 5 2 3 2" xfId="2355" xr:uid="{A221E7CA-72ED-4274-AA0A-9D9A6B78E4FD}"/>
    <cellStyle name="Normal 9 3 5 2 3 2 2" xfId="4824" xr:uid="{C98D4579-4B50-49E3-A9F8-ECEFDD7FA010}"/>
    <cellStyle name="Normal 9 3 5 2 3 3" xfId="4823" xr:uid="{7428E045-1878-4CFC-8A35-537BA50FB992}"/>
    <cellStyle name="Normal 9 3 5 2 4" xfId="2356" xr:uid="{F43A49DC-4D4E-4E2F-89E0-1C8FE3B4D6A6}"/>
    <cellStyle name="Normal 9 3 5 2 4 2" xfId="4825" xr:uid="{5C5B15F8-F5F3-4F6E-B94A-8462F2596598}"/>
    <cellStyle name="Normal 9 3 5 2 5" xfId="4818" xr:uid="{37137AD1-AC51-4565-A826-1510D68CABAD}"/>
    <cellStyle name="Normal 9 3 5 3" xfId="854" xr:uid="{1B181229-B08C-4EF6-A2AC-9CAA4C0F8740}"/>
    <cellStyle name="Normal 9 3 5 3 2" xfId="2357" xr:uid="{F59E7201-BE75-470F-B55C-65CF2103C50D}"/>
    <cellStyle name="Normal 9 3 5 3 2 2" xfId="2358" xr:uid="{1C8088A8-DC7E-46F1-BAD2-3E1F2DC8FB37}"/>
    <cellStyle name="Normal 9 3 5 3 2 2 2" xfId="4828" xr:uid="{08BAAA4B-C871-46FA-AD11-8F4F6130BD7B}"/>
    <cellStyle name="Normal 9 3 5 3 2 3" xfId="4827" xr:uid="{84B3DABC-E7FE-413E-9DCF-C627BEC53CEF}"/>
    <cellStyle name="Normal 9 3 5 3 3" xfId="2359" xr:uid="{7494E75C-3538-4035-8F9B-03A48F694288}"/>
    <cellStyle name="Normal 9 3 5 3 3 2" xfId="4829" xr:uid="{AE3073A6-FE08-4625-9367-F3A8919FB972}"/>
    <cellStyle name="Normal 9 3 5 3 4" xfId="4050" xr:uid="{052500BC-85DA-4211-B0C9-50B0BA2B60FF}"/>
    <cellStyle name="Normal 9 3 5 3 4 2" xfId="4830" xr:uid="{88309E85-E3F9-4038-8613-3E59BA6D6C41}"/>
    <cellStyle name="Normal 9 3 5 3 5" xfId="4826" xr:uid="{15A7D2DC-7A55-471A-A006-4E5B1E74F4D4}"/>
    <cellStyle name="Normal 9 3 5 4" xfId="2360" xr:uid="{606BB722-BCEE-4BCB-A8E4-18E944870CF1}"/>
    <cellStyle name="Normal 9 3 5 4 2" xfId="2361" xr:uid="{900E6CC1-4C71-4985-9DEE-088F0C40BE82}"/>
    <cellStyle name="Normal 9 3 5 4 2 2" xfId="4832" xr:uid="{0A1A8D6F-921E-45BB-958E-63173A8453DB}"/>
    <cellStyle name="Normal 9 3 5 4 3" xfId="4831" xr:uid="{3A88D36B-CD64-4FE2-A598-798AB5916688}"/>
    <cellStyle name="Normal 9 3 5 5" xfId="2362" xr:uid="{59441410-37D5-4C3E-ACED-BB57BD1968BA}"/>
    <cellStyle name="Normal 9 3 5 5 2" xfId="4833" xr:uid="{1B5EA00A-2830-4AAA-AC93-2AFFB84AF7F1}"/>
    <cellStyle name="Normal 9 3 5 6" xfId="4051" xr:uid="{838C0174-A36D-4933-AB16-75233BDB32D9}"/>
    <cellStyle name="Normal 9 3 5 6 2" xfId="4834" xr:uid="{3540E7BD-451C-4C0C-8111-D2B57CC367AC}"/>
    <cellStyle name="Normal 9 3 5 7" xfId="4817" xr:uid="{87446D7C-1D6C-4A27-89BA-57AAA99D0F44}"/>
    <cellStyle name="Normal 9 3 6" xfId="411" xr:uid="{5E61D324-DDF1-461F-8EA5-B6E6D9874A7E}"/>
    <cellStyle name="Normal 9 3 6 2" xfId="855" xr:uid="{C774F084-43A0-41E5-8E85-6D9CDAB8BD53}"/>
    <cellStyle name="Normal 9 3 6 2 2" xfId="2363" xr:uid="{8366C650-0D0D-446F-8C16-CF6482DCD184}"/>
    <cellStyle name="Normal 9 3 6 2 2 2" xfId="2364" xr:uid="{6F37E63B-F733-4F56-8862-8CDC8F60299D}"/>
    <cellStyle name="Normal 9 3 6 2 2 2 2" xfId="4838" xr:uid="{A36DDD59-CE5E-4CFE-BFE9-E60078EF6305}"/>
    <cellStyle name="Normal 9 3 6 2 2 3" xfId="4837" xr:uid="{59BE3FDC-33BC-44A5-8CA0-EB5E16563DB7}"/>
    <cellStyle name="Normal 9 3 6 2 3" xfId="2365" xr:uid="{23A509EC-922B-437D-9606-8DBFE3A294CF}"/>
    <cellStyle name="Normal 9 3 6 2 3 2" xfId="4839" xr:uid="{9F429709-2CF5-4199-9A09-50F203B402E8}"/>
    <cellStyle name="Normal 9 3 6 2 4" xfId="4052" xr:uid="{862D1DBE-6CD7-4F3C-930F-B01C897CDFE1}"/>
    <cellStyle name="Normal 9 3 6 2 4 2" xfId="4840" xr:uid="{FADE6FAF-5CD2-43A0-8D2A-A416D5512299}"/>
    <cellStyle name="Normal 9 3 6 2 5" xfId="4836" xr:uid="{EA9986D0-8158-46B2-9510-E8887ADAF644}"/>
    <cellStyle name="Normal 9 3 6 3" xfId="2366" xr:uid="{42D48109-4689-4B13-9E79-FB45558B6342}"/>
    <cellStyle name="Normal 9 3 6 3 2" xfId="2367" xr:uid="{DB305909-B380-4935-9DD9-3B6CB7AE0EDE}"/>
    <cellStyle name="Normal 9 3 6 3 2 2" xfId="4842" xr:uid="{585AFF70-C8AE-452A-956A-131F7811E77C}"/>
    <cellStyle name="Normal 9 3 6 3 3" xfId="4841" xr:uid="{D1E27BA6-4A54-42DC-A8B2-6F5403F94745}"/>
    <cellStyle name="Normal 9 3 6 4" xfId="2368" xr:uid="{3635643A-EDEF-4704-B20D-C0BD143AE92E}"/>
    <cellStyle name="Normal 9 3 6 4 2" xfId="4843" xr:uid="{07D6FC69-23C5-4680-80C9-33FFD0446A4F}"/>
    <cellStyle name="Normal 9 3 6 5" xfId="4053" xr:uid="{F4EBD791-D141-4225-9F95-052CAD48DC30}"/>
    <cellStyle name="Normal 9 3 6 5 2" xfId="4844" xr:uid="{97E97C2A-1B48-46F1-8037-CC530D0A3D87}"/>
    <cellStyle name="Normal 9 3 6 6" xfId="4835" xr:uid="{DBD15C77-43F3-4382-9FA3-55CA9AFEA522}"/>
    <cellStyle name="Normal 9 3 7" xfId="856" xr:uid="{0A911BF3-F91F-4DF7-81C3-E54F7D3C97EC}"/>
    <cellStyle name="Normal 9 3 7 2" xfId="2369" xr:uid="{DBF7A398-9C80-4AF6-A644-006044161E22}"/>
    <cellStyle name="Normal 9 3 7 2 2" xfId="2370" xr:uid="{DA61CB3D-28A5-44DE-B79C-4C7DFD807FF2}"/>
    <cellStyle name="Normal 9 3 7 2 2 2" xfId="4847" xr:uid="{4B21FCBF-E808-485E-AE06-309E68BEE4F4}"/>
    <cellStyle name="Normal 9 3 7 2 3" xfId="4846" xr:uid="{439A6BB9-999E-4F21-9198-0FF114BC14B3}"/>
    <cellStyle name="Normal 9 3 7 3" xfId="2371" xr:uid="{8C61E32C-328A-4548-99BF-8DCB494A6249}"/>
    <cellStyle name="Normal 9 3 7 3 2" xfId="4848" xr:uid="{7C4EF975-A63C-4A90-8D06-FBE663C20E8C}"/>
    <cellStyle name="Normal 9 3 7 4" xfId="4054" xr:uid="{8C9A997A-5752-44CB-8709-C08889E17DED}"/>
    <cellStyle name="Normal 9 3 7 4 2" xfId="4849" xr:uid="{19DB160E-0253-4C23-A37C-EBBFBD6F2929}"/>
    <cellStyle name="Normal 9 3 7 5" xfId="4845" xr:uid="{1E98F045-A4A5-47DC-A254-0227A0321807}"/>
    <cellStyle name="Normal 9 3 8" xfId="2372" xr:uid="{95953925-CAAB-4BCA-8EBA-35A75F415A5D}"/>
    <cellStyle name="Normal 9 3 8 2" xfId="2373" xr:uid="{96681C83-C283-4F5C-A2BE-262933B9691F}"/>
    <cellStyle name="Normal 9 3 8 2 2" xfId="4851" xr:uid="{3FC7B789-228D-4DDA-BD5D-1CE89E0C63C3}"/>
    <cellStyle name="Normal 9 3 8 3" xfId="4055" xr:uid="{C9A9AC32-84F3-48D3-81B9-8BE2BC44414E}"/>
    <cellStyle name="Normal 9 3 8 3 2" xfId="4852" xr:uid="{6ACB1A4A-C215-4754-A002-C7E00FE73E9D}"/>
    <cellStyle name="Normal 9 3 8 4" xfId="4056" xr:uid="{847225FA-3D7E-426C-94B1-A02BB75E8078}"/>
    <cellStyle name="Normal 9 3 8 4 2" xfId="4853" xr:uid="{6FABC84E-65B5-47E0-8623-C2616BDCB8B8}"/>
    <cellStyle name="Normal 9 3 8 5" xfId="4850" xr:uid="{AA54D99C-283D-47F8-B8B8-E742342D21AB}"/>
    <cellStyle name="Normal 9 3 9" xfId="2374" xr:uid="{6E03367A-8125-4203-9B72-900F94FD13A0}"/>
    <cellStyle name="Normal 9 3 9 2" xfId="4854" xr:uid="{E2445557-95D2-4642-95BA-53F4935DA863}"/>
    <cellStyle name="Normal 9 4" xfId="173" xr:uid="{9BAFBA64-F2E9-422E-A4C0-203E90494A05}"/>
    <cellStyle name="Normal 9 4 10" xfId="4057" xr:uid="{C5B8E8C4-5866-4B60-BB21-95921B8F89BC}"/>
    <cellStyle name="Normal 9 4 10 2" xfId="4856" xr:uid="{8E1DA566-85BB-4DAF-93EF-237963C281C7}"/>
    <cellStyle name="Normal 9 4 11" xfId="4058" xr:uid="{399E8639-2C97-4DE1-BCAA-55D91884C420}"/>
    <cellStyle name="Normal 9 4 11 2" xfId="4857" xr:uid="{59B16F3C-B2E7-4BC6-A418-FD15F828993F}"/>
    <cellStyle name="Normal 9 4 12" xfId="4855" xr:uid="{8EC9E303-02B0-40E5-ACBF-92D5548566F0}"/>
    <cellStyle name="Normal 9 4 2" xfId="174" xr:uid="{276C3516-60D1-49D5-BFE6-D285A20175EA}"/>
    <cellStyle name="Normal 9 4 2 10" xfId="4858" xr:uid="{C00C74D4-2590-4EE3-ADF2-913401BB0386}"/>
    <cellStyle name="Normal 9 4 2 2" xfId="175" xr:uid="{266D548B-87CA-43FB-A967-31AF702E778A}"/>
    <cellStyle name="Normal 9 4 2 2 2" xfId="412" xr:uid="{012DDF26-7489-401B-8EC9-7961459C8657}"/>
    <cellStyle name="Normal 9 4 2 2 2 2" xfId="857" xr:uid="{F6FE5FD4-39DD-4005-B75D-4FEB3F5D740A}"/>
    <cellStyle name="Normal 9 4 2 2 2 2 2" xfId="2375" xr:uid="{33EBDAFF-9D9E-46DC-953D-935665B6B3AE}"/>
    <cellStyle name="Normal 9 4 2 2 2 2 2 2" xfId="2376" xr:uid="{14AF1C44-D580-4090-90B4-76593910FD82}"/>
    <cellStyle name="Normal 9 4 2 2 2 2 2 2 2" xfId="4863" xr:uid="{B8CE888F-C26C-4527-9AE9-4FB2141F3DEE}"/>
    <cellStyle name="Normal 9 4 2 2 2 2 2 3" xfId="4862" xr:uid="{1F03DD80-267D-4264-946F-8B7C406FF1D1}"/>
    <cellStyle name="Normal 9 4 2 2 2 2 3" xfId="2377" xr:uid="{C48E1D1C-911B-42B6-8E9F-388B16E302AE}"/>
    <cellStyle name="Normal 9 4 2 2 2 2 3 2" xfId="4864" xr:uid="{F03E2841-3BFA-460A-B59B-A17C3D816193}"/>
    <cellStyle name="Normal 9 4 2 2 2 2 4" xfId="4059" xr:uid="{FF57F9BD-7A22-4C9C-BDF2-A88A9644BAF8}"/>
    <cellStyle name="Normal 9 4 2 2 2 2 4 2" xfId="4865" xr:uid="{54557375-5C73-479D-B07A-30BF4C64A4EC}"/>
    <cellStyle name="Normal 9 4 2 2 2 2 5" xfId="4861" xr:uid="{9E8E0BD2-753C-4054-B8C6-C2884C6371D3}"/>
    <cellStyle name="Normal 9 4 2 2 2 3" xfId="2378" xr:uid="{6899733E-CDBB-4F32-9585-7F4E19C1A4B9}"/>
    <cellStyle name="Normal 9 4 2 2 2 3 2" xfId="2379" xr:uid="{8A12405B-2777-4BE0-AC94-9FA79B8986DB}"/>
    <cellStyle name="Normal 9 4 2 2 2 3 2 2" xfId="4867" xr:uid="{EB345A8E-4C91-4F21-ACE0-DCC15C69B00B}"/>
    <cellStyle name="Normal 9 4 2 2 2 3 3" xfId="4060" xr:uid="{0496C992-F200-426B-A891-9D956BC7CDAF}"/>
    <cellStyle name="Normal 9 4 2 2 2 3 3 2" xfId="4868" xr:uid="{DF93756B-6F25-4860-8DD3-6487299FA189}"/>
    <cellStyle name="Normal 9 4 2 2 2 3 4" xfId="4061" xr:uid="{93B0D87A-B0AC-4380-8B32-FE8CD66BEA48}"/>
    <cellStyle name="Normal 9 4 2 2 2 3 4 2" xfId="4869" xr:uid="{49C3A0EC-935F-438B-B118-05CE1467FF20}"/>
    <cellStyle name="Normal 9 4 2 2 2 3 5" xfId="4866" xr:uid="{2E9F96EE-A0E1-4986-88BB-462D88A77A0E}"/>
    <cellStyle name="Normal 9 4 2 2 2 4" xfId="2380" xr:uid="{05053D0A-DAE5-4741-B18E-2411AC7382F4}"/>
    <cellStyle name="Normal 9 4 2 2 2 4 2" xfId="4870" xr:uid="{5E6387A8-6008-47E3-A97E-2F07EBB8C136}"/>
    <cellStyle name="Normal 9 4 2 2 2 5" xfId="4062" xr:uid="{500AB564-DC19-438F-8006-61C7F64D8616}"/>
    <cellStyle name="Normal 9 4 2 2 2 5 2" xfId="4871" xr:uid="{D5251EE3-C687-4A7B-9C3F-7A6BD6F957E7}"/>
    <cellStyle name="Normal 9 4 2 2 2 6" xfId="4063" xr:uid="{745FF539-6582-49B6-89E4-6D459A4DBFBB}"/>
    <cellStyle name="Normal 9 4 2 2 2 6 2" xfId="4872" xr:uid="{5B33F9CE-F839-4D6E-825F-17E6978D55E1}"/>
    <cellStyle name="Normal 9 4 2 2 2 7" xfId="4860" xr:uid="{7C53FC68-3B29-4314-846B-8971CA912EE6}"/>
    <cellStyle name="Normal 9 4 2 2 3" xfId="858" xr:uid="{B1A37941-B25E-4155-A219-9ABDD7753A3E}"/>
    <cellStyle name="Normal 9 4 2 2 3 2" xfId="2381" xr:uid="{2B3D8AB4-EDAE-446D-A91B-E36B0E612179}"/>
    <cellStyle name="Normal 9 4 2 2 3 2 2" xfId="2382" xr:uid="{88A71F1F-C41E-4FC3-8BC6-63689DC4B42F}"/>
    <cellStyle name="Normal 9 4 2 2 3 2 2 2" xfId="4875" xr:uid="{CA74423C-1210-4048-A5A5-95C945C4B379}"/>
    <cellStyle name="Normal 9 4 2 2 3 2 3" xfId="4064" xr:uid="{B3FBC938-72B6-4C1D-9B7D-1F2000B8C713}"/>
    <cellStyle name="Normal 9 4 2 2 3 2 3 2" xfId="4876" xr:uid="{65FC3F6A-826F-4F6D-93B7-B4E3921E7377}"/>
    <cellStyle name="Normal 9 4 2 2 3 2 4" xfId="4065" xr:uid="{103951FA-7FCA-42FB-BC7F-A031C4D03F0D}"/>
    <cellStyle name="Normal 9 4 2 2 3 2 4 2" xfId="4877" xr:uid="{E791AAE7-40B0-4FA4-9232-54295B1CC36F}"/>
    <cellStyle name="Normal 9 4 2 2 3 2 5" xfId="4874" xr:uid="{126D80E2-85DB-4D30-9CF5-49C9F8871B82}"/>
    <cellStyle name="Normal 9 4 2 2 3 3" xfId="2383" xr:uid="{01803D89-11C6-43AF-AD86-C752E098C9A4}"/>
    <cellStyle name="Normal 9 4 2 2 3 3 2" xfId="4878" xr:uid="{91A5257F-F484-4881-9432-7BCF5934C5DE}"/>
    <cellStyle name="Normal 9 4 2 2 3 4" xfId="4066" xr:uid="{1C5C2A69-74EC-489E-A4D8-2803BD10D2DD}"/>
    <cellStyle name="Normal 9 4 2 2 3 4 2" xfId="4879" xr:uid="{49F9E800-9930-4FED-9ACD-CE7B49DE67BF}"/>
    <cellStyle name="Normal 9 4 2 2 3 5" xfId="4067" xr:uid="{DADD716B-F3FB-493A-B08D-453D90E386E0}"/>
    <cellStyle name="Normal 9 4 2 2 3 5 2" xfId="4880" xr:uid="{92D022F3-43CC-474C-A73C-F733CB1BA1A7}"/>
    <cellStyle name="Normal 9 4 2 2 3 6" xfId="4873" xr:uid="{181311DE-F562-44F2-A1CE-7433F5A0015B}"/>
    <cellStyle name="Normal 9 4 2 2 4" xfId="2384" xr:uid="{6F6C8D7C-B69B-4086-B66C-8840E7FAB796}"/>
    <cellStyle name="Normal 9 4 2 2 4 2" xfId="2385" xr:uid="{D6D66D7D-91D4-4393-BE94-F5C16E887F0E}"/>
    <cellStyle name="Normal 9 4 2 2 4 2 2" xfId="4882" xr:uid="{EEDC220A-DF0B-4187-AB10-9C36B9FD7DCF}"/>
    <cellStyle name="Normal 9 4 2 2 4 3" xfId="4068" xr:uid="{061E4517-F2D7-422A-8CB9-3F4F1C338527}"/>
    <cellStyle name="Normal 9 4 2 2 4 3 2" xfId="4883" xr:uid="{2F6CBC61-7938-439F-BB00-ED95C25A4327}"/>
    <cellStyle name="Normal 9 4 2 2 4 4" xfId="4069" xr:uid="{0053F3F7-2645-4E68-B774-BB60931AB09E}"/>
    <cellStyle name="Normal 9 4 2 2 4 4 2" xfId="4884" xr:uid="{8B1F6E74-A6F7-4214-9C68-F0B0D3A9C182}"/>
    <cellStyle name="Normal 9 4 2 2 4 5" xfId="4881" xr:uid="{BF2E0256-8BE6-427E-A9CF-7AA9C2EC0702}"/>
    <cellStyle name="Normal 9 4 2 2 5" xfId="2386" xr:uid="{76B33F3A-6C1C-49A0-A3ED-E7CE30B66779}"/>
    <cellStyle name="Normal 9 4 2 2 5 2" xfId="4070" xr:uid="{EEB0DC46-F105-4AF9-9209-5AEBB09B84B3}"/>
    <cellStyle name="Normal 9 4 2 2 5 2 2" xfId="4886" xr:uid="{30F01339-412D-40EC-B281-A8996BF81D27}"/>
    <cellStyle name="Normal 9 4 2 2 5 3" xfId="4071" xr:uid="{E88F601A-BEB4-4FC1-A746-3040D73DA27F}"/>
    <cellStyle name="Normal 9 4 2 2 5 3 2" xfId="4887" xr:uid="{190DF776-9EEB-4B41-8938-1BFE651A2901}"/>
    <cellStyle name="Normal 9 4 2 2 5 4" xfId="4072" xr:uid="{F1E269BC-1D4D-4C99-A629-18A3D1309878}"/>
    <cellStyle name="Normal 9 4 2 2 5 4 2" xfId="4888" xr:uid="{2E5FB602-098C-4C24-9CB1-9BD256B48026}"/>
    <cellStyle name="Normal 9 4 2 2 5 5" xfId="4885" xr:uid="{4E29BBD2-388C-443D-BE2A-93AF850E642E}"/>
    <cellStyle name="Normal 9 4 2 2 6" xfId="4073" xr:uid="{7F2300C7-3E18-426B-8ACD-C67581D559F8}"/>
    <cellStyle name="Normal 9 4 2 2 6 2" xfId="4889" xr:uid="{5767B11B-99AF-4AEF-89A2-4E80DB8DC2D6}"/>
    <cellStyle name="Normal 9 4 2 2 7" xfId="4074" xr:uid="{D588D902-B21B-4F67-B771-2FA3894444F2}"/>
    <cellStyle name="Normal 9 4 2 2 7 2" xfId="4890" xr:uid="{512277DB-418F-4F28-B6FF-DE1EF29591FC}"/>
    <cellStyle name="Normal 9 4 2 2 8" xfId="4075" xr:uid="{13F9477F-96FF-4203-A8DE-7E21E589C1A3}"/>
    <cellStyle name="Normal 9 4 2 2 8 2" xfId="4891" xr:uid="{AA114491-E324-4C7F-B263-C8449F4E2371}"/>
    <cellStyle name="Normal 9 4 2 2 9" xfId="4859" xr:uid="{BB00C882-F64D-45BF-B45D-EBA3A649EF5A}"/>
    <cellStyle name="Normal 9 4 2 3" xfId="413" xr:uid="{C3780EBF-E3BA-4436-B1C3-ADFF583B3F78}"/>
    <cellStyle name="Normal 9 4 2 3 2" xfId="859" xr:uid="{37FDB4D8-A7D6-426C-9D27-6A94A498BA23}"/>
    <cellStyle name="Normal 9 4 2 3 2 2" xfId="860" xr:uid="{E5CC368D-A997-4B0A-AA28-7F8C207BF760}"/>
    <cellStyle name="Normal 9 4 2 3 2 2 2" xfId="2387" xr:uid="{9C70B8B6-51D8-4DCE-8A06-658B1F4C5935}"/>
    <cellStyle name="Normal 9 4 2 3 2 2 2 2" xfId="2388" xr:uid="{AC7A7183-DB00-4886-AC75-910C8F2532B2}"/>
    <cellStyle name="Normal 9 4 2 3 2 2 2 2 2" xfId="4896" xr:uid="{A6BDAC2E-73C1-4537-B1BB-3233A6ECF081}"/>
    <cellStyle name="Normal 9 4 2 3 2 2 2 3" xfId="4895" xr:uid="{FF10357F-E36C-4446-8678-019CC907C132}"/>
    <cellStyle name="Normal 9 4 2 3 2 2 3" xfId="2389" xr:uid="{B4306A6D-F3A7-49BB-8132-9C504E693D1B}"/>
    <cellStyle name="Normal 9 4 2 3 2 2 3 2" xfId="4897" xr:uid="{29C8CB1F-82D0-473E-A46F-63ABB732EE8F}"/>
    <cellStyle name="Normal 9 4 2 3 2 2 4" xfId="4894" xr:uid="{AE453EAC-DB70-4A1D-8FBB-1F3474D96151}"/>
    <cellStyle name="Normal 9 4 2 3 2 3" xfId="2390" xr:uid="{7F25E931-8DFB-47B2-B9FB-7C96ABBB28F5}"/>
    <cellStyle name="Normal 9 4 2 3 2 3 2" xfId="2391" xr:uid="{8235AE7B-346B-4B0B-8877-300EBC6E9FBD}"/>
    <cellStyle name="Normal 9 4 2 3 2 3 2 2" xfId="4899" xr:uid="{54CBE6B8-80E2-4C81-9B31-EC20BFD73559}"/>
    <cellStyle name="Normal 9 4 2 3 2 3 3" xfId="4898" xr:uid="{FFFE20C7-FB28-44E1-8CFB-83E5F2762449}"/>
    <cellStyle name="Normal 9 4 2 3 2 4" xfId="2392" xr:uid="{2117855E-C710-47EC-9C75-0CCCBEB459B7}"/>
    <cellStyle name="Normal 9 4 2 3 2 4 2" xfId="4900" xr:uid="{8E5507D0-618B-4E48-816C-527158054413}"/>
    <cellStyle name="Normal 9 4 2 3 2 5" xfId="4893" xr:uid="{C4A5CED5-12F6-4591-84B4-E78E636354A0}"/>
    <cellStyle name="Normal 9 4 2 3 3" xfId="861" xr:uid="{7EBB699B-560B-4377-A4BC-A37E7907DD1F}"/>
    <cellStyle name="Normal 9 4 2 3 3 2" xfId="2393" xr:uid="{735B7ECD-8643-4EAA-B8A5-E95586ECE991}"/>
    <cellStyle name="Normal 9 4 2 3 3 2 2" xfId="2394" xr:uid="{0BD477FD-0D8C-4776-A335-240C8606A7D2}"/>
    <cellStyle name="Normal 9 4 2 3 3 2 2 2" xfId="4903" xr:uid="{F83962CE-BB21-4D61-ACFB-233BF8FFE6DF}"/>
    <cellStyle name="Normal 9 4 2 3 3 2 3" xfId="4902" xr:uid="{3D377ED9-1233-4DD1-BA9C-E46C3CAA8FB5}"/>
    <cellStyle name="Normal 9 4 2 3 3 3" xfId="2395" xr:uid="{B0FD70FE-40E5-4C3D-86E6-5F797BE3E997}"/>
    <cellStyle name="Normal 9 4 2 3 3 3 2" xfId="4904" xr:uid="{72C1D38D-A73B-4A0F-90B5-1921390C9851}"/>
    <cellStyle name="Normal 9 4 2 3 3 4" xfId="4076" xr:uid="{1C645A75-B3B1-4213-A2CD-760EC91AA2CF}"/>
    <cellStyle name="Normal 9 4 2 3 3 4 2" xfId="4905" xr:uid="{047B87A4-235F-45C6-8022-B7FAC0CA4F9A}"/>
    <cellStyle name="Normal 9 4 2 3 3 5" xfId="4901" xr:uid="{72F475B9-86F9-4065-BF67-BFF35A61EA31}"/>
    <cellStyle name="Normal 9 4 2 3 4" xfId="2396" xr:uid="{06F4B553-BB94-45FE-A6BC-E1B64637F8FE}"/>
    <cellStyle name="Normal 9 4 2 3 4 2" xfId="2397" xr:uid="{B0230E78-4BDB-470C-892D-F2ABA853A4A5}"/>
    <cellStyle name="Normal 9 4 2 3 4 2 2" xfId="4907" xr:uid="{FB30ED2D-D0E9-4FDD-8A2E-EBAE17F80C79}"/>
    <cellStyle name="Normal 9 4 2 3 4 3" xfId="4906" xr:uid="{99325A23-CBA1-46C9-8C28-D85E54B0FB63}"/>
    <cellStyle name="Normal 9 4 2 3 5" xfId="2398" xr:uid="{172A83D4-8BEA-4B7D-AA62-87B6AFF64EC1}"/>
    <cellStyle name="Normal 9 4 2 3 5 2" xfId="4908" xr:uid="{5574F937-5D30-4E84-9B28-E2FA47B193CE}"/>
    <cellStyle name="Normal 9 4 2 3 6" xfId="4077" xr:uid="{FFC33B4D-4B7B-4429-BE03-E9FEA858EFA2}"/>
    <cellStyle name="Normal 9 4 2 3 6 2" xfId="4909" xr:uid="{F2A7DF83-76A7-4EB3-8F84-0C6E09F7B9E3}"/>
    <cellStyle name="Normal 9 4 2 3 7" xfId="4892" xr:uid="{8F327FC7-2A5C-48FC-84EA-7AFE8A04A609}"/>
    <cellStyle name="Normal 9 4 2 4" xfId="414" xr:uid="{C6276619-A048-426B-BDAE-5F7CF841DC30}"/>
    <cellStyle name="Normal 9 4 2 4 2" xfId="862" xr:uid="{DEE8E589-D15B-43A3-9A9E-DB13F0FB45B2}"/>
    <cellStyle name="Normal 9 4 2 4 2 2" xfId="2399" xr:uid="{84735505-0924-4FD6-A436-25D4EEA73FDA}"/>
    <cellStyle name="Normal 9 4 2 4 2 2 2" xfId="2400" xr:uid="{8499B4A8-ADC2-4A10-93EF-F3D4C9A97BD7}"/>
    <cellStyle name="Normal 9 4 2 4 2 2 2 2" xfId="4913" xr:uid="{258E06DF-1565-4EE0-9610-AE973D7B4C82}"/>
    <cellStyle name="Normal 9 4 2 4 2 2 3" xfId="4912" xr:uid="{216E7354-89D7-4043-99CC-E82BD78C7C4D}"/>
    <cellStyle name="Normal 9 4 2 4 2 3" xfId="2401" xr:uid="{4424924F-130E-495D-95E9-1A9B29CDEF38}"/>
    <cellStyle name="Normal 9 4 2 4 2 3 2" xfId="4914" xr:uid="{09D1484D-1AE0-443F-BFED-A97E90E06945}"/>
    <cellStyle name="Normal 9 4 2 4 2 4" xfId="4078" xr:uid="{AA144AD2-2E9E-484B-864B-3B7BA876C920}"/>
    <cellStyle name="Normal 9 4 2 4 2 4 2" xfId="4915" xr:uid="{BC58333B-DBA4-42CD-AE14-57EEC0EACA68}"/>
    <cellStyle name="Normal 9 4 2 4 2 5" xfId="4911" xr:uid="{8F854E20-32BF-499B-B74E-B63979D4A892}"/>
    <cellStyle name="Normal 9 4 2 4 3" xfId="2402" xr:uid="{EAEDE2F9-09E5-4809-9DBF-024251E80D16}"/>
    <cellStyle name="Normal 9 4 2 4 3 2" xfId="2403" xr:uid="{7B88322B-08BA-4408-B34C-6A95535C54D2}"/>
    <cellStyle name="Normal 9 4 2 4 3 2 2" xfId="4917" xr:uid="{EA7CE54A-EAF2-44A8-9B34-9B5A94EB9690}"/>
    <cellStyle name="Normal 9 4 2 4 3 3" xfId="4916" xr:uid="{387081B2-6865-4009-A943-9DE38B9EB787}"/>
    <cellStyle name="Normal 9 4 2 4 4" xfId="2404" xr:uid="{E8074CD1-B29C-4D78-8FED-E8F332DB96FC}"/>
    <cellStyle name="Normal 9 4 2 4 4 2" xfId="4918" xr:uid="{7B9CF3CD-E1D5-45BD-A78A-0B62B2DFD701}"/>
    <cellStyle name="Normal 9 4 2 4 5" xfId="4079" xr:uid="{DCDDBC1C-7249-4594-9306-0E094574082B}"/>
    <cellStyle name="Normal 9 4 2 4 5 2" xfId="4919" xr:uid="{01FC3C73-9D91-417B-82CC-9F8F18A9A8FF}"/>
    <cellStyle name="Normal 9 4 2 4 6" xfId="4910" xr:uid="{EB2E8165-2E8B-4121-A891-679BA94C2FA9}"/>
    <cellStyle name="Normal 9 4 2 5" xfId="415" xr:uid="{42D4C28D-B291-45F2-AEF9-ADB94056B81F}"/>
    <cellStyle name="Normal 9 4 2 5 2" xfId="2405" xr:uid="{7EC940E0-0CFA-458B-8B7A-DE6F1D7ADF9B}"/>
    <cellStyle name="Normal 9 4 2 5 2 2" xfId="2406" xr:uid="{61830AEC-1516-4513-B402-B0D7187AE947}"/>
    <cellStyle name="Normal 9 4 2 5 2 2 2" xfId="4922" xr:uid="{5ADBEEC9-7BA3-4970-8AF5-64FF38DD023E}"/>
    <cellStyle name="Normal 9 4 2 5 2 3" xfId="4921" xr:uid="{EDD5CAD1-4B7D-47AE-B7D8-853F98B3660C}"/>
    <cellStyle name="Normal 9 4 2 5 3" xfId="2407" xr:uid="{E252ED10-0A6E-49B1-A673-BF3073B8F852}"/>
    <cellStyle name="Normal 9 4 2 5 3 2" xfId="4923" xr:uid="{24B099B6-0A36-41DA-AC7B-BB49911E204A}"/>
    <cellStyle name="Normal 9 4 2 5 4" xfId="4080" xr:uid="{B288EE0C-3D7B-42E7-A453-E6655D6DBB84}"/>
    <cellStyle name="Normal 9 4 2 5 4 2" xfId="4924" xr:uid="{1BA64E25-8FB5-4235-84E4-9FED1B9CEB53}"/>
    <cellStyle name="Normal 9 4 2 5 5" xfId="4920" xr:uid="{073265BB-C05F-4ED1-BC12-AA3D588D6349}"/>
    <cellStyle name="Normal 9 4 2 6" xfId="2408" xr:uid="{4930D57C-895A-4BB7-9951-A1C57EFCA73D}"/>
    <cellStyle name="Normal 9 4 2 6 2" xfId="2409" xr:uid="{B4822AA5-4F7C-4BAF-955E-C11A8AD18ECF}"/>
    <cellStyle name="Normal 9 4 2 6 2 2" xfId="4926" xr:uid="{806AF527-24AA-463B-9F66-82E6471CBCFE}"/>
    <cellStyle name="Normal 9 4 2 6 3" xfId="4081" xr:uid="{6AA645EB-951F-4DCB-BE84-B4E057904577}"/>
    <cellStyle name="Normal 9 4 2 6 3 2" xfId="4927" xr:uid="{0BDF8EA4-38DC-4EC8-9CA6-FAF8D2D4592F}"/>
    <cellStyle name="Normal 9 4 2 6 4" xfId="4082" xr:uid="{78014EFC-CB30-4361-ACF7-53D027A9A3DD}"/>
    <cellStyle name="Normal 9 4 2 6 4 2" xfId="4928" xr:uid="{536E5DFF-2181-4D10-BCC2-2C444C833E5D}"/>
    <cellStyle name="Normal 9 4 2 6 5" xfId="4925" xr:uid="{DAB664A3-D3B4-4B04-8AC2-51E2A7D9101B}"/>
    <cellStyle name="Normal 9 4 2 7" xfId="2410" xr:uid="{BCF917F3-2BAD-4EC0-8F4F-6000045C0848}"/>
    <cellStyle name="Normal 9 4 2 7 2" xfId="4929" xr:uid="{732460CB-9E2C-4545-8A7C-9EA3AEEF5FD6}"/>
    <cellStyle name="Normal 9 4 2 8" xfId="4083" xr:uid="{50F82B39-10D9-4C3E-B07D-941384F74199}"/>
    <cellStyle name="Normal 9 4 2 8 2" xfId="4930" xr:uid="{FBEDA1DA-3994-4F94-88DE-9B1143B79498}"/>
    <cellStyle name="Normal 9 4 2 9" xfId="4084" xr:uid="{49C1E8A6-BB69-45FD-9DB4-671F2220E57F}"/>
    <cellStyle name="Normal 9 4 2 9 2" xfId="4931" xr:uid="{ED8BA14D-D974-4A64-94D9-83CFF712C614}"/>
    <cellStyle name="Normal 9 4 3" xfId="176" xr:uid="{F2EA8D97-6809-4B36-AD41-AC7C86478B79}"/>
    <cellStyle name="Normal 9 4 3 2" xfId="177" xr:uid="{CEDB9C21-9635-4658-A6AD-F5E6FF2BAAC8}"/>
    <cellStyle name="Normal 9 4 3 2 2" xfId="863" xr:uid="{BB83A78E-6D39-44D5-BC5D-2835E673EE52}"/>
    <cellStyle name="Normal 9 4 3 2 2 2" xfId="2411" xr:uid="{92D95C54-1746-4302-8D6D-123E11E5546E}"/>
    <cellStyle name="Normal 9 4 3 2 2 2 2" xfId="2412" xr:uid="{08D89467-512A-4C9F-9812-7FA820690876}"/>
    <cellStyle name="Normal 9 4 3 2 2 2 2 2" xfId="4500" xr:uid="{3DC62E67-D97F-43D3-8492-140462E2E4A9}"/>
    <cellStyle name="Normal 9 4 3 2 2 2 2 2 2" xfId="5307" xr:uid="{34FDFBB5-B2CD-4419-A3AB-F9B1807AD5E0}"/>
    <cellStyle name="Normal 9 4 3 2 2 2 2 2 3" xfId="4936" xr:uid="{E002343C-E45C-4F09-837C-54D47F612208}"/>
    <cellStyle name="Normal 9 4 3 2 2 2 3" xfId="4501" xr:uid="{50CC6DE9-ED8F-40B6-A81E-9CC6919CCFD8}"/>
    <cellStyle name="Normal 9 4 3 2 2 2 3 2" xfId="5308" xr:uid="{4D7ADFC3-FBE9-486C-810D-2415FCCEC360}"/>
    <cellStyle name="Normal 9 4 3 2 2 2 3 3" xfId="4935" xr:uid="{8C821E54-29E7-4DB9-8560-853B5473C239}"/>
    <cellStyle name="Normal 9 4 3 2 2 3" xfId="2413" xr:uid="{8AA7F6BC-C4CD-44E7-AA5B-A87F76BC2AC6}"/>
    <cellStyle name="Normal 9 4 3 2 2 3 2" xfId="4502" xr:uid="{293CEF28-1A48-40AC-9DB9-9272D78543C7}"/>
    <cellStyle name="Normal 9 4 3 2 2 3 2 2" xfId="5309" xr:uid="{5AFF3289-0ACA-4812-B3A0-778177D6AA82}"/>
    <cellStyle name="Normal 9 4 3 2 2 3 2 3" xfId="4937" xr:uid="{7CC65AB3-31B1-4BE1-87EF-4543C7310B48}"/>
    <cellStyle name="Normal 9 4 3 2 2 4" xfId="4085" xr:uid="{F261FDB0-35CF-4731-A6A1-A490E71EE986}"/>
    <cellStyle name="Normal 9 4 3 2 2 4 2" xfId="4938" xr:uid="{82EB93DA-3324-4681-B3BD-71EC615DDC2D}"/>
    <cellStyle name="Normal 9 4 3 2 2 5" xfId="4934" xr:uid="{340E8537-4D76-4497-AD24-F910C7F3D614}"/>
    <cellStyle name="Normal 9 4 3 2 3" xfId="2414" xr:uid="{65B2584A-4DDE-4932-9167-D123DE19D666}"/>
    <cellStyle name="Normal 9 4 3 2 3 2" xfId="2415" xr:uid="{A5527A70-7BF9-40BE-A037-B3224C35D39F}"/>
    <cellStyle name="Normal 9 4 3 2 3 2 2" xfId="4503" xr:uid="{A553BA25-7D28-417D-989C-ECC5096D62DD}"/>
    <cellStyle name="Normal 9 4 3 2 3 2 2 2" xfId="5310" xr:uid="{564579BC-42D9-4EF2-9D57-9C71A3600454}"/>
    <cellStyle name="Normal 9 4 3 2 3 2 2 3" xfId="4940" xr:uid="{7DEEC6B0-76B2-4E74-B8A7-E4D1DB7CAF43}"/>
    <cellStyle name="Normal 9 4 3 2 3 3" xfId="4086" xr:uid="{AA631E6A-86B4-4C51-AB50-7F541175BB18}"/>
    <cellStyle name="Normal 9 4 3 2 3 3 2" xfId="4941" xr:uid="{89CE797F-87DE-4EC3-B18C-5EAED33F1037}"/>
    <cellStyle name="Normal 9 4 3 2 3 4" xfId="4087" xr:uid="{79584A9D-FE85-45FC-B784-542FD4399DFA}"/>
    <cellStyle name="Normal 9 4 3 2 3 4 2" xfId="4942" xr:uid="{89C6FC55-D7E9-4709-AD1A-C12E35B9F7E6}"/>
    <cellStyle name="Normal 9 4 3 2 3 5" xfId="4939" xr:uid="{54B90E6E-8756-4800-BFCA-32401A63BCED}"/>
    <cellStyle name="Normal 9 4 3 2 4" xfId="2416" xr:uid="{BF349C8B-35AE-4EE9-B48A-AD8DEF066565}"/>
    <cellStyle name="Normal 9 4 3 2 4 2" xfId="4504" xr:uid="{BF6BAD37-1B76-4F43-9FCA-07C8C9061E36}"/>
    <cellStyle name="Normal 9 4 3 2 4 2 2" xfId="5311" xr:uid="{044EF3C3-3B1C-472B-B34E-65DF4F8D8D93}"/>
    <cellStyle name="Normal 9 4 3 2 4 2 3" xfId="4943" xr:uid="{84A4B575-146D-4113-8E14-AECF5A33C3DF}"/>
    <cellStyle name="Normal 9 4 3 2 5" xfId="4088" xr:uid="{0CE6EF40-DF3A-4663-A586-76C80C2B4429}"/>
    <cellStyle name="Normal 9 4 3 2 5 2" xfId="4944" xr:uid="{3E577EAF-D0C0-4AED-B03B-49E3E5941120}"/>
    <cellStyle name="Normal 9 4 3 2 6" xfId="4089" xr:uid="{B2846905-B3B0-438F-ADB9-7D13537AD261}"/>
    <cellStyle name="Normal 9 4 3 2 6 2" xfId="4945" xr:uid="{D4233E29-0242-462F-AFDB-AD8268818EE2}"/>
    <cellStyle name="Normal 9 4 3 2 7" xfId="4933" xr:uid="{AD2C4F28-5DA3-48AA-BA12-4A2AFAB997FC}"/>
    <cellStyle name="Normal 9 4 3 3" xfId="416" xr:uid="{3C1217FA-1A98-4962-B6CE-C14001F7C5AA}"/>
    <cellStyle name="Normal 9 4 3 3 2" xfId="2417" xr:uid="{55FD1B83-04D3-4537-BBC9-879E2DEE3281}"/>
    <cellStyle name="Normal 9 4 3 3 2 2" xfId="2418" xr:uid="{9362225A-855C-4F26-847F-20AFF07D14DD}"/>
    <cellStyle name="Normal 9 4 3 3 2 2 2" xfId="4505" xr:uid="{FB2575AF-67CD-4E15-AA0A-BA613F95A373}"/>
    <cellStyle name="Normal 9 4 3 3 2 2 2 2" xfId="5312" xr:uid="{99BF3159-DC49-4486-BBF6-09B3AFD5846A}"/>
    <cellStyle name="Normal 9 4 3 3 2 2 2 3" xfId="4948" xr:uid="{E7C08920-94C4-4B39-A9E8-CE47FC9A3CD8}"/>
    <cellStyle name="Normal 9 4 3 3 2 3" xfId="4090" xr:uid="{83E536AE-9A5D-4311-BBF2-46D1237B586D}"/>
    <cellStyle name="Normal 9 4 3 3 2 3 2" xfId="4949" xr:uid="{5DA28ABA-4F4E-4BD9-B9BD-62EC7E79B3D0}"/>
    <cellStyle name="Normal 9 4 3 3 2 4" xfId="4091" xr:uid="{03E2DF2D-C514-4E77-99AD-46E1C65C177D}"/>
    <cellStyle name="Normal 9 4 3 3 2 4 2" xfId="4950" xr:uid="{D0FC5532-BD5F-4F09-A133-F5EDF0BC9E68}"/>
    <cellStyle name="Normal 9 4 3 3 2 5" xfId="4947" xr:uid="{C99996A9-3C46-40F9-BFD2-9ED7E9281F01}"/>
    <cellStyle name="Normal 9 4 3 3 3" xfId="2419" xr:uid="{C5342CCD-B14B-4CE8-A135-EC2A0D6B1E13}"/>
    <cellStyle name="Normal 9 4 3 3 3 2" xfId="4506" xr:uid="{E0AA0882-CE80-45AE-88FE-0F183A7E8D1F}"/>
    <cellStyle name="Normal 9 4 3 3 3 2 2" xfId="5313" xr:uid="{63779C33-E6FC-4B1D-ACF8-C39CB03C0F96}"/>
    <cellStyle name="Normal 9 4 3 3 3 2 3" xfId="4951" xr:uid="{3D8D0C71-88DD-4998-A53E-BCB59D2E6D2D}"/>
    <cellStyle name="Normal 9 4 3 3 4" xfId="4092" xr:uid="{06710F71-0017-46AA-87DA-643DCE2343BE}"/>
    <cellStyle name="Normal 9 4 3 3 4 2" xfId="4952" xr:uid="{F4B64B99-98DF-464B-8AC5-B9C1AD07B04D}"/>
    <cellStyle name="Normal 9 4 3 3 5" xfId="4093" xr:uid="{EEDA8E10-4776-4DB3-B3A1-FBCFEA768F20}"/>
    <cellStyle name="Normal 9 4 3 3 5 2" xfId="4953" xr:uid="{67FD5EDD-0268-4D94-9ABC-A7554526420A}"/>
    <cellStyle name="Normal 9 4 3 3 6" xfId="4946" xr:uid="{476E211A-14B9-49EA-827C-8B275BEA97AF}"/>
    <cellStyle name="Normal 9 4 3 4" xfId="2420" xr:uid="{D3F503BE-232F-4704-BC06-4B37702DB46E}"/>
    <cellStyle name="Normal 9 4 3 4 2" xfId="2421" xr:uid="{857F9245-9181-49DE-B764-EEC6AFBBD8CC}"/>
    <cellStyle name="Normal 9 4 3 4 2 2" xfId="4507" xr:uid="{41F01251-F250-4440-94D6-CDB85E0EBB04}"/>
    <cellStyle name="Normal 9 4 3 4 2 2 2" xfId="5314" xr:uid="{031F0B51-4566-4D8D-AA18-E3DACF2326D7}"/>
    <cellStyle name="Normal 9 4 3 4 2 2 3" xfId="4955" xr:uid="{59598AB9-D29E-4615-99F8-0AECDEA758D8}"/>
    <cellStyle name="Normal 9 4 3 4 3" xfId="4094" xr:uid="{866C9291-C9DA-4801-9F9F-52CDC5D24EE9}"/>
    <cellStyle name="Normal 9 4 3 4 3 2" xfId="4956" xr:uid="{C0256267-E316-4439-AFCC-AD2C533B9912}"/>
    <cellStyle name="Normal 9 4 3 4 4" xfId="4095" xr:uid="{0F674354-B359-4DB6-8235-D23A75F94D3F}"/>
    <cellStyle name="Normal 9 4 3 4 4 2" xfId="4957" xr:uid="{30CD1FAB-A83A-4A39-87AD-35633291B2B8}"/>
    <cellStyle name="Normal 9 4 3 4 5" xfId="4954" xr:uid="{FB70DFA4-6A79-41A5-A971-4B3839F87FE4}"/>
    <cellStyle name="Normal 9 4 3 5" xfId="2422" xr:uid="{0BF477E1-B8E9-4066-9E12-AF85996C3CBA}"/>
    <cellStyle name="Normal 9 4 3 5 2" xfId="4096" xr:uid="{E9E0C2FE-8306-468C-A598-D9C93D3BA185}"/>
    <cellStyle name="Normal 9 4 3 5 2 2" xfId="4959" xr:uid="{E5AD9576-15EF-40AD-BD6F-2E816199C4A1}"/>
    <cellStyle name="Normal 9 4 3 5 3" xfId="4097" xr:uid="{1066C7AB-8CC7-4D98-A9D1-65FF9447C491}"/>
    <cellStyle name="Normal 9 4 3 5 3 2" xfId="4960" xr:uid="{E3292F6C-3F37-4D6D-859D-7460D7E48F79}"/>
    <cellStyle name="Normal 9 4 3 5 4" xfId="4098" xr:uid="{25B05C36-5AA2-4B11-A812-CE6E2CECFB70}"/>
    <cellStyle name="Normal 9 4 3 5 4 2" xfId="4961" xr:uid="{D8F193C3-D2BC-4242-B5D6-05257EF1CDB1}"/>
    <cellStyle name="Normal 9 4 3 5 5" xfId="4958" xr:uid="{AC304162-263C-475A-91AF-A882629B6DAC}"/>
    <cellStyle name="Normal 9 4 3 6" xfId="4099" xr:uid="{37515E16-CF6E-41F6-8C9B-1229E68745CF}"/>
    <cellStyle name="Normal 9 4 3 6 2" xfId="4962" xr:uid="{C9E35CC3-A8A6-485A-862A-350781CD2FB7}"/>
    <cellStyle name="Normal 9 4 3 7" xfId="4100" xr:uid="{70906257-10DB-4B72-B71C-060C69F1ECA8}"/>
    <cellStyle name="Normal 9 4 3 7 2" xfId="4963" xr:uid="{09201B3A-FC12-4459-93A0-4985BAA1233B}"/>
    <cellStyle name="Normal 9 4 3 8" xfId="4101" xr:uid="{7C2EDEB9-B166-44D3-BA7E-73F0812D08AF}"/>
    <cellStyle name="Normal 9 4 3 8 2" xfId="4964" xr:uid="{B1AA885F-8F86-4984-87A9-543788D153AB}"/>
    <cellStyle name="Normal 9 4 3 9" xfId="4932" xr:uid="{533B005E-7873-4D97-80C2-F00A24F05B49}"/>
    <cellStyle name="Normal 9 4 4" xfId="178" xr:uid="{4D079D17-2775-476F-8A88-F4CB364E5FDD}"/>
    <cellStyle name="Normal 9 4 4 2" xfId="864" xr:uid="{6859ACAA-D8CE-461C-BD87-459DB45C3F84}"/>
    <cellStyle name="Normal 9 4 4 2 2" xfId="865" xr:uid="{8C2539E7-5612-4F59-82BC-0873EAF2D522}"/>
    <cellStyle name="Normal 9 4 4 2 2 2" xfId="2423" xr:uid="{C2581DD7-C47E-436F-B160-B29E01CC846A}"/>
    <cellStyle name="Normal 9 4 4 2 2 2 2" xfId="2424" xr:uid="{2624DF8A-82EB-46D2-A443-92BA7CA4794A}"/>
    <cellStyle name="Normal 9 4 4 2 2 2 2 2" xfId="4969" xr:uid="{D239E03D-EB6D-44C7-989C-F1082D7503E1}"/>
    <cellStyle name="Normal 9 4 4 2 2 2 3" xfId="4968" xr:uid="{28939564-7B0B-409B-84A8-174B1AE24F5C}"/>
    <cellStyle name="Normal 9 4 4 2 2 3" xfId="2425" xr:uid="{567C7027-A16C-4603-B7AF-0A1F04A1B7D1}"/>
    <cellStyle name="Normal 9 4 4 2 2 3 2" xfId="4970" xr:uid="{713FEF78-4A52-43AF-9E98-0D50AD5AC3DF}"/>
    <cellStyle name="Normal 9 4 4 2 2 4" xfId="4102" xr:uid="{A44B390F-F765-4C3D-811C-DA134ED77B5B}"/>
    <cellStyle name="Normal 9 4 4 2 2 4 2" xfId="4971" xr:uid="{842D5F8F-27C9-4046-AE7F-2B8EA0804B66}"/>
    <cellStyle name="Normal 9 4 4 2 2 5" xfId="4967" xr:uid="{2A8203FA-3C0C-44F6-B344-47E46B9F26E8}"/>
    <cellStyle name="Normal 9 4 4 2 3" xfId="2426" xr:uid="{ACCDFD95-37EC-4990-85A5-6F2F6760AFFB}"/>
    <cellStyle name="Normal 9 4 4 2 3 2" xfId="2427" xr:uid="{76D695ED-5FD5-4E3A-A433-42463EA2B2D7}"/>
    <cellStyle name="Normal 9 4 4 2 3 2 2" xfId="4973" xr:uid="{18FC5E5F-219B-4BE4-8A09-7F63C1528CD5}"/>
    <cellStyle name="Normal 9 4 4 2 3 3" xfId="4972" xr:uid="{D3C51FE7-BA1A-4EE7-B015-00D0964CE09C}"/>
    <cellStyle name="Normal 9 4 4 2 4" xfId="2428" xr:uid="{9AF80304-F434-4A96-B2BB-8CCBA4639CDA}"/>
    <cellStyle name="Normal 9 4 4 2 4 2" xfId="4974" xr:uid="{AE68298E-2EC4-45A8-B9F7-41DAA67F5EF1}"/>
    <cellStyle name="Normal 9 4 4 2 5" xfId="4103" xr:uid="{2D1804A6-2254-4E64-B968-C1CB8C6947DA}"/>
    <cellStyle name="Normal 9 4 4 2 5 2" xfId="4975" xr:uid="{E3C850B1-36EA-4423-9BC0-81203CF0E5BB}"/>
    <cellStyle name="Normal 9 4 4 2 6" xfId="4966" xr:uid="{FE67A862-E5E2-4E4F-8E3D-7B94BA2AE443}"/>
    <cellStyle name="Normal 9 4 4 3" xfId="866" xr:uid="{3F1E119A-0426-4DB4-8E9B-86245B7215B5}"/>
    <cellStyle name="Normal 9 4 4 3 2" xfId="2429" xr:uid="{B34C6E3A-6570-4FA5-AB41-F970C1B413B7}"/>
    <cellStyle name="Normal 9 4 4 3 2 2" xfId="2430" xr:uid="{61B10CC8-D26D-495B-9823-D5668DC6FD7B}"/>
    <cellStyle name="Normal 9 4 4 3 2 2 2" xfId="4978" xr:uid="{60A27000-ACF8-4289-88BF-580064A67AE3}"/>
    <cellStyle name="Normal 9 4 4 3 2 3" xfId="4977" xr:uid="{EE4E351F-5159-4BC5-9CFB-AFF79ADE5653}"/>
    <cellStyle name="Normal 9 4 4 3 3" xfId="2431" xr:uid="{4368E6F9-2C4F-4952-BA22-9C75B33B18AE}"/>
    <cellStyle name="Normal 9 4 4 3 3 2" xfId="4979" xr:uid="{859742D1-1C7B-46DF-AEBC-CBA404A3D186}"/>
    <cellStyle name="Normal 9 4 4 3 4" xfId="4104" xr:uid="{F481CA7D-7780-47F4-BAC1-9CD5EDEA3AF8}"/>
    <cellStyle name="Normal 9 4 4 3 4 2" xfId="4980" xr:uid="{2CDD008A-E9DC-4EC3-B841-BB449AB7E83D}"/>
    <cellStyle name="Normal 9 4 4 3 5" xfId="4976" xr:uid="{AF23BCEC-60A4-47C4-9B5D-4C53E838D50D}"/>
    <cellStyle name="Normal 9 4 4 4" xfId="2432" xr:uid="{773109D4-388E-4088-9955-091B6E0EDB95}"/>
    <cellStyle name="Normal 9 4 4 4 2" xfId="2433" xr:uid="{3AB03B34-EFC7-45CF-B3E0-44B8D1D7AB98}"/>
    <cellStyle name="Normal 9 4 4 4 2 2" xfId="4982" xr:uid="{C8EB755D-B304-41DE-B232-014532105EA6}"/>
    <cellStyle name="Normal 9 4 4 4 3" xfId="4105" xr:uid="{AD4A9387-33BF-45FA-B113-708DFC2F26D3}"/>
    <cellStyle name="Normal 9 4 4 4 3 2" xfId="4983" xr:uid="{21D84D7D-B93C-4FFC-B4E9-2BAEF807671D}"/>
    <cellStyle name="Normal 9 4 4 4 4" xfId="4106" xr:uid="{9F2DF1BD-F137-4289-9644-B87BB1961AC8}"/>
    <cellStyle name="Normal 9 4 4 4 4 2" xfId="4984" xr:uid="{1F80A5BD-DE6C-4C9C-8F2E-13BB35582A45}"/>
    <cellStyle name="Normal 9 4 4 4 5" xfId="4981" xr:uid="{8F03411F-CD63-4633-9E66-6752F80C5454}"/>
    <cellStyle name="Normal 9 4 4 5" xfId="2434" xr:uid="{7ABF3947-A522-4FFB-99F1-8FFEE6E4AE66}"/>
    <cellStyle name="Normal 9 4 4 5 2" xfId="4985" xr:uid="{B4C0B2F0-06C1-4FB2-B785-63C958121428}"/>
    <cellStyle name="Normal 9 4 4 6" xfId="4107" xr:uid="{6D21D0C3-908E-44E5-AAF2-326C4F31104E}"/>
    <cellStyle name="Normal 9 4 4 6 2" xfId="4986" xr:uid="{B294E7ED-816C-4F4C-99BE-9F3AFD1A7CDC}"/>
    <cellStyle name="Normal 9 4 4 7" xfId="4108" xr:uid="{85F3E807-969F-489E-8D0D-99D856ABA148}"/>
    <cellStyle name="Normal 9 4 4 7 2" xfId="4987" xr:uid="{1B52D470-96F9-4E23-863B-54CA4CE81670}"/>
    <cellStyle name="Normal 9 4 4 8" xfId="4965" xr:uid="{548B2A48-BEEB-442C-9DFD-D20A52BEBABD}"/>
    <cellStyle name="Normal 9 4 5" xfId="417" xr:uid="{61A05119-4655-4E09-B84C-389E717B9D62}"/>
    <cellStyle name="Normal 9 4 5 2" xfId="867" xr:uid="{FD871290-DD0F-4D39-A88A-0000F0D8FAC2}"/>
    <cellStyle name="Normal 9 4 5 2 2" xfId="2435" xr:uid="{ED115B1B-4522-4A41-8294-47B6D0079E5C}"/>
    <cellStyle name="Normal 9 4 5 2 2 2" xfId="2436" xr:uid="{BC1C3D14-D9B4-42DC-8E2E-87133DB57A38}"/>
    <cellStyle name="Normal 9 4 5 2 2 2 2" xfId="4991" xr:uid="{1E975356-E727-464A-953F-3B4E39B77848}"/>
    <cellStyle name="Normal 9 4 5 2 2 3" xfId="4990" xr:uid="{AB087E99-AD23-4765-8B6E-25D96B5AEB75}"/>
    <cellStyle name="Normal 9 4 5 2 3" xfId="2437" xr:uid="{0ED13B00-B5F4-43C5-A0A9-F40F027D39C2}"/>
    <cellStyle name="Normal 9 4 5 2 3 2" xfId="4992" xr:uid="{A858AB9F-912A-41C5-AB68-D58D23DA87D6}"/>
    <cellStyle name="Normal 9 4 5 2 4" xfId="4109" xr:uid="{B9FDB826-D0D7-4434-8014-1E4D68007941}"/>
    <cellStyle name="Normal 9 4 5 2 4 2" xfId="4993" xr:uid="{9C080ED9-08D8-4C12-AA7C-E9AC24AC4CDE}"/>
    <cellStyle name="Normal 9 4 5 2 5" xfId="4989" xr:uid="{B3946BCC-6EAC-4307-99FB-4E1EDE167C76}"/>
    <cellStyle name="Normal 9 4 5 3" xfId="2438" xr:uid="{2DF1622F-434E-4B49-BEFD-7DB7172B78BC}"/>
    <cellStyle name="Normal 9 4 5 3 2" xfId="2439" xr:uid="{0429B510-9C83-4899-8555-B7873F44F47A}"/>
    <cellStyle name="Normal 9 4 5 3 2 2" xfId="4995" xr:uid="{BF59C710-87E3-43F8-A18A-8137FC428F6E}"/>
    <cellStyle name="Normal 9 4 5 3 3" xfId="4110" xr:uid="{8A1E13C6-4A1E-4499-9A24-0037F2FE3020}"/>
    <cellStyle name="Normal 9 4 5 3 3 2" xfId="4996" xr:uid="{5598A2B2-9009-45F6-BD45-C00D64DCC6B4}"/>
    <cellStyle name="Normal 9 4 5 3 4" xfId="4111" xr:uid="{451E6495-E4E5-43CA-BF1A-244307573466}"/>
    <cellStyle name="Normal 9 4 5 3 4 2" xfId="4997" xr:uid="{923C093D-6DE8-4DC1-87B8-8BF90B4EA961}"/>
    <cellStyle name="Normal 9 4 5 3 5" xfId="4994" xr:uid="{C79BDF9E-672D-4D4B-A831-9C189B7F04EA}"/>
    <cellStyle name="Normal 9 4 5 4" xfId="2440" xr:uid="{E9353F78-353D-4B94-BE0B-D0422E50A8B4}"/>
    <cellStyle name="Normal 9 4 5 4 2" xfId="4998" xr:uid="{AFF162EC-A06A-4418-88E0-E93C16BE68B5}"/>
    <cellStyle name="Normal 9 4 5 5" xfId="4112" xr:uid="{B7C809C0-DFC5-41C6-93DB-5C34DB544BD2}"/>
    <cellStyle name="Normal 9 4 5 5 2" xfId="4999" xr:uid="{4EE8859A-7044-4B78-8183-2ABE3DDE1A8C}"/>
    <cellStyle name="Normal 9 4 5 6" xfId="4113" xr:uid="{1251F084-6F81-48A4-A350-9377CEF7BFF3}"/>
    <cellStyle name="Normal 9 4 5 6 2" xfId="5000" xr:uid="{E251E9DE-8229-4F0A-BCA8-E843E2F0333F}"/>
    <cellStyle name="Normal 9 4 5 7" xfId="4988" xr:uid="{DA268A8E-CE8A-4325-B724-D61BE183848E}"/>
    <cellStyle name="Normal 9 4 6" xfId="418" xr:uid="{CE287AC1-4DBA-40DF-833F-764E5C2E827A}"/>
    <cellStyle name="Normal 9 4 6 2" xfId="2441" xr:uid="{64DDDE15-FBD3-4DDE-8AE0-F6CA56C14D54}"/>
    <cellStyle name="Normal 9 4 6 2 2" xfId="2442" xr:uid="{46DE6E5B-1E83-4C42-8B08-938F74EAF102}"/>
    <cellStyle name="Normal 9 4 6 2 2 2" xfId="5003" xr:uid="{F1DEA32A-DF8B-4C96-8007-12AB57B3598D}"/>
    <cellStyle name="Normal 9 4 6 2 3" xfId="4114" xr:uid="{5E36C9CA-46B0-426F-B734-B697AF770CB7}"/>
    <cellStyle name="Normal 9 4 6 2 3 2" xfId="5004" xr:uid="{8274B072-01A9-4C18-841E-B49366DD5D1B}"/>
    <cellStyle name="Normal 9 4 6 2 4" xfId="4115" xr:uid="{BB56539B-AB64-4A63-BC9C-6E9F24070293}"/>
    <cellStyle name="Normal 9 4 6 2 4 2" xfId="5005" xr:uid="{F54C3E56-DD3D-44E5-B903-85E47AC69AD8}"/>
    <cellStyle name="Normal 9 4 6 2 5" xfId="5002" xr:uid="{5BCFA0CC-D1F6-46CC-90FD-903AFE60D937}"/>
    <cellStyle name="Normal 9 4 6 3" xfId="2443" xr:uid="{7118780C-047F-4111-9D6D-6D71E8231E9F}"/>
    <cellStyle name="Normal 9 4 6 3 2" xfId="5006" xr:uid="{5DBFE59F-441C-45A9-BDC6-0C38DE39A777}"/>
    <cellStyle name="Normal 9 4 6 4" xfId="4116" xr:uid="{57A64F6D-2C7D-483F-B1D0-F2CCAD3BA56F}"/>
    <cellStyle name="Normal 9 4 6 4 2" xfId="5007" xr:uid="{EDF63F60-E2CB-4491-8DD6-1F56C55D6FCC}"/>
    <cellStyle name="Normal 9 4 6 5" xfId="4117" xr:uid="{7A5EE762-0110-436B-8E8D-005E003BC4D8}"/>
    <cellStyle name="Normal 9 4 6 5 2" xfId="5008" xr:uid="{7FBB00B8-5233-40A8-957B-98D7B573C610}"/>
    <cellStyle name="Normal 9 4 6 6" xfId="5001" xr:uid="{2C017988-DA69-4C0F-84A2-700666DA4ED1}"/>
    <cellStyle name="Normal 9 4 7" xfId="2444" xr:uid="{492B9C9F-1FA3-42CB-821E-863BAEC52875}"/>
    <cellStyle name="Normal 9 4 7 2" xfId="2445" xr:uid="{EAFE42D4-D286-4E44-A9EB-787EC046E94B}"/>
    <cellStyle name="Normal 9 4 7 2 2" xfId="5010" xr:uid="{9D314F7B-1E58-41C4-BDA6-122A102982A5}"/>
    <cellStyle name="Normal 9 4 7 3" xfId="4118" xr:uid="{525F8886-9532-46F7-8DE3-77266C7D9FE1}"/>
    <cellStyle name="Normal 9 4 7 3 2" xfId="5011" xr:uid="{85F249FF-34A8-4BC3-9601-6DF700B30803}"/>
    <cellStyle name="Normal 9 4 7 4" xfId="4119" xr:uid="{4BB3C28B-1EA0-4550-9D9A-ADE54CB3A8E4}"/>
    <cellStyle name="Normal 9 4 7 4 2" xfId="5012" xr:uid="{9B72D7A4-4D5F-4DBA-ADBB-CCBA9CA6EDDD}"/>
    <cellStyle name="Normal 9 4 7 5" xfId="5009" xr:uid="{54BFF637-E9D8-499B-A644-21197A9291A3}"/>
    <cellStyle name="Normal 9 4 8" xfId="2446" xr:uid="{CF7DF669-7C2D-43F3-9F66-8040ED15816F}"/>
    <cellStyle name="Normal 9 4 8 2" xfId="4120" xr:uid="{E93FA238-867B-4E43-A56C-D1E0C116ED4F}"/>
    <cellStyle name="Normal 9 4 8 2 2" xfId="5014" xr:uid="{B790E8B7-F7B6-43CE-9EB0-F9AFAB68C9E7}"/>
    <cellStyle name="Normal 9 4 8 3" xfId="4121" xr:uid="{2BEF6E16-4CB3-4332-A0CA-8A82F5C123F8}"/>
    <cellStyle name="Normal 9 4 8 3 2" xfId="5015" xr:uid="{BC6F6287-CE40-4F4F-B584-A495BDF0A222}"/>
    <cellStyle name="Normal 9 4 8 4" xfId="4122" xr:uid="{84DAF90B-7F81-4562-A913-4900EBC26D64}"/>
    <cellStyle name="Normal 9 4 8 4 2" xfId="5016" xr:uid="{A377558C-CD79-4155-BA68-CC3126441735}"/>
    <cellStyle name="Normal 9 4 8 5" xfId="5013" xr:uid="{5BF829A1-1CD7-4264-AF7E-C7FF7ED4294C}"/>
    <cellStyle name="Normal 9 4 9" xfId="4123" xr:uid="{D2594519-C4E3-499A-987B-CD8FB4D4D325}"/>
    <cellStyle name="Normal 9 4 9 2" xfId="5017" xr:uid="{23970596-1133-471B-B5A7-53C91C2CB6E4}"/>
    <cellStyle name="Normal 9 5" xfId="179" xr:uid="{50C08DBD-CF77-4F7B-94FE-95C10C372D91}"/>
    <cellStyle name="Normal 9 5 10" xfId="4124" xr:uid="{679CC62E-57F2-4BD2-ABD4-DED4DF7675CB}"/>
    <cellStyle name="Normal 9 5 10 2" xfId="5019" xr:uid="{FEA85DC8-0EAE-415C-B72D-2F952A1A52F7}"/>
    <cellStyle name="Normal 9 5 11" xfId="4125" xr:uid="{20539189-A4E1-448B-BD9F-4B7607D5B638}"/>
    <cellStyle name="Normal 9 5 11 2" xfId="5020" xr:uid="{7775966C-F5EB-4C0D-BB95-D4B80B52DB77}"/>
    <cellStyle name="Normal 9 5 12" xfId="5018" xr:uid="{9C50433B-E5EE-43D0-AA88-50D5C9B9235D}"/>
    <cellStyle name="Normal 9 5 2" xfId="180" xr:uid="{98D2911F-A15D-4EB1-B600-B2759A28F878}"/>
    <cellStyle name="Normal 9 5 2 10" xfId="5021" xr:uid="{4CC3828B-B269-417A-BB73-36BDE943D03A}"/>
    <cellStyle name="Normal 9 5 2 2" xfId="419" xr:uid="{061EB0A9-3E68-41B7-9B4F-C967E2BB88BF}"/>
    <cellStyle name="Normal 9 5 2 2 2" xfId="868" xr:uid="{A59B2DF3-7761-4412-9A52-A4B5F6247298}"/>
    <cellStyle name="Normal 9 5 2 2 2 2" xfId="869" xr:uid="{3741E522-178B-4E6F-BEFE-B0BF6E9D1CD3}"/>
    <cellStyle name="Normal 9 5 2 2 2 2 2" xfId="2447" xr:uid="{4108231A-55A7-495A-9FE7-19AA688A2B3C}"/>
    <cellStyle name="Normal 9 5 2 2 2 2 2 2" xfId="5025" xr:uid="{D45D06F4-E720-47F0-AEA1-553B631931C7}"/>
    <cellStyle name="Normal 9 5 2 2 2 2 3" xfId="4126" xr:uid="{49C26036-7CF4-428C-AD9E-9D389375C3B0}"/>
    <cellStyle name="Normal 9 5 2 2 2 2 3 2" xfId="5026" xr:uid="{048763EB-1F53-46A1-A03C-1BD7094C1017}"/>
    <cellStyle name="Normal 9 5 2 2 2 2 4" xfId="4127" xr:uid="{00ED5669-0683-4850-A234-20AAEA6004AB}"/>
    <cellStyle name="Normal 9 5 2 2 2 2 4 2" xfId="5027" xr:uid="{22CA64C4-CC3D-4D1D-8479-E4F96CB1E403}"/>
    <cellStyle name="Normal 9 5 2 2 2 2 5" xfId="5024" xr:uid="{D6BBAB7B-2D02-4A35-AFD5-5C8454F81F41}"/>
    <cellStyle name="Normal 9 5 2 2 2 3" xfId="2448" xr:uid="{66CE3873-F561-4D62-A8B8-F01775DAC154}"/>
    <cellStyle name="Normal 9 5 2 2 2 3 2" xfId="4128" xr:uid="{8AA3C8B7-82D4-42D6-A873-97AAC009213F}"/>
    <cellStyle name="Normal 9 5 2 2 2 3 2 2" xfId="5029" xr:uid="{9024C521-CEBF-4488-8626-B0BB0ACE7CD0}"/>
    <cellStyle name="Normal 9 5 2 2 2 3 3" xfId="4129" xr:uid="{C504A598-B44D-4191-9EB4-6A27FAA3EE02}"/>
    <cellStyle name="Normal 9 5 2 2 2 3 3 2" xfId="5030" xr:uid="{44609F75-9F17-44D4-A5C2-7EC2107FC82C}"/>
    <cellStyle name="Normal 9 5 2 2 2 3 4" xfId="4130" xr:uid="{D7868402-3173-4FC2-9F58-FEAC1533CDA3}"/>
    <cellStyle name="Normal 9 5 2 2 2 3 4 2" xfId="5031" xr:uid="{B5B3F519-3FC1-4412-AB10-6C6C25368A51}"/>
    <cellStyle name="Normal 9 5 2 2 2 3 5" xfId="5028" xr:uid="{C893EC20-481E-42E9-BCCB-898B3C08E0FE}"/>
    <cellStyle name="Normal 9 5 2 2 2 4" xfId="4131" xr:uid="{90E89AB0-3556-45B4-B9B1-95647575400A}"/>
    <cellStyle name="Normal 9 5 2 2 2 4 2" xfId="5032" xr:uid="{3134C459-7F92-479D-945E-BE72EBE0C120}"/>
    <cellStyle name="Normal 9 5 2 2 2 5" xfId="4132" xr:uid="{934CD78B-BD35-43D3-89F0-5D0ECF0CBB29}"/>
    <cellStyle name="Normal 9 5 2 2 2 5 2" xfId="5033" xr:uid="{9169C8E3-9BA2-4810-A42B-B9A03D6A2A76}"/>
    <cellStyle name="Normal 9 5 2 2 2 6" xfId="4133" xr:uid="{EFEB2066-EFA3-4AC4-BD43-2C13C1515E8B}"/>
    <cellStyle name="Normal 9 5 2 2 2 6 2" xfId="5034" xr:uid="{91A2445C-B204-4359-9B26-B2D888828832}"/>
    <cellStyle name="Normal 9 5 2 2 2 7" xfId="5023" xr:uid="{C11BA46F-254A-4B7F-B6DF-FD303729401E}"/>
    <cellStyle name="Normal 9 5 2 2 3" xfId="870" xr:uid="{AE77F252-E3B3-4D30-84E7-26DAD831353F}"/>
    <cellStyle name="Normal 9 5 2 2 3 2" xfId="2449" xr:uid="{BF5B86D5-80BB-473F-8462-4ED8C1964D4E}"/>
    <cellStyle name="Normal 9 5 2 2 3 2 2" xfId="4134" xr:uid="{C63FF9D9-FCDC-4A04-9716-FC6EF4B94057}"/>
    <cellStyle name="Normal 9 5 2 2 3 2 2 2" xfId="5037" xr:uid="{6DAE0FF2-C827-47D1-AD88-2BDE033F3152}"/>
    <cellStyle name="Normal 9 5 2 2 3 2 3" xfId="4135" xr:uid="{F58367D9-F47A-437C-B88D-D0F47CC18DF1}"/>
    <cellStyle name="Normal 9 5 2 2 3 2 3 2" xfId="5038" xr:uid="{16E21AB3-AFE4-43B6-B64E-8D73AA80F6AD}"/>
    <cellStyle name="Normal 9 5 2 2 3 2 4" xfId="4136" xr:uid="{A8F819EC-C629-4D1C-ACD2-A8FB6C196E68}"/>
    <cellStyle name="Normal 9 5 2 2 3 2 4 2" xfId="5039" xr:uid="{50E9BE22-BC69-456C-B2F4-F16267F9E2B9}"/>
    <cellStyle name="Normal 9 5 2 2 3 2 5" xfId="5036" xr:uid="{C4B38E95-6F1F-47EB-96D9-1833451B657F}"/>
    <cellStyle name="Normal 9 5 2 2 3 3" xfId="4137" xr:uid="{361FABFC-1883-45A8-A661-314886E772BF}"/>
    <cellStyle name="Normal 9 5 2 2 3 3 2" xfId="5040" xr:uid="{8CF006B5-9E65-4C60-B76C-97D597EC71A8}"/>
    <cellStyle name="Normal 9 5 2 2 3 4" xfId="4138" xr:uid="{93BA7A6D-A1EE-4CA4-9BF3-83266900B137}"/>
    <cellStyle name="Normal 9 5 2 2 3 4 2" xfId="5041" xr:uid="{227F18C7-D2E0-404A-A10F-EBC4102A8DB7}"/>
    <cellStyle name="Normal 9 5 2 2 3 5" xfId="4139" xr:uid="{BD2608B4-18BC-473D-8DC6-87EBB766BDCD}"/>
    <cellStyle name="Normal 9 5 2 2 3 5 2" xfId="5042" xr:uid="{DFAFE838-D2B3-4E65-951D-9A3705F049A4}"/>
    <cellStyle name="Normal 9 5 2 2 3 6" xfId="5035" xr:uid="{4CE4D4DC-EF73-41C0-9FD2-661FAE0C35C8}"/>
    <cellStyle name="Normal 9 5 2 2 4" xfId="2450" xr:uid="{2F85B8DA-1E46-46F1-A4E5-9FC358526CB9}"/>
    <cellStyle name="Normal 9 5 2 2 4 2" xfId="4140" xr:uid="{940EA889-005D-4A1B-BE77-95B451322EA9}"/>
    <cellStyle name="Normal 9 5 2 2 4 2 2" xfId="5044" xr:uid="{E4260F4D-232C-40F9-B0A0-298996590CCB}"/>
    <cellStyle name="Normal 9 5 2 2 4 3" xfId="4141" xr:uid="{561FB3A0-AF05-4FA2-82A7-37D380AC1999}"/>
    <cellStyle name="Normal 9 5 2 2 4 3 2" xfId="5045" xr:uid="{6DC4BE4C-5B63-49FF-B4C6-70DF8B9E1B96}"/>
    <cellStyle name="Normal 9 5 2 2 4 4" xfId="4142" xr:uid="{C3BAE7AB-4E0D-40AE-B054-54A5C646E7A0}"/>
    <cellStyle name="Normal 9 5 2 2 4 4 2" xfId="5046" xr:uid="{46980C67-6FD8-4623-BE60-C2BAF5B251BB}"/>
    <cellStyle name="Normal 9 5 2 2 4 5" xfId="5043" xr:uid="{6B83DAC3-30F4-494B-BAE3-6B736ECE6D05}"/>
    <cellStyle name="Normal 9 5 2 2 5" xfId="4143" xr:uid="{44A48AC6-306B-4375-AB34-A4BA73A14E78}"/>
    <cellStyle name="Normal 9 5 2 2 5 2" xfId="4144" xr:uid="{E9AAF620-6653-4274-8409-CA3A2B6501BF}"/>
    <cellStyle name="Normal 9 5 2 2 5 2 2" xfId="5048" xr:uid="{A1CE37CB-B6AF-4B0E-8EF0-1A90C57665B6}"/>
    <cellStyle name="Normal 9 5 2 2 5 3" xfId="4145" xr:uid="{E055F54B-08E9-4E43-BFB5-60EA14BFC765}"/>
    <cellStyle name="Normal 9 5 2 2 5 3 2" xfId="5049" xr:uid="{3A7577AD-E01A-40B5-BBAA-6FBB78A8C781}"/>
    <cellStyle name="Normal 9 5 2 2 5 4" xfId="4146" xr:uid="{67B04AB7-2828-4B22-967D-913BDBA361EB}"/>
    <cellStyle name="Normal 9 5 2 2 5 4 2" xfId="5050" xr:uid="{157C0812-135B-485E-BEB7-B955071C1BC8}"/>
    <cellStyle name="Normal 9 5 2 2 5 5" xfId="5047" xr:uid="{49C00065-4ED9-4A36-9E21-806724E31879}"/>
    <cellStyle name="Normal 9 5 2 2 6" xfId="4147" xr:uid="{675A035E-4A96-4A10-9013-049BD5C3E9C2}"/>
    <cellStyle name="Normal 9 5 2 2 6 2" xfId="5051" xr:uid="{43A2DDBD-FF58-4628-A1D4-7A1F1DF546D3}"/>
    <cellStyle name="Normal 9 5 2 2 7" xfId="4148" xr:uid="{92B49C9E-F850-48ED-8EA3-787789B6E170}"/>
    <cellStyle name="Normal 9 5 2 2 7 2" xfId="5052" xr:uid="{9149546E-A4E5-4C89-A883-3F67AE9C00B6}"/>
    <cellStyle name="Normal 9 5 2 2 8" xfId="4149" xr:uid="{361E7B31-E377-4AA4-9075-56E59E8405E3}"/>
    <cellStyle name="Normal 9 5 2 2 8 2" xfId="5053" xr:uid="{42C978E1-825F-4C25-A405-0888D1DA5D5A}"/>
    <cellStyle name="Normal 9 5 2 2 9" xfId="5022" xr:uid="{97C82F59-CC1F-4A0C-8888-5653A4F662FF}"/>
    <cellStyle name="Normal 9 5 2 3" xfId="871" xr:uid="{C3BCD3F3-8243-4E6B-938F-C01CF4DA71A0}"/>
    <cellStyle name="Normal 9 5 2 3 2" xfId="872" xr:uid="{A096058A-73E1-4637-8337-01D9D02374F1}"/>
    <cellStyle name="Normal 9 5 2 3 2 2" xfId="873" xr:uid="{86A82B27-4EC2-4772-98AA-41426341B9C1}"/>
    <cellStyle name="Normal 9 5 2 3 2 2 2" xfId="5056" xr:uid="{57F26DE9-61F5-46F3-8FC3-01C4208D28A6}"/>
    <cellStyle name="Normal 9 5 2 3 2 3" xfId="4150" xr:uid="{F2921BFD-D8B5-48F9-8340-E826D2521837}"/>
    <cellStyle name="Normal 9 5 2 3 2 3 2" xfId="5057" xr:uid="{4DDDF2E8-AEBC-46FB-BF14-380B54131883}"/>
    <cellStyle name="Normal 9 5 2 3 2 4" xfId="4151" xr:uid="{A27872DF-3902-425C-A91E-402E0CB53FBB}"/>
    <cellStyle name="Normal 9 5 2 3 2 4 2" xfId="5058" xr:uid="{8421B5A3-2AFF-415B-BE68-86468E28847A}"/>
    <cellStyle name="Normal 9 5 2 3 2 5" xfId="5055" xr:uid="{7B75A5B2-8280-446E-BB8D-D8608253AEB2}"/>
    <cellStyle name="Normal 9 5 2 3 3" xfId="874" xr:uid="{4C5729AA-22D4-4934-8430-C8CF04B63060}"/>
    <cellStyle name="Normal 9 5 2 3 3 2" xfId="4152" xr:uid="{2D8D4E8B-C385-4970-ADF5-4307C0DA3E8D}"/>
    <cellStyle name="Normal 9 5 2 3 3 2 2" xfId="5060" xr:uid="{AB77C2DC-47D0-47FD-AC7F-3B2F331691C6}"/>
    <cellStyle name="Normal 9 5 2 3 3 3" xfId="4153" xr:uid="{F61A48A6-8ED4-4870-9A83-88EAA6AF861B}"/>
    <cellStyle name="Normal 9 5 2 3 3 3 2" xfId="5061" xr:uid="{01AD4615-FBF8-49FC-A77D-1277D81ADA1E}"/>
    <cellStyle name="Normal 9 5 2 3 3 4" xfId="4154" xr:uid="{2F9746DE-0B13-465A-8E8B-8EEF9E12E3BD}"/>
    <cellStyle name="Normal 9 5 2 3 3 4 2" xfId="5062" xr:uid="{7363FDF7-7817-4BE0-BE3E-B7AF754E453B}"/>
    <cellStyle name="Normal 9 5 2 3 3 5" xfId="5059" xr:uid="{7EA60EDF-5F99-4F9D-88B3-209D2F6DB591}"/>
    <cellStyle name="Normal 9 5 2 3 4" xfId="4155" xr:uid="{661296FA-418B-4B70-8553-A32EC9B7043A}"/>
    <cellStyle name="Normal 9 5 2 3 4 2" xfId="5063" xr:uid="{83162FC7-0EEE-4F47-BC31-9ADF1393C2A7}"/>
    <cellStyle name="Normal 9 5 2 3 5" xfId="4156" xr:uid="{98C7FD72-692F-4EB7-8536-F021A669B9A1}"/>
    <cellStyle name="Normal 9 5 2 3 5 2" xfId="5064" xr:uid="{92CB34C3-8545-42AB-B0C2-C5D9DBAA673E}"/>
    <cellStyle name="Normal 9 5 2 3 6" xfId="4157" xr:uid="{93E34DF9-BA0C-4CCE-A6DC-05F1762E4513}"/>
    <cellStyle name="Normal 9 5 2 3 6 2" xfId="5065" xr:uid="{4B3B30F8-03E0-4947-AE87-88490529901D}"/>
    <cellStyle name="Normal 9 5 2 3 7" xfId="5054" xr:uid="{A07096A5-0B8E-4F54-8A51-9C134CA31D44}"/>
    <cellStyle name="Normal 9 5 2 4" xfId="875" xr:uid="{84C7D3D1-7E02-41D4-9D59-594DE993A9B1}"/>
    <cellStyle name="Normal 9 5 2 4 2" xfId="876" xr:uid="{6C62C269-7593-4EF2-A9AE-43801D32A4F5}"/>
    <cellStyle name="Normal 9 5 2 4 2 2" xfId="4158" xr:uid="{DCE992B0-88E2-4DBA-BF80-FC0BFDCF4925}"/>
    <cellStyle name="Normal 9 5 2 4 2 2 2" xfId="5068" xr:uid="{4A93EE39-47EC-47E0-9EDC-353B30A54A7D}"/>
    <cellStyle name="Normal 9 5 2 4 2 3" xfId="4159" xr:uid="{FFC42806-E832-4EB8-B514-3B2AFE18FED0}"/>
    <cellStyle name="Normal 9 5 2 4 2 3 2" xfId="5069" xr:uid="{C73C9AC1-739E-4048-8220-B11289BE68A0}"/>
    <cellStyle name="Normal 9 5 2 4 2 4" xfId="4160" xr:uid="{FFDD4630-A847-4C77-8F90-BB52F51C24EC}"/>
    <cellStyle name="Normal 9 5 2 4 2 4 2" xfId="5070" xr:uid="{839F0DC6-68BE-4B78-97C4-76813F601718}"/>
    <cellStyle name="Normal 9 5 2 4 2 5" xfId="5067" xr:uid="{F4E7DA50-60E6-4181-97A2-FC537AFEFF7F}"/>
    <cellStyle name="Normal 9 5 2 4 3" xfId="4161" xr:uid="{97C7E5CB-48EF-46CD-BB1A-16EF4950698E}"/>
    <cellStyle name="Normal 9 5 2 4 3 2" xfId="5071" xr:uid="{A421FA6B-4895-425B-B283-2E96A09CDB2E}"/>
    <cellStyle name="Normal 9 5 2 4 4" xfId="4162" xr:uid="{643D15DD-0E38-4063-B3F5-26D9077634EF}"/>
    <cellStyle name="Normal 9 5 2 4 4 2" xfId="5072" xr:uid="{9EF49BED-4B99-4064-9E7F-A1C9E1E70683}"/>
    <cellStyle name="Normal 9 5 2 4 5" xfId="4163" xr:uid="{98AEFDE1-1865-4013-B188-14787C093ECD}"/>
    <cellStyle name="Normal 9 5 2 4 5 2" xfId="5073" xr:uid="{CEBD2D50-3C75-4DBB-8D41-5BD418CD9720}"/>
    <cellStyle name="Normal 9 5 2 4 6" xfId="5066" xr:uid="{030022F8-44BF-4F61-B48B-0518ED200AD2}"/>
    <cellStyle name="Normal 9 5 2 5" xfId="877" xr:uid="{3D4B6FB3-E010-4205-B316-F2A4D2E21FB5}"/>
    <cellStyle name="Normal 9 5 2 5 2" xfId="4164" xr:uid="{823460D6-1666-44FE-9191-418486D54501}"/>
    <cellStyle name="Normal 9 5 2 5 2 2" xfId="5075" xr:uid="{A6AFAFCC-A0B2-442E-BCE9-FEFAF0EE436D}"/>
    <cellStyle name="Normal 9 5 2 5 3" xfId="4165" xr:uid="{780BE120-E122-43E0-A1E0-61A4F6F65F60}"/>
    <cellStyle name="Normal 9 5 2 5 3 2" xfId="5076" xr:uid="{3491F7A3-54B4-417E-A7E8-FDAEAEC1E2B4}"/>
    <cellStyle name="Normal 9 5 2 5 4" xfId="4166" xr:uid="{73EB17C4-E5B0-45A3-AF85-CCE56EAFA94C}"/>
    <cellStyle name="Normal 9 5 2 5 4 2" xfId="5077" xr:uid="{E3D6F3C5-0FC1-49E0-BC02-B4C0EA2D2F36}"/>
    <cellStyle name="Normal 9 5 2 5 5" xfId="5074" xr:uid="{E2D97A11-D29F-4E6C-ABFC-5AB9EF093FAE}"/>
    <cellStyle name="Normal 9 5 2 6" xfId="4167" xr:uid="{8A5ADC94-8A5B-4E12-ACD6-1F46F450FF7E}"/>
    <cellStyle name="Normal 9 5 2 6 2" xfId="4168" xr:uid="{7CDD0CE6-5EF2-47F8-9601-4F4FE055D1AB}"/>
    <cellStyle name="Normal 9 5 2 6 2 2" xfId="5079" xr:uid="{49B65370-D963-4700-A735-4B11E51CFCA6}"/>
    <cellStyle name="Normal 9 5 2 6 3" xfId="4169" xr:uid="{B5C41886-5F53-4E49-8CC6-6510A2ABA15E}"/>
    <cellStyle name="Normal 9 5 2 6 3 2" xfId="5080" xr:uid="{D31E94CC-DF59-4A4E-AD72-BDEDEB183054}"/>
    <cellStyle name="Normal 9 5 2 6 4" xfId="4170" xr:uid="{B40DE4BB-6893-45BC-8312-96E304C0C60F}"/>
    <cellStyle name="Normal 9 5 2 6 4 2" xfId="5081" xr:uid="{4E118EF3-DE7E-4333-8AC5-A1938B961329}"/>
    <cellStyle name="Normal 9 5 2 6 5" xfId="5078" xr:uid="{E00D6A1D-708D-43D9-91A8-A97D791C4164}"/>
    <cellStyle name="Normal 9 5 2 7" xfId="4171" xr:uid="{7928FE6E-8C33-4B16-9DC3-A1106AA42CCE}"/>
    <cellStyle name="Normal 9 5 2 7 2" xfId="5082" xr:uid="{E8A40B22-DDA4-4ACC-8828-DBCBBF5B9F7D}"/>
    <cellStyle name="Normal 9 5 2 8" xfId="4172" xr:uid="{8C13021A-BF6A-4C57-B6EB-6BC389C0D379}"/>
    <cellStyle name="Normal 9 5 2 8 2" xfId="5083" xr:uid="{59502788-AA3D-4E0C-9899-2DB3E9E3A15E}"/>
    <cellStyle name="Normal 9 5 2 9" xfId="4173" xr:uid="{F8593DD9-F770-49E5-926B-94D4E7A54578}"/>
    <cellStyle name="Normal 9 5 2 9 2" xfId="5084" xr:uid="{B7F62956-0E7E-49DC-AD0B-AC7CF4CE700A}"/>
    <cellStyle name="Normal 9 5 3" xfId="420" xr:uid="{CDB1A34A-5DA5-4A5B-8557-102983CB23F7}"/>
    <cellStyle name="Normal 9 5 3 2" xfId="878" xr:uid="{744BC408-DDAE-4DDB-9C75-177278D93313}"/>
    <cellStyle name="Normal 9 5 3 2 2" xfId="879" xr:uid="{0D4E2215-0E83-4126-A36A-A3B333B21FF1}"/>
    <cellStyle name="Normal 9 5 3 2 2 2" xfId="2451" xr:uid="{3E2A053A-19AA-46F5-8F2C-3094C75E3975}"/>
    <cellStyle name="Normal 9 5 3 2 2 2 2" xfId="2452" xr:uid="{9AC88BC8-9669-4022-BB8C-29340D02A9FA}"/>
    <cellStyle name="Normal 9 5 3 2 2 2 2 2" xfId="5089" xr:uid="{8D50D00C-02B7-4A73-A9F4-3A1DE64E5EFA}"/>
    <cellStyle name="Normal 9 5 3 2 2 2 3" xfId="5088" xr:uid="{B16ACAFF-9D6A-49AD-BAB0-DFB923BDD341}"/>
    <cellStyle name="Normal 9 5 3 2 2 3" xfId="2453" xr:uid="{2D8D4BE4-AE76-4EEE-BFD6-F72DF02396DB}"/>
    <cellStyle name="Normal 9 5 3 2 2 3 2" xfId="5090" xr:uid="{BA0884FC-E9B5-45E3-81BA-9BF82E7ACCAB}"/>
    <cellStyle name="Normal 9 5 3 2 2 4" xfId="4174" xr:uid="{453529B5-D42B-4828-98F4-C74C24F1C624}"/>
    <cellStyle name="Normal 9 5 3 2 2 4 2" xfId="5091" xr:uid="{EE7BD197-961B-4C46-8F66-7D481B5AF967}"/>
    <cellStyle name="Normal 9 5 3 2 2 5" xfId="5087" xr:uid="{47BC1817-48F9-4C42-A602-FF2C0EEF7473}"/>
    <cellStyle name="Normal 9 5 3 2 3" xfId="2454" xr:uid="{190DF566-B937-448E-AE89-F7A7AD3585CD}"/>
    <cellStyle name="Normal 9 5 3 2 3 2" xfId="2455" xr:uid="{69D85701-124F-49C7-A3F7-76055271F7F8}"/>
    <cellStyle name="Normal 9 5 3 2 3 2 2" xfId="5093" xr:uid="{BBDFA8F5-D342-4446-9238-CEEA916A217F}"/>
    <cellStyle name="Normal 9 5 3 2 3 3" xfId="4175" xr:uid="{D93DDC6A-7896-4DE2-B618-4621B66EE316}"/>
    <cellStyle name="Normal 9 5 3 2 3 3 2" xfId="5094" xr:uid="{46DF43D7-8DEA-4B87-AB0B-EB2011CBD2BE}"/>
    <cellStyle name="Normal 9 5 3 2 3 4" xfId="4176" xr:uid="{4B5C1333-E5CA-436E-A915-27A55C7C635F}"/>
    <cellStyle name="Normal 9 5 3 2 3 4 2" xfId="5095" xr:uid="{1057C009-CF08-415E-B6A5-8D87B36A88DD}"/>
    <cellStyle name="Normal 9 5 3 2 3 5" xfId="5092" xr:uid="{648E72B7-BAFF-46B2-BA4F-EE4F1F7A8224}"/>
    <cellStyle name="Normal 9 5 3 2 4" xfId="2456" xr:uid="{84B977DB-A6BD-45A8-B1A7-E6B7CD77A5EA}"/>
    <cellStyle name="Normal 9 5 3 2 4 2" xfId="5096" xr:uid="{33FE632C-8420-4E32-A67E-3DA126454F53}"/>
    <cellStyle name="Normal 9 5 3 2 5" xfId="4177" xr:uid="{ECAC3BD3-35CA-4B2D-B107-2532F1A7398C}"/>
    <cellStyle name="Normal 9 5 3 2 5 2" xfId="5097" xr:uid="{E4B5EA0D-312C-4E3F-92D8-9AEB7FD4BE5A}"/>
    <cellStyle name="Normal 9 5 3 2 6" xfId="4178" xr:uid="{68EDC7DC-F4BF-436B-93E1-4599AEE72FBF}"/>
    <cellStyle name="Normal 9 5 3 2 6 2" xfId="5098" xr:uid="{6EA48942-9926-4C67-9757-B69BCB845D34}"/>
    <cellStyle name="Normal 9 5 3 2 7" xfId="5086" xr:uid="{B2E4F13E-21A5-4B12-9DCC-3BF4B479D72B}"/>
    <cellStyle name="Normal 9 5 3 3" xfId="880" xr:uid="{CA72D379-FCB5-459A-813F-50F2BA57F41B}"/>
    <cellStyle name="Normal 9 5 3 3 2" xfId="2457" xr:uid="{2683C97B-0F13-46F4-9988-302F520F79DB}"/>
    <cellStyle name="Normal 9 5 3 3 2 2" xfId="2458" xr:uid="{146885BC-833E-41D5-B7C7-D32C224DE262}"/>
    <cellStyle name="Normal 9 5 3 3 2 2 2" xfId="5101" xr:uid="{CC6C2B11-5DCE-47C9-A2B1-540B068C706B}"/>
    <cellStyle name="Normal 9 5 3 3 2 3" xfId="4179" xr:uid="{65D9FCC2-C7A7-4980-AA82-5B19A74AC3BF}"/>
    <cellStyle name="Normal 9 5 3 3 2 3 2" xfId="5102" xr:uid="{B6DC00B1-C779-4B87-96ED-89FAD5F71946}"/>
    <cellStyle name="Normal 9 5 3 3 2 4" xfId="4180" xr:uid="{57D26ADA-849D-45E3-92D0-339DCC73AAEA}"/>
    <cellStyle name="Normal 9 5 3 3 2 4 2" xfId="5103" xr:uid="{2495ADA5-7627-4E50-8BAD-A5859AA300A8}"/>
    <cellStyle name="Normal 9 5 3 3 2 5" xfId="5100" xr:uid="{C8D494F0-D5FB-4869-A752-9C9419964F28}"/>
    <cellStyle name="Normal 9 5 3 3 3" xfId="2459" xr:uid="{FD00A6B9-AE17-489D-9030-148D1F83757F}"/>
    <cellStyle name="Normal 9 5 3 3 3 2" xfId="5104" xr:uid="{0258CE24-96BD-4CE8-8DAD-1DECE1DFB5C9}"/>
    <cellStyle name="Normal 9 5 3 3 4" xfId="4181" xr:uid="{336E102F-AE8A-4097-A4BF-3D3DB16CB80F}"/>
    <cellStyle name="Normal 9 5 3 3 4 2" xfId="5105" xr:uid="{E6E77F0A-DC4A-4342-9764-4293ADFF9D97}"/>
    <cellStyle name="Normal 9 5 3 3 5" xfId="4182" xr:uid="{0421CF11-DA48-424F-964E-BAD2775F7841}"/>
    <cellStyle name="Normal 9 5 3 3 5 2" xfId="5106" xr:uid="{EA108E95-4B34-48D9-A277-38595142471C}"/>
    <cellStyle name="Normal 9 5 3 3 6" xfId="5099" xr:uid="{4A8230A7-C0E3-4DFF-A60D-3F96D433088D}"/>
    <cellStyle name="Normal 9 5 3 4" xfId="2460" xr:uid="{A9E837E2-2113-4A76-9D4A-63825BF25A7D}"/>
    <cellStyle name="Normal 9 5 3 4 2" xfId="2461" xr:uid="{EF62EF35-5F09-4660-BA00-822A79707AE5}"/>
    <cellStyle name="Normal 9 5 3 4 2 2" xfId="5108" xr:uid="{43E4244F-C526-4E6D-A3FD-76B981F2FEC5}"/>
    <cellStyle name="Normal 9 5 3 4 3" xfId="4183" xr:uid="{6A77C753-82D9-4C20-9988-3370BBA5B941}"/>
    <cellStyle name="Normal 9 5 3 4 3 2" xfId="5109" xr:uid="{9FF6DA08-5DC7-4DA4-8388-2D07AA613541}"/>
    <cellStyle name="Normal 9 5 3 4 4" xfId="4184" xr:uid="{6ED43644-7AAF-4EB5-B52B-57D7E49FB372}"/>
    <cellStyle name="Normal 9 5 3 4 4 2" xfId="5110" xr:uid="{B19ABD2C-F3E7-4AFD-B3A3-D6719F1CFAC4}"/>
    <cellStyle name="Normal 9 5 3 4 5" xfId="5107" xr:uid="{14FEE679-1127-4E23-B9E9-FABC291D636C}"/>
    <cellStyle name="Normal 9 5 3 5" xfId="2462" xr:uid="{7F865857-5881-4E84-8268-2806EC6DE6C0}"/>
    <cellStyle name="Normal 9 5 3 5 2" xfId="4185" xr:uid="{212E7EE4-656F-45D7-91DC-DC9DD2B4F958}"/>
    <cellStyle name="Normal 9 5 3 5 2 2" xfId="5112" xr:uid="{E63D865E-CB77-46BA-B1DB-AA7F1E31A011}"/>
    <cellStyle name="Normal 9 5 3 5 3" xfId="4186" xr:uid="{24400110-763C-4170-BAE5-78DAB90EADAE}"/>
    <cellStyle name="Normal 9 5 3 5 3 2" xfId="5113" xr:uid="{AF392A4B-B69E-45D8-B674-2233DC3D6EED}"/>
    <cellStyle name="Normal 9 5 3 5 4" xfId="4187" xr:uid="{FE0BB75A-BAA6-4C86-9120-65829278F373}"/>
    <cellStyle name="Normal 9 5 3 5 4 2" xfId="5114" xr:uid="{D1B6501D-04E1-42D2-89DA-5C6043555F14}"/>
    <cellStyle name="Normal 9 5 3 5 5" xfId="5111" xr:uid="{79719DD7-8842-48B5-A34E-06D8A0208FC7}"/>
    <cellStyle name="Normal 9 5 3 6" xfId="4188" xr:uid="{2FCB1F4E-A2F3-4371-9BBB-D44A95EAA196}"/>
    <cellStyle name="Normal 9 5 3 6 2" xfId="5115" xr:uid="{AEF43E7B-7E87-4909-8D5C-AF556C999E60}"/>
    <cellStyle name="Normal 9 5 3 7" xfId="4189" xr:uid="{185B7EA3-8B5B-45B8-84D3-B6EDAC226078}"/>
    <cellStyle name="Normal 9 5 3 7 2" xfId="5116" xr:uid="{F05460B0-DC81-428A-AECB-5467950BDFAB}"/>
    <cellStyle name="Normal 9 5 3 8" xfId="4190" xr:uid="{3214FC43-7D82-4406-A2CC-6415DBD66187}"/>
    <cellStyle name="Normal 9 5 3 8 2" xfId="5117" xr:uid="{9025B74B-D269-47D6-B98B-6595E9010320}"/>
    <cellStyle name="Normal 9 5 3 9" xfId="5085" xr:uid="{B0BF9BF0-8E97-45DD-BBCB-5B6143974154}"/>
    <cellStyle name="Normal 9 5 4" xfId="421" xr:uid="{316F2C50-1CB4-44C8-A5C2-02EBA9093077}"/>
    <cellStyle name="Normal 9 5 4 2" xfId="881" xr:uid="{3CE047C0-E530-4BBC-A351-9CEC5E55CA76}"/>
    <cellStyle name="Normal 9 5 4 2 2" xfId="882" xr:uid="{67CC168E-2EDA-41CD-8BD4-EAE0402AF7D9}"/>
    <cellStyle name="Normal 9 5 4 2 2 2" xfId="2463" xr:uid="{6170C619-CF7B-4105-A5AA-32D3E73F4A1F}"/>
    <cellStyle name="Normal 9 5 4 2 2 2 2" xfId="5121" xr:uid="{8B443EAE-EC93-4A96-854E-D8228ECDF27E}"/>
    <cellStyle name="Normal 9 5 4 2 2 3" xfId="4191" xr:uid="{5F2A97FB-7E01-4393-921E-765479954DC3}"/>
    <cellStyle name="Normal 9 5 4 2 2 3 2" xfId="5122" xr:uid="{05ABDBDC-024A-4801-A555-C5475EC21F5A}"/>
    <cellStyle name="Normal 9 5 4 2 2 4" xfId="4192" xr:uid="{60C3BCAC-9571-43FD-9147-933D87F67316}"/>
    <cellStyle name="Normal 9 5 4 2 2 4 2" xfId="5123" xr:uid="{5F1C6F49-B317-44BE-B4EC-D28883EEDDCB}"/>
    <cellStyle name="Normal 9 5 4 2 2 5" xfId="5120" xr:uid="{C8FED416-2523-4FD4-A1E6-53FE47CC5A30}"/>
    <cellStyle name="Normal 9 5 4 2 3" xfId="2464" xr:uid="{F3683728-F47C-4BDA-9172-6EFF5D1CC164}"/>
    <cellStyle name="Normal 9 5 4 2 3 2" xfId="5124" xr:uid="{A9B1FE51-B302-4CC0-B95F-6F0DDEE2C4F3}"/>
    <cellStyle name="Normal 9 5 4 2 4" xfId="4193" xr:uid="{3BF1E551-5D14-4A62-AF04-955A43DA8051}"/>
    <cellStyle name="Normal 9 5 4 2 4 2" xfId="5125" xr:uid="{A28613BF-3DDC-4A11-94DC-7B497E70D20A}"/>
    <cellStyle name="Normal 9 5 4 2 5" xfId="4194" xr:uid="{50C9B418-AF43-4C32-B745-F649E2D22960}"/>
    <cellStyle name="Normal 9 5 4 2 5 2" xfId="5126" xr:uid="{2FA0A6AE-8CB8-4101-AF99-9116D822A142}"/>
    <cellStyle name="Normal 9 5 4 2 6" xfId="5119" xr:uid="{E98394E7-5B89-413F-9480-E9B85AA97401}"/>
    <cellStyle name="Normal 9 5 4 3" xfId="883" xr:uid="{B5D119CC-4D28-4E83-888D-C5539681D203}"/>
    <cellStyle name="Normal 9 5 4 3 2" xfId="2465" xr:uid="{B6B3A091-A7AB-40E0-A5B2-31B82FA539DB}"/>
    <cellStyle name="Normal 9 5 4 3 2 2" xfId="5128" xr:uid="{A7D6C4F7-8F1D-4B71-AEA2-7251EAC2F3F0}"/>
    <cellStyle name="Normal 9 5 4 3 3" xfId="4195" xr:uid="{F451AE1F-3818-4FEC-A748-F5F2F92B0D42}"/>
    <cellStyle name="Normal 9 5 4 3 3 2" xfId="5129" xr:uid="{ECC6F96F-407F-4B5E-A5E0-7A4D62C3D0A4}"/>
    <cellStyle name="Normal 9 5 4 3 4" xfId="4196" xr:uid="{358A2663-CFAD-490D-945E-2DE26A35F1BF}"/>
    <cellStyle name="Normal 9 5 4 3 4 2" xfId="5130" xr:uid="{4BFAE84F-3D27-4B13-887B-650F332C3477}"/>
    <cellStyle name="Normal 9 5 4 3 5" xfId="5127" xr:uid="{F4F70DC5-5E8B-4A74-9BF5-7289F4E1E7B7}"/>
    <cellStyle name="Normal 9 5 4 4" xfId="2466" xr:uid="{F48BDC98-F4ED-4F3B-A242-91F353E4706E}"/>
    <cellStyle name="Normal 9 5 4 4 2" xfId="4197" xr:uid="{5F5C93E4-BA4F-4341-BC18-99392B243A5D}"/>
    <cellStyle name="Normal 9 5 4 4 2 2" xfId="5132" xr:uid="{1DA7F5B0-22FF-44F4-A82C-1F8CC5CFB5ED}"/>
    <cellStyle name="Normal 9 5 4 4 3" xfId="4198" xr:uid="{8DD8E20E-EA59-496C-A962-D78C75A83033}"/>
    <cellStyle name="Normal 9 5 4 4 3 2" xfId="5133" xr:uid="{76295ECC-7271-46B8-B9D0-37C9489CD23B}"/>
    <cellStyle name="Normal 9 5 4 4 4" xfId="4199" xr:uid="{C03F7635-DEBF-4239-8684-6F929019895D}"/>
    <cellStyle name="Normal 9 5 4 4 4 2" xfId="5134" xr:uid="{A2A2B891-5C25-475C-AD07-6A866FB2DE91}"/>
    <cellStyle name="Normal 9 5 4 4 5" xfId="5131" xr:uid="{B07B3484-724D-44ED-8378-56AFE82BAE99}"/>
    <cellStyle name="Normal 9 5 4 5" xfId="4200" xr:uid="{4B0EC795-48D6-46FE-87F5-370D4BC0DE18}"/>
    <cellStyle name="Normal 9 5 4 5 2" xfId="5135" xr:uid="{9864F819-DFBC-4FC2-867F-613BD9D98701}"/>
    <cellStyle name="Normal 9 5 4 6" xfId="4201" xr:uid="{354806D8-56E2-472C-9235-59AD399E3CFA}"/>
    <cellStyle name="Normal 9 5 4 6 2" xfId="5136" xr:uid="{E7FB23E5-F386-420B-A7E7-ADBE739685CE}"/>
    <cellStyle name="Normal 9 5 4 7" xfId="4202" xr:uid="{BF1CC511-1DC0-42B3-9C33-76E6E60A2B80}"/>
    <cellStyle name="Normal 9 5 4 7 2" xfId="5137" xr:uid="{FCAB655C-6ACC-4133-9BC3-7E71226C275C}"/>
    <cellStyle name="Normal 9 5 4 8" xfId="5118" xr:uid="{BAB425D9-7A38-437C-B264-FB4123E5A677}"/>
    <cellStyle name="Normal 9 5 5" xfId="422" xr:uid="{5A4BF557-57F4-43A6-837F-D31A54EC4F4C}"/>
    <cellStyle name="Normal 9 5 5 2" xfId="884" xr:uid="{AAA6FEE7-42D4-4ECD-BE74-D9F0AEC52ED4}"/>
    <cellStyle name="Normal 9 5 5 2 2" xfId="2467" xr:uid="{B5127E66-FA35-44A3-B904-BF102A54D246}"/>
    <cellStyle name="Normal 9 5 5 2 2 2" xfId="5140" xr:uid="{95477444-A88F-49EC-8BAA-8CBBA939CDCF}"/>
    <cellStyle name="Normal 9 5 5 2 3" xfId="4203" xr:uid="{03CD1894-7156-4CD6-A6B6-E8B627DD02EB}"/>
    <cellStyle name="Normal 9 5 5 2 3 2" xfId="5141" xr:uid="{E6EA96DB-8E28-47A7-AA63-90F2DF588FAF}"/>
    <cellStyle name="Normal 9 5 5 2 4" xfId="4204" xr:uid="{DC0FBD37-DA72-4053-9383-C5E77130A1D5}"/>
    <cellStyle name="Normal 9 5 5 2 4 2" xfId="5142" xr:uid="{C502BEAE-C8F7-4EEE-8880-FBD8741FC65F}"/>
    <cellStyle name="Normal 9 5 5 2 5" xfId="5139" xr:uid="{23026007-4C79-4F5C-8A20-45529FA3D994}"/>
    <cellStyle name="Normal 9 5 5 3" xfId="2468" xr:uid="{D22ABB7D-9453-44D7-B19F-84CDE72BAD21}"/>
    <cellStyle name="Normal 9 5 5 3 2" xfId="4205" xr:uid="{5957EBAF-4B8C-4243-8FF1-6DC898C0E874}"/>
    <cellStyle name="Normal 9 5 5 3 2 2" xfId="5144" xr:uid="{3A62609E-BDF3-4B2F-A939-A0762DE75CB5}"/>
    <cellStyle name="Normal 9 5 5 3 3" xfId="4206" xr:uid="{AE36D20F-5F51-4C3E-8E2E-7F2A76937D01}"/>
    <cellStyle name="Normal 9 5 5 3 3 2" xfId="5145" xr:uid="{984D8697-EB46-42E0-A869-1DFC02B1EAEE}"/>
    <cellStyle name="Normal 9 5 5 3 4" xfId="4207" xr:uid="{90400179-8A56-4696-AA36-D7445C887468}"/>
    <cellStyle name="Normal 9 5 5 3 4 2" xfId="5146" xr:uid="{55C30316-44AA-4D36-A3CC-9D82809C167C}"/>
    <cellStyle name="Normal 9 5 5 3 5" xfId="5143" xr:uid="{5FE289DE-5202-4DA9-B400-74593332EE4B}"/>
    <cellStyle name="Normal 9 5 5 4" xfId="4208" xr:uid="{58406DB6-CEEB-4893-A00E-C473D198BFD1}"/>
    <cellStyle name="Normal 9 5 5 4 2" xfId="5147" xr:uid="{B2F402EE-02BF-4D19-B181-613FF9EAB1F0}"/>
    <cellStyle name="Normal 9 5 5 5" xfId="4209" xr:uid="{BA02254B-6643-4CD4-A0BD-5251E76B2BEC}"/>
    <cellStyle name="Normal 9 5 5 5 2" xfId="5148" xr:uid="{97817030-BD39-4D52-959C-1C88A7F4FED7}"/>
    <cellStyle name="Normal 9 5 5 6" xfId="4210" xr:uid="{98B0C824-182F-4273-BC71-E03E888A4AEA}"/>
    <cellStyle name="Normal 9 5 5 6 2" xfId="5149" xr:uid="{10846CC3-82D4-42A8-8DDC-97DF04C21113}"/>
    <cellStyle name="Normal 9 5 5 7" xfId="5138" xr:uid="{9AD66E05-396E-4B0C-BF4B-B938152C33DE}"/>
    <cellStyle name="Normal 9 5 6" xfId="885" xr:uid="{783E5CFA-2AE0-489E-9FD9-FF4F8A3FF4BB}"/>
    <cellStyle name="Normal 9 5 6 2" xfId="2469" xr:uid="{48E45BA2-122A-4F66-A928-867FBB8E1711}"/>
    <cellStyle name="Normal 9 5 6 2 2" xfId="4211" xr:uid="{01886DB1-A739-463D-87D2-3DADC09D9184}"/>
    <cellStyle name="Normal 9 5 6 2 2 2" xfId="5152" xr:uid="{30BD076D-5969-47B9-AF1E-9BC71337FE70}"/>
    <cellStyle name="Normal 9 5 6 2 3" xfId="4212" xr:uid="{72B2E69E-3707-40D5-B6CA-57720EE60BE6}"/>
    <cellStyle name="Normal 9 5 6 2 3 2" xfId="5153" xr:uid="{3EA573DA-43D2-44F5-B48E-BC7DBE09F89B}"/>
    <cellStyle name="Normal 9 5 6 2 4" xfId="4213" xr:uid="{E663D798-15AF-4058-8814-21C1DE069E67}"/>
    <cellStyle name="Normal 9 5 6 2 4 2" xfId="5154" xr:uid="{16C69DDE-0A47-43FF-86B6-1E3950576471}"/>
    <cellStyle name="Normal 9 5 6 2 5" xfId="5151" xr:uid="{010B1EF9-C3DD-4B76-A0CA-6486C5962276}"/>
    <cellStyle name="Normal 9 5 6 3" xfId="4214" xr:uid="{71F72DAB-3694-4354-BD5F-54441B6D274D}"/>
    <cellStyle name="Normal 9 5 6 3 2" xfId="5155" xr:uid="{11932140-3EC5-499E-99CE-6F756BFBADA6}"/>
    <cellStyle name="Normal 9 5 6 4" xfId="4215" xr:uid="{F21572B2-3641-4356-896C-B15D974A2259}"/>
    <cellStyle name="Normal 9 5 6 4 2" xfId="5156" xr:uid="{CF59F611-8468-4E20-8B87-3ED3D6D0180D}"/>
    <cellStyle name="Normal 9 5 6 5" xfId="4216" xr:uid="{639FC6C6-E8C7-4D44-B96A-BDE71C8753EB}"/>
    <cellStyle name="Normal 9 5 6 5 2" xfId="5157" xr:uid="{D8178810-B2A7-4354-963B-BAC1C03BB4F5}"/>
    <cellStyle name="Normal 9 5 6 6" xfId="5150" xr:uid="{3E2A9448-7018-4B5A-895D-07DE65728DD0}"/>
    <cellStyle name="Normal 9 5 7" xfId="2470" xr:uid="{63A371D6-E44D-4D6D-9458-23C8B16BE816}"/>
    <cellStyle name="Normal 9 5 7 2" xfId="4217" xr:uid="{5CA62F96-1C50-4B33-9B17-14E92D816B5B}"/>
    <cellStyle name="Normal 9 5 7 2 2" xfId="5159" xr:uid="{D257CC6C-575B-45D5-9C6F-3636A0395977}"/>
    <cellStyle name="Normal 9 5 7 3" xfId="4218" xr:uid="{3E2BED82-43C9-4803-BE03-8A278EFCF23E}"/>
    <cellStyle name="Normal 9 5 7 3 2" xfId="5160" xr:uid="{67D11A9F-D735-4A6C-92F9-63B881609AA0}"/>
    <cellStyle name="Normal 9 5 7 4" xfId="4219" xr:uid="{B4CFFCC1-6881-4E5E-A35E-1B4B400A7144}"/>
    <cellStyle name="Normal 9 5 7 4 2" xfId="5161" xr:uid="{C26D1048-2C27-4E34-922E-37BFDB744EB7}"/>
    <cellStyle name="Normal 9 5 7 5" xfId="5158" xr:uid="{B0E15B1F-9FFF-4B1B-80B6-C7317BA5FCBA}"/>
    <cellStyle name="Normal 9 5 8" xfId="4220" xr:uid="{104ADBC1-9EEA-4096-A489-2547510DF22E}"/>
    <cellStyle name="Normal 9 5 8 2" xfId="4221" xr:uid="{B833A495-F607-4C83-8C40-FD6FF66A34D7}"/>
    <cellStyle name="Normal 9 5 8 2 2" xfId="5163" xr:uid="{8ED9960A-E793-424F-93C8-DFBC7A3AAF01}"/>
    <cellStyle name="Normal 9 5 8 3" xfId="4222" xr:uid="{B497BE77-AF10-4524-A476-4C204DE7E3B1}"/>
    <cellStyle name="Normal 9 5 8 3 2" xfId="5164" xr:uid="{90A113B4-637E-4C1F-A116-C3C8D72A25D5}"/>
    <cellStyle name="Normal 9 5 8 4" xfId="4223" xr:uid="{CA2B7D13-B92B-4157-8855-FC6A51697A09}"/>
    <cellStyle name="Normal 9 5 8 4 2" xfId="5165" xr:uid="{D69C9198-9CAC-4401-A695-300156CA5909}"/>
    <cellStyle name="Normal 9 5 8 5" xfId="5162" xr:uid="{FF979AA5-45D6-4CC2-8312-065A3A7E43AF}"/>
    <cellStyle name="Normal 9 5 9" xfId="4224" xr:uid="{96144D0E-0BD5-4185-84F3-BFF8726FBB20}"/>
    <cellStyle name="Normal 9 5 9 2" xfId="5166" xr:uid="{B9CBF0E7-90BB-4207-BCA6-E48E14E14420}"/>
    <cellStyle name="Normal 9 6" xfId="181" xr:uid="{24AF1603-5FC0-4169-8C9B-69D8DD040626}"/>
    <cellStyle name="Normal 9 6 10" xfId="5167" xr:uid="{0DD59C8D-3F3C-479A-9CBF-1116FCBFE6CE}"/>
    <cellStyle name="Normal 9 6 2" xfId="182" xr:uid="{97A7AC43-DCEF-44F1-BF43-F7CF8010A4E9}"/>
    <cellStyle name="Normal 9 6 2 2" xfId="423" xr:uid="{26E63798-A246-442D-AC07-AFE7E662E304}"/>
    <cellStyle name="Normal 9 6 2 2 2" xfId="886" xr:uid="{35483980-B423-4ED1-B83A-F7D76D44CF27}"/>
    <cellStyle name="Normal 9 6 2 2 2 2" xfId="2471" xr:uid="{F4786D1C-5ED1-4645-A624-F027F974AEA7}"/>
    <cellStyle name="Normal 9 6 2 2 2 2 2" xfId="5171" xr:uid="{3CE27348-538A-45EF-9A46-5DC2C63947CD}"/>
    <cellStyle name="Normal 9 6 2 2 2 3" xfId="4225" xr:uid="{9EDDE1DE-0B85-4E4A-B47E-4E985FDC1F1A}"/>
    <cellStyle name="Normal 9 6 2 2 2 3 2" xfId="5172" xr:uid="{AB4E827D-E82E-483A-BBE5-0DEEAEAA58A3}"/>
    <cellStyle name="Normal 9 6 2 2 2 4" xfId="4226" xr:uid="{BDEBBBD4-D0FB-49F4-BFDB-97586C60CA45}"/>
    <cellStyle name="Normal 9 6 2 2 2 4 2" xfId="5173" xr:uid="{0D08C3C3-6E07-4AF5-8991-FA7792A49C0C}"/>
    <cellStyle name="Normal 9 6 2 2 2 5" xfId="5170" xr:uid="{EE92D7C0-E910-4B36-A04A-61ED219E536E}"/>
    <cellStyle name="Normal 9 6 2 2 3" xfId="2472" xr:uid="{8C424744-A303-4153-8F47-1F141F463C61}"/>
    <cellStyle name="Normal 9 6 2 2 3 2" xfId="4227" xr:uid="{95C02871-7BF9-4909-85B7-1B45D97A58BF}"/>
    <cellStyle name="Normal 9 6 2 2 3 2 2" xfId="5175" xr:uid="{5EA4C23D-3A89-4846-9044-06E0AF336532}"/>
    <cellStyle name="Normal 9 6 2 2 3 3" xfId="4228" xr:uid="{15A16E3C-FE22-44C5-BA37-BC30FD3029B4}"/>
    <cellStyle name="Normal 9 6 2 2 3 3 2" xfId="5176" xr:uid="{66B42BA6-5E26-45BC-B89F-39191747B290}"/>
    <cellStyle name="Normal 9 6 2 2 3 4" xfId="4229" xr:uid="{E974B15E-46C9-4354-9CBE-AAA7398BB801}"/>
    <cellStyle name="Normal 9 6 2 2 3 4 2" xfId="5177" xr:uid="{116C3288-7F5D-4890-98F6-8D8BEA1562C6}"/>
    <cellStyle name="Normal 9 6 2 2 3 5" xfId="5174" xr:uid="{F1CCFFDF-8CB6-4375-B1DB-10DF3609D836}"/>
    <cellStyle name="Normal 9 6 2 2 4" xfId="4230" xr:uid="{1F73CFD3-B192-4975-9650-428E3AFE6C8B}"/>
    <cellStyle name="Normal 9 6 2 2 4 2" xfId="5178" xr:uid="{93D15670-2294-4B26-81D2-26DD3C881104}"/>
    <cellStyle name="Normal 9 6 2 2 5" xfId="4231" xr:uid="{0F37936C-4E33-41B4-8345-C1A79919D801}"/>
    <cellStyle name="Normal 9 6 2 2 5 2" xfId="5179" xr:uid="{42AF64D4-4DD0-40E3-9F3D-02FD6FCD7685}"/>
    <cellStyle name="Normal 9 6 2 2 6" xfId="4232" xr:uid="{ACBD2275-1FED-42B4-80A3-A50B32BC1F35}"/>
    <cellStyle name="Normal 9 6 2 2 6 2" xfId="5180" xr:uid="{C1B0B491-08D8-4574-A4DE-A3EEF21E102D}"/>
    <cellStyle name="Normal 9 6 2 2 7" xfId="5169" xr:uid="{A46FCBF6-210F-4E1C-9F79-042B673ED0FB}"/>
    <cellStyle name="Normal 9 6 2 3" xfId="887" xr:uid="{C4261BDB-B47A-4EB9-A20D-1E7EA498CD94}"/>
    <cellStyle name="Normal 9 6 2 3 2" xfId="2473" xr:uid="{E087102B-A19C-4A19-A3E2-02D7C16D256B}"/>
    <cellStyle name="Normal 9 6 2 3 2 2" xfId="4233" xr:uid="{8B9E9CE9-150E-4B5C-9B6C-326A0A481A9B}"/>
    <cellStyle name="Normal 9 6 2 3 2 2 2" xfId="5183" xr:uid="{CED0372B-ABC2-4613-A8FA-6C216ECAC140}"/>
    <cellStyle name="Normal 9 6 2 3 2 3" xfId="4234" xr:uid="{C414208C-E611-4B7F-AB42-7FECB51DD5BA}"/>
    <cellStyle name="Normal 9 6 2 3 2 3 2" xfId="5184" xr:uid="{C1739CFB-51E0-4A0F-BE47-E4C782041E6C}"/>
    <cellStyle name="Normal 9 6 2 3 2 4" xfId="4235" xr:uid="{FE630E8D-5EC2-4A02-8736-A98DCA0ED8A2}"/>
    <cellStyle name="Normal 9 6 2 3 2 4 2" xfId="5185" xr:uid="{E1828F49-B4A2-46B4-AFF7-032C1D4F8F14}"/>
    <cellStyle name="Normal 9 6 2 3 2 5" xfId="5182" xr:uid="{102B210D-A0C7-4223-88AB-3A91DD4EAFAD}"/>
    <cellStyle name="Normal 9 6 2 3 3" xfId="4236" xr:uid="{FC8D8612-4442-4728-91FB-DDB4B7BB5730}"/>
    <cellStyle name="Normal 9 6 2 3 3 2" xfId="5186" xr:uid="{6C40F03D-FE7F-4A2B-9FD6-E185C7EFFC87}"/>
    <cellStyle name="Normal 9 6 2 3 4" xfId="4237" xr:uid="{D294886C-5AC0-4E79-8C59-5A3AE45811CB}"/>
    <cellStyle name="Normal 9 6 2 3 4 2" xfId="5187" xr:uid="{1CE6333D-FA3D-4F21-80CE-884EC1D4A096}"/>
    <cellStyle name="Normal 9 6 2 3 5" xfId="4238" xr:uid="{C2D26E02-C81B-4C15-8267-606295E6B14E}"/>
    <cellStyle name="Normal 9 6 2 3 5 2" xfId="5188" xr:uid="{D970498C-A6C1-4F3B-B6B9-61AF1A39E151}"/>
    <cellStyle name="Normal 9 6 2 3 6" xfId="5181" xr:uid="{ADE81207-E4DD-4898-BAC9-D6B173330657}"/>
    <cellStyle name="Normal 9 6 2 4" xfId="2474" xr:uid="{D2CC2529-09E7-496F-92C4-6243E92324A9}"/>
    <cellStyle name="Normal 9 6 2 4 2" xfId="4239" xr:uid="{C0AA66A8-3AC9-4F63-857B-ADC676E2BDD8}"/>
    <cellStyle name="Normal 9 6 2 4 2 2" xfId="5190" xr:uid="{8C115956-DAC2-4C12-BEAB-22A54DB8A3CD}"/>
    <cellStyle name="Normal 9 6 2 4 3" xfId="4240" xr:uid="{2CE904B1-8932-4F4B-A0AD-BC34739D2898}"/>
    <cellStyle name="Normal 9 6 2 4 3 2" xfId="5191" xr:uid="{79DAA665-3A95-4583-B512-7FFDF7691892}"/>
    <cellStyle name="Normal 9 6 2 4 4" xfId="4241" xr:uid="{07243D1B-3740-4593-98D6-2B5441C747C1}"/>
    <cellStyle name="Normal 9 6 2 4 4 2" xfId="5192" xr:uid="{19961049-8901-465B-B24F-7EEA38986EE6}"/>
    <cellStyle name="Normal 9 6 2 4 5" xfId="5189" xr:uid="{32C6C8D0-C043-4608-AAA8-3E1F5B90CD59}"/>
    <cellStyle name="Normal 9 6 2 5" xfId="4242" xr:uid="{59930BF8-0D09-46B6-9001-8A5A45810495}"/>
    <cellStyle name="Normal 9 6 2 5 2" xfId="4243" xr:uid="{0F2E01B3-51B0-4337-A8C2-A68F105515E4}"/>
    <cellStyle name="Normal 9 6 2 5 2 2" xfId="5194" xr:uid="{553889D6-DC8C-40E5-BF77-F1CF53DADA53}"/>
    <cellStyle name="Normal 9 6 2 5 3" xfId="4244" xr:uid="{508C11F6-DC77-45AD-9A93-A55D17837AFB}"/>
    <cellStyle name="Normal 9 6 2 5 3 2" xfId="5195" xr:uid="{2F8EB138-6FF4-480C-A773-F600132ACE1E}"/>
    <cellStyle name="Normal 9 6 2 5 4" xfId="4245" xr:uid="{A8B54A7C-5F27-4BFE-A189-4593D3D0B3A6}"/>
    <cellStyle name="Normal 9 6 2 5 4 2" xfId="5196" xr:uid="{455B1148-8399-4CDF-8728-3D8AB2B8C893}"/>
    <cellStyle name="Normal 9 6 2 5 5" xfId="5193" xr:uid="{74067109-3899-47E3-9247-2AED5356BAB8}"/>
    <cellStyle name="Normal 9 6 2 6" xfId="4246" xr:uid="{D62626BC-0F98-4633-9016-1FE051220784}"/>
    <cellStyle name="Normal 9 6 2 6 2" xfId="5197" xr:uid="{85B1FE91-026C-42B3-AE23-D65E58F4783D}"/>
    <cellStyle name="Normal 9 6 2 7" xfId="4247" xr:uid="{1E6488FB-93F2-4011-995B-24429BAE5FF3}"/>
    <cellStyle name="Normal 9 6 2 7 2" xfId="5198" xr:uid="{DEBFDBD0-8635-45A8-A9E1-8615C9853037}"/>
    <cellStyle name="Normal 9 6 2 8" xfId="4248" xr:uid="{E615D0F4-EDF7-4487-A54F-B61BD692EBB4}"/>
    <cellStyle name="Normal 9 6 2 8 2" xfId="5199" xr:uid="{F59AD50A-E6D8-492B-A9A4-11204610874A}"/>
    <cellStyle name="Normal 9 6 2 9" xfId="5168" xr:uid="{3425C79F-E765-4319-B15B-1FD07FF94410}"/>
    <cellStyle name="Normal 9 6 3" xfId="424" xr:uid="{A94D4D3F-5578-402B-8DA2-F2ABA1A678E7}"/>
    <cellStyle name="Normal 9 6 3 2" xfId="888" xr:uid="{A6384A53-1331-433F-A638-219153A44AA7}"/>
    <cellStyle name="Normal 9 6 3 2 2" xfId="889" xr:uid="{89C530A9-1E4C-47AE-882B-81ACCBD1A67E}"/>
    <cellStyle name="Normal 9 6 3 2 2 2" xfId="5202" xr:uid="{86A2E3C7-628B-4266-9B70-39149DAAC60F}"/>
    <cellStyle name="Normal 9 6 3 2 3" xfId="4249" xr:uid="{4FFDCB9F-0C9C-47C2-B057-8077CB92C451}"/>
    <cellStyle name="Normal 9 6 3 2 3 2" xfId="5203" xr:uid="{861E3982-EE41-4FE5-AC05-8935BA481393}"/>
    <cellStyle name="Normal 9 6 3 2 4" xfId="4250" xr:uid="{59F3B36C-B89D-4EBF-84F7-25CC10B9CEFF}"/>
    <cellStyle name="Normal 9 6 3 2 4 2" xfId="5204" xr:uid="{60531711-C17F-47E5-98A5-BF77731D19B7}"/>
    <cellStyle name="Normal 9 6 3 2 5" xfId="5201" xr:uid="{BCE653F1-A0DC-4C20-A518-73C9A5351B06}"/>
    <cellStyle name="Normal 9 6 3 3" xfId="890" xr:uid="{22E56BE1-7E88-4349-ACA4-66F71E4ED669}"/>
    <cellStyle name="Normal 9 6 3 3 2" xfId="4251" xr:uid="{8BAA22FF-6A49-4F4F-A815-F20DC0AB9934}"/>
    <cellStyle name="Normal 9 6 3 3 2 2" xfId="5206" xr:uid="{18625174-04A5-40C2-8383-BCD4E1EC4269}"/>
    <cellStyle name="Normal 9 6 3 3 3" xfId="4252" xr:uid="{89FC1B7E-A9A1-4221-B3F6-1A3078CA1EC4}"/>
    <cellStyle name="Normal 9 6 3 3 3 2" xfId="5207" xr:uid="{79135A9A-B4A0-4252-9B0E-A5A887E326CD}"/>
    <cellStyle name="Normal 9 6 3 3 4" xfId="4253" xr:uid="{17CF0036-C807-4819-8DA5-A1658126FCE1}"/>
    <cellStyle name="Normal 9 6 3 3 4 2" xfId="5208" xr:uid="{EB7D6053-7CC9-4E9B-9D14-834A96022D87}"/>
    <cellStyle name="Normal 9 6 3 3 5" xfId="5205" xr:uid="{9C2A9E09-9AD6-4661-9ECA-A48154AB9464}"/>
    <cellStyle name="Normal 9 6 3 4" xfId="4254" xr:uid="{00F9C4B4-C4BE-4D3E-A989-7BDA529F69F3}"/>
    <cellStyle name="Normal 9 6 3 4 2" xfId="5209" xr:uid="{019EF605-2626-4E98-8D3D-F7FBC516670A}"/>
    <cellStyle name="Normal 9 6 3 5" xfId="4255" xr:uid="{0727FFA7-4496-44EB-ADFE-60AFD249D78A}"/>
    <cellStyle name="Normal 9 6 3 5 2" xfId="5210" xr:uid="{2F6A8E91-88F1-49B0-AA6A-8A1D40DDDEA0}"/>
    <cellStyle name="Normal 9 6 3 6" xfId="4256" xr:uid="{944B04A3-A6D8-4C37-BF79-F5119E719D49}"/>
    <cellStyle name="Normal 9 6 3 6 2" xfId="5211" xr:uid="{974317DC-C93E-41F9-BC19-3670B01ED75D}"/>
    <cellStyle name="Normal 9 6 3 7" xfId="5200" xr:uid="{8689AD99-B1C2-4A1F-AB67-686A7051B54B}"/>
    <cellStyle name="Normal 9 6 4" xfId="425" xr:uid="{C27A3556-E32F-4989-B658-6AD8D385423A}"/>
    <cellStyle name="Normal 9 6 4 2" xfId="891" xr:uid="{5EF84365-7064-47C5-B480-0AAFD462857D}"/>
    <cellStyle name="Normal 9 6 4 2 2" xfId="4257" xr:uid="{254778FF-1583-4C82-ADFD-ECF971D90E61}"/>
    <cellStyle name="Normal 9 6 4 2 2 2" xfId="5214" xr:uid="{141D1F71-D745-4A54-B71F-065FE6B39587}"/>
    <cellStyle name="Normal 9 6 4 2 3" xfId="4258" xr:uid="{DB92577E-C518-4708-93BF-83D9C9065A46}"/>
    <cellStyle name="Normal 9 6 4 2 3 2" xfId="5215" xr:uid="{BAC36A8A-A99D-4D58-A7A0-9699E9E8C0F5}"/>
    <cellStyle name="Normal 9 6 4 2 4" xfId="4259" xr:uid="{AC1B4A52-EBEB-4EA0-B66D-C9A8FAA49414}"/>
    <cellStyle name="Normal 9 6 4 2 4 2" xfId="5216" xr:uid="{76C854FE-A937-4619-A574-EC2BF5D5321C}"/>
    <cellStyle name="Normal 9 6 4 2 5" xfId="5213" xr:uid="{CF175440-ABE5-4C8A-BA98-C77F5BF2637E}"/>
    <cellStyle name="Normal 9 6 4 3" xfId="4260" xr:uid="{C4146277-FAFB-40BF-943D-932C10EA0895}"/>
    <cellStyle name="Normal 9 6 4 3 2" xfId="5217" xr:uid="{D297C068-D72F-45D3-A8C3-B2A493BC6833}"/>
    <cellStyle name="Normal 9 6 4 4" xfId="4261" xr:uid="{9B187A8C-10BF-49A4-AB8C-54FBF16E9BD7}"/>
    <cellStyle name="Normal 9 6 4 4 2" xfId="5218" xr:uid="{EC52B522-A9C7-4583-914F-E23B2EF6F48A}"/>
    <cellStyle name="Normal 9 6 4 5" xfId="4262" xr:uid="{F3C4B058-3AD9-4F55-B295-1D4F5DFD1D57}"/>
    <cellStyle name="Normal 9 6 4 5 2" xfId="5219" xr:uid="{684C8517-8C7D-47A6-BA51-40728FF3FD6C}"/>
    <cellStyle name="Normal 9 6 4 6" xfId="5212" xr:uid="{28A5C1A6-0FF6-41B1-B13E-D03B9B0B51BC}"/>
    <cellStyle name="Normal 9 6 5" xfId="892" xr:uid="{10ACA631-B7B9-43EB-A960-BFDFFD0527B4}"/>
    <cellStyle name="Normal 9 6 5 2" xfId="4263" xr:uid="{8852E303-D95F-4C4E-99B7-5D460719CFEC}"/>
    <cellStyle name="Normal 9 6 5 2 2" xfId="5221" xr:uid="{1DCD64D6-B0AA-4385-8DEA-3E1F5ED7CA2C}"/>
    <cellStyle name="Normal 9 6 5 3" xfId="4264" xr:uid="{22A6C04B-4BC7-42D7-8BC4-F4991D5BA158}"/>
    <cellStyle name="Normal 9 6 5 3 2" xfId="5222" xr:uid="{1EF7549B-62BD-46F9-9BCF-C1F3EC7E780A}"/>
    <cellStyle name="Normal 9 6 5 4" xfId="4265" xr:uid="{F3006D75-E80B-4059-B438-35308ED54B6D}"/>
    <cellStyle name="Normal 9 6 5 4 2" xfId="5223" xr:uid="{AB0FE518-E690-4F63-9147-72CEE01C8FC2}"/>
    <cellStyle name="Normal 9 6 5 5" xfId="5220" xr:uid="{E210025C-FED0-4B50-AF40-ED3835FC9BC3}"/>
    <cellStyle name="Normal 9 6 6" xfId="4266" xr:uid="{91DDD12D-F569-4D8C-B07E-4A9BE947050A}"/>
    <cellStyle name="Normal 9 6 6 2" xfId="4267" xr:uid="{39ABFA78-4BAB-45E3-9CAF-D5E40D1B7DF1}"/>
    <cellStyle name="Normal 9 6 6 2 2" xfId="5225" xr:uid="{E82ECBC7-D1B9-4921-912F-ADF089B569E8}"/>
    <cellStyle name="Normal 9 6 6 3" xfId="4268" xr:uid="{D5A1300B-8B16-4B31-8A21-2F76F4319918}"/>
    <cellStyle name="Normal 9 6 6 3 2" xfId="5226" xr:uid="{16CDE854-1793-4506-9739-C57C0F08E49F}"/>
    <cellStyle name="Normal 9 6 6 4" xfId="4269" xr:uid="{81E767C7-8B52-4F04-91B9-142732B20407}"/>
    <cellStyle name="Normal 9 6 6 4 2" xfId="5227" xr:uid="{F620F1DC-4BEB-4707-AB18-20D890AC1925}"/>
    <cellStyle name="Normal 9 6 6 5" xfId="5224" xr:uid="{BBD22A25-25EE-4501-BFB3-36D16D503068}"/>
    <cellStyle name="Normal 9 6 7" xfId="4270" xr:uid="{79DC76AA-16C3-483F-ACC8-907957FDBDC3}"/>
    <cellStyle name="Normal 9 6 7 2" xfId="5228" xr:uid="{E62F7447-28B7-4E80-8C2C-023F8FC8E4C8}"/>
    <cellStyle name="Normal 9 6 8" xfId="4271" xr:uid="{0E885E04-0895-4C60-B5D1-C1A2FC01F9A4}"/>
    <cellStyle name="Normal 9 6 8 2" xfId="5229" xr:uid="{8DEBC953-49F6-4C32-9DDE-26BB9B9F99A3}"/>
    <cellStyle name="Normal 9 6 9" xfId="4272" xr:uid="{F35FCF96-EDAC-4935-B1EB-62AA0EBA9E7E}"/>
    <cellStyle name="Normal 9 6 9 2" xfId="5230" xr:uid="{2AD20AA2-6CAB-4AE6-BC06-5A6A291029EE}"/>
    <cellStyle name="Normal 9 7" xfId="183" xr:uid="{A765D552-1874-4D39-B019-0522E09C6F7B}"/>
    <cellStyle name="Normal 9 7 2" xfId="426" xr:uid="{56F8A5CB-A3EF-477E-8D02-99C0B424692D}"/>
    <cellStyle name="Normal 9 7 2 2" xfId="893" xr:uid="{FC336731-2492-4B9D-B5A7-368C3663952C}"/>
    <cellStyle name="Normal 9 7 2 2 2" xfId="2475" xr:uid="{5DE8CBCC-F4B9-4725-8382-67566100B429}"/>
    <cellStyle name="Normal 9 7 2 2 2 2" xfId="2476" xr:uid="{D76664CD-E601-479D-9729-3877A1CFFD3A}"/>
    <cellStyle name="Normal 9 7 2 2 2 2 2" xfId="5235" xr:uid="{7C479734-39D3-48D0-8158-068E9E6EEF88}"/>
    <cellStyle name="Normal 9 7 2 2 2 3" xfId="5234" xr:uid="{98735B18-41A3-453E-A2E8-DFF16E1E2C2B}"/>
    <cellStyle name="Normal 9 7 2 2 3" xfId="2477" xr:uid="{299BB8EC-36D8-4CB5-863D-22D40D0AEE33}"/>
    <cellStyle name="Normal 9 7 2 2 3 2" xfId="5236" xr:uid="{68BD8AC9-27ED-42F8-8228-0F375987AAC1}"/>
    <cellStyle name="Normal 9 7 2 2 4" xfId="4273" xr:uid="{94A9B698-933F-42E1-8D52-500E826490DE}"/>
    <cellStyle name="Normal 9 7 2 2 4 2" xfId="5237" xr:uid="{8EA0876D-71E5-4186-94DB-DF9AD0F6CC04}"/>
    <cellStyle name="Normal 9 7 2 2 5" xfId="5233" xr:uid="{7B4D3F13-CA20-4130-B367-44CC92431D77}"/>
    <cellStyle name="Normal 9 7 2 3" xfId="2478" xr:uid="{353327B1-D7C9-4895-BE61-C2EE580FD057}"/>
    <cellStyle name="Normal 9 7 2 3 2" xfId="2479" xr:uid="{6B2ADDC6-A47A-484E-98C6-D9C806A7C709}"/>
    <cellStyle name="Normal 9 7 2 3 2 2" xfId="5239" xr:uid="{5E7CAA68-CA0C-4767-9001-72736DE80796}"/>
    <cellStyle name="Normal 9 7 2 3 3" xfId="4274" xr:uid="{7A98776E-6A05-4B05-A36C-576F615B3925}"/>
    <cellStyle name="Normal 9 7 2 3 3 2" xfId="5240" xr:uid="{8AEC0EB1-7917-42A1-A3F4-5161408A5D03}"/>
    <cellStyle name="Normal 9 7 2 3 4" xfId="4275" xr:uid="{87AE6A75-80A4-4D1D-9DA3-271EF4C9C748}"/>
    <cellStyle name="Normal 9 7 2 3 4 2" xfId="5241" xr:uid="{3DC06736-27A4-4DD9-B03D-26ADE0D1C170}"/>
    <cellStyle name="Normal 9 7 2 3 5" xfId="5238" xr:uid="{9A0792DC-46E7-4FA0-8D7C-85BFEA6E0EF9}"/>
    <cellStyle name="Normal 9 7 2 4" xfId="2480" xr:uid="{75231BD2-E72D-4FD5-9F9F-4C6A9620A057}"/>
    <cellStyle name="Normal 9 7 2 4 2" xfId="5242" xr:uid="{8E26CA7E-06D2-496E-B41C-B40B99FF1A99}"/>
    <cellStyle name="Normal 9 7 2 5" xfId="4276" xr:uid="{2D0A484F-D130-4089-8C64-83CD133D96B3}"/>
    <cellStyle name="Normal 9 7 2 5 2" xfId="5243" xr:uid="{9574D2B0-AE37-4A9B-B6DE-6FA3B524297D}"/>
    <cellStyle name="Normal 9 7 2 6" xfId="4277" xr:uid="{184B07AF-311E-49C5-9031-6B01A2E6EE7C}"/>
    <cellStyle name="Normal 9 7 2 6 2" xfId="5244" xr:uid="{0729465E-FBFD-49F7-A274-8EE44CFF7A4D}"/>
    <cellStyle name="Normal 9 7 2 7" xfId="5232" xr:uid="{0ABDADA6-38FD-482F-BF49-16C1EB65E61B}"/>
    <cellStyle name="Normal 9 7 3" xfId="894" xr:uid="{8FBDC0C9-84C9-4969-8F46-E8D7F799D72D}"/>
    <cellStyle name="Normal 9 7 3 2" xfId="2481" xr:uid="{9EA3F208-EA70-4712-8A3E-775C4162C731}"/>
    <cellStyle name="Normal 9 7 3 2 2" xfId="2482" xr:uid="{0B5762C5-0B12-4054-B179-2E54E39040BA}"/>
    <cellStyle name="Normal 9 7 3 2 2 2" xfId="5247" xr:uid="{BCD64C1D-9FE2-48E9-8F85-B2D4B47A1189}"/>
    <cellStyle name="Normal 9 7 3 2 3" xfId="4278" xr:uid="{97DCB347-C51B-434D-9927-61560055CC88}"/>
    <cellStyle name="Normal 9 7 3 2 3 2" xfId="5248" xr:uid="{4ECE1EA3-EA1B-4983-9071-D59554484616}"/>
    <cellStyle name="Normal 9 7 3 2 4" xfId="4279" xr:uid="{F33A037E-97A4-40FD-BA81-49E056784427}"/>
    <cellStyle name="Normal 9 7 3 2 4 2" xfId="5249" xr:uid="{D2DEC269-69E3-4E86-AF8B-B2B5D0CD5266}"/>
    <cellStyle name="Normal 9 7 3 2 5" xfId="5246" xr:uid="{6E023ED7-BED8-40A9-BCB6-80C4FB7C117D}"/>
    <cellStyle name="Normal 9 7 3 3" xfId="2483" xr:uid="{C1BE50D5-0BE1-43DF-97C0-9EAB0B91651A}"/>
    <cellStyle name="Normal 9 7 3 3 2" xfId="5250" xr:uid="{7C40F99B-DB42-442C-BEE4-5EB72B13F651}"/>
    <cellStyle name="Normal 9 7 3 4" xfId="4280" xr:uid="{FF22BB0F-1C91-4BC1-B551-CB48C8471B18}"/>
    <cellStyle name="Normal 9 7 3 4 2" xfId="5251" xr:uid="{F3E3195A-AEC3-4EB6-B6E5-4E5C577810C1}"/>
    <cellStyle name="Normal 9 7 3 5" xfId="4281" xr:uid="{19D0FCC4-5845-42AF-A932-56D88B06E38E}"/>
    <cellStyle name="Normal 9 7 3 5 2" xfId="5252" xr:uid="{715FE4A0-7AF1-4640-8194-BE65AD1081D1}"/>
    <cellStyle name="Normal 9 7 3 6" xfId="5245" xr:uid="{D28F65A3-1B74-40B2-BCF4-402DBCF631A9}"/>
    <cellStyle name="Normal 9 7 4" xfId="2484" xr:uid="{BB76E208-1D43-4313-9BC6-8535C86C6BBD}"/>
    <cellStyle name="Normal 9 7 4 2" xfId="2485" xr:uid="{6146668E-DB76-43FD-AEBB-B91B2384DAE8}"/>
    <cellStyle name="Normal 9 7 4 2 2" xfId="5254" xr:uid="{754D2A68-A71B-401D-B575-BE4AF3317DC1}"/>
    <cellStyle name="Normal 9 7 4 3" xfId="4282" xr:uid="{B5B19353-830B-4170-B50E-FDEA13C8F80E}"/>
    <cellStyle name="Normal 9 7 4 3 2" xfId="5255" xr:uid="{DB5D0170-12D0-465E-AB5A-11743C0761DE}"/>
    <cellStyle name="Normal 9 7 4 4" xfId="4283" xr:uid="{88C26F79-445F-4D78-AE17-57C82C974B89}"/>
    <cellStyle name="Normal 9 7 4 4 2" xfId="5256" xr:uid="{E6943CE6-AEA2-4900-87CA-9A92260737CD}"/>
    <cellStyle name="Normal 9 7 4 5" xfId="5253" xr:uid="{955EB6D1-A861-44D5-984E-CCC7D0CF4047}"/>
    <cellStyle name="Normal 9 7 5" xfId="2486" xr:uid="{91DB578B-497A-4580-AC37-D2B676798DF1}"/>
    <cellStyle name="Normal 9 7 5 2" xfId="4284" xr:uid="{67A51397-5331-496C-A75F-C827E1EE8322}"/>
    <cellStyle name="Normal 9 7 5 2 2" xfId="5258" xr:uid="{8C298501-8C78-412E-B53B-D0AB0D0F700F}"/>
    <cellStyle name="Normal 9 7 5 3" xfId="4285" xr:uid="{8E3D515F-DAE5-4F60-8AB4-5FF83FA91E95}"/>
    <cellStyle name="Normal 9 7 5 3 2" xfId="5259" xr:uid="{E6F6239E-E141-4529-8CC8-8D30563BDFE1}"/>
    <cellStyle name="Normal 9 7 5 4" xfId="4286" xr:uid="{1C4CDD18-D811-4D3A-A458-738838E84017}"/>
    <cellStyle name="Normal 9 7 5 4 2" xfId="5260" xr:uid="{ABB6321E-23A0-455D-B9B6-C6AB9E7BE0BC}"/>
    <cellStyle name="Normal 9 7 5 5" xfId="5257" xr:uid="{E53EBE2A-DF1A-4193-BE3D-E7C71DEAF359}"/>
    <cellStyle name="Normal 9 7 6" xfId="4287" xr:uid="{F0C3D673-24B5-4633-AC94-3A7904BAE843}"/>
    <cellStyle name="Normal 9 7 6 2" xfId="5261" xr:uid="{5BFC61AD-CDA9-43F7-8743-396B34158ECA}"/>
    <cellStyle name="Normal 9 7 7" xfId="4288" xr:uid="{A77AEEA4-5930-49A7-A591-9F50D4B26BA1}"/>
    <cellStyle name="Normal 9 7 7 2" xfId="5262" xr:uid="{3256632C-EF18-4AAC-9C99-C18F2687BC32}"/>
    <cellStyle name="Normal 9 7 8" xfId="4289" xr:uid="{553ED14C-1EE5-4490-9CB9-FDBB57DC1742}"/>
    <cellStyle name="Normal 9 7 8 2" xfId="5263" xr:uid="{CA731615-5B71-453B-8FF6-B51F649B5051}"/>
    <cellStyle name="Normal 9 7 9" xfId="5231" xr:uid="{896F6E6A-3FA9-4EBA-93FB-8DE3AA5A631D}"/>
    <cellStyle name="Normal 9 8" xfId="427" xr:uid="{7F16BA9C-0A47-4CD5-803C-06D575C6A0BE}"/>
    <cellStyle name="Normal 9 8 2" xfId="895" xr:uid="{A23D0BE4-BD66-4E27-AE4E-226321FA4778}"/>
    <cellStyle name="Normal 9 8 2 2" xfId="896" xr:uid="{1C867AC4-6F9C-42B2-A499-A054859331A3}"/>
    <cellStyle name="Normal 9 8 2 2 2" xfId="2487" xr:uid="{C43858BB-C1BD-48C5-8748-CB83B7BED1C4}"/>
    <cellStyle name="Normal 9 8 2 2 2 2" xfId="5267" xr:uid="{48C0157E-6111-4BA3-8061-D4F6254D8C81}"/>
    <cellStyle name="Normal 9 8 2 2 3" xfId="4290" xr:uid="{AC85A6E7-66FB-4E3F-A121-E105D99508AC}"/>
    <cellStyle name="Normal 9 8 2 2 3 2" xfId="5268" xr:uid="{F249BB8B-2DA1-4034-841D-3940ABA24BF1}"/>
    <cellStyle name="Normal 9 8 2 2 4" xfId="4291" xr:uid="{BC77BAFD-F654-4E1C-8129-2FA5F68553E7}"/>
    <cellStyle name="Normal 9 8 2 2 4 2" xfId="5269" xr:uid="{0617AB31-5BD4-4EBF-9705-0B29B3F59BD3}"/>
    <cellStyle name="Normal 9 8 2 2 5" xfId="5266" xr:uid="{EE945270-C709-45A0-BE03-DADBD65015A2}"/>
    <cellStyle name="Normal 9 8 2 3" xfId="2488" xr:uid="{ECE483B8-509D-47B8-B155-5683B99A3C2A}"/>
    <cellStyle name="Normal 9 8 2 3 2" xfId="5270" xr:uid="{CD55DEE3-EF09-4064-9173-E53263E634A4}"/>
    <cellStyle name="Normal 9 8 2 4" xfId="4292" xr:uid="{3BB4538B-CECF-45DB-9FD5-01D295498E48}"/>
    <cellStyle name="Normal 9 8 2 4 2" xfId="5271" xr:uid="{24DE570A-DF77-48DB-83D3-22189CCADADE}"/>
    <cellStyle name="Normal 9 8 2 5" xfId="4293" xr:uid="{0AF0CE45-7A0C-43B7-8A1D-86506633519B}"/>
    <cellStyle name="Normal 9 8 2 5 2" xfId="5272" xr:uid="{40C1F8A8-F16E-4CD7-8172-E9412D8D9314}"/>
    <cellStyle name="Normal 9 8 2 6" xfId="5265" xr:uid="{97978F69-9B87-4AAC-ADF1-00F87B2F9BF6}"/>
    <cellStyle name="Normal 9 8 3" xfId="897" xr:uid="{8D3F215A-B84F-40DF-8A9D-EC99F42CC30B}"/>
    <cellStyle name="Normal 9 8 3 2" xfId="2489" xr:uid="{2944F099-F01F-41C9-AEA0-FA5EA4DC527D}"/>
    <cellStyle name="Normal 9 8 3 2 2" xfId="5274" xr:uid="{75D2D529-5D4D-43C5-A50A-51332396038B}"/>
    <cellStyle name="Normal 9 8 3 3" xfId="4294" xr:uid="{B084E16A-ECA6-40BC-AD25-CC9FDCA98BBD}"/>
    <cellStyle name="Normal 9 8 3 3 2" xfId="5275" xr:uid="{2205ED8A-E3B5-4563-AAF7-58C5E97F3283}"/>
    <cellStyle name="Normal 9 8 3 4" xfId="4295" xr:uid="{DC7741F2-00F5-4F87-8C1C-62B6972F76A2}"/>
    <cellStyle name="Normal 9 8 3 4 2" xfId="5276" xr:uid="{6CBD8B04-5156-48F4-A555-FA6511A0D0AF}"/>
    <cellStyle name="Normal 9 8 3 5" xfId="5273" xr:uid="{AE7BDF97-5CF6-43F7-A230-2A32FBA69708}"/>
    <cellStyle name="Normal 9 8 4" xfId="2490" xr:uid="{BE6E6085-BEE4-4306-8FEC-6A4CF8C62F49}"/>
    <cellStyle name="Normal 9 8 4 2" xfId="4296" xr:uid="{A0B1D278-177B-4616-81CA-04769F60459F}"/>
    <cellStyle name="Normal 9 8 4 2 2" xfId="5278" xr:uid="{321C0420-D4D0-4F21-84A6-5989A03F8584}"/>
    <cellStyle name="Normal 9 8 4 3" xfId="4297" xr:uid="{5EFFB81F-23E0-4572-A118-9EA21B77C4EB}"/>
    <cellStyle name="Normal 9 8 4 3 2" xfId="5279" xr:uid="{239F0796-64D9-4E82-85DD-A3482DD7C131}"/>
    <cellStyle name="Normal 9 8 4 4" xfId="4298" xr:uid="{238FDCD7-86A7-4DC2-A6A9-ED32EC918BC7}"/>
    <cellStyle name="Normal 9 8 4 4 2" xfId="5280" xr:uid="{645078A3-98BA-4715-8321-6071CC464701}"/>
    <cellStyle name="Normal 9 8 4 5" xfId="5277" xr:uid="{17FD5E0D-EE45-443F-A443-37E8BD460723}"/>
    <cellStyle name="Normal 9 8 5" xfId="4299" xr:uid="{2225ED78-C1AB-4D5C-8B8E-5EAF67FD8076}"/>
    <cellStyle name="Normal 9 8 5 2" xfId="5281" xr:uid="{40571223-8DE6-4CCD-85C2-2FE955AEBF06}"/>
    <cellStyle name="Normal 9 8 6" xfId="4300" xr:uid="{B57210FC-CAD3-4AB7-94CA-423FE1030AF2}"/>
    <cellStyle name="Normal 9 8 6 2" xfId="5282" xr:uid="{2A479E2A-A2F1-4B45-8BD1-7E453BD8DBE1}"/>
    <cellStyle name="Normal 9 8 7" xfId="4301" xr:uid="{9A368C27-206C-4D48-B48D-E820DE5E8B50}"/>
    <cellStyle name="Normal 9 8 7 2" xfId="5283" xr:uid="{0758C08E-54C0-4D50-944F-E1560BA350AB}"/>
    <cellStyle name="Normal 9 8 8" xfId="5264" xr:uid="{FA9B8407-D6DD-4281-A4C8-0E8C057EDA39}"/>
    <cellStyle name="Normal 9 9" xfId="428" xr:uid="{7311C768-1D0E-457A-B40E-0BDDEA03B7ED}"/>
    <cellStyle name="Normal 9 9 2" xfId="898" xr:uid="{E05583A0-BB12-4E07-9F58-612672A2C4FE}"/>
    <cellStyle name="Normal 9 9 2 2" xfId="2491" xr:uid="{4E0FC075-8929-4121-9C4B-81FFB6967F9B}"/>
    <cellStyle name="Normal 9 9 2 2 2" xfId="5286" xr:uid="{88BC7FA6-2BD6-468B-AFEC-65DE8475B673}"/>
    <cellStyle name="Normal 9 9 2 3" xfId="4302" xr:uid="{28D33DDD-C077-42E7-85D9-0BDF65DA0AEC}"/>
    <cellStyle name="Normal 9 9 2 3 2" xfId="5287" xr:uid="{4C86EFA9-E07C-4927-9328-591C983D3C2C}"/>
    <cellStyle name="Normal 9 9 2 4" xfId="4303" xr:uid="{278323F3-A621-4F7D-AA48-C9BD2488DDB1}"/>
    <cellStyle name="Normal 9 9 2 4 2" xfId="5288" xr:uid="{1AFBC974-FEB6-4CBF-A34E-AEB7291F45A5}"/>
    <cellStyle name="Normal 9 9 2 5" xfId="5285" xr:uid="{9D4A5F68-247D-494D-B236-4901A108CF5E}"/>
    <cellStyle name="Normal 9 9 3" xfId="2492" xr:uid="{85BA5EB5-F5C8-49B1-AE3C-26DEAA085F13}"/>
    <cellStyle name="Normal 9 9 3 2" xfId="4304" xr:uid="{BF96F9E4-6C1C-43A0-B695-4ADC4F1EA047}"/>
    <cellStyle name="Normal 9 9 3 2 2" xfId="5290" xr:uid="{1014FCA2-C40D-493F-8F55-446A05A08956}"/>
    <cellStyle name="Normal 9 9 3 3" xfId="4305" xr:uid="{E8DF4EBD-10C0-4964-862D-DA15FF617251}"/>
    <cellStyle name="Normal 9 9 3 3 2" xfId="5291" xr:uid="{2C76B615-832E-4863-9D28-58D282DD521D}"/>
    <cellStyle name="Normal 9 9 3 4" xfId="4306" xr:uid="{C7C55A39-2E10-4328-8CAD-985083AC2C36}"/>
    <cellStyle name="Normal 9 9 3 4 2" xfId="5292" xr:uid="{FD817AE7-A6F4-41D8-871B-6B3936EF6523}"/>
    <cellStyle name="Normal 9 9 3 5" xfId="5289" xr:uid="{61F59ED4-CF74-48C3-BDF5-ACAEC22806AB}"/>
    <cellStyle name="Normal 9 9 4" xfId="4307" xr:uid="{15176502-C1C4-4333-8B89-5B6D37112E7B}"/>
    <cellStyle name="Normal 9 9 4 2" xfId="5293" xr:uid="{C68670AD-6BFC-44EF-802C-25720DFB041F}"/>
    <cellStyle name="Normal 9 9 5" xfId="4308" xr:uid="{03FDD392-6F03-485E-95FC-058200D371F6}"/>
    <cellStyle name="Normal 9 9 5 2" xfId="5294" xr:uid="{286AAF49-8B14-4D3C-BEBC-88C99CEF5916}"/>
    <cellStyle name="Normal 9 9 6" xfId="4309" xr:uid="{DC8E8DEC-729A-41E1-A63F-77313B7DC041}"/>
    <cellStyle name="Normal 9 9 6 2" xfId="5295" xr:uid="{229D7F21-342E-4DAC-A6FC-B2D7FDA7417E}"/>
    <cellStyle name="Normal 9 9 7" xfId="5284" xr:uid="{86AC0481-A2AF-4A65-A83E-E6B004A6F818}"/>
    <cellStyle name="Percent 2" xfId="70" xr:uid="{C87FB5EB-5062-4970-8D62-5B25AB50BE00}"/>
    <cellStyle name="Percent 2 2" xfId="5296" xr:uid="{CA89C6FA-CFB0-4574-A17F-96082E02BE53}"/>
    <cellStyle name="Гиперссылка 2" xfId="4" xr:uid="{49BAA0F8-B3D3-41B5-87DD-435502328B29}"/>
    <cellStyle name="Гиперссылка 2 2" xfId="5297" xr:uid="{F8D89C51-1C28-4F93-825B-BEE51F499943}"/>
    <cellStyle name="Обычный 2" xfId="1" xr:uid="{A3CD5D5E-4502-4158-8112-08CDD679ACF5}"/>
    <cellStyle name="Обычный 2 2" xfId="5" xr:uid="{D19F253E-EE9B-4476-9D91-2EE3A6D7A3DC}"/>
    <cellStyle name="Обычный 2 2 2" xfId="5299" xr:uid="{D33E8782-4D8B-4927-B3B6-C5ED11573D50}"/>
    <cellStyle name="Обычный 2 3" xfId="5298" xr:uid="{B5515FC5-AFC5-4931-9BFD-9EC4F34AF142}"/>
    <cellStyle name="常规_Sheet1_1" xfId="4411" xr:uid="{EDFC4C43-DF1F-404D-8CA7-2537F612B13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M25" sqref="M25"/>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9" t="s">
        <v>2</v>
      </c>
      <c r="C8" s="94"/>
      <c r="D8" s="94"/>
      <c r="E8" s="94"/>
      <c r="F8" s="94"/>
      <c r="G8" s="95"/>
    </row>
    <row r="9" spans="2:7" ht="14.25">
      <c r="B9" s="159"/>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7"/>
  <sheetViews>
    <sheetView tabSelected="1" topLeftCell="A121" zoomScale="90" zoomScaleNormal="90" workbookViewId="0">
      <selection activeCell="M146" sqref="M14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886</v>
      </c>
      <c r="C10" s="132"/>
      <c r="D10" s="132"/>
      <c r="E10" s="132"/>
      <c r="F10" s="127"/>
      <c r="G10" s="128"/>
      <c r="H10" s="136" t="s">
        <v>886</v>
      </c>
      <c r="I10" s="132"/>
      <c r="J10" s="163">
        <v>52159</v>
      </c>
      <c r="K10" s="127"/>
    </row>
    <row r="11" spans="1:11">
      <c r="A11" s="126"/>
      <c r="B11" s="126" t="s">
        <v>717</v>
      </c>
      <c r="C11" s="132"/>
      <c r="D11" s="132"/>
      <c r="E11" s="132"/>
      <c r="F11" s="127"/>
      <c r="G11" s="128"/>
      <c r="H11" s="128" t="s">
        <v>717</v>
      </c>
      <c r="I11" s="132"/>
      <c r="J11" s="164"/>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65">
        <v>45245</v>
      </c>
      <c r="K14" s="127"/>
    </row>
    <row r="15" spans="1:11" ht="15" customHeight="1">
      <c r="A15" s="126"/>
      <c r="B15" s="6" t="s">
        <v>11</v>
      </c>
      <c r="C15" s="7"/>
      <c r="D15" s="7"/>
      <c r="E15" s="7"/>
      <c r="F15" s="8"/>
      <c r="G15" s="128"/>
      <c r="H15" s="9" t="s">
        <v>11</v>
      </c>
      <c r="I15" s="132"/>
      <c r="J15" s="166"/>
      <c r="K15" s="127"/>
    </row>
    <row r="16" spans="1:11" ht="15" customHeight="1">
      <c r="A16" s="126"/>
      <c r="B16" s="132"/>
      <c r="C16" s="132"/>
      <c r="D16" s="132"/>
      <c r="E16" s="132"/>
      <c r="F16" s="132"/>
      <c r="G16" s="132"/>
      <c r="H16" s="132"/>
      <c r="I16" s="135" t="s">
        <v>147</v>
      </c>
      <c r="J16" s="142">
        <v>40700</v>
      </c>
      <c r="K16" s="127"/>
    </row>
    <row r="17" spans="1:11">
      <c r="A17" s="126"/>
      <c r="B17" s="132" t="s">
        <v>720</v>
      </c>
      <c r="C17" s="132"/>
      <c r="D17" s="132"/>
      <c r="E17" s="132"/>
      <c r="F17" s="132"/>
      <c r="G17" s="132"/>
      <c r="H17" s="132"/>
      <c r="I17" s="135" t="s">
        <v>148</v>
      </c>
      <c r="J17" s="142" t="s">
        <v>885</v>
      </c>
      <c r="K17" s="127"/>
    </row>
    <row r="18" spans="1:11" ht="18">
      <c r="A18" s="126"/>
      <c r="B18" s="132" t="s">
        <v>721</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7" t="s">
        <v>207</v>
      </c>
      <c r="G20" s="168"/>
      <c r="H20" s="112" t="s">
        <v>174</v>
      </c>
      <c r="I20" s="112" t="s">
        <v>208</v>
      </c>
      <c r="J20" s="112" t="s">
        <v>26</v>
      </c>
      <c r="K20" s="127"/>
    </row>
    <row r="21" spans="1:11">
      <c r="A21" s="126"/>
      <c r="B21" s="117"/>
      <c r="C21" s="117"/>
      <c r="D21" s="118"/>
      <c r="E21" s="118"/>
      <c r="F21" s="169"/>
      <c r="G21" s="170"/>
      <c r="H21" s="117" t="s">
        <v>146</v>
      </c>
      <c r="I21" s="117"/>
      <c r="J21" s="117"/>
      <c r="K21" s="127"/>
    </row>
    <row r="22" spans="1:11" ht="24">
      <c r="A22" s="126"/>
      <c r="B22" s="119">
        <v>2</v>
      </c>
      <c r="C22" s="10" t="s">
        <v>722</v>
      </c>
      <c r="D22" s="130" t="s">
        <v>722</v>
      </c>
      <c r="E22" s="130" t="s">
        <v>589</v>
      </c>
      <c r="F22" s="161"/>
      <c r="G22" s="162"/>
      <c r="H22" s="11" t="s">
        <v>880</v>
      </c>
      <c r="I22" s="14">
        <v>6.14</v>
      </c>
      <c r="J22" s="121">
        <f t="shared" ref="J22:J53" si="0">I22*B22</f>
        <v>12.28</v>
      </c>
      <c r="K22" s="127"/>
    </row>
    <row r="23" spans="1:11" ht="24">
      <c r="A23" s="126"/>
      <c r="B23" s="119">
        <v>65</v>
      </c>
      <c r="C23" s="10" t="s">
        <v>586</v>
      </c>
      <c r="D23" s="130" t="s">
        <v>586</v>
      </c>
      <c r="E23" s="130"/>
      <c r="F23" s="161"/>
      <c r="G23" s="162"/>
      <c r="H23" s="11" t="s">
        <v>281</v>
      </c>
      <c r="I23" s="14">
        <v>12.27</v>
      </c>
      <c r="J23" s="121">
        <f t="shared" si="0"/>
        <v>797.55</v>
      </c>
      <c r="K23" s="127"/>
    </row>
    <row r="24" spans="1:11">
      <c r="A24" s="126"/>
      <c r="B24" s="119">
        <v>40</v>
      </c>
      <c r="C24" s="10" t="s">
        <v>723</v>
      </c>
      <c r="D24" s="130" t="s">
        <v>723</v>
      </c>
      <c r="E24" s="130" t="s">
        <v>28</v>
      </c>
      <c r="F24" s="161" t="s">
        <v>279</v>
      </c>
      <c r="G24" s="162"/>
      <c r="H24" s="11" t="s">
        <v>724</v>
      </c>
      <c r="I24" s="14">
        <v>5.05</v>
      </c>
      <c r="J24" s="121">
        <f t="shared" si="0"/>
        <v>202</v>
      </c>
      <c r="K24" s="127"/>
    </row>
    <row r="25" spans="1:11" ht="24">
      <c r="A25" s="126"/>
      <c r="B25" s="119">
        <v>6</v>
      </c>
      <c r="C25" s="10" t="s">
        <v>725</v>
      </c>
      <c r="D25" s="130" t="s">
        <v>725</v>
      </c>
      <c r="E25" s="130" t="s">
        <v>112</v>
      </c>
      <c r="F25" s="161"/>
      <c r="G25" s="162"/>
      <c r="H25" s="11" t="s">
        <v>726</v>
      </c>
      <c r="I25" s="14">
        <v>12.27</v>
      </c>
      <c r="J25" s="121">
        <f t="shared" si="0"/>
        <v>73.62</v>
      </c>
      <c r="K25" s="127"/>
    </row>
    <row r="26" spans="1:11" ht="24">
      <c r="A26" s="126"/>
      <c r="B26" s="119">
        <v>2</v>
      </c>
      <c r="C26" s="10" t="s">
        <v>725</v>
      </c>
      <c r="D26" s="130" t="s">
        <v>725</v>
      </c>
      <c r="E26" s="130" t="s">
        <v>216</v>
      </c>
      <c r="F26" s="161"/>
      <c r="G26" s="162"/>
      <c r="H26" s="11" t="s">
        <v>726</v>
      </c>
      <c r="I26" s="14">
        <v>12.27</v>
      </c>
      <c r="J26" s="121">
        <f t="shared" si="0"/>
        <v>24.54</v>
      </c>
      <c r="K26" s="127"/>
    </row>
    <row r="27" spans="1:11" ht="24">
      <c r="A27" s="126"/>
      <c r="B27" s="119">
        <v>2</v>
      </c>
      <c r="C27" s="10" t="s">
        <v>725</v>
      </c>
      <c r="D27" s="130" t="s">
        <v>725</v>
      </c>
      <c r="E27" s="130" t="s">
        <v>220</v>
      </c>
      <c r="F27" s="161"/>
      <c r="G27" s="162"/>
      <c r="H27" s="11" t="s">
        <v>726</v>
      </c>
      <c r="I27" s="14">
        <v>12.27</v>
      </c>
      <c r="J27" s="121">
        <f t="shared" si="0"/>
        <v>24.54</v>
      </c>
      <c r="K27" s="127"/>
    </row>
    <row r="28" spans="1:11" ht="24">
      <c r="A28" s="126"/>
      <c r="B28" s="119">
        <v>2</v>
      </c>
      <c r="C28" s="10" t="s">
        <v>725</v>
      </c>
      <c r="D28" s="130" t="s">
        <v>725</v>
      </c>
      <c r="E28" s="130" t="s">
        <v>273</v>
      </c>
      <c r="F28" s="161"/>
      <c r="G28" s="162"/>
      <c r="H28" s="11" t="s">
        <v>726</v>
      </c>
      <c r="I28" s="14">
        <v>12.27</v>
      </c>
      <c r="J28" s="121">
        <f t="shared" si="0"/>
        <v>24.54</v>
      </c>
      <c r="K28" s="127"/>
    </row>
    <row r="29" spans="1:11">
      <c r="A29" s="126"/>
      <c r="B29" s="119">
        <v>4</v>
      </c>
      <c r="C29" s="10" t="s">
        <v>727</v>
      </c>
      <c r="D29" s="130" t="s">
        <v>869</v>
      </c>
      <c r="E29" s="130" t="s">
        <v>728</v>
      </c>
      <c r="F29" s="161" t="s">
        <v>115</v>
      </c>
      <c r="G29" s="162"/>
      <c r="H29" s="11" t="s">
        <v>729</v>
      </c>
      <c r="I29" s="14">
        <v>17.32</v>
      </c>
      <c r="J29" s="121">
        <f t="shared" si="0"/>
        <v>69.28</v>
      </c>
      <c r="K29" s="127"/>
    </row>
    <row r="30" spans="1:11" ht="24">
      <c r="A30" s="126"/>
      <c r="B30" s="119">
        <v>4</v>
      </c>
      <c r="C30" s="10" t="s">
        <v>730</v>
      </c>
      <c r="D30" s="130" t="s">
        <v>730</v>
      </c>
      <c r="E30" s="130" t="s">
        <v>731</v>
      </c>
      <c r="F30" s="161" t="s">
        <v>30</v>
      </c>
      <c r="G30" s="162"/>
      <c r="H30" s="11" t="s">
        <v>732</v>
      </c>
      <c r="I30" s="14">
        <v>6.86</v>
      </c>
      <c r="J30" s="121">
        <f t="shared" si="0"/>
        <v>27.44</v>
      </c>
      <c r="K30" s="127"/>
    </row>
    <row r="31" spans="1:11">
      <c r="A31" s="126"/>
      <c r="B31" s="119">
        <v>2</v>
      </c>
      <c r="C31" s="10" t="s">
        <v>733</v>
      </c>
      <c r="D31" s="130" t="s">
        <v>733</v>
      </c>
      <c r="E31" s="130" t="s">
        <v>31</v>
      </c>
      <c r="F31" s="161"/>
      <c r="G31" s="162"/>
      <c r="H31" s="11" t="s">
        <v>734</v>
      </c>
      <c r="I31" s="14">
        <v>14.07</v>
      </c>
      <c r="J31" s="121">
        <f t="shared" si="0"/>
        <v>28.14</v>
      </c>
      <c r="K31" s="127"/>
    </row>
    <row r="32" spans="1:11" ht="24">
      <c r="A32" s="126"/>
      <c r="B32" s="119">
        <v>2</v>
      </c>
      <c r="C32" s="10" t="s">
        <v>735</v>
      </c>
      <c r="D32" s="130" t="s">
        <v>735</v>
      </c>
      <c r="E32" s="130" t="s">
        <v>31</v>
      </c>
      <c r="F32" s="161"/>
      <c r="G32" s="162"/>
      <c r="H32" s="11" t="s">
        <v>736</v>
      </c>
      <c r="I32" s="14">
        <v>21.29</v>
      </c>
      <c r="J32" s="121">
        <f t="shared" si="0"/>
        <v>42.58</v>
      </c>
      <c r="K32" s="127"/>
    </row>
    <row r="33" spans="1:11" ht="24">
      <c r="A33" s="126"/>
      <c r="B33" s="119">
        <v>5</v>
      </c>
      <c r="C33" s="10" t="s">
        <v>737</v>
      </c>
      <c r="D33" s="130" t="s">
        <v>870</v>
      </c>
      <c r="E33" s="130" t="s">
        <v>42</v>
      </c>
      <c r="F33" s="161"/>
      <c r="G33" s="162"/>
      <c r="H33" s="11" t="s">
        <v>738</v>
      </c>
      <c r="I33" s="14">
        <v>9.02</v>
      </c>
      <c r="J33" s="121">
        <f t="shared" si="0"/>
        <v>45.099999999999994</v>
      </c>
      <c r="K33" s="127"/>
    </row>
    <row r="34" spans="1:11" ht="24">
      <c r="A34" s="126"/>
      <c r="B34" s="119">
        <v>2</v>
      </c>
      <c r="C34" s="10" t="s">
        <v>739</v>
      </c>
      <c r="D34" s="130" t="s">
        <v>739</v>
      </c>
      <c r="E34" s="130" t="s">
        <v>42</v>
      </c>
      <c r="F34" s="161" t="s">
        <v>740</v>
      </c>
      <c r="G34" s="162"/>
      <c r="H34" s="11" t="s">
        <v>741</v>
      </c>
      <c r="I34" s="14">
        <v>26.71</v>
      </c>
      <c r="J34" s="121">
        <f t="shared" si="0"/>
        <v>53.42</v>
      </c>
      <c r="K34" s="127"/>
    </row>
    <row r="35" spans="1:11" ht="24">
      <c r="A35" s="126"/>
      <c r="B35" s="119">
        <v>5</v>
      </c>
      <c r="C35" s="10" t="s">
        <v>742</v>
      </c>
      <c r="D35" s="130" t="s">
        <v>742</v>
      </c>
      <c r="E35" s="130" t="s">
        <v>42</v>
      </c>
      <c r="F35" s="161" t="s">
        <v>279</v>
      </c>
      <c r="G35" s="162"/>
      <c r="H35" s="11" t="s">
        <v>743</v>
      </c>
      <c r="I35" s="14">
        <v>26.71</v>
      </c>
      <c r="J35" s="121">
        <f t="shared" si="0"/>
        <v>133.55000000000001</v>
      </c>
      <c r="K35" s="127"/>
    </row>
    <row r="36" spans="1:11" ht="24">
      <c r="A36" s="126"/>
      <c r="B36" s="119">
        <v>5</v>
      </c>
      <c r="C36" s="10" t="s">
        <v>742</v>
      </c>
      <c r="D36" s="130" t="s">
        <v>742</v>
      </c>
      <c r="E36" s="130" t="s">
        <v>42</v>
      </c>
      <c r="F36" s="161" t="s">
        <v>277</v>
      </c>
      <c r="G36" s="162"/>
      <c r="H36" s="11" t="s">
        <v>743</v>
      </c>
      <c r="I36" s="14">
        <v>26.71</v>
      </c>
      <c r="J36" s="121">
        <f t="shared" si="0"/>
        <v>133.55000000000001</v>
      </c>
      <c r="K36" s="127"/>
    </row>
    <row r="37" spans="1:11" ht="24">
      <c r="A37" s="126"/>
      <c r="B37" s="119">
        <v>5</v>
      </c>
      <c r="C37" s="10" t="s">
        <v>742</v>
      </c>
      <c r="D37" s="130" t="s">
        <v>742</v>
      </c>
      <c r="E37" s="130" t="s">
        <v>42</v>
      </c>
      <c r="F37" s="161" t="s">
        <v>278</v>
      </c>
      <c r="G37" s="162"/>
      <c r="H37" s="11" t="s">
        <v>743</v>
      </c>
      <c r="I37" s="14">
        <v>26.71</v>
      </c>
      <c r="J37" s="121">
        <f t="shared" si="0"/>
        <v>133.55000000000001</v>
      </c>
      <c r="K37" s="127"/>
    </row>
    <row r="38" spans="1:11" ht="24">
      <c r="A38" s="126"/>
      <c r="B38" s="119">
        <v>5</v>
      </c>
      <c r="C38" s="10" t="s">
        <v>742</v>
      </c>
      <c r="D38" s="130" t="s">
        <v>742</v>
      </c>
      <c r="E38" s="130" t="s">
        <v>42</v>
      </c>
      <c r="F38" s="161" t="s">
        <v>744</v>
      </c>
      <c r="G38" s="162"/>
      <c r="H38" s="11" t="s">
        <v>743</v>
      </c>
      <c r="I38" s="14">
        <v>26.71</v>
      </c>
      <c r="J38" s="121">
        <f t="shared" si="0"/>
        <v>133.55000000000001</v>
      </c>
      <c r="K38" s="127"/>
    </row>
    <row r="39" spans="1:11" ht="36">
      <c r="A39" s="126"/>
      <c r="B39" s="119">
        <v>1</v>
      </c>
      <c r="C39" s="10" t="s">
        <v>745</v>
      </c>
      <c r="D39" s="130" t="s">
        <v>745</v>
      </c>
      <c r="E39" s="130" t="s">
        <v>112</v>
      </c>
      <c r="F39" s="161"/>
      <c r="G39" s="162"/>
      <c r="H39" s="11" t="s">
        <v>881</v>
      </c>
      <c r="I39" s="14">
        <v>60.99</v>
      </c>
      <c r="J39" s="121">
        <f t="shared" si="0"/>
        <v>60.99</v>
      </c>
      <c r="K39" s="127"/>
    </row>
    <row r="40" spans="1:11" ht="24">
      <c r="A40" s="126"/>
      <c r="B40" s="119">
        <v>6</v>
      </c>
      <c r="C40" s="10" t="s">
        <v>746</v>
      </c>
      <c r="D40" s="130" t="s">
        <v>746</v>
      </c>
      <c r="E40" s="130" t="s">
        <v>28</v>
      </c>
      <c r="F40" s="161" t="s">
        <v>278</v>
      </c>
      <c r="G40" s="162"/>
      <c r="H40" s="11" t="s">
        <v>747</v>
      </c>
      <c r="I40" s="14">
        <v>23.1</v>
      </c>
      <c r="J40" s="121">
        <f t="shared" si="0"/>
        <v>138.60000000000002</v>
      </c>
      <c r="K40" s="127"/>
    </row>
    <row r="41" spans="1:11" ht="24">
      <c r="A41" s="126"/>
      <c r="B41" s="119">
        <v>1</v>
      </c>
      <c r="C41" s="10" t="s">
        <v>748</v>
      </c>
      <c r="D41" s="130" t="s">
        <v>748</v>
      </c>
      <c r="E41" s="130" t="s">
        <v>42</v>
      </c>
      <c r="F41" s="161" t="s">
        <v>279</v>
      </c>
      <c r="G41" s="162"/>
      <c r="H41" s="11" t="s">
        <v>749</v>
      </c>
      <c r="I41" s="14">
        <v>42.59</v>
      </c>
      <c r="J41" s="121">
        <f t="shared" si="0"/>
        <v>42.59</v>
      </c>
      <c r="K41" s="127"/>
    </row>
    <row r="42" spans="1:11" ht="24">
      <c r="A42" s="126"/>
      <c r="B42" s="119">
        <v>12</v>
      </c>
      <c r="C42" s="10" t="s">
        <v>750</v>
      </c>
      <c r="D42" s="130" t="s">
        <v>750</v>
      </c>
      <c r="E42" s="130" t="s">
        <v>28</v>
      </c>
      <c r="F42" s="161" t="s">
        <v>278</v>
      </c>
      <c r="G42" s="162"/>
      <c r="H42" s="11" t="s">
        <v>751</v>
      </c>
      <c r="I42" s="14">
        <v>21.29</v>
      </c>
      <c r="J42" s="121">
        <f t="shared" si="0"/>
        <v>255.48</v>
      </c>
      <c r="K42" s="127"/>
    </row>
    <row r="43" spans="1:11" ht="24">
      <c r="A43" s="126"/>
      <c r="B43" s="119">
        <v>2</v>
      </c>
      <c r="C43" s="10" t="s">
        <v>750</v>
      </c>
      <c r="D43" s="130" t="s">
        <v>750</v>
      </c>
      <c r="E43" s="130" t="s">
        <v>30</v>
      </c>
      <c r="F43" s="161" t="s">
        <v>278</v>
      </c>
      <c r="G43" s="162"/>
      <c r="H43" s="11" t="s">
        <v>751</v>
      </c>
      <c r="I43" s="14">
        <v>21.29</v>
      </c>
      <c r="J43" s="121">
        <f t="shared" si="0"/>
        <v>42.58</v>
      </c>
      <c r="K43" s="127"/>
    </row>
    <row r="44" spans="1:11" ht="24">
      <c r="A44" s="126"/>
      <c r="B44" s="119">
        <v>6</v>
      </c>
      <c r="C44" s="10" t="s">
        <v>750</v>
      </c>
      <c r="D44" s="130" t="s">
        <v>750</v>
      </c>
      <c r="E44" s="130" t="s">
        <v>31</v>
      </c>
      <c r="F44" s="161" t="s">
        <v>278</v>
      </c>
      <c r="G44" s="162"/>
      <c r="H44" s="11" t="s">
        <v>751</v>
      </c>
      <c r="I44" s="14">
        <v>21.29</v>
      </c>
      <c r="J44" s="121">
        <f t="shared" si="0"/>
        <v>127.74</v>
      </c>
      <c r="K44" s="127"/>
    </row>
    <row r="45" spans="1:11" ht="24">
      <c r="A45" s="126"/>
      <c r="B45" s="119">
        <v>2</v>
      </c>
      <c r="C45" s="10" t="s">
        <v>752</v>
      </c>
      <c r="D45" s="130" t="s">
        <v>752</v>
      </c>
      <c r="E45" s="130" t="s">
        <v>28</v>
      </c>
      <c r="F45" s="161" t="s">
        <v>279</v>
      </c>
      <c r="G45" s="162"/>
      <c r="H45" s="11" t="s">
        <v>753</v>
      </c>
      <c r="I45" s="14">
        <v>21.29</v>
      </c>
      <c r="J45" s="121">
        <f t="shared" si="0"/>
        <v>42.58</v>
      </c>
      <c r="K45" s="127"/>
    </row>
    <row r="46" spans="1:11" ht="24">
      <c r="A46" s="126"/>
      <c r="B46" s="119">
        <v>3</v>
      </c>
      <c r="C46" s="10" t="s">
        <v>754</v>
      </c>
      <c r="D46" s="130" t="s">
        <v>754</v>
      </c>
      <c r="E46" s="130" t="s">
        <v>30</v>
      </c>
      <c r="F46" s="161"/>
      <c r="G46" s="162"/>
      <c r="H46" s="11" t="s">
        <v>755</v>
      </c>
      <c r="I46" s="14">
        <v>21.29</v>
      </c>
      <c r="J46" s="121">
        <f t="shared" si="0"/>
        <v>63.87</v>
      </c>
      <c r="K46" s="127"/>
    </row>
    <row r="47" spans="1:11" ht="24">
      <c r="A47" s="126"/>
      <c r="B47" s="119">
        <v>2</v>
      </c>
      <c r="C47" s="10" t="s">
        <v>754</v>
      </c>
      <c r="D47" s="130" t="s">
        <v>754</v>
      </c>
      <c r="E47" s="130" t="s">
        <v>31</v>
      </c>
      <c r="F47" s="161"/>
      <c r="G47" s="162"/>
      <c r="H47" s="11" t="s">
        <v>755</v>
      </c>
      <c r="I47" s="14">
        <v>21.29</v>
      </c>
      <c r="J47" s="121">
        <f t="shared" si="0"/>
        <v>42.58</v>
      </c>
      <c r="K47" s="127"/>
    </row>
    <row r="48" spans="1:11" ht="24">
      <c r="A48" s="126"/>
      <c r="B48" s="119">
        <v>1</v>
      </c>
      <c r="C48" s="10" t="s">
        <v>756</v>
      </c>
      <c r="D48" s="130" t="s">
        <v>756</v>
      </c>
      <c r="E48" s="130" t="s">
        <v>216</v>
      </c>
      <c r="F48" s="161" t="s">
        <v>115</v>
      </c>
      <c r="G48" s="162"/>
      <c r="H48" s="11" t="s">
        <v>882</v>
      </c>
      <c r="I48" s="14">
        <v>53.77</v>
      </c>
      <c r="J48" s="121">
        <f t="shared" si="0"/>
        <v>53.77</v>
      </c>
      <c r="K48" s="127"/>
    </row>
    <row r="49" spans="1:11" ht="24">
      <c r="A49" s="126"/>
      <c r="B49" s="119">
        <v>1</v>
      </c>
      <c r="C49" s="10" t="s">
        <v>756</v>
      </c>
      <c r="D49" s="130" t="s">
        <v>756</v>
      </c>
      <c r="E49" s="130" t="s">
        <v>269</v>
      </c>
      <c r="F49" s="161" t="s">
        <v>115</v>
      </c>
      <c r="G49" s="162"/>
      <c r="H49" s="11" t="s">
        <v>882</v>
      </c>
      <c r="I49" s="14">
        <v>53.77</v>
      </c>
      <c r="J49" s="121">
        <f t="shared" si="0"/>
        <v>53.77</v>
      </c>
      <c r="K49" s="127"/>
    </row>
    <row r="50" spans="1:11" ht="24">
      <c r="A50" s="126"/>
      <c r="B50" s="119">
        <v>1</v>
      </c>
      <c r="C50" s="10" t="s">
        <v>756</v>
      </c>
      <c r="D50" s="130" t="s">
        <v>756</v>
      </c>
      <c r="E50" s="130" t="s">
        <v>220</v>
      </c>
      <c r="F50" s="161" t="s">
        <v>115</v>
      </c>
      <c r="G50" s="162"/>
      <c r="H50" s="11" t="s">
        <v>882</v>
      </c>
      <c r="I50" s="14">
        <v>53.77</v>
      </c>
      <c r="J50" s="121">
        <f t="shared" si="0"/>
        <v>53.77</v>
      </c>
      <c r="K50" s="127"/>
    </row>
    <row r="51" spans="1:11" ht="24">
      <c r="A51" s="126"/>
      <c r="B51" s="119">
        <v>1</v>
      </c>
      <c r="C51" s="10" t="s">
        <v>756</v>
      </c>
      <c r="D51" s="130" t="s">
        <v>756</v>
      </c>
      <c r="E51" s="130" t="s">
        <v>273</v>
      </c>
      <c r="F51" s="161" t="s">
        <v>279</v>
      </c>
      <c r="G51" s="162"/>
      <c r="H51" s="11" t="s">
        <v>882</v>
      </c>
      <c r="I51" s="14">
        <v>53.77</v>
      </c>
      <c r="J51" s="121">
        <f t="shared" si="0"/>
        <v>53.77</v>
      </c>
      <c r="K51" s="127"/>
    </row>
    <row r="52" spans="1:11" ht="24">
      <c r="A52" s="126"/>
      <c r="B52" s="119">
        <v>1</v>
      </c>
      <c r="C52" s="10" t="s">
        <v>756</v>
      </c>
      <c r="D52" s="130" t="s">
        <v>756</v>
      </c>
      <c r="E52" s="130" t="s">
        <v>274</v>
      </c>
      <c r="F52" s="161" t="s">
        <v>279</v>
      </c>
      <c r="G52" s="162"/>
      <c r="H52" s="11" t="s">
        <v>882</v>
      </c>
      <c r="I52" s="14">
        <v>53.77</v>
      </c>
      <c r="J52" s="121">
        <f t="shared" si="0"/>
        <v>53.77</v>
      </c>
      <c r="K52" s="127"/>
    </row>
    <row r="53" spans="1:11" ht="24">
      <c r="A53" s="126"/>
      <c r="B53" s="119">
        <v>12</v>
      </c>
      <c r="C53" s="10" t="s">
        <v>618</v>
      </c>
      <c r="D53" s="130" t="s">
        <v>618</v>
      </c>
      <c r="E53" s="130" t="s">
        <v>30</v>
      </c>
      <c r="F53" s="161" t="s">
        <v>757</v>
      </c>
      <c r="G53" s="162"/>
      <c r="H53" s="11" t="s">
        <v>621</v>
      </c>
      <c r="I53" s="14">
        <v>5.05</v>
      </c>
      <c r="J53" s="121">
        <f t="shared" si="0"/>
        <v>60.599999999999994</v>
      </c>
      <c r="K53" s="127"/>
    </row>
    <row r="54" spans="1:11" ht="24">
      <c r="A54" s="126"/>
      <c r="B54" s="119">
        <v>16</v>
      </c>
      <c r="C54" s="10" t="s">
        <v>618</v>
      </c>
      <c r="D54" s="130" t="s">
        <v>618</v>
      </c>
      <c r="E54" s="130" t="s">
        <v>31</v>
      </c>
      <c r="F54" s="161" t="s">
        <v>757</v>
      </c>
      <c r="G54" s="162"/>
      <c r="H54" s="11" t="s">
        <v>621</v>
      </c>
      <c r="I54" s="14">
        <v>5.05</v>
      </c>
      <c r="J54" s="121">
        <f t="shared" ref="J54:J85" si="1">I54*B54</f>
        <v>80.8</v>
      </c>
      <c r="K54" s="127"/>
    </row>
    <row r="55" spans="1:11" ht="24">
      <c r="A55" s="126"/>
      <c r="B55" s="119">
        <v>2</v>
      </c>
      <c r="C55" s="10" t="s">
        <v>758</v>
      </c>
      <c r="D55" s="130" t="s">
        <v>758</v>
      </c>
      <c r="E55" s="130" t="s">
        <v>32</v>
      </c>
      <c r="F55" s="161" t="s">
        <v>279</v>
      </c>
      <c r="G55" s="162"/>
      <c r="H55" s="11" t="s">
        <v>759</v>
      </c>
      <c r="I55" s="14">
        <v>27.43</v>
      </c>
      <c r="J55" s="121">
        <f t="shared" si="1"/>
        <v>54.86</v>
      </c>
      <c r="K55" s="127"/>
    </row>
    <row r="56" spans="1:11">
      <c r="A56" s="126"/>
      <c r="B56" s="119">
        <v>10</v>
      </c>
      <c r="C56" s="10" t="s">
        <v>760</v>
      </c>
      <c r="D56" s="130" t="s">
        <v>760</v>
      </c>
      <c r="E56" s="130" t="s">
        <v>28</v>
      </c>
      <c r="F56" s="161"/>
      <c r="G56" s="162"/>
      <c r="H56" s="11" t="s">
        <v>761</v>
      </c>
      <c r="I56" s="14">
        <v>10.47</v>
      </c>
      <c r="J56" s="121">
        <f t="shared" si="1"/>
        <v>104.7</v>
      </c>
      <c r="K56" s="127"/>
    </row>
    <row r="57" spans="1:11">
      <c r="A57" s="126"/>
      <c r="B57" s="119">
        <v>2</v>
      </c>
      <c r="C57" s="10" t="s">
        <v>760</v>
      </c>
      <c r="D57" s="130" t="s">
        <v>760</v>
      </c>
      <c r="E57" s="130" t="s">
        <v>30</v>
      </c>
      <c r="F57" s="161"/>
      <c r="G57" s="162"/>
      <c r="H57" s="11" t="s">
        <v>761</v>
      </c>
      <c r="I57" s="14">
        <v>10.47</v>
      </c>
      <c r="J57" s="121">
        <f t="shared" si="1"/>
        <v>20.94</v>
      </c>
      <c r="K57" s="127"/>
    </row>
    <row r="58" spans="1:11">
      <c r="A58" s="126"/>
      <c r="B58" s="119">
        <v>2</v>
      </c>
      <c r="C58" s="10" t="s">
        <v>762</v>
      </c>
      <c r="D58" s="130" t="s">
        <v>762</v>
      </c>
      <c r="E58" s="130" t="s">
        <v>30</v>
      </c>
      <c r="F58" s="161"/>
      <c r="G58" s="162"/>
      <c r="H58" s="11" t="s">
        <v>763</v>
      </c>
      <c r="I58" s="14">
        <v>11.19</v>
      </c>
      <c r="J58" s="121">
        <f t="shared" si="1"/>
        <v>22.38</v>
      </c>
      <c r="K58" s="127"/>
    </row>
    <row r="59" spans="1:11" ht="24">
      <c r="A59" s="126"/>
      <c r="B59" s="119">
        <v>3</v>
      </c>
      <c r="C59" s="10" t="s">
        <v>764</v>
      </c>
      <c r="D59" s="130" t="s">
        <v>764</v>
      </c>
      <c r="E59" s="130" t="s">
        <v>31</v>
      </c>
      <c r="F59" s="161"/>
      <c r="G59" s="162"/>
      <c r="H59" s="11" t="s">
        <v>765</v>
      </c>
      <c r="I59" s="14">
        <v>35.729999999999997</v>
      </c>
      <c r="J59" s="121">
        <f t="shared" si="1"/>
        <v>107.19</v>
      </c>
      <c r="K59" s="127"/>
    </row>
    <row r="60" spans="1:11" ht="24">
      <c r="A60" s="126"/>
      <c r="B60" s="119">
        <v>2</v>
      </c>
      <c r="C60" s="10" t="s">
        <v>766</v>
      </c>
      <c r="D60" s="130" t="s">
        <v>766</v>
      </c>
      <c r="E60" s="130" t="s">
        <v>31</v>
      </c>
      <c r="F60" s="161" t="s">
        <v>679</v>
      </c>
      <c r="G60" s="162"/>
      <c r="H60" s="11" t="s">
        <v>767</v>
      </c>
      <c r="I60" s="14">
        <v>21.29</v>
      </c>
      <c r="J60" s="121">
        <f t="shared" si="1"/>
        <v>42.58</v>
      </c>
      <c r="K60" s="127"/>
    </row>
    <row r="61" spans="1:11" ht="24">
      <c r="A61" s="126"/>
      <c r="B61" s="119">
        <v>10</v>
      </c>
      <c r="C61" s="10" t="s">
        <v>768</v>
      </c>
      <c r="D61" s="130" t="s">
        <v>768</v>
      </c>
      <c r="E61" s="130" t="s">
        <v>30</v>
      </c>
      <c r="F61" s="161" t="s">
        <v>279</v>
      </c>
      <c r="G61" s="162"/>
      <c r="H61" s="11" t="s">
        <v>769</v>
      </c>
      <c r="I61" s="14">
        <v>21.29</v>
      </c>
      <c r="J61" s="121">
        <f t="shared" si="1"/>
        <v>212.89999999999998</v>
      </c>
      <c r="K61" s="127"/>
    </row>
    <row r="62" spans="1:11" ht="24">
      <c r="A62" s="126"/>
      <c r="B62" s="119">
        <v>4</v>
      </c>
      <c r="C62" s="10" t="s">
        <v>770</v>
      </c>
      <c r="D62" s="130" t="s">
        <v>770</v>
      </c>
      <c r="E62" s="130" t="s">
        <v>30</v>
      </c>
      <c r="F62" s="161"/>
      <c r="G62" s="162"/>
      <c r="H62" s="11" t="s">
        <v>771</v>
      </c>
      <c r="I62" s="14">
        <v>21.29</v>
      </c>
      <c r="J62" s="121">
        <f t="shared" si="1"/>
        <v>85.16</v>
      </c>
      <c r="K62" s="127"/>
    </row>
    <row r="63" spans="1:11" ht="24">
      <c r="A63" s="126"/>
      <c r="B63" s="119">
        <v>6</v>
      </c>
      <c r="C63" s="10" t="s">
        <v>770</v>
      </c>
      <c r="D63" s="130" t="s">
        <v>770</v>
      </c>
      <c r="E63" s="130" t="s">
        <v>31</v>
      </c>
      <c r="F63" s="161"/>
      <c r="G63" s="162"/>
      <c r="H63" s="11" t="s">
        <v>771</v>
      </c>
      <c r="I63" s="14">
        <v>21.29</v>
      </c>
      <c r="J63" s="121">
        <f t="shared" si="1"/>
        <v>127.74</v>
      </c>
      <c r="K63" s="127"/>
    </row>
    <row r="64" spans="1:11" ht="24">
      <c r="A64" s="126"/>
      <c r="B64" s="119">
        <v>8</v>
      </c>
      <c r="C64" s="10" t="s">
        <v>772</v>
      </c>
      <c r="D64" s="130" t="s">
        <v>772</v>
      </c>
      <c r="E64" s="130" t="s">
        <v>28</v>
      </c>
      <c r="F64" s="161" t="s">
        <v>279</v>
      </c>
      <c r="G64" s="162"/>
      <c r="H64" s="11" t="s">
        <v>773</v>
      </c>
      <c r="I64" s="14">
        <v>23.82</v>
      </c>
      <c r="J64" s="121">
        <f t="shared" si="1"/>
        <v>190.56</v>
      </c>
      <c r="K64" s="127"/>
    </row>
    <row r="65" spans="1:11" ht="24">
      <c r="A65" s="126"/>
      <c r="B65" s="119">
        <v>2</v>
      </c>
      <c r="C65" s="10" t="s">
        <v>772</v>
      </c>
      <c r="D65" s="130" t="s">
        <v>772</v>
      </c>
      <c r="E65" s="130" t="s">
        <v>30</v>
      </c>
      <c r="F65" s="161" t="s">
        <v>279</v>
      </c>
      <c r="G65" s="162"/>
      <c r="H65" s="11" t="s">
        <v>773</v>
      </c>
      <c r="I65" s="14">
        <v>23.82</v>
      </c>
      <c r="J65" s="121">
        <f t="shared" si="1"/>
        <v>47.64</v>
      </c>
      <c r="K65" s="127"/>
    </row>
    <row r="66" spans="1:11" ht="24">
      <c r="A66" s="126"/>
      <c r="B66" s="119">
        <v>16</v>
      </c>
      <c r="C66" s="10" t="s">
        <v>772</v>
      </c>
      <c r="D66" s="130" t="s">
        <v>772</v>
      </c>
      <c r="E66" s="130" t="s">
        <v>30</v>
      </c>
      <c r="F66" s="161" t="s">
        <v>278</v>
      </c>
      <c r="G66" s="162"/>
      <c r="H66" s="11" t="s">
        <v>773</v>
      </c>
      <c r="I66" s="14">
        <v>23.82</v>
      </c>
      <c r="J66" s="121">
        <f t="shared" si="1"/>
        <v>381.12</v>
      </c>
      <c r="K66" s="127"/>
    </row>
    <row r="67" spans="1:11" ht="24">
      <c r="A67" s="126"/>
      <c r="B67" s="119">
        <v>4</v>
      </c>
      <c r="C67" s="10" t="s">
        <v>772</v>
      </c>
      <c r="D67" s="130" t="s">
        <v>772</v>
      </c>
      <c r="E67" s="130" t="s">
        <v>31</v>
      </c>
      <c r="F67" s="161" t="s">
        <v>278</v>
      </c>
      <c r="G67" s="162"/>
      <c r="H67" s="11" t="s">
        <v>773</v>
      </c>
      <c r="I67" s="14">
        <v>23.82</v>
      </c>
      <c r="J67" s="121">
        <f t="shared" si="1"/>
        <v>95.28</v>
      </c>
      <c r="K67" s="127"/>
    </row>
    <row r="68" spans="1:11" ht="24">
      <c r="A68" s="126"/>
      <c r="B68" s="119">
        <v>2</v>
      </c>
      <c r="C68" s="10" t="s">
        <v>774</v>
      </c>
      <c r="D68" s="130" t="s">
        <v>774</v>
      </c>
      <c r="E68" s="130" t="s">
        <v>28</v>
      </c>
      <c r="F68" s="161" t="s">
        <v>278</v>
      </c>
      <c r="G68" s="162"/>
      <c r="H68" s="11" t="s">
        <v>775</v>
      </c>
      <c r="I68" s="14">
        <v>24.9</v>
      </c>
      <c r="J68" s="121">
        <f t="shared" si="1"/>
        <v>49.8</v>
      </c>
      <c r="K68" s="127"/>
    </row>
    <row r="69" spans="1:11" ht="24">
      <c r="A69" s="126"/>
      <c r="B69" s="119">
        <v>2</v>
      </c>
      <c r="C69" s="10" t="s">
        <v>774</v>
      </c>
      <c r="D69" s="130" t="s">
        <v>774</v>
      </c>
      <c r="E69" s="130" t="s">
        <v>30</v>
      </c>
      <c r="F69" s="161" t="s">
        <v>278</v>
      </c>
      <c r="G69" s="162"/>
      <c r="H69" s="11" t="s">
        <v>775</v>
      </c>
      <c r="I69" s="14">
        <v>24.9</v>
      </c>
      <c r="J69" s="121">
        <f t="shared" si="1"/>
        <v>49.8</v>
      </c>
      <c r="K69" s="127"/>
    </row>
    <row r="70" spans="1:11" ht="24">
      <c r="A70" s="126"/>
      <c r="B70" s="119">
        <v>2</v>
      </c>
      <c r="C70" s="10" t="s">
        <v>776</v>
      </c>
      <c r="D70" s="130" t="s">
        <v>776</v>
      </c>
      <c r="E70" s="130" t="s">
        <v>30</v>
      </c>
      <c r="F70" s="161" t="s">
        <v>279</v>
      </c>
      <c r="G70" s="162"/>
      <c r="H70" s="11" t="s">
        <v>777</v>
      </c>
      <c r="I70" s="14">
        <v>23.1</v>
      </c>
      <c r="J70" s="121">
        <f t="shared" si="1"/>
        <v>46.2</v>
      </c>
      <c r="K70" s="127"/>
    </row>
    <row r="71" spans="1:11" ht="24">
      <c r="A71" s="126"/>
      <c r="B71" s="119">
        <v>4</v>
      </c>
      <c r="C71" s="10" t="s">
        <v>778</v>
      </c>
      <c r="D71" s="130" t="s">
        <v>778</v>
      </c>
      <c r="E71" s="130" t="s">
        <v>30</v>
      </c>
      <c r="F71" s="161" t="s">
        <v>279</v>
      </c>
      <c r="G71" s="162"/>
      <c r="H71" s="11" t="s">
        <v>779</v>
      </c>
      <c r="I71" s="14">
        <v>23.1</v>
      </c>
      <c r="J71" s="121">
        <f t="shared" si="1"/>
        <v>92.4</v>
      </c>
      <c r="K71" s="127"/>
    </row>
    <row r="72" spans="1:11" ht="24">
      <c r="A72" s="126"/>
      <c r="B72" s="119">
        <v>2</v>
      </c>
      <c r="C72" s="10" t="s">
        <v>778</v>
      </c>
      <c r="D72" s="130" t="s">
        <v>778</v>
      </c>
      <c r="E72" s="130" t="s">
        <v>32</v>
      </c>
      <c r="F72" s="161" t="s">
        <v>279</v>
      </c>
      <c r="G72" s="162"/>
      <c r="H72" s="11" t="s">
        <v>779</v>
      </c>
      <c r="I72" s="14">
        <v>23.1</v>
      </c>
      <c r="J72" s="121">
        <f t="shared" si="1"/>
        <v>46.2</v>
      </c>
      <c r="K72" s="127"/>
    </row>
    <row r="73" spans="1:11" ht="24">
      <c r="A73" s="126"/>
      <c r="B73" s="119">
        <v>18</v>
      </c>
      <c r="C73" s="10" t="s">
        <v>780</v>
      </c>
      <c r="D73" s="130" t="s">
        <v>780</v>
      </c>
      <c r="E73" s="130" t="s">
        <v>28</v>
      </c>
      <c r="F73" s="161"/>
      <c r="G73" s="162"/>
      <c r="H73" s="11" t="s">
        <v>883</v>
      </c>
      <c r="I73" s="14">
        <v>5.05</v>
      </c>
      <c r="J73" s="121">
        <f t="shared" si="1"/>
        <v>90.899999999999991</v>
      </c>
      <c r="K73" s="127"/>
    </row>
    <row r="74" spans="1:11" ht="24">
      <c r="A74" s="126"/>
      <c r="B74" s="119">
        <v>42</v>
      </c>
      <c r="C74" s="10" t="s">
        <v>780</v>
      </c>
      <c r="D74" s="130" t="s">
        <v>780</v>
      </c>
      <c r="E74" s="130" t="s">
        <v>30</v>
      </c>
      <c r="F74" s="161"/>
      <c r="G74" s="162"/>
      <c r="H74" s="11" t="s">
        <v>883</v>
      </c>
      <c r="I74" s="14">
        <v>5.05</v>
      </c>
      <c r="J74" s="121">
        <f t="shared" si="1"/>
        <v>212.1</v>
      </c>
      <c r="K74" s="127"/>
    </row>
    <row r="75" spans="1:11" ht="24">
      <c r="A75" s="126"/>
      <c r="B75" s="119">
        <v>2</v>
      </c>
      <c r="C75" s="10" t="s">
        <v>780</v>
      </c>
      <c r="D75" s="130" t="s">
        <v>780</v>
      </c>
      <c r="E75" s="130" t="s">
        <v>32</v>
      </c>
      <c r="F75" s="161"/>
      <c r="G75" s="162"/>
      <c r="H75" s="11" t="s">
        <v>883</v>
      </c>
      <c r="I75" s="14">
        <v>5.05</v>
      </c>
      <c r="J75" s="121">
        <f t="shared" si="1"/>
        <v>10.1</v>
      </c>
      <c r="K75" s="127"/>
    </row>
    <row r="76" spans="1:11">
      <c r="A76" s="126"/>
      <c r="B76" s="119">
        <v>16</v>
      </c>
      <c r="C76" s="10" t="s">
        <v>781</v>
      </c>
      <c r="D76" s="130" t="s">
        <v>781</v>
      </c>
      <c r="E76" s="130" t="s">
        <v>31</v>
      </c>
      <c r="F76" s="161" t="s">
        <v>279</v>
      </c>
      <c r="G76" s="162"/>
      <c r="H76" s="11" t="s">
        <v>782</v>
      </c>
      <c r="I76" s="14">
        <v>8.66</v>
      </c>
      <c r="J76" s="121">
        <f t="shared" si="1"/>
        <v>138.56</v>
      </c>
      <c r="K76" s="127"/>
    </row>
    <row r="77" spans="1:11">
      <c r="A77" s="126"/>
      <c r="B77" s="119">
        <v>16</v>
      </c>
      <c r="C77" s="10" t="s">
        <v>783</v>
      </c>
      <c r="D77" s="130" t="s">
        <v>783</v>
      </c>
      <c r="E77" s="130" t="s">
        <v>31</v>
      </c>
      <c r="F77" s="161" t="s">
        <v>279</v>
      </c>
      <c r="G77" s="162"/>
      <c r="H77" s="11" t="s">
        <v>784</v>
      </c>
      <c r="I77" s="14">
        <v>9.3800000000000008</v>
      </c>
      <c r="J77" s="121">
        <f t="shared" si="1"/>
        <v>150.08000000000001</v>
      </c>
      <c r="K77" s="127"/>
    </row>
    <row r="78" spans="1:11">
      <c r="A78" s="126"/>
      <c r="B78" s="119">
        <v>5</v>
      </c>
      <c r="C78" s="10" t="s">
        <v>785</v>
      </c>
      <c r="D78" s="130" t="s">
        <v>785</v>
      </c>
      <c r="E78" s="130" t="s">
        <v>32</v>
      </c>
      <c r="F78" s="161" t="s">
        <v>115</v>
      </c>
      <c r="G78" s="162"/>
      <c r="H78" s="11" t="s">
        <v>786</v>
      </c>
      <c r="I78" s="14">
        <v>9.3800000000000008</v>
      </c>
      <c r="J78" s="121">
        <f t="shared" si="1"/>
        <v>46.900000000000006</v>
      </c>
      <c r="K78" s="127"/>
    </row>
    <row r="79" spans="1:11" ht="24">
      <c r="A79" s="126"/>
      <c r="B79" s="119">
        <v>1</v>
      </c>
      <c r="C79" s="10" t="s">
        <v>787</v>
      </c>
      <c r="D79" s="130" t="s">
        <v>787</v>
      </c>
      <c r="E79" s="130" t="s">
        <v>42</v>
      </c>
      <c r="F79" s="161" t="s">
        <v>278</v>
      </c>
      <c r="G79" s="162"/>
      <c r="H79" s="11" t="s">
        <v>788</v>
      </c>
      <c r="I79" s="14">
        <v>81.56</v>
      </c>
      <c r="J79" s="121">
        <f t="shared" si="1"/>
        <v>81.56</v>
      </c>
      <c r="K79" s="127"/>
    </row>
    <row r="80" spans="1:11">
      <c r="A80" s="126"/>
      <c r="B80" s="119">
        <v>6</v>
      </c>
      <c r="C80" s="10" t="s">
        <v>789</v>
      </c>
      <c r="D80" s="130" t="s">
        <v>871</v>
      </c>
      <c r="E80" s="130" t="s">
        <v>304</v>
      </c>
      <c r="F80" s="161" t="s">
        <v>279</v>
      </c>
      <c r="G80" s="162"/>
      <c r="H80" s="11" t="s">
        <v>790</v>
      </c>
      <c r="I80" s="14">
        <v>23.1</v>
      </c>
      <c r="J80" s="121">
        <f t="shared" si="1"/>
        <v>138.60000000000002</v>
      </c>
      <c r="K80" s="127"/>
    </row>
    <row r="81" spans="1:11">
      <c r="A81" s="126"/>
      <c r="B81" s="119">
        <v>2</v>
      </c>
      <c r="C81" s="10" t="s">
        <v>791</v>
      </c>
      <c r="D81" s="130" t="s">
        <v>791</v>
      </c>
      <c r="E81" s="130" t="s">
        <v>300</v>
      </c>
      <c r="F81" s="161" t="s">
        <v>740</v>
      </c>
      <c r="G81" s="162"/>
      <c r="H81" s="11" t="s">
        <v>792</v>
      </c>
      <c r="I81" s="14">
        <v>12.27</v>
      </c>
      <c r="J81" s="121">
        <f t="shared" si="1"/>
        <v>24.54</v>
      </c>
      <c r="K81" s="127"/>
    </row>
    <row r="82" spans="1:11">
      <c r="A82" s="126"/>
      <c r="B82" s="119">
        <v>2</v>
      </c>
      <c r="C82" s="10" t="s">
        <v>793</v>
      </c>
      <c r="D82" s="130" t="s">
        <v>793</v>
      </c>
      <c r="E82" s="130" t="s">
        <v>28</v>
      </c>
      <c r="F82" s="161"/>
      <c r="G82" s="162"/>
      <c r="H82" s="11" t="s">
        <v>794</v>
      </c>
      <c r="I82" s="14">
        <v>10.47</v>
      </c>
      <c r="J82" s="121">
        <f t="shared" si="1"/>
        <v>20.94</v>
      </c>
      <c r="K82" s="127"/>
    </row>
    <row r="83" spans="1:11">
      <c r="A83" s="126"/>
      <c r="B83" s="119">
        <v>2</v>
      </c>
      <c r="C83" s="10" t="s">
        <v>793</v>
      </c>
      <c r="D83" s="130" t="s">
        <v>793</v>
      </c>
      <c r="E83" s="130" t="s">
        <v>30</v>
      </c>
      <c r="F83" s="161"/>
      <c r="G83" s="162"/>
      <c r="H83" s="11" t="s">
        <v>794</v>
      </c>
      <c r="I83" s="14">
        <v>10.47</v>
      </c>
      <c r="J83" s="121">
        <f t="shared" si="1"/>
        <v>20.94</v>
      </c>
      <c r="K83" s="127"/>
    </row>
    <row r="84" spans="1:11">
      <c r="A84" s="126"/>
      <c r="B84" s="119">
        <v>2</v>
      </c>
      <c r="C84" s="10" t="s">
        <v>793</v>
      </c>
      <c r="D84" s="130" t="s">
        <v>793</v>
      </c>
      <c r="E84" s="130" t="s">
        <v>31</v>
      </c>
      <c r="F84" s="161"/>
      <c r="G84" s="162"/>
      <c r="H84" s="11" t="s">
        <v>794</v>
      </c>
      <c r="I84" s="14">
        <v>10.47</v>
      </c>
      <c r="J84" s="121">
        <f t="shared" si="1"/>
        <v>20.94</v>
      </c>
      <c r="K84" s="127"/>
    </row>
    <row r="85" spans="1:11">
      <c r="A85" s="126"/>
      <c r="B85" s="119">
        <v>2</v>
      </c>
      <c r="C85" s="10" t="s">
        <v>795</v>
      </c>
      <c r="D85" s="130" t="s">
        <v>795</v>
      </c>
      <c r="E85" s="130" t="s">
        <v>30</v>
      </c>
      <c r="F85" s="161"/>
      <c r="G85" s="162"/>
      <c r="H85" s="11" t="s">
        <v>796</v>
      </c>
      <c r="I85" s="14">
        <v>10.47</v>
      </c>
      <c r="J85" s="121">
        <f t="shared" si="1"/>
        <v>20.94</v>
      </c>
      <c r="K85" s="127"/>
    </row>
    <row r="86" spans="1:11" ht="36">
      <c r="A86" s="126"/>
      <c r="B86" s="119">
        <v>3</v>
      </c>
      <c r="C86" s="10" t="s">
        <v>797</v>
      </c>
      <c r="D86" s="130" t="s">
        <v>872</v>
      </c>
      <c r="E86" s="130" t="s">
        <v>236</v>
      </c>
      <c r="F86" s="161" t="s">
        <v>112</v>
      </c>
      <c r="G86" s="162"/>
      <c r="H86" s="11" t="s">
        <v>798</v>
      </c>
      <c r="I86" s="14">
        <v>30.31</v>
      </c>
      <c r="J86" s="121">
        <f t="shared" ref="J86:J117" si="2">I86*B86</f>
        <v>90.929999999999993</v>
      </c>
      <c r="K86" s="127"/>
    </row>
    <row r="87" spans="1:11" ht="36" hidden="1">
      <c r="A87" s="126"/>
      <c r="B87" s="153">
        <v>0</v>
      </c>
      <c r="C87" s="154" t="s">
        <v>797</v>
      </c>
      <c r="D87" s="155" t="s">
        <v>872</v>
      </c>
      <c r="E87" s="155" t="s">
        <v>236</v>
      </c>
      <c r="F87" s="171" t="s">
        <v>216</v>
      </c>
      <c r="G87" s="172"/>
      <c r="H87" s="156" t="s">
        <v>798</v>
      </c>
      <c r="I87" s="157">
        <v>30.31</v>
      </c>
      <c r="J87" s="158">
        <f t="shared" si="2"/>
        <v>0</v>
      </c>
      <c r="K87" s="127"/>
    </row>
    <row r="88" spans="1:11" ht="24">
      <c r="A88" s="126"/>
      <c r="B88" s="119">
        <v>2</v>
      </c>
      <c r="C88" s="10" t="s">
        <v>799</v>
      </c>
      <c r="D88" s="130" t="s">
        <v>799</v>
      </c>
      <c r="E88" s="130" t="s">
        <v>30</v>
      </c>
      <c r="F88" s="161" t="s">
        <v>279</v>
      </c>
      <c r="G88" s="162"/>
      <c r="H88" s="11" t="s">
        <v>800</v>
      </c>
      <c r="I88" s="14">
        <v>10.47</v>
      </c>
      <c r="J88" s="121">
        <f t="shared" si="2"/>
        <v>20.94</v>
      </c>
      <c r="K88" s="127"/>
    </row>
    <row r="89" spans="1:11">
      <c r="A89" s="126"/>
      <c r="B89" s="119">
        <v>2</v>
      </c>
      <c r="C89" s="10" t="s">
        <v>801</v>
      </c>
      <c r="D89" s="130" t="s">
        <v>801</v>
      </c>
      <c r="E89" s="130" t="s">
        <v>30</v>
      </c>
      <c r="F89" s="161" t="s">
        <v>278</v>
      </c>
      <c r="G89" s="162"/>
      <c r="H89" s="11" t="s">
        <v>802</v>
      </c>
      <c r="I89" s="14">
        <v>21.29</v>
      </c>
      <c r="J89" s="121">
        <f t="shared" si="2"/>
        <v>42.58</v>
      </c>
      <c r="K89" s="127"/>
    </row>
    <row r="90" spans="1:11" ht="24">
      <c r="A90" s="126"/>
      <c r="B90" s="119">
        <v>12</v>
      </c>
      <c r="C90" s="10" t="s">
        <v>803</v>
      </c>
      <c r="D90" s="130" t="s">
        <v>803</v>
      </c>
      <c r="E90" s="130" t="s">
        <v>804</v>
      </c>
      <c r="F90" s="161"/>
      <c r="G90" s="162"/>
      <c r="H90" s="11" t="s">
        <v>805</v>
      </c>
      <c r="I90" s="14">
        <v>5.05</v>
      </c>
      <c r="J90" s="121">
        <f t="shared" si="2"/>
        <v>60.599999999999994</v>
      </c>
      <c r="K90" s="127"/>
    </row>
    <row r="91" spans="1:11" ht="24">
      <c r="A91" s="126"/>
      <c r="B91" s="119">
        <v>130</v>
      </c>
      <c r="C91" s="10" t="s">
        <v>806</v>
      </c>
      <c r="D91" s="130" t="s">
        <v>806</v>
      </c>
      <c r="E91" s="130"/>
      <c r="F91" s="161"/>
      <c r="G91" s="162"/>
      <c r="H91" s="11" t="s">
        <v>807</v>
      </c>
      <c r="I91" s="14">
        <v>5.05</v>
      </c>
      <c r="J91" s="121">
        <f t="shared" si="2"/>
        <v>656.5</v>
      </c>
      <c r="K91" s="127"/>
    </row>
    <row r="92" spans="1:11">
      <c r="A92" s="126"/>
      <c r="B92" s="119">
        <v>2</v>
      </c>
      <c r="C92" s="10" t="s">
        <v>808</v>
      </c>
      <c r="D92" s="130" t="s">
        <v>873</v>
      </c>
      <c r="E92" s="130" t="s">
        <v>809</v>
      </c>
      <c r="F92" s="161"/>
      <c r="G92" s="162"/>
      <c r="H92" s="11" t="s">
        <v>810</v>
      </c>
      <c r="I92" s="14">
        <v>80.84</v>
      </c>
      <c r="J92" s="121">
        <f t="shared" si="2"/>
        <v>161.68</v>
      </c>
      <c r="K92" s="127"/>
    </row>
    <row r="93" spans="1:11" ht="24">
      <c r="A93" s="126"/>
      <c r="B93" s="119">
        <v>2</v>
      </c>
      <c r="C93" s="10" t="s">
        <v>811</v>
      </c>
      <c r="D93" s="130" t="s">
        <v>874</v>
      </c>
      <c r="E93" s="130" t="s">
        <v>728</v>
      </c>
      <c r="F93" s="161"/>
      <c r="G93" s="162"/>
      <c r="H93" s="11" t="s">
        <v>812</v>
      </c>
      <c r="I93" s="14">
        <v>79.03</v>
      </c>
      <c r="J93" s="121">
        <f t="shared" si="2"/>
        <v>158.06</v>
      </c>
      <c r="K93" s="127"/>
    </row>
    <row r="94" spans="1:11">
      <c r="A94" s="126"/>
      <c r="B94" s="119">
        <v>2</v>
      </c>
      <c r="C94" s="10" t="s">
        <v>813</v>
      </c>
      <c r="D94" s="130" t="s">
        <v>875</v>
      </c>
      <c r="E94" s="130" t="s">
        <v>814</v>
      </c>
      <c r="F94" s="161"/>
      <c r="G94" s="162"/>
      <c r="H94" s="11" t="s">
        <v>815</v>
      </c>
      <c r="I94" s="14">
        <v>32.119999999999997</v>
      </c>
      <c r="J94" s="121">
        <f t="shared" si="2"/>
        <v>64.239999999999995</v>
      </c>
      <c r="K94" s="127"/>
    </row>
    <row r="95" spans="1:11">
      <c r="A95" s="126"/>
      <c r="B95" s="119">
        <v>4</v>
      </c>
      <c r="C95" s="10" t="s">
        <v>816</v>
      </c>
      <c r="D95" s="130" t="s">
        <v>816</v>
      </c>
      <c r="E95" s="130" t="s">
        <v>32</v>
      </c>
      <c r="F95" s="161" t="s">
        <v>279</v>
      </c>
      <c r="G95" s="162"/>
      <c r="H95" s="11" t="s">
        <v>817</v>
      </c>
      <c r="I95" s="14">
        <v>71.819999999999993</v>
      </c>
      <c r="J95" s="121">
        <f t="shared" si="2"/>
        <v>287.27999999999997</v>
      </c>
      <c r="K95" s="127"/>
    </row>
    <row r="96" spans="1:11" ht="24">
      <c r="A96" s="126"/>
      <c r="B96" s="119">
        <v>2</v>
      </c>
      <c r="C96" s="10" t="s">
        <v>818</v>
      </c>
      <c r="D96" s="130" t="s">
        <v>876</v>
      </c>
      <c r="E96" s="130" t="s">
        <v>757</v>
      </c>
      <c r="F96" s="161" t="s">
        <v>30</v>
      </c>
      <c r="G96" s="162"/>
      <c r="H96" s="11" t="s">
        <v>819</v>
      </c>
      <c r="I96" s="14">
        <v>12.27</v>
      </c>
      <c r="J96" s="121">
        <f t="shared" si="2"/>
        <v>24.54</v>
      </c>
      <c r="K96" s="127"/>
    </row>
    <row r="97" spans="1:11" ht="36">
      <c r="A97" s="126"/>
      <c r="B97" s="119">
        <v>2</v>
      </c>
      <c r="C97" s="10" t="s">
        <v>820</v>
      </c>
      <c r="D97" s="130" t="s">
        <v>877</v>
      </c>
      <c r="E97" s="130" t="s">
        <v>821</v>
      </c>
      <c r="F97" s="161" t="s">
        <v>278</v>
      </c>
      <c r="G97" s="162"/>
      <c r="H97" s="11" t="s">
        <v>822</v>
      </c>
      <c r="I97" s="14">
        <v>24.9</v>
      </c>
      <c r="J97" s="121">
        <f t="shared" si="2"/>
        <v>49.8</v>
      </c>
      <c r="K97" s="127"/>
    </row>
    <row r="98" spans="1:11" ht="24">
      <c r="A98" s="126"/>
      <c r="B98" s="119">
        <v>2</v>
      </c>
      <c r="C98" s="10" t="s">
        <v>823</v>
      </c>
      <c r="D98" s="130" t="s">
        <v>878</v>
      </c>
      <c r="E98" s="130" t="s">
        <v>757</v>
      </c>
      <c r="F98" s="161" t="s">
        <v>31</v>
      </c>
      <c r="G98" s="162"/>
      <c r="H98" s="11" t="s">
        <v>824</v>
      </c>
      <c r="I98" s="14">
        <v>21.29</v>
      </c>
      <c r="J98" s="121">
        <f t="shared" si="2"/>
        <v>42.58</v>
      </c>
      <c r="K98" s="127"/>
    </row>
    <row r="99" spans="1:11" ht="24">
      <c r="A99" s="126"/>
      <c r="B99" s="119">
        <v>2</v>
      </c>
      <c r="C99" s="10" t="s">
        <v>825</v>
      </c>
      <c r="D99" s="130" t="s">
        <v>825</v>
      </c>
      <c r="E99" s="130" t="s">
        <v>31</v>
      </c>
      <c r="F99" s="161"/>
      <c r="G99" s="162"/>
      <c r="H99" s="11" t="s">
        <v>826</v>
      </c>
      <c r="I99" s="14">
        <v>14.07</v>
      </c>
      <c r="J99" s="121">
        <f t="shared" si="2"/>
        <v>28.14</v>
      </c>
      <c r="K99" s="127"/>
    </row>
    <row r="100" spans="1:11">
      <c r="A100" s="126"/>
      <c r="B100" s="119">
        <v>2</v>
      </c>
      <c r="C100" s="10" t="s">
        <v>827</v>
      </c>
      <c r="D100" s="130" t="s">
        <v>827</v>
      </c>
      <c r="E100" s="130" t="s">
        <v>30</v>
      </c>
      <c r="F100" s="161"/>
      <c r="G100" s="162"/>
      <c r="H100" s="11" t="s">
        <v>828</v>
      </c>
      <c r="I100" s="14">
        <v>14.07</v>
      </c>
      <c r="J100" s="121">
        <f t="shared" si="2"/>
        <v>28.14</v>
      </c>
      <c r="K100" s="127"/>
    </row>
    <row r="101" spans="1:11" ht="24">
      <c r="A101" s="126"/>
      <c r="B101" s="119">
        <v>2</v>
      </c>
      <c r="C101" s="10" t="s">
        <v>829</v>
      </c>
      <c r="D101" s="130" t="s">
        <v>829</v>
      </c>
      <c r="E101" s="130" t="s">
        <v>28</v>
      </c>
      <c r="F101" s="161"/>
      <c r="G101" s="162"/>
      <c r="H101" s="11" t="s">
        <v>830</v>
      </c>
      <c r="I101" s="14">
        <v>10.47</v>
      </c>
      <c r="J101" s="121">
        <f t="shared" si="2"/>
        <v>20.94</v>
      </c>
      <c r="K101" s="127"/>
    </row>
    <row r="102" spans="1:11" ht="24">
      <c r="A102" s="126"/>
      <c r="B102" s="119">
        <v>6</v>
      </c>
      <c r="C102" s="10" t="s">
        <v>606</v>
      </c>
      <c r="D102" s="130" t="s">
        <v>606</v>
      </c>
      <c r="E102" s="130" t="s">
        <v>28</v>
      </c>
      <c r="F102" s="161" t="s">
        <v>279</v>
      </c>
      <c r="G102" s="162"/>
      <c r="H102" s="11" t="s">
        <v>608</v>
      </c>
      <c r="I102" s="14">
        <v>24.9</v>
      </c>
      <c r="J102" s="121">
        <f t="shared" si="2"/>
        <v>149.39999999999998</v>
      </c>
      <c r="K102" s="127"/>
    </row>
    <row r="103" spans="1:11" ht="24">
      <c r="A103" s="126"/>
      <c r="B103" s="119">
        <v>2</v>
      </c>
      <c r="C103" s="10" t="s">
        <v>606</v>
      </c>
      <c r="D103" s="130" t="s">
        <v>606</v>
      </c>
      <c r="E103" s="130" t="s">
        <v>30</v>
      </c>
      <c r="F103" s="161" t="s">
        <v>279</v>
      </c>
      <c r="G103" s="162"/>
      <c r="H103" s="11" t="s">
        <v>608</v>
      </c>
      <c r="I103" s="14">
        <v>24.9</v>
      </c>
      <c r="J103" s="121">
        <f t="shared" si="2"/>
        <v>49.8</v>
      </c>
      <c r="K103" s="127"/>
    </row>
    <row r="104" spans="1:11" ht="24">
      <c r="A104" s="126"/>
      <c r="B104" s="119">
        <v>2</v>
      </c>
      <c r="C104" s="10" t="s">
        <v>831</v>
      </c>
      <c r="D104" s="130" t="s">
        <v>831</v>
      </c>
      <c r="E104" s="130" t="s">
        <v>28</v>
      </c>
      <c r="F104" s="161" t="s">
        <v>279</v>
      </c>
      <c r="G104" s="162"/>
      <c r="H104" s="11" t="s">
        <v>832</v>
      </c>
      <c r="I104" s="14">
        <v>24.9</v>
      </c>
      <c r="J104" s="121">
        <f t="shared" si="2"/>
        <v>49.8</v>
      </c>
      <c r="K104" s="127"/>
    </row>
    <row r="105" spans="1:11" ht="24">
      <c r="A105" s="126"/>
      <c r="B105" s="119">
        <v>2</v>
      </c>
      <c r="C105" s="10" t="s">
        <v>831</v>
      </c>
      <c r="D105" s="130" t="s">
        <v>831</v>
      </c>
      <c r="E105" s="130" t="s">
        <v>31</v>
      </c>
      <c r="F105" s="161" t="s">
        <v>279</v>
      </c>
      <c r="G105" s="162"/>
      <c r="H105" s="11" t="s">
        <v>832</v>
      </c>
      <c r="I105" s="14">
        <v>24.9</v>
      </c>
      <c r="J105" s="121">
        <f t="shared" si="2"/>
        <v>49.8</v>
      </c>
      <c r="K105" s="127"/>
    </row>
    <row r="106" spans="1:11" ht="24">
      <c r="A106" s="126"/>
      <c r="B106" s="119">
        <v>4</v>
      </c>
      <c r="C106" s="10" t="s">
        <v>833</v>
      </c>
      <c r="D106" s="130" t="s">
        <v>833</v>
      </c>
      <c r="E106" s="130" t="s">
        <v>28</v>
      </c>
      <c r="F106" s="161" t="s">
        <v>279</v>
      </c>
      <c r="G106" s="162"/>
      <c r="H106" s="11" t="s">
        <v>834</v>
      </c>
      <c r="I106" s="14">
        <v>21.29</v>
      </c>
      <c r="J106" s="121">
        <f t="shared" si="2"/>
        <v>85.16</v>
      </c>
      <c r="K106" s="127"/>
    </row>
    <row r="107" spans="1:11" ht="24">
      <c r="A107" s="126"/>
      <c r="B107" s="119">
        <v>2</v>
      </c>
      <c r="C107" s="10" t="s">
        <v>833</v>
      </c>
      <c r="D107" s="130" t="s">
        <v>833</v>
      </c>
      <c r="E107" s="130" t="s">
        <v>28</v>
      </c>
      <c r="F107" s="161" t="s">
        <v>278</v>
      </c>
      <c r="G107" s="162"/>
      <c r="H107" s="11" t="s">
        <v>834</v>
      </c>
      <c r="I107" s="14">
        <v>21.29</v>
      </c>
      <c r="J107" s="121">
        <f t="shared" si="2"/>
        <v>42.58</v>
      </c>
      <c r="K107" s="127"/>
    </row>
    <row r="108" spans="1:11">
      <c r="A108" s="126"/>
      <c r="B108" s="119">
        <v>5</v>
      </c>
      <c r="C108" s="10" t="s">
        <v>650</v>
      </c>
      <c r="D108" s="130" t="s">
        <v>650</v>
      </c>
      <c r="E108" s="130" t="s">
        <v>641</v>
      </c>
      <c r="F108" s="161"/>
      <c r="G108" s="162"/>
      <c r="H108" s="11" t="s">
        <v>652</v>
      </c>
      <c r="I108" s="14">
        <v>5.05</v>
      </c>
      <c r="J108" s="121">
        <f t="shared" si="2"/>
        <v>25.25</v>
      </c>
      <c r="K108" s="127"/>
    </row>
    <row r="109" spans="1:11" ht="24">
      <c r="A109" s="126"/>
      <c r="B109" s="119">
        <v>2</v>
      </c>
      <c r="C109" s="10" t="s">
        <v>835</v>
      </c>
      <c r="D109" s="130" t="s">
        <v>835</v>
      </c>
      <c r="E109" s="130" t="s">
        <v>33</v>
      </c>
      <c r="F109" s="161"/>
      <c r="G109" s="162"/>
      <c r="H109" s="11" t="s">
        <v>836</v>
      </c>
      <c r="I109" s="14">
        <v>35.729999999999997</v>
      </c>
      <c r="J109" s="121">
        <f t="shared" si="2"/>
        <v>71.459999999999994</v>
      </c>
      <c r="K109" s="127"/>
    </row>
    <row r="110" spans="1:11" ht="24">
      <c r="A110" s="126"/>
      <c r="B110" s="119">
        <v>8</v>
      </c>
      <c r="C110" s="10" t="s">
        <v>837</v>
      </c>
      <c r="D110" s="130" t="s">
        <v>837</v>
      </c>
      <c r="E110" s="130" t="s">
        <v>30</v>
      </c>
      <c r="F110" s="161" t="s">
        <v>740</v>
      </c>
      <c r="G110" s="162"/>
      <c r="H110" s="11" t="s">
        <v>838</v>
      </c>
      <c r="I110" s="14">
        <v>49.8</v>
      </c>
      <c r="J110" s="121">
        <f t="shared" si="2"/>
        <v>398.4</v>
      </c>
      <c r="K110" s="127"/>
    </row>
    <row r="111" spans="1:11" ht="24">
      <c r="A111" s="126"/>
      <c r="B111" s="119">
        <v>8</v>
      </c>
      <c r="C111" s="10" t="s">
        <v>837</v>
      </c>
      <c r="D111" s="130" t="s">
        <v>837</v>
      </c>
      <c r="E111" s="130" t="s">
        <v>31</v>
      </c>
      <c r="F111" s="161" t="s">
        <v>740</v>
      </c>
      <c r="G111" s="162"/>
      <c r="H111" s="11" t="s">
        <v>838</v>
      </c>
      <c r="I111" s="14">
        <v>49.8</v>
      </c>
      <c r="J111" s="121">
        <f t="shared" si="2"/>
        <v>398.4</v>
      </c>
      <c r="K111" s="127"/>
    </row>
    <row r="112" spans="1:11" ht="24">
      <c r="A112" s="126"/>
      <c r="B112" s="119">
        <v>8</v>
      </c>
      <c r="C112" s="10" t="s">
        <v>839</v>
      </c>
      <c r="D112" s="130" t="s">
        <v>839</v>
      </c>
      <c r="E112" s="130" t="s">
        <v>30</v>
      </c>
      <c r="F112" s="161" t="s">
        <v>740</v>
      </c>
      <c r="G112" s="162"/>
      <c r="H112" s="11" t="s">
        <v>840</v>
      </c>
      <c r="I112" s="14">
        <v>50.16</v>
      </c>
      <c r="J112" s="121">
        <f t="shared" si="2"/>
        <v>401.28</v>
      </c>
      <c r="K112" s="127"/>
    </row>
    <row r="113" spans="1:11" ht="24">
      <c r="A113" s="126"/>
      <c r="B113" s="119">
        <v>8</v>
      </c>
      <c r="C113" s="10" t="s">
        <v>839</v>
      </c>
      <c r="D113" s="130" t="s">
        <v>839</v>
      </c>
      <c r="E113" s="130" t="s">
        <v>31</v>
      </c>
      <c r="F113" s="161" t="s">
        <v>740</v>
      </c>
      <c r="G113" s="162"/>
      <c r="H113" s="11" t="s">
        <v>840</v>
      </c>
      <c r="I113" s="14">
        <v>50.16</v>
      </c>
      <c r="J113" s="121">
        <f t="shared" si="2"/>
        <v>401.28</v>
      </c>
      <c r="K113" s="127"/>
    </row>
    <row r="114" spans="1:11" ht="24">
      <c r="A114" s="126"/>
      <c r="B114" s="119">
        <v>3</v>
      </c>
      <c r="C114" s="10" t="s">
        <v>841</v>
      </c>
      <c r="D114" s="130" t="s">
        <v>841</v>
      </c>
      <c r="E114" s="130" t="s">
        <v>31</v>
      </c>
      <c r="F114" s="161" t="s">
        <v>115</v>
      </c>
      <c r="G114" s="162"/>
      <c r="H114" s="11" t="s">
        <v>842</v>
      </c>
      <c r="I114" s="14">
        <v>28.15</v>
      </c>
      <c r="J114" s="121">
        <f t="shared" si="2"/>
        <v>84.449999999999989</v>
      </c>
      <c r="K114" s="127"/>
    </row>
    <row r="115" spans="1:11" ht="24">
      <c r="A115" s="126"/>
      <c r="B115" s="119">
        <v>1</v>
      </c>
      <c r="C115" s="10" t="s">
        <v>843</v>
      </c>
      <c r="D115" s="130" t="s">
        <v>843</v>
      </c>
      <c r="E115" s="130" t="s">
        <v>112</v>
      </c>
      <c r="F115" s="161"/>
      <c r="G115" s="162"/>
      <c r="H115" s="11" t="s">
        <v>844</v>
      </c>
      <c r="I115" s="14">
        <v>88.42</v>
      </c>
      <c r="J115" s="121">
        <f t="shared" si="2"/>
        <v>88.42</v>
      </c>
      <c r="K115" s="127"/>
    </row>
    <row r="116" spans="1:11" ht="24">
      <c r="A116" s="126"/>
      <c r="B116" s="119">
        <v>1</v>
      </c>
      <c r="C116" s="10" t="s">
        <v>845</v>
      </c>
      <c r="D116" s="130" t="s">
        <v>845</v>
      </c>
      <c r="E116" s="130" t="s">
        <v>218</v>
      </c>
      <c r="F116" s="161"/>
      <c r="G116" s="162"/>
      <c r="H116" s="11" t="s">
        <v>846</v>
      </c>
      <c r="I116" s="14">
        <v>95.64</v>
      </c>
      <c r="J116" s="121">
        <f t="shared" si="2"/>
        <v>95.64</v>
      </c>
      <c r="K116" s="127"/>
    </row>
    <row r="117" spans="1:11" ht="24">
      <c r="A117" s="126"/>
      <c r="B117" s="119">
        <v>1</v>
      </c>
      <c r="C117" s="10" t="s">
        <v>847</v>
      </c>
      <c r="D117" s="130" t="s">
        <v>847</v>
      </c>
      <c r="E117" s="130" t="s">
        <v>279</v>
      </c>
      <c r="F117" s="161"/>
      <c r="G117" s="162"/>
      <c r="H117" s="11" t="s">
        <v>848</v>
      </c>
      <c r="I117" s="14">
        <v>70.73</v>
      </c>
      <c r="J117" s="121">
        <f t="shared" si="2"/>
        <v>70.73</v>
      </c>
      <c r="K117" s="127"/>
    </row>
    <row r="118" spans="1:11" ht="24">
      <c r="A118" s="126"/>
      <c r="B118" s="119">
        <v>1</v>
      </c>
      <c r="C118" s="10" t="s">
        <v>849</v>
      </c>
      <c r="D118" s="130" t="s">
        <v>849</v>
      </c>
      <c r="E118" s="130" t="s">
        <v>269</v>
      </c>
      <c r="F118" s="161"/>
      <c r="G118" s="162"/>
      <c r="H118" s="11" t="s">
        <v>850</v>
      </c>
      <c r="I118" s="14">
        <v>133.53</v>
      </c>
      <c r="J118" s="121">
        <f t="shared" ref="J118:J125" si="3">I118*B118</f>
        <v>133.53</v>
      </c>
      <c r="K118" s="127"/>
    </row>
    <row r="119" spans="1:11" ht="36">
      <c r="A119" s="126"/>
      <c r="B119" s="119">
        <v>1</v>
      </c>
      <c r="C119" s="10" t="s">
        <v>851</v>
      </c>
      <c r="D119" s="130" t="s">
        <v>851</v>
      </c>
      <c r="E119" s="130" t="s">
        <v>852</v>
      </c>
      <c r="F119" s="161"/>
      <c r="G119" s="162"/>
      <c r="H119" s="11" t="s">
        <v>853</v>
      </c>
      <c r="I119" s="14">
        <v>191.63</v>
      </c>
      <c r="J119" s="121">
        <f t="shared" si="3"/>
        <v>191.63</v>
      </c>
      <c r="K119" s="127"/>
    </row>
    <row r="120" spans="1:11" ht="24">
      <c r="A120" s="126"/>
      <c r="B120" s="119">
        <v>1</v>
      </c>
      <c r="C120" s="10" t="s">
        <v>854</v>
      </c>
      <c r="D120" s="130" t="s">
        <v>854</v>
      </c>
      <c r="E120" s="130"/>
      <c r="F120" s="161"/>
      <c r="G120" s="162"/>
      <c r="H120" s="11" t="s">
        <v>855</v>
      </c>
      <c r="I120" s="14">
        <v>190.55</v>
      </c>
      <c r="J120" s="121">
        <f t="shared" si="3"/>
        <v>190.55</v>
      </c>
      <c r="K120" s="127"/>
    </row>
    <row r="121" spans="1:11" ht="24">
      <c r="A121" s="126"/>
      <c r="B121" s="119">
        <v>1</v>
      </c>
      <c r="C121" s="10" t="s">
        <v>856</v>
      </c>
      <c r="D121" s="130" t="s">
        <v>856</v>
      </c>
      <c r="E121" s="130" t="s">
        <v>740</v>
      </c>
      <c r="F121" s="161"/>
      <c r="G121" s="162"/>
      <c r="H121" s="11" t="s">
        <v>857</v>
      </c>
      <c r="I121" s="14">
        <v>23.1</v>
      </c>
      <c r="J121" s="121">
        <f t="shared" si="3"/>
        <v>23.1</v>
      </c>
      <c r="K121" s="127"/>
    </row>
    <row r="122" spans="1:11" ht="24">
      <c r="A122" s="126"/>
      <c r="B122" s="119">
        <v>1</v>
      </c>
      <c r="C122" s="10" t="s">
        <v>858</v>
      </c>
      <c r="D122" s="130" t="s">
        <v>858</v>
      </c>
      <c r="E122" s="130" t="s">
        <v>859</v>
      </c>
      <c r="F122" s="161"/>
      <c r="G122" s="162"/>
      <c r="H122" s="11" t="s">
        <v>860</v>
      </c>
      <c r="I122" s="14">
        <v>23.1</v>
      </c>
      <c r="J122" s="121">
        <f t="shared" si="3"/>
        <v>23.1</v>
      </c>
      <c r="K122" s="127"/>
    </row>
    <row r="123" spans="1:11" ht="24">
      <c r="A123" s="126"/>
      <c r="B123" s="119">
        <v>1</v>
      </c>
      <c r="C123" s="10" t="s">
        <v>861</v>
      </c>
      <c r="D123" s="130" t="s">
        <v>861</v>
      </c>
      <c r="E123" s="130" t="s">
        <v>862</v>
      </c>
      <c r="F123" s="161"/>
      <c r="G123" s="162"/>
      <c r="H123" s="11" t="s">
        <v>863</v>
      </c>
      <c r="I123" s="14">
        <v>26.71</v>
      </c>
      <c r="J123" s="121">
        <f t="shared" si="3"/>
        <v>26.71</v>
      </c>
      <c r="K123" s="127"/>
    </row>
    <row r="124" spans="1:11" ht="24">
      <c r="A124" s="126"/>
      <c r="B124" s="119">
        <v>1</v>
      </c>
      <c r="C124" s="10" t="s">
        <v>864</v>
      </c>
      <c r="D124" s="130" t="s">
        <v>864</v>
      </c>
      <c r="E124" s="130" t="s">
        <v>31</v>
      </c>
      <c r="F124" s="161" t="s">
        <v>279</v>
      </c>
      <c r="G124" s="162"/>
      <c r="H124" s="11" t="s">
        <v>865</v>
      </c>
      <c r="I124" s="14">
        <v>98.88</v>
      </c>
      <c r="J124" s="121">
        <f t="shared" si="3"/>
        <v>98.88</v>
      </c>
      <c r="K124" s="127"/>
    </row>
    <row r="125" spans="1:11" ht="24">
      <c r="A125" s="126"/>
      <c r="B125" s="120">
        <v>1</v>
      </c>
      <c r="C125" s="12" t="s">
        <v>866</v>
      </c>
      <c r="D125" s="131" t="s">
        <v>866</v>
      </c>
      <c r="E125" s="131" t="s">
        <v>867</v>
      </c>
      <c r="F125" s="173"/>
      <c r="G125" s="174"/>
      <c r="H125" s="13" t="s">
        <v>868</v>
      </c>
      <c r="I125" s="15">
        <v>23.1</v>
      </c>
      <c r="J125" s="122">
        <f t="shared" si="3"/>
        <v>23.1</v>
      </c>
      <c r="K125" s="127"/>
    </row>
    <row r="126" spans="1:11" ht="13.5" thickBot="1">
      <c r="A126" s="126"/>
      <c r="B126" s="139"/>
      <c r="C126" s="139"/>
      <c r="D126" s="139"/>
      <c r="E126" s="139"/>
      <c r="F126" s="139"/>
      <c r="G126" s="139"/>
      <c r="H126" s="139"/>
      <c r="I126" s="140" t="s">
        <v>261</v>
      </c>
      <c r="J126" s="141">
        <f>SUM(J22:J125)</f>
        <v>10850.439999999997</v>
      </c>
      <c r="K126" s="127"/>
    </row>
    <row r="127" spans="1:11">
      <c r="A127" s="126"/>
      <c r="B127" s="139"/>
      <c r="C127" s="148" t="s">
        <v>888</v>
      </c>
      <c r="D127" s="150"/>
      <c r="E127" s="150"/>
      <c r="F127" s="145"/>
      <c r="G127" s="151"/>
      <c r="H127" s="160" t="s">
        <v>889</v>
      </c>
      <c r="I127" s="160"/>
      <c r="J127" s="141">
        <f>J126*-0.4</f>
        <v>-4340.1759999999986</v>
      </c>
      <c r="K127" s="127"/>
    </row>
    <row r="128" spans="1:11" ht="13.5" outlineLevel="1" thickBot="1">
      <c r="A128" s="126"/>
      <c r="B128" s="139"/>
      <c r="C128" s="152" t="s">
        <v>890</v>
      </c>
      <c r="D128" s="149">
        <v>44637</v>
      </c>
      <c r="E128" s="144">
        <v>45334</v>
      </c>
      <c r="F128" s="146"/>
      <c r="G128" s="147"/>
      <c r="H128" s="160" t="s">
        <v>887</v>
      </c>
      <c r="I128" s="160"/>
      <c r="J128" s="141">
        <v>0</v>
      </c>
      <c r="K128" s="127"/>
    </row>
    <row r="129" spans="1:11">
      <c r="A129" s="126"/>
      <c r="B129" s="139"/>
      <c r="C129" s="139"/>
      <c r="D129" s="139"/>
      <c r="E129" s="139"/>
      <c r="F129" s="139"/>
      <c r="G129" s="139"/>
      <c r="H129" s="139"/>
      <c r="I129" s="140" t="s">
        <v>263</v>
      </c>
      <c r="J129" s="141">
        <f>SUM(J126:J128)</f>
        <v>6510.2639999999983</v>
      </c>
      <c r="K129" s="127"/>
    </row>
    <row r="130" spans="1:11">
      <c r="A130" s="6"/>
      <c r="B130" s="7"/>
      <c r="C130" s="7"/>
      <c r="D130" s="7"/>
      <c r="E130" s="7"/>
      <c r="F130" s="7"/>
      <c r="G130" s="7"/>
      <c r="H130" s="7" t="s">
        <v>891</v>
      </c>
      <c r="I130" s="7"/>
      <c r="J130" s="7"/>
      <c r="K130" s="8"/>
    </row>
    <row r="132" spans="1:11">
      <c r="H132" s="1" t="s">
        <v>884</v>
      </c>
      <c r="I132" s="103">
        <f>'Tax Invoice'!E14</f>
        <v>1</v>
      </c>
    </row>
    <row r="133" spans="1:11">
      <c r="H133" s="1" t="s">
        <v>711</v>
      </c>
      <c r="I133" s="103">
        <f>'Tax Invoice'!M11</f>
        <v>35.44</v>
      </c>
    </row>
    <row r="134" spans="1:11">
      <c r="H134" s="1" t="s">
        <v>714</v>
      </c>
      <c r="I134" s="103">
        <f>I136/I133</f>
        <v>306.16365688487576</v>
      </c>
    </row>
    <row r="135" spans="1:11">
      <c r="H135" s="1" t="s">
        <v>715</v>
      </c>
      <c r="I135" s="103">
        <f>I137/I133</f>
        <v>183.69819413092546</v>
      </c>
    </row>
    <row r="136" spans="1:11">
      <c r="H136" s="1" t="s">
        <v>712</v>
      </c>
      <c r="I136" s="103">
        <f>J126*I132</f>
        <v>10850.439999999997</v>
      </c>
    </row>
    <row r="137" spans="1:11">
      <c r="H137" s="1" t="s">
        <v>713</v>
      </c>
      <c r="I137" s="103">
        <f>J129*I132</f>
        <v>6510.2639999999983</v>
      </c>
    </row>
  </sheetData>
  <mergeCells count="110">
    <mergeCell ref="F125:G125"/>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1:G81"/>
    <mergeCell ref="F82:G82"/>
    <mergeCell ref="F83:G83"/>
    <mergeCell ref="F84:G84"/>
    <mergeCell ref="F75:G75"/>
    <mergeCell ref="F76:G76"/>
    <mergeCell ref="F77:G77"/>
    <mergeCell ref="F78:G78"/>
    <mergeCell ref="F79:G79"/>
    <mergeCell ref="F72:G72"/>
    <mergeCell ref="F73:G73"/>
    <mergeCell ref="F74:G74"/>
    <mergeCell ref="F65:G65"/>
    <mergeCell ref="F66:G66"/>
    <mergeCell ref="F67:G67"/>
    <mergeCell ref="F68:G68"/>
    <mergeCell ref="F69:G69"/>
    <mergeCell ref="F80:G80"/>
    <mergeCell ref="F63:G63"/>
    <mergeCell ref="F64:G64"/>
    <mergeCell ref="F55:G55"/>
    <mergeCell ref="F56:G56"/>
    <mergeCell ref="F57:G57"/>
    <mergeCell ref="F58:G58"/>
    <mergeCell ref="F59:G59"/>
    <mergeCell ref="F70:G70"/>
    <mergeCell ref="F71:G71"/>
    <mergeCell ref="F54:G54"/>
    <mergeCell ref="F45:G45"/>
    <mergeCell ref="F46:G46"/>
    <mergeCell ref="F47:G47"/>
    <mergeCell ref="F48:G48"/>
    <mergeCell ref="F49:G49"/>
    <mergeCell ref="F60:G60"/>
    <mergeCell ref="F61:G61"/>
    <mergeCell ref="F62:G62"/>
    <mergeCell ref="J10:J11"/>
    <mergeCell ref="J14:J15"/>
    <mergeCell ref="F20:G20"/>
    <mergeCell ref="F21:G21"/>
    <mergeCell ref="F22:G22"/>
    <mergeCell ref="F23:G23"/>
    <mergeCell ref="F24:G24"/>
    <mergeCell ref="F25:G25"/>
    <mergeCell ref="F26:G26"/>
    <mergeCell ref="H128:I128"/>
    <mergeCell ref="H127:I127"/>
    <mergeCell ref="F27:G27"/>
    <mergeCell ref="F28:G28"/>
    <mergeCell ref="F29:G29"/>
    <mergeCell ref="F30:G30"/>
    <mergeCell ref="F31:G31"/>
    <mergeCell ref="F32:G32"/>
    <mergeCell ref="F33:G33"/>
    <mergeCell ref="F34:G34"/>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669</v>
      </c>
      <c r="O1" t="s">
        <v>149</v>
      </c>
      <c r="T1" t="s">
        <v>261</v>
      </c>
      <c r="U1">
        <v>10911.059999999998</v>
      </c>
    </row>
    <row r="2" spans="1:21" ht="15.75">
      <c r="A2" s="126"/>
      <c r="B2" s="137" t="s">
        <v>139</v>
      </c>
      <c r="C2" s="132"/>
      <c r="D2" s="132"/>
      <c r="E2" s="132"/>
      <c r="F2" s="132"/>
      <c r="G2" s="132"/>
      <c r="H2" s="132"/>
      <c r="I2" s="138" t="s">
        <v>145</v>
      </c>
      <c r="J2" s="127"/>
      <c r="T2" t="s">
        <v>190</v>
      </c>
      <c r="U2">
        <v>721.78</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11632.839999999998</v>
      </c>
    </row>
    <row r="5" spans="1:21">
      <c r="A5" s="126"/>
      <c r="B5" s="133" t="s">
        <v>142</v>
      </c>
      <c r="C5" s="132"/>
      <c r="D5" s="132"/>
      <c r="E5" s="132"/>
      <c r="F5" s="132"/>
      <c r="G5" s="132"/>
      <c r="H5" s="132"/>
      <c r="I5" s="132"/>
      <c r="J5" s="127"/>
      <c r="S5" t="s">
        <v>879</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63"/>
      <c r="J10" s="127"/>
    </row>
    <row r="11" spans="1:21">
      <c r="A11" s="126"/>
      <c r="B11" s="126" t="s">
        <v>717</v>
      </c>
      <c r="C11" s="132"/>
      <c r="D11" s="132"/>
      <c r="E11" s="127"/>
      <c r="F11" s="128"/>
      <c r="G11" s="128" t="s">
        <v>717</v>
      </c>
      <c r="H11" s="132"/>
      <c r="I11" s="164"/>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65">
        <v>45243</v>
      </c>
      <c r="J14" s="127"/>
    </row>
    <row r="15" spans="1:21">
      <c r="A15" s="126"/>
      <c r="B15" s="6" t="s">
        <v>11</v>
      </c>
      <c r="C15" s="7"/>
      <c r="D15" s="7"/>
      <c r="E15" s="8"/>
      <c r="F15" s="128"/>
      <c r="G15" s="9" t="s">
        <v>11</v>
      </c>
      <c r="H15" s="132"/>
      <c r="I15" s="166"/>
      <c r="J15" s="127"/>
    </row>
    <row r="16" spans="1:21">
      <c r="A16" s="126"/>
      <c r="B16" s="132"/>
      <c r="C16" s="132"/>
      <c r="D16" s="132"/>
      <c r="E16" s="132"/>
      <c r="F16" s="132"/>
      <c r="G16" s="132"/>
      <c r="H16" s="135" t="s">
        <v>147</v>
      </c>
      <c r="I16" s="142">
        <v>40700</v>
      </c>
      <c r="J16" s="127"/>
    </row>
    <row r="17" spans="1:16">
      <c r="A17" s="126"/>
      <c r="B17" s="132" t="s">
        <v>720</v>
      </c>
      <c r="C17" s="132"/>
      <c r="D17" s="132"/>
      <c r="E17" s="132"/>
      <c r="F17" s="132"/>
      <c r="G17" s="132"/>
      <c r="H17" s="135" t="s">
        <v>148</v>
      </c>
      <c r="I17" s="142"/>
      <c r="J17" s="127"/>
    </row>
    <row r="18" spans="1:16" ht="18">
      <c r="A18" s="126"/>
      <c r="B18" s="132" t="s">
        <v>721</v>
      </c>
      <c r="C18" s="132"/>
      <c r="D18" s="132"/>
      <c r="E18" s="132"/>
      <c r="F18" s="132"/>
      <c r="G18" s="132"/>
      <c r="H18" s="134" t="s">
        <v>264</v>
      </c>
      <c r="I18" s="116" t="s">
        <v>282</v>
      </c>
      <c r="J18" s="127"/>
    </row>
    <row r="19" spans="1:16">
      <c r="A19" s="126"/>
      <c r="B19" s="132"/>
      <c r="C19" s="132"/>
      <c r="D19" s="132"/>
      <c r="E19" s="132"/>
      <c r="F19" s="132"/>
      <c r="G19" s="132"/>
      <c r="H19" s="132"/>
      <c r="I19" s="132"/>
      <c r="J19" s="127"/>
      <c r="P19">
        <v>45243</v>
      </c>
    </row>
    <row r="20" spans="1:16">
      <c r="A20" s="126"/>
      <c r="B20" s="112" t="s">
        <v>204</v>
      </c>
      <c r="C20" s="112" t="s">
        <v>205</v>
      </c>
      <c r="D20" s="129" t="s">
        <v>206</v>
      </c>
      <c r="E20" s="167" t="s">
        <v>207</v>
      </c>
      <c r="F20" s="168"/>
      <c r="G20" s="112" t="s">
        <v>174</v>
      </c>
      <c r="H20" s="112" t="s">
        <v>208</v>
      </c>
      <c r="I20" s="112" t="s">
        <v>26</v>
      </c>
      <c r="J20" s="127"/>
    </row>
    <row r="21" spans="1:16">
      <c r="A21" s="126"/>
      <c r="B21" s="117"/>
      <c r="C21" s="117"/>
      <c r="D21" s="118"/>
      <c r="E21" s="169"/>
      <c r="F21" s="170"/>
      <c r="G21" s="117" t="s">
        <v>146</v>
      </c>
      <c r="H21" s="117"/>
      <c r="I21" s="117"/>
      <c r="J21" s="127"/>
    </row>
    <row r="22" spans="1:16" ht="168">
      <c r="A22" s="126"/>
      <c r="B22" s="119">
        <v>2</v>
      </c>
      <c r="C22" s="10" t="s">
        <v>722</v>
      </c>
      <c r="D22" s="130" t="s">
        <v>589</v>
      </c>
      <c r="E22" s="161"/>
      <c r="F22" s="162"/>
      <c r="G22" s="11" t="s">
        <v>880</v>
      </c>
      <c r="H22" s="14">
        <v>6.14</v>
      </c>
      <c r="I22" s="121">
        <f t="shared" ref="I22:I53" si="0">H22*B22</f>
        <v>12.28</v>
      </c>
      <c r="J22" s="127"/>
    </row>
    <row r="23" spans="1:16" ht="168">
      <c r="A23" s="126"/>
      <c r="B23" s="119">
        <v>65</v>
      </c>
      <c r="C23" s="10" t="s">
        <v>586</v>
      </c>
      <c r="D23" s="130"/>
      <c r="E23" s="161"/>
      <c r="F23" s="162"/>
      <c r="G23" s="11" t="s">
        <v>281</v>
      </c>
      <c r="H23" s="14">
        <v>12.27</v>
      </c>
      <c r="I23" s="121">
        <f t="shared" si="0"/>
        <v>797.55</v>
      </c>
      <c r="J23" s="127"/>
    </row>
    <row r="24" spans="1:16" ht="84">
      <c r="A24" s="126"/>
      <c r="B24" s="119">
        <v>40</v>
      </c>
      <c r="C24" s="10" t="s">
        <v>723</v>
      </c>
      <c r="D24" s="130" t="s">
        <v>28</v>
      </c>
      <c r="E24" s="161" t="s">
        <v>279</v>
      </c>
      <c r="F24" s="162"/>
      <c r="G24" s="11" t="s">
        <v>724</v>
      </c>
      <c r="H24" s="14">
        <v>5.05</v>
      </c>
      <c r="I24" s="121">
        <f t="shared" si="0"/>
        <v>202</v>
      </c>
      <c r="J24" s="127"/>
    </row>
    <row r="25" spans="1:16" ht="132">
      <c r="A25" s="126"/>
      <c r="B25" s="119">
        <v>6</v>
      </c>
      <c r="C25" s="10" t="s">
        <v>725</v>
      </c>
      <c r="D25" s="130" t="s">
        <v>112</v>
      </c>
      <c r="E25" s="161"/>
      <c r="F25" s="162"/>
      <c r="G25" s="11" t="s">
        <v>726</v>
      </c>
      <c r="H25" s="14">
        <v>12.27</v>
      </c>
      <c r="I25" s="121">
        <f t="shared" si="0"/>
        <v>73.62</v>
      </c>
      <c r="J25" s="127"/>
    </row>
    <row r="26" spans="1:16" ht="132">
      <c r="A26" s="126"/>
      <c r="B26" s="119">
        <v>2</v>
      </c>
      <c r="C26" s="10" t="s">
        <v>725</v>
      </c>
      <c r="D26" s="130" t="s">
        <v>216</v>
      </c>
      <c r="E26" s="161"/>
      <c r="F26" s="162"/>
      <c r="G26" s="11" t="s">
        <v>726</v>
      </c>
      <c r="H26" s="14">
        <v>12.27</v>
      </c>
      <c r="I26" s="121">
        <f t="shared" si="0"/>
        <v>24.54</v>
      </c>
      <c r="J26" s="127"/>
    </row>
    <row r="27" spans="1:16" ht="132">
      <c r="A27" s="126"/>
      <c r="B27" s="119">
        <v>2</v>
      </c>
      <c r="C27" s="10" t="s">
        <v>725</v>
      </c>
      <c r="D27" s="130" t="s">
        <v>220</v>
      </c>
      <c r="E27" s="161"/>
      <c r="F27" s="162"/>
      <c r="G27" s="11" t="s">
        <v>726</v>
      </c>
      <c r="H27" s="14">
        <v>12.27</v>
      </c>
      <c r="I27" s="121">
        <f t="shared" si="0"/>
        <v>24.54</v>
      </c>
      <c r="J27" s="127"/>
    </row>
    <row r="28" spans="1:16" ht="132">
      <c r="A28" s="126"/>
      <c r="B28" s="119">
        <v>2</v>
      </c>
      <c r="C28" s="10" t="s">
        <v>725</v>
      </c>
      <c r="D28" s="130" t="s">
        <v>273</v>
      </c>
      <c r="E28" s="161"/>
      <c r="F28" s="162"/>
      <c r="G28" s="11" t="s">
        <v>726</v>
      </c>
      <c r="H28" s="14">
        <v>12.27</v>
      </c>
      <c r="I28" s="121">
        <f t="shared" si="0"/>
        <v>24.54</v>
      </c>
      <c r="J28" s="127"/>
    </row>
    <row r="29" spans="1:16" ht="60">
      <c r="A29" s="126"/>
      <c r="B29" s="119">
        <v>4</v>
      </c>
      <c r="C29" s="10" t="s">
        <v>727</v>
      </c>
      <c r="D29" s="130" t="s">
        <v>728</v>
      </c>
      <c r="E29" s="161" t="s">
        <v>115</v>
      </c>
      <c r="F29" s="162"/>
      <c r="G29" s="11" t="s">
        <v>729</v>
      </c>
      <c r="H29" s="14">
        <v>17.32</v>
      </c>
      <c r="I29" s="121">
        <f t="shared" si="0"/>
        <v>69.28</v>
      </c>
      <c r="J29" s="127"/>
    </row>
    <row r="30" spans="1:16" ht="132">
      <c r="A30" s="126"/>
      <c r="B30" s="119">
        <v>4</v>
      </c>
      <c r="C30" s="10" t="s">
        <v>730</v>
      </c>
      <c r="D30" s="130" t="s">
        <v>731</v>
      </c>
      <c r="E30" s="161" t="s">
        <v>30</v>
      </c>
      <c r="F30" s="162"/>
      <c r="G30" s="11" t="s">
        <v>732</v>
      </c>
      <c r="H30" s="14">
        <v>6.86</v>
      </c>
      <c r="I30" s="121">
        <f t="shared" si="0"/>
        <v>27.44</v>
      </c>
      <c r="J30" s="127"/>
    </row>
    <row r="31" spans="1:16" ht="84">
      <c r="A31" s="126"/>
      <c r="B31" s="119">
        <v>2</v>
      </c>
      <c r="C31" s="10" t="s">
        <v>733</v>
      </c>
      <c r="D31" s="130" t="s">
        <v>31</v>
      </c>
      <c r="E31" s="161"/>
      <c r="F31" s="162"/>
      <c r="G31" s="11" t="s">
        <v>734</v>
      </c>
      <c r="H31" s="14">
        <v>14.07</v>
      </c>
      <c r="I31" s="121">
        <f t="shared" si="0"/>
        <v>28.14</v>
      </c>
      <c r="J31" s="127"/>
    </row>
    <row r="32" spans="1:16" ht="144">
      <c r="A32" s="126"/>
      <c r="B32" s="119">
        <v>2</v>
      </c>
      <c r="C32" s="10" t="s">
        <v>735</v>
      </c>
      <c r="D32" s="130" t="s">
        <v>31</v>
      </c>
      <c r="E32" s="161"/>
      <c r="F32" s="162"/>
      <c r="G32" s="11" t="s">
        <v>736</v>
      </c>
      <c r="H32" s="14">
        <v>21.29</v>
      </c>
      <c r="I32" s="121">
        <f t="shared" si="0"/>
        <v>42.58</v>
      </c>
      <c r="J32" s="127"/>
    </row>
    <row r="33" spans="1:10" ht="108">
      <c r="A33" s="126"/>
      <c r="B33" s="119">
        <v>5</v>
      </c>
      <c r="C33" s="10" t="s">
        <v>737</v>
      </c>
      <c r="D33" s="130" t="s">
        <v>42</v>
      </c>
      <c r="E33" s="161"/>
      <c r="F33" s="162"/>
      <c r="G33" s="11" t="s">
        <v>738</v>
      </c>
      <c r="H33" s="14">
        <v>9.02</v>
      </c>
      <c r="I33" s="121">
        <f t="shared" si="0"/>
        <v>45.099999999999994</v>
      </c>
      <c r="J33" s="127"/>
    </row>
    <row r="34" spans="1:10" ht="144">
      <c r="A34" s="126"/>
      <c r="B34" s="119">
        <v>2</v>
      </c>
      <c r="C34" s="10" t="s">
        <v>739</v>
      </c>
      <c r="D34" s="130" t="s">
        <v>42</v>
      </c>
      <c r="E34" s="161" t="s">
        <v>740</v>
      </c>
      <c r="F34" s="162"/>
      <c r="G34" s="11" t="s">
        <v>741</v>
      </c>
      <c r="H34" s="14">
        <v>26.71</v>
      </c>
      <c r="I34" s="121">
        <f t="shared" si="0"/>
        <v>53.42</v>
      </c>
      <c r="J34" s="127"/>
    </row>
    <row r="35" spans="1:10" ht="144">
      <c r="A35" s="126"/>
      <c r="B35" s="119">
        <v>5</v>
      </c>
      <c r="C35" s="10" t="s">
        <v>742</v>
      </c>
      <c r="D35" s="130" t="s">
        <v>42</v>
      </c>
      <c r="E35" s="161" t="s">
        <v>279</v>
      </c>
      <c r="F35" s="162"/>
      <c r="G35" s="11" t="s">
        <v>743</v>
      </c>
      <c r="H35" s="14">
        <v>26.71</v>
      </c>
      <c r="I35" s="121">
        <f t="shared" si="0"/>
        <v>133.55000000000001</v>
      </c>
      <c r="J35" s="127"/>
    </row>
    <row r="36" spans="1:10" ht="144">
      <c r="A36" s="126"/>
      <c r="B36" s="119">
        <v>5</v>
      </c>
      <c r="C36" s="10" t="s">
        <v>742</v>
      </c>
      <c r="D36" s="130" t="s">
        <v>42</v>
      </c>
      <c r="E36" s="161" t="s">
        <v>277</v>
      </c>
      <c r="F36" s="162"/>
      <c r="G36" s="11" t="s">
        <v>743</v>
      </c>
      <c r="H36" s="14">
        <v>26.71</v>
      </c>
      <c r="I36" s="121">
        <f t="shared" si="0"/>
        <v>133.55000000000001</v>
      </c>
      <c r="J36" s="127"/>
    </row>
    <row r="37" spans="1:10" ht="144">
      <c r="A37" s="126"/>
      <c r="B37" s="119">
        <v>5</v>
      </c>
      <c r="C37" s="10" t="s">
        <v>742</v>
      </c>
      <c r="D37" s="130" t="s">
        <v>42</v>
      </c>
      <c r="E37" s="161" t="s">
        <v>278</v>
      </c>
      <c r="F37" s="162"/>
      <c r="G37" s="11" t="s">
        <v>743</v>
      </c>
      <c r="H37" s="14">
        <v>26.71</v>
      </c>
      <c r="I37" s="121">
        <f t="shared" si="0"/>
        <v>133.55000000000001</v>
      </c>
      <c r="J37" s="127"/>
    </row>
    <row r="38" spans="1:10" ht="144">
      <c r="A38" s="126"/>
      <c r="B38" s="119">
        <v>5</v>
      </c>
      <c r="C38" s="10" t="s">
        <v>742</v>
      </c>
      <c r="D38" s="130" t="s">
        <v>42</v>
      </c>
      <c r="E38" s="161" t="s">
        <v>744</v>
      </c>
      <c r="F38" s="162"/>
      <c r="G38" s="11" t="s">
        <v>743</v>
      </c>
      <c r="H38" s="14">
        <v>26.71</v>
      </c>
      <c r="I38" s="121">
        <f t="shared" si="0"/>
        <v>133.55000000000001</v>
      </c>
      <c r="J38" s="127"/>
    </row>
    <row r="39" spans="1:10" ht="264">
      <c r="A39" s="126"/>
      <c r="B39" s="119">
        <v>1</v>
      </c>
      <c r="C39" s="10" t="s">
        <v>745</v>
      </c>
      <c r="D39" s="130" t="s">
        <v>112</v>
      </c>
      <c r="E39" s="161"/>
      <c r="F39" s="162"/>
      <c r="G39" s="11" t="s">
        <v>881</v>
      </c>
      <c r="H39" s="14">
        <v>60.99</v>
      </c>
      <c r="I39" s="121">
        <f t="shared" si="0"/>
        <v>60.99</v>
      </c>
      <c r="J39" s="127"/>
    </row>
    <row r="40" spans="1:10" ht="108">
      <c r="A40" s="126"/>
      <c r="B40" s="119">
        <v>6</v>
      </c>
      <c r="C40" s="10" t="s">
        <v>746</v>
      </c>
      <c r="D40" s="130" t="s">
        <v>28</v>
      </c>
      <c r="E40" s="161" t="s">
        <v>278</v>
      </c>
      <c r="F40" s="162"/>
      <c r="G40" s="11" t="s">
        <v>747</v>
      </c>
      <c r="H40" s="14">
        <v>23.1</v>
      </c>
      <c r="I40" s="121">
        <f t="shared" si="0"/>
        <v>138.60000000000002</v>
      </c>
      <c r="J40" s="127"/>
    </row>
    <row r="41" spans="1:10" ht="132">
      <c r="A41" s="126"/>
      <c r="B41" s="119">
        <v>1</v>
      </c>
      <c r="C41" s="10" t="s">
        <v>748</v>
      </c>
      <c r="D41" s="130" t="s">
        <v>42</v>
      </c>
      <c r="E41" s="161" t="s">
        <v>279</v>
      </c>
      <c r="F41" s="162"/>
      <c r="G41" s="11" t="s">
        <v>749</v>
      </c>
      <c r="H41" s="14">
        <v>42.59</v>
      </c>
      <c r="I41" s="121">
        <f t="shared" si="0"/>
        <v>42.59</v>
      </c>
      <c r="J41" s="127"/>
    </row>
    <row r="42" spans="1:10" ht="120">
      <c r="A42" s="126"/>
      <c r="B42" s="119">
        <v>12</v>
      </c>
      <c r="C42" s="10" t="s">
        <v>750</v>
      </c>
      <c r="D42" s="130" t="s">
        <v>28</v>
      </c>
      <c r="E42" s="161" t="s">
        <v>278</v>
      </c>
      <c r="F42" s="162"/>
      <c r="G42" s="11" t="s">
        <v>751</v>
      </c>
      <c r="H42" s="14">
        <v>21.29</v>
      </c>
      <c r="I42" s="121">
        <f t="shared" si="0"/>
        <v>255.48</v>
      </c>
      <c r="J42" s="127"/>
    </row>
    <row r="43" spans="1:10" ht="120">
      <c r="A43" s="126"/>
      <c r="B43" s="119">
        <v>2</v>
      </c>
      <c r="C43" s="10" t="s">
        <v>750</v>
      </c>
      <c r="D43" s="130" t="s">
        <v>30</v>
      </c>
      <c r="E43" s="161" t="s">
        <v>278</v>
      </c>
      <c r="F43" s="162"/>
      <c r="G43" s="11" t="s">
        <v>751</v>
      </c>
      <c r="H43" s="14">
        <v>21.29</v>
      </c>
      <c r="I43" s="121">
        <f t="shared" si="0"/>
        <v>42.58</v>
      </c>
      <c r="J43" s="127"/>
    </row>
    <row r="44" spans="1:10" ht="120">
      <c r="A44" s="126"/>
      <c r="B44" s="119">
        <v>6</v>
      </c>
      <c r="C44" s="10" t="s">
        <v>750</v>
      </c>
      <c r="D44" s="130" t="s">
        <v>31</v>
      </c>
      <c r="E44" s="161" t="s">
        <v>278</v>
      </c>
      <c r="F44" s="162"/>
      <c r="G44" s="11" t="s">
        <v>751</v>
      </c>
      <c r="H44" s="14">
        <v>21.29</v>
      </c>
      <c r="I44" s="121">
        <f t="shared" si="0"/>
        <v>127.74</v>
      </c>
      <c r="J44" s="127"/>
    </row>
    <row r="45" spans="1:10" ht="120">
      <c r="A45" s="126"/>
      <c r="B45" s="119">
        <v>2</v>
      </c>
      <c r="C45" s="10" t="s">
        <v>752</v>
      </c>
      <c r="D45" s="130" t="s">
        <v>28</v>
      </c>
      <c r="E45" s="161" t="s">
        <v>279</v>
      </c>
      <c r="F45" s="162"/>
      <c r="G45" s="11" t="s">
        <v>753</v>
      </c>
      <c r="H45" s="14">
        <v>21.29</v>
      </c>
      <c r="I45" s="121">
        <f t="shared" si="0"/>
        <v>42.58</v>
      </c>
      <c r="J45" s="127"/>
    </row>
    <row r="46" spans="1:10" ht="144">
      <c r="A46" s="126"/>
      <c r="B46" s="119">
        <v>3</v>
      </c>
      <c r="C46" s="10" t="s">
        <v>754</v>
      </c>
      <c r="D46" s="130" t="s">
        <v>30</v>
      </c>
      <c r="E46" s="161"/>
      <c r="F46" s="162"/>
      <c r="G46" s="11" t="s">
        <v>755</v>
      </c>
      <c r="H46" s="14">
        <v>21.29</v>
      </c>
      <c r="I46" s="121">
        <f t="shared" si="0"/>
        <v>63.87</v>
      </c>
      <c r="J46" s="127"/>
    </row>
    <row r="47" spans="1:10" ht="144">
      <c r="A47" s="126"/>
      <c r="B47" s="119">
        <v>2</v>
      </c>
      <c r="C47" s="10" t="s">
        <v>754</v>
      </c>
      <c r="D47" s="130" t="s">
        <v>31</v>
      </c>
      <c r="E47" s="161"/>
      <c r="F47" s="162"/>
      <c r="G47" s="11" t="s">
        <v>755</v>
      </c>
      <c r="H47" s="14">
        <v>21.29</v>
      </c>
      <c r="I47" s="121">
        <f t="shared" si="0"/>
        <v>42.58</v>
      </c>
      <c r="J47" s="127"/>
    </row>
    <row r="48" spans="1:10" ht="192">
      <c r="A48" s="126"/>
      <c r="B48" s="119">
        <v>1</v>
      </c>
      <c r="C48" s="10" t="s">
        <v>756</v>
      </c>
      <c r="D48" s="130" t="s">
        <v>216</v>
      </c>
      <c r="E48" s="161" t="s">
        <v>115</v>
      </c>
      <c r="F48" s="162"/>
      <c r="G48" s="11" t="s">
        <v>882</v>
      </c>
      <c r="H48" s="14">
        <v>53.77</v>
      </c>
      <c r="I48" s="121">
        <f t="shared" si="0"/>
        <v>53.77</v>
      </c>
      <c r="J48" s="127"/>
    </row>
    <row r="49" spans="1:10" ht="192">
      <c r="A49" s="126"/>
      <c r="B49" s="119">
        <v>1</v>
      </c>
      <c r="C49" s="10" t="s">
        <v>756</v>
      </c>
      <c r="D49" s="130" t="s">
        <v>269</v>
      </c>
      <c r="E49" s="161" t="s">
        <v>115</v>
      </c>
      <c r="F49" s="162"/>
      <c r="G49" s="11" t="s">
        <v>882</v>
      </c>
      <c r="H49" s="14">
        <v>53.77</v>
      </c>
      <c r="I49" s="121">
        <f t="shared" si="0"/>
        <v>53.77</v>
      </c>
      <c r="J49" s="127"/>
    </row>
    <row r="50" spans="1:10" ht="192">
      <c r="A50" s="126"/>
      <c r="B50" s="119">
        <v>1</v>
      </c>
      <c r="C50" s="10" t="s">
        <v>756</v>
      </c>
      <c r="D50" s="130" t="s">
        <v>220</v>
      </c>
      <c r="E50" s="161" t="s">
        <v>115</v>
      </c>
      <c r="F50" s="162"/>
      <c r="G50" s="11" t="s">
        <v>882</v>
      </c>
      <c r="H50" s="14">
        <v>53.77</v>
      </c>
      <c r="I50" s="121">
        <f t="shared" si="0"/>
        <v>53.77</v>
      </c>
      <c r="J50" s="127"/>
    </row>
    <row r="51" spans="1:10" ht="192">
      <c r="A51" s="126"/>
      <c r="B51" s="119">
        <v>1</v>
      </c>
      <c r="C51" s="10" t="s">
        <v>756</v>
      </c>
      <c r="D51" s="130" t="s">
        <v>273</v>
      </c>
      <c r="E51" s="161" t="s">
        <v>279</v>
      </c>
      <c r="F51" s="162"/>
      <c r="G51" s="11" t="s">
        <v>882</v>
      </c>
      <c r="H51" s="14">
        <v>53.77</v>
      </c>
      <c r="I51" s="121">
        <f t="shared" si="0"/>
        <v>53.77</v>
      </c>
      <c r="J51" s="127"/>
    </row>
    <row r="52" spans="1:10" ht="192">
      <c r="A52" s="126"/>
      <c r="B52" s="119">
        <v>1</v>
      </c>
      <c r="C52" s="10" t="s">
        <v>756</v>
      </c>
      <c r="D52" s="130" t="s">
        <v>274</v>
      </c>
      <c r="E52" s="161" t="s">
        <v>279</v>
      </c>
      <c r="F52" s="162"/>
      <c r="G52" s="11" t="s">
        <v>882</v>
      </c>
      <c r="H52" s="14">
        <v>53.77</v>
      </c>
      <c r="I52" s="121">
        <f t="shared" si="0"/>
        <v>53.77</v>
      </c>
      <c r="J52" s="127"/>
    </row>
    <row r="53" spans="1:10" ht="132">
      <c r="A53" s="126"/>
      <c r="B53" s="119">
        <v>12</v>
      </c>
      <c r="C53" s="10" t="s">
        <v>618</v>
      </c>
      <c r="D53" s="130" t="s">
        <v>30</v>
      </c>
      <c r="E53" s="161" t="s">
        <v>757</v>
      </c>
      <c r="F53" s="162"/>
      <c r="G53" s="11" t="s">
        <v>621</v>
      </c>
      <c r="H53" s="14">
        <v>5.05</v>
      </c>
      <c r="I53" s="121">
        <f t="shared" si="0"/>
        <v>60.599999999999994</v>
      </c>
      <c r="J53" s="127"/>
    </row>
    <row r="54" spans="1:10" ht="132">
      <c r="A54" s="126"/>
      <c r="B54" s="119">
        <v>16</v>
      </c>
      <c r="C54" s="10" t="s">
        <v>618</v>
      </c>
      <c r="D54" s="130" t="s">
        <v>31</v>
      </c>
      <c r="E54" s="161" t="s">
        <v>757</v>
      </c>
      <c r="F54" s="162"/>
      <c r="G54" s="11" t="s">
        <v>621</v>
      </c>
      <c r="H54" s="14">
        <v>5.05</v>
      </c>
      <c r="I54" s="121">
        <f t="shared" ref="I54:I85" si="1">H54*B54</f>
        <v>80.8</v>
      </c>
      <c r="J54" s="127"/>
    </row>
    <row r="55" spans="1:10" ht="108">
      <c r="A55" s="126"/>
      <c r="B55" s="119">
        <v>2</v>
      </c>
      <c r="C55" s="10" t="s">
        <v>758</v>
      </c>
      <c r="D55" s="130" t="s">
        <v>32</v>
      </c>
      <c r="E55" s="161" t="s">
        <v>279</v>
      </c>
      <c r="F55" s="162"/>
      <c r="G55" s="11" t="s">
        <v>759</v>
      </c>
      <c r="H55" s="14">
        <v>27.43</v>
      </c>
      <c r="I55" s="121">
        <f t="shared" si="1"/>
        <v>54.86</v>
      </c>
      <c r="J55" s="127"/>
    </row>
    <row r="56" spans="1:10" ht="108">
      <c r="A56" s="126"/>
      <c r="B56" s="119">
        <v>10</v>
      </c>
      <c r="C56" s="10" t="s">
        <v>760</v>
      </c>
      <c r="D56" s="130" t="s">
        <v>28</v>
      </c>
      <c r="E56" s="161"/>
      <c r="F56" s="162"/>
      <c r="G56" s="11" t="s">
        <v>761</v>
      </c>
      <c r="H56" s="14">
        <v>10.47</v>
      </c>
      <c r="I56" s="121">
        <f t="shared" si="1"/>
        <v>104.7</v>
      </c>
      <c r="J56" s="127"/>
    </row>
    <row r="57" spans="1:10" ht="108">
      <c r="A57" s="126"/>
      <c r="B57" s="119">
        <v>2</v>
      </c>
      <c r="C57" s="10" t="s">
        <v>760</v>
      </c>
      <c r="D57" s="130" t="s">
        <v>30</v>
      </c>
      <c r="E57" s="161"/>
      <c r="F57" s="162"/>
      <c r="G57" s="11" t="s">
        <v>761</v>
      </c>
      <c r="H57" s="14">
        <v>10.47</v>
      </c>
      <c r="I57" s="121">
        <f t="shared" si="1"/>
        <v>20.94</v>
      </c>
      <c r="J57" s="127"/>
    </row>
    <row r="58" spans="1:10" ht="108">
      <c r="A58" s="126"/>
      <c r="B58" s="119">
        <v>2</v>
      </c>
      <c r="C58" s="10" t="s">
        <v>762</v>
      </c>
      <c r="D58" s="130" t="s">
        <v>30</v>
      </c>
      <c r="E58" s="161"/>
      <c r="F58" s="162"/>
      <c r="G58" s="11" t="s">
        <v>763</v>
      </c>
      <c r="H58" s="14">
        <v>11.19</v>
      </c>
      <c r="I58" s="121">
        <f t="shared" si="1"/>
        <v>22.38</v>
      </c>
      <c r="J58" s="127"/>
    </row>
    <row r="59" spans="1:10" ht="132">
      <c r="A59" s="126"/>
      <c r="B59" s="119">
        <v>3</v>
      </c>
      <c r="C59" s="10" t="s">
        <v>764</v>
      </c>
      <c r="D59" s="130" t="s">
        <v>31</v>
      </c>
      <c r="E59" s="161"/>
      <c r="F59" s="162"/>
      <c r="G59" s="11" t="s">
        <v>765</v>
      </c>
      <c r="H59" s="14">
        <v>35.729999999999997</v>
      </c>
      <c r="I59" s="121">
        <f t="shared" si="1"/>
        <v>107.19</v>
      </c>
      <c r="J59" s="127"/>
    </row>
    <row r="60" spans="1:10" ht="144">
      <c r="A60" s="126"/>
      <c r="B60" s="119">
        <v>2</v>
      </c>
      <c r="C60" s="10" t="s">
        <v>766</v>
      </c>
      <c r="D60" s="130" t="s">
        <v>31</v>
      </c>
      <c r="E60" s="161" t="s">
        <v>679</v>
      </c>
      <c r="F60" s="162"/>
      <c r="G60" s="11" t="s">
        <v>767</v>
      </c>
      <c r="H60" s="14">
        <v>21.29</v>
      </c>
      <c r="I60" s="121">
        <f t="shared" si="1"/>
        <v>42.58</v>
      </c>
      <c r="J60" s="127"/>
    </row>
    <row r="61" spans="1:10" ht="144">
      <c r="A61" s="126"/>
      <c r="B61" s="119">
        <v>10</v>
      </c>
      <c r="C61" s="10" t="s">
        <v>768</v>
      </c>
      <c r="D61" s="130" t="s">
        <v>30</v>
      </c>
      <c r="E61" s="161" t="s">
        <v>279</v>
      </c>
      <c r="F61" s="162"/>
      <c r="G61" s="11" t="s">
        <v>769</v>
      </c>
      <c r="H61" s="14">
        <v>21.29</v>
      </c>
      <c r="I61" s="121">
        <f t="shared" si="1"/>
        <v>212.89999999999998</v>
      </c>
      <c r="J61" s="127"/>
    </row>
    <row r="62" spans="1:10" ht="144">
      <c r="A62" s="126"/>
      <c r="B62" s="119">
        <v>4</v>
      </c>
      <c r="C62" s="10" t="s">
        <v>770</v>
      </c>
      <c r="D62" s="130" t="s">
        <v>30</v>
      </c>
      <c r="E62" s="161"/>
      <c r="F62" s="162"/>
      <c r="G62" s="11" t="s">
        <v>771</v>
      </c>
      <c r="H62" s="14">
        <v>21.29</v>
      </c>
      <c r="I62" s="121">
        <f t="shared" si="1"/>
        <v>85.16</v>
      </c>
      <c r="J62" s="127"/>
    </row>
    <row r="63" spans="1:10" ht="144">
      <c r="A63" s="126"/>
      <c r="B63" s="119">
        <v>6</v>
      </c>
      <c r="C63" s="10" t="s">
        <v>770</v>
      </c>
      <c r="D63" s="130" t="s">
        <v>31</v>
      </c>
      <c r="E63" s="161"/>
      <c r="F63" s="162"/>
      <c r="G63" s="11" t="s">
        <v>771</v>
      </c>
      <c r="H63" s="14">
        <v>21.29</v>
      </c>
      <c r="I63" s="121">
        <f t="shared" si="1"/>
        <v>127.74</v>
      </c>
      <c r="J63" s="127"/>
    </row>
    <row r="64" spans="1:10" ht="132">
      <c r="A64" s="126"/>
      <c r="B64" s="119">
        <v>8</v>
      </c>
      <c r="C64" s="10" t="s">
        <v>772</v>
      </c>
      <c r="D64" s="130" t="s">
        <v>28</v>
      </c>
      <c r="E64" s="161" t="s">
        <v>279</v>
      </c>
      <c r="F64" s="162"/>
      <c r="G64" s="11" t="s">
        <v>773</v>
      </c>
      <c r="H64" s="14">
        <v>23.82</v>
      </c>
      <c r="I64" s="121">
        <f t="shared" si="1"/>
        <v>190.56</v>
      </c>
      <c r="J64" s="127"/>
    </row>
    <row r="65" spans="1:10" ht="132">
      <c r="A65" s="126"/>
      <c r="B65" s="119">
        <v>2</v>
      </c>
      <c r="C65" s="10" t="s">
        <v>772</v>
      </c>
      <c r="D65" s="130" t="s">
        <v>30</v>
      </c>
      <c r="E65" s="161" t="s">
        <v>279</v>
      </c>
      <c r="F65" s="162"/>
      <c r="G65" s="11" t="s">
        <v>773</v>
      </c>
      <c r="H65" s="14">
        <v>23.82</v>
      </c>
      <c r="I65" s="121">
        <f t="shared" si="1"/>
        <v>47.64</v>
      </c>
      <c r="J65" s="127"/>
    </row>
    <row r="66" spans="1:10" ht="132">
      <c r="A66" s="126"/>
      <c r="B66" s="119">
        <v>16</v>
      </c>
      <c r="C66" s="10" t="s">
        <v>772</v>
      </c>
      <c r="D66" s="130" t="s">
        <v>30</v>
      </c>
      <c r="E66" s="161" t="s">
        <v>278</v>
      </c>
      <c r="F66" s="162"/>
      <c r="G66" s="11" t="s">
        <v>773</v>
      </c>
      <c r="H66" s="14">
        <v>23.82</v>
      </c>
      <c r="I66" s="121">
        <f t="shared" si="1"/>
        <v>381.12</v>
      </c>
      <c r="J66" s="127"/>
    </row>
    <row r="67" spans="1:10" ht="132">
      <c r="A67" s="126"/>
      <c r="B67" s="119">
        <v>4</v>
      </c>
      <c r="C67" s="10" t="s">
        <v>772</v>
      </c>
      <c r="D67" s="130" t="s">
        <v>31</v>
      </c>
      <c r="E67" s="161" t="s">
        <v>278</v>
      </c>
      <c r="F67" s="162"/>
      <c r="G67" s="11" t="s">
        <v>773</v>
      </c>
      <c r="H67" s="14">
        <v>23.82</v>
      </c>
      <c r="I67" s="121">
        <f t="shared" si="1"/>
        <v>95.28</v>
      </c>
      <c r="J67" s="127"/>
    </row>
    <row r="68" spans="1:10" ht="132">
      <c r="A68" s="126"/>
      <c r="B68" s="119">
        <v>2</v>
      </c>
      <c r="C68" s="10" t="s">
        <v>774</v>
      </c>
      <c r="D68" s="130" t="s">
        <v>28</v>
      </c>
      <c r="E68" s="161" t="s">
        <v>278</v>
      </c>
      <c r="F68" s="162"/>
      <c r="G68" s="11" t="s">
        <v>775</v>
      </c>
      <c r="H68" s="14">
        <v>24.9</v>
      </c>
      <c r="I68" s="121">
        <f t="shared" si="1"/>
        <v>49.8</v>
      </c>
      <c r="J68" s="127"/>
    </row>
    <row r="69" spans="1:10" ht="132">
      <c r="A69" s="126"/>
      <c r="B69" s="119">
        <v>2</v>
      </c>
      <c r="C69" s="10" t="s">
        <v>774</v>
      </c>
      <c r="D69" s="130" t="s">
        <v>30</v>
      </c>
      <c r="E69" s="161" t="s">
        <v>278</v>
      </c>
      <c r="F69" s="162"/>
      <c r="G69" s="11" t="s">
        <v>775</v>
      </c>
      <c r="H69" s="14">
        <v>24.9</v>
      </c>
      <c r="I69" s="121">
        <f t="shared" si="1"/>
        <v>49.8</v>
      </c>
      <c r="J69" s="127"/>
    </row>
    <row r="70" spans="1:10" ht="120">
      <c r="A70" s="126"/>
      <c r="B70" s="119">
        <v>2</v>
      </c>
      <c r="C70" s="10" t="s">
        <v>776</v>
      </c>
      <c r="D70" s="130" t="s">
        <v>30</v>
      </c>
      <c r="E70" s="161" t="s">
        <v>279</v>
      </c>
      <c r="F70" s="162"/>
      <c r="G70" s="11" t="s">
        <v>777</v>
      </c>
      <c r="H70" s="14">
        <v>23.1</v>
      </c>
      <c r="I70" s="121">
        <f t="shared" si="1"/>
        <v>46.2</v>
      </c>
      <c r="J70" s="127"/>
    </row>
    <row r="71" spans="1:10" ht="120">
      <c r="A71" s="126"/>
      <c r="B71" s="119">
        <v>4</v>
      </c>
      <c r="C71" s="10" t="s">
        <v>778</v>
      </c>
      <c r="D71" s="130" t="s">
        <v>30</v>
      </c>
      <c r="E71" s="161" t="s">
        <v>279</v>
      </c>
      <c r="F71" s="162"/>
      <c r="G71" s="11" t="s">
        <v>779</v>
      </c>
      <c r="H71" s="14">
        <v>23.1</v>
      </c>
      <c r="I71" s="121">
        <f t="shared" si="1"/>
        <v>92.4</v>
      </c>
      <c r="J71" s="127"/>
    </row>
    <row r="72" spans="1:10" ht="120">
      <c r="A72" s="126"/>
      <c r="B72" s="119">
        <v>2</v>
      </c>
      <c r="C72" s="10" t="s">
        <v>778</v>
      </c>
      <c r="D72" s="130" t="s">
        <v>32</v>
      </c>
      <c r="E72" s="161" t="s">
        <v>279</v>
      </c>
      <c r="F72" s="162"/>
      <c r="G72" s="11" t="s">
        <v>779</v>
      </c>
      <c r="H72" s="14">
        <v>23.1</v>
      </c>
      <c r="I72" s="121">
        <f t="shared" si="1"/>
        <v>46.2</v>
      </c>
      <c r="J72" s="127"/>
    </row>
    <row r="73" spans="1:10" ht="120">
      <c r="A73" s="126"/>
      <c r="B73" s="119">
        <v>18</v>
      </c>
      <c r="C73" s="10" t="s">
        <v>780</v>
      </c>
      <c r="D73" s="130" t="s">
        <v>28</v>
      </c>
      <c r="E73" s="161"/>
      <c r="F73" s="162"/>
      <c r="G73" s="11" t="s">
        <v>883</v>
      </c>
      <c r="H73" s="14">
        <v>5.05</v>
      </c>
      <c r="I73" s="121">
        <f t="shared" si="1"/>
        <v>90.899999999999991</v>
      </c>
      <c r="J73" s="127"/>
    </row>
    <row r="74" spans="1:10" ht="120">
      <c r="A74" s="126"/>
      <c r="B74" s="119">
        <v>42</v>
      </c>
      <c r="C74" s="10" t="s">
        <v>780</v>
      </c>
      <c r="D74" s="130" t="s">
        <v>30</v>
      </c>
      <c r="E74" s="161"/>
      <c r="F74" s="162"/>
      <c r="G74" s="11" t="s">
        <v>883</v>
      </c>
      <c r="H74" s="14">
        <v>5.05</v>
      </c>
      <c r="I74" s="121">
        <f t="shared" si="1"/>
        <v>212.1</v>
      </c>
      <c r="J74" s="127"/>
    </row>
    <row r="75" spans="1:10" ht="120">
      <c r="A75" s="126"/>
      <c r="B75" s="119">
        <v>2</v>
      </c>
      <c r="C75" s="10" t="s">
        <v>780</v>
      </c>
      <c r="D75" s="130" t="s">
        <v>32</v>
      </c>
      <c r="E75" s="161"/>
      <c r="F75" s="162"/>
      <c r="G75" s="11" t="s">
        <v>883</v>
      </c>
      <c r="H75" s="14">
        <v>5.05</v>
      </c>
      <c r="I75" s="121">
        <f t="shared" si="1"/>
        <v>10.1</v>
      </c>
      <c r="J75" s="127"/>
    </row>
    <row r="76" spans="1:10" ht="96">
      <c r="A76" s="126"/>
      <c r="B76" s="119">
        <v>16</v>
      </c>
      <c r="C76" s="10" t="s">
        <v>781</v>
      </c>
      <c r="D76" s="130" t="s">
        <v>31</v>
      </c>
      <c r="E76" s="161" t="s">
        <v>279</v>
      </c>
      <c r="F76" s="162"/>
      <c r="G76" s="11" t="s">
        <v>782</v>
      </c>
      <c r="H76" s="14">
        <v>8.66</v>
      </c>
      <c r="I76" s="121">
        <f t="shared" si="1"/>
        <v>138.56</v>
      </c>
      <c r="J76" s="127"/>
    </row>
    <row r="77" spans="1:10" ht="96">
      <c r="A77" s="126"/>
      <c r="B77" s="119">
        <v>16</v>
      </c>
      <c r="C77" s="10" t="s">
        <v>783</v>
      </c>
      <c r="D77" s="130" t="s">
        <v>31</v>
      </c>
      <c r="E77" s="161" t="s">
        <v>279</v>
      </c>
      <c r="F77" s="162"/>
      <c r="G77" s="11" t="s">
        <v>784</v>
      </c>
      <c r="H77" s="14">
        <v>9.3800000000000008</v>
      </c>
      <c r="I77" s="121">
        <f t="shared" si="1"/>
        <v>150.08000000000001</v>
      </c>
      <c r="J77" s="127"/>
    </row>
    <row r="78" spans="1:10" ht="84">
      <c r="A78" s="126"/>
      <c r="B78" s="119">
        <v>5</v>
      </c>
      <c r="C78" s="10" t="s">
        <v>785</v>
      </c>
      <c r="D78" s="130" t="s">
        <v>32</v>
      </c>
      <c r="E78" s="161" t="s">
        <v>115</v>
      </c>
      <c r="F78" s="162"/>
      <c r="G78" s="11" t="s">
        <v>786</v>
      </c>
      <c r="H78" s="14">
        <v>9.3800000000000008</v>
      </c>
      <c r="I78" s="121">
        <f t="shared" si="1"/>
        <v>46.900000000000006</v>
      </c>
      <c r="J78" s="127"/>
    </row>
    <row r="79" spans="1:10" ht="144">
      <c r="A79" s="126"/>
      <c r="B79" s="119">
        <v>1</v>
      </c>
      <c r="C79" s="10" t="s">
        <v>787</v>
      </c>
      <c r="D79" s="130" t="s">
        <v>42</v>
      </c>
      <c r="E79" s="161" t="s">
        <v>278</v>
      </c>
      <c r="F79" s="162"/>
      <c r="G79" s="11" t="s">
        <v>788</v>
      </c>
      <c r="H79" s="14">
        <v>81.56</v>
      </c>
      <c r="I79" s="121">
        <f t="shared" si="1"/>
        <v>81.56</v>
      </c>
      <c r="J79" s="127"/>
    </row>
    <row r="80" spans="1:10" ht="72">
      <c r="A80" s="126"/>
      <c r="B80" s="119">
        <v>6</v>
      </c>
      <c r="C80" s="10" t="s">
        <v>789</v>
      </c>
      <c r="D80" s="130" t="s">
        <v>304</v>
      </c>
      <c r="E80" s="161" t="s">
        <v>279</v>
      </c>
      <c r="F80" s="162"/>
      <c r="G80" s="11" t="s">
        <v>790</v>
      </c>
      <c r="H80" s="14">
        <v>23.1</v>
      </c>
      <c r="I80" s="121">
        <f t="shared" si="1"/>
        <v>138.60000000000002</v>
      </c>
      <c r="J80" s="127"/>
    </row>
    <row r="81" spans="1:10" ht="60">
      <c r="A81" s="126"/>
      <c r="B81" s="119">
        <v>2</v>
      </c>
      <c r="C81" s="10" t="s">
        <v>791</v>
      </c>
      <c r="D81" s="130" t="s">
        <v>300</v>
      </c>
      <c r="E81" s="161" t="s">
        <v>740</v>
      </c>
      <c r="F81" s="162"/>
      <c r="G81" s="11" t="s">
        <v>792</v>
      </c>
      <c r="H81" s="14">
        <v>12.27</v>
      </c>
      <c r="I81" s="121">
        <f t="shared" si="1"/>
        <v>24.54</v>
      </c>
      <c r="J81" s="127"/>
    </row>
    <row r="82" spans="1:10" ht="108">
      <c r="A82" s="126"/>
      <c r="B82" s="119">
        <v>2</v>
      </c>
      <c r="C82" s="10" t="s">
        <v>793</v>
      </c>
      <c r="D82" s="130" t="s">
        <v>28</v>
      </c>
      <c r="E82" s="161"/>
      <c r="F82" s="162"/>
      <c r="G82" s="11" t="s">
        <v>794</v>
      </c>
      <c r="H82" s="14">
        <v>10.47</v>
      </c>
      <c r="I82" s="121">
        <f t="shared" si="1"/>
        <v>20.94</v>
      </c>
      <c r="J82" s="127"/>
    </row>
    <row r="83" spans="1:10" ht="108">
      <c r="A83" s="126"/>
      <c r="B83" s="119">
        <v>2</v>
      </c>
      <c r="C83" s="10" t="s">
        <v>793</v>
      </c>
      <c r="D83" s="130" t="s">
        <v>30</v>
      </c>
      <c r="E83" s="161"/>
      <c r="F83" s="162"/>
      <c r="G83" s="11" t="s">
        <v>794</v>
      </c>
      <c r="H83" s="14">
        <v>10.47</v>
      </c>
      <c r="I83" s="121">
        <f t="shared" si="1"/>
        <v>20.94</v>
      </c>
      <c r="J83" s="127"/>
    </row>
    <row r="84" spans="1:10" ht="108">
      <c r="A84" s="126"/>
      <c r="B84" s="119">
        <v>2</v>
      </c>
      <c r="C84" s="10" t="s">
        <v>793</v>
      </c>
      <c r="D84" s="130" t="s">
        <v>31</v>
      </c>
      <c r="E84" s="161"/>
      <c r="F84" s="162"/>
      <c r="G84" s="11" t="s">
        <v>794</v>
      </c>
      <c r="H84" s="14">
        <v>10.47</v>
      </c>
      <c r="I84" s="121">
        <f t="shared" si="1"/>
        <v>20.94</v>
      </c>
      <c r="J84" s="127"/>
    </row>
    <row r="85" spans="1:10" ht="108">
      <c r="A85" s="126"/>
      <c r="B85" s="119">
        <v>2</v>
      </c>
      <c r="C85" s="10" t="s">
        <v>795</v>
      </c>
      <c r="D85" s="130" t="s">
        <v>30</v>
      </c>
      <c r="E85" s="161"/>
      <c r="F85" s="162"/>
      <c r="G85" s="11" t="s">
        <v>796</v>
      </c>
      <c r="H85" s="14">
        <v>10.47</v>
      </c>
      <c r="I85" s="121">
        <f t="shared" si="1"/>
        <v>20.94</v>
      </c>
      <c r="J85" s="127"/>
    </row>
    <row r="86" spans="1:10" ht="192">
      <c r="A86" s="126"/>
      <c r="B86" s="119">
        <v>3</v>
      </c>
      <c r="C86" s="10" t="s">
        <v>797</v>
      </c>
      <c r="D86" s="130" t="s">
        <v>236</v>
      </c>
      <c r="E86" s="161" t="s">
        <v>112</v>
      </c>
      <c r="F86" s="162"/>
      <c r="G86" s="11" t="s">
        <v>798</v>
      </c>
      <c r="H86" s="14">
        <v>30.31</v>
      </c>
      <c r="I86" s="121">
        <f t="shared" ref="I86:I117" si="2">H86*B86</f>
        <v>90.929999999999993</v>
      </c>
      <c r="J86" s="127"/>
    </row>
    <row r="87" spans="1:10" ht="192">
      <c r="A87" s="126"/>
      <c r="B87" s="119">
        <v>2</v>
      </c>
      <c r="C87" s="10" t="s">
        <v>797</v>
      </c>
      <c r="D87" s="130" t="s">
        <v>236</v>
      </c>
      <c r="E87" s="161" t="s">
        <v>216</v>
      </c>
      <c r="F87" s="162"/>
      <c r="G87" s="11" t="s">
        <v>798</v>
      </c>
      <c r="H87" s="14">
        <v>30.31</v>
      </c>
      <c r="I87" s="121">
        <f t="shared" si="2"/>
        <v>60.62</v>
      </c>
      <c r="J87" s="127"/>
    </row>
    <row r="88" spans="1:10" ht="132">
      <c r="A88" s="126"/>
      <c r="B88" s="119">
        <v>2</v>
      </c>
      <c r="C88" s="10" t="s">
        <v>799</v>
      </c>
      <c r="D88" s="130" t="s">
        <v>30</v>
      </c>
      <c r="E88" s="161" t="s">
        <v>279</v>
      </c>
      <c r="F88" s="162"/>
      <c r="G88" s="11" t="s">
        <v>800</v>
      </c>
      <c r="H88" s="14">
        <v>10.47</v>
      </c>
      <c r="I88" s="121">
        <f t="shared" si="2"/>
        <v>20.94</v>
      </c>
      <c r="J88" s="127"/>
    </row>
    <row r="89" spans="1:10" ht="108">
      <c r="A89" s="126"/>
      <c r="B89" s="119">
        <v>2</v>
      </c>
      <c r="C89" s="10" t="s">
        <v>801</v>
      </c>
      <c r="D89" s="130" t="s">
        <v>30</v>
      </c>
      <c r="E89" s="161" t="s">
        <v>278</v>
      </c>
      <c r="F89" s="162"/>
      <c r="G89" s="11" t="s">
        <v>802</v>
      </c>
      <c r="H89" s="14">
        <v>21.29</v>
      </c>
      <c r="I89" s="121">
        <f t="shared" si="2"/>
        <v>42.58</v>
      </c>
      <c r="J89" s="127"/>
    </row>
    <row r="90" spans="1:10" ht="168">
      <c r="A90" s="126"/>
      <c r="B90" s="119">
        <v>12</v>
      </c>
      <c r="C90" s="10" t="s">
        <v>803</v>
      </c>
      <c r="D90" s="130" t="s">
        <v>804</v>
      </c>
      <c r="E90" s="161"/>
      <c r="F90" s="162"/>
      <c r="G90" s="11" t="s">
        <v>805</v>
      </c>
      <c r="H90" s="14">
        <v>5.05</v>
      </c>
      <c r="I90" s="121">
        <f t="shared" si="2"/>
        <v>60.599999999999994</v>
      </c>
      <c r="J90" s="127"/>
    </row>
    <row r="91" spans="1:10" ht="132">
      <c r="A91" s="126"/>
      <c r="B91" s="119">
        <v>130</v>
      </c>
      <c r="C91" s="10" t="s">
        <v>806</v>
      </c>
      <c r="D91" s="130"/>
      <c r="E91" s="161"/>
      <c r="F91" s="162"/>
      <c r="G91" s="11" t="s">
        <v>807</v>
      </c>
      <c r="H91" s="14">
        <v>5.05</v>
      </c>
      <c r="I91" s="121">
        <f t="shared" si="2"/>
        <v>656.5</v>
      </c>
      <c r="J91" s="127"/>
    </row>
    <row r="92" spans="1:10" ht="60">
      <c r="A92" s="126"/>
      <c r="B92" s="119">
        <v>2</v>
      </c>
      <c r="C92" s="10" t="s">
        <v>808</v>
      </c>
      <c r="D92" s="130" t="s">
        <v>809</v>
      </c>
      <c r="E92" s="161"/>
      <c r="F92" s="162"/>
      <c r="G92" s="11" t="s">
        <v>810</v>
      </c>
      <c r="H92" s="14">
        <v>80.84</v>
      </c>
      <c r="I92" s="121">
        <f t="shared" si="2"/>
        <v>161.68</v>
      </c>
      <c r="J92" s="127"/>
    </row>
    <row r="93" spans="1:10" ht="156">
      <c r="A93" s="126"/>
      <c r="B93" s="119">
        <v>2</v>
      </c>
      <c r="C93" s="10" t="s">
        <v>811</v>
      </c>
      <c r="D93" s="130" t="s">
        <v>728</v>
      </c>
      <c r="E93" s="161"/>
      <c r="F93" s="162"/>
      <c r="G93" s="11" t="s">
        <v>812</v>
      </c>
      <c r="H93" s="14">
        <v>79.03</v>
      </c>
      <c r="I93" s="121">
        <f t="shared" si="2"/>
        <v>158.06</v>
      </c>
      <c r="J93" s="127"/>
    </row>
    <row r="94" spans="1:10" ht="60">
      <c r="A94" s="126"/>
      <c r="B94" s="119">
        <v>2</v>
      </c>
      <c r="C94" s="10" t="s">
        <v>813</v>
      </c>
      <c r="D94" s="130" t="s">
        <v>814</v>
      </c>
      <c r="E94" s="161"/>
      <c r="F94" s="162"/>
      <c r="G94" s="11" t="s">
        <v>815</v>
      </c>
      <c r="H94" s="14">
        <v>32.119999999999997</v>
      </c>
      <c r="I94" s="121">
        <f t="shared" si="2"/>
        <v>64.239999999999995</v>
      </c>
      <c r="J94" s="127"/>
    </row>
    <row r="95" spans="1:10" ht="96">
      <c r="A95" s="126"/>
      <c r="B95" s="119">
        <v>4</v>
      </c>
      <c r="C95" s="10" t="s">
        <v>816</v>
      </c>
      <c r="D95" s="130" t="s">
        <v>32</v>
      </c>
      <c r="E95" s="161" t="s">
        <v>279</v>
      </c>
      <c r="F95" s="162"/>
      <c r="G95" s="11" t="s">
        <v>817</v>
      </c>
      <c r="H95" s="14">
        <v>71.819999999999993</v>
      </c>
      <c r="I95" s="121">
        <f t="shared" si="2"/>
        <v>287.27999999999997</v>
      </c>
      <c r="J95" s="127"/>
    </row>
    <row r="96" spans="1:10" ht="132">
      <c r="A96" s="126"/>
      <c r="B96" s="119">
        <v>2</v>
      </c>
      <c r="C96" s="10" t="s">
        <v>818</v>
      </c>
      <c r="D96" s="130" t="s">
        <v>757</v>
      </c>
      <c r="E96" s="161" t="s">
        <v>30</v>
      </c>
      <c r="F96" s="162"/>
      <c r="G96" s="11" t="s">
        <v>819</v>
      </c>
      <c r="H96" s="14">
        <v>12.27</v>
      </c>
      <c r="I96" s="121">
        <f t="shared" si="2"/>
        <v>24.54</v>
      </c>
      <c r="J96" s="127"/>
    </row>
    <row r="97" spans="1:10" ht="108">
      <c r="A97" s="126"/>
      <c r="B97" s="119">
        <v>2</v>
      </c>
      <c r="C97" s="10" t="s">
        <v>820</v>
      </c>
      <c r="D97" s="130" t="s">
        <v>821</v>
      </c>
      <c r="E97" s="161" t="s">
        <v>278</v>
      </c>
      <c r="F97" s="162"/>
      <c r="G97" s="11" t="s">
        <v>822</v>
      </c>
      <c r="H97" s="14">
        <v>24.9</v>
      </c>
      <c r="I97" s="121">
        <f t="shared" si="2"/>
        <v>49.8</v>
      </c>
      <c r="J97" s="127"/>
    </row>
    <row r="98" spans="1:10" ht="156">
      <c r="A98" s="126"/>
      <c r="B98" s="119">
        <v>2</v>
      </c>
      <c r="C98" s="10" t="s">
        <v>823</v>
      </c>
      <c r="D98" s="130" t="s">
        <v>757</v>
      </c>
      <c r="E98" s="161" t="s">
        <v>31</v>
      </c>
      <c r="F98" s="162"/>
      <c r="G98" s="11" t="s">
        <v>824</v>
      </c>
      <c r="H98" s="14">
        <v>21.29</v>
      </c>
      <c r="I98" s="121">
        <f t="shared" si="2"/>
        <v>42.58</v>
      </c>
      <c r="J98" s="127"/>
    </row>
    <row r="99" spans="1:10" ht="108">
      <c r="A99" s="126"/>
      <c r="B99" s="119">
        <v>2</v>
      </c>
      <c r="C99" s="10" t="s">
        <v>825</v>
      </c>
      <c r="D99" s="130" t="s">
        <v>31</v>
      </c>
      <c r="E99" s="161"/>
      <c r="F99" s="162"/>
      <c r="G99" s="11" t="s">
        <v>826</v>
      </c>
      <c r="H99" s="14">
        <v>14.07</v>
      </c>
      <c r="I99" s="121">
        <f t="shared" si="2"/>
        <v>28.14</v>
      </c>
      <c r="J99" s="127"/>
    </row>
    <row r="100" spans="1:10" ht="96">
      <c r="A100" s="126"/>
      <c r="B100" s="119">
        <v>2</v>
      </c>
      <c r="C100" s="10" t="s">
        <v>827</v>
      </c>
      <c r="D100" s="130" t="s">
        <v>30</v>
      </c>
      <c r="E100" s="161"/>
      <c r="F100" s="162"/>
      <c r="G100" s="11" t="s">
        <v>828</v>
      </c>
      <c r="H100" s="14">
        <v>14.07</v>
      </c>
      <c r="I100" s="121">
        <f t="shared" si="2"/>
        <v>28.14</v>
      </c>
      <c r="J100" s="127"/>
    </row>
    <row r="101" spans="1:10" ht="108">
      <c r="A101" s="126"/>
      <c r="B101" s="119">
        <v>2</v>
      </c>
      <c r="C101" s="10" t="s">
        <v>829</v>
      </c>
      <c r="D101" s="130" t="s">
        <v>28</v>
      </c>
      <c r="E101" s="161"/>
      <c r="F101" s="162"/>
      <c r="G101" s="11" t="s">
        <v>830</v>
      </c>
      <c r="H101" s="14">
        <v>10.47</v>
      </c>
      <c r="I101" s="121">
        <f t="shared" si="2"/>
        <v>20.94</v>
      </c>
      <c r="J101" s="127"/>
    </row>
    <row r="102" spans="1:10" ht="144">
      <c r="A102" s="126"/>
      <c r="B102" s="119">
        <v>6</v>
      </c>
      <c r="C102" s="10" t="s">
        <v>606</v>
      </c>
      <c r="D102" s="130" t="s">
        <v>28</v>
      </c>
      <c r="E102" s="161" t="s">
        <v>279</v>
      </c>
      <c r="F102" s="162"/>
      <c r="G102" s="11" t="s">
        <v>608</v>
      </c>
      <c r="H102" s="14">
        <v>24.9</v>
      </c>
      <c r="I102" s="121">
        <f t="shared" si="2"/>
        <v>149.39999999999998</v>
      </c>
      <c r="J102" s="127"/>
    </row>
    <row r="103" spans="1:10" ht="144">
      <c r="A103" s="126"/>
      <c r="B103" s="119">
        <v>2</v>
      </c>
      <c r="C103" s="10" t="s">
        <v>606</v>
      </c>
      <c r="D103" s="130" t="s">
        <v>30</v>
      </c>
      <c r="E103" s="161" t="s">
        <v>279</v>
      </c>
      <c r="F103" s="162"/>
      <c r="G103" s="11" t="s">
        <v>608</v>
      </c>
      <c r="H103" s="14">
        <v>24.9</v>
      </c>
      <c r="I103" s="121">
        <f t="shared" si="2"/>
        <v>49.8</v>
      </c>
      <c r="J103" s="127"/>
    </row>
    <row r="104" spans="1:10" ht="120">
      <c r="A104" s="126"/>
      <c r="B104" s="119">
        <v>2</v>
      </c>
      <c r="C104" s="10" t="s">
        <v>831</v>
      </c>
      <c r="D104" s="130" t="s">
        <v>28</v>
      </c>
      <c r="E104" s="161" t="s">
        <v>279</v>
      </c>
      <c r="F104" s="162"/>
      <c r="G104" s="11" t="s">
        <v>832</v>
      </c>
      <c r="H104" s="14">
        <v>24.9</v>
      </c>
      <c r="I104" s="121">
        <f t="shared" si="2"/>
        <v>49.8</v>
      </c>
      <c r="J104" s="127"/>
    </row>
    <row r="105" spans="1:10" ht="120">
      <c r="A105" s="126"/>
      <c r="B105" s="119">
        <v>2</v>
      </c>
      <c r="C105" s="10" t="s">
        <v>831</v>
      </c>
      <c r="D105" s="130" t="s">
        <v>31</v>
      </c>
      <c r="E105" s="161" t="s">
        <v>279</v>
      </c>
      <c r="F105" s="162"/>
      <c r="G105" s="11" t="s">
        <v>832</v>
      </c>
      <c r="H105" s="14">
        <v>24.9</v>
      </c>
      <c r="I105" s="121">
        <f t="shared" si="2"/>
        <v>49.8</v>
      </c>
      <c r="J105" s="127"/>
    </row>
    <row r="106" spans="1:10" ht="120">
      <c r="A106" s="126"/>
      <c r="B106" s="119">
        <v>4</v>
      </c>
      <c r="C106" s="10" t="s">
        <v>833</v>
      </c>
      <c r="D106" s="130" t="s">
        <v>28</v>
      </c>
      <c r="E106" s="161" t="s">
        <v>279</v>
      </c>
      <c r="F106" s="162"/>
      <c r="G106" s="11" t="s">
        <v>834</v>
      </c>
      <c r="H106" s="14">
        <v>21.29</v>
      </c>
      <c r="I106" s="121">
        <f t="shared" si="2"/>
        <v>85.16</v>
      </c>
      <c r="J106" s="127"/>
    </row>
    <row r="107" spans="1:10" ht="120">
      <c r="A107" s="126"/>
      <c r="B107" s="119">
        <v>2</v>
      </c>
      <c r="C107" s="10" t="s">
        <v>833</v>
      </c>
      <c r="D107" s="130" t="s">
        <v>28</v>
      </c>
      <c r="E107" s="161" t="s">
        <v>278</v>
      </c>
      <c r="F107" s="162"/>
      <c r="G107" s="11" t="s">
        <v>834</v>
      </c>
      <c r="H107" s="14">
        <v>21.29</v>
      </c>
      <c r="I107" s="121">
        <f t="shared" si="2"/>
        <v>42.58</v>
      </c>
      <c r="J107" s="127"/>
    </row>
    <row r="108" spans="1:10" ht="108">
      <c r="A108" s="126"/>
      <c r="B108" s="119">
        <v>5</v>
      </c>
      <c r="C108" s="10" t="s">
        <v>650</v>
      </c>
      <c r="D108" s="130" t="s">
        <v>641</v>
      </c>
      <c r="E108" s="161"/>
      <c r="F108" s="162"/>
      <c r="G108" s="11" t="s">
        <v>652</v>
      </c>
      <c r="H108" s="14">
        <v>5.05</v>
      </c>
      <c r="I108" s="121">
        <f t="shared" si="2"/>
        <v>25.25</v>
      </c>
      <c r="J108" s="127"/>
    </row>
    <row r="109" spans="1:10" ht="108">
      <c r="A109" s="126"/>
      <c r="B109" s="119">
        <v>2</v>
      </c>
      <c r="C109" s="10" t="s">
        <v>835</v>
      </c>
      <c r="D109" s="130" t="s">
        <v>33</v>
      </c>
      <c r="E109" s="161"/>
      <c r="F109" s="162"/>
      <c r="G109" s="11" t="s">
        <v>836</v>
      </c>
      <c r="H109" s="14">
        <v>35.729999999999997</v>
      </c>
      <c r="I109" s="121">
        <f t="shared" si="2"/>
        <v>71.459999999999994</v>
      </c>
      <c r="J109" s="127"/>
    </row>
    <row r="110" spans="1:10" ht="120">
      <c r="A110" s="126"/>
      <c r="B110" s="119">
        <v>8</v>
      </c>
      <c r="C110" s="10" t="s">
        <v>837</v>
      </c>
      <c r="D110" s="130" t="s">
        <v>30</v>
      </c>
      <c r="E110" s="161" t="s">
        <v>740</v>
      </c>
      <c r="F110" s="162"/>
      <c r="G110" s="11" t="s">
        <v>838</v>
      </c>
      <c r="H110" s="14">
        <v>49.8</v>
      </c>
      <c r="I110" s="121">
        <f t="shared" si="2"/>
        <v>398.4</v>
      </c>
      <c r="J110" s="127"/>
    </row>
    <row r="111" spans="1:10" ht="120">
      <c r="A111" s="126"/>
      <c r="B111" s="119">
        <v>8</v>
      </c>
      <c r="C111" s="10" t="s">
        <v>837</v>
      </c>
      <c r="D111" s="130" t="s">
        <v>31</v>
      </c>
      <c r="E111" s="161" t="s">
        <v>740</v>
      </c>
      <c r="F111" s="162"/>
      <c r="G111" s="11" t="s">
        <v>838</v>
      </c>
      <c r="H111" s="14">
        <v>49.8</v>
      </c>
      <c r="I111" s="121">
        <f t="shared" si="2"/>
        <v>398.4</v>
      </c>
      <c r="J111" s="127"/>
    </row>
    <row r="112" spans="1:10" ht="120">
      <c r="A112" s="126"/>
      <c r="B112" s="119">
        <v>8</v>
      </c>
      <c r="C112" s="10" t="s">
        <v>839</v>
      </c>
      <c r="D112" s="130" t="s">
        <v>30</v>
      </c>
      <c r="E112" s="161" t="s">
        <v>740</v>
      </c>
      <c r="F112" s="162"/>
      <c r="G112" s="11" t="s">
        <v>840</v>
      </c>
      <c r="H112" s="14">
        <v>50.16</v>
      </c>
      <c r="I112" s="121">
        <f t="shared" si="2"/>
        <v>401.28</v>
      </c>
      <c r="J112" s="127"/>
    </row>
    <row r="113" spans="1:10" ht="120">
      <c r="A113" s="126"/>
      <c r="B113" s="119">
        <v>8</v>
      </c>
      <c r="C113" s="10" t="s">
        <v>839</v>
      </c>
      <c r="D113" s="130" t="s">
        <v>31</v>
      </c>
      <c r="E113" s="161" t="s">
        <v>740</v>
      </c>
      <c r="F113" s="162"/>
      <c r="G113" s="11" t="s">
        <v>840</v>
      </c>
      <c r="H113" s="14">
        <v>50.16</v>
      </c>
      <c r="I113" s="121">
        <f t="shared" si="2"/>
        <v>401.28</v>
      </c>
      <c r="J113" s="127"/>
    </row>
    <row r="114" spans="1:10" ht="108">
      <c r="A114" s="126"/>
      <c r="B114" s="119">
        <v>3</v>
      </c>
      <c r="C114" s="10" t="s">
        <v>841</v>
      </c>
      <c r="D114" s="130" t="s">
        <v>31</v>
      </c>
      <c r="E114" s="161" t="s">
        <v>115</v>
      </c>
      <c r="F114" s="162"/>
      <c r="G114" s="11" t="s">
        <v>842</v>
      </c>
      <c r="H114" s="14">
        <v>28.15</v>
      </c>
      <c r="I114" s="121">
        <f t="shared" si="2"/>
        <v>84.449999999999989</v>
      </c>
      <c r="J114" s="127"/>
    </row>
    <row r="115" spans="1:10" ht="120">
      <c r="A115" s="126"/>
      <c r="B115" s="119">
        <v>1</v>
      </c>
      <c r="C115" s="10" t="s">
        <v>843</v>
      </c>
      <c r="D115" s="130" t="s">
        <v>112</v>
      </c>
      <c r="E115" s="161"/>
      <c r="F115" s="162"/>
      <c r="G115" s="11" t="s">
        <v>844</v>
      </c>
      <c r="H115" s="14">
        <v>88.42</v>
      </c>
      <c r="I115" s="121">
        <f t="shared" si="2"/>
        <v>88.42</v>
      </c>
      <c r="J115" s="127"/>
    </row>
    <row r="116" spans="1:10" ht="120">
      <c r="A116" s="126"/>
      <c r="B116" s="119">
        <v>1</v>
      </c>
      <c r="C116" s="10" t="s">
        <v>845</v>
      </c>
      <c r="D116" s="130" t="s">
        <v>218</v>
      </c>
      <c r="E116" s="161"/>
      <c r="F116" s="162"/>
      <c r="G116" s="11" t="s">
        <v>846</v>
      </c>
      <c r="H116" s="14">
        <v>95.64</v>
      </c>
      <c r="I116" s="121">
        <f t="shared" si="2"/>
        <v>95.64</v>
      </c>
      <c r="J116" s="127"/>
    </row>
    <row r="117" spans="1:10" ht="132">
      <c r="A117" s="126"/>
      <c r="B117" s="119">
        <v>1</v>
      </c>
      <c r="C117" s="10" t="s">
        <v>847</v>
      </c>
      <c r="D117" s="130" t="s">
        <v>279</v>
      </c>
      <c r="E117" s="161"/>
      <c r="F117" s="162"/>
      <c r="G117" s="11" t="s">
        <v>848</v>
      </c>
      <c r="H117" s="14">
        <v>70.73</v>
      </c>
      <c r="I117" s="121">
        <f t="shared" si="2"/>
        <v>70.73</v>
      </c>
      <c r="J117" s="127"/>
    </row>
    <row r="118" spans="1:10" ht="156">
      <c r="A118" s="126"/>
      <c r="B118" s="119">
        <v>1</v>
      </c>
      <c r="C118" s="10" t="s">
        <v>849</v>
      </c>
      <c r="D118" s="130" t="s">
        <v>269</v>
      </c>
      <c r="E118" s="161"/>
      <c r="F118" s="162"/>
      <c r="G118" s="11" t="s">
        <v>850</v>
      </c>
      <c r="H118" s="14">
        <v>133.53</v>
      </c>
      <c r="I118" s="121">
        <f t="shared" ref="I118:I125" si="3">H118*B118</f>
        <v>133.53</v>
      </c>
      <c r="J118" s="127"/>
    </row>
    <row r="119" spans="1:10" ht="144">
      <c r="A119" s="126"/>
      <c r="B119" s="119">
        <v>1</v>
      </c>
      <c r="C119" s="10" t="s">
        <v>851</v>
      </c>
      <c r="D119" s="130" t="s">
        <v>852</v>
      </c>
      <c r="E119" s="161"/>
      <c r="F119" s="162"/>
      <c r="G119" s="11" t="s">
        <v>853</v>
      </c>
      <c r="H119" s="14">
        <v>191.63</v>
      </c>
      <c r="I119" s="121">
        <f t="shared" si="3"/>
        <v>191.63</v>
      </c>
      <c r="J119" s="127"/>
    </row>
    <row r="120" spans="1:10" ht="168">
      <c r="A120" s="126"/>
      <c r="B120" s="119">
        <v>1</v>
      </c>
      <c r="C120" s="10" t="s">
        <v>854</v>
      </c>
      <c r="D120" s="130"/>
      <c r="E120" s="161"/>
      <c r="F120" s="162"/>
      <c r="G120" s="11" t="s">
        <v>855</v>
      </c>
      <c r="H120" s="14">
        <v>190.55</v>
      </c>
      <c r="I120" s="121">
        <f t="shared" si="3"/>
        <v>190.55</v>
      </c>
      <c r="J120" s="127"/>
    </row>
    <row r="121" spans="1:10" ht="108">
      <c r="A121" s="126"/>
      <c r="B121" s="119">
        <v>1</v>
      </c>
      <c r="C121" s="10" t="s">
        <v>856</v>
      </c>
      <c r="D121" s="130" t="s">
        <v>740</v>
      </c>
      <c r="E121" s="161"/>
      <c r="F121" s="162"/>
      <c r="G121" s="11" t="s">
        <v>857</v>
      </c>
      <c r="H121" s="14">
        <v>23.1</v>
      </c>
      <c r="I121" s="121">
        <f t="shared" si="3"/>
        <v>23.1</v>
      </c>
      <c r="J121" s="127"/>
    </row>
    <row r="122" spans="1:10" ht="108">
      <c r="A122" s="126"/>
      <c r="B122" s="119">
        <v>1</v>
      </c>
      <c r="C122" s="10" t="s">
        <v>858</v>
      </c>
      <c r="D122" s="130" t="s">
        <v>859</v>
      </c>
      <c r="E122" s="161"/>
      <c r="F122" s="162"/>
      <c r="G122" s="11" t="s">
        <v>860</v>
      </c>
      <c r="H122" s="14">
        <v>23.1</v>
      </c>
      <c r="I122" s="121">
        <f t="shared" si="3"/>
        <v>23.1</v>
      </c>
      <c r="J122" s="127"/>
    </row>
    <row r="123" spans="1:10" ht="108">
      <c r="A123" s="126"/>
      <c r="B123" s="119">
        <v>1</v>
      </c>
      <c r="C123" s="10" t="s">
        <v>861</v>
      </c>
      <c r="D123" s="130" t="s">
        <v>862</v>
      </c>
      <c r="E123" s="161"/>
      <c r="F123" s="162"/>
      <c r="G123" s="11" t="s">
        <v>863</v>
      </c>
      <c r="H123" s="14">
        <v>26.71</v>
      </c>
      <c r="I123" s="121">
        <f t="shared" si="3"/>
        <v>26.71</v>
      </c>
      <c r="J123" s="127"/>
    </row>
    <row r="124" spans="1:10" ht="168">
      <c r="A124" s="126"/>
      <c r="B124" s="119">
        <v>1</v>
      </c>
      <c r="C124" s="10" t="s">
        <v>864</v>
      </c>
      <c r="D124" s="130" t="s">
        <v>31</v>
      </c>
      <c r="E124" s="161" t="s">
        <v>279</v>
      </c>
      <c r="F124" s="162"/>
      <c r="G124" s="11" t="s">
        <v>865</v>
      </c>
      <c r="H124" s="14">
        <v>98.88</v>
      </c>
      <c r="I124" s="121">
        <f t="shared" si="3"/>
        <v>98.88</v>
      </c>
      <c r="J124" s="127"/>
    </row>
    <row r="125" spans="1:10" ht="96">
      <c r="A125" s="126"/>
      <c r="B125" s="120">
        <v>1</v>
      </c>
      <c r="C125" s="12" t="s">
        <v>866</v>
      </c>
      <c r="D125" s="131" t="s">
        <v>867</v>
      </c>
      <c r="E125" s="173"/>
      <c r="F125" s="174"/>
      <c r="G125" s="13" t="s">
        <v>868</v>
      </c>
      <c r="H125" s="15">
        <v>23.1</v>
      </c>
      <c r="I125" s="122">
        <f t="shared" si="3"/>
        <v>23.1</v>
      </c>
      <c r="J125" s="127"/>
    </row>
  </sheetData>
  <mergeCells count="108">
    <mergeCell ref="E125:F125"/>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1:F41"/>
    <mergeCell ref="E42:F42"/>
    <mergeCell ref="E43:F43"/>
    <mergeCell ref="E44:F44"/>
    <mergeCell ref="E35:F35"/>
    <mergeCell ref="E36:F36"/>
    <mergeCell ref="E37:F37"/>
    <mergeCell ref="E38:F38"/>
    <mergeCell ref="E39:F39"/>
    <mergeCell ref="E33:F33"/>
    <mergeCell ref="E34:F34"/>
    <mergeCell ref="E24:F24"/>
    <mergeCell ref="E25:F25"/>
    <mergeCell ref="E26:F26"/>
    <mergeCell ref="E27:F27"/>
    <mergeCell ref="E28:F28"/>
    <mergeCell ref="E29:F29"/>
    <mergeCell ref="E40:F40"/>
    <mergeCell ref="I10:I11"/>
    <mergeCell ref="I14:I15"/>
    <mergeCell ref="E20:F20"/>
    <mergeCell ref="E21:F21"/>
    <mergeCell ref="E22:F22"/>
    <mergeCell ref="E23:F23"/>
    <mergeCell ref="E30:F30"/>
    <mergeCell ref="E31:F31"/>
    <mergeCell ref="E32:F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7"/>
  <sheetViews>
    <sheetView topLeftCell="A44" zoomScale="90" zoomScaleNormal="90" workbookViewId="0">
      <selection activeCell="B126" sqref="B126:C12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10911.059999999998</v>
      </c>
      <c r="O2" t="s">
        <v>188</v>
      </c>
    </row>
    <row r="3" spans="1:15" ht="12.75" customHeight="1">
      <c r="A3" s="126"/>
      <c r="B3" s="133" t="s">
        <v>140</v>
      </c>
      <c r="C3" s="132"/>
      <c r="D3" s="132"/>
      <c r="E3" s="132"/>
      <c r="F3" s="132"/>
      <c r="G3" s="132"/>
      <c r="H3" s="132"/>
      <c r="I3" s="132"/>
      <c r="J3" s="132"/>
      <c r="K3" s="132"/>
      <c r="L3" s="127"/>
      <c r="N3">
        <v>10911.059999999998</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886</v>
      </c>
      <c r="C10" s="132"/>
      <c r="D10" s="132"/>
      <c r="E10" s="132"/>
      <c r="F10" s="127"/>
      <c r="G10" s="128"/>
      <c r="H10" s="136" t="s">
        <v>886</v>
      </c>
      <c r="I10" s="132"/>
      <c r="J10" s="132"/>
      <c r="K10" s="163">
        <v>52159</v>
      </c>
      <c r="L10" s="127"/>
    </row>
    <row r="11" spans="1:15" ht="12.75" customHeight="1">
      <c r="A11" s="126"/>
      <c r="B11" s="126" t="s">
        <v>717</v>
      </c>
      <c r="C11" s="132"/>
      <c r="D11" s="132"/>
      <c r="E11" s="132"/>
      <c r="F11" s="127"/>
      <c r="G11" s="128"/>
      <c r="H11" s="128" t="s">
        <v>717</v>
      </c>
      <c r="I11" s="132"/>
      <c r="J11" s="132"/>
      <c r="K11" s="164"/>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65">
        <f>Invoice!J14</f>
        <v>45245</v>
      </c>
      <c r="L14" s="127"/>
    </row>
    <row r="15" spans="1:15" ht="15" customHeight="1">
      <c r="A15" s="126"/>
      <c r="B15" s="6" t="s">
        <v>11</v>
      </c>
      <c r="C15" s="7"/>
      <c r="D15" s="7"/>
      <c r="E15" s="7"/>
      <c r="F15" s="8"/>
      <c r="G15" s="128"/>
      <c r="H15" s="9" t="s">
        <v>11</v>
      </c>
      <c r="I15" s="132"/>
      <c r="J15" s="132"/>
      <c r="K15" s="166"/>
      <c r="L15" s="127"/>
    </row>
    <row r="16" spans="1:15" ht="15" customHeight="1">
      <c r="A16" s="126"/>
      <c r="B16" s="132"/>
      <c r="C16" s="132"/>
      <c r="D16" s="132"/>
      <c r="E16" s="132"/>
      <c r="F16" s="132"/>
      <c r="G16" s="132"/>
      <c r="H16" s="132"/>
      <c r="I16" s="135" t="s">
        <v>147</v>
      </c>
      <c r="J16" s="135" t="s">
        <v>147</v>
      </c>
      <c r="K16" s="142">
        <v>40700</v>
      </c>
      <c r="L16" s="127"/>
    </row>
    <row r="17" spans="1:12" ht="12.75" customHeight="1">
      <c r="A17" s="126"/>
      <c r="B17" s="132" t="s">
        <v>720</v>
      </c>
      <c r="C17" s="132"/>
      <c r="D17" s="132"/>
      <c r="E17" s="132"/>
      <c r="F17" s="132"/>
      <c r="G17" s="132"/>
      <c r="H17" s="132"/>
      <c r="I17" s="135" t="s">
        <v>148</v>
      </c>
      <c r="J17" s="135" t="s">
        <v>148</v>
      </c>
      <c r="K17" s="142" t="str">
        <f>IF(Invoice!J17&lt;&gt;"",Invoice!J17,"")</f>
        <v>Sunny</v>
      </c>
      <c r="L17" s="127"/>
    </row>
    <row r="18" spans="1:12" ht="18" customHeight="1">
      <c r="A18" s="126"/>
      <c r="B18" s="132" t="s">
        <v>721</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7" t="s">
        <v>207</v>
      </c>
      <c r="G20" s="168"/>
      <c r="H20" s="112" t="s">
        <v>174</v>
      </c>
      <c r="I20" s="112" t="s">
        <v>208</v>
      </c>
      <c r="J20" s="112" t="s">
        <v>208</v>
      </c>
      <c r="K20" s="112" t="s">
        <v>26</v>
      </c>
      <c r="L20" s="127"/>
    </row>
    <row r="21" spans="1:12" ht="12.75" customHeight="1">
      <c r="A21" s="126"/>
      <c r="B21" s="117"/>
      <c r="C21" s="117"/>
      <c r="D21" s="117"/>
      <c r="E21" s="118"/>
      <c r="F21" s="169"/>
      <c r="G21" s="170"/>
      <c r="H21" s="117" t="s">
        <v>146</v>
      </c>
      <c r="I21" s="117"/>
      <c r="J21" s="117"/>
      <c r="K21" s="117"/>
      <c r="L21" s="127"/>
    </row>
    <row r="22" spans="1:12" ht="24" customHeight="1">
      <c r="A22" s="126"/>
      <c r="B22" s="119">
        <f>'Tax Invoice'!D18</f>
        <v>2</v>
      </c>
      <c r="C22" s="10" t="s">
        <v>722</v>
      </c>
      <c r="D22" s="10" t="s">
        <v>722</v>
      </c>
      <c r="E22" s="130" t="s">
        <v>589</v>
      </c>
      <c r="F22" s="161"/>
      <c r="G22" s="162"/>
      <c r="H22" s="11" t="s">
        <v>880</v>
      </c>
      <c r="I22" s="14">
        <f t="shared" ref="I22:I53" si="0">ROUNDUP(J22*$N$1,2)</f>
        <v>6.14</v>
      </c>
      <c r="J22" s="14">
        <v>6.14</v>
      </c>
      <c r="K22" s="121">
        <f t="shared" ref="K22:K53" si="1">I22*B22</f>
        <v>12.28</v>
      </c>
      <c r="L22" s="127"/>
    </row>
    <row r="23" spans="1:12" ht="24" customHeight="1">
      <c r="A23" s="126"/>
      <c r="B23" s="119">
        <f>'Tax Invoice'!D19</f>
        <v>65</v>
      </c>
      <c r="C23" s="10" t="s">
        <v>586</v>
      </c>
      <c r="D23" s="10" t="s">
        <v>586</v>
      </c>
      <c r="E23" s="130"/>
      <c r="F23" s="161"/>
      <c r="G23" s="162"/>
      <c r="H23" s="11" t="s">
        <v>281</v>
      </c>
      <c r="I23" s="14">
        <f t="shared" si="0"/>
        <v>12.27</v>
      </c>
      <c r="J23" s="14">
        <v>12.27</v>
      </c>
      <c r="K23" s="121">
        <f t="shared" si="1"/>
        <v>797.55</v>
      </c>
      <c r="L23" s="127"/>
    </row>
    <row r="24" spans="1:12" ht="12.75" customHeight="1">
      <c r="A24" s="126"/>
      <c r="B24" s="119">
        <f>'Tax Invoice'!D20</f>
        <v>40</v>
      </c>
      <c r="C24" s="10" t="s">
        <v>723</v>
      </c>
      <c r="D24" s="10" t="s">
        <v>723</v>
      </c>
      <c r="E24" s="130" t="s">
        <v>28</v>
      </c>
      <c r="F24" s="161" t="s">
        <v>279</v>
      </c>
      <c r="G24" s="162"/>
      <c r="H24" s="11" t="s">
        <v>724</v>
      </c>
      <c r="I24" s="14">
        <f t="shared" si="0"/>
        <v>5.05</v>
      </c>
      <c r="J24" s="14">
        <v>5.05</v>
      </c>
      <c r="K24" s="121">
        <f t="shared" si="1"/>
        <v>202</v>
      </c>
      <c r="L24" s="127"/>
    </row>
    <row r="25" spans="1:12" ht="24" customHeight="1">
      <c r="A25" s="126"/>
      <c r="B25" s="119">
        <f>'Tax Invoice'!D21</f>
        <v>6</v>
      </c>
      <c r="C25" s="10" t="s">
        <v>725</v>
      </c>
      <c r="D25" s="10" t="s">
        <v>725</v>
      </c>
      <c r="E25" s="130" t="s">
        <v>112</v>
      </c>
      <c r="F25" s="161"/>
      <c r="G25" s="162"/>
      <c r="H25" s="11" t="s">
        <v>726</v>
      </c>
      <c r="I25" s="14">
        <f t="shared" si="0"/>
        <v>12.27</v>
      </c>
      <c r="J25" s="14">
        <v>12.27</v>
      </c>
      <c r="K25" s="121">
        <f t="shared" si="1"/>
        <v>73.62</v>
      </c>
      <c r="L25" s="127"/>
    </row>
    <row r="26" spans="1:12" ht="24" customHeight="1">
      <c r="A26" s="126"/>
      <c r="B26" s="119">
        <f>'Tax Invoice'!D22</f>
        <v>2</v>
      </c>
      <c r="C26" s="10" t="s">
        <v>725</v>
      </c>
      <c r="D26" s="10" t="s">
        <v>725</v>
      </c>
      <c r="E26" s="130" t="s">
        <v>216</v>
      </c>
      <c r="F26" s="161"/>
      <c r="G26" s="162"/>
      <c r="H26" s="11" t="s">
        <v>726</v>
      </c>
      <c r="I26" s="14">
        <f t="shared" si="0"/>
        <v>12.27</v>
      </c>
      <c r="J26" s="14">
        <v>12.27</v>
      </c>
      <c r="K26" s="121">
        <f t="shared" si="1"/>
        <v>24.54</v>
      </c>
      <c r="L26" s="127"/>
    </row>
    <row r="27" spans="1:12" ht="24" customHeight="1">
      <c r="A27" s="126"/>
      <c r="B27" s="119">
        <f>'Tax Invoice'!D23</f>
        <v>2</v>
      </c>
      <c r="C27" s="10" t="s">
        <v>725</v>
      </c>
      <c r="D27" s="10" t="s">
        <v>725</v>
      </c>
      <c r="E27" s="130" t="s">
        <v>220</v>
      </c>
      <c r="F27" s="161"/>
      <c r="G27" s="162"/>
      <c r="H27" s="11" t="s">
        <v>726</v>
      </c>
      <c r="I27" s="14">
        <f t="shared" si="0"/>
        <v>12.27</v>
      </c>
      <c r="J27" s="14">
        <v>12.27</v>
      </c>
      <c r="K27" s="121">
        <f t="shared" si="1"/>
        <v>24.54</v>
      </c>
      <c r="L27" s="127"/>
    </row>
    <row r="28" spans="1:12" ht="24" customHeight="1">
      <c r="A28" s="126"/>
      <c r="B28" s="119">
        <f>'Tax Invoice'!D24</f>
        <v>2</v>
      </c>
      <c r="C28" s="10" t="s">
        <v>725</v>
      </c>
      <c r="D28" s="10" t="s">
        <v>725</v>
      </c>
      <c r="E28" s="130" t="s">
        <v>273</v>
      </c>
      <c r="F28" s="161"/>
      <c r="G28" s="162"/>
      <c r="H28" s="11" t="s">
        <v>726</v>
      </c>
      <c r="I28" s="14">
        <f t="shared" si="0"/>
        <v>12.27</v>
      </c>
      <c r="J28" s="14">
        <v>12.27</v>
      </c>
      <c r="K28" s="121">
        <f t="shared" si="1"/>
        <v>24.54</v>
      </c>
      <c r="L28" s="127"/>
    </row>
    <row r="29" spans="1:12" ht="12.75" customHeight="1">
      <c r="A29" s="126"/>
      <c r="B29" s="119">
        <f>'Tax Invoice'!D25</f>
        <v>4</v>
      </c>
      <c r="C29" s="10" t="s">
        <v>727</v>
      </c>
      <c r="D29" s="10" t="s">
        <v>869</v>
      </c>
      <c r="E29" s="130" t="s">
        <v>728</v>
      </c>
      <c r="F29" s="161" t="s">
        <v>115</v>
      </c>
      <c r="G29" s="162"/>
      <c r="H29" s="11" t="s">
        <v>729</v>
      </c>
      <c r="I29" s="14">
        <f t="shared" si="0"/>
        <v>17.32</v>
      </c>
      <c r="J29" s="14">
        <v>17.32</v>
      </c>
      <c r="K29" s="121">
        <f t="shared" si="1"/>
        <v>69.28</v>
      </c>
      <c r="L29" s="127"/>
    </row>
    <row r="30" spans="1:12" ht="24" customHeight="1">
      <c r="A30" s="126"/>
      <c r="B30" s="119">
        <f>'Tax Invoice'!D26</f>
        <v>4</v>
      </c>
      <c r="C30" s="10" t="s">
        <v>730</v>
      </c>
      <c r="D30" s="10" t="s">
        <v>730</v>
      </c>
      <c r="E30" s="130" t="s">
        <v>731</v>
      </c>
      <c r="F30" s="161" t="s">
        <v>30</v>
      </c>
      <c r="G30" s="162"/>
      <c r="H30" s="11" t="s">
        <v>732</v>
      </c>
      <c r="I30" s="14">
        <f t="shared" si="0"/>
        <v>6.86</v>
      </c>
      <c r="J30" s="14">
        <v>6.86</v>
      </c>
      <c r="K30" s="121">
        <f t="shared" si="1"/>
        <v>27.44</v>
      </c>
      <c r="L30" s="127"/>
    </row>
    <row r="31" spans="1:12" ht="12.75" customHeight="1">
      <c r="A31" s="126"/>
      <c r="B31" s="119">
        <f>'Tax Invoice'!D27</f>
        <v>2</v>
      </c>
      <c r="C31" s="10" t="s">
        <v>733</v>
      </c>
      <c r="D31" s="10" t="s">
        <v>733</v>
      </c>
      <c r="E31" s="130" t="s">
        <v>31</v>
      </c>
      <c r="F31" s="161"/>
      <c r="G31" s="162"/>
      <c r="H31" s="11" t="s">
        <v>734</v>
      </c>
      <c r="I31" s="14">
        <f t="shared" si="0"/>
        <v>14.07</v>
      </c>
      <c r="J31" s="14">
        <v>14.07</v>
      </c>
      <c r="K31" s="121">
        <f t="shared" si="1"/>
        <v>28.14</v>
      </c>
      <c r="L31" s="127"/>
    </row>
    <row r="32" spans="1:12" ht="24" customHeight="1">
      <c r="A32" s="126"/>
      <c r="B32" s="119">
        <f>'Tax Invoice'!D28</f>
        <v>2</v>
      </c>
      <c r="C32" s="10" t="s">
        <v>735</v>
      </c>
      <c r="D32" s="10" t="s">
        <v>735</v>
      </c>
      <c r="E32" s="130" t="s">
        <v>31</v>
      </c>
      <c r="F32" s="161"/>
      <c r="G32" s="162"/>
      <c r="H32" s="11" t="s">
        <v>736</v>
      </c>
      <c r="I32" s="14">
        <f t="shared" si="0"/>
        <v>21.29</v>
      </c>
      <c r="J32" s="14">
        <v>21.29</v>
      </c>
      <c r="K32" s="121">
        <f t="shared" si="1"/>
        <v>42.58</v>
      </c>
      <c r="L32" s="127"/>
    </row>
    <row r="33" spans="1:12" ht="24" customHeight="1">
      <c r="A33" s="126"/>
      <c r="B33" s="119">
        <f>'Tax Invoice'!D29</f>
        <v>5</v>
      </c>
      <c r="C33" s="10" t="s">
        <v>737</v>
      </c>
      <c r="D33" s="10" t="s">
        <v>870</v>
      </c>
      <c r="E33" s="130" t="s">
        <v>42</v>
      </c>
      <c r="F33" s="161"/>
      <c r="G33" s="162"/>
      <c r="H33" s="11" t="s">
        <v>738</v>
      </c>
      <c r="I33" s="14">
        <f t="shared" si="0"/>
        <v>9.02</v>
      </c>
      <c r="J33" s="14">
        <v>9.02</v>
      </c>
      <c r="K33" s="121">
        <f t="shared" si="1"/>
        <v>45.099999999999994</v>
      </c>
      <c r="L33" s="127"/>
    </row>
    <row r="34" spans="1:12" ht="24" customHeight="1">
      <c r="A34" s="126"/>
      <c r="B34" s="119">
        <f>'Tax Invoice'!D30</f>
        <v>2</v>
      </c>
      <c r="C34" s="10" t="s">
        <v>739</v>
      </c>
      <c r="D34" s="10" t="s">
        <v>739</v>
      </c>
      <c r="E34" s="130" t="s">
        <v>42</v>
      </c>
      <c r="F34" s="161" t="s">
        <v>740</v>
      </c>
      <c r="G34" s="162"/>
      <c r="H34" s="11" t="s">
        <v>741</v>
      </c>
      <c r="I34" s="14">
        <f t="shared" si="0"/>
        <v>26.71</v>
      </c>
      <c r="J34" s="14">
        <v>26.71</v>
      </c>
      <c r="K34" s="121">
        <f t="shared" si="1"/>
        <v>53.42</v>
      </c>
      <c r="L34" s="127"/>
    </row>
    <row r="35" spans="1:12" ht="24" customHeight="1">
      <c r="A35" s="126"/>
      <c r="B35" s="119">
        <f>'Tax Invoice'!D31</f>
        <v>5</v>
      </c>
      <c r="C35" s="10" t="s">
        <v>742</v>
      </c>
      <c r="D35" s="10" t="s">
        <v>742</v>
      </c>
      <c r="E35" s="130" t="s">
        <v>42</v>
      </c>
      <c r="F35" s="161" t="s">
        <v>279</v>
      </c>
      <c r="G35" s="162"/>
      <c r="H35" s="11" t="s">
        <v>743</v>
      </c>
      <c r="I35" s="14">
        <f t="shared" si="0"/>
        <v>26.71</v>
      </c>
      <c r="J35" s="14">
        <v>26.71</v>
      </c>
      <c r="K35" s="121">
        <f t="shared" si="1"/>
        <v>133.55000000000001</v>
      </c>
      <c r="L35" s="127"/>
    </row>
    <row r="36" spans="1:12" ht="24" customHeight="1">
      <c r="A36" s="126"/>
      <c r="B36" s="119">
        <f>'Tax Invoice'!D32</f>
        <v>5</v>
      </c>
      <c r="C36" s="10" t="s">
        <v>742</v>
      </c>
      <c r="D36" s="10" t="s">
        <v>742</v>
      </c>
      <c r="E36" s="130" t="s">
        <v>42</v>
      </c>
      <c r="F36" s="161" t="s">
        <v>277</v>
      </c>
      <c r="G36" s="162"/>
      <c r="H36" s="11" t="s">
        <v>743</v>
      </c>
      <c r="I36" s="14">
        <f t="shared" si="0"/>
        <v>26.71</v>
      </c>
      <c r="J36" s="14">
        <v>26.71</v>
      </c>
      <c r="K36" s="121">
        <f t="shared" si="1"/>
        <v>133.55000000000001</v>
      </c>
      <c r="L36" s="127"/>
    </row>
    <row r="37" spans="1:12" ht="24" customHeight="1">
      <c r="A37" s="126"/>
      <c r="B37" s="119">
        <f>'Tax Invoice'!D33</f>
        <v>5</v>
      </c>
      <c r="C37" s="10" t="s">
        <v>742</v>
      </c>
      <c r="D37" s="10" t="s">
        <v>742</v>
      </c>
      <c r="E37" s="130" t="s">
        <v>42</v>
      </c>
      <c r="F37" s="161" t="s">
        <v>278</v>
      </c>
      <c r="G37" s="162"/>
      <c r="H37" s="11" t="s">
        <v>743</v>
      </c>
      <c r="I37" s="14">
        <f t="shared" si="0"/>
        <v>26.71</v>
      </c>
      <c r="J37" s="14">
        <v>26.71</v>
      </c>
      <c r="K37" s="121">
        <f t="shared" si="1"/>
        <v>133.55000000000001</v>
      </c>
      <c r="L37" s="127"/>
    </row>
    <row r="38" spans="1:12" ht="24" customHeight="1">
      <c r="A38" s="126"/>
      <c r="B38" s="119">
        <f>'Tax Invoice'!D34</f>
        <v>5</v>
      </c>
      <c r="C38" s="10" t="s">
        <v>742</v>
      </c>
      <c r="D38" s="10" t="s">
        <v>742</v>
      </c>
      <c r="E38" s="130" t="s">
        <v>42</v>
      </c>
      <c r="F38" s="161" t="s">
        <v>744</v>
      </c>
      <c r="G38" s="162"/>
      <c r="H38" s="11" t="s">
        <v>743</v>
      </c>
      <c r="I38" s="14">
        <f t="shared" si="0"/>
        <v>26.71</v>
      </c>
      <c r="J38" s="14">
        <v>26.71</v>
      </c>
      <c r="K38" s="121">
        <f t="shared" si="1"/>
        <v>133.55000000000001</v>
      </c>
      <c r="L38" s="127"/>
    </row>
    <row r="39" spans="1:12" ht="36" customHeight="1">
      <c r="A39" s="126"/>
      <c r="B39" s="119">
        <f>'Tax Invoice'!D35</f>
        <v>1</v>
      </c>
      <c r="C39" s="10" t="s">
        <v>745</v>
      </c>
      <c r="D39" s="10" t="s">
        <v>745</v>
      </c>
      <c r="E39" s="130" t="s">
        <v>112</v>
      </c>
      <c r="F39" s="161"/>
      <c r="G39" s="162"/>
      <c r="H39" s="11" t="s">
        <v>881</v>
      </c>
      <c r="I39" s="14">
        <f t="shared" si="0"/>
        <v>60.99</v>
      </c>
      <c r="J39" s="14">
        <v>60.99</v>
      </c>
      <c r="K39" s="121">
        <f t="shared" si="1"/>
        <v>60.99</v>
      </c>
      <c r="L39" s="127"/>
    </row>
    <row r="40" spans="1:12" ht="24" customHeight="1">
      <c r="A40" s="126"/>
      <c r="B40" s="119">
        <f>'Tax Invoice'!D36</f>
        <v>6</v>
      </c>
      <c r="C40" s="10" t="s">
        <v>746</v>
      </c>
      <c r="D40" s="10" t="s">
        <v>746</v>
      </c>
      <c r="E40" s="130" t="s">
        <v>28</v>
      </c>
      <c r="F40" s="161" t="s">
        <v>278</v>
      </c>
      <c r="G40" s="162"/>
      <c r="H40" s="11" t="s">
        <v>747</v>
      </c>
      <c r="I40" s="14">
        <f t="shared" si="0"/>
        <v>23.1</v>
      </c>
      <c r="J40" s="14">
        <v>23.1</v>
      </c>
      <c r="K40" s="121">
        <f t="shared" si="1"/>
        <v>138.60000000000002</v>
      </c>
      <c r="L40" s="127"/>
    </row>
    <row r="41" spans="1:12" ht="24" customHeight="1">
      <c r="A41" s="126"/>
      <c r="B41" s="119">
        <f>'Tax Invoice'!D37</f>
        <v>1</v>
      </c>
      <c r="C41" s="10" t="s">
        <v>748</v>
      </c>
      <c r="D41" s="10" t="s">
        <v>748</v>
      </c>
      <c r="E41" s="130" t="s">
        <v>42</v>
      </c>
      <c r="F41" s="161" t="s">
        <v>279</v>
      </c>
      <c r="G41" s="162"/>
      <c r="H41" s="11" t="s">
        <v>749</v>
      </c>
      <c r="I41" s="14">
        <f t="shared" si="0"/>
        <v>42.59</v>
      </c>
      <c r="J41" s="14">
        <v>42.59</v>
      </c>
      <c r="K41" s="121">
        <f t="shared" si="1"/>
        <v>42.59</v>
      </c>
      <c r="L41" s="127"/>
    </row>
    <row r="42" spans="1:12" ht="24" customHeight="1">
      <c r="A42" s="126"/>
      <c r="B42" s="119">
        <f>'Tax Invoice'!D38</f>
        <v>12</v>
      </c>
      <c r="C42" s="10" t="s">
        <v>750</v>
      </c>
      <c r="D42" s="10" t="s">
        <v>750</v>
      </c>
      <c r="E42" s="130" t="s">
        <v>28</v>
      </c>
      <c r="F42" s="161" t="s">
        <v>278</v>
      </c>
      <c r="G42" s="162"/>
      <c r="H42" s="11" t="s">
        <v>751</v>
      </c>
      <c r="I42" s="14">
        <f t="shared" si="0"/>
        <v>21.29</v>
      </c>
      <c r="J42" s="14">
        <v>21.29</v>
      </c>
      <c r="K42" s="121">
        <f t="shared" si="1"/>
        <v>255.48</v>
      </c>
      <c r="L42" s="127"/>
    </row>
    <row r="43" spans="1:12" ht="24" customHeight="1">
      <c r="A43" s="126"/>
      <c r="B43" s="119">
        <f>'Tax Invoice'!D39</f>
        <v>2</v>
      </c>
      <c r="C43" s="10" t="s">
        <v>750</v>
      </c>
      <c r="D43" s="10" t="s">
        <v>750</v>
      </c>
      <c r="E43" s="130" t="s">
        <v>30</v>
      </c>
      <c r="F43" s="161" t="s">
        <v>278</v>
      </c>
      <c r="G43" s="162"/>
      <c r="H43" s="11" t="s">
        <v>751</v>
      </c>
      <c r="I43" s="14">
        <f t="shared" si="0"/>
        <v>21.29</v>
      </c>
      <c r="J43" s="14">
        <v>21.29</v>
      </c>
      <c r="K43" s="121">
        <f t="shared" si="1"/>
        <v>42.58</v>
      </c>
      <c r="L43" s="127"/>
    </row>
    <row r="44" spans="1:12" ht="24" customHeight="1">
      <c r="A44" s="126"/>
      <c r="B44" s="119">
        <f>'Tax Invoice'!D40</f>
        <v>6</v>
      </c>
      <c r="C44" s="10" t="s">
        <v>750</v>
      </c>
      <c r="D44" s="10" t="s">
        <v>750</v>
      </c>
      <c r="E44" s="130" t="s">
        <v>31</v>
      </c>
      <c r="F44" s="161" t="s">
        <v>278</v>
      </c>
      <c r="G44" s="162"/>
      <c r="H44" s="11" t="s">
        <v>751</v>
      </c>
      <c r="I44" s="14">
        <f t="shared" si="0"/>
        <v>21.29</v>
      </c>
      <c r="J44" s="14">
        <v>21.29</v>
      </c>
      <c r="K44" s="121">
        <f t="shared" si="1"/>
        <v>127.74</v>
      </c>
      <c r="L44" s="127"/>
    </row>
    <row r="45" spans="1:12" ht="24" customHeight="1">
      <c r="A45" s="126"/>
      <c r="B45" s="119">
        <f>'Tax Invoice'!D41</f>
        <v>2</v>
      </c>
      <c r="C45" s="10" t="s">
        <v>752</v>
      </c>
      <c r="D45" s="10" t="s">
        <v>752</v>
      </c>
      <c r="E45" s="130" t="s">
        <v>28</v>
      </c>
      <c r="F45" s="161" t="s">
        <v>279</v>
      </c>
      <c r="G45" s="162"/>
      <c r="H45" s="11" t="s">
        <v>753</v>
      </c>
      <c r="I45" s="14">
        <f t="shared" si="0"/>
        <v>21.29</v>
      </c>
      <c r="J45" s="14">
        <v>21.29</v>
      </c>
      <c r="K45" s="121">
        <f t="shared" si="1"/>
        <v>42.58</v>
      </c>
      <c r="L45" s="127"/>
    </row>
    <row r="46" spans="1:12" ht="24" customHeight="1">
      <c r="A46" s="126"/>
      <c r="B46" s="119">
        <f>'Tax Invoice'!D42</f>
        <v>3</v>
      </c>
      <c r="C46" s="10" t="s">
        <v>754</v>
      </c>
      <c r="D46" s="10" t="s">
        <v>754</v>
      </c>
      <c r="E46" s="130" t="s">
        <v>30</v>
      </c>
      <c r="F46" s="161"/>
      <c r="G46" s="162"/>
      <c r="H46" s="11" t="s">
        <v>755</v>
      </c>
      <c r="I46" s="14">
        <f t="shared" si="0"/>
        <v>21.29</v>
      </c>
      <c r="J46" s="14">
        <v>21.29</v>
      </c>
      <c r="K46" s="121">
        <f t="shared" si="1"/>
        <v>63.87</v>
      </c>
      <c r="L46" s="127"/>
    </row>
    <row r="47" spans="1:12" ht="24" customHeight="1">
      <c r="A47" s="126"/>
      <c r="B47" s="119">
        <f>'Tax Invoice'!D43</f>
        <v>2</v>
      </c>
      <c r="C47" s="10" t="s">
        <v>754</v>
      </c>
      <c r="D47" s="10" t="s">
        <v>754</v>
      </c>
      <c r="E47" s="130" t="s">
        <v>31</v>
      </c>
      <c r="F47" s="161"/>
      <c r="G47" s="162"/>
      <c r="H47" s="11" t="s">
        <v>755</v>
      </c>
      <c r="I47" s="14">
        <f t="shared" si="0"/>
        <v>21.29</v>
      </c>
      <c r="J47" s="14">
        <v>21.29</v>
      </c>
      <c r="K47" s="121">
        <f t="shared" si="1"/>
        <v>42.58</v>
      </c>
      <c r="L47" s="127"/>
    </row>
    <row r="48" spans="1:12" ht="24" customHeight="1">
      <c r="A48" s="126"/>
      <c r="B48" s="119">
        <f>'Tax Invoice'!D44</f>
        <v>1</v>
      </c>
      <c r="C48" s="10" t="s">
        <v>756</v>
      </c>
      <c r="D48" s="10" t="s">
        <v>756</v>
      </c>
      <c r="E48" s="130" t="s">
        <v>216</v>
      </c>
      <c r="F48" s="161" t="s">
        <v>115</v>
      </c>
      <c r="G48" s="162"/>
      <c r="H48" s="11" t="s">
        <v>882</v>
      </c>
      <c r="I48" s="14">
        <f t="shared" si="0"/>
        <v>53.77</v>
      </c>
      <c r="J48" s="14">
        <v>53.77</v>
      </c>
      <c r="K48" s="121">
        <f t="shared" si="1"/>
        <v>53.77</v>
      </c>
      <c r="L48" s="127"/>
    </row>
    <row r="49" spans="1:12" ht="24" customHeight="1">
      <c r="A49" s="126"/>
      <c r="B49" s="119">
        <f>'Tax Invoice'!D45</f>
        <v>1</v>
      </c>
      <c r="C49" s="10" t="s">
        <v>756</v>
      </c>
      <c r="D49" s="10" t="s">
        <v>756</v>
      </c>
      <c r="E49" s="130" t="s">
        <v>269</v>
      </c>
      <c r="F49" s="161" t="s">
        <v>115</v>
      </c>
      <c r="G49" s="162"/>
      <c r="H49" s="11" t="s">
        <v>882</v>
      </c>
      <c r="I49" s="14">
        <f t="shared" si="0"/>
        <v>53.77</v>
      </c>
      <c r="J49" s="14">
        <v>53.77</v>
      </c>
      <c r="K49" s="121">
        <f t="shared" si="1"/>
        <v>53.77</v>
      </c>
      <c r="L49" s="127"/>
    </row>
    <row r="50" spans="1:12" ht="24" customHeight="1">
      <c r="A50" s="126"/>
      <c r="B50" s="119">
        <f>'Tax Invoice'!D46</f>
        <v>1</v>
      </c>
      <c r="C50" s="10" t="s">
        <v>756</v>
      </c>
      <c r="D50" s="10" t="s">
        <v>756</v>
      </c>
      <c r="E50" s="130" t="s">
        <v>220</v>
      </c>
      <c r="F50" s="161" t="s">
        <v>115</v>
      </c>
      <c r="G50" s="162"/>
      <c r="H50" s="11" t="s">
        <v>882</v>
      </c>
      <c r="I50" s="14">
        <f t="shared" si="0"/>
        <v>53.77</v>
      </c>
      <c r="J50" s="14">
        <v>53.77</v>
      </c>
      <c r="K50" s="121">
        <f t="shared" si="1"/>
        <v>53.77</v>
      </c>
      <c r="L50" s="127"/>
    </row>
    <row r="51" spans="1:12" ht="24" customHeight="1">
      <c r="A51" s="126"/>
      <c r="B51" s="119">
        <f>'Tax Invoice'!D47</f>
        <v>1</v>
      </c>
      <c r="C51" s="10" t="s">
        <v>756</v>
      </c>
      <c r="D51" s="10" t="s">
        <v>756</v>
      </c>
      <c r="E51" s="130" t="s">
        <v>273</v>
      </c>
      <c r="F51" s="161" t="s">
        <v>279</v>
      </c>
      <c r="G51" s="162"/>
      <c r="H51" s="11" t="s">
        <v>882</v>
      </c>
      <c r="I51" s="14">
        <f t="shared" si="0"/>
        <v>53.77</v>
      </c>
      <c r="J51" s="14">
        <v>53.77</v>
      </c>
      <c r="K51" s="121">
        <f t="shared" si="1"/>
        <v>53.77</v>
      </c>
      <c r="L51" s="127"/>
    </row>
    <row r="52" spans="1:12" ht="24" customHeight="1">
      <c r="A52" s="126"/>
      <c r="B52" s="119">
        <f>'Tax Invoice'!D48</f>
        <v>1</v>
      </c>
      <c r="C52" s="10" t="s">
        <v>756</v>
      </c>
      <c r="D52" s="10" t="s">
        <v>756</v>
      </c>
      <c r="E52" s="130" t="s">
        <v>274</v>
      </c>
      <c r="F52" s="161" t="s">
        <v>279</v>
      </c>
      <c r="G52" s="162"/>
      <c r="H52" s="11" t="s">
        <v>882</v>
      </c>
      <c r="I52" s="14">
        <f t="shared" si="0"/>
        <v>53.77</v>
      </c>
      <c r="J52" s="14">
        <v>53.77</v>
      </c>
      <c r="K52" s="121">
        <f t="shared" si="1"/>
        <v>53.77</v>
      </c>
      <c r="L52" s="127"/>
    </row>
    <row r="53" spans="1:12" ht="24" customHeight="1">
      <c r="A53" s="126"/>
      <c r="B53" s="119">
        <f>'Tax Invoice'!D49</f>
        <v>12</v>
      </c>
      <c r="C53" s="10" t="s">
        <v>618</v>
      </c>
      <c r="D53" s="10" t="s">
        <v>618</v>
      </c>
      <c r="E53" s="130" t="s">
        <v>30</v>
      </c>
      <c r="F53" s="161" t="s">
        <v>757</v>
      </c>
      <c r="G53" s="162"/>
      <c r="H53" s="11" t="s">
        <v>621</v>
      </c>
      <c r="I53" s="14">
        <f t="shared" si="0"/>
        <v>5.05</v>
      </c>
      <c r="J53" s="14">
        <v>5.05</v>
      </c>
      <c r="K53" s="121">
        <f t="shared" si="1"/>
        <v>60.599999999999994</v>
      </c>
      <c r="L53" s="127"/>
    </row>
    <row r="54" spans="1:12" ht="24" customHeight="1">
      <c r="A54" s="126"/>
      <c r="B54" s="119">
        <f>'Tax Invoice'!D50</f>
        <v>16</v>
      </c>
      <c r="C54" s="10" t="s">
        <v>618</v>
      </c>
      <c r="D54" s="10" t="s">
        <v>618</v>
      </c>
      <c r="E54" s="130" t="s">
        <v>31</v>
      </c>
      <c r="F54" s="161" t="s">
        <v>757</v>
      </c>
      <c r="G54" s="162"/>
      <c r="H54" s="11" t="s">
        <v>621</v>
      </c>
      <c r="I54" s="14">
        <f t="shared" ref="I54:I85" si="2">ROUNDUP(J54*$N$1,2)</f>
        <v>5.05</v>
      </c>
      <c r="J54" s="14">
        <v>5.05</v>
      </c>
      <c r="K54" s="121">
        <f t="shared" ref="K54:K85" si="3">I54*B54</f>
        <v>80.8</v>
      </c>
      <c r="L54" s="127"/>
    </row>
    <row r="55" spans="1:12" ht="24" customHeight="1">
      <c r="A55" s="126"/>
      <c r="B55" s="119">
        <f>'Tax Invoice'!D51</f>
        <v>2</v>
      </c>
      <c r="C55" s="10" t="s">
        <v>758</v>
      </c>
      <c r="D55" s="10" t="s">
        <v>758</v>
      </c>
      <c r="E55" s="130" t="s">
        <v>32</v>
      </c>
      <c r="F55" s="161" t="s">
        <v>279</v>
      </c>
      <c r="G55" s="162"/>
      <c r="H55" s="11" t="s">
        <v>759</v>
      </c>
      <c r="I55" s="14">
        <f t="shared" si="2"/>
        <v>27.43</v>
      </c>
      <c r="J55" s="14">
        <v>27.43</v>
      </c>
      <c r="K55" s="121">
        <f t="shared" si="3"/>
        <v>54.86</v>
      </c>
      <c r="L55" s="127"/>
    </row>
    <row r="56" spans="1:12" ht="12.75" customHeight="1">
      <c r="A56" s="126"/>
      <c r="B56" s="119">
        <f>'Tax Invoice'!D52</f>
        <v>10</v>
      </c>
      <c r="C56" s="10" t="s">
        <v>760</v>
      </c>
      <c r="D56" s="10" t="s">
        <v>760</v>
      </c>
      <c r="E56" s="130" t="s">
        <v>28</v>
      </c>
      <c r="F56" s="161"/>
      <c r="G56" s="162"/>
      <c r="H56" s="11" t="s">
        <v>761</v>
      </c>
      <c r="I56" s="14">
        <f t="shared" si="2"/>
        <v>10.47</v>
      </c>
      <c r="J56" s="14">
        <v>10.47</v>
      </c>
      <c r="K56" s="121">
        <f t="shared" si="3"/>
        <v>104.7</v>
      </c>
      <c r="L56" s="127"/>
    </row>
    <row r="57" spans="1:12" ht="12.75" customHeight="1">
      <c r="A57" s="126"/>
      <c r="B57" s="119">
        <f>'Tax Invoice'!D53</f>
        <v>2</v>
      </c>
      <c r="C57" s="10" t="s">
        <v>760</v>
      </c>
      <c r="D57" s="10" t="s">
        <v>760</v>
      </c>
      <c r="E57" s="130" t="s">
        <v>30</v>
      </c>
      <c r="F57" s="161"/>
      <c r="G57" s="162"/>
      <c r="H57" s="11" t="s">
        <v>761</v>
      </c>
      <c r="I57" s="14">
        <f t="shared" si="2"/>
        <v>10.47</v>
      </c>
      <c r="J57" s="14">
        <v>10.47</v>
      </c>
      <c r="K57" s="121">
        <f t="shared" si="3"/>
        <v>20.94</v>
      </c>
      <c r="L57" s="127"/>
    </row>
    <row r="58" spans="1:12" ht="12.75" customHeight="1">
      <c r="A58" s="126"/>
      <c r="B58" s="119">
        <f>'Tax Invoice'!D54</f>
        <v>2</v>
      </c>
      <c r="C58" s="10" t="s">
        <v>762</v>
      </c>
      <c r="D58" s="10" t="s">
        <v>762</v>
      </c>
      <c r="E58" s="130" t="s">
        <v>30</v>
      </c>
      <c r="F58" s="161"/>
      <c r="G58" s="162"/>
      <c r="H58" s="11" t="s">
        <v>763</v>
      </c>
      <c r="I58" s="14">
        <f t="shared" si="2"/>
        <v>11.19</v>
      </c>
      <c r="J58" s="14">
        <v>11.19</v>
      </c>
      <c r="K58" s="121">
        <f t="shared" si="3"/>
        <v>22.38</v>
      </c>
      <c r="L58" s="127"/>
    </row>
    <row r="59" spans="1:12" ht="24" customHeight="1">
      <c r="A59" s="126"/>
      <c r="B59" s="119">
        <f>'Tax Invoice'!D55</f>
        <v>3</v>
      </c>
      <c r="C59" s="10" t="s">
        <v>764</v>
      </c>
      <c r="D59" s="10" t="s">
        <v>764</v>
      </c>
      <c r="E59" s="130" t="s">
        <v>31</v>
      </c>
      <c r="F59" s="161"/>
      <c r="G59" s="162"/>
      <c r="H59" s="11" t="s">
        <v>765</v>
      </c>
      <c r="I59" s="14">
        <f t="shared" si="2"/>
        <v>35.729999999999997</v>
      </c>
      <c r="J59" s="14">
        <v>35.729999999999997</v>
      </c>
      <c r="K59" s="121">
        <f t="shared" si="3"/>
        <v>107.19</v>
      </c>
      <c r="L59" s="127"/>
    </row>
    <row r="60" spans="1:12" ht="24" customHeight="1">
      <c r="A60" s="126"/>
      <c r="B60" s="119">
        <f>'Tax Invoice'!D56</f>
        <v>2</v>
      </c>
      <c r="C60" s="10" t="s">
        <v>766</v>
      </c>
      <c r="D60" s="10" t="s">
        <v>766</v>
      </c>
      <c r="E60" s="130" t="s">
        <v>31</v>
      </c>
      <c r="F60" s="161" t="s">
        <v>679</v>
      </c>
      <c r="G60" s="162"/>
      <c r="H60" s="11" t="s">
        <v>767</v>
      </c>
      <c r="I60" s="14">
        <f t="shared" si="2"/>
        <v>21.29</v>
      </c>
      <c r="J60" s="14">
        <v>21.29</v>
      </c>
      <c r="K60" s="121">
        <f t="shared" si="3"/>
        <v>42.58</v>
      </c>
      <c r="L60" s="127"/>
    </row>
    <row r="61" spans="1:12" ht="24" customHeight="1">
      <c r="A61" s="126"/>
      <c r="B61" s="119">
        <f>'Tax Invoice'!D57</f>
        <v>10</v>
      </c>
      <c r="C61" s="10" t="s">
        <v>768</v>
      </c>
      <c r="D61" s="10" t="s">
        <v>768</v>
      </c>
      <c r="E61" s="130" t="s">
        <v>30</v>
      </c>
      <c r="F61" s="161" t="s">
        <v>279</v>
      </c>
      <c r="G61" s="162"/>
      <c r="H61" s="11" t="s">
        <v>769</v>
      </c>
      <c r="I61" s="14">
        <f t="shared" si="2"/>
        <v>21.29</v>
      </c>
      <c r="J61" s="14">
        <v>21.29</v>
      </c>
      <c r="K61" s="121">
        <f t="shared" si="3"/>
        <v>212.89999999999998</v>
      </c>
      <c r="L61" s="127"/>
    </row>
    <row r="62" spans="1:12" ht="24" customHeight="1">
      <c r="A62" s="126"/>
      <c r="B62" s="119">
        <f>'Tax Invoice'!D58</f>
        <v>4</v>
      </c>
      <c r="C62" s="10" t="s">
        <v>770</v>
      </c>
      <c r="D62" s="10" t="s">
        <v>770</v>
      </c>
      <c r="E62" s="130" t="s">
        <v>30</v>
      </c>
      <c r="F62" s="161"/>
      <c r="G62" s="162"/>
      <c r="H62" s="11" t="s">
        <v>771</v>
      </c>
      <c r="I62" s="14">
        <f t="shared" si="2"/>
        <v>21.29</v>
      </c>
      <c r="J62" s="14">
        <v>21.29</v>
      </c>
      <c r="K62" s="121">
        <f t="shared" si="3"/>
        <v>85.16</v>
      </c>
      <c r="L62" s="127"/>
    </row>
    <row r="63" spans="1:12" ht="24" customHeight="1">
      <c r="A63" s="126"/>
      <c r="B63" s="119">
        <f>'Tax Invoice'!D59</f>
        <v>6</v>
      </c>
      <c r="C63" s="10" t="s">
        <v>770</v>
      </c>
      <c r="D63" s="10" t="s">
        <v>770</v>
      </c>
      <c r="E63" s="130" t="s">
        <v>31</v>
      </c>
      <c r="F63" s="161"/>
      <c r="G63" s="162"/>
      <c r="H63" s="11" t="s">
        <v>771</v>
      </c>
      <c r="I63" s="14">
        <f t="shared" si="2"/>
        <v>21.29</v>
      </c>
      <c r="J63" s="14">
        <v>21.29</v>
      </c>
      <c r="K63" s="121">
        <f t="shared" si="3"/>
        <v>127.74</v>
      </c>
      <c r="L63" s="127"/>
    </row>
    <row r="64" spans="1:12" ht="24" customHeight="1">
      <c r="A64" s="126"/>
      <c r="B64" s="119">
        <f>'Tax Invoice'!D60</f>
        <v>8</v>
      </c>
      <c r="C64" s="10" t="s">
        <v>772</v>
      </c>
      <c r="D64" s="10" t="s">
        <v>772</v>
      </c>
      <c r="E64" s="130" t="s">
        <v>28</v>
      </c>
      <c r="F64" s="161" t="s">
        <v>279</v>
      </c>
      <c r="G64" s="162"/>
      <c r="H64" s="11" t="s">
        <v>773</v>
      </c>
      <c r="I64" s="14">
        <f t="shared" si="2"/>
        <v>23.82</v>
      </c>
      <c r="J64" s="14">
        <v>23.82</v>
      </c>
      <c r="K64" s="121">
        <f t="shared" si="3"/>
        <v>190.56</v>
      </c>
      <c r="L64" s="127"/>
    </row>
    <row r="65" spans="1:12" ht="24" customHeight="1">
      <c r="A65" s="126"/>
      <c r="B65" s="119">
        <f>'Tax Invoice'!D61</f>
        <v>2</v>
      </c>
      <c r="C65" s="10" t="s">
        <v>772</v>
      </c>
      <c r="D65" s="10" t="s">
        <v>772</v>
      </c>
      <c r="E65" s="130" t="s">
        <v>30</v>
      </c>
      <c r="F65" s="161" t="s">
        <v>279</v>
      </c>
      <c r="G65" s="162"/>
      <c r="H65" s="11" t="s">
        <v>773</v>
      </c>
      <c r="I65" s="14">
        <f t="shared" si="2"/>
        <v>23.82</v>
      </c>
      <c r="J65" s="14">
        <v>23.82</v>
      </c>
      <c r="K65" s="121">
        <f t="shared" si="3"/>
        <v>47.64</v>
      </c>
      <c r="L65" s="127"/>
    </row>
    <row r="66" spans="1:12" ht="24" customHeight="1">
      <c r="A66" s="126"/>
      <c r="B66" s="119">
        <f>'Tax Invoice'!D62</f>
        <v>16</v>
      </c>
      <c r="C66" s="10" t="s">
        <v>772</v>
      </c>
      <c r="D66" s="10" t="s">
        <v>772</v>
      </c>
      <c r="E66" s="130" t="s">
        <v>30</v>
      </c>
      <c r="F66" s="161" t="s">
        <v>278</v>
      </c>
      <c r="G66" s="162"/>
      <c r="H66" s="11" t="s">
        <v>773</v>
      </c>
      <c r="I66" s="14">
        <f t="shared" si="2"/>
        <v>23.82</v>
      </c>
      <c r="J66" s="14">
        <v>23.82</v>
      </c>
      <c r="K66" s="121">
        <f t="shared" si="3"/>
        <v>381.12</v>
      </c>
      <c r="L66" s="127"/>
    </row>
    <row r="67" spans="1:12" ht="24" customHeight="1">
      <c r="A67" s="126"/>
      <c r="B67" s="119">
        <f>'Tax Invoice'!D63</f>
        <v>4</v>
      </c>
      <c r="C67" s="10" t="s">
        <v>772</v>
      </c>
      <c r="D67" s="10" t="s">
        <v>772</v>
      </c>
      <c r="E67" s="130" t="s">
        <v>31</v>
      </c>
      <c r="F67" s="161" t="s">
        <v>278</v>
      </c>
      <c r="G67" s="162"/>
      <c r="H67" s="11" t="s">
        <v>773</v>
      </c>
      <c r="I67" s="14">
        <f t="shared" si="2"/>
        <v>23.82</v>
      </c>
      <c r="J67" s="14">
        <v>23.82</v>
      </c>
      <c r="K67" s="121">
        <f t="shared" si="3"/>
        <v>95.28</v>
      </c>
      <c r="L67" s="127"/>
    </row>
    <row r="68" spans="1:12" ht="24" customHeight="1">
      <c r="A68" s="126"/>
      <c r="B68" s="119">
        <f>'Tax Invoice'!D64</f>
        <v>2</v>
      </c>
      <c r="C68" s="10" t="s">
        <v>774</v>
      </c>
      <c r="D68" s="10" t="s">
        <v>774</v>
      </c>
      <c r="E68" s="130" t="s">
        <v>28</v>
      </c>
      <c r="F68" s="161" t="s">
        <v>278</v>
      </c>
      <c r="G68" s="162"/>
      <c r="H68" s="11" t="s">
        <v>775</v>
      </c>
      <c r="I68" s="14">
        <f t="shared" si="2"/>
        <v>24.9</v>
      </c>
      <c r="J68" s="14">
        <v>24.9</v>
      </c>
      <c r="K68" s="121">
        <f t="shared" si="3"/>
        <v>49.8</v>
      </c>
      <c r="L68" s="127"/>
    </row>
    <row r="69" spans="1:12" ht="24" customHeight="1">
      <c r="A69" s="126"/>
      <c r="B69" s="119">
        <f>'Tax Invoice'!D65</f>
        <v>2</v>
      </c>
      <c r="C69" s="10" t="s">
        <v>774</v>
      </c>
      <c r="D69" s="10" t="s">
        <v>774</v>
      </c>
      <c r="E69" s="130" t="s">
        <v>30</v>
      </c>
      <c r="F69" s="161" t="s">
        <v>278</v>
      </c>
      <c r="G69" s="162"/>
      <c r="H69" s="11" t="s">
        <v>775</v>
      </c>
      <c r="I69" s="14">
        <f t="shared" si="2"/>
        <v>24.9</v>
      </c>
      <c r="J69" s="14">
        <v>24.9</v>
      </c>
      <c r="K69" s="121">
        <f t="shared" si="3"/>
        <v>49.8</v>
      </c>
      <c r="L69" s="127"/>
    </row>
    <row r="70" spans="1:12" ht="24" customHeight="1">
      <c r="A70" s="126"/>
      <c r="B70" s="119">
        <f>'Tax Invoice'!D66</f>
        <v>2</v>
      </c>
      <c r="C70" s="10" t="s">
        <v>776</v>
      </c>
      <c r="D70" s="10" t="s">
        <v>776</v>
      </c>
      <c r="E70" s="130" t="s">
        <v>30</v>
      </c>
      <c r="F70" s="161" t="s">
        <v>279</v>
      </c>
      <c r="G70" s="162"/>
      <c r="H70" s="11" t="s">
        <v>777</v>
      </c>
      <c r="I70" s="14">
        <f t="shared" si="2"/>
        <v>23.1</v>
      </c>
      <c r="J70" s="14">
        <v>23.1</v>
      </c>
      <c r="K70" s="121">
        <f t="shared" si="3"/>
        <v>46.2</v>
      </c>
      <c r="L70" s="127"/>
    </row>
    <row r="71" spans="1:12" ht="24" customHeight="1">
      <c r="A71" s="126"/>
      <c r="B71" s="119">
        <f>'Tax Invoice'!D67</f>
        <v>4</v>
      </c>
      <c r="C71" s="10" t="s">
        <v>778</v>
      </c>
      <c r="D71" s="10" t="s">
        <v>778</v>
      </c>
      <c r="E71" s="130" t="s">
        <v>30</v>
      </c>
      <c r="F71" s="161" t="s">
        <v>279</v>
      </c>
      <c r="G71" s="162"/>
      <c r="H71" s="11" t="s">
        <v>779</v>
      </c>
      <c r="I71" s="14">
        <f t="shared" si="2"/>
        <v>23.1</v>
      </c>
      <c r="J71" s="14">
        <v>23.1</v>
      </c>
      <c r="K71" s="121">
        <f t="shared" si="3"/>
        <v>92.4</v>
      </c>
      <c r="L71" s="127"/>
    </row>
    <row r="72" spans="1:12" ht="24" customHeight="1">
      <c r="A72" s="126"/>
      <c r="B72" s="119">
        <f>'Tax Invoice'!D68</f>
        <v>2</v>
      </c>
      <c r="C72" s="10" t="s">
        <v>778</v>
      </c>
      <c r="D72" s="10" t="s">
        <v>778</v>
      </c>
      <c r="E72" s="130" t="s">
        <v>32</v>
      </c>
      <c r="F72" s="161" t="s">
        <v>279</v>
      </c>
      <c r="G72" s="162"/>
      <c r="H72" s="11" t="s">
        <v>779</v>
      </c>
      <c r="I72" s="14">
        <f t="shared" si="2"/>
        <v>23.1</v>
      </c>
      <c r="J72" s="14">
        <v>23.1</v>
      </c>
      <c r="K72" s="121">
        <f t="shared" si="3"/>
        <v>46.2</v>
      </c>
      <c r="L72" s="127"/>
    </row>
    <row r="73" spans="1:12" ht="24" customHeight="1">
      <c r="A73" s="126"/>
      <c r="B73" s="119">
        <f>'Tax Invoice'!D69</f>
        <v>18</v>
      </c>
      <c r="C73" s="10" t="s">
        <v>780</v>
      </c>
      <c r="D73" s="10" t="s">
        <v>780</v>
      </c>
      <c r="E73" s="130" t="s">
        <v>28</v>
      </c>
      <c r="F73" s="161"/>
      <c r="G73" s="162"/>
      <c r="H73" s="11" t="s">
        <v>883</v>
      </c>
      <c r="I73" s="14">
        <f t="shared" si="2"/>
        <v>5.05</v>
      </c>
      <c r="J73" s="14">
        <v>5.05</v>
      </c>
      <c r="K73" s="121">
        <f t="shared" si="3"/>
        <v>90.899999999999991</v>
      </c>
      <c r="L73" s="127"/>
    </row>
    <row r="74" spans="1:12" ht="24" customHeight="1">
      <c r="A74" s="126"/>
      <c r="B74" s="119">
        <f>'Tax Invoice'!D70</f>
        <v>42</v>
      </c>
      <c r="C74" s="10" t="s">
        <v>780</v>
      </c>
      <c r="D74" s="10" t="s">
        <v>780</v>
      </c>
      <c r="E74" s="130" t="s">
        <v>30</v>
      </c>
      <c r="F74" s="161"/>
      <c r="G74" s="162"/>
      <c r="H74" s="11" t="s">
        <v>883</v>
      </c>
      <c r="I74" s="14">
        <f t="shared" si="2"/>
        <v>5.05</v>
      </c>
      <c r="J74" s="14">
        <v>5.05</v>
      </c>
      <c r="K74" s="121">
        <f t="shared" si="3"/>
        <v>212.1</v>
      </c>
      <c r="L74" s="127"/>
    </row>
    <row r="75" spans="1:12" ht="24" customHeight="1">
      <c r="A75" s="126"/>
      <c r="B75" s="119">
        <f>'Tax Invoice'!D71</f>
        <v>2</v>
      </c>
      <c r="C75" s="10" t="s">
        <v>780</v>
      </c>
      <c r="D75" s="10" t="s">
        <v>780</v>
      </c>
      <c r="E75" s="130" t="s">
        <v>32</v>
      </c>
      <c r="F75" s="161"/>
      <c r="G75" s="162"/>
      <c r="H75" s="11" t="s">
        <v>883</v>
      </c>
      <c r="I75" s="14">
        <f t="shared" si="2"/>
        <v>5.05</v>
      </c>
      <c r="J75" s="14">
        <v>5.05</v>
      </c>
      <c r="K75" s="121">
        <f t="shared" si="3"/>
        <v>10.1</v>
      </c>
      <c r="L75" s="127"/>
    </row>
    <row r="76" spans="1:12" ht="12.75" customHeight="1">
      <c r="A76" s="126"/>
      <c r="B76" s="119">
        <f>'Tax Invoice'!D72</f>
        <v>16</v>
      </c>
      <c r="C76" s="10" t="s">
        <v>781</v>
      </c>
      <c r="D76" s="10" t="s">
        <v>781</v>
      </c>
      <c r="E76" s="130" t="s">
        <v>31</v>
      </c>
      <c r="F76" s="161" t="s">
        <v>279</v>
      </c>
      <c r="G76" s="162"/>
      <c r="H76" s="11" t="s">
        <v>782</v>
      </c>
      <c r="I76" s="14">
        <f t="shared" si="2"/>
        <v>8.66</v>
      </c>
      <c r="J76" s="14">
        <v>8.66</v>
      </c>
      <c r="K76" s="121">
        <f t="shared" si="3"/>
        <v>138.56</v>
      </c>
      <c r="L76" s="127"/>
    </row>
    <row r="77" spans="1:12" ht="12.75" customHeight="1">
      <c r="A77" s="126"/>
      <c r="B77" s="119">
        <f>'Tax Invoice'!D73</f>
        <v>16</v>
      </c>
      <c r="C77" s="10" t="s">
        <v>783</v>
      </c>
      <c r="D77" s="10" t="s">
        <v>783</v>
      </c>
      <c r="E77" s="130" t="s">
        <v>31</v>
      </c>
      <c r="F77" s="161" t="s">
        <v>279</v>
      </c>
      <c r="G77" s="162"/>
      <c r="H77" s="11" t="s">
        <v>784</v>
      </c>
      <c r="I77" s="14">
        <f t="shared" si="2"/>
        <v>9.3800000000000008</v>
      </c>
      <c r="J77" s="14">
        <v>9.3800000000000008</v>
      </c>
      <c r="K77" s="121">
        <f t="shared" si="3"/>
        <v>150.08000000000001</v>
      </c>
      <c r="L77" s="127"/>
    </row>
    <row r="78" spans="1:12" ht="12.75" customHeight="1">
      <c r="A78" s="126"/>
      <c r="B78" s="119">
        <f>'Tax Invoice'!D74</f>
        <v>5</v>
      </c>
      <c r="C78" s="10" t="s">
        <v>785</v>
      </c>
      <c r="D78" s="10" t="s">
        <v>785</v>
      </c>
      <c r="E78" s="130" t="s">
        <v>32</v>
      </c>
      <c r="F78" s="161" t="s">
        <v>115</v>
      </c>
      <c r="G78" s="162"/>
      <c r="H78" s="11" t="s">
        <v>786</v>
      </c>
      <c r="I78" s="14">
        <f t="shared" si="2"/>
        <v>9.3800000000000008</v>
      </c>
      <c r="J78" s="14">
        <v>9.3800000000000008</v>
      </c>
      <c r="K78" s="121">
        <f t="shared" si="3"/>
        <v>46.900000000000006</v>
      </c>
      <c r="L78" s="127"/>
    </row>
    <row r="79" spans="1:12" ht="24" customHeight="1">
      <c r="A79" s="126"/>
      <c r="B79" s="119">
        <f>'Tax Invoice'!D75</f>
        <v>1</v>
      </c>
      <c r="C79" s="10" t="s">
        <v>787</v>
      </c>
      <c r="D79" s="10" t="s">
        <v>787</v>
      </c>
      <c r="E79" s="130" t="s">
        <v>42</v>
      </c>
      <c r="F79" s="161" t="s">
        <v>278</v>
      </c>
      <c r="G79" s="162"/>
      <c r="H79" s="11" t="s">
        <v>788</v>
      </c>
      <c r="I79" s="14">
        <f t="shared" si="2"/>
        <v>81.56</v>
      </c>
      <c r="J79" s="14">
        <v>81.56</v>
      </c>
      <c r="K79" s="121">
        <f t="shared" si="3"/>
        <v>81.56</v>
      </c>
      <c r="L79" s="127"/>
    </row>
    <row r="80" spans="1:12" ht="12.75" customHeight="1">
      <c r="A80" s="126"/>
      <c r="B80" s="119">
        <f>'Tax Invoice'!D76</f>
        <v>6</v>
      </c>
      <c r="C80" s="10" t="s">
        <v>789</v>
      </c>
      <c r="D80" s="10" t="s">
        <v>871</v>
      </c>
      <c r="E80" s="130" t="s">
        <v>304</v>
      </c>
      <c r="F80" s="161" t="s">
        <v>279</v>
      </c>
      <c r="G80" s="162"/>
      <c r="H80" s="11" t="s">
        <v>790</v>
      </c>
      <c r="I80" s="14">
        <f t="shared" si="2"/>
        <v>23.1</v>
      </c>
      <c r="J80" s="14">
        <v>23.1</v>
      </c>
      <c r="K80" s="121">
        <f t="shared" si="3"/>
        <v>138.60000000000002</v>
      </c>
      <c r="L80" s="127"/>
    </row>
    <row r="81" spans="1:12" ht="12.75" customHeight="1">
      <c r="A81" s="126"/>
      <c r="B81" s="119">
        <f>'Tax Invoice'!D77</f>
        <v>2</v>
      </c>
      <c r="C81" s="10" t="s">
        <v>791</v>
      </c>
      <c r="D81" s="10" t="s">
        <v>791</v>
      </c>
      <c r="E81" s="130" t="s">
        <v>300</v>
      </c>
      <c r="F81" s="161" t="s">
        <v>740</v>
      </c>
      <c r="G81" s="162"/>
      <c r="H81" s="11" t="s">
        <v>792</v>
      </c>
      <c r="I81" s="14">
        <f t="shared" si="2"/>
        <v>12.27</v>
      </c>
      <c r="J81" s="14">
        <v>12.27</v>
      </c>
      <c r="K81" s="121">
        <f t="shared" si="3"/>
        <v>24.54</v>
      </c>
      <c r="L81" s="127"/>
    </row>
    <row r="82" spans="1:12" ht="12.75" customHeight="1">
      <c r="A82" s="126"/>
      <c r="B82" s="119">
        <f>'Tax Invoice'!D78</f>
        <v>2</v>
      </c>
      <c r="C82" s="10" t="s">
        <v>793</v>
      </c>
      <c r="D82" s="10" t="s">
        <v>793</v>
      </c>
      <c r="E82" s="130" t="s">
        <v>28</v>
      </c>
      <c r="F82" s="161"/>
      <c r="G82" s="162"/>
      <c r="H82" s="11" t="s">
        <v>794</v>
      </c>
      <c r="I82" s="14">
        <f t="shared" si="2"/>
        <v>10.47</v>
      </c>
      <c r="J82" s="14">
        <v>10.47</v>
      </c>
      <c r="K82" s="121">
        <f t="shared" si="3"/>
        <v>20.94</v>
      </c>
      <c r="L82" s="127"/>
    </row>
    <row r="83" spans="1:12" ht="12.75" customHeight="1">
      <c r="A83" s="126"/>
      <c r="B83" s="119">
        <f>'Tax Invoice'!D79</f>
        <v>2</v>
      </c>
      <c r="C83" s="10" t="s">
        <v>793</v>
      </c>
      <c r="D83" s="10" t="s">
        <v>793</v>
      </c>
      <c r="E83" s="130" t="s">
        <v>30</v>
      </c>
      <c r="F83" s="161"/>
      <c r="G83" s="162"/>
      <c r="H83" s="11" t="s">
        <v>794</v>
      </c>
      <c r="I83" s="14">
        <f t="shared" si="2"/>
        <v>10.47</v>
      </c>
      <c r="J83" s="14">
        <v>10.47</v>
      </c>
      <c r="K83" s="121">
        <f t="shared" si="3"/>
        <v>20.94</v>
      </c>
      <c r="L83" s="127"/>
    </row>
    <row r="84" spans="1:12" ht="12.75" customHeight="1">
      <c r="A84" s="126"/>
      <c r="B84" s="119">
        <f>'Tax Invoice'!D80</f>
        <v>2</v>
      </c>
      <c r="C84" s="10" t="s">
        <v>793</v>
      </c>
      <c r="D84" s="10" t="s">
        <v>793</v>
      </c>
      <c r="E84" s="130" t="s">
        <v>31</v>
      </c>
      <c r="F84" s="161"/>
      <c r="G84" s="162"/>
      <c r="H84" s="11" t="s">
        <v>794</v>
      </c>
      <c r="I84" s="14">
        <f t="shared" si="2"/>
        <v>10.47</v>
      </c>
      <c r="J84" s="14">
        <v>10.47</v>
      </c>
      <c r="K84" s="121">
        <f t="shared" si="3"/>
        <v>20.94</v>
      </c>
      <c r="L84" s="127"/>
    </row>
    <row r="85" spans="1:12" ht="12.75" customHeight="1">
      <c r="A85" s="126"/>
      <c r="B85" s="119">
        <f>'Tax Invoice'!D81</f>
        <v>2</v>
      </c>
      <c r="C85" s="10" t="s">
        <v>795</v>
      </c>
      <c r="D85" s="10" t="s">
        <v>795</v>
      </c>
      <c r="E85" s="130" t="s">
        <v>30</v>
      </c>
      <c r="F85" s="161"/>
      <c r="G85" s="162"/>
      <c r="H85" s="11" t="s">
        <v>796</v>
      </c>
      <c r="I85" s="14">
        <f t="shared" si="2"/>
        <v>10.47</v>
      </c>
      <c r="J85" s="14">
        <v>10.47</v>
      </c>
      <c r="K85" s="121">
        <f t="shared" si="3"/>
        <v>20.94</v>
      </c>
      <c r="L85" s="127"/>
    </row>
    <row r="86" spans="1:12" ht="36" customHeight="1">
      <c r="A86" s="126"/>
      <c r="B86" s="119">
        <f>'Tax Invoice'!D82</f>
        <v>3</v>
      </c>
      <c r="C86" s="10" t="s">
        <v>797</v>
      </c>
      <c r="D86" s="10" t="s">
        <v>872</v>
      </c>
      <c r="E86" s="130" t="s">
        <v>236</v>
      </c>
      <c r="F86" s="161" t="s">
        <v>112</v>
      </c>
      <c r="G86" s="162"/>
      <c r="H86" s="11" t="s">
        <v>798</v>
      </c>
      <c r="I86" s="14">
        <f t="shared" ref="I86:I117" si="4">ROUNDUP(J86*$N$1,2)</f>
        <v>30.31</v>
      </c>
      <c r="J86" s="14">
        <v>30.31</v>
      </c>
      <c r="K86" s="121">
        <f t="shared" ref="K86:K117" si="5">I86*B86</f>
        <v>90.929999999999993</v>
      </c>
      <c r="L86" s="127"/>
    </row>
    <row r="87" spans="1:12" ht="36" customHeight="1">
      <c r="A87" s="126"/>
      <c r="B87" s="119">
        <f>'Tax Invoice'!D83</f>
        <v>0</v>
      </c>
      <c r="C87" s="10" t="s">
        <v>797</v>
      </c>
      <c r="D87" s="10" t="s">
        <v>872</v>
      </c>
      <c r="E87" s="130" t="s">
        <v>236</v>
      </c>
      <c r="F87" s="161" t="s">
        <v>216</v>
      </c>
      <c r="G87" s="162"/>
      <c r="H87" s="11" t="s">
        <v>798</v>
      </c>
      <c r="I87" s="14">
        <f t="shared" si="4"/>
        <v>30.31</v>
      </c>
      <c r="J87" s="14">
        <v>30.31</v>
      </c>
      <c r="K87" s="121">
        <f t="shared" si="5"/>
        <v>0</v>
      </c>
      <c r="L87" s="127"/>
    </row>
    <row r="88" spans="1:12" ht="24" customHeight="1">
      <c r="A88" s="126"/>
      <c r="B88" s="119">
        <f>'Tax Invoice'!D84</f>
        <v>2</v>
      </c>
      <c r="C88" s="10" t="s">
        <v>799</v>
      </c>
      <c r="D88" s="10" t="s">
        <v>799</v>
      </c>
      <c r="E88" s="130" t="s">
        <v>30</v>
      </c>
      <c r="F88" s="161" t="s">
        <v>279</v>
      </c>
      <c r="G88" s="162"/>
      <c r="H88" s="11" t="s">
        <v>800</v>
      </c>
      <c r="I88" s="14">
        <f t="shared" si="4"/>
        <v>10.47</v>
      </c>
      <c r="J88" s="14">
        <v>10.47</v>
      </c>
      <c r="K88" s="121">
        <f t="shared" si="5"/>
        <v>20.94</v>
      </c>
      <c r="L88" s="127"/>
    </row>
    <row r="89" spans="1:12" ht="12.75" customHeight="1">
      <c r="A89" s="126"/>
      <c r="B89" s="119">
        <f>'Tax Invoice'!D85</f>
        <v>2</v>
      </c>
      <c r="C89" s="10" t="s">
        <v>801</v>
      </c>
      <c r="D89" s="10" t="s">
        <v>801</v>
      </c>
      <c r="E89" s="130" t="s">
        <v>30</v>
      </c>
      <c r="F89" s="161" t="s">
        <v>278</v>
      </c>
      <c r="G89" s="162"/>
      <c r="H89" s="11" t="s">
        <v>802</v>
      </c>
      <c r="I89" s="14">
        <f t="shared" si="4"/>
        <v>21.29</v>
      </c>
      <c r="J89" s="14">
        <v>21.29</v>
      </c>
      <c r="K89" s="121">
        <f t="shared" si="5"/>
        <v>42.58</v>
      </c>
      <c r="L89" s="127"/>
    </row>
    <row r="90" spans="1:12" ht="24" customHeight="1">
      <c r="A90" s="126"/>
      <c r="B90" s="119">
        <f>'Tax Invoice'!D86</f>
        <v>12</v>
      </c>
      <c r="C90" s="10" t="s">
        <v>803</v>
      </c>
      <c r="D90" s="10" t="s">
        <v>803</v>
      </c>
      <c r="E90" s="130" t="s">
        <v>804</v>
      </c>
      <c r="F90" s="161"/>
      <c r="G90" s="162"/>
      <c r="H90" s="11" t="s">
        <v>805</v>
      </c>
      <c r="I90" s="14">
        <f t="shared" si="4"/>
        <v>5.05</v>
      </c>
      <c r="J90" s="14">
        <v>5.05</v>
      </c>
      <c r="K90" s="121">
        <f t="shared" si="5"/>
        <v>60.599999999999994</v>
      </c>
      <c r="L90" s="127"/>
    </row>
    <row r="91" spans="1:12" ht="24" customHeight="1">
      <c r="A91" s="126"/>
      <c r="B91" s="119">
        <f>'Tax Invoice'!D87</f>
        <v>130</v>
      </c>
      <c r="C91" s="10" t="s">
        <v>806</v>
      </c>
      <c r="D91" s="10" t="s">
        <v>806</v>
      </c>
      <c r="E91" s="130"/>
      <c r="F91" s="161"/>
      <c r="G91" s="162"/>
      <c r="H91" s="11" t="s">
        <v>807</v>
      </c>
      <c r="I91" s="14">
        <f t="shared" si="4"/>
        <v>5.05</v>
      </c>
      <c r="J91" s="14">
        <v>5.05</v>
      </c>
      <c r="K91" s="121">
        <f t="shared" si="5"/>
        <v>656.5</v>
      </c>
      <c r="L91" s="127"/>
    </row>
    <row r="92" spans="1:12" ht="12.75" customHeight="1">
      <c r="A92" s="126"/>
      <c r="B92" s="119">
        <f>'Tax Invoice'!D88</f>
        <v>2</v>
      </c>
      <c r="C92" s="10" t="s">
        <v>808</v>
      </c>
      <c r="D92" s="10" t="s">
        <v>873</v>
      </c>
      <c r="E92" s="130" t="s">
        <v>809</v>
      </c>
      <c r="F92" s="161"/>
      <c r="G92" s="162"/>
      <c r="H92" s="11" t="s">
        <v>810</v>
      </c>
      <c r="I92" s="14">
        <f t="shared" si="4"/>
        <v>80.84</v>
      </c>
      <c r="J92" s="14">
        <v>80.84</v>
      </c>
      <c r="K92" s="121">
        <f t="shared" si="5"/>
        <v>161.68</v>
      </c>
      <c r="L92" s="127"/>
    </row>
    <row r="93" spans="1:12" ht="24" customHeight="1">
      <c r="A93" s="126"/>
      <c r="B93" s="119">
        <f>'Tax Invoice'!D89</f>
        <v>2</v>
      </c>
      <c r="C93" s="10" t="s">
        <v>811</v>
      </c>
      <c r="D93" s="10" t="s">
        <v>874</v>
      </c>
      <c r="E93" s="130" t="s">
        <v>728</v>
      </c>
      <c r="F93" s="161"/>
      <c r="G93" s="162"/>
      <c r="H93" s="11" t="s">
        <v>812</v>
      </c>
      <c r="I93" s="14">
        <f t="shared" si="4"/>
        <v>79.03</v>
      </c>
      <c r="J93" s="14">
        <v>79.03</v>
      </c>
      <c r="K93" s="121">
        <f t="shared" si="5"/>
        <v>158.06</v>
      </c>
      <c r="L93" s="127"/>
    </row>
    <row r="94" spans="1:12" ht="12.75" customHeight="1">
      <c r="A94" s="126"/>
      <c r="B94" s="119">
        <f>'Tax Invoice'!D90</f>
        <v>2</v>
      </c>
      <c r="C94" s="10" t="s">
        <v>813</v>
      </c>
      <c r="D94" s="10" t="s">
        <v>875</v>
      </c>
      <c r="E94" s="130" t="s">
        <v>814</v>
      </c>
      <c r="F94" s="161"/>
      <c r="G94" s="162"/>
      <c r="H94" s="11" t="s">
        <v>815</v>
      </c>
      <c r="I94" s="14">
        <f t="shared" si="4"/>
        <v>32.119999999999997</v>
      </c>
      <c r="J94" s="14">
        <v>32.119999999999997</v>
      </c>
      <c r="K94" s="121">
        <f t="shared" si="5"/>
        <v>64.239999999999995</v>
      </c>
      <c r="L94" s="127"/>
    </row>
    <row r="95" spans="1:12" ht="12.75" customHeight="1">
      <c r="A95" s="126"/>
      <c r="B95" s="119">
        <f>'Tax Invoice'!D91</f>
        <v>4</v>
      </c>
      <c r="C95" s="10" t="s">
        <v>816</v>
      </c>
      <c r="D95" s="10" t="s">
        <v>816</v>
      </c>
      <c r="E95" s="130" t="s">
        <v>32</v>
      </c>
      <c r="F95" s="161" t="s">
        <v>279</v>
      </c>
      <c r="G95" s="162"/>
      <c r="H95" s="11" t="s">
        <v>817</v>
      </c>
      <c r="I95" s="14">
        <f t="shared" si="4"/>
        <v>71.819999999999993</v>
      </c>
      <c r="J95" s="14">
        <v>71.819999999999993</v>
      </c>
      <c r="K95" s="121">
        <f t="shared" si="5"/>
        <v>287.27999999999997</v>
      </c>
      <c r="L95" s="127"/>
    </row>
    <row r="96" spans="1:12" ht="24" customHeight="1">
      <c r="A96" s="126"/>
      <c r="B96" s="119">
        <f>'Tax Invoice'!D92</f>
        <v>2</v>
      </c>
      <c r="C96" s="10" t="s">
        <v>818</v>
      </c>
      <c r="D96" s="10" t="s">
        <v>876</v>
      </c>
      <c r="E96" s="130" t="s">
        <v>757</v>
      </c>
      <c r="F96" s="161" t="s">
        <v>30</v>
      </c>
      <c r="G96" s="162"/>
      <c r="H96" s="11" t="s">
        <v>819</v>
      </c>
      <c r="I96" s="14">
        <f t="shared" si="4"/>
        <v>12.27</v>
      </c>
      <c r="J96" s="14">
        <v>12.27</v>
      </c>
      <c r="K96" s="121">
        <f t="shared" si="5"/>
        <v>24.54</v>
      </c>
      <c r="L96" s="127"/>
    </row>
    <row r="97" spans="1:12" ht="36" customHeight="1">
      <c r="A97" s="126"/>
      <c r="B97" s="119">
        <f>'Tax Invoice'!D93</f>
        <v>2</v>
      </c>
      <c r="C97" s="10" t="s">
        <v>820</v>
      </c>
      <c r="D97" s="10" t="s">
        <v>877</v>
      </c>
      <c r="E97" s="130" t="s">
        <v>821</v>
      </c>
      <c r="F97" s="161" t="s">
        <v>278</v>
      </c>
      <c r="G97" s="162"/>
      <c r="H97" s="11" t="s">
        <v>822</v>
      </c>
      <c r="I97" s="14">
        <f t="shared" si="4"/>
        <v>24.9</v>
      </c>
      <c r="J97" s="14">
        <v>24.9</v>
      </c>
      <c r="K97" s="121">
        <f t="shared" si="5"/>
        <v>49.8</v>
      </c>
      <c r="L97" s="127"/>
    </row>
    <row r="98" spans="1:12" ht="24" customHeight="1">
      <c r="A98" s="126"/>
      <c r="B98" s="119">
        <f>'Tax Invoice'!D94</f>
        <v>2</v>
      </c>
      <c r="C98" s="10" t="s">
        <v>823</v>
      </c>
      <c r="D98" s="10" t="s">
        <v>878</v>
      </c>
      <c r="E98" s="130" t="s">
        <v>757</v>
      </c>
      <c r="F98" s="161" t="s">
        <v>31</v>
      </c>
      <c r="G98" s="162"/>
      <c r="H98" s="11" t="s">
        <v>824</v>
      </c>
      <c r="I98" s="14">
        <f t="shared" si="4"/>
        <v>21.29</v>
      </c>
      <c r="J98" s="14">
        <v>21.29</v>
      </c>
      <c r="K98" s="121">
        <f t="shared" si="5"/>
        <v>42.58</v>
      </c>
      <c r="L98" s="127"/>
    </row>
    <row r="99" spans="1:12" ht="24" customHeight="1">
      <c r="A99" s="126"/>
      <c r="B99" s="119">
        <f>'Tax Invoice'!D95</f>
        <v>2</v>
      </c>
      <c r="C99" s="10" t="s">
        <v>825</v>
      </c>
      <c r="D99" s="10" t="s">
        <v>825</v>
      </c>
      <c r="E99" s="130" t="s">
        <v>31</v>
      </c>
      <c r="F99" s="161"/>
      <c r="G99" s="162"/>
      <c r="H99" s="11" t="s">
        <v>826</v>
      </c>
      <c r="I99" s="14">
        <f t="shared" si="4"/>
        <v>14.07</v>
      </c>
      <c r="J99" s="14">
        <v>14.07</v>
      </c>
      <c r="K99" s="121">
        <f t="shared" si="5"/>
        <v>28.14</v>
      </c>
      <c r="L99" s="127"/>
    </row>
    <row r="100" spans="1:12" ht="12.75" customHeight="1">
      <c r="A100" s="126"/>
      <c r="B100" s="119">
        <f>'Tax Invoice'!D96</f>
        <v>2</v>
      </c>
      <c r="C100" s="10" t="s">
        <v>827</v>
      </c>
      <c r="D100" s="10" t="s">
        <v>827</v>
      </c>
      <c r="E100" s="130" t="s">
        <v>30</v>
      </c>
      <c r="F100" s="161"/>
      <c r="G100" s="162"/>
      <c r="H100" s="11" t="s">
        <v>828</v>
      </c>
      <c r="I100" s="14">
        <f t="shared" si="4"/>
        <v>14.07</v>
      </c>
      <c r="J100" s="14">
        <v>14.07</v>
      </c>
      <c r="K100" s="121">
        <f t="shared" si="5"/>
        <v>28.14</v>
      </c>
      <c r="L100" s="127"/>
    </row>
    <row r="101" spans="1:12" ht="24" customHeight="1">
      <c r="A101" s="126"/>
      <c r="B101" s="119">
        <f>'Tax Invoice'!D97</f>
        <v>2</v>
      </c>
      <c r="C101" s="10" t="s">
        <v>829</v>
      </c>
      <c r="D101" s="10" t="s">
        <v>829</v>
      </c>
      <c r="E101" s="130" t="s">
        <v>28</v>
      </c>
      <c r="F101" s="161"/>
      <c r="G101" s="162"/>
      <c r="H101" s="11" t="s">
        <v>830</v>
      </c>
      <c r="I101" s="14">
        <f t="shared" si="4"/>
        <v>10.47</v>
      </c>
      <c r="J101" s="14">
        <v>10.47</v>
      </c>
      <c r="K101" s="121">
        <f t="shared" si="5"/>
        <v>20.94</v>
      </c>
      <c r="L101" s="127"/>
    </row>
    <row r="102" spans="1:12" ht="24" customHeight="1">
      <c r="A102" s="126"/>
      <c r="B102" s="119">
        <f>'Tax Invoice'!D98</f>
        <v>6</v>
      </c>
      <c r="C102" s="10" t="s">
        <v>606</v>
      </c>
      <c r="D102" s="10" t="s">
        <v>606</v>
      </c>
      <c r="E102" s="130" t="s">
        <v>28</v>
      </c>
      <c r="F102" s="161" t="s">
        <v>279</v>
      </c>
      <c r="G102" s="162"/>
      <c r="H102" s="11" t="s">
        <v>608</v>
      </c>
      <c r="I102" s="14">
        <f t="shared" si="4"/>
        <v>24.9</v>
      </c>
      <c r="J102" s="14">
        <v>24.9</v>
      </c>
      <c r="K102" s="121">
        <f t="shared" si="5"/>
        <v>149.39999999999998</v>
      </c>
      <c r="L102" s="127"/>
    </row>
    <row r="103" spans="1:12" ht="24" customHeight="1">
      <c r="A103" s="126"/>
      <c r="B103" s="119">
        <f>'Tax Invoice'!D99</f>
        <v>2</v>
      </c>
      <c r="C103" s="10" t="s">
        <v>606</v>
      </c>
      <c r="D103" s="10" t="s">
        <v>606</v>
      </c>
      <c r="E103" s="130" t="s">
        <v>30</v>
      </c>
      <c r="F103" s="161" t="s">
        <v>279</v>
      </c>
      <c r="G103" s="162"/>
      <c r="H103" s="11" t="s">
        <v>608</v>
      </c>
      <c r="I103" s="14">
        <f t="shared" si="4"/>
        <v>24.9</v>
      </c>
      <c r="J103" s="14">
        <v>24.9</v>
      </c>
      <c r="K103" s="121">
        <f t="shared" si="5"/>
        <v>49.8</v>
      </c>
      <c r="L103" s="127"/>
    </row>
    <row r="104" spans="1:12" ht="24" customHeight="1">
      <c r="A104" s="126"/>
      <c r="B104" s="119">
        <f>'Tax Invoice'!D100</f>
        <v>2</v>
      </c>
      <c r="C104" s="10" t="s">
        <v>831</v>
      </c>
      <c r="D104" s="10" t="s">
        <v>831</v>
      </c>
      <c r="E104" s="130" t="s">
        <v>28</v>
      </c>
      <c r="F104" s="161" t="s">
        <v>279</v>
      </c>
      <c r="G104" s="162"/>
      <c r="H104" s="11" t="s">
        <v>832</v>
      </c>
      <c r="I104" s="14">
        <f t="shared" si="4"/>
        <v>24.9</v>
      </c>
      <c r="J104" s="14">
        <v>24.9</v>
      </c>
      <c r="K104" s="121">
        <f t="shared" si="5"/>
        <v>49.8</v>
      </c>
      <c r="L104" s="127"/>
    </row>
    <row r="105" spans="1:12" ht="24" customHeight="1">
      <c r="A105" s="126"/>
      <c r="B105" s="119">
        <f>'Tax Invoice'!D101</f>
        <v>2</v>
      </c>
      <c r="C105" s="10" t="s">
        <v>831</v>
      </c>
      <c r="D105" s="10" t="s">
        <v>831</v>
      </c>
      <c r="E105" s="130" t="s">
        <v>31</v>
      </c>
      <c r="F105" s="161" t="s">
        <v>279</v>
      </c>
      <c r="G105" s="162"/>
      <c r="H105" s="11" t="s">
        <v>832</v>
      </c>
      <c r="I105" s="14">
        <f t="shared" si="4"/>
        <v>24.9</v>
      </c>
      <c r="J105" s="14">
        <v>24.9</v>
      </c>
      <c r="K105" s="121">
        <f t="shared" si="5"/>
        <v>49.8</v>
      </c>
      <c r="L105" s="127"/>
    </row>
    <row r="106" spans="1:12" ht="24" customHeight="1">
      <c r="A106" s="126"/>
      <c r="B106" s="119">
        <f>'Tax Invoice'!D102</f>
        <v>4</v>
      </c>
      <c r="C106" s="10" t="s">
        <v>833</v>
      </c>
      <c r="D106" s="10" t="s">
        <v>833</v>
      </c>
      <c r="E106" s="130" t="s">
        <v>28</v>
      </c>
      <c r="F106" s="161" t="s">
        <v>279</v>
      </c>
      <c r="G106" s="162"/>
      <c r="H106" s="11" t="s">
        <v>834</v>
      </c>
      <c r="I106" s="14">
        <f t="shared" si="4"/>
        <v>21.29</v>
      </c>
      <c r="J106" s="14">
        <v>21.29</v>
      </c>
      <c r="K106" s="121">
        <f t="shared" si="5"/>
        <v>85.16</v>
      </c>
      <c r="L106" s="127"/>
    </row>
    <row r="107" spans="1:12" ht="24" customHeight="1">
      <c r="A107" s="126"/>
      <c r="B107" s="119">
        <f>'Tax Invoice'!D103</f>
        <v>2</v>
      </c>
      <c r="C107" s="10" t="s">
        <v>833</v>
      </c>
      <c r="D107" s="10" t="s">
        <v>833</v>
      </c>
      <c r="E107" s="130" t="s">
        <v>28</v>
      </c>
      <c r="F107" s="161" t="s">
        <v>278</v>
      </c>
      <c r="G107" s="162"/>
      <c r="H107" s="11" t="s">
        <v>834</v>
      </c>
      <c r="I107" s="14">
        <f t="shared" si="4"/>
        <v>21.29</v>
      </c>
      <c r="J107" s="14">
        <v>21.29</v>
      </c>
      <c r="K107" s="121">
        <f t="shared" si="5"/>
        <v>42.58</v>
      </c>
      <c r="L107" s="127"/>
    </row>
    <row r="108" spans="1:12" ht="12.75" customHeight="1">
      <c r="A108" s="126"/>
      <c r="B108" s="119">
        <f>'Tax Invoice'!D104</f>
        <v>5</v>
      </c>
      <c r="C108" s="10" t="s">
        <v>650</v>
      </c>
      <c r="D108" s="10" t="s">
        <v>650</v>
      </c>
      <c r="E108" s="130" t="s">
        <v>641</v>
      </c>
      <c r="F108" s="161"/>
      <c r="G108" s="162"/>
      <c r="H108" s="11" t="s">
        <v>652</v>
      </c>
      <c r="I108" s="14">
        <f t="shared" si="4"/>
        <v>5.05</v>
      </c>
      <c r="J108" s="14">
        <v>5.05</v>
      </c>
      <c r="K108" s="121">
        <f t="shared" si="5"/>
        <v>25.25</v>
      </c>
      <c r="L108" s="127"/>
    </row>
    <row r="109" spans="1:12" ht="24" customHeight="1">
      <c r="A109" s="126"/>
      <c r="B109" s="119">
        <f>'Tax Invoice'!D105</f>
        <v>2</v>
      </c>
      <c r="C109" s="10" t="s">
        <v>835</v>
      </c>
      <c r="D109" s="10" t="s">
        <v>835</v>
      </c>
      <c r="E109" s="130" t="s">
        <v>33</v>
      </c>
      <c r="F109" s="161"/>
      <c r="G109" s="162"/>
      <c r="H109" s="11" t="s">
        <v>836</v>
      </c>
      <c r="I109" s="14">
        <f t="shared" si="4"/>
        <v>35.729999999999997</v>
      </c>
      <c r="J109" s="14">
        <v>35.729999999999997</v>
      </c>
      <c r="K109" s="121">
        <f t="shared" si="5"/>
        <v>71.459999999999994</v>
      </c>
      <c r="L109" s="127"/>
    </row>
    <row r="110" spans="1:12" ht="24" customHeight="1">
      <c r="A110" s="126"/>
      <c r="B110" s="119">
        <f>'Tax Invoice'!D106</f>
        <v>8</v>
      </c>
      <c r="C110" s="10" t="s">
        <v>837</v>
      </c>
      <c r="D110" s="10" t="s">
        <v>837</v>
      </c>
      <c r="E110" s="130" t="s">
        <v>30</v>
      </c>
      <c r="F110" s="161" t="s">
        <v>740</v>
      </c>
      <c r="G110" s="162"/>
      <c r="H110" s="11" t="s">
        <v>838</v>
      </c>
      <c r="I110" s="14">
        <f t="shared" si="4"/>
        <v>49.8</v>
      </c>
      <c r="J110" s="14">
        <v>49.8</v>
      </c>
      <c r="K110" s="121">
        <f t="shared" si="5"/>
        <v>398.4</v>
      </c>
      <c r="L110" s="127"/>
    </row>
    <row r="111" spans="1:12" ht="24" customHeight="1">
      <c r="A111" s="126"/>
      <c r="B111" s="119">
        <f>'Tax Invoice'!D107</f>
        <v>8</v>
      </c>
      <c r="C111" s="10" t="s">
        <v>837</v>
      </c>
      <c r="D111" s="10" t="s">
        <v>837</v>
      </c>
      <c r="E111" s="130" t="s">
        <v>31</v>
      </c>
      <c r="F111" s="161" t="s">
        <v>740</v>
      </c>
      <c r="G111" s="162"/>
      <c r="H111" s="11" t="s">
        <v>838</v>
      </c>
      <c r="I111" s="14">
        <f t="shared" si="4"/>
        <v>49.8</v>
      </c>
      <c r="J111" s="14">
        <v>49.8</v>
      </c>
      <c r="K111" s="121">
        <f t="shared" si="5"/>
        <v>398.4</v>
      </c>
      <c r="L111" s="127"/>
    </row>
    <row r="112" spans="1:12" ht="24" customHeight="1">
      <c r="A112" s="126"/>
      <c r="B112" s="119">
        <f>'Tax Invoice'!D108</f>
        <v>8</v>
      </c>
      <c r="C112" s="10" t="s">
        <v>839</v>
      </c>
      <c r="D112" s="10" t="s">
        <v>839</v>
      </c>
      <c r="E112" s="130" t="s">
        <v>30</v>
      </c>
      <c r="F112" s="161" t="s">
        <v>740</v>
      </c>
      <c r="G112" s="162"/>
      <c r="H112" s="11" t="s">
        <v>840</v>
      </c>
      <c r="I112" s="14">
        <f t="shared" si="4"/>
        <v>50.16</v>
      </c>
      <c r="J112" s="14">
        <v>50.16</v>
      </c>
      <c r="K112" s="121">
        <f t="shared" si="5"/>
        <v>401.28</v>
      </c>
      <c r="L112" s="127"/>
    </row>
    <row r="113" spans="1:12" ht="24" customHeight="1">
      <c r="A113" s="126"/>
      <c r="B113" s="119">
        <f>'Tax Invoice'!D109</f>
        <v>8</v>
      </c>
      <c r="C113" s="10" t="s">
        <v>839</v>
      </c>
      <c r="D113" s="10" t="s">
        <v>839</v>
      </c>
      <c r="E113" s="130" t="s">
        <v>31</v>
      </c>
      <c r="F113" s="161" t="s">
        <v>740</v>
      </c>
      <c r="G113" s="162"/>
      <c r="H113" s="11" t="s">
        <v>840</v>
      </c>
      <c r="I113" s="14">
        <f t="shared" si="4"/>
        <v>50.16</v>
      </c>
      <c r="J113" s="14">
        <v>50.16</v>
      </c>
      <c r="K113" s="121">
        <f t="shared" si="5"/>
        <v>401.28</v>
      </c>
      <c r="L113" s="127"/>
    </row>
    <row r="114" spans="1:12" ht="24" customHeight="1">
      <c r="A114" s="126"/>
      <c r="B114" s="119">
        <f>'Tax Invoice'!D110</f>
        <v>3</v>
      </c>
      <c r="C114" s="10" t="s">
        <v>841</v>
      </c>
      <c r="D114" s="10" t="s">
        <v>841</v>
      </c>
      <c r="E114" s="130" t="s">
        <v>31</v>
      </c>
      <c r="F114" s="161" t="s">
        <v>115</v>
      </c>
      <c r="G114" s="162"/>
      <c r="H114" s="11" t="s">
        <v>842</v>
      </c>
      <c r="I114" s="14">
        <f t="shared" si="4"/>
        <v>28.15</v>
      </c>
      <c r="J114" s="14">
        <v>28.15</v>
      </c>
      <c r="K114" s="121">
        <f t="shared" si="5"/>
        <v>84.449999999999989</v>
      </c>
      <c r="L114" s="127"/>
    </row>
    <row r="115" spans="1:12" ht="24" customHeight="1">
      <c r="A115" s="126"/>
      <c r="B115" s="119">
        <f>'Tax Invoice'!D111</f>
        <v>1</v>
      </c>
      <c r="C115" s="10" t="s">
        <v>843</v>
      </c>
      <c r="D115" s="10" t="s">
        <v>843</v>
      </c>
      <c r="E115" s="130" t="s">
        <v>112</v>
      </c>
      <c r="F115" s="161"/>
      <c r="G115" s="162"/>
      <c r="H115" s="11" t="s">
        <v>844</v>
      </c>
      <c r="I115" s="14">
        <f t="shared" si="4"/>
        <v>88.42</v>
      </c>
      <c r="J115" s="14">
        <v>88.42</v>
      </c>
      <c r="K115" s="121">
        <f t="shared" si="5"/>
        <v>88.42</v>
      </c>
      <c r="L115" s="127"/>
    </row>
    <row r="116" spans="1:12" ht="24" customHeight="1">
      <c r="A116" s="126"/>
      <c r="B116" s="119">
        <f>'Tax Invoice'!D112</f>
        <v>1</v>
      </c>
      <c r="C116" s="10" t="s">
        <v>845</v>
      </c>
      <c r="D116" s="10" t="s">
        <v>845</v>
      </c>
      <c r="E116" s="130" t="s">
        <v>218</v>
      </c>
      <c r="F116" s="161"/>
      <c r="G116" s="162"/>
      <c r="H116" s="11" t="s">
        <v>846</v>
      </c>
      <c r="I116" s="14">
        <f t="shared" si="4"/>
        <v>95.64</v>
      </c>
      <c r="J116" s="14">
        <v>95.64</v>
      </c>
      <c r="K116" s="121">
        <f t="shared" si="5"/>
        <v>95.64</v>
      </c>
      <c r="L116" s="127"/>
    </row>
    <row r="117" spans="1:12" ht="24" customHeight="1">
      <c r="A117" s="126"/>
      <c r="B117" s="119">
        <f>'Tax Invoice'!D113</f>
        <v>1</v>
      </c>
      <c r="C117" s="10" t="s">
        <v>847</v>
      </c>
      <c r="D117" s="10" t="s">
        <v>847</v>
      </c>
      <c r="E117" s="130" t="s">
        <v>279</v>
      </c>
      <c r="F117" s="161"/>
      <c r="G117" s="162"/>
      <c r="H117" s="11" t="s">
        <v>848</v>
      </c>
      <c r="I117" s="14">
        <f t="shared" si="4"/>
        <v>70.73</v>
      </c>
      <c r="J117" s="14">
        <v>70.73</v>
      </c>
      <c r="K117" s="121">
        <f t="shared" si="5"/>
        <v>70.73</v>
      </c>
      <c r="L117" s="127"/>
    </row>
    <row r="118" spans="1:12" ht="24" customHeight="1">
      <c r="A118" s="126"/>
      <c r="B118" s="119">
        <f>'Tax Invoice'!D114</f>
        <v>1</v>
      </c>
      <c r="C118" s="10" t="s">
        <v>849</v>
      </c>
      <c r="D118" s="10" t="s">
        <v>849</v>
      </c>
      <c r="E118" s="130" t="s">
        <v>269</v>
      </c>
      <c r="F118" s="161"/>
      <c r="G118" s="162"/>
      <c r="H118" s="11" t="s">
        <v>850</v>
      </c>
      <c r="I118" s="14">
        <f t="shared" ref="I118:I125" si="6">ROUNDUP(J118*$N$1,2)</f>
        <v>133.53</v>
      </c>
      <c r="J118" s="14">
        <v>133.53</v>
      </c>
      <c r="K118" s="121">
        <f t="shared" ref="K118:K125" si="7">I118*B118</f>
        <v>133.53</v>
      </c>
      <c r="L118" s="127"/>
    </row>
    <row r="119" spans="1:12" ht="36" customHeight="1">
      <c r="A119" s="126"/>
      <c r="B119" s="119">
        <f>'Tax Invoice'!D115</f>
        <v>1</v>
      </c>
      <c r="C119" s="10" t="s">
        <v>851</v>
      </c>
      <c r="D119" s="10" t="s">
        <v>851</v>
      </c>
      <c r="E119" s="130" t="s">
        <v>852</v>
      </c>
      <c r="F119" s="161"/>
      <c r="G119" s="162"/>
      <c r="H119" s="11" t="s">
        <v>853</v>
      </c>
      <c r="I119" s="14">
        <f t="shared" si="6"/>
        <v>191.63</v>
      </c>
      <c r="J119" s="14">
        <v>191.63</v>
      </c>
      <c r="K119" s="121">
        <f t="shared" si="7"/>
        <v>191.63</v>
      </c>
      <c r="L119" s="127"/>
    </row>
    <row r="120" spans="1:12" ht="24" customHeight="1">
      <c r="A120" s="126"/>
      <c r="B120" s="119">
        <f>'Tax Invoice'!D116</f>
        <v>1</v>
      </c>
      <c r="C120" s="10" t="s">
        <v>854</v>
      </c>
      <c r="D120" s="10" t="s">
        <v>854</v>
      </c>
      <c r="E120" s="130"/>
      <c r="F120" s="161"/>
      <c r="G120" s="162"/>
      <c r="H120" s="11" t="s">
        <v>855</v>
      </c>
      <c r="I120" s="14">
        <f t="shared" si="6"/>
        <v>190.55</v>
      </c>
      <c r="J120" s="14">
        <v>190.55</v>
      </c>
      <c r="K120" s="121">
        <f t="shared" si="7"/>
        <v>190.55</v>
      </c>
      <c r="L120" s="127"/>
    </row>
    <row r="121" spans="1:12" ht="24" customHeight="1">
      <c r="A121" s="126"/>
      <c r="B121" s="119">
        <f>'Tax Invoice'!D117</f>
        <v>1</v>
      </c>
      <c r="C121" s="10" t="s">
        <v>856</v>
      </c>
      <c r="D121" s="10" t="s">
        <v>856</v>
      </c>
      <c r="E121" s="130" t="s">
        <v>740</v>
      </c>
      <c r="F121" s="161"/>
      <c r="G121" s="162"/>
      <c r="H121" s="11" t="s">
        <v>857</v>
      </c>
      <c r="I121" s="14">
        <f t="shared" si="6"/>
        <v>23.1</v>
      </c>
      <c r="J121" s="14">
        <v>23.1</v>
      </c>
      <c r="K121" s="121">
        <f t="shared" si="7"/>
        <v>23.1</v>
      </c>
      <c r="L121" s="127"/>
    </row>
    <row r="122" spans="1:12" ht="24" customHeight="1">
      <c r="A122" s="126"/>
      <c r="B122" s="119">
        <f>'Tax Invoice'!D118</f>
        <v>1</v>
      </c>
      <c r="C122" s="10" t="s">
        <v>858</v>
      </c>
      <c r="D122" s="10" t="s">
        <v>858</v>
      </c>
      <c r="E122" s="130" t="s">
        <v>859</v>
      </c>
      <c r="F122" s="161"/>
      <c r="G122" s="162"/>
      <c r="H122" s="11" t="s">
        <v>860</v>
      </c>
      <c r="I122" s="14">
        <f t="shared" si="6"/>
        <v>23.1</v>
      </c>
      <c r="J122" s="14">
        <v>23.1</v>
      </c>
      <c r="K122" s="121">
        <f t="shared" si="7"/>
        <v>23.1</v>
      </c>
      <c r="L122" s="127"/>
    </row>
    <row r="123" spans="1:12" ht="24" customHeight="1">
      <c r="A123" s="126"/>
      <c r="B123" s="119">
        <f>'Tax Invoice'!D119</f>
        <v>1</v>
      </c>
      <c r="C123" s="10" t="s">
        <v>861</v>
      </c>
      <c r="D123" s="10" t="s">
        <v>861</v>
      </c>
      <c r="E123" s="130" t="s">
        <v>862</v>
      </c>
      <c r="F123" s="161"/>
      <c r="G123" s="162"/>
      <c r="H123" s="11" t="s">
        <v>863</v>
      </c>
      <c r="I123" s="14">
        <f t="shared" si="6"/>
        <v>26.71</v>
      </c>
      <c r="J123" s="14">
        <v>26.71</v>
      </c>
      <c r="K123" s="121">
        <f t="shared" si="7"/>
        <v>26.71</v>
      </c>
      <c r="L123" s="127"/>
    </row>
    <row r="124" spans="1:12" ht="24" customHeight="1">
      <c r="A124" s="126"/>
      <c r="B124" s="119">
        <f>'Tax Invoice'!D120</f>
        <v>1</v>
      </c>
      <c r="C124" s="10" t="s">
        <v>864</v>
      </c>
      <c r="D124" s="10" t="s">
        <v>864</v>
      </c>
      <c r="E124" s="130" t="s">
        <v>31</v>
      </c>
      <c r="F124" s="161" t="s">
        <v>279</v>
      </c>
      <c r="G124" s="162"/>
      <c r="H124" s="11" t="s">
        <v>865</v>
      </c>
      <c r="I124" s="14">
        <f t="shared" si="6"/>
        <v>98.88</v>
      </c>
      <c r="J124" s="14">
        <v>98.88</v>
      </c>
      <c r="K124" s="121">
        <f t="shared" si="7"/>
        <v>98.88</v>
      </c>
      <c r="L124" s="127"/>
    </row>
    <row r="125" spans="1:12" ht="24" customHeight="1">
      <c r="A125" s="126"/>
      <c r="B125" s="120">
        <f>'Tax Invoice'!D121</f>
        <v>1</v>
      </c>
      <c r="C125" s="12" t="s">
        <v>866</v>
      </c>
      <c r="D125" s="12" t="s">
        <v>866</v>
      </c>
      <c r="E125" s="131" t="s">
        <v>867</v>
      </c>
      <c r="F125" s="173"/>
      <c r="G125" s="174"/>
      <c r="H125" s="13" t="s">
        <v>868</v>
      </c>
      <c r="I125" s="15">
        <f t="shared" si="6"/>
        <v>23.1</v>
      </c>
      <c r="J125" s="15">
        <v>23.1</v>
      </c>
      <c r="K125" s="122">
        <f t="shared" si="7"/>
        <v>23.1</v>
      </c>
      <c r="L125" s="127"/>
    </row>
    <row r="126" spans="1:12" ht="12.75" customHeight="1" thickBot="1">
      <c r="A126" s="126"/>
      <c r="B126" s="139"/>
      <c r="C126" s="139"/>
      <c r="D126" s="139"/>
      <c r="E126" s="139"/>
      <c r="F126" s="139"/>
      <c r="G126" s="139"/>
      <c r="H126" s="139"/>
      <c r="I126" s="140" t="s">
        <v>261</v>
      </c>
      <c r="J126" s="140" t="s">
        <v>261</v>
      </c>
      <c r="K126" s="141">
        <f>SUM(K22:K125)</f>
        <v>10850.439999999997</v>
      </c>
      <c r="L126" s="127"/>
    </row>
    <row r="127" spans="1:12" ht="12.75" customHeight="1">
      <c r="A127" s="126"/>
      <c r="B127" s="139"/>
      <c r="C127" s="148" t="s">
        <v>888</v>
      </c>
      <c r="D127" s="150"/>
      <c r="E127" s="150"/>
      <c r="F127" s="145"/>
      <c r="G127" s="151"/>
      <c r="H127" s="160" t="s">
        <v>889</v>
      </c>
      <c r="I127" s="160"/>
      <c r="J127" s="141">
        <v>-2586.344000000001</v>
      </c>
      <c r="K127" s="141">
        <f>K126*-0.4</f>
        <v>-4340.1759999999986</v>
      </c>
      <c r="L127" s="127"/>
    </row>
    <row r="128" spans="1:12" ht="12.75" customHeight="1" outlineLevel="1" thickBot="1">
      <c r="A128" s="126"/>
      <c r="B128" s="139"/>
      <c r="C128" s="152" t="s">
        <v>890</v>
      </c>
      <c r="D128" s="149">
        <v>44637</v>
      </c>
      <c r="E128" s="144">
        <v>45334</v>
      </c>
      <c r="F128" s="146"/>
      <c r="G128" s="147"/>
      <c r="H128" s="160" t="s">
        <v>887</v>
      </c>
      <c r="I128" s="160"/>
      <c r="J128" s="141">
        <v>0</v>
      </c>
      <c r="K128" s="141">
        <f>Invoice!J128</f>
        <v>0</v>
      </c>
      <c r="L128" s="127"/>
    </row>
    <row r="129" spans="1:12" ht="12.75" customHeight="1">
      <c r="A129" s="126"/>
      <c r="B129" s="139"/>
      <c r="C129" s="139"/>
      <c r="D129" s="139"/>
      <c r="E129" s="139"/>
      <c r="F129" s="139"/>
      <c r="G129" s="139"/>
      <c r="H129" s="139"/>
      <c r="I129" s="140" t="s">
        <v>263</v>
      </c>
      <c r="J129" s="140" t="s">
        <v>263</v>
      </c>
      <c r="K129" s="141">
        <f>SUM(K126:K128)</f>
        <v>6510.2639999999983</v>
      </c>
      <c r="L129" s="127"/>
    </row>
    <row r="130" spans="1:12" ht="12.75" customHeight="1">
      <c r="A130" s="6"/>
      <c r="B130" s="7"/>
      <c r="C130" s="7"/>
      <c r="D130" s="7"/>
      <c r="E130" s="7"/>
      <c r="F130" s="7"/>
      <c r="G130" s="7"/>
      <c r="H130" s="143" t="s">
        <v>879</v>
      </c>
      <c r="I130" s="7"/>
      <c r="J130" s="7"/>
      <c r="K130" s="7"/>
      <c r="L130" s="8"/>
    </row>
    <row r="131" spans="1:12" ht="12.75" customHeight="1"/>
    <row r="132" spans="1:12" ht="12.75" customHeight="1"/>
    <row r="133" spans="1:12" ht="12.75" customHeight="1"/>
    <row r="134" spans="1:12" ht="12.75" customHeight="1"/>
    <row r="135" spans="1:12" ht="12.75" customHeight="1"/>
    <row r="136" spans="1:12" ht="12.75" customHeight="1"/>
    <row r="137" spans="1:12" ht="12.75" customHeight="1"/>
  </sheetData>
  <mergeCells count="110">
    <mergeCell ref="F125:G125"/>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1:G81"/>
    <mergeCell ref="F82:G82"/>
    <mergeCell ref="F83:G83"/>
    <mergeCell ref="F84:G84"/>
    <mergeCell ref="F75:G75"/>
    <mergeCell ref="F76:G76"/>
    <mergeCell ref="F77:G77"/>
    <mergeCell ref="F78:G78"/>
    <mergeCell ref="F79:G79"/>
    <mergeCell ref="F72:G72"/>
    <mergeCell ref="F73:G73"/>
    <mergeCell ref="F74:G74"/>
    <mergeCell ref="F65:G65"/>
    <mergeCell ref="F66:G66"/>
    <mergeCell ref="F67:G67"/>
    <mergeCell ref="F68:G68"/>
    <mergeCell ref="F69:G69"/>
    <mergeCell ref="F80:G80"/>
    <mergeCell ref="F63:G63"/>
    <mergeCell ref="F64:G64"/>
    <mergeCell ref="F55:G55"/>
    <mergeCell ref="F56:G56"/>
    <mergeCell ref="F57:G57"/>
    <mergeCell ref="F58:G58"/>
    <mergeCell ref="F59:G59"/>
    <mergeCell ref="F70:G70"/>
    <mergeCell ref="F71:G71"/>
    <mergeCell ref="F54:G54"/>
    <mergeCell ref="F45:G45"/>
    <mergeCell ref="F46:G46"/>
    <mergeCell ref="F47:G47"/>
    <mergeCell ref="F48:G48"/>
    <mergeCell ref="F49:G49"/>
    <mergeCell ref="F60:G60"/>
    <mergeCell ref="F61:G61"/>
    <mergeCell ref="F62:G62"/>
    <mergeCell ref="F35:G35"/>
    <mergeCell ref="F36:G36"/>
    <mergeCell ref="F37:G37"/>
    <mergeCell ref="F38:G38"/>
    <mergeCell ref="F39:G39"/>
    <mergeCell ref="F50:G50"/>
    <mergeCell ref="F51:G51"/>
    <mergeCell ref="F52:G52"/>
    <mergeCell ref="F53:G53"/>
    <mergeCell ref="H128:I128"/>
    <mergeCell ref="H127:I127"/>
    <mergeCell ref="F20:G20"/>
    <mergeCell ref="F21:G21"/>
    <mergeCell ref="F22:G22"/>
    <mergeCell ref="K10:K11"/>
    <mergeCell ref="K14:K15"/>
    <mergeCell ref="F24:G24"/>
    <mergeCell ref="F25:G25"/>
    <mergeCell ref="F23:G23"/>
    <mergeCell ref="F28:G28"/>
    <mergeCell ref="F29:G29"/>
    <mergeCell ref="F26:G26"/>
    <mergeCell ref="F27:G27"/>
    <mergeCell ref="F33:G33"/>
    <mergeCell ref="F34:G34"/>
    <mergeCell ref="F30:G30"/>
    <mergeCell ref="F31:G31"/>
    <mergeCell ref="F32:G32"/>
    <mergeCell ref="F40:G40"/>
    <mergeCell ref="F41:G41"/>
    <mergeCell ref="F42:G42"/>
    <mergeCell ref="F43:G43"/>
    <mergeCell ref="F44:G4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5" zoomScaleNormal="100" workbookViewId="0">
      <selection activeCell="K41" sqref="K4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10911.059999999998</v>
      </c>
      <c r="O2" s="21" t="s">
        <v>265</v>
      </c>
    </row>
    <row r="3" spans="1:15" s="21" customFormat="1" ht="15" customHeight="1" thickBot="1">
      <c r="A3" s="22" t="s">
        <v>156</v>
      </c>
      <c r="G3" s="28">
        <f>Invoice!J14</f>
        <v>45245</v>
      </c>
      <c r="H3" s="29"/>
      <c r="N3" s="21">
        <v>10911.059999999998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35.44</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38.340000000000003</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44.02</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22.62</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25.67</v>
      </c>
    </row>
    <row r="16" spans="1:15" s="21" customFormat="1" ht="13.7" customHeight="1" thickBot="1">
      <c r="A16" s="52"/>
      <c r="K16" s="106" t="s">
        <v>172</v>
      </c>
      <c r="L16" s="51" t="s">
        <v>173</v>
      </c>
      <c r="M16" s="21">
        <f>VLOOKUP(G3,[1]Sheet1!$A$9:$I$7290,7,FALSE)</f>
        <v>21.01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White  &amp;  </v>
      </c>
      <c r="B18" s="57" t="str">
        <f>'Copy paste to Here'!C22</f>
        <v>ABBSA</v>
      </c>
      <c r="C18" s="57" t="s">
        <v>722</v>
      </c>
      <c r="D18" s="58">
        <f>Invoice!B22</f>
        <v>2</v>
      </c>
      <c r="E18" s="59">
        <f>'Shipping Invoice'!J22*$N$1</f>
        <v>6.14</v>
      </c>
      <c r="F18" s="59">
        <f>D18*E18</f>
        <v>12.28</v>
      </c>
      <c r="G18" s="60">
        <f>E18*$E$14</f>
        <v>6.14</v>
      </c>
      <c r="H18" s="61">
        <f>D18*G18</f>
        <v>12.28</v>
      </c>
    </row>
    <row r="19" spans="1:13" s="62" customFormat="1" ht="24">
      <c r="A19" s="124"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586</v>
      </c>
      <c r="D19" s="58">
        <f>Invoice!B23</f>
        <v>65</v>
      </c>
      <c r="E19" s="59">
        <f>'Shipping Invoice'!J23*$N$1</f>
        <v>12.27</v>
      </c>
      <c r="F19" s="59">
        <f t="shared" ref="F19:F82" si="0">D19*E19</f>
        <v>797.55</v>
      </c>
      <c r="G19" s="60">
        <f t="shared" ref="G19:G82" si="1">E19*$E$14</f>
        <v>12.27</v>
      </c>
      <c r="H19" s="63">
        <f t="shared" ref="H19:H82" si="2">D19*G19</f>
        <v>797.55</v>
      </c>
    </row>
    <row r="20" spans="1:13" s="62" customFormat="1" ht="24">
      <c r="A20" s="56" t="str">
        <f>IF((LEN('Copy paste to Here'!G24))&gt;5,((CONCATENATE('Copy paste to Here'!G24," &amp; ",'Copy paste to Here'!D24,"  &amp;  ",'Copy paste to Here'!E24))),"Empty Cell")</f>
        <v>Flexible acrylic labret, 16g (1.2mm) with 3mm UV ball &amp; Length: 6mm  &amp;  Color: Black</v>
      </c>
      <c r="B20" s="57" t="str">
        <f>'Copy paste to Here'!C24</f>
        <v>ALBEVB</v>
      </c>
      <c r="C20" s="57" t="s">
        <v>723</v>
      </c>
      <c r="D20" s="58">
        <f>Invoice!B24</f>
        <v>40</v>
      </c>
      <c r="E20" s="59">
        <f>'Shipping Invoice'!J24*$N$1</f>
        <v>5.05</v>
      </c>
      <c r="F20" s="59">
        <f t="shared" si="0"/>
        <v>202</v>
      </c>
      <c r="G20" s="60">
        <f t="shared" si="1"/>
        <v>5.05</v>
      </c>
      <c r="H20" s="63">
        <f t="shared" si="2"/>
        <v>202</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Clear  &amp;  </v>
      </c>
      <c r="B21" s="57" t="str">
        <f>'Copy paste to Here'!C25</f>
        <v>ANSBC25</v>
      </c>
      <c r="C21" s="57" t="s">
        <v>725</v>
      </c>
      <c r="D21" s="58">
        <f>Invoice!B25</f>
        <v>6</v>
      </c>
      <c r="E21" s="59">
        <f>'Shipping Invoice'!J25*$N$1</f>
        <v>12.27</v>
      </c>
      <c r="F21" s="59">
        <f t="shared" si="0"/>
        <v>73.62</v>
      </c>
      <c r="G21" s="60">
        <f t="shared" si="1"/>
        <v>12.27</v>
      </c>
      <c r="H21" s="63">
        <f t="shared" si="2"/>
        <v>73.62</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AB  &amp;  </v>
      </c>
      <c r="B22" s="57" t="str">
        <f>'Copy paste to Here'!C26</f>
        <v>ANSBC25</v>
      </c>
      <c r="C22" s="57" t="s">
        <v>725</v>
      </c>
      <c r="D22" s="58">
        <f>Invoice!B26</f>
        <v>2</v>
      </c>
      <c r="E22" s="59">
        <f>'Shipping Invoice'!J26*$N$1</f>
        <v>12.27</v>
      </c>
      <c r="F22" s="59">
        <f t="shared" si="0"/>
        <v>24.54</v>
      </c>
      <c r="G22" s="60">
        <f t="shared" si="1"/>
        <v>12.27</v>
      </c>
      <c r="H22" s="63">
        <f t="shared" si="2"/>
        <v>24.54</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Aquamarine  &amp;  </v>
      </c>
      <c r="B23" s="57" t="str">
        <f>'Copy paste to Here'!C27</f>
        <v>ANSBC25</v>
      </c>
      <c r="C23" s="57" t="s">
        <v>725</v>
      </c>
      <c r="D23" s="58">
        <f>Invoice!B27</f>
        <v>2</v>
      </c>
      <c r="E23" s="59">
        <f>'Shipping Invoice'!J27*$N$1</f>
        <v>12.27</v>
      </c>
      <c r="F23" s="59">
        <f t="shared" si="0"/>
        <v>24.54</v>
      </c>
      <c r="G23" s="60">
        <f t="shared" si="1"/>
        <v>12.27</v>
      </c>
      <c r="H23" s="63">
        <f t="shared" si="2"/>
        <v>24.54</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Amethyst  &amp;  </v>
      </c>
      <c r="B24" s="57" t="str">
        <f>'Copy paste to Here'!C28</f>
        <v>ANSBC25</v>
      </c>
      <c r="C24" s="57" t="s">
        <v>725</v>
      </c>
      <c r="D24" s="58">
        <f>Invoice!B28</f>
        <v>2</v>
      </c>
      <c r="E24" s="59">
        <f>'Shipping Invoice'!J28*$N$1</f>
        <v>12.27</v>
      </c>
      <c r="F24" s="59">
        <f t="shared" si="0"/>
        <v>24.54</v>
      </c>
      <c r="G24" s="60">
        <f t="shared" si="1"/>
        <v>12.27</v>
      </c>
      <c r="H24" s="63">
        <f t="shared" si="2"/>
        <v>24.54</v>
      </c>
    </row>
    <row r="25" spans="1:13" s="62" customFormat="1">
      <c r="A25" s="56" t="str">
        <f>IF((LEN('Copy paste to Here'!G29))&gt;5,((CONCATENATE('Copy paste to Here'!G29," &amp; ",'Copy paste to Here'!D29,"  &amp;  ",'Copy paste to Here'!E29))),"Empty Cell")</f>
        <v>Solid acrylic double flared plug &amp; Gauge: 8mm  &amp;  Color: Clear</v>
      </c>
      <c r="B25" s="57" t="str">
        <f>'Copy paste to Here'!C29</f>
        <v>ASPG</v>
      </c>
      <c r="C25" s="57" t="s">
        <v>869</v>
      </c>
      <c r="D25" s="58">
        <f>Invoice!B29</f>
        <v>4</v>
      </c>
      <c r="E25" s="59">
        <f>'Shipping Invoice'!J29*$N$1</f>
        <v>17.32</v>
      </c>
      <c r="F25" s="59">
        <f t="shared" si="0"/>
        <v>69.28</v>
      </c>
      <c r="G25" s="60">
        <f t="shared" si="1"/>
        <v>17.32</v>
      </c>
      <c r="H25" s="63">
        <f t="shared" si="2"/>
        <v>69.28</v>
      </c>
    </row>
    <row r="26" spans="1:13" s="62" customFormat="1" ht="24">
      <c r="A26" s="56" t="str">
        <f>IF((LEN('Copy paste to Here'!G30))&gt;5,((CONCATENATE('Copy paste to Here'!G30," &amp; ",'Copy paste to Here'!D30,"  &amp;  ",'Copy paste to Here'!E30))),"Empty Cell")</f>
        <v>PVD plated 316L steel eyebrow barbell, 18g (1mm) with two 3mm balls &amp; Color: High Polish  &amp;  Length: 8mm</v>
      </c>
      <c r="B26" s="57" t="str">
        <f>'Copy paste to Here'!C30</f>
        <v>BB18B3</v>
      </c>
      <c r="C26" s="57" t="s">
        <v>730</v>
      </c>
      <c r="D26" s="58">
        <f>Invoice!B30</f>
        <v>4</v>
      </c>
      <c r="E26" s="59">
        <f>'Shipping Invoice'!J30*$N$1</f>
        <v>6.86</v>
      </c>
      <c r="F26" s="59">
        <f t="shared" si="0"/>
        <v>27.44</v>
      </c>
      <c r="G26" s="60">
        <f t="shared" si="1"/>
        <v>6.86</v>
      </c>
      <c r="H26" s="63">
        <f t="shared" si="2"/>
        <v>27.44</v>
      </c>
    </row>
    <row r="27" spans="1:13" s="62" customFormat="1" ht="24">
      <c r="A27" s="56" t="str">
        <f>IF((LEN('Copy paste to Here'!G31))&gt;5,((CONCATENATE('Copy paste to Here'!G31," &amp; ",'Copy paste to Here'!D31,"  &amp;  ",'Copy paste to Here'!E31))),"Empty Cell")</f>
        <v xml:space="preserve">316L steel barbell, 20g (0.8mm) with 3mm balls &amp; Length: 10mm  &amp;  </v>
      </c>
      <c r="B27" s="57" t="str">
        <f>'Copy paste to Here'!C31</f>
        <v>BB20</v>
      </c>
      <c r="C27" s="57" t="s">
        <v>733</v>
      </c>
      <c r="D27" s="58">
        <f>Invoice!B31</f>
        <v>2</v>
      </c>
      <c r="E27" s="59">
        <f>'Shipping Invoice'!J31*$N$1</f>
        <v>14.07</v>
      </c>
      <c r="F27" s="59">
        <f t="shared" si="0"/>
        <v>28.14</v>
      </c>
      <c r="G27" s="60">
        <f t="shared" si="1"/>
        <v>14.07</v>
      </c>
      <c r="H27" s="63">
        <f t="shared" si="2"/>
        <v>28.14</v>
      </c>
    </row>
    <row r="28" spans="1:13" s="62" customFormat="1" ht="24">
      <c r="A28" s="56" t="str">
        <f>IF((LEN('Copy paste to Here'!G32))&gt;5,((CONCATENATE('Copy paste to Here'!G32," &amp; ",'Copy paste to Here'!D32,"  &amp;  ",'Copy paste to Here'!E32))),"Empty Cell")</f>
        <v xml:space="preserve">Rose gold PVD plated 316L steel eyebrow barbell, 16g (1.2mm) with two 3mm balls &amp; Length: 10mm  &amp;  </v>
      </c>
      <c r="B28" s="57" t="str">
        <f>'Copy paste to Here'!C32</f>
        <v>BBETTB</v>
      </c>
      <c r="C28" s="57" t="s">
        <v>735</v>
      </c>
      <c r="D28" s="58">
        <f>Invoice!B32</f>
        <v>2</v>
      </c>
      <c r="E28" s="59">
        <f>'Shipping Invoice'!J32*$N$1</f>
        <v>21.29</v>
      </c>
      <c r="F28" s="59">
        <f t="shared" si="0"/>
        <v>42.58</v>
      </c>
      <c r="G28" s="60">
        <f t="shared" si="1"/>
        <v>21.29</v>
      </c>
      <c r="H28" s="63">
        <f t="shared" si="2"/>
        <v>42.58</v>
      </c>
    </row>
    <row r="29" spans="1:13" s="62" customFormat="1" ht="25.5">
      <c r="A29" s="56" t="str">
        <f>IF((LEN('Copy paste to Here'!G33))&gt;5,((CONCATENATE('Copy paste to Here'!G33," &amp; ",'Copy paste to Here'!D33,"  &amp;  ",'Copy paste to Here'!E33))),"Empty Cell")</f>
        <v xml:space="preserve">316L steel Industrial barbell, 14g (1.6mm) with two 5mm cones &amp; Length: 38mm  &amp;  </v>
      </c>
      <c r="B29" s="57" t="str">
        <f>'Copy paste to Here'!C33</f>
        <v>BBINDCN</v>
      </c>
      <c r="C29" s="57" t="s">
        <v>870</v>
      </c>
      <c r="D29" s="58">
        <f>Invoice!B33</f>
        <v>5</v>
      </c>
      <c r="E29" s="59">
        <f>'Shipping Invoice'!J33*$N$1</f>
        <v>9.02</v>
      </c>
      <c r="F29" s="59">
        <f t="shared" si="0"/>
        <v>45.099999999999994</v>
      </c>
      <c r="G29" s="60">
        <f t="shared" si="1"/>
        <v>9.02</v>
      </c>
      <c r="H29" s="63">
        <f t="shared" si="2"/>
        <v>45.099999999999994</v>
      </c>
    </row>
    <row r="30" spans="1:13" s="62" customFormat="1" ht="24">
      <c r="A30" s="56" t="str">
        <f>IF((LEN('Copy paste to Here'!G34))&gt;5,((CONCATENATE('Copy paste to Here'!G34," &amp; ",'Copy paste to Here'!D34,"  &amp;  ",'Copy paste to Here'!E34))),"Empty Cell")</f>
        <v>Premium PVD plated surgical steel industrial Barbell, 14g (1.6mm) with two 5mm balls &amp; Length: 38mm  &amp;  Color: Green</v>
      </c>
      <c r="B30" s="57" t="str">
        <f>'Copy paste to Here'!C34</f>
        <v>BBITB</v>
      </c>
      <c r="C30" s="57" t="s">
        <v>739</v>
      </c>
      <c r="D30" s="58">
        <f>Invoice!B34</f>
        <v>2</v>
      </c>
      <c r="E30" s="59">
        <f>'Shipping Invoice'!J34*$N$1</f>
        <v>26.71</v>
      </c>
      <c r="F30" s="59">
        <f t="shared" si="0"/>
        <v>53.42</v>
      </c>
      <c r="G30" s="60">
        <f t="shared" si="1"/>
        <v>26.71</v>
      </c>
      <c r="H30" s="63">
        <f t="shared" si="2"/>
        <v>53.42</v>
      </c>
    </row>
    <row r="31" spans="1:13" s="62" customFormat="1" ht="24">
      <c r="A31" s="56" t="str">
        <f>IF((LEN('Copy paste to Here'!G35))&gt;5,((CONCATENATE('Copy paste to Here'!G35," &amp; ",'Copy paste to Here'!D35,"  &amp;  ",'Copy paste to Here'!E35))),"Empty Cell")</f>
        <v>Premium PVD plated surgical steel industrial Barbell, 14g (1.6mm) with two 5mm cones &amp; Length: 38mm  &amp;  Color: Black</v>
      </c>
      <c r="B31" s="57" t="str">
        <f>'Copy paste to Here'!C35</f>
        <v>BBITCN</v>
      </c>
      <c r="C31" s="57" t="s">
        <v>742</v>
      </c>
      <c r="D31" s="58">
        <f>Invoice!B35</f>
        <v>5</v>
      </c>
      <c r="E31" s="59">
        <f>'Shipping Invoice'!J35*$N$1</f>
        <v>26.71</v>
      </c>
      <c r="F31" s="59">
        <f t="shared" si="0"/>
        <v>133.55000000000001</v>
      </c>
      <c r="G31" s="60">
        <f t="shared" si="1"/>
        <v>26.71</v>
      </c>
      <c r="H31" s="63">
        <f t="shared" si="2"/>
        <v>133.55000000000001</v>
      </c>
    </row>
    <row r="32" spans="1:13" s="62" customFormat="1" ht="36">
      <c r="A32" s="56" t="str">
        <f>IF((LEN('Copy paste to Here'!G36))&gt;5,((CONCATENATE('Copy paste to Here'!G36," &amp; ",'Copy paste to Here'!D36,"  &amp;  ",'Copy paste to Here'!E36))),"Empty Cell")</f>
        <v>Premium PVD plated surgical steel industrial Barbell, 14g (1.6mm) with two 5mm cones &amp; Length: 38mm  &amp;  Color: Rainbow</v>
      </c>
      <c r="B32" s="57" t="str">
        <f>'Copy paste to Here'!C36</f>
        <v>BBITCN</v>
      </c>
      <c r="C32" s="57" t="s">
        <v>742</v>
      </c>
      <c r="D32" s="58">
        <f>Invoice!B36</f>
        <v>5</v>
      </c>
      <c r="E32" s="59">
        <f>'Shipping Invoice'!J36*$N$1</f>
        <v>26.71</v>
      </c>
      <c r="F32" s="59">
        <f t="shared" si="0"/>
        <v>133.55000000000001</v>
      </c>
      <c r="G32" s="60">
        <f t="shared" si="1"/>
        <v>26.71</v>
      </c>
      <c r="H32" s="63">
        <f t="shared" si="2"/>
        <v>133.55000000000001</v>
      </c>
    </row>
    <row r="33" spans="1:8" s="62" customFormat="1" ht="24">
      <c r="A33" s="56" t="str">
        <f>IF((LEN('Copy paste to Here'!G37))&gt;5,((CONCATENATE('Copy paste to Here'!G37," &amp; ",'Copy paste to Here'!D37,"  &amp;  ",'Copy paste to Here'!E37))),"Empty Cell")</f>
        <v>Premium PVD plated surgical steel industrial Barbell, 14g (1.6mm) with two 5mm cones &amp; Length: 38mm  &amp;  Color: Gold</v>
      </c>
      <c r="B33" s="57" t="str">
        <f>'Copy paste to Here'!C37</f>
        <v>BBITCN</v>
      </c>
      <c r="C33" s="57" t="s">
        <v>742</v>
      </c>
      <c r="D33" s="58">
        <f>Invoice!B37</f>
        <v>5</v>
      </c>
      <c r="E33" s="59">
        <f>'Shipping Invoice'!J37*$N$1</f>
        <v>26.71</v>
      </c>
      <c r="F33" s="59">
        <f t="shared" si="0"/>
        <v>133.55000000000001</v>
      </c>
      <c r="G33" s="60">
        <f t="shared" si="1"/>
        <v>26.71</v>
      </c>
      <c r="H33" s="63">
        <f t="shared" si="2"/>
        <v>133.55000000000001</v>
      </c>
    </row>
    <row r="34" spans="1:8" s="62" customFormat="1" ht="36">
      <c r="A34" s="56" t="str">
        <f>IF((LEN('Copy paste to Here'!G38))&gt;5,((CONCATENATE('Copy paste to Here'!G38," &amp; ",'Copy paste to Here'!D38,"  &amp;  ",'Copy paste to Here'!E38))),"Empty Cell")</f>
        <v>Premium PVD plated surgical steel industrial Barbell, 14g (1.6mm) with two 5mm cones &amp; Length: 38mm  &amp;  Color: Rose-gold</v>
      </c>
      <c r="B34" s="57" t="str">
        <f>'Copy paste to Here'!C38</f>
        <v>BBITCN</v>
      </c>
      <c r="C34" s="57" t="s">
        <v>742</v>
      </c>
      <c r="D34" s="58">
        <f>Invoice!B38</f>
        <v>5</v>
      </c>
      <c r="E34" s="59">
        <f>'Shipping Invoice'!J38*$N$1</f>
        <v>26.71</v>
      </c>
      <c r="F34" s="59">
        <f t="shared" si="0"/>
        <v>133.55000000000001</v>
      </c>
      <c r="G34" s="60">
        <f t="shared" si="1"/>
        <v>26.71</v>
      </c>
      <c r="H34" s="63">
        <f t="shared" si="2"/>
        <v>133.55000000000001</v>
      </c>
    </row>
    <row r="35" spans="1:8" s="62" customFormat="1" ht="48">
      <c r="A35" s="56" t="str">
        <f>IF((LEN('Copy paste to Here'!G39))&gt;5,((CONCATENATE('Copy paste to Here'!G39," &amp; ",'Copy paste to Here'!D39,"  &amp;  ",'Copy paste to Here'!E39))),"Empty Cell")</f>
        <v xml:space="preserve">Surgical steel tongue barbell, 14g (1.6mm) with a flat heart shaped top with ferido glued crystals without resin cover and a lower 5mm steel ball - length 5/8'' (16mm) &amp; Crystal Color: Clear  &amp;  </v>
      </c>
      <c r="B35" s="57" t="str">
        <f>'Copy paste to Here'!C39</f>
        <v>BBMTJ5</v>
      </c>
      <c r="C35" s="57" t="s">
        <v>745</v>
      </c>
      <c r="D35" s="58">
        <f>Invoice!B39</f>
        <v>1</v>
      </c>
      <c r="E35" s="59">
        <f>'Shipping Invoice'!J39*$N$1</f>
        <v>60.99</v>
      </c>
      <c r="F35" s="59">
        <f t="shared" si="0"/>
        <v>60.99</v>
      </c>
      <c r="G35" s="60">
        <f t="shared" si="1"/>
        <v>60.99</v>
      </c>
      <c r="H35" s="63">
        <f t="shared" si="2"/>
        <v>60.99</v>
      </c>
    </row>
    <row r="36" spans="1:8" s="62" customFormat="1" ht="24">
      <c r="A36" s="56" t="str">
        <f>IF((LEN('Copy paste to Here'!G40))&gt;5,((CONCATENATE('Copy paste to Here'!G40," &amp; ",'Copy paste to Here'!D40,"  &amp;  ",'Copy paste to Here'!E40))),"Empty Cell")</f>
        <v>Black PVD plated surgical steel ball closure ring, 20g (0.8mm) with 3mm ball &amp; Length: 6mm  &amp;  Color: Gold</v>
      </c>
      <c r="B36" s="57" t="str">
        <f>'Copy paste to Here'!C40</f>
        <v>BCRT20</v>
      </c>
      <c r="C36" s="57" t="s">
        <v>746</v>
      </c>
      <c r="D36" s="58">
        <f>Invoice!B40</f>
        <v>6</v>
      </c>
      <c r="E36" s="59">
        <f>'Shipping Invoice'!J40*$N$1</f>
        <v>23.1</v>
      </c>
      <c r="F36" s="59">
        <f t="shared" si="0"/>
        <v>138.60000000000002</v>
      </c>
      <c r="G36" s="60">
        <f t="shared" si="1"/>
        <v>23.1</v>
      </c>
      <c r="H36" s="63">
        <f t="shared" si="2"/>
        <v>138.60000000000002</v>
      </c>
    </row>
    <row r="37" spans="1:8" s="62" customFormat="1" ht="24">
      <c r="A37" s="56" t="str">
        <f>IF((LEN('Copy paste to Here'!G41))&gt;5,((CONCATENATE('Copy paste to Here'!G41," &amp; ",'Copy paste to Here'!D41,"  &amp;  ",'Copy paste to Here'!E41))),"Empty Cell")</f>
        <v>Anodized surgical steel Industrial zig-zag barbell, 14g (1.6mm) with two 5mm balls &amp; Length: 38mm  &amp;  Color: Black</v>
      </c>
      <c r="B37" s="57" t="str">
        <f>'Copy paste to Here'!C41</f>
        <v>BDAT14</v>
      </c>
      <c r="C37" s="57" t="s">
        <v>748</v>
      </c>
      <c r="D37" s="58">
        <f>Invoice!B41</f>
        <v>1</v>
      </c>
      <c r="E37" s="59">
        <f>'Shipping Invoice'!J41*$N$1</f>
        <v>42.59</v>
      </c>
      <c r="F37" s="59">
        <f t="shared" si="0"/>
        <v>42.59</v>
      </c>
      <c r="G37" s="60">
        <f t="shared" si="1"/>
        <v>42.59</v>
      </c>
      <c r="H37" s="63">
        <f t="shared" si="2"/>
        <v>42.59</v>
      </c>
    </row>
    <row r="38" spans="1:8" s="62" customFormat="1" ht="24">
      <c r="A38" s="56" t="str">
        <f>IF((LEN('Copy paste to Here'!G42))&gt;5,((CONCATENATE('Copy paste to Here'!G42," &amp; ",'Copy paste to Here'!D42,"  &amp;  ",'Copy paste to Here'!E42))),"Empty Cell")</f>
        <v>Anodized surgical steel eyebrow banana, 20g (0.8mm) with two 3mm balls &amp; Length: 6mm  &amp;  Color: Gold</v>
      </c>
      <c r="B38" s="57" t="str">
        <f>'Copy paste to Here'!C42</f>
        <v>BNET20B</v>
      </c>
      <c r="C38" s="57" t="s">
        <v>750</v>
      </c>
      <c r="D38" s="58">
        <f>Invoice!B42</f>
        <v>12</v>
      </c>
      <c r="E38" s="59">
        <f>'Shipping Invoice'!J42*$N$1</f>
        <v>21.29</v>
      </c>
      <c r="F38" s="59">
        <f t="shared" si="0"/>
        <v>255.48</v>
      </c>
      <c r="G38" s="60">
        <f t="shared" si="1"/>
        <v>21.29</v>
      </c>
      <c r="H38" s="63">
        <f t="shared" si="2"/>
        <v>255.48</v>
      </c>
    </row>
    <row r="39" spans="1:8" s="62" customFormat="1" ht="24">
      <c r="A39" s="56" t="str">
        <f>IF((LEN('Copy paste to Here'!G43))&gt;5,((CONCATENATE('Copy paste to Here'!G43," &amp; ",'Copy paste to Here'!D43,"  &amp;  ",'Copy paste to Here'!E43))),"Empty Cell")</f>
        <v>Anodized surgical steel eyebrow banana, 20g (0.8mm) with two 3mm balls &amp; Length: 8mm  &amp;  Color: Gold</v>
      </c>
      <c r="B39" s="57" t="str">
        <f>'Copy paste to Here'!C43</f>
        <v>BNET20B</v>
      </c>
      <c r="C39" s="57" t="s">
        <v>750</v>
      </c>
      <c r="D39" s="58">
        <f>Invoice!B43</f>
        <v>2</v>
      </c>
      <c r="E39" s="59">
        <f>'Shipping Invoice'!J43*$N$1</f>
        <v>21.29</v>
      </c>
      <c r="F39" s="59">
        <f t="shared" si="0"/>
        <v>42.58</v>
      </c>
      <c r="G39" s="60">
        <f t="shared" si="1"/>
        <v>21.29</v>
      </c>
      <c r="H39" s="63">
        <f t="shared" si="2"/>
        <v>42.58</v>
      </c>
    </row>
    <row r="40" spans="1:8" s="62" customFormat="1" ht="24">
      <c r="A40" s="56" t="str">
        <f>IF((LEN('Copy paste to Here'!G44))&gt;5,((CONCATENATE('Copy paste to Here'!G44," &amp; ",'Copy paste to Here'!D44,"  &amp;  ",'Copy paste to Here'!E44))),"Empty Cell")</f>
        <v>Anodized surgical steel eyebrow banana, 20g (0.8mm) with two 3mm balls &amp; Length: 10mm  &amp;  Color: Gold</v>
      </c>
      <c r="B40" s="57" t="str">
        <f>'Copy paste to Here'!C44</f>
        <v>BNET20B</v>
      </c>
      <c r="C40" s="57" t="s">
        <v>750</v>
      </c>
      <c r="D40" s="58">
        <f>Invoice!B44</f>
        <v>6</v>
      </c>
      <c r="E40" s="59">
        <f>'Shipping Invoice'!J44*$N$1</f>
        <v>21.29</v>
      </c>
      <c r="F40" s="59">
        <f t="shared" si="0"/>
        <v>127.74</v>
      </c>
      <c r="G40" s="60">
        <f t="shared" si="1"/>
        <v>21.29</v>
      </c>
      <c r="H40" s="63">
        <f t="shared" si="2"/>
        <v>127.74</v>
      </c>
    </row>
    <row r="41" spans="1:8" s="62" customFormat="1" ht="24">
      <c r="A41" s="56" t="str">
        <f>IF((LEN('Copy paste to Here'!G45))&gt;5,((CONCATENATE('Copy paste to Here'!G45," &amp; ",'Copy paste to Here'!D45,"  &amp;  ",'Copy paste to Here'!E45))),"Empty Cell")</f>
        <v>Anodized surgical steel eyebrow banana, 16g (1.2mm) with two 4mm balls &amp; Length: 6mm  &amp;  Color: Black</v>
      </c>
      <c r="B41" s="57" t="str">
        <f>'Copy paste to Here'!C45</f>
        <v>BNETB4</v>
      </c>
      <c r="C41" s="57" t="s">
        <v>752</v>
      </c>
      <c r="D41" s="58">
        <f>Invoice!B45</f>
        <v>2</v>
      </c>
      <c r="E41" s="59">
        <f>'Shipping Invoice'!J45*$N$1</f>
        <v>21.29</v>
      </c>
      <c r="F41" s="59">
        <f t="shared" si="0"/>
        <v>42.58</v>
      </c>
      <c r="G41" s="60">
        <f t="shared" si="1"/>
        <v>21.29</v>
      </c>
      <c r="H41" s="63">
        <f t="shared" si="2"/>
        <v>42.58</v>
      </c>
    </row>
    <row r="42" spans="1:8" s="62" customFormat="1" ht="24">
      <c r="A42" s="56" t="str">
        <f>IF((LEN('Copy paste to Here'!G46))&gt;5,((CONCATENATE('Copy paste to Here'!G46," &amp; ",'Copy paste to Here'!D46,"  &amp;  ",'Copy paste to Here'!E46))),"Empty Cell")</f>
        <v xml:space="preserve">Rose gold PVD plated surgical steel eyebrow banana, 16g (1.2mm) with two 3mm balls &amp; Length: 8mm  &amp;  </v>
      </c>
      <c r="B42" s="57" t="str">
        <f>'Copy paste to Here'!C46</f>
        <v>BNETTB</v>
      </c>
      <c r="C42" s="57" t="s">
        <v>754</v>
      </c>
      <c r="D42" s="58">
        <f>Invoice!B46</f>
        <v>3</v>
      </c>
      <c r="E42" s="59">
        <f>'Shipping Invoice'!J46*$N$1</f>
        <v>21.29</v>
      </c>
      <c r="F42" s="59">
        <f t="shared" si="0"/>
        <v>63.87</v>
      </c>
      <c r="G42" s="60">
        <f t="shared" si="1"/>
        <v>21.29</v>
      </c>
      <c r="H42" s="63">
        <f t="shared" si="2"/>
        <v>63.87</v>
      </c>
    </row>
    <row r="43" spans="1:8" s="62" customFormat="1" ht="24">
      <c r="A43" s="56" t="str">
        <f>IF((LEN('Copy paste to Here'!G47))&gt;5,((CONCATENATE('Copy paste to Here'!G47," &amp; ",'Copy paste to Here'!D47,"  &amp;  ",'Copy paste to Here'!E47))),"Empty Cell")</f>
        <v xml:space="preserve">Rose gold PVD plated surgical steel eyebrow banana, 16g (1.2mm) with two 3mm balls &amp; Length: 10mm  &amp;  </v>
      </c>
      <c r="B43" s="57" t="str">
        <f>'Copy paste to Here'!C47</f>
        <v>BNETTB</v>
      </c>
      <c r="C43" s="57" t="s">
        <v>754</v>
      </c>
      <c r="D43" s="58">
        <f>Invoice!B47</f>
        <v>2</v>
      </c>
      <c r="E43" s="59">
        <f>'Shipping Invoice'!J47*$N$1</f>
        <v>21.29</v>
      </c>
      <c r="F43" s="59">
        <f t="shared" si="0"/>
        <v>42.58</v>
      </c>
      <c r="G43" s="60">
        <f t="shared" si="1"/>
        <v>21.29</v>
      </c>
      <c r="H43" s="63">
        <f t="shared" si="2"/>
        <v>42.58</v>
      </c>
    </row>
    <row r="44" spans="1:8" s="62" customFormat="1" ht="36">
      <c r="A44" s="56" t="str">
        <f>IF((LEN('Copy paste to Here'!G48))&gt;5,((CONCATENATE('Copy paste to Here'!G48," &amp; ",'Copy paste to Here'!D48,"  &amp;  ",'Copy paste to Here'!E48))),"Empty Cell")</f>
        <v>Clear bio flexible belly banana, 14g (1.6mm) with a 5mm and a 10mm jewel ball - length 5/8'' (16mm) ''cut to fit to your size'' &amp; Crystal Color: AB  &amp;  Color: Clear</v>
      </c>
      <c r="B44" s="57" t="str">
        <f>'Copy paste to Here'!C48</f>
        <v>BNOCC</v>
      </c>
      <c r="C44" s="57" t="s">
        <v>756</v>
      </c>
      <c r="D44" s="58">
        <f>Invoice!B48</f>
        <v>1</v>
      </c>
      <c r="E44" s="59">
        <f>'Shipping Invoice'!J48*$N$1</f>
        <v>53.77</v>
      </c>
      <c r="F44" s="59">
        <f t="shared" si="0"/>
        <v>53.77</v>
      </c>
      <c r="G44" s="60">
        <f t="shared" si="1"/>
        <v>53.77</v>
      </c>
      <c r="H44" s="63">
        <f t="shared" si="2"/>
        <v>53.77</v>
      </c>
    </row>
    <row r="45" spans="1:8" s="62" customFormat="1" ht="36">
      <c r="A45" s="56" t="str">
        <f>IF((LEN('Copy paste to Here'!G49))&gt;5,((CONCATENATE('Copy paste to Here'!G49," &amp; ",'Copy paste to Here'!D49,"  &amp;  ",'Copy paste to Here'!E49))),"Empty Cell")</f>
        <v>Clear bio flexible belly banana, 14g (1.6mm) with a 5mm and a 10mm jewel ball - length 5/8'' (16mm) ''cut to fit to your size'' &amp; Crystal Color: Sapphire  &amp;  Color: Clear</v>
      </c>
      <c r="B45" s="57" t="str">
        <f>'Copy paste to Here'!C49</f>
        <v>BNOCC</v>
      </c>
      <c r="C45" s="57" t="s">
        <v>756</v>
      </c>
      <c r="D45" s="58">
        <f>Invoice!B49</f>
        <v>1</v>
      </c>
      <c r="E45" s="59">
        <f>'Shipping Invoice'!J49*$N$1</f>
        <v>53.77</v>
      </c>
      <c r="F45" s="59">
        <f t="shared" si="0"/>
        <v>53.77</v>
      </c>
      <c r="G45" s="60">
        <f t="shared" si="1"/>
        <v>53.77</v>
      </c>
      <c r="H45" s="63">
        <f t="shared" si="2"/>
        <v>53.77</v>
      </c>
    </row>
    <row r="46" spans="1:8" s="62" customFormat="1" ht="36">
      <c r="A46" s="56" t="str">
        <f>IF((LEN('Copy paste to Here'!G50))&gt;5,((CONCATENATE('Copy paste to Here'!G50," &amp; ",'Copy paste to Here'!D50,"  &amp;  ",'Copy paste to Here'!E50))),"Empty Cell")</f>
        <v>Clear bio flexible belly banana, 14g (1.6mm) with a 5mm and a 10mm jewel ball - length 5/8'' (16mm) ''cut to fit to your size'' &amp; Crystal Color: Aquamarine  &amp;  Color: Clear</v>
      </c>
      <c r="B46" s="57" t="str">
        <f>'Copy paste to Here'!C50</f>
        <v>BNOCC</v>
      </c>
      <c r="C46" s="57" t="s">
        <v>756</v>
      </c>
      <c r="D46" s="58">
        <f>Invoice!B50</f>
        <v>1</v>
      </c>
      <c r="E46" s="59">
        <f>'Shipping Invoice'!J50*$N$1</f>
        <v>53.77</v>
      </c>
      <c r="F46" s="59">
        <f t="shared" si="0"/>
        <v>53.77</v>
      </c>
      <c r="G46" s="60">
        <f t="shared" si="1"/>
        <v>53.77</v>
      </c>
      <c r="H46" s="63">
        <f t="shared" si="2"/>
        <v>53.77</v>
      </c>
    </row>
    <row r="47" spans="1:8" s="62" customFormat="1" ht="36">
      <c r="A47" s="56" t="str">
        <f>IF((LEN('Copy paste to Here'!G51))&gt;5,((CONCATENATE('Copy paste to Here'!G51," &amp; ",'Copy paste to Here'!D51,"  &amp;  ",'Copy paste to Here'!E51))),"Empty Cell")</f>
        <v>Clear bio flexible belly banana, 14g (1.6mm) with a 5mm and a 10mm jewel ball - length 5/8'' (16mm) ''cut to fit to your size'' &amp; Crystal Color: Amethyst  &amp;  Color: Black</v>
      </c>
      <c r="B47" s="57" t="str">
        <f>'Copy paste to Here'!C51</f>
        <v>BNOCC</v>
      </c>
      <c r="C47" s="57" t="s">
        <v>756</v>
      </c>
      <c r="D47" s="58">
        <f>Invoice!B51</f>
        <v>1</v>
      </c>
      <c r="E47" s="59">
        <f>'Shipping Invoice'!J51*$N$1</f>
        <v>53.77</v>
      </c>
      <c r="F47" s="59">
        <f t="shared" si="0"/>
        <v>53.77</v>
      </c>
      <c r="G47" s="60">
        <f t="shared" si="1"/>
        <v>53.77</v>
      </c>
      <c r="H47" s="63">
        <f t="shared" si="2"/>
        <v>53.77</v>
      </c>
    </row>
    <row r="48" spans="1:8" s="62" customFormat="1" ht="36">
      <c r="A48" s="56" t="str">
        <f>IF((LEN('Copy paste to Here'!G52))&gt;5,((CONCATENATE('Copy paste to Here'!G52," &amp; ",'Copy paste to Here'!D52,"  &amp;  ",'Copy paste to Here'!E52))),"Empty Cell")</f>
        <v>Clear bio flexible belly banana, 14g (1.6mm) with a 5mm and a 10mm jewel ball - length 5/8'' (16mm) ''cut to fit to your size'' &amp; Crystal Color: Jet  &amp;  Color: Black</v>
      </c>
      <c r="B48" s="57" t="str">
        <f>'Copy paste to Here'!C52</f>
        <v>BNOCC</v>
      </c>
      <c r="C48" s="57" t="s">
        <v>756</v>
      </c>
      <c r="D48" s="58">
        <f>Invoice!B52</f>
        <v>1</v>
      </c>
      <c r="E48" s="59">
        <f>'Shipping Invoice'!J52*$N$1</f>
        <v>53.77</v>
      </c>
      <c r="F48" s="59">
        <f t="shared" si="0"/>
        <v>53.77</v>
      </c>
      <c r="G48" s="60">
        <f t="shared" si="1"/>
        <v>53.77</v>
      </c>
      <c r="H48" s="63">
        <f t="shared" si="2"/>
        <v>53.77</v>
      </c>
    </row>
    <row r="49" spans="1:8" s="62" customFormat="1" ht="24">
      <c r="A49" s="56" t="str">
        <f>IF((LEN('Copy paste to Here'!G53))&gt;5,((CONCATENATE('Copy paste to Here'!G53," &amp; ",'Copy paste to Here'!D53,"  &amp;  ",'Copy paste to Here'!E53))),"Empty Cell")</f>
        <v>Bioflexible belly piercing retainer, 16g to 14g (1.6mm to 1.2mm) with rubber O-ring &amp; Length: 8mm  &amp;  Gauge: 1.6mm</v>
      </c>
      <c r="B49" s="57" t="str">
        <f>'Copy paste to Here'!C53</f>
        <v>BNRT</v>
      </c>
      <c r="C49" s="57" t="s">
        <v>618</v>
      </c>
      <c r="D49" s="58">
        <f>Invoice!B53</f>
        <v>12</v>
      </c>
      <c r="E49" s="59">
        <f>'Shipping Invoice'!J53*$N$1</f>
        <v>5.05</v>
      </c>
      <c r="F49" s="59">
        <f t="shared" si="0"/>
        <v>60.599999999999994</v>
      </c>
      <c r="G49" s="60">
        <f t="shared" si="1"/>
        <v>5.05</v>
      </c>
      <c r="H49" s="63">
        <f t="shared" si="2"/>
        <v>60.599999999999994</v>
      </c>
    </row>
    <row r="50" spans="1:8" s="62" customFormat="1" ht="24">
      <c r="A50" s="56" t="str">
        <f>IF((LEN('Copy paste to Here'!G54))&gt;5,((CONCATENATE('Copy paste to Here'!G54," &amp; ",'Copy paste to Here'!D54,"  &amp;  ",'Copy paste to Here'!E54))),"Empty Cell")</f>
        <v>Bioflexible belly piercing retainer, 16g to 14g (1.6mm to 1.2mm) with rubber O-ring &amp; Length: 10mm  &amp;  Gauge: 1.6mm</v>
      </c>
      <c r="B50" s="57" t="str">
        <f>'Copy paste to Here'!C54</f>
        <v>BNRT</v>
      </c>
      <c r="C50" s="57" t="s">
        <v>618</v>
      </c>
      <c r="D50" s="58">
        <f>Invoice!B54</f>
        <v>16</v>
      </c>
      <c r="E50" s="59">
        <f>'Shipping Invoice'!J54*$N$1</f>
        <v>5.05</v>
      </c>
      <c r="F50" s="59">
        <f t="shared" si="0"/>
        <v>80.8</v>
      </c>
      <c r="G50" s="60">
        <f t="shared" si="1"/>
        <v>5.05</v>
      </c>
      <c r="H50" s="63">
        <f t="shared" si="2"/>
        <v>80.8</v>
      </c>
    </row>
    <row r="51" spans="1:8" s="62" customFormat="1" ht="24">
      <c r="A51" s="56" t="str">
        <f>IF((LEN('Copy paste to Here'!G55))&gt;5,((CONCATENATE('Copy paste to Here'!G55," &amp; ",'Copy paste to Here'!D55,"  &amp;  ",'Copy paste to Here'!E55))),"Empty Cell")</f>
        <v>Anodized 316L steel belly banana, 14g (1.6mm) with 5 &amp; 8mm balls &amp; Length: 12mm  &amp;  Color: Black</v>
      </c>
      <c r="B51" s="57" t="str">
        <f>'Copy paste to Here'!C55</f>
        <v>BNTG</v>
      </c>
      <c r="C51" s="57" t="s">
        <v>758</v>
      </c>
      <c r="D51" s="58">
        <f>Invoice!B55</f>
        <v>2</v>
      </c>
      <c r="E51" s="59">
        <f>'Shipping Invoice'!J55*$N$1</f>
        <v>27.43</v>
      </c>
      <c r="F51" s="59">
        <f t="shared" si="0"/>
        <v>54.86</v>
      </c>
      <c r="G51" s="60">
        <f t="shared" si="1"/>
        <v>27.43</v>
      </c>
      <c r="H51" s="63">
        <f t="shared" si="2"/>
        <v>54.86</v>
      </c>
    </row>
    <row r="52" spans="1:8" s="62" customFormat="1" ht="24">
      <c r="A52" s="56" t="str">
        <f>IF((LEN('Copy paste to Here'!G56))&gt;5,((CONCATENATE('Copy paste to Here'!G56," &amp; ",'Copy paste to Here'!D56,"  &amp;  ",'Copy paste to Here'!E56))),"Empty Cell")</f>
        <v xml:space="preserve">Surgical steel circular barbell, 18g (1mm) with two 3mm balls &amp; Length: 6mm  &amp;  </v>
      </c>
      <c r="B52" s="57" t="str">
        <f>'Copy paste to Here'!C56</f>
        <v>CB18B3</v>
      </c>
      <c r="C52" s="57" t="s">
        <v>760</v>
      </c>
      <c r="D52" s="58">
        <f>Invoice!B56</f>
        <v>10</v>
      </c>
      <c r="E52" s="59">
        <f>'Shipping Invoice'!J56*$N$1</f>
        <v>10.47</v>
      </c>
      <c r="F52" s="59">
        <f t="shared" si="0"/>
        <v>104.7</v>
      </c>
      <c r="G52" s="60">
        <f t="shared" si="1"/>
        <v>10.47</v>
      </c>
      <c r="H52" s="63">
        <f t="shared" si="2"/>
        <v>104.7</v>
      </c>
    </row>
    <row r="53" spans="1:8" s="62" customFormat="1" ht="24">
      <c r="A53" s="56" t="str">
        <f>IF((LEN('Copy paste to Here'!G57))&gt;5,((CONCATENATE('Copy paste to Here'!G57," &amp; ",'Copy paste to Here'!D57,"  &amp;  ",'Copy paste to Here'!E57))),"Empty Cell")</f>
        <v xml:space="preserve">Surgical steel circular barbell, 18g (1mm) with two 3mm balls &amp; Length: 8mm  &amp;  </v>
      </c>
      <c r="B53" s="57" t="str">
        <f>'Copy paste to Here'!C57</f>
        <v>CB18B3</v>
      </c>
      <c r="C53" s="57" t="s">
        <v>760</v>
      </c>
      <c r="D53" s="58">
        <f>Invoice!B57</f>
        <v>2</v>
      </c>
      <c r="E53" s="59">
        <f>'Shipping Invoice'!J57*$N$1</f>
        <v>10.47</v>
      </c>
      <c r="F53" s="59">
        <f t="shared" si="0"/>
        <v>20.94</v>
      </c>
      <c r="G53" s="60">
        <f t="shared" si="1"/>
        <v>10.47</v>
      </c>
      <c r="H53" s="63">
        <f t="shared" si="2"/>
        <v>20.94</v>
      </c>
    </row>
    <row r="54" spans="1:8" s="62" customFormat="1" ht="24">
      <c r="A54" s="56" t="str">
        <f>IF((LEN('Copy paste to Here'!G58))&gt;5,((CONCATENATE('Copy paste to Here'!G58," &amp; ",'Copy paste to Here'!D58,"  &amp;  ",'Copy paste to Here'!E58))),"Empty Cell")</f>
        <v xml:space="preserve">Surgical steel circular barbell, 18g (1mm) with two 3mm cones &amp; Length: 8mm  &amp;  </v>
      </c>
      <c r="B54" s="57" t="str">
        <f>'Copy paste to Here'!C58</f>
        <v>CB18CN3</v>
      </c>
      <c r="C54" s="57" t="s">
        <v>762</v>
      </c>
      <c r="D54" s="58">
        <f>Invoice!B58</f>
        <v>2</v>
      </c>
      <c r="E54" s="59">
        <f>'Shipping Invoice'!J58*$N$1</f>
        <v>11.19</v>
      </c>
      <c r="F54" s="59">
        <f t="shared" si="0"/>
        <v>22.38</v>
      </c>
      <c r="G54" s="60">
        <f t="shared" si="1"/>
        <v>11.19</v>
      </c>
      <c r="H54" s="63">
        <f t="shared" si="2"/>
        <v>22.38</v>
      </c>
    </row>
    <row r="55" spans="1:8" s="62" customFormat="1" ht="24">
      <c r="A55" s="56" t="str">
        <f>IF((LEN('Copy paste to Here'!G59))&gt;5,((CONCATENATE('Copy paste to Here'!G59," &amp; ",'Copy paste to Here'!D59,"  &amp;  ",'Copy paste to Here'!E59))),"Empty Cell")</f>
        <v xml:space="preserve">Surgical steel circular barbell, 16g (1.2mm) with two internally threaded 3mm balls &amp; Length: 10mm  &amp;  </v>
      </c>
      <c r="B55" s="57" t="str">
        <f>'Copy paste to Here'!C59</f>
        <v>CBEBIN</v>
      </c>
      <c r="C55" s="57" t="s">
        <v>764</v>
      </c>
      <c r="D55" s="58">
        <f>Invoice!B59</f>
        <v>3</v>
      </c>
      <c r="E55" s="59">
        <f>'Shipping Invoice'!J59*$N$1</f>
        <v>35.729999999999997</v>
      </c>
      <c r="F55" s="59">
        <f t="shared" si="0"/>
        <v>107.19</v>
      </c>
      <c r="G55" s="60">
        <f t="shared" si="1"/>
        <v>35.729999999999997</v>
      </c>
      <c r="H55" s="63">
        <f t="shared" si="2"/>
        <v>107.19</v>
      </c>
    </row>
    <row r="56" spans="1:8" s="62" customFormat="1" ht="24">
      <c r="A56" s="56" t="str">
        <f>IF((LEN('Copy paste to Here'!G60))&gt;5,((CONCATENATE('Copy paste to Here'!G60," &amp; ",'Copy paste to Here'!D60,"  &amp;  ",'Copy paste to Here'!E60))),"Empty Cell")</f>
        <v>Premium PVD plated surgical steel circular barbell, 16g (1.2mm) with two 3mm balls &amp; Length: 10mm  &amp;  Color: Blue</v>
      </c>
      <c r="B56" s="57" t="str">
        <f>'Copy paste to Here'!C60</f>
        <v>CBETB</v>
      </c>
      <c r="C56" s="57" t="s">
        <v>766</v>
      </c>
      <c r="D56" s="58">
        <f>Invoice!B60</f>
        <v>2</v>
      </c>
      <c r="E56" s="59">
        <f>'Shipping Invoice'!J60*$N$1</f>
        <v>21.29</v>
      </c>
      <c r="F56" s="59">
        <f t="shared" si="0"/>
        <v>42.58</v>
      </c>
      <c r="G56" s="60">
        <f t="shared" si="1"/>
        <v>21.29</v>
      </c>
      <c r="H56" s="63">
        <f t="shared" si="2"/>
        <v>42.58</v>
      </c>
    </row>
    <row r="57" spans="1:8" s="62" customFormat="1" ht="24">
      <c r="A57" s="56" t="str">
        <f>IF((LEN('Copy paste to Here'!G61))&gt;5,((CONCATENATE('Copy paste to Here'!G61," &amp; ",'Copy paste to Here'!D61,"  &amp;  ",'Copy paste to Here'!E61))),"Empty Cell")</f>
        <v>Premium PVD plated surgical steel circular barbell, 16g (1.2mm) with two 3mm cones &amp; Length: 8mm  &amp;  Color: Black</v>
      </c>
      <c r="B57" s="57" t="str">
        <f>'Copy paste to Here'!C61</f>
        <v>CBETCN</v>
      </c>
      <c r="C57" s="57" t="s">
        <v>768</v>
      </c>
      <c r="D57" s="58">
        <f>Invoice!B61</f>
        <v>10</v>
      </c>
      <c r="E57" s="59">
        <f>'Shipping Invoice'!J61*$N$1</f>
        <v>21.29</v>
      </c>
      <c r="F57" s="59">
        <f t="shared" si="0"/>
        <v>212.89999999999998</v>
      </c>
      <c r="G57" s="60">
        <f t="shared" si="1"/>
        <v>21.29</v>
      </c>
      <c r="H57" s="63">
        <f t="shared" si="2"/>
        <v>212.89999999999998</v>
      </c>
    </row>
    <row r="58" spans="1:8" s="62" customFormat="1" ht="24">
      <c r="A58" s="56" t="str">
        <f>IF((LEN('Copy paste to Here'!G62))&gt;5,((CONCATENATE('Copy paste to Here'!G62," &amp; ",'Copy paste to Here'!D62,"  &amp;  ",'Copy paste to Here'!E62))),"Empty Cell")</f>
        <v xml:space="preserve">Rose gold PVD plated surgical steel circular barbell, 16g (1.2mm) with two 3mm balls &amp; Length: 8mm  &amp;  </v>
      </c>
      <c r="B58" s="57" t="str">
        <f>'Copy paste to Here'!C62</f>
        <v>CBETTB</v>
      </c>
      <c r="C58" s="57" t="s">
        <v>770</v>
      </c>
      <c r="D58" s="58">
        <f>Invoice!B62</f>
        <v>4</v>
      </c>
      <c r="E58" s="59">
        <f>'Shipping Invoice'!J62*$N$1</f>
        <v>21.29</v>
      </c>
      <c r="F58" s="59">
        <f t="shared" si="0"/>
        <v>85.16</v>
      </c>
      <c r="G58" s="60">
        <f t="shared" si="1"/>
        <v>21.29</v>
      </c>
      <c r="H58" s="63">
        <f t="shared" si="2"/>
        <v>85.16</v>
      </c>
    </row>
    <row r="59" spans="1:8" s="62" customFormat="1" ht="24">
      <c r="A59" s="56" t="str">
        <f>IF((LEN('Copy paste to Here'!G63))&gt;5,((CONCATENATE('Copy paste to Here'!G63," &amp; ",'Copy paste to Here'!D63,"  &amp;  ",'Copy paste to Here'!E63))),"Empty Cell")</f>
        <v xml:space="preserve">Rose gold PVD plated surgical steel circular barbell, 16g (1.2mm) with two 3mm balls &amp; Length: 10mm  &amp;  </v>
      </c>
      <c r="B59" s="57" t="str">
        <f>'Copy paste to Here'!C63</f>
        <v>CBETTB</v>
      </c>
      <c r="C59" s="57" t="s">
        <v>770</v>
      </c>
      <c r="D59" s="58">
        <f>Invoice!B63</f>
        <v>6</v>
      </c>
      <c r="E59" s="59">
        <f>'Shipping Invoice'!J63*$N$1</f>
        <v>21.29</v>
      </c>
      <c r="F59" s="59">
        <f t="shared" si="0"/>
        <v>127.74</v>
      </c>
      <c r="G59" s="60">
        <f t="shared" si="1"/>
        <v>21.29</v>
      </c>
      <c r="H59" s="63">
        <f t="shared" si="2"/>
        <v>127.74</v>
      </c>
    </row>
    <row r="60" spans="1:8" s="62" customFormat="1" ht="24">
      <c r="A60" s="56" t="str">
        <f>IF((LEN('Copy paste to Here'!G64))&gt;5,((CONCATENATE('Copy paste to Here'!G64," &amp; ",'Copy paste to Here'!D64,"  &amp;  ",'Copy paste to Here'!E64))),"Empty Cell")</f>
        <v>PVD plated surgical steel circular barbell 18g (1mm) with two 3mm balls &amp; Length: 6mm  &amp;  Color: Black</v>
      </c>
      <c r="B60" s="57" t="str">
        <f>'Copy paste to Here'!C64</f>
        <v>CBT18B3</v>
      </c>
      <c r="C60" s="57" t="s">
        <v>772</v>
      </c>
      <c r="D60" s="58">
        <f>Invoice!B64</f>
        <v>8</v>
      </c>
      <c r="E60" s="59">
        <f>'Shipping Invoice'!J64*$N$1</f>
        <v>23.82</v>
      </c>
      <c r="F60" s="59">
        <f t="shared" si="0"/>
        <v>190.56</v>
      </c>
      <c r="G60" s="60">
        <f t="shared" si="1"/>
        <v>23.82</v>
      </c>
      <c r="H60" s="63">
        <f t="shared" si="2"/>
        <v>190.56</v>
      </c>
    </row>
    <row r="61" spans="1:8" s="62" customFormat="1" ht="24">
      <c r="A61" s="56" t="str">
        <f>IF((LEN('Copy paste to Here'!G65))&gt;5,((CONCATENATE('Copy paste to Here'!G65," &amp; ",'Copy paste to Here'!D65,"  &amp;  ",'Copy paste to Here'!E65))),"Empty Cell")</f>
        <v>PVD plated surgical steel circular barbell 18g (1mm) with two 3mm balls &amp; Length: 8mm  &amp;  Color: Black</v>
      </c>
      <c r="B61" s="57" t="str">
        <f>'Copy paste to Here'!C65</f>
        <v>CBT18B3</v>
      </c>
      <c r="C61" s="57" t="s">
        <v>772</v>
      </c>
      <c r="D61" s="58">
        <f>Invoice!B65</f>
        <v>2</v>
      </c>
      <c r="E61" s="59">
        <f>'Shipping Invoice'!J65*$N$1</f>
        <v>23.82</v>
      </c>
      <c r="F61" s="59">
        <f t="shared" si="0"/>
        <v>47.64</v>
      </c>
      <c r="G61" s="60">
        <f t="shared" si="1"/>
        <v>23.82</v>
      </c>
      <c r="H61" s="63">
        <f t="shared" si="2"/>
        <v>47.64</v>
      </c>
    </row>
    <row r="62" spans="1:8" s="62" customFormat="1" ht="24">
      <c r="A62" s="56" t="str">
        <f>IF((LEN('Copy paste to Here'!G66))&gt;5,((CONCATENATE('Copy paste to Here'!G66," &amp; ",'Copy paste to Here'!D66,"  &amp;  ",'Copy paste to Here'!E66))),"Empty Cell")</f>
        <v>PVD plated surgical steel circular barbell 18g (1mm) with two 3mm balls &amp; Length: 8mm  &amp;  Color: Gold</v>
      </c>
      <c r="B62" s="57" t="str">
        <f>'Copy paste to Here'!C66</f>
        <v>CBT18B3</v>
      </c>
      <c r="C62" s="57" t="s">
        <v>772</v>
      </c>
      <c r="D62" s="58">
        <f>Invoice!B66</f>
        <v>16</v>
      </c>
      <c r="E62" s="59">
        <f>'Shipping Invoice'!J66*$N$1</f>
        <v>23.82</v>
      </c>
      <c r="F62" s="59">
        <f t="shared" si="0"/>
        <v>381.12</v>
      </c>
      <c r="G62" s="60">
        <f t="shared" si="1"/>
        <v>23.82</v>
      </c>
      <c r="H62" s="63">
        <f t="shared" si="2"/>
        <v>381.12</v>
      </c>
    </row>
    <row r="63" spans="1:8" s="62" customFormat="1" ht="24">
      <c r="A63" s="56" t="str">
        <f>IF((LEN('Copy paste to Here'!G67))&gt;5,((CONCATENATE('Copy paste to Here'!G67," &amp; ",'Copy paste to Here'!D67,"  &amp;  ",'Copy paste to Here'!E67))),"Empty Cell")</f>
        <v>PVD plated surgical steel circular barbell 18g (1mm) with two 3mm balls &amp; Length: 10mm  &amp;  Color: Gold</v>
      </c>
      <c r="B63" s="57" t="str">
        <f>'Copy paste to Here'!C67</f>
        <v>CBT18B3</v>
      </c>
      <c r="C63" s="57" t="s">
        <v>772</v>
      </c>
      <c r="D63" s="58">
        <f>Invoice!B67</f>
        <v>4</v>
      </c>
      <c r="E63" s="59">
        <f>'Shipping Invoice'!J67*$N$1</f>
        <v>23.82</v>
      </c>
      <c r="F63" s="59">
        <f t="shared" si="0"/>
        <v>95.28</v>
      </c>
      <c r="G63" s="60">
        <f t="shared" si="1"/>
        <v>23.82</v>
      </c>
      <c r="H63" s="63">
        <f t="shared" si="2"/>
        <v>95.28</v>
      </c>
    </row>
    <row r="64" spans="1:8" s="62" customFormat="1" ht="24">
      <c r="A64" s="56" t="str">
        <f>IF((LEN('Copy paste to Here'!G68))&gt;5,((CONCATENATE('Copy paste to Here'!G68," &amp; ",'Copy paste to Here'!D68,"  &amp;  ",'Copy paste to Here'!E68))),"Empty Cell")</f>
        <v>PVD plated surgical steel circular barbell 20g (0.8mm) with two 3mm balls &amp; Length: 6mm  &amp;  Color: Gold</v>
      </c>
      <c r="B64" s="57" t="str">
        <f>'Copy paste to Here'!C68</f>
        <v>CBT20B</v>
      </c>
      <c r="C64" s="57" t="s">
        <v>774</v>
      </c>
      <c r="D64" s="58">
        <f>Invoice!B68</f>
        <v>2</v>
      </c>
      <c r="E64" s="59">
        <f>'Shipping Invoice'!J68*$N$1</f>
        <v>24.9</v>
      </c>
      <c r="F64" s="59">
        <f t="shared" si="0"/>
        <v>49.8</v>
      </c>
      <c r="G64" s="60">
        <f t="shared" si="1"/>
        <v>24.9</v>
      </c>
      <c r="H64" s="63">
        <f t="shared" si="2"/>
        <v>49.8</v>
      </c>
    </row>
    <row r="65" spans="1:8" s="62" customFormat="1" ht="24">
      <c r="A65" s="56" t="str">
        <f>IF((LEN('Copy paste to Here'!G69))&gt;5,((CONCATENATE('Copy paste to Here'!G69," &amp; ",'Copy paste to Here'!D69,"  &amp;  ",'Copy paste to Here'!E69))),"Empty Cell")</f>
        <v>PVD plated surgical steel circular barbell 20g (0.8mm) with two 3mm balls &amp; Length: 8mm  &amp;  Color: Gold</v>
      </c>
      <c r="B65" s="57" t="str">
        <f>'Copy paste to Here'!C69</f>
        <v>CBT20B</v>
      </c>
      <c r="C65" s="57" t="s">
        <v>774</v>
      </c>
      <c r="D65" s="58">
        <f>Invoice!B69</f>
        <v>2</v>
      </c>
      <c r="E65" s="59">
        <f>'Shipping Invoice'!J69*$N$1</f>
        <v>24.9</v>
      </c>
      <c r="F65" s="59">
        <f t="shared" si="0"/>
        <v>49.8</v>
      </c>
      <c r="G65" s="60">
        <f t="shared" si="1"/>
        <v>24.9</v>
      </c>
      <c r="H65" s="63">
        <f t="shared" si="2"/>
        <v>49.8</v>
      </c>
    </row>
    <row r="66" spans="1:8" s="62" customFormat="1" ht="24">
      <c r="A66" s="56" t="str">
        <f>IF((LEN('Copy paste to Here'!G70))&gt;5,((CONCATENATE('Copy paste to Here'!G70," &amp; ",'Copy paste to Here'!D70,"  &amp;  ",'Copy paste to Here'!E70))),"Empty Cell")</f>
        <v>Anodized surgical steel circular barbell, 14g (1.6mm) with two 4mm balls &amp; Length: 8mm  &amp;  Color: Black</v>
      </c>
      <c r="B66" s="57" t="str">
        <f>'Copy paste to Here'!C70</f>
        <v>CBTB4</v>
      </c>
      <c r="C66" s="57" t="s">
        <v>776</v>
      </c>
      <c r="D66" s="58">
        <f>Invoice!B70</f>
        <v>2</v>
      </c>
      <c r="E66" s="59">
        <f>'Shipping Invoice'!J70*$N$1</f>
        <v>23.1</v>
      </c>
      <c r="F66" s="59">
        <f t="shared" si="0"/>
        <v>46.2</v>
      </c>
      <c r="G66" s="60">
        <f t="shared" si="1"/>
        <v>23.1</v>
      </c>
      <c r="H66" s="63">
        <f t="shared" si="2"/>
        <v>46.2</v>
      </c>
    </row>
    <row r="67" spans="1:8" s="62" customFormat="1" ht="24">
      <c r="A67" s="56" t="str">
        <f>IF((LEN('Copy paste to Here'!G71))&gt;5,((CONCATENATE('Copy paste to Here'!G71," &amp; ",'Copy paste to Here'!D71,"  &amp;  ",'Copy paste to Here'!E71))),"Empty Cell")</f>
        <v>Anodized surgical steel circular barbell, 14g (1.6mm) with two 4mm cones &amp; Length: 8mm  &amp;  Color: Black</v>
      </c>
      <c r="B67" s="57" t="str">
        <f>'Copy paste to Here'!C71</f>
        <v>CBTCNM</v>
      </c>
      <c r="C67" s="57" t="s">
        <v>778</v>
      </c>
      <c r="D67" s="58">
        <f>Invoice!B71</f>
        <v>4</v>
      </c>
      <c r="E67" s="59">
        <f>'Shipping Invoice'!J71*$N$1</f>
        <v>23.1</v>
      </c>
      <c r="F67" s="59">
        <f t="shared" si="0"/>
        <v>92.4</v>
      </c>
      <c r="G67" s="60">
        <f t="shared" si="1"/>
        <v>23.1</v>
      </c>
      <c r="H67" s="63">
        <f t="shared" si="2"/>
        <v>92.4</v>
      </c>
    </row>
    <row r="68" spans="1:8" s="62" customFormat="1" ht="24">
      <c r="A68" s="56" t="str">
        <f>IF((LEN('Copy paste to Here'!G72))&gt;5,((CONCATENATE('Copy paste to Here'!G72," &amp; ",'Copy paste to Here'!D72,"  &amp;  ",'Copy paste to Here'!E72))),"Empty Cell")</f>
        <v>Anodized surgical steel circular barbell, 14g (1.6mm) with two 4mm cones &amp; Length: 12mm  &amp;  Color: Black</v>
      </c>
      <c r="B68" s="57" t="str">
        <f>'Copy paste to Here'!C72</f>
        <v>CBTCNM</v>
      </c>
      <c r="C68" s="57" t="s">
        <v>778</v>
      </c>
      <c r="D68" s="58">
        <f>Invoice!B72</f>
        <v>2</v>
      </c>
      <c r="E68" s="59">
        <f>'Shipping Invoice'!J72*$N$1</f>
        <v>23.1</v>
      </c>
      <c r="F68" s="59">
        <f t="shared" si="0"/>
        <v>46.2</v>
      </c>
      <c r="G68" s="60">
        <f t="shared" si="1"/>
        <v>23.1</v>
      </c>
      <c r="H68" s="63">
        <f t="shared" si="2"/>
        <v>46.2</v>
      </c>
    </row>
    <row r="69" spans="1:8" s="62" customFormat="1" ht="24">
      <c r="A69" s="56" t="str">
        <f>IF((LEN('Copy paste to Here'!G73))&gt;5,((CONCATENATE('Copy paste to Here'!G73," &amp; ",'Copy paste to Here'!D73,"  &amp;  ",'Copy paste to Here'!E73))),"Empty Cell")</f>
        <v xml:space="preserve">Bio flexible eyebrow retainer, 16g (1.2mm) - length 1/4'' to 1/2'' (6mm to 12mm) &amp; Length: 6mm  &amp;  </v>
      </c>
      <c r="B69" s="57" t="str">
        <f>'Copy paste to Here'!C73</f>
        <v>EBRT</v>
      </c>
      <c r="C69" s="57" t="s">
        <v>780</v>
      </c>
      <c r="D69" s="58">
        <f>Invoice!B73</f>
        <v>18</v>
      </c>
      <c r="E69" s="59">
        <f>'Shipping Invoice'!J73*$N$1</f>
        <v>5.05</v>
      </c>
      <c r="F69" s="59">
        <f t="shared" si="0"/>
        <v>90.899999999999991</v>
      </c>
      <c r="G69" s="60">
        <f t="shared" si="1"/>
        <v>5.05</v>
      </c>
      <c r="H69" s="63">
        <f t="shared" si="2"/>
        <v>90.899999999999991</v>
      </c>
    </row>
    <row r="70" spans="1:8" s="62" customFormat="1" ht="24">
      <c r="A70" s="56" t="str">
        <f>IF((LEN('Copy paste to Here'!G74))&gt;5,((CONCATENATE('Copy paste to Here'!G74," &amp; ",'Copy paste to Here'!D74,"  &amp;  ",'Copy paste to Here'!E74))),"Empty Cell")</f>
        <v xml:space="preserve">Bio flexible eyebrow retainer, 16g (1.2mm) - length 1/4'' to 1/2'' (6mm to 12mm) &amp; Length: 8mm  &amp;  </v>
      </c>
      <c r="B70" s="57" t="str">
        <f>'Copy paste to Here'!C74</f>
        <v>EBRT</v>
      </c>
      <c r="C70" s="57" t="s">
        <v>780</v>
      </c>
      <c r="D70" s="58">
        <f>Invoice!B74</f>
        <v>42</v>
      </c>
      <c r="E70" s="59">
        <f>'Shipping Invoice'!J74*$N$1</f>
        <v>5.05</v>
      </c>
      <c r="F70" s="59">
        <f t="shared" si="0"/>
        <v>212.1</v>
      </c>
      <c r="G70" s="60">
        <f t="shared" si="1"/>
        <v>5.05</v>
      </c>
      <c r="H70" s="63">
        <f t="shared" si="2"/>
        <v>212.1</v>
      </c>
    </row>
    <row r="71" spans="1:8" s="62" customFormat="1" ht="24">
      <c r="A71" s="56" t="str">
        <f>IF((LEN('Copy paste to Here'!G75))&gt;5,((CONCATENATE('Copy paste to Here'!G75," &amp; ",'Copy paste to Here'!D75,"  &amp;  ",'Copy paste to Here'!E75))),"Empty Cell")</f>
        <v xml:space="preserve">Bio flexible eyebrow retainer, 16g (1.2mm) - length 1/4'' to 1/2'' (6mm to 12mm) &amp; Length: 12mm  &amp;  </v>
      </c>
      <c r="B71" s="57" t="str">
        <f>'Copy paste to Here'!C75</f>
        <v>EBRT</v>
      </c>
      <c r="C71" s="57" t="s">
        <v>780</v>
      </c>
      <c r="D71" s="58">
        <f>Invoice!B75</f>
        <v>2</v>
      </c>
      <c r="E71" s="59">
        <f>'Shipping Invoice'!J75*$N$1</f>
        <v>5.05</v>
      </c>
      <c r="F71" s="59">
        <f t="shared" si="0"/>
        <v>10.1</v>
      </c>
      <c r="G71" s="60">
        <f t="shared" si="1"/>
        <v>5.05</v>
      </c>
      <c r="H71" s="63">
        <f t="shared" si="2"/>
        <v>10.1</v>
      </c>
    </row>
    <row r="72" spans="1:8" s="62" customFormat="1" ht="24">
      <c r="A72" s="56" t="str">
        <f>IF((LEN('Copy paste to Here'!G76))&gt;5,((CONCATENATE('Copy paste to Here'!G76," &amp; ",'Copy paste to Here'!D76,"  &amp;  ",'Copy paste to Here'!E76))),"Empty Cell")</f>
        <v>Bioflex eyebrow banana, 16g (1.2mm) with two 3mm balls &amp; Length: 10mm  &amp;  Color: Black</v>
      </c>
      <c r="B72" s="57" t="str">
        <f>'Copy paste to Here'!C76</f>
        <v>FBNEVB</v>
      </c>
      <c r="C72" s="57" t="s">
        <v>781</v>
      </c>
      <c r="D72" s="58">
        <f>Invoice!B76</f>
        <v>16</v>
      </c>
      <c r="E72" s="59">
        <f>'Shipping Invoice'!J76*$N$1</f>
        <v>8.66</v>
      </c>
      <c r="F72" s="59">
        <f t="shared" si="0"/>
        <v>138.56</v>
      </c>
      <c r="G72" s="60">
        <f t="shared" si="1"/>
        <v>8.66</v>
      </c>
      <c r="H72" s="63">
        <f t="shared" si="2"/>
        <v>138.56</v>
      </c>
    </row>
    <row r="73" spans="1:8" s="62" customFormat="1" ht="25.5">
      <c r="A73" s="56" t="str">
        <f>IF((LEN('Copy paste to Here'!G77))&gt;5,((CONCATENATE('Copy paste to Here'!G77," &amp; ",'Copy paste to Here'!D77,"  &amp;  ",'Copy paste to Here'!E77))),"Empty Cell")</f>
        <v>Bioflex eyebrow banana, 16g (1.2mm) with two 3mm cones &amp; Length: 10mm  &amp;  Color: Black</v>
      </c>
      <c r="B73" s="57" t="str">
        <f>'Copy paste to Here'!C77</f>
        <v>FBNEVCN</v>
      </c>
      <c r="C73" s="57" t="s">
        <v>783</v>
      </c>
      <c r="D73" s="58">
        <f>Invoice!B77</f>
        <v>16</v>
      </c>
      <c r="E73" s="59">
        <f>'Shipping Invoice'!J77*$N$1</f>
        <v>9.3800000000000008</v>
      </c>
      <c r="F73" s="59">
        <f t="shared" si="0"/>
        <v>150.08000000000001</v>
      </c>
      <c r="G73" s="60">
        <f t="shared" si="1"/>
        <v>9.3800000000000008</v>
      </c>
      <c r="H73" s="63">
        <f t="shared" si="2"/>
        <v>150.08000000000001</v>
      </c>
    </row>
    <row r="74" spans="1:8" s="62" customFormat="1" ht="24">
      <c r="A74" s="56" t="str">
        <f>IF((LEN('Copy paste to Here'!G78))&gt;5,((CONCATENATE('Copy paste to Here'!G78," &amp; ",'Copy paste to Here'!D78,"  &amp;  ",'Copy paste to Here'!E78))),"Empty Cell")</f>
        <v>Bioflex belly banana, 14g (1.6mm) with 5 and 8mm ball &amp; Length: 12mm  &amp;  Color: Clear</v>
      </c>
      <c r="B74" s="57" t="str">
        <f>'Copy paste to Here'!C78</f>
        <v>FBNUV</v>
      </c>
      <c r="C74" s="57" t="s">
        <v>785</v>
      </c>
      <c r="D74" s="58">
        <f>Invoice!B78</f>
        <v>5</v>
      </c>
      <c r="E74" s="59">
        <f>'Shipping Invoice'!J78*$N$1</f>
        <v>9.3800000000000008</v>
      </c>
      <c r="F74" s="59">
        <f t="shared" si="0"/>
        <v>46.900000000000006</v>
      </c>
      <c r="G74" s="60">
        <f t="shared" si="1"/>
        <v>9.3800000000000008</v>
      </c>
      <c r="H74" s="63">
        <f t="shared" si="2"/>
        <v>46.900000000000006</v>
      </c>
    </row>
    <row r="75" spans="1:8" s="62" customFormat="1" ht="24">
      <c r="A75" s="56" t="str">
        <f>IF((LEN('Copy paste to Here'!G79))&gt;5,((CONCATENATE('Copy paste to Here'!G79," &amp; ",'Copy paste to Here'!D79,"  &amp;  ",'Copy paste to Here'!E79))),"Empty Cell")</f>
        <v>Anodized surgical steel industrial barbell, 14g (1.6mm) with a 5mm cone and casted arrow end &amp; Length: 38mm  &amp;  Color: Gold</v>
      </c>
      <c r="B75" s="57" t="str">
        <f>'Copy paste to Here'!C79</f>
        <v>INTAW</v>
      </c>
      <c r="C75" s="57" t="s">
        <v>787</v>
      </c>
      <c r="D75" s="58">
        <f>Invoice!B79</f>
        <v>1</v>
      </c>
      <c r="E75" s="59">
        <f>'Shipping Invoice'!J79*$N$1</f>
        <v>81.56</v>
      </c>
      <c r="F75" s="59">
        <f t="shared" si="0"/>
        <v>81.56</v>
      </c>
      <c r="G75" s="60">
        <f t="shared" si="1"/>
        <v>81.56</v>
      </c>
      <c r="H75" s="63">
        <f t="shared" si="2"/>
        <v>81.56</v>
      </c>
    </row>
    <row r="76" spans="1:8" s="62" customFormat="1" ht="24">
      <c r="A76" s="56" t="str">
        <f>IF((LEN('Copy paste to Here'!G80))&gt;5,((CONCATENATE('Copy paste to Here'!G80," &amp; ",'Copy paste to Here'!D80,"  &amp;  ",'Copy paste to Here'!E80))),"Empty Cell")</f>
        <v>Anodized surgical steel fake plug with rubber O-Rings &amp; Size: 6mm  &amp;  Color: Black</v>
      </c>
      <c r="B76" s="57" t="str">
        <f>'Copy paste to Here'!C80</f>
        <v>IPTR</v>
      </c>
      <c r="C76" s="57" t="s">
        <v>871</v>
      </c>
      <c r="D76" s="58">
        <f>Invoice!B80</f>
        <v>6</v>
      </c>
      <c r="E76" s="59">
        <f>'Shipping Invoice'!J80*$N$1</f>
        <v>23.1</v>
      </c>
      <c r="F76" s="59">
        <f t="shared" si="0"/>
        <v>138.60000000000002</v>
      </c>
      <c r="G76" s="60">
        <f t="shared" si="1"/>
        <v>23.1</v>
      </c>
      <c r="H76" s="63">
        <f t="shared" si="2"/>
        <v>138.60000000000002</v>
      </c>
    </row>
    <row r="77" spans="1:8" s="62" customFormat="1" ht="24">
      <c r="A77" s="56" t="str">
        <f>IF((LEN('Copy paste to Here'!G81))&gt;5,((CONCATENATE('Copy paste to Here'!G81," &amp; ",'Copy paste to Here'!D81,"  &amp;  ",'Copy paste to Here'!E81))),"Empty Cell")</f>
        <v>Acrylic fake plug without rubber O-rings &amp; Size: 8mm  &amp;  Color: Green</v>
      </c>
      <c r="B77" s="57" t="str">
        <f>'Copy paste to Here'!C81</f>
        <v>IPVRD</v>
      </c>
      <c r="C77" s="57" t="s">
        <v>791</v>
      </c>
      <c r="D77" s="58">
        <f>Invoice!B81</f>
        <v>2</v>
      </c>
      <c r="E77" s="59">
        <f>'Shipping Invoice'!J81*$N$1</f>
        <v>12.27</v>
      </c>
      <c r="F77" s="59">
        <f t="shared" si="0"/>
        <v>24.54</v>
      </c>
      <c r="G77" s="60">
        <f t="shared" si="1"/>
        <v>12.27</v>
      </c>
      <c r="H77" s="63">
        <f t="shared" si="2"/>
        <v>24.54</v>
      </c>
    </row>
    <row r="78" spans="1:8" s="62" customFormat="1" ht="24">
      <c r="A78" s="56" t="str">
        <f>IF((LEN('Copy paste to Here'!G82))&gt;5,((CONCATENATE('Copy paste to Here'!G82," &amp; ",'Copy paste to Here'!D82,"  &amp;  ",'Copy paste to Here'!E82))),"Empty Cell")</f>
        <v xml:space="preserve">Bio flexible labret, 16g (1.2mm) with a 3mm push in steel ball &amp; Length: 6mm  &amp;  </v>
      </c>
      <c r="B78" s="57" t="str">
        <f>'Copy paste to Here'!C82</f>
        <v>LBIB</v>
      </c>
      <c r="C78" s="57" t="s">
        <v>793</v>
      </c>
      <c r="D78" s="58">
        <f>Invoice!B82</f>
        <v>2</v>
      </c>
      <c r="E78" s="59">
        <f>'Shipping Invoice'!J82*$N$1</f>
        <v>10.47</v>
      </c>
      <c r="F78" s="59">
        <f t="shared" si="0"/>
        <v>20.94</v>
      </c>
      <c r="G78" s="60">
        <f t="shared" si="1"/>
        <v>10.47</v>
      </c>
      <c r="H78" s="63">
        <f t="shared" si="2"/>
        <v>20.94</v>
      </c>
    </row>
    <row r="79" spans="1:8" s="62" customFormat="1" ht="24">
      <c r="A79" s="56" t="str">
        <f>IF((LEN('Copy paste to Here'!G83))&gt;5,((CONCATENATE('Copy paste to Here'!G83," &amp; ",'Copy paste to Here'!D83,"  &amp;  ",'Copy paste to Here'!E83))),"Empty Cell")</f>
        <v xml:space="preserve">Bio flexible labret, 16g (1.2mm) with a 3mm push in steel ball &amp; Length: 8mm  &amp;  </v>
      </c>
      <c r="B79" s="57" t="str">
        <f>'Copy paste to Here'!C83</f>
        <v>LBIB</v>
      </c>
      <c r="C79" s="57" t="s">
        <v>793</v>
      </c>
      <c r="D79" s="58">
        <f>Invoice!B83</f>
        <v>2</v>
      </c>
      <c r="E79" s="59">
        <f>'Shipping Invoice'!J83*$N$1</f>
        <v>10.47</v>
      </c>
      <c r="F79" s="59">
        <f t="shared" si="0"/>
        <v>20.94</v>
      </c>
      <c r="G79" s="60">
        <f t="shared" si="1"/>
        <v>10.47</v>
      </c>
      <c r="H79" s="63">
        <f t="shared" si="2"/>
        <v>20.94</v>
      </c>
    </row>
    <row r="80" spans="1:8" s="62" customFormat="1" ht="24">
      <c r="A80" s="56" t="str">
        <f>IF((LEN('Copy paste to Here'!G84))&gt;5,((CONCATENATE('Copy paste to Here'!G84," &amp; ",'Copy paste to Here'!D84,"  &amp;  ",'Copy paste to Here'!E84))),"Empty Cell")</f>
        <v xml:space="preserve">Bio flexible labret, 16g (1.2mm) with a 3mm push in steel ball &amp; Length: 10mm  &amp;  </v>
      </c>
      <c r="B80" s="57" t="str">
        <f>'Copy paste to Here'!C84</f>
        <v>LBIB</v>
      </c>
      <c r="C80" s="57" t="s">
        <v>793</v>
      </c>
      <c r="D80" s="58">
        <f>Invoice!B84</f>
        <v>2</v>
      </c>
      <c r="E80" s="59">
        <f>'Shipping Invoice'!J84*$N$1</f>
        <v>10.47</v>
      </c>
      <c r="F80" s="59">
        <f t="shared" si="0"/>
        <v>20.94</v>
      </c>
      <c r="G80" s="60">
        <f t="shared" si="1"/>
        <v>10.47</v>
      </c>
      <c r="H80" s="63">
        <f t="shared" si="2"/>
        <v>20.94</v>
      </c>
    </row>
    <row r="81" spans="1:8" s="62" customFormat="1" ht="24">
      <c r="A81" s="56" t="str">
        <f>IF((LEN('Copy paste to Here'!G85))&gt;5,((CONCATENATE('Copy paste to Here'!G85," &amp; ",'Copy paste to Here'!D85,"  &amp;  ",'Copy paste to Here'!E85))),"Empty Cell")</f>
        <v xml:space="preserve">Bio flexible labret, 16g (1.2mm) with a 3mm push in steel cone &amp; Length: 8mm  &amp;  </v>
      </c>
      <c r="B81" s="57" t="str">
        <f>'Copy paste to Here'!C85</f>
        <v>LBICN</v>
      </c>
      <c r="C81" s="57" t="s">
        <v>795</v>
      </c>
      <c r="D81" s="58">
        <f>Invoice!B85</f>
        <v>2</v>
      </c>
      <c r="E81" s="59">
        <f>'Shipping Invoice'!J85*$N$1</f>
        <v>10.47</v>
      </c>
      <c r="F81" s="59">
        <f t="shared" si="0"/>
        <v>20.94</v>
      </c>
      <c r="G81" s="60">
        <f t="shared" si="1"/>
        <v>10.47</v>
      </c>
      <c r="H81" s="63">
        <f t="shared" si="2"/>
        <v>20.94</v>
      </c>
    </row>
    <row r="82" spans="1:8" s="62" customFormat="1" ht="36">
      <c r="A82" s="56" t="str">
        <f>IF((LEN('Copy paste to Here'!G86))&gt;5,((CONCATENATE('Copy paste to Here'!G86," &amp; ",'Copy paste to Here'!D86,"  &amp;  ",'Copy paste to Here'!E86))),"Empty Cell")</f>
        <v>Surgical steel internally threaded labret, 16g (1.2mm) with bezel set jewel flat head sized 1.5mm to 4mm for triple tragus piercings &amp; Length: 6mm with 3mm top part  &amp;  Crystal Color: Clear</v>
      </c>
      <c r="B82" s="57" t="str">
        <f>'Copy paste to Here'!C86</f>
        <v>LBIRC</v>
      </c>
      <c r="C82" s="57" t="s">
        <v>872</v>
      </c>
      <c r="D82" s="58">
        <f>Invoice!B86</f>
        <v>3</v>
      </c>
      <c r="E82" s="59">
        <f>'Shipping Invoice'!J86*$N$1</f>
        <v>30.31</v>
      </c>
      <c r="F82" s="59">
        <f t="shared" si="0"/>
        <v>90.929999999999993</v>
      </c>
      <c r="G82" s="60">
        <f t="shared" si="1"/>
        <v>30.31</v>
      </c>
      <c r="H82" s="63">
        <f t="shared" si="2"/>
        <v>90.929999999999993</v>
      </c>
    </row>
    <row r="83" spans="1:8" s="62" customFormat="1" ht="36">
      <c r="A83" s="56" t="str">
        <f>IF((LEN('Copy paste to Here'!G87))&gt;5,((CONCATENATE('Copy paste to Here'!G87," &amp; ",'Copy paste to Here'!D87,"  &amp;  ",'Copy paste to Here'!E87))),"Empty Cell")</f>
        <v>Surgical steel internally threaded labret, 16g (1.2mm) with bezel set jewel flat head sized 1.5mm to 4mm for triple tragus piercings &amp; Length: 6mm with 3mm top part  &amp;  Crystal Color: AB</v>
      </c>
      <c r="B83" s="57" t="str">
        <f>'Copy paste to Here'!C87</f>
        <v>LBIRC</v>
      </c>
      <c r="C83" s="57" t="s">
        <v>872</v>
      </c>
      <c r="D83" s="58">
        <f>Invoice!B87</f>
        <v>0</v>
      </c>
      <c r="E83" s="59">
        <f>'Shipping Invoice'!J87*$N$1</f>
        <v>30.31</v>
      </c>
      <c r="F83" s="59">
        <f t="shared" ref="F83:F146" si="3">D83*E83</f>
        <v>0</v>
      </c>
      <c r="G83" s="60">
        <f t="shared" ref="G83:G146" si="4">E83*$E$14</f>
        <v>30.31</v>
      </c>
      <c r="H83" s="63">
        <f t="shared" ref="H83:H146" si="5">D83*G83</f>
        <v>0</v>
      </c>
    </row>
    <row r="84" spans="1:8" s="62" customFormat="1" ht="25.5">
      <c r="A84" s="56" t="str">
        <f>IF((LEN('Copy paste to Here'!G88))&gt;5,((CONCATENATE('Copy paste to Here'!G88," &amp; ",'Copy paste to Here'!D88,"  &amp;  ",'Copy paste to Here'!E88))),"Empty Cell")</f>
        <v>Clear bio flexible labret, 16g (1.2mm) with a push in 3mm solid color acrylic cone &amp; Length: 8mm  &amp;  Color: Black</v>
      </c>
      <c r="B84" s="57" t="str">
        <f>'Copy paste to Here'!C88</f>
        <v>LBISACN3</v>
      </c>
      <c r="C84" s="57" t="s">
        <v>799</v>
      </c>
      <c r="D84" s="58">
        <f>Invoice!B88</f>
        <v>2</v>
      </c>
      <c r="E84" s="59">
        <f>'Shipping Invoice'!J88*$N$1</f>
        <v>10.47</v>
      </c>
      <c r="F84" s="59">
        <f t="shared" si="3"/>
        <v>20.94</v>
      </c>
      <c r="G84" s="60">
        <f t="shared" si="4"/>
        <v>10.47</v>
      </c>
      <c r="H84" s="63">
        <f t="shared" si="5"/>
        <v>20.94</v>
      </c>
    </row>
    <row r="85" spans="1:8" s="62" customFormat="1" ht="24">
      <c r="A85" s="56" t="str">
        <f>IF((LEN('Copy paste to Here'!G89))&gt;5,((CONCATENATE('Copy paste to Here'!G89," &amp; ",'Copy paste to Here'!D89,"  &amp;  ",'Copy paste to Here'!E89))),"Empty Cell")</f>
        <v>Anodized surgical steel labret, 14g (1.6mm) with a 4mm cone &amp; Length: 8mm  &amp;  Color: Gold</v>
      </c>
      <c r="B85" s="57" t="str">
        <f>'Copy paste to Here'!C89</f>
        <v>LBTCN4</v>
      </c>
      <c r="C85" s="57" t="s">
        <v>801</v>
      </c>
      <c r="D85" s="58">
        <f>Invoice!B89</f>
        <v>2</v>
      </c>
      <c r="E85" s="59">
        <f>'Shipping Invoice'!J89*$N$1</f>
        <v>21.29</v>
      </c>
      <c r="F85" s="59">
        <f t="shared" si="3"/>
        <v>42.58</v>
      </c>
      <c r="G85" s="60">
        <f t="shared" si="4"/>
        <v>21.29</v>
      </c>
      <c r="H85" s="63">
        <f t="shared" si="5"/>
        <v>42.58</v>
      </c>
    </row>
    <row r="86" spans="1:8" s="62" customFormat="1" ht="24">
      <c r="A86" s="56" t="str">
        <f>IF((LEN('Copy paste to Here'!G90))&gt;5,((CONCATENATE('Copy paste to Here'!G90," &amp; ",'Copy paste to Here'!D90,"  &amp;  ",'Copy paste to Here'!E90))),"Empty Cell")</f>
        <v xml:space="preserve">Clear acrylic flexible nose bone retainer, 22g (0.6mm) and 20g (0.8mm) with 2mm flat disk shaped top &amp; Gauge: 0.8mm  &amp;  </v>
      </c>
      <c r="B86" s="57" t="str">
        <f>'Copy paste to Here'!C90</f>
        <v>NBRTD</v>
      </c>
      <c r="C86" s="57" t="s">
        <v>803</v>
      </c>
      <c r="D86" s="58">
        <f>Invoice!B90</f>
        <v>12</v>
      </c>
      <c r="E86" s="59">
        <f>'Shipping Invoice'!J90*$N$1</f>
        <v>5.05</v>
      </c>
      <c r="F86" s="59">
        <f t="shared" si="3"/>
        <v>60.599999999999994</v>
      </c>
      <c r="G86" s="60">
        <f t="shared" si="4"/>
        <v>5.05</v>
      </c>
      <c r="H86" s="63">
        <f t="shared" si="5"/>
        <v>60.599999999999994</v>
      </c>
    </row>
    <row r="87" spans="1:8" s="62" customFormat="1" ht="24">
      <c r="A87" s="56" t="str">
        <f>IF((LEN('Copy paste to Here'!G91))&gt;5,((CONCATENATE('Copy paste to Here'!G91," &amp; ",'Copy paste to Here'!D91,"  &amp;  ",'Copy paste to Here'!E91))),"Empty Cell")</f>
        <v xml:space="preserve">Clear acrylic flexible nose stud retainer, 20g (0.8mm) with 2mm flat disk shaped top &amp;   &amp;  </v>
      </c>
      <c r="B87" s="57" t="str">
        <f>'Copy paste to Here'!C91</f>
        <v>NSRTD</v>
      </c>
      <c r="C87" s="57" t="s">
        <v>806</v>
      </c>
      <c r="D87" s="58">
        <f>Invoice!B91</f>
        <v>130</v>
      </c>
      <c r="E87" s="59">
        <f>'Shipping Invoice'!J91*$N$1</f>
        <v>5.05</v>
      </c>
      <c r="F87" s="59">
        <f t="shared" si="3"/>
        <v>656.5</v>
      </c>
      <c r="G87" s="60">
        <f t="shared" si="4"/>
        <v>5.05</v>
      </c>
      <c r="H87" s="63">
        <f t="shared" si="5"/>
        <v>656.5</v>
      </c>
    </row>
    <row r="88" spans="1:8" s="62" customFormat="1" ht="25.5">
      <c r="A88" s="56" t="str">
        <f>IF((LEN('Copy paste to Here'!G92))&gt;5,((CONCATENATE('Copy paste to Here'!G92," &amp; ",'Copy paste to Here'!D92,"  &amp;  ",'Copy paste to Here'!E92))),"Empty Cell")</f>
        <v xml:space="preserve">Lapislazuli double flare stone plug &amp; Gauge: 10mm  &amp;  </v>
      </c>
      <c r="B88" s="57" t="str">
        <f>'Copy paste to Here'!C92</f>
        <v>PGSPP</v>
      </c>
      <c r="C88" s="57" t="s">
        <v>873</v>
      </c>
      <c r="D88" s="58">
        <f>Invoice!B92</f>
        <v>2</v>
      </c>
      <c r="E88" s="59">
        <f>'Shipping Invoice'!J92*$N$1</f>
        <v>80.84</v>
      </c>
      <c r="F88" s="59">
        <f t="shared" si="3"/>
        <v>161.68</v>
      </c>
      <c r="G88" s="60">
        <f t="shared" si="4"/>
        <v>80.84</v>
      </c>
      <c r="H88" s="63">
        <f t="shared" si="5"/>
        <v>161.68</v>
      </c>
    </row>
    <row r="89" spans="1:8" s="62" customFormat="1" ht="24">
      <c r="A89" s="56" t="str">
        <f>IF((LEN('Copy paste to Here'!G93))&gt;5,((CONCATENATE('Copy paste to Here'!G93," &amp; ",'Copy paste to Here'!D93,"  &amp;  ",'Copy paste to Here'!E93))),"Empty Cell")</f>
        <v xml:space="preserve">Organic double flared flesh tunnel with areng Wood and Jack Fruit wood in radiation warning sign pattern &amp; Gauge: 8mm  &amp;  </v>
      </c>
      <c r="B89" s="57" t="str">
        <f>'Copy paste to Here'!C93</f>
        <v>PJAO</v>
      </c>
      <c r="C89" s="57" t="s">
        <v>874</v>
      </c>
      <c r="D89" s="58">
        <f>Invoice!B93</f>
        <v>2</v>
      </c>
      <c r="E89" s="59">
        <f>'Shipping Invoice'!J93*$N$1</f>
        <v>79.03</v>
      </c>
      <c r="F89" s="59">
        <f t="shared" si="3"/>
        <v>158.06</v>
      </c>
      <c r="G89" s="60">
        <f t="shared" si="4"/>
        <v>79.03</v>
      </c>
      <c r="H89" s="63">
        <f t="shared" si="5"/>
        <v>158.06</v>
      </c>
    </row>
    <row r="90" spans="1:8" s="62" customFormat="1">
      <c r="A90" s="56" t="str">
        <f>IF((LEN('Copy paste to Here'!G94))&gt;5,((CONCATENATE('Copy paste to Here'!G94," &amp; ",'Copy paste to Here'!D94,"  &amp;  ",'Copy paste to Here'!E94))),"Empty Cell")</f>
        <v xml:space="preserve">Coconut wood double flared solid plug &amp; Gauge: 5mm  &amp;  </v>
      </c>
      <c r="B90" s="57" t="str">
        <f>'Copy paste to Here'!C94</f>
        <v>PWB</v>
      </c>
      <c r="C90" s="57" t="s">
        <v>875</v>
      </c>
      <c r="D90" s="58">
        <f>Invoice!B94</f>
        <v>2</v>
      </c>
      <c r="E90" s="59">
        <f>'Shipping Invoice'!J94*$N$1</f>
        <v>32.119999999999997</v>
      </c>
      <c r="F90" s="59">
        <f t="shared" si="3"/>
        <v>64.239999999999995</v>
      </c>
      <c r="G90" s="60">
        <f t="shared" si="4"/>
        <v>32.119999999999997</v>
      </c>
      <c r="H90" s="63">
        <f t="shared" si="5"/>
        <v>64.239999999999995</v>
      </c>
    </row>
    <row r="91" spans="1:8" s="62" customFormat="1" ht="25.5">
      <c r="A91" s="56" t="str">
        <f>IF((LEN('Copy paste to Here'!G95))&gt;5,((CONCATENATE('Copy paste to Here'!G95," &amp; ",'Copy paste to Here'!D95,"  &amp;  ",'Copy paste to Here'!E95))),"Empty Cell")</f>
        <v>PVD plated surgical steel hinged segment ring, 14g (1.6mm) &amp; Length: 12mm  &amp;  Color: Black</v>
      </c>
      <c r="B91" s="57" t="str">
        <f>'Copy paste to Here'!C95</f>
        <v>SEGHT14</v>
      </c>
      <c r="C91" s="57" t="s">
        <v>816</v>
      </c>
      <c r="D91" s="58">
        <f>Invoice!B95</f>
        <v>4</v>
      </c>
      <c r="E91" s="59">
        <f>'Shipping Invoice'!J95*$N$1</f>
        <v>71.819999999999993</v>
      </c>
      <c r="F91" s="59">
        <f t="shared" si="3"/>
        <v>287.27999999999997</v>
      </c>
      <c r="G91" s="60">
        <f t="shared" si="4"/>
        <v>71.819999999999993</v>
      </c>
      <c r="H91" s="63">
        <f t="shared" si="5"/>
        <v>287.27999999999997</v>
      </c>
    </row>
    <row r="92" spans="1:8" s="62" customFormat="1" ht="24">
      <c r="A92" s="56" t="str">
        <f>IF((LEN('Copy paste to Here'!G96))&gt;5,((CONCATENATE('Copy paste to Here'!G96," &amp; ",'Copy paste to Here'!D96,"  &amp;  ",'Copy paste to Here'!E96))),"Empty Cell")</f>
        <v>316L steel septum retainer in a simple inverted U shape with outward pointing ends &amp; Gauge: 1.6mm  &amp;  Length: 8mm</v>
      </c>
      <c r="B92" s="57" t="str">
        <f>'Copy paste to Here'!C96</f>
        <v>SEPB</v>
      </c>
      <c r="C92" s="57" t="s">
        <v>876</v>
      </c>
      <c r="D92" s="58">
        <f>Invoice!B96</f>
        <v>2</v>
      </c>
      <c r="E92" s="59">
        <f>'Shipping Invoice'!J96*$N$1</f>
        <v>12.27</v>
      </c>
      <c r="F92" s="59">
        <f t="shared" si="3"/>
        <v>24.54</v>
      </c>
      <c r="G92" s="60">
        <f t="shared" si="4"/>
        <v>12.27</v>
      </c>
      <c r="H92" s="63">
        <f t="shared" si="5"/>
        <v>24.54</v>
      </c>
    </row>
    <row r="93" spans="1:8" s="62" customFormat="1" ht="36">
      <c r="A93" s="56" t="str">
        <f>IF((LEN('Copy paste to Here'!G97))&gt;5,((CONCATENATE('Copy paste to Here'!G97," &amp; ",'Copy paste to Here'!D97,"  &amp;  ",'Copy paste to Here'!E97))),"Empty Cell")</f>
        <v>PVD plated 316L steel septum retainer in a simple inverted U shape &amp; Pincher Size: Thickness 1.2mm &amp; width 12mm  &amp;  Color: Gold</v>
      </c>
      <c r="B93" s="57" t="str">
        <f>'Copy paste to Here'!C97</f>
        <v>SEPTA</v>
      </c>
      <c r="C93" s="57" t="s">
        <v>877</v>
      </c>
      <c r="D93" s="58">
        <f>Invoice!B97</f>
        <v>2</v>
      </c>
      <c r="E93" s="59">
        <f>'Shipping Invoice'!J97*$N$1</f>
        <v>24.9</v>
      </c>
      <c r="F93" s="59">
        <f t="shared" si="3"/>
        <v>49.8</v>
      </c>
      <c r="G93" s="60">
        <f t="shared" si="4"/>
        <v>24.9</v>
      </c>
      <c r="H93" s="63">
        <f t="shared" si="5"/>
        <v>49.8</v>
      </c>
    </row>
    <row r="94" spans="1:8" s="62" customFormat="1" ht="36">
      <c r="A94" s="56" t="str">
        <f>IF((LEN('Copy paste to Here'!G98))&gt;5,((CONCATENATE('Copy paste to Here'!G98," &amp; ",'Copy paste to Here'!D98,"  &amp;  ",'Copy paste to Here'!E98))),"Empty Cell")</f>
        <v>Black PVD plated 316L steel septum retainer in a simple inverted U shape with outward pointing ends &amp; Gauge: 1.6mm  &amp;  Length: 10mm</v>
      </c>
      <c r="B94" s="57" t="str">
        <f>'Copy paste to Here'!C98</f>
        <v>SEPTB</v>
      </c>
      <c r="C94" s="57" t="s">
        <v>878</v>
      </c>
      <c r="D94" s="58">
        <f>Invoice!B98</f>
        <v>2</v>
      </c>
      <c r="E94" s="59">
        <f>'Shipping Invoice'!J98*$N$1</f>
        <v>21.29</v>
      </c>
      <c r="F94" s="59">
        <f t="shared" si="3"/>
        <v>42.58</v>
      </c>
      <c r="G94" s="60">
        <f t="shared" si="4"/>
        <v>21.29</v>
      </c>
      <c r="H94" s="63">
        <f t="shared" si="5"/>
        <v>42.58</v>
      </c>
    </row>
    <row r="95" spans="1:8" s="62" customFormat="1" ht="24">
      <c r="A95" s="56" t="str">
        <f>IF((LEN('Copy paste to Here'!G99))&gt;5,((CONCATENATE('Copy paste to Here'!G99," &amp; ",'Copy paste to Here'!D99,"  &amp;  ",'Copy paste to Here'!E99))),"Empty Cell")</f>
        <v xml:space="preserve">Surgical steel eyebrow spiral, 20g (0.8mm) with two 3mm balls &amp; Length: 10mm  &amp;  </v>
      </c>
      <c r="B95" s="57" t="str">
        <f>'Copy paste to Here'!C99</f>
        <v>SP20B</v>
      </c>
      <c r="C95" s="57" t="s">
        <v>825</v>
      </c>
      <c r="D95" s="58">
        <f>Invoice!B99</f>
        <v>2</v>
      </c>
      <c r="E95" s="59">
        <f>'Shipping Invoice'!J99*$N$1</f>
        <v>14.07</v>
      </c>
      <c r="F95" s="59">
        <f t="shared" si="3"/>
        <v>28.14</v>
      </c>
      <c r="G95" s="60">
        <f t="shared" si="4"/>
        <v>14.07</v>
      </c>
      <c r="H95" s="63">
        <f t="shared" si="5"/>
        <v>28.14</v>
      </c>
    </row>
    <row r="96" spans="1:8" s="62" customFormat="1" ht="24">
      <c r="A96" s="56" t="str">
        <f>IF((LEN('Copy paste to Here'!G100))&gt;5,((CONCATENATE('Copy paste to Here'!G100," &amp; ",'Copy paste to Here'!D100,"  &amp;  ",'Copy paste to Here'!E100))),"Empty Cell")</f>
        <v xml:space="preserve">Surgical steel spiral, 20g (0.8mm) with two 3mm cones &amp; Length: 8mm  &amp;  </v>
      </c>
      <c r="B96" s="57" t="str">
        <f>'Copy paste to Here'!C100</f>
        <v>SP20CN</v>
      </c>
      <c r="C96" s="57" t="s">
        <v>827</v>
      </c>
      <c r="D96" s="58">
        <f>Invoice!B100</f>
        <v>2</v>
      </c>
      <c r="E96" s="59">
        <f>'Shipping Invoice'!J100*$N$1</f>
        <v>14.07</v>
      </c>
      <c r="F96" s="59">
        <f t="shared" si="3"/>
        <v>28.14</v>
      </c>
      <c r="G96" s="60">
        <f t="shared" si="4"/>
        <v>14.07</v>
      </c>
      <c r="H96" s="63">
        <f t="shared" si="5"/>
        <v>28.14</v>
      </c>
    </row>
    <row r="97" spans="1:8" s="62" customFormat="1" ht="24">
      <c r="A97" s="56" t="str">
        <f>IF((LEN('Copy paste to Here'!G101))&gt;5,((CONCATENATE('Copy paste to Here'!G101," &amp; ",'Copy paste to Here'!D101,"  &amp;  ",'Copy paste to Here'!E101))),"Empty Cell")</f>
        <v xml:space="preserve">Surgical steel eyebrow spiral, 16g (1.2mm) with two 3mm cones &amp; Length: 6mm  &amp;  </v>
      </c>
      <c r="B97" s="57" t="str">
        <f>'Copy paste to Here'!C101</f>
        <v>SPECN</v>
      </c>
      <c r="C97" s="57" t="s">
        <v>829</v>
      </c>
      <c r="D97" s="58">
        <f>Invoice!B101</f>
        <v>2</v>
      </c>
      <c r="E97" s="59">
        <f>'Shipping Invoice'!J101*$N$1</f>
        <v>10.47</v>
      </c>
      <c r="F97" s="59">
        <f t="shared" si="3"/>
        <v>20.94</v>
      </c>
      <c r="G97" s="60">
        <f t="shared" si="4"/>
        <v>10.47</v>
      </c>
      <c r="H97" s="63">
        <f t="shared" si="5"/>
        <v>20.94</v>
      </c>
    </row>
    <row r="98" spans="1:8" s="62" customFormat="1" ht="24">
      <c r="A98" s="56" t="str">
        <f>IF((LEN('Copy paste to Here'!G102))&gt;5,((CONCATENATE('Copy paste to Here'!G102," &amp; ",'Copy paste to Here'!D102,"  &amp;  ",'Copy paste to Here'!E102))),"Empty Cell")</f>
        <v>Premium PVD plated surgical steel eyebrow spiral, 16g (1.2mm) with two 3mm balls &amp; Length: 6mm  &amp;  Color: Black</v>
      </c>
      <c r="B98" s="57" t="str">
        <f>'Copy paste to Here'!C102</f>
        <v>SPETB</v>
      </c>
      <c r="C98" s="57" t="s">
        <v>606</v>
      </c>
      <c r="D98" s="58">
        <f>Invoice!B102</f>
        <v>6</v>
      </c>
      <c r="E98" s="59">
        <f>'Shipping Invoice'!J102*$N$1</f>
        <v>24.9</v>
      </c>
      <c r="F98" s="59">
        <f t="shared" si="3"/>
        <v>149.39999999999998</v>
      </c>
      <c r="G98" s="60">
        <f t="shared" si="4"/>
        <v>24.9</v>
      </c>
      <c r="H98" s="63">
        <f t="shared" si="5"/>
        <v>149.39999999999998</v>
      </c>
    </row>
    <row r="99" spans="1:8" s="62" customFormat="1" ht="24">
      <c r="A99" s="56" t="str">
        <f>IF((LEN('Copy paste to Here'!G103))&gt;5,((CONCATENATE('Copy paste to Here'!G103," &amp; ",'Copy paste to Here'!D103,"  &amp;  ",'Copy paste to Here'!E103))),"Empty Cell")</f>
        <v>Premium PVD plated surgical steel eyebrow spiral, 16g (1.2mm) with two 3mm balls &amp; Length: 8mm  &amp;  Color: Black</v>
      </c>
      <c r="B99" s="57" t="str">
        <f>'Copy paste to Here'!C103</f>
        <v>SPETB</v>
      </c>
      <c r="C99" s="57" t="s">
        <v>606</v>
      </c>
      <c r="D99" s="58">
        <f>Invoice!B103</f>
        <v>2</v>
      </c>
      <c r="E99" s="59">
        <f>'Shipping Invoice'!J103*$N$1</f>
        <v>24.9</v>
      </c>
      <c r="F99" s="59">
        <f t="shared" si="3"/>
        <v>49.8</v>
      </c>
      <c r="G99" s="60">
        <f t="shared" si="4"/>
        <v>24.9</v>
      </c>
      <c r="H99" s="63">
        <f t="shared" si="5"/>
        <v>49.8</v>
      </c>
    </row>
    <row r="100" spans="1:8" s="62" customFormat="1" ht="24">
      <c r="A100" s="56" t="str">
        <f>IF((LEN('Copy paste to Here'!G104))&gt;5,((CONCATENATE('Copy paste to Here'!G104," &amp; ",'Copy paste to Here'!D104,"  &amp;  ",'Copy paste to Here'!E104))),"Empty Cell")</f>
        <v>PVD plated surgical steel spiral, 18g (1mm) with two 3mm balls &amp; Length: 6mm  &amp;  Color: Black</v>
      </c>
      <c r="B100" s="57" t="str">
        <f>'Copy paste to Here'!C104</f>
        <v>SPT18B3</v>
      </c>
      <c r="C100" s="57" t="s">
        <v>831</v>
      </c>
      <c r="D100" s="58">
        <f>Invoice!B104</f>
        <v>2</v>
      </c>
      <c r="E100" s="59">
        <f>'Shipping Invoice'!J104*$N$1</f>
        <v>24.9</v>
      </c>
      <c r="F100" s="59">
        <f t="shared" si="3"/>
        <v>49.8</v>
      </c>
      <c r="G100" s="60">
        <f t="shared" si="4"/>
        <v>24.9</v>
      </c>
      <c r="H100" s="63">
        <f t="shared" si="5"/>
        <v>49.8</v>
      </c>
    </row>
    <row r="101" spans="1:8" s="62" customFormat="1" ht="24">
      <c r="A101" s="56" t="str">
        <f>IF((LEN('Copy paste to Here'!G105))&gt;5,((CONCATENATE('Copy paste to Here'!G105," &amp; ",'Copy paste to Here'!D105,"  &amp;  ",'Copy paste to Here'!E105))),"Empty Cell")</f>
        <v>PVD plated surgical steel spiral, 18g (1mm) with two 3mm balls &amp; Length: 10mm  &amp;  Color: Black</v>
      </c>
      <c r="B101" s="57" t="str">
        <f>'Copy paste to Here'!C105</f>
        <v>SPT18B3</v>
      </c>
      <c r="C101" s="57" t="s">
        <v>831</v>
      </c>
      <c r="D101" s="58">
        <f>Invoice!B105</f>
        <v>2</v>
      </c>
      <c r="E101" s="59">
        <f>'Shipping Invoice'!J105*$N$1</f>
        <v>24.9</v>
      </c>
      <c r="F101" s="59">
        <f t="shared" si="3"/>
        <v>49.8</v>
      </c>
      <c r="G101" s="60">
        <f t="shared" si="4"/>
        <v>24.9</v>
      </c>
      <c r="H101" s="63">
        <f t="shared" si="5"/>
        <v>49.8</v>
      </c>
    </row>
    <row r="102" spans="1:8" s="62" customFormat="1" ht="24">
      <c r="A102" s="56" t="str">
        <f>IF((LEN('Copy paste to Here'!G106))&gt;5,((CONCATENATE('Copy paste to Here'!G106," &amp; ",'Copy paste to Here'!D106,"  &amp;  ",'Copy paste to Here'!E106))),"Empty Cell")</f>
        <v>Anodized surgical steel eyebrow spiral, 20g (0.8mm) with two 3mm cones &amp; Length: 6mm  &amp;  Color: Black</v>
      </c>
      <c r="B102" s="57" t="str">
        <f>'Copy paste to Here'!C106</f>
        <v>SPT20CN</v>
      </c>
      <c r="C102" s="57" t="s">
        <v>833</v>
      </c>
      <c r="D102" s="58">
        <f>Invoice!B106</f>
        <v>4</v>
      </c>
      <c r="E102" s="59">
        <f>'Shipping Invoice'!J106*$N$1</f>
        <v>21.29</v>
      </c>
      <c r="F102" s="59">
        <f t="shared" si="3"/>
        <v>85.16</v>
      </c>
      <c r="G102" s="60">
        <f t="shared" si="4"/>
        <v>21.29</v>
      </c>
      <c r="H102" s="63">
        <f t="shared" si="5"/>
        <v>85.16</v>
      </c>
    </row>
    <row r="103" spans="1:8" s="62" customFormat="1" ht="24">
      <c r="A103" s="56" t="str">
        <f>IF((LEN('Copy paste to Here'!G107))&gt;5,((CONCATENATE('Copy paste to Here'!G107," &amp; ",'Copy paste to Here'!D107,"  &amp;  ",'Copy paste to Here'!E107))),"Empty Cell")</f>
        <v>Anodized surgical steel eyebrow spiral, 20g (0.8mm) with two 3mm cones &amp; Length: 6mm  &amp;  Color: Gold</v>
      </c>
      <c r="B103" s="57" t="str">
        <f>'Copy paste to Here'!C107</f>
        <v>SPT20CN</v>
      </c>
      <c r="C103" s="57" t="s">
        <v>833</v>
      </c>
      <c r="D103" s="58">
        <f>Invoice!B107</f>
        <v>2</v>
      </c>
      <c r="E103" s="59">
        <f>'Shipping Invoice'!J107*$N$1</f>
        <v>21.29</v>
      </c>
      <c r="F103" s="59">
        <f t="shared" si="3"/>
        <v>42.58</v>
      </c>
      <c r="G103" s="60">
        <f t="shared" si="4"/>
        <v>21.29</v>
      </c>
      <c r="H103" s="63">
        <f t="shared" si="5"/>
        <v>42.58</v>
      </c>
    </row>
    <row r="104" spans="1:8" s="62" customFormat="1" ht="24">
      <c r="A104" s="56" t="str">
        <f>IF((LEN('Copy paste to Here'!G108))&gt;5,((CONCATENATE('Copy paste to Here'!G108," &amp; ",'Copy paste to Here'!D108,"  &amp;  ",'Copy paste to Here'!E108))),"Empty Cell")</f>
        <v xml:space="preserve">Bio flexible tongue retainer, 14g (1.6mm) with silicon O-ring &amp; Color: # 1 in picture  &amp;  </v>
      </c>
      <c r="B104" s="57" t="str">
        <f>'Copy paste to Here'!C108</f>
        <v>TR14</v>
      </c>
      <c r="C104" s="57" t="s">
        <v>650</v>
      </c>
      <c r="D104" s="58">
        <f>Invoice!B108</f>
        <v>5</v>
      </c>
      <c r="E104" s="59">
        <f>'Shipping Invoice'!J108*$N$1</f>
        <v>5.05</v>
      </c>
      <c r="F104" s="59">
        <f t="shared" si="3"/>
        <v>25.25</v>
      </c>
      <c r="G104" s="60">
        <f t="shared" si="4"/>
        <v>5.05</v>
      </c>
      <c r="H104" s="63">
        <f t="shared" si="5"/>
        <v>25.25</v>
      </c>
    </row>
    <row r="105" spans="1:8" s="62" customFormat="1" ht="24">
      <c r="A105" s="56" t="str">
        <f>IF((LEN('Copy paste to Here'!G109))&gt;5,((CONCATENATE('Copy paste to Here'!G109," &amp; ",'Copy paste to Here'!D109,"  &amp;  ",'Copy paste to Here'!E109))),"Empty Cell")</f>
        <v xml:space="preserve">Titanium G23 eyebrow banana, 16g (1.2mm) with two 3mm balls &amp; Length: 14mm  &amp;  </v>
      </c>
      <c r="B105" s="57" t="str">
        <f>'Copy paste to Here'!C109</f>
        <v>UBNEB</v>
      </c>
      <c r="C105" s="57" t="s">
        <v>835</v>
      </c>
      <c r="D105" s="58">
        <f>Invoice!B109</f>
        <v>2</v>
      </c>
      <c r="E105" s="59">
        <f>'Shipping Invoice'!J109*$N$1</f>
        <v>35.729999999999997</v>
      </c>
      <c r="F105" s="59">
        <f t="shared" si="3"/>
        <v>71.459999999999994</v>
      </c>
      <c r="G105" s="60">
        <f t="shared" si="4"/>
        <v>35.729999999999997</v>
      </c>
      <c r="H105" s="63">
        <f t="shared" si="5"/>
        <v>71.459999999999994</v>
      </c>
    </row>
    <row r="106" spans="1:8" s="62" customFormat="1" ht="24">
      <c r="A106" s="56" t="str">
        <f>IF((LEN('Copy paste to Here'!G110))&gt;5,((CONCATENATE('Copy paste to Here'!G110," &amp; ",'Copy paste to Here'!D110,"  &amp;  ",'Copy paste to Here'!E110))),"Empty Cell")</f>
        <v>Anodized titanium G23 eyebrow banana, 16g (1.2mm) with two 3mm balls &amp; Length: 8mm  &amp;  Color: Green</v>
      </c>
      <c r="B106" s="57" t="str">
        <f>'Copy paste to Here'!C110</f>
        <v>UTBNEB</v>
      </c>
      <c r="C106" s="57" t="s">
        <v>837</v>
      </c>
      <c r="D106" s="58">
        <f>Invoice!B110</f>
        <v>8</v>
      </c>
      <c r="E106" s="59">
        <f>'Shipping Invoice'!J110*$N$1</f>
        <v>49.8</v>
      </c>
      <c r="F106" s="59">
        <f t="shared" si="3"/>
        <v>398.4</v>
      </c>
      <c r="G106" s="60">
        <f t="shared" si="4"/>
        <v>49.8</v>
      </c>
      <c r="H106" s="63">
        <f t="shared" si="5"/>
        <v>398.4</v>
      </c>
    </row>
    <row r="107" spans="1:8" s="62" customFormat="1" ht="24">
      <c r="A107" s="56" t="str">
        <f>IF((LEN('Copy paste to Here'!G111))&gt;5,((CONCATENATE('Copy paste to Here'!G111," &amp; ",'Copy paste to Here'!D111,"  &amp;  ",'Copy paste to Here'!E111))),"Empty Cell")</f>
        <v>Anodized titanium G23 eyebrow banana, 16g (1.2mm) with two 3mm balls &amp; Length: 10mm  &amp;  Color: Green</v>
      </c>
      <c r="B107" s="57" t="str">
        <f>'Copy paste to Here'!C111</f>
        <v>UTBNEB</v>
      </c>
      <c r="C107" s="57" t="s">
        <v>837</v>
      </c>
      <c r="D107" s="58">
        <f>Invoice!B111</f>
        <v>8</v>
      </c>
      <c r="E107" s="59">
        <f>'Shipping Invoice'!J111*$N$1</f>
        <v>49.8</v>
      </c>
      <c r="F107" s="59">
        <f t="shared" si="3"/>
        <v>398.4</v>
      </c>
      <c r="G107" s="60">
        <f t="shared" si="4"/>
        <v>49.8</v>
      </c>
      <c r="H107" s="63">
        <f t="shared" si="5"/>
        <v>398.4</v>
      </c>
    </row>
    <row r="108" spans="1:8" s="62" customFormat="1" ht="25.5">
      <c r="A108" s="56" t="str">
        <f>IF((LEN('Copy paste to Here'!G112))&gt;5,((CONCATENATE('Copy paste to Here'!G112," &amp; ",'Copy paste to Here'!D112,"  &amp;  ",'Copy paste to Here'!E112))),"Empty Cell")</f>
        <v>Anodized titanium G23 eyebrow banana, 16g (1.2mm) with two 3mm cones &amp; Length: 8mm  &amp;  Color: Green</v>
      </c>
      <c r="B108" s="57" t="str">
        <f>'Copy paste to Here'!C112</f>
        <v>UTBNECN</v>
      </c>
      <c r="C108" s="57" t="s">
        <v>839</v>
      </c>
      <c r="D108" s="58">
        <f>Invoice!B112</f>
        <v>8</v>
      </c>
      <c r="E108" s="59">
        <f>'Shipping Invoice'!J112*$N$1</f>
        <v>50.16</v>
      </c>
      <c r="F108" s="59">
        <f t="shared" si="3"/>
        <v>401.28</v>
      </c>
      <c r="G108" s="60">
        <f t="shared" si="4"/>
        <v>50.16</v>
      </c>
      <c r="H108" s="63">
        <f t="shared" si="5"/>
        <v>401.28</v>
      </c>
    </row>
    <row r="109" spans="1:8" s="62" customFormat="1" ht="25.5">
      <c r="A109" s="56" t="str">
        <f>IF((LEN('Copy paste to Here'!G113))&gt;5,((CONCATENATE('Copy paste to Here'!G113," &amp; ",'Copy paste to Here'!D113,"  &amp;  ",'Copy paste to Here'!E113))),"Empty Cell")</f>
        <v>Anodized titanium G23 eyebrow banana, 16g (1.2mm) with two 3mm cones &amp; Length: 10mm  &amp;  Color: Green</v>
      </c>
      <c r="B109" s="57" t="str">
        <f>'Copy paste to Here'!C113</f>
        <v>UTBNECN</v>
      </c>
      <c r="C109" s="57" t="s">
        <v>839</v>
      </c>
      <c r="D109" s="58">
        <f>Invoice!B113</f>
        <v>8</v>
      </c>
      <c r="E109" s="59">
        <f>'Shipping Invoice'!J113*$N$1</f>
        <v>50.16</v>
      </c>
      <c r="F109" s="59">
        <f t="shared" si="3"/>
        <v>401.28</v>
      </c>
      <c r="G109" s="60">
        <f t="shared" si="4"/>
        <v>50.16</v>
      </c>
      <c r="H109" s="63">
        <f t="shared" si="5"/>
        <v>401.28</v>
      </c>
    </row>
    <row r="110" spans="1:8" s="62" customFormat="1" ht="25.5">
      <c r="A110" s="56" t="str">
        <f>IF((LEN('Copy paste to Here'!G114))&gt;5,((CONCATENATE('Copy paste to Here'!G114," &amp; ",'Copy paste to Here'!D114,"  &amp;  ",'Copy paste to Here'!E114))),"Empty Cell")</f>
        <v>Pack of 10 pcs. of bioflex banana posts with external threading, 16g (1.2mm) &amp; Length: 10mm  &amp;  Color: Clear</v>
      </c>
      <c r="B110" s="57" t="str">
        <f>'Copy paste to Here'!C114</f>
        <v>XABN16G</v>
      </c>
      <c r="C110" s="57" t="s">
        <v>841</v>
      </c>
      <c r="D110" s="58">
        <f>Invoice!B114</f>
        <v>3</v>
      </c>
      <c r="E110" s="59">
        <f>'Shipping Invoice'!J114*$N$1</f>
        <v>28.15</v>
      </c>
      <c r="F110" s="59">
        <f t="shared" si="3"/>
        <v>84.449999999999989</v>
      </c>
      <c r="G110" s="60">
        <f t="shared" si="4"/>
        <v>28.15</v>
      </c>
      <c r="H110" s="63">
        <f t="shared" si="5"/>
        <v>84.449999999999989</v>
      </c>
    </row>
    <row r="111" spans="1:8" s="62" customFormat="1" ht="24">
      <c r="A111" s="56" t="str">
        <f>IF((LEN('Copy paste to Here'!G115))&gt;5,((CONCATENATE('Copy paste to Here'!G115," &amp; ",'Copy paste to Here'!D115,"  &amp;  ",'Copy paste to Here'!E115))),"Empty Cell")</f>
        <v xml:space="preserve">Pack of 10 pcs. of 3mm Bio-Flex balls with bezel set crystal with 1.2mm threading (16g) &amp; Crystal Color: Clear  &amp;  </v>
      </c>
      <c r="B111" s="57" t="str">
        <f>'Copy paste to Here'!C115</f>
        <v>XAJB3</v>
      </c>
      <c r="C111" s="57" t="s">
        <v>843</v>
      </c>
      <c r="D111" s="58">
        <f>Invoice!B115</f>
        <v>1</v>
      </c>
      <c r="E111" s="59">
        <f>'Shipping Invoice'!J115*$N$1</f>
        <v>88.42</v>
      </c>
      <c r="F111" s="59">
        <f t="shared" si="3"/>
        <v>88.42</v>
      </c>
      <c r="G111" s="60">
        <f t="shared" si="4"/>
        <v>88.42</v>
      </c>
      <c r="H111" s="63">
        <f t="shared" si="5"/>
        <v>88.42</v>
      </c>
    </row>
    <row r="112" spans="1:8" s="62" customFormat="1" ht="24">
      <c r="A112" s="56" t="str">
        <f>IF((LEN('Copy paste to Here'!G116))&gt;5,((CONCATENATE('Copy paste to Here'!G116," &amp; ",'Copy paste to Here'!D116,"  &amp;  ",'Copy paste to Here'!E116))),"Empty Cell")</f>
        <v xml:space="preserve">Pack of 10 pcs. of 4mm Bio-Flex balls with bezel set crystal with 1.6mm threading (14g) &amp; Crystal Color: Rose  &amp;  </v>
      </c>
      <c r="B112" s="57" t="str">
        <f>'Copy paste to Here'!C116</f>
        <v>XAJB4</v>
      </c>
      <c r="C112" s="57" t="s">
        <v>845</v>
      </c>
      <c r="D112" s="58">
        <f>Invoice!B116</f>
        <v>1</v>
      </c>
      <c r="E112" s="59">
        <f>'Shipping Invoice'!J116*$N$1</f>
        <v>95.64</v>
      </c>
      <c r="F112" s="59">
        <f t="shared" si="3"/>
        <v>95.64</v>
      </c>
      <c r="G112" s="60">
        <f t="shared" si="4"/>
        <v>95.64</v>
      </c>
      <c r="H112" s="63">
        <f t="shared" si="5"/>
        <v>95.64</v>
      </c>
    </row>
    <row r="113" spans="1:8" s="62" customFormat="1" ht="24">
      <c r="A113" s="56" t="str">
        <f>IF((LEN('Copy paste to Here'!G117))&gt;5,((CONCATENATE('Copy paste to Here'!G117," &amp; ",'Copy paste to Here'!D117,"  &amp;  ",'Copy paste to Here'!E117))),"Empty Cell")</f>
        <v xml:space="preserve">Pack of 10 pcs. of 4mm anodized surgical steel cones with threading 1.6mm (14g) &amp; Color: Black  &amp;  </v>
      </c>
      <c r="B113" s="57" t="str">
        <f>'Copy paste to Here'!C117</f>
        <v>XCNT4G</v>
      </c>
      <c r="C113" s="57" t="s">
        <v>847</v>
      </c>
      <c r="D113" s="58">
        <f>Invoice!B117</f>
        <v>1</v>
      </c>
      <c r="E113" s="59">
        <f>'Shipping Invoice'!J117*$N$1</f>
        <v>70.73</v>
      </c>
      <c r="F113" s="59">
        <f t="shared" si="3"/>
        <v>70.73</v>
      </c>
      <c r="G113" s="60">
        <f t="shared" si="4"/>
        <v>70.73</v>
      </c>
      <c r="H113" s="63">
        <f t="shared" si="5"/>
        <v>70.73</v>
      </c>
    </row>
    <row r="114" spans="1:8" s="62" customFormat="1" ht="36">
      <c r="A114" s="56" t="str">
        <f>IF((LEN('Copy paste to Here'!G118))&gt;5,((CONCATENATE('Copy paste to Here'!G118," &amp; ",'Copy paste to Here'!D118,"  &amp;  ",'Copy paste to Here'!E118))),"Empty Cell")</f>
        <v xml:space="preserve">Pack of 10 pcs. of 3mm surgical steel half jewel balls with bezel set crystal with 1.2mm threading (16g) &amp; Crystal Color: Sapphire  &amp;  </v>
      </c>
      <c r="B114" s="57" t="str">
        <f>'Copy paste to Here'!C118</f>
        <v>XHJB3</v>
      </c>
      <c r="C114" s="57" t="s">
        <v>849</v>
      </c>
      <c r="D114" s="58">
        <f>Invoice!B118</f>
        <v>1</v>
      </c>
      <c r="E114" s="59">
        <f>'Shipping Invoice'!J118*$N$1</f>
        <v>133.53</v>
      </c>
      <c r="F114" s="59">
        <f t="shared" si="3"/>
        <v>133.53</v>
      </c>
      <c r="G114" s="60">
        <f t="shared" si="4"/>
        <v>133.53</v>
      </c>
      <c r="H114" s="63">
        <f t="shared" si="5"/>
        <v>133.53</v>
      </c>
    </row>
    <row r="115" spans="1:8" s="62" customFormat="1" ht="36">
      <c r="A115" s="56" t="str">
        <f>IF((LEN('Copy paste to Here'!G119))&gt;5,((CONCATENATE('Copy paste to Here'!G119," &amp; ",'Copy paste to Here'!D119,"  &amp;  ",'Copy paste to Here'!E119))),"Empty Cell")</f>
        <v xml:space="preserve">Pack of 10 pcs. of 4mm anodized surgical steel balls with bezel set crystal and with 1.6mm threading (14g) &amp; Color: Black Anodized w/ Aquamarine crystal  &amp;  </v>
      </c>
      <c r="B115" s="57" t="str">
        <f>'Copy paste to Here'!C119</f>
        <v>XJBT4G</v>
      </c>
      <c r="C115" s="57" t="s">
        <v>851</v>
      </c>
      <c r="D115" s="58">
        <f>Invoice!B119</f>
        <v>1</v>
      </c>
      <c r="E115" s="59">
        <f>'Shipping Invoice'!J119*$N$1</f>
        <v>191.63</v>
      </c>
      <c r="F115" s="59">
        <f t="shared" si="3"/>
        <v>191.63</v>
      </c>
      <c r="G115" s="60">
        <f t="shared" si="4"/>
        <v>191.63</v>
      </c>
      <c r="H115" s="63">
        <f t="shared" si="5"/>
        <v>191.63</v>
      </c>
    </row>
    <row r="116" spans="1:8" s="62" customFormat="1" ht="24">
      <c r="A116" s="56" t="str">
        <f>IF((LEN('Copy paste to Here'!G120))&gt;5,((CONCATENATE('Copy paste to Here'!G120," &amp; ",'Copy paste to Here'!D120,"  &amp;  ",'Copy paste to Here'!E120))),"Empty Cell")</f>
        <v xml:space="preserve">Pack of 10 pcs. of 3mm Rose gold PVD plated 316L steel balls with bezel set crystal and with 1.6mm threading (14g) &amp;   &amp;  </v>
      </c>
      <c r="B116" s="57" t="str">
        <f>'Copy paste to Here'!C120</f>
        <v>XJBTT3G</v>
      </c>
      <c r="C116" s="57" t="s">
        <v>854</v>
      </c>
      <c r="D116" s="58">
        <f>Invoice!B120</f>
        <v>1</v>
      </c>
      <c r="E116" s="59">
        <f>'Shipping Invoice'!J120*$N$1</f>
        <v>190.55</v>
      </c>
      <c r="F116" s="59">
        <f t="shared" si="3"/>
        <v>190.55</v>
      </c>
      <c r="G116" s="60">
        <f t="shared" si="4"/>
        <v>190.55</v>
      </c>
      <c r="H116" s="63">
        <f t="shared" si="5"/>
        <v>190.55</v>
      </c>
    </row>
    <row r="117" spans="1:8" s="62" customFormat="1" ht="24">
      <c r="A117" s="56" t="str">
        <f>IF((LEN('Copy paste to Here'!G121))&gt;5,((CONCATENATE('Copy paste to Here'!G121," &amp; ",'Copy paste to Here'!D121,"  &amp;  ",'Copy paste to Here'!E121))),"Empty Cell")</f>
        <v xml:space="preserve">Set of 10 pcs. of 3mm acrylic ball in solid colors with 16g (1.2mm) threading &amp; Color: Green  &amp;  </v>
      </c>
      <c r="B117" s="57" t="str">
        <f>'Copy paste to Here'!C121</f>
        <v>XSAB3</v>
      </c>
      <c r="C117" s="57" t="s">
        <v>856</v>
      </c>
      <c r="D117" s="58">
        <f>Invoice!B121</f>
        <v>1</v>
      </c>
      <c r="E117" s="59">
        <f>'Shipping Invoice'!J121*$N$1</f>
        <v>23.1</v>
      </c>
      <c r="F117" s="59">
        <f t="shared" si="3"/>
        <v>23.1</v>
      </c>
      <c r="G117" s="60">
        <f t="shared" si="4"/>
        <v>23.1</v>
      </c>
      <c r="H117" s="63">
        <f t="shared" si="5"/>
        <v>23.1</v>
      </c>
    </row>
    <row r="118" spans="1:8" s="62" customFormat="1" ht="24">
      <c r="A118" s="56" t="str">
        <f>IF((LEN('Copy paste to Here'!G122))&gt;5,((CONCATENATE('Copy paste to Here'!G122," &amp; ",'Copy paste to Here'!D122,"  &amp;  ",'Copy paste to Here'!E122))),"Empty Cell")</f>
        <v xml:space="preserve">Set of 10 pcs. of 4mm acrylic ball in solid colors with 14g (1.6mm) threading &amp; Color: Purple  &amp;  </v>
      </c>
      <c r="B118" s="57" t="str">
        <f>'Copy paste to Here'!C122</f>
        <v>XSAB4</v>
      </c>
      <c r="C118" s="57" t="s">
        <v>858</v>
      </c>
      <c r="D118" s="58">
        <f>Invoice!B122</f>
        <v>1</v>
      </c>
      <c r="E118" s="59">
        <f>'Shipping Invoice'!J122*$N$1</f>
        <v>23.1</v>
      </c>
      <c r="F118" s="59">
        <f t="shared" si="3"/>
        <v>23.1</v>
      </c>
      <c r="G118" s="60">
        <f t="shared" si="4"/>
        <v>23.1</v>
      </c>
      <c r="H118" s="63">
        <f t="shared" si="5"/>
        <v>23.1</v>
      </c>
    </row>
    <row r="119" spans="1:8" s="62" customFormat="1" ht="24">
      <c r="A119" s="56" t="str">
        <f>IF((LEN('Copy paste to Here'!G123))&gt;5,((CONCATENATE('Copy paste to Here'!G123," &amp; ",'Copy paste to Here'!D123,"  &amp;  ",'Copy paste to Here'!E123))),"Empty Cell")</f>
        <v xml:space="preserve">Set of 10 pcs. of 3mm solid color acrylic cones with 16g (1.2mm) threading &amp; Color: Pink  &amp;  </v>
      </c>
      <c r="B119" s="57" t="str">
        <f>'Copy paste to Here'!C123</f>
        <v>XSACN3</v>
      </c>
      <c r="C119" s="57" t="s">
        <v>861</v>
      </c>
      <c r="D119" s="58">
        <f>Invoice!B123</f>
        <v>1</v>
      </c>
      <c r="E119" s="59">
        <f>'Shipping Invoice'!J123*$N$1</f>
        <v>26.71</v>
      </c>
      <c r="F119" s="59">
        <f t="shared" si="3"/>
        <v>26.71</v>
      </c>
      <c r="G119" s="60">
        <f t="shared" si="4"/>
        <v>26.71</v>
      </c>
      <c r="H119" s="63">
        <f t="shared" si="5"/>
        <v>26.71</v>
      </c>
    </row>
    <row r="120" spans="1:8" s="62" customFormat="1" ht="36">
      <c r="A120" s="56" t="str">
        <f>IF((LEN('Copy paste to Here'!G124))&gt;5,((CONCATENATE('Copy paste to Here'!G124," &amp; ",'Copy paste to Here'!D124,"  &amp;  ",'Copy paste to Here'!E124))),"Empty Cell")</f>
        <v>Pack of 10 pcs. of anodized 316L steel eyebrow banana post - threading 1.2mm (16g) - length 6mm - 16mm &amp; Length: 10mm  &amp;  Color: Black</v>
      </c>
      <c r="B120" s="57" t="str">
        <f>'Copy paste to Here'!C124</f>
        <v>XTBN16G</v>
      </c>
      <c r="C120" s="57" t="s">
        <v>864</v>
      </c>
      <c r="D120" s="58">
        <f>Invoice!B124</f>
        <v>1</v>
      </c>
      <c r="E120" s="59">
        <f>'Shipping Invoice'!J124*$N$1</f>
        <v>98.88</v>
      </c>
      <c r="F120" s="59">
        <f t="shared" si="3"/>
        <v>98.88</v>
      </c>
      <c r="G120" s="60">
        <f t="shared" si="4"/>
        <v>98.88</v>
      </c>
      <c r="H120" s="63">
        <f t="shared" si="5"/>
        <v>98.88</v>
      </c>
    </row>
    <row r="121" spans="1:8" s="62" customFormat="1" ht="24">
      <c r="A121" s="56" t="str">
        <f>IF((LEN('Copy paste to Here'!G125))&gt;5,((CONCATENATE('Copy paste to Here'!G125," &amp; ",'Copy paste to Here'!D125,"  &amp;  ",'Copy paste to Here'!E125))),"Empty Cell")</f>
        <v xml:space="preserve">Set of 10 pcs. of 4mm acrylic UV balls with 14g (1.6mm) threading &amp; Color: Red  &amp;  </v>
      </c>
      <c r="B121" s="57" t="str">
        <f>'Copy paste to Here'!C125</f>
        <v>XUVB4</v>
      </c>
      <c r="C121" s="57" t="s">
        <v>866</v>
      </c>
      <c r="D121" s="58">
        <f>Invoice!B125</f>
        <v>1</v>
      </c>
      <c r="E121" s="59">
        <f>'Shipping Invoice'!J125*$N$1</f>
        <v>23.1</v>
      </c>
      <c r="F121" s="59">
        <f t="shared" si="3"/>
        <v>23.1</v>
      </c>
      <c r="G121" s="60">
        <f t="shared" si="4"/>
        <v>23.1</v>
      </c>
      <c r="H121" s="63">
        <f t="shared" si="5"/>
        <v>23.1</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10850.439999999997</v>
      </c>
      <c r="G1000" s="60"/>
      <c r="H1000" s="61">
        <f t="shared" ref="H1000:H1007" si="49">F1000*$E$14</f>
        <v>10850.439999999997</v>
      </c>
    </row>
    <row r="1001" spans="1:8" s="62" customFormat="1">
      <c r="A1001" s="56" t="str">
        <f>'[2]Copy paste to Here'!T2</f>
        <v>SHIPPING HANDLING</v>
      </c>
      <c r="B1001" s="75"/>
      <c r="C1001" s="75"/>
      <c r="D1001" s="76"/>
      <c r="E1001" s="67"/>
      <c r="F1001" s="59">
        <f>Invoice!J127</f>
        <v>-4340.1759999999986</v>
      </c>
      <c r="G1001" s="60"/>
      <c r="H1001" s="61">
        <f t="shared" si="49"/>
        <v>-4340.1759999999986</v>
      </c>
    </row>
    <row r="1002" spans="1:8" s="62" customFormat="1" outlineLevel="1">
      <c r="A1002" s="56" t="str">
        <f>'[2]Copy paste to Here'!T3</f>
        <v>DISCOUNT</v>
      </c>
      <c r="B1002" s="75"/>
      <c r="C1002" s="75"/>
      <c r="D1002" s="76"/>
      <c r="E1002" s="67"/>
      <c r="F1002" s="59">
        <f>Invoice!J128</f>
        <v>0</v>
      </c>
      <c r="G1002" s="60"/>
      <c r="H1002" s="61">
        <f t="shared" si="49"/>
        <v>0</v>
      </c>
    </row>
    <row r="1003" spans="1:8" s="62" customFormat="1">
      <c r="A1003" s="56" t="str">
        <f>'[2]Copy paste to Here'!T4</f>
        <v>Total:</v>
      </c>
      <c r="B1003" s="75"/>
      <c r="C1003" s="75"/>
      <c r="D1003" s="76"/>
      <c r="E1003" s="67"/>
      <c r="F1003" s="59">
        <f>SUM(F1000:F1002)</f>
        <v>6510.2639999999983</v>
      </c>
      <c r="G1003" s="60"/>
      <c r="H1003" s="61">
        <f t="shared" si="49"/>
        <v>6510.2639999999983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10850.439999999997</v>
      </c>
    </row>
    <row r="1010" spans="1:8" s="21" customFormat="1">
      <c r="A1010" s="22"/>
      <c r="E1010" s="21" t="s">
        <v>182</v>
      </c>
      <c r="H1010" s="84">
        <f>(SUMIF($A$1000:$A$1008,"Total:",$H$1000:$H$1008))</f>
        <v>6510.2639999999983</v>
      </c>
    </row>
    <row r="1011" spans="1:8" s="21" customFormat="1">
      <c r="E1011" s="21" t="s">
        <v>183</v>
      </c>
      <c r="H1011" s="85">
        <f>H1013-H1012</f>
        <v>6084.3600000000006</v>
      </c>
    </row>
    <row r="1012" spans="1:8" s="21" customFormat="1">
      <c r="E1012" s="21" t="s">
        <v>184</v>
      </c>
      <c r="H1012" s="85">
        <f>ROUND((H1013*7)/107,2)</f>
        <v>425.9</v>
      </c>
    </row>
    <row r="1013" spans="1:8" s="21" customFormat="1">
      <c r="E1013" s="22" t="s">
        <v>185</v>
      </c>
      <c r="H1013" s="86">
        <f>ROUND((SUMIF($A$1000:$A$1008,"Total:",$H$1000:$H$1008)),2)</f>
        <v>6510.26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4"/>
  <sheetViews>
    <sheetView workbookViewId="0">
      <selection activeCell="A5" sqref="A5"/>
    </sheetView>
  </sheetViews>
  <sheetFormatPr defaultRowHeight="15"/>
  <sheetData>
    <row r="1" spans="1:1">
      <c r="A1" s="2" t="s">
        <v>722</v>
      </c>
    </row>
    <row r="2" spans="1:1">
      <c r="A2" s="2" t="s">
        <v>586</v>
      </c>
    </row>
    <row r="3" spans="1:1">
      <c r="A3" s="2" t="s">
        <v>723</v>
      </c>
    </row>
    <row r="4" spans="1:1">
      <c r="A4" s="2" t="s">
        <v>725</v>
      </c>
    </row>
    <row r="5" spans="1:1">
      <c r="A5" s="2" t="s">
        <v>725</v>
      </c>
    </row>
    <row r="6" spans="1:1">
      <c r="A6" s="2" t="s">
        <v>725</v>
      </c>
    </row>
    <row r="7" spans="1:1">
      <c r="A7" s="2" t="s">
        <v>725</v>
      </c>
    </row>
    <row r="8" spans="1:1">
      <c r="A8" s="2" t="s">
        <v>869</v>
      </c>
    </row>
    <row r="9" spans="1:1">
      <c r="A9" s="2" t="s">
        <v>730</v>
      </c>
    </row>
    <row r="10" spans="1:1">
      <c r="A10" s="2" t="s">
        <v>733</v>
      </c>
    </row>
    <row r="11" spans="1:1">
      <c r="A11" s="2" t="s">
        <v>735</v>
      </c>
    </row>
    <row r="12" spans="1:1">
      <c r="A12" s="2" t="s">
        <v>870</v>
      </c>
    </row>
    <row r="13" spans="1:1">
      <c r="A13" s="2" t="s">
        <v>739</v>
      </c>
    </row>
    <row r="14" spans="1:1">
      <c r="A14" s="2" t="s">
        <v>742</v>
      </c>
    </row>
    <row r="15" spans="1:1">
      <c r="A15" s="2" t="s">
        <v>742</v>
      </c>
    </row>
    <row r="16" spans="1:1">
      <c r="A16" s="2" t="s">
        <v>742</v>
      </c>
    </row>
    <row r="17" spans="1:1">
      <c r="A17" s="2" t="s">
        <v>742</v>
      </c>
    </row>
    <row r="18" spans="1:1">
      <c r="A18" s="2" t="s">
        <v>745</v>
      </c>
    </row>
    <row r="19" spans="1:1">
      <c r="A19" s="2" t="s">
        <v>746</v>
      </c>
    </row>
    <row r="20" spans="1:1">
      <c r="A20" s="2" t="s">
        <v>748</v>
      </c>
    </row>
    <row r="21" spans="1:1">
      <c r="A21" s="2" t="s">
        <v>750</v>
      </c>
    </row>
    <row r="22" spans="1:1">
      <c r="A22" s="2" t="s">
        <v>750</v>
      </c>
    </row>
    <row r="23" spans="1:1">
      <c r="A23" s="2" t="s">
        <v>750</v>
      </c>
    </row>
    <row r="24" spans="1:1">
      <c r="A24" s="2" t="s">
        <v>752</v>
      </c>
    </row>
    <row r="25" spans="1:1">
      <c r="A25" s="2" t="s">
        <v>754</v>
      </c>
    </row>
    <row r="26" spans="1:1">
      <c r="A26" s="2" t="s">
        <v>754</v>
      </c>
    </row>
    <row r="27" spans="1:1">
      <c r="A27" s="2" t="s">
        <v>756</v>
      </c>
    </row>
    <row r="28" spans="1:1">
      <c r="A28" s="2" t="s">
        <v>756</v>
      </c>
    </row>
    <row r="29" spans="1:1">
      <c r="A29" s="2" t="s">
        <v>756</v>
      </c>
    </row>
    <row r="30" spans="1:1">
      <c r="A30" s="2" t="s">
        <v>756</v>
      </c>
    </row>
    <row r="31" spans="1:1">
      <c r="A31" s="2" t="s">
        <v>756</v>
      </c>
    </row>
    <row r="32" spans="1:1">
      <c r="A32" s="2" t="s">
        <v>618</v>
      </c>
    </row>
    <row r="33" spans="1:1">
      <c r="A33" s="2" t="s">
        <v>618</v>
      </c>
    </row>
    <row r="34" spans="1:1">
      <c r="A34" s="2" t="s">
        <v>758</v>
      </c>
    </row>
    <row r="35" spans="1:1">
      <c r="A35" s="2" t="s">
        <v>760</v>
      </c>
    </row>
    <row r="36" spans="1:1">
      <c r="A36" s="2" t="s">
        <v>760</v>
      </c>
    </row>
    <row r="37" spans="1:1">
      <c r="A37" s="2" t="s">
        <v>762</v>
      </c>
    </row>
    <row r="38" spans="1:1">
      <c r="A38" s="2" t="s">
        <v>764</v>
      </c>
    </row>
    <row r="39" spans="1:1">
      <c r="A39" s="2" t="s">
        <v>766</v>
      </c>
    </row>
    <row r="40" spans="1:1">
      <c r="A40" s="2" t="s">
        <v>768</v>
      </c>
    </row>
    <row r="41" spans="1:1">
      <c r="A41" s="2" t="s">
        <v>770</v>
      </c>
    </row>
    <row r="42" spans="1:1">
      <c r="A42" s="2" t="s">
        <v>770</v>
      </c>
    </row>
    <row r="43" spans="1:1">
      <c r="A43" s="2" t="s">
        <v>772</v>
      </c>
    </row>
    <row r="44" spans="1:1">
      <c r="A44" s="2" t="s">
        <v>772</v>
      </c>
    </row>
    <row r="45" spans="1:1">
      <c r="A45" s="2" t="s">
        <v>772</v>
      </c>
    </row>
    <row r="46" spans="1:1">
      <c r="A46" s="2" t="s">
        <v>772</v>
      </c>
    </row>
    <row r="47" spans="1:1">
      <c r="A47" s="2" t="s">
        <v>774</v>
      </c>
    </row>
    <row r="48" spans="1:1">
      <c r="A48" s="2" t="s">
        <v>774</v>
      </c>
    </row>
    <row r="49" spans="1:1">
      <c r="A49" s="2" t="s">
        <v>776</v>
      </c>
    </row>
    <row r="50" spans="1:1">
      <c r="A50" s="2" t="s">
        <v>778</v>
      </c>
    </row>
    <row r="51" spans="1:1">
      <c r="A51" s="2" t="s">
        <v>778</v>
      </c>
    </row>
    <row r="52" spans="1:1">
      <c r="A52" s="2" t="s">
        <v>780</v>
      </c>
    </row>
    <row r="53" spans="1:1">
      <c r="A53" s="2" t="s">
        <v>780</v>
      </c>
    </row>
    <row r="54" spans="1:1">
      <c r="A54" s="2" t="s">
        <v>780</v>
      </c>
    </row>
    <row r="55" spans="1:1">
      <c r="A55" s="2" t="s">
        <v>781</v>
      </c>
    </row>
    <row r="56" spans="1:1">
      <c r="A56" s="2" t="s">
        <v>783</v>
      </c>
    </row>
    <row r="57" spans="1:1">
      <c r="A57" s="2" t="s">
        <v>785</v>
      </c>
    </row>
    <row r="58" spans="1:1">
      <c r="A58" s="2" t="s">
        <v>787</v>
      </c>
    </row>
    <row r="59" spans="1:1">
      <c r="A59" s="2" t="s">
        <v>871</v>
      </c>
    </row>
    <row r="60" spans="1:1">
      <c r="A60" s="2" t="s">
        <v>791</v>
      </c>
    </row>
    <row r="61" spans="1:1">
      <c r="A61" s="2" t="s">
        <v>793</v>
      </c>
    </row>
    <row r="62" spans="1:1">
      <c r="A62" s="2" t="s">
        <v>793</v>
      </c>
    </row>
    <row r="63" spans="1:1">
      <c r="A63" s="2" t="s">
        <v>793</v>
      </c>
    </row>
    <row r="64" spans="1:1">
      <c r="A64" s="2" t="s">
        <v>795</v>
      </c>
    </row>
    <row r="65" spans="1:1">
      <c r="A65" s="2" t="s">
        <v>872</v>
      </c>
    </row>
    <row r="66" spans="1:1">
      <c r="A66" s="2" t="s">
        <v>872</v>
      </c>
    </row>
    <row r="67" spans="1:1">
      <c r="A67" s="2" t="s">
        <v>799</v>
      </c>
    </row>
    <row r="68" spans="1:1">
      <c r="A68" s="2" t="s">
        <v>801</v>
      </c>
    </row>
    <row r="69" spans="1:1">
      <c r="A69" s="2" t="s">
        <v>803</v>
      </c>
    </row>
    <row r="70" spans="1:1">
      <c r="A70" s="2" t="s">
        <v>806</v>
      </c>
    </row>
    <row r="71" spans="1:1">
      <c r="A71" s="2" t="s">
        <v>873</v>
      </c>
    </row>
    <row r="72" spans="1:1">
      <c r="A72" s="2" t="s">
        <v>874</v>
      </c>
    </row>
    <row r="73" spans="1:1">
      <c r="A73" s="2" t="s">
        <v>875</v>
      </c>
    </row>
    <row r="74" spans="1:1">
      <c r="A74" s="2" t="s">
        <v>816</v>
      </c>
    </row>
    <row r="75" spans="1:1">
      <c r="A75" s="2" t="s">
        <v>876</v>
      </c>
    </row>
    <row r="76" spans="1:1">
      <c r="A76" s="2" t="s">
        <v>877</v>
      </c>
    </row>
    <row r="77" spans="1:1">
      <c r="A77" s="2" t="s">
        <v>878</v>
      </c>
    </row>
    <row r="78" spans="1:1">
      <c r="A78" s="2" t="s">
        <v>825</v>
      </c>
    </row>
    <row r="79" spans="1:1">
      <c r="A79" s="2" t="s">
        <v>827</v>
      </c>
    </row>
    <row r="80" spans="1:1">
      <c r="A80" s="2" t="s">
        <v>829</v>
      </c>
    </row>
    <row r="81" spans="1:1">
      <c r="A81" s="2" t="s">
        <v>606</v>
      </c>
    </row>
    <row r="82" spans="1:1">
      <c r="A82" s="2" t="s">
        <v>606</v>
      </c>
    </row>
    <row r="83" spans="1:1">
      <c r="A83" s="2" t="s">
        <v>831</v>
      </c>
    </row>
    <row r="84" spans="1:1">
      <c r="A84" s="2" t="s">
        <v>831</v>
      </c>
    </row>
    <row r="85" spans="1:1">
      <c r="A85" s="2" t="s">
        <v>833</v>
      </c>
    </row>
    <row r="86" spans="1:1">
      <c r="A86" s="2" t="s">
        <v>833</v>
      </c>
    </row>
    <row r="87" spans="1:1">
      <c r="A87" s="2" t="s">
        <v>650</v>
      </c>
    </row>
    <row r="88" spans="1:1">
      <c r="A88" s="2" t="s">
        <v>835</v>
      </c>
    </row>
    <row r="89" spans="1:1">
      <c r="A89" s="2" t="s">
        <v>837</v>
      </c>
    </row>
    <row r="90" spans="1:1">
      <c r="A90" s="2" t="s">
        <v>837</v>
      </c>
    </row>
    <row r="91" spans="1:1">
      <c r="A91" s="2" t="s">
        <v>839</v>
      </c>
    </row>
    <row r="92" spans="1:1">
      <c r="A92" s="2" t="s">
        <v>839</v>
      </c>
    </row>
    <row r="93" spans="1:1">
      <c r="A93" s="2" t="s">
        <v>841</v>
      </c>
    </row>
    <row r="94" spans="1:1">
      <c r="A94" s="2" t="s">
        <v>843</v>
      </c>
    </row>
    <row r="95" spans="1:1">
      <c r="A95" s="2" t="s">
        <v>845</v>
      </c>
    </row>
    <row r="96" spans="1:1">
      <c r="A96" s="2" t="s">
        <v>847</v>
      </c>
    </row>
    <row r="97" spans="1:1">
      <c r="A97" s="2" t="s">
        <v>849</v>
      </c>
    </row>
    <row r="98" spans="1:1">
      <c r="A98" s="2" t="s">
        <v>851</v>
      </c>
    </row>
    <row r="99" spans="1:1">
      <c r="A99" s="2" t="s">
        <v>854</v>
      </c>
    </row>
    <row r="100" spans="1:1">
      <c r="A100" s="2" t="s">
        <v>856</v>
      </c>
    </row>
    <row r="101" spans="1:1">
      <c r="A101" s="2" t="s">
        <v>858</v>
      </c>
    </row>
    <row r="102" spans="1:1">
      <c r="A102" s="2" t="s">
        <v>861</v>
      </c>
    </row>
    <row r="103" spans="1:1">
      <c r="A103" s="2" t="s">
        <v>864</v>
      </c>
    </row>
    <row r="104" spans="1:1">
      <c r="A104" s="2" t="s">
        <v>866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2024-02-13T10:48:02Z</cp:lastPrinted>
  <dcterms:created xsi:type="dcterms:W3CDTF">2009-06-02T18:56:54Z</dcterms:created>
  <dcterms:modified xsi:type="dcterms:W3CDTF">2024-02-13T10:55:45Z</dcterms:modified>
</cp:coreProperties>
</file>