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2BC87DE-BDAC-4032-AAED-E835F8FA72A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Invoice!$A$1:$K$253</definedName>
    <definedName name="_xlnm.Print_Area" localSheetId="3">'Shipping Invoice'!$A$1:$L$246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4" i="2" l="1"/>
  <c r="J243" i="2"/>
  <c r="K243" i="7" s="1"/>
  <c r="K244" i="7"/>
  <c r="E229" i="6"/>
  <c r="E213" i="6"/>
  <c r="E197" i="6"/>
  <c r="E181" i="6"/>
  <c r="E165" i="6"/>
  <c r="E149" i="6"/>
  <c r="E133" i="6"/>
  <c r="E117" i="6"/>
  <c r="E101" i="6"/>
  <c r="E85" i="6"/>
  <c r="E69" i="6"/>
  <c r="E53" i="6"/>
  <c r="E37" i="6"/>
  <c r="E21" i="6"/>
  <c r="K14" i="7"/>
  <c r="K17" i="7"/>
  <c r="K10" i="7"/>
  <c r="I240" i="7"/>
  <c r="I239" i="7"/>
  <c r="I238" i="7"/>
  <c r="I237" i="7"/>
  <c r="B235" i="7"/>
  <c r="I234" i="7"/>
  <c r="I232" i="7"/>
  <c r="I231" i="7"/>
  <c r="I230" i="7"/>
  <c r="I229" i="7"/>
  <c r="I228" i="7"/>
  <c r="I225" i="7"/>
  <c r="I224" i="7"/>
  <c r="I223" i="7"/>
  <c r="I222" i="7"/>
  <c r="I220" i="7"/>
  <c r="I218" i="7"/>
  <c r="B217" i="7"/>
  <c r="I217" i="7"/>
  <c r="I216" i="7"/>
  <c r="I215" i="7"/>
  <c r="I214" i="7"/>
  <c r="I213" i="7"/>
  <c r="I210" i="7"/>
  <c r="I209" i="7"/>
  <c r="I208" i="7"/>
  <c r="I207" i="7"/>
  <c r="B205" i="7"/>
  <c r="I205" i="7"/>
  <c r="K205" i="7" s="1"/>
  <c r="B203" i="7"/>
  <c r="I203" i="7"/>
  <c r="I202" i="7"/>
  <c r="I201" i="7"/>
  <c r="I200" i="7"/>
  <c r="I197" i="7"/>
  <c r="I196" i="7"/>
  <c r="I195" i="7"/>
  <c r="I194" i="7"/>
  <c r="I192" i="7"/>
  <c r="I190" i="7"/>
  <c r="I188" i="7"/>
  <c r="I187" i="7"/>
  <c r="I186" i="7"/>
  <c r="B185" i="7"/>
  <c r="I185" i="7"/>
  <c r="I182" i="7"/>
  <c r="I181" i="7"/>
  <c r="I180" i="7"/>
  <c r="I179" i="7"/>
  <c r="I177" i="7"/>
  <c r="I175" i="7"/>
  <c r="B173" i="7"/>
  <c r="I173" i="7"/>
  <c r="I172" i="7"/>
  <c r="I171" i="7"/>
  <c r="I170" i="7"/>
  <c r="I167" i="7"/>
  <c r="I166" i="7"/>
  <c r="I165" i="7"/>
  <c r="I164" i="7"/>
  <c r="I162" i="7"/>
  <c r="I160" i="7"/>
  <c r="I158" i="7"/>
  <c r="B157" i="7"/>
  <c r="K157" i="7" s="1"/>
  <c r="I157" i="7"/>
  <c r="I156" i="7"/>
  <c r="I155" i="7"/>
  <c r="I152" i="7"/>
  <c r="I151" i="7"/>
  <c r="I150" i="7"/>
  <c r="I149" i="7"/>
  <c r="I147" i="7"/>
  <c r="I145" i="7"/>
  <c r="I143" i="7"/>
  <c r="I142" i="7"/>
  <c r="I141" i="7"/>
  <c r="I140" i="7"/>
  <c r="I139" i="7"/>
  <c r="B137" i="7"/>
  <c r="I137" i="7"/>
  <c r="I136" i="7"/>
  <c r="I135" i="7"/>
  <c r="I134" i="7"/>
  <c r="I132" i="7"/>
  <c r="I130" i="7"/>
  <c r="I128" i="7"/>
  <c r="I127" i="7"/>
  <c r="I126" i="7"/>
  <c r="I125" i="7"/>
  <c r="I124" i="7"/>
  <c r="B121" i="7"/>
  <c r="I121" i="7"/>
  <c r="I120" i="7"/>
  <c r="I119" i="7"/>
  <c r="I117" i="7"/>
  <c r="I115" i="7"/>
  <c r="I113" i="7"/>
  <c r="I112" i="7"/>
  <c r="I111" i="7"/>
  <c r="I110" i="7"/>
  <c r="I109" i="7"/>
  <c r="I106" i="7"/>
  <c r="I105" i="7"/>
  <c r="I104" i="7"/>
  <c r="I103" i="7"/>
  <c r="I101" i="7"/>
  <c r="I99" i="7"/>
  <c r="I98" i="7"/>
  <c r="I97" i="7"/>
  <c r="I96" i="7"/>
  <c r="I95" i="7"/>
  <c r="I94" i="7"/>
  <c r="I93" i="7"/>
  <c r="I90" i="7"/>
  <c r="I89" i="7"/>
  <c r="B88" i="7"/>
  <c r="K88" i="7" s="1"/>
  <c r="I88" i="7"/>
  <c r="I86" i="7"/>
  <c r="I84" i="7"/>
  <c r="I83" i="7"/>
  <c r="I82" i="7"/>
  <c r="I81" i="7"/>
  <c r="I80" i="7"/>
  <c r="I79" i="7"/>
  <c r="I78" i="7"/>
  <c r="I75" i="7"/>
  <c r="I74" i="7"/>
  <c r="I73" i="7"/>
  <c r="I72" i="7"/>
  <c r="I70" i="7"/>
  <c r="I68" i="7"/>
  <c r="I67" i="7"/>
  <c r="I66" i="7"/>
  <c r="I65" i="7"/>
  <c r="I64" i="7"/>
  <c r="I63" i="7"/>
  <c r="I62" i="7"/>
  <c r="I59" i="7"/>
  <c r="I58" i="7"/>
  <c r="I57" i="7"/>
  <c r="I56" i="7"/>
  <c r="I54" i="7"/>
  <c r="I52" i="7"/>
  <c r="I51" i="7"/>
  <c r="I50" i="7"/>
  <c r="I49" i="7"/>
  <c r="I48" i="7"/>
  <c r="I47" i="7"/>
  <c r="I46" i="7"/>
  <c r="I45" i="7"/>
  <c r="I43" i="7"/>
  <c r="I42" i="7"/>
  <c r="I41" i="7"/>
  <c r="I40" i="7"/>
  <c r="I38" i="7"/>
  <c r="I36" i="7"/>
  <c r="I35" i="7"/>
  <c r="I34" i="7"/>
  <c r="I33" i="7"/>
  <c r="I32" i="7"/>
  <c r="I31" i="7"/>
  <c r="I30" i="7"/>
  <c r="I29" i="7"/>
  <c r="I28" i="7"/>
  <c r="I27" i="7"/>
  <c r="I26" i="7"/>
  <c r="I25" i="7"/>
  <c r="I24" i="7"/>
  <c r="I23" i="7"/>
  <c r="I22" i="7"/>
  <c r="N1" i="7"/>
  <c r="I227" i="7" s="1"/>
  <c r="N1" i="6"/>
  <c r="E228" i="6" s="1"/>
  <c r="F1002" i="6"/>
  <c r="F1001" i="6"/>
  <c r="D237" i="6"/>
  <c r="B241" i="7" s="1"/>
  <c r="D236" i="6"/>
  <c r="B240" i="7" s="1"/>
  <c r="D235" i="6"/>
  <c r="B239" i="7" s="1"/>
  <c r="D234" i="6"/>
  <c r="B238" i="7" s="1"/>
  <c r="D233" i="6"/>
  <c r="B237" i="7" s="1"/>
  <c r="D232" i="6"/>
  <c r="B236" i="7" s="1"/>
  <c r="D231" i="6"/>
  <c r="D230" i="6"/>
  <c r="B234" i="7" s="1"/>
  <c r="K234" i="7" s="1"/>
  <c r="D229" i="6"/>
  <c r="B233" i="7" s="1"/>
  <c r="D228" i="6"/>
  <c r="B232" i="7" s="1"/>
  <c r="K232" i="7" s="1"/>
  <c r="D227" i="6"/>
  <c r="B231" i="7" s="1"/>
  <c r="D226" i="6"/>
  <c r="B230" i="7" s="1"/>
  <c r="K230" i="7" s="1"/>
  <c r="D225" i="6"/>
  <c r="B229" i="7" s="1"/>
  <c r="D224" i="6"/>
  <c r="B228" i="7" s="1"/>
  <c r="K228" i="7" s="1"/>
  <c r="D223" i="6"/>
  <c r="B227" i="7" s="1"/>
  <c r="D222" i="6"/>
  <c r="B226" i="7" s="1"/>
  <c r="D221" i="6"/>
  <c r="B225" i="7" s="1"/>
  <c r="K225" i="7" s="1"/>
  <c r="D220" i="6"/>
  <c r="B224" i="7" s="1"/>
  <c r="D219" i="6"/>
  <c r="B223" i="7" s="1"/>
  <c r="D218" i="6"/>
  <c r="B222" i="7" s="1"/>
  <c r="D217" i="6"/>
  <c r="B221" i="7" s="1"/>
  <c r="D216" i="6"/>
  <c r="B220" i="7" s="1"/>
  <c r="D215" i="6"/>
  <c r="B219" i="7" s="1"/>
  <c r="D214" i="6"/>
  <c r="B218" i="7" s="1"/>
  <c r="K218" i="7" s="1"/>
  <c r="D213" i="6"/>
  <c r="D212" i="6"/>
  <c r="B216" i="7" s="1"/>
  <c r="K216" i="7" s="1"/>
  <c r="D211" i="6"/>
  <c r="B215" i="7" s="1"/>
  <c r="D210" i="6"/>
  <c r="B214" i="7" s="1"/>
  <c r="K214" i="7" s="1"/>
  <c r="D209" i="6"/>
  <c r="B213" i="7" s="1"/>
  <c r="D208" i="6"/>
  <c r="B212" i="7" s="1"/>
  <c r="D207" i="6"/>
  <c r="B211" i="7" s="1"/>
  <c r="D206" i="6"/>
  <c r="B210" i="7" s="1"/>
  <c r="K210" i="7" s="1"/>
  <c r="D205" i="6"/>
  <c r="B209" i="7" s="1"/>
  <c r="K209" i="7" s="1"/>
  <c r="D204" i="6"/>
  <c r="B208" i="7" s="1"/>
  <c r="D203" i="6"/>
  <c r="B207" i="7" s="1"/>
  <c r="D202" i="6"/>
  <c r="B206" i="7" s="1"/>
  <c r="D201" i="6"/>
  <c r="D200" i="6"/>
  <c r="B204" i="7" s="1"/>
  <c r="D199" i="6"/>
  <c r="D198" i="6"/>
  <c r="B202" i="7" s="1"/>
  <c r="K202" i="7" s="1"/>
  <c r="D197" i="6"/>
  <c r="B201" i="7" s="1"/>
  <c r="K201" i="7" s="1"/>
  <c r="D196" i="6"/>
  <c r="B200" i="7" s="1"/>
  <c r="K200" i="7" s="1"/>
  <c r="D195" i="6"/>
  <c r="B199" i="7" s="1"/>
  <c r="D194" i="6"/>
  <c r="B198" i="7" s="1"/>
  <c r="D193" i="6"/>
  <c r="B197" i="7" s="1"/>
  <c r="D192" i="6"/>
  <c r="B196" i="7" s="1"/>
  <c r="D191" i="6"/>
  <c r="B195" i="7" s="1"/>
  <c r="D190" i="6"/>
  <c r="B194" i="7" s="1"/>
  <c r="D189" i="6"/>
  <c r="B193" i="7" s="1"/>
  <c r="D188" i="6"/>
  <c r="B192" i="7" s="1"/>
  <c r="D187" i="6"/>
  <c r="B191" i="7" s="1"/>
  <c r="D186" i="6"/>
  <c r="B190" i="7" s="1"/>
  <c r="K190" i="7" s="1"/>
  <c r="D185" i="6"/>
  <c r="B189" i="7" s="1"/>
  <c r="D184" i="6"/>
  <c r="B188" i="7" s="1"/>
  <c r="D183" i="6"/>
  <c r="B187" i="7" s="1"/>
  <c r="D182" i="6"/>
  <c r="B186" i="7" s="1"/>
  <c r="K186" i="7" s="1"/>
  <c r="D181" i="6"/>
  <c r="D180" i="6"/>
  <c r="B184" i="7" s="1"/>
  <c r="D179" i="6"/>
  <c r="B183" i="7" s="1"/>
  <c r="D178" i="6"/>
  <c r="B182" i="7" s="1"/>
  <c r="K182" i="7" s="1"/>
  <c r="D177" i="6"/>
  <c r="B181" i="7" s="1"/>
  <c r="D176" i="6"/>
  <c r="B180" i="7" s="1"/>
  <c r="D175" i="6"/>
  <c r="B179" i="7" s="1"/>
  <c r="D174" i="6"/>
  <c r="B178" i="7" s="1"/>
  <c r="D173" i="6"/>
  <c r="B177" i="7" s="1"/>
  <c r="K177" i="7" s="1"/>
  <c r="D172" i="6"/>
  <c r="B176" i="7" s="1"/>
  <c r="D171" i="6"/>
  <c r="B175" i="7" s="1"/>
  <c r="K175" i="7" s="1"/>
  <c r="D170" i="6"/>
  <c r="B174" i="7" s="1"/>
  <c r="D169" i="6"/>
  <c r="D168" i="6"/>
  <c r="B172" i="7" s="1"/>
  <c r="D167" i="6"/>
  <c r="B171" i="7" s="1"/>
  <c r="K171" i="7" s="1"/>
  <c r="D166" i="6"/>
  <c r="B170" i="7" s="1"/>
  <c r="K170" i="7" s="1"/>
  <c r="D165" i="6"/>
  <c r="B169" i="7" s="1"/>
  <c r="D164" i="6"/>
  <c r="B168" i="7" s="1"/>
  <c r="D163" i="6"/>
  <c r="B167" i="7" s="1"/>
  <c r="D162" i="6"/>
  <c r="B166" i="7" s="1"/>
  <c r="D161" i="6"/>
  <c r="B165" i="7" s="1"/>
  <c r="D160" i="6"/>
  <c r="B164" i="7" s="1"/>
  <c r="D159" i="6"/>
  <c r="B163" i="7" s="1"/>
  <c r="D158" i="6"/>
  <c r="B162" i="7" s="1"/>
  <c r="K162" i="7" s="1"/>
  <c r="D157" i="6"/>
  <c r="B161" i="7" s="1"/>
  <c r="D156" i="6"/>
  <c r="B160" i="7" s="1"/>
  <c r="D155" i="6"/>
  <c r="B159" i="7" s="1"/>
  <c r="D154" i="6"/>
  <c r="B158" i="7" s="1"/>
  <c r="K158" i="7" s="1"/>
  <c r="D153" i="6"/>
  <c r="D152" i="6"/>
  <c r="B156" i="7" s="1"/>
  <c r="D151" i="6"/>
  <c r="B155" i="7" s="1"/>
  <c r="K155" i="7" s="1"/>
  <c r="D150" i="6"/>
  <c r="B154" i="7" s="1"/>
  <c r="D149" i="6"/>
  <c r="B153" i="7" s="1"/>
  <c r="D148" i="6"/>
  <c r="B152" i="7" s="1"/>
  <c r="K152" i="7" s="1"/>
  <c r="D147" i="6"/>
  <c r="B151" i="7" s="1"/>
  <c r="D146" i="6"/>
  <c r="B150" i="7" s="1"/>
  <c r="D145" i="6"/>
  <c r="B149" i="7" s="1"/>
  <c r="D144" i="6"/>
  <c r="B148" i="7" s="1"/>
  <c r="D143" i="6"/>
  <c r="B147" i="7" s="1"/>
  <c r="D142" i="6"/>
  <c r="B146" i="7" s="1"/>
  <c r="D141" i="6"/>
  <c r="B145" i="7" s="1"/>
  <c r="K145" i="7" s="1"/>
  <c r="D140" i="6"/>
  <c r="B144" i="7" s="1"/>
  <c r="D139" i="6"/>
  <c r="B143" i="7" s="1"/>
  <c r="K143" i="7" s="1"/>
  <c r="D138" i="6"/>
  <c r="B142" i="7" s="1"/>
  <c r="D137" i="6"/>
  <c r="B141" i="7" s="1"/>
  <c r="D136" i="6"/>
  <c r="B140" i="7" s="1"/>
  <c r="D135" i="6"/>
  <c r="B139" i="7" s="1"/>
  <c r="K139" i="7" s="1"/>
  <c r="D134" i="6"/>
  <c r="B138" i="7" s="1"/>
  <c r="D133" i="6"/>
  <c r="D132" i="6"/>
  <c r="B136" i="7" s="1"/>
  <c r="K136" i="7" s="1"/>
  <c r="D131" i="6"/>
  <c r="B135" i="7" s="1"/>
  <c r="D130" i="6"/>
  <c r="B134" i="7" s="1"/>
  <c r="D129" i="6"/>
  <c r="B133" i="7" s="1"/>
  <c r="D128" i="6"/>
  <c r="B132" i="7" s="1"/>
  <c r="K132" i="7" s="1"/>
  <c r="D127" i="6"/>
  <c r="B131" i="7" s="1"/>
  <c r="D126" i="6"/>
  <c r="B130" i="7" s="1"/>
  <c r="K130" i="7" s="1"/>
  <c r="D125" i="6"/>
  <c r="B129" i="7" s="1"/>
  <c r="D124" i="6"/>
  <c r="B128" i="7" s="1"/>
  <c r="D123" i="6"/>
  <c r="B127" i="7" s="1"/>
  <c r="D122" i="6"/>
  <c r="B126" i="7" s="1"/>
  <c r="K126" i="7" s="1"/>
  <c r="D121" i="6"/>
  <c r="B125" i="7" s="1"/>
  <c r="D120" i="6"/>
  <c r="B124" i="7" s="1"/>
  <c r="D119" i="6"/>
  <c r="B123" i="7" s="1"/>
  <c r="D118" i="6"/>
  <c r="B122" i="7" s="1"/>
  <c r="D117" i="6"/>
  <c r="D116" i="6"/>
  <c r="B120" i="7" s="1"/>
  <c r="K120" i="7" s="1"/>
  <c r="D115" i="6"/>
  <c r="B119" i="7" s="1"/>
  <c r="D114" i="6"/>
  <c r="B118" i="7" s="1"/>
  <c r="D113" i="6"/>
  <c r="B117" i="7" s="1"/>
  <c r="D112" i="6"/>
  <c r="B116" i="7" s="1"/>
  <c r="D111" i="6"/>
  <c r="B115" i="7" s="1"/>
  <c r="D110" i="6"/>
  <c r="B114" i="7" s="1"/>
  <c r="D109" i="6"/>
  <c r="B113" i="7" s="1"/>
  <c r="K113" i="7" s="1"/>
  <c r="D108" i="6"/>
  <c r="B112" i="7" s="1"/>
  <c r="D107" i="6"/>
  <c r="B111" i="7" s="1"/>
  <c r="K111" i="7" s="1"/>
  <c r="D106" i="6"/>
  <c r="B110" i="7" s="1"/>
  <c r="K110" i="7" s="1"/>
  <c r="D105" i="6"/>
  <c r="B109" i="7" s="1"/>
  <c r="D104" i="6"/>
  <c r="B108" i="7" s="1"/>
  <c r="D103" i="6"/>
  <c r="B107" i="7" s="1"/>
  <c r="D102" i="6"/>
  <c r="B106" i="7" s="1"/>
  <c r="K106" i="7" s="1"/>
  <c r="D101" i="6"/>
  <c r="B105" i="7" s="1"/>
  <c r="K105" i="7" s="1"/>
  <c r="D100" i="6"/>
  <c r="B104" i="7" s="1"/>
  <c r="K104" i="7" s="1"/>
  <c r="D99" i="6"/>
  <c r="B103" i="7" s="1"/>
  <c r="D98" i="6"/>
  <c r="B102" i="7" s="1"/>
  <c r="D97" i="6"/>
  <c r="B101" i="7" s="1"/>
  <c r="D96" i="6"/>
  <c r="B100" i="7" s="1"/>
  <c r="D95" i="6"/>
  <c r="B99" i="7" s="1"/>
  <c r="D94" i="6"/>
  <c r="B98" i="7" s="1"/>
  <c r="K98" i="7" s="1"/>
  <c r="D93" i="6"/>
  <c r="B97" i="7" s="1"/>
  <c r="K97" i="7" s="1"/>
  <c r="D92" i="6"/>
  <c r="B96" i="7" s="1"/>
  <c r="D91" i="6"/>
  <c r="B95" i="7" s="1"/>
  <c r="K95" i="7" s="1"/>
  <c r="D90" i="6"/>
  <c r="B94" i="7" s="1"/>
  <c r="K94" i="7" s="1"/>
  <c r="D89" i="6"/>
  <c r="B93" i="7" s="1"/>
  <c r="D88" i="6"/>
  <c r="B92" i="7" s="1"/>
  <c r="D87" i="6"/>
  <c r="B91" i="7" s="1"/>
  <c r="D86" i="6"/>
  <c r="B90" i="7" s="1"/>
  <c r="K90" i="7" s="1"/>
  <c r="D85" i="6"/>
  <c r="B89" i="7" s="1"/>
  <c r="K89" i="7" s="1"/>
  <c r="D84" i="6"/>
  <c r="D83" i="6"/>
  <c r="B87" i="7" s="1"/>
  <c r="D82" i="6"/>
  <c r="B86" i="7" s="1"/>
  <c r="K86" i="7" s="1"/>
  <c r="D81" i="6"/>
  <c r="B85" i="7" s="1"/>
  <c r="D80" i="6"/>
  <c r="B84" i="7" s="1"/>
  <c r="K84" i="7" s="1"/>
  <c r="D79" i="6"/>
  <c r="B83" i="7" s="1"/>
  <c r="K83" i="7" s="1"/>
  <c r="D78" i="6"/>
  <c r="B82" i="7" s="1"/>
  <c r="K82" i="7" s="1"/>
  <c r="D77" i="6"/>
  <c r="B81" i="7" s="1"/>
  <c r="K81" i="7" s="1"/>
  <c r="D76" i="6"/>
  <c r="B80" i="7" s="1"/>
  <c r="K80" i="7" s="1"/>
  <c r="D75" i="6"/>
  <c r="B79" i="7" s="1"/>
  <c r="K79" i="7" s="1"/>
  <c r="D74" i="6"/>
  <c r="B78" i="7" s="1"/>
  <c r="K78" i="7" s="1"/>
  <c r="D73" i="6"/>
  <c r="B77" i="7" s="1"/>
  <c r="D72" i="6"/>
  <c r="B76" i="7" s="1"/>
  <c r="D71" i="6"/>
  <c r="B75" i="7" s="1"/>
  <c r="K75" i="7" s="1"/>
  <c r="D70" i="6"/>
  <c r="B74" i="7" s="1"/>
  <c r="K74" i="7" s="1"/>
  <c r="D69" i="6"/>
  <c r="B73" i="7" s="1"/>
  <c r="K73" i="7" s="1"/>
  <c r="D68" i="6"/>
  <c r="B72" i="7" s="1"/>
  <c r="K72" i="7" s="1"/>
  <c r="D67" i="6"/>
  <c r="B71" i="7" s="1"/>
  <c r="D66" i="6"/>
  <c r="B70" i="7" s="1"/>
  <c r="K70" i="7" s="1"/>
  <c r="D65" i="6"/>
  <c r="B69" i="7" s="1"/>
  <c r="D64" i="6"/>
  <c r="B68" i="7" s="1"/>
  <c r="K68" i="7" s="1"/>
  <c r="D63" i="6"/>
  <c r="B67" i="7" s="1"/>
  <c r="K67" i="7" s="1"/>
  <c r="D62" i="6"/>
  <c r="B66" i="7" s="1"/>
  <c r="K66" i="7" s="1"/>
  <c r="D61" i="6"/>
  <c r="B65" i="7" s="1"/>
  <c r="K65" i="7" s="1"/>
  <c r="D60" i="6"/>
  <c r="B64" i="7" s="1"/>
  <c r="K64" i="7" s="1"/>
  <c r="D59" i="6"/>
  <c r="B63" i="7" s="1"/>
  <c r="K63" i="7" s="1"/>
  <c r="D58" i="6"/>
  <c r="B62" i="7" s="1"/>
  <c r="K62" i="7" s="1"/>
  <c r="D57" i="6"/>
  <c r="B61" i="7" s="1"/>
  <c r="D56" i="6"/>
  <c r="B60" i="7" s="1"/>
  <c r="D55" i="6"/>
  <c r="B59" i="7" s="1"/>
  <c r="K59" i="7" s="1"/>
  <c r="D54" i="6"/>
  <c r="B58" i="7" s="1"/>
  <c r="K58" i="7" s="1"/>
  <c r="D53" i="6"/>
  <c r="B57" i="7" s="1"/>
  <c r="K57" i="7" s="1"/>
  <c r="D52" i="6"/>
  <c r="B56" i="7" s="1"/>
  <c r="K56" i="7" s="1"/>
  <c r="D51" i="6"/>
  <c r="B55" i="7" s="1"/>
  <c r="D50" i="6"/>
  <c r="B54" i="7" s="1"/>
  <c r="K54" i="7" s="1"/>
  <c r="D49" i="6"/>
  <c r="B53" i="7" s="1"/>
  <c r="D48" i="6"/>
  <c r="B52" i="7" s="1"/>
  <c r="K52" i="7" s="1"/>
  <c r="D47" i="6"/>
  <c r="B51" i="7" s="1"/>
  <c r="K51" i="7" s="1"/>
  <c r="D46" i="6"/>
  <c r="B50" i="7" s="1"/>
  <c r="K50" i="7" s="1"/>
  <c r="D45" i="6"/>
  <c r="B49" i="7" s="1"/>
  <c r="K49" i="7" s="1"/>
  <c r="D44" i="6"/>
  <c r="B48" i="7" s="1"/>
  <c r="K48" i="7" s="1"/>
  <c r="D43" i="6"/>
  <c r="B47" i="7" s="1"/>
  <c r="K47" i="7" s="1"/>
  <c r="D42" i="6"/>
  <c r="B46" i="7" s="1"/>
  <c r="K46" i="7" s="1"/>
  <c r="D41" i="6"/>
  <c r="B45" i="7" s="1"/>
  <c r="K45" i="7" s="1"/>
  <c r="D40" i="6"/>
  <c r="B44" i="7" s="1"/>
  <c r="D39" i="6"/>
  <c r="B43" i="7" s="1"/>
  <c r="K43" i="7" s="1"/>
  <c r="D38" i="6"/>
  <c r="B42" i="7" s="1"/>
  <c r="K42" i="7" s="1"/>
  <c r="D37" i="6"/>
  <c r="B41" i="7" s="1"/>
  <c r="K41" i="7" s="1"/>
  <c r="D36" i="6"/>
  <c r="B40" i="7" s="1"/>
  <c r="K40" i="7" s="1"/>
  <c r="D35" i="6"/>
  <c r="B39" i="7" s="1"/>
  <c r="D34" i="6"/>
  <c r="B38" i="7" s="1"/>
  <c r="K38" i="7" s="1"/>
  <c r="D33" i="6"/>
  <c r="B37" i="7" s="1"/>
  <c r="D32" i="6"/>
  <c r="B36" i="7" s="1"/>
  <c r="K36" i="7" s="1"/>
  <c r="D31" i="6"/>
  <c r="B35" i="7" s="1"/>
  <c r="K35" i="7" s="1"/>
  <c r="D30" i="6"/>
  <c r="B34" i="7" s="1"/>
  <c r="K34" i="7" s="1"/>
  <c r="D29" i="6"/>
  <c r="B33" i="7" s="1"/>
  <c r="K33" i="7" s="1"/>
  <c r="D28" i="6"/>
  <c r="B32" i="7" s="1"/>
  <c r="K32" i="7" s="1"/>
  <c r="D27" i="6"/>
  <c r="B31" i="7" s="1"/>
  <c r="K31" i="7" s="1"/>
  <c r="D26" i="6"/>
  <c r="B30" i="7" s="1"/>
  <c r="K30" i="7" s="1"/>
  <c r="D25" i="6"/>
  <c r="B29" i="7" s="1"/>
  <c r="K29" i="7" s="1"/>
  <c r="D24" i="6"/>
  <c r="B28" i="7" s="1"/>
  <c r="K28" i="7" s="1"/>
  <c r="D23" i="6"/>
  <c r="B27" i="7" s="1"/>
  <c r="K27" i="7" s="1"/>
  <c r="D22" i="6"/>
  <c r="B26" i="7" s="1"/>
  <c r="K26" i="7" s="1"/>
  <c r="D21" i="6"/>
  <c r="B25" i="7" s="1"/>
  <c r="K25" i="7" s="1"/>
  <c r="D20" i="6"/>
  <c r="B24" i="7" s="1"/>
  <c r="K24" i="7" s="1"/>
  <c r="D19" i="6"/>
  <c r="B23" i="7" s="1"/>
  <c r="K23" i="7" s="1"/>
  <c r="D18" i="6"/>
  <c r="B22" i="7" s="1"/>
  <c r="K22" i="7" s="1"/>
  <c r="G3" i="6"/>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42" i="2" s="1"/>
  <c r="J25" i="2"/>
  <c r="J24" i="2"/>
  <c r="J23" i="2"/>
  <c r="J22" i="2"/>
  <c r="A1007" i="6"/>
  <c r="A1006" i="6"/>
  <c r="A1005" i="6"/>
  <c r="F1004" i="6"/>
  <c r="A1004" i="6"/>
  <c r="A1003" i="6"/>
  <c r="A1002" i="6"/>
  <c r="A1001" i="6"/>
  <c r="K127" i="7" l="1"/>
  <c r="K96" i="7"/>
  <c r="K112" i="7"/>
  <c r="K128" i="7"/>
  <c r="K144" i="7"/>
  <c r="K160" i="7"/>
  <c r="K192" i="7"/>
  <c r="K208" i="7"/>
  <c r="K224" i="7"/>
  <c r="K240" i="7"/>
  <c r="K178" i="7"/>
  <c r="K194" i="7"/>
  <c r="K173" i="7"/>
  <c r="K203" i="7"/>
  <c r="K99" i="7"/>
  <c r="K115" i="7"/>
  <c r="K131" i="7"/>
  <c r="K147" i="7"/>
  <c r="K179" i="7"/>
  <c r="K195" i="7"/>
  <c r="K227" i="7"/>
  <c r="I114" i="7"/>
  <c r="K114" i="7" s="1"/>
  <c r="I129" i="7"/>
  <c r="K129" i="7" s="1"/>
  <c r="I144" i="7"/>
  <c r="I159" i="7"/>
  <c r="I174" i="7"/>
  <c r="I189" i="7"/>
  <c r="I204" i="7"/>
  <c r="K217" i="7"/>
  <c r="I233" i="7"/>
  <c r="K233" i="7" s="1"/>
  <c r="K100" i="7"/>
  <c r="K164" i="7"/>
  <c r="K196" i="7"/>
  <c r="K116" i="7"/>
  <c r="K180" i="7"/>
  <c r="K85" i="7"/>
  <c r="K101" i="7"/>
  <c r="K117" i="7"/>
  <c r="K133" i="7"/>
  <c r="K149" i="7"/>
  <c r="K165" i="7"/>
  <c r="K181" i="7"/>
  <c r="K197" i="7"/>
  <c r="K213" i="7"/>
  <c r="K229" i="7"/>
  <c r="I37" i="7"/>
  <c r="K37" i="7" s="1"/>
  <c r="K242" i="7" s="1"/>
  <c r="K245" i="7" s="1"/>
  <c r="I53" i="7"/>
  <c r="K53" i="7" s="1"/>
  <c r="I69" i="7"/>
  <c r="K69" i="7" s="1"/>
  <c r="I85" i="7"/>
  <c r="I100" i="7"/>
  <c r="I116" i="7"/>
  <c r="I131" i="7"/>
  <c r="I146" i="7"/>
  <c r="K146" i="7" s="1"/>
  <c r="I161" i="7"/>
  <c r="I176" i="7"/>
  <c r="K176" i="7" s="1"/>
  <c r="I191" i="7"/>
  <c r="K191" i="7" s="1"/>
  <c r="I219" i="7"/>
  <c r="K219" i="7" s="1"/>
  <c r="I235" i="7"/>
  <c r="K161" i="7"/>
  <c r="K118" i="7"/>
  <c r="K150" i="7"/>
  <c r="K235" i="7"/>
  <c r="K102" i="7"/>
  <c r="K134" i="7"/>
  <c r="K166" i="7"/>
  <c r="K55" i="7"/>
  <c r="K71" i="7"/>
  <c r="K87" i="7"/>
  <c r="K103" i="7"/>
  <c r="K119" i="7"/>
  <c r="K135" i="7"/>
  <c r="K151" i="7"/>
  <c r="K167" i="7"/>
  <c r="K199" i="7"/>
  <c r="K215" i="7"/>
  <c r="K231" i="7"/>
  <c r="I39" i="7"/>
  <c r="K39" i="7" s="1"/>
  <c r="I55" i="7"/>
  <c r="I71" i="7"/>
  <c r="I87" i="7"/>
  <c r="I102" i="7"/>
  <c r="I118" i="7"/>
  <c r="I133" i="7"/>
  <c r="I148" i="7"/>
  <c r="K148" i="7" s="1"/>
  <c r="I163" i="7"/>
  <c r="K163" i="7" s="1"/>
  <c r="I178" i="7"/>
  <c r="I193" i="7"/>
  <c r="K193" i="7" s="1"/>
  <c r="I206" i="7"/>
  <c r="I221" i="7"/>
  <c r="I236" i="7"/>
  <c r="K236" i="7" s="1"/>
  <c r="K168" i="7"/>
  <c r="K184" i="7"/>
  <c r="K169" i="7"/>
  <c r="K123" i="7"/>
  <c r="K187" i="7"/>
  <c r="K44" i="7"/>
  <c r="K60" i="7"/>
  <c r="K76" i="7"/>
  <c r="K124" i="7"/>
  <c r="K140" i="7"/>
  <c r="K156" i="7"/>
  <c r="K172" i="7"/>
  <c r="K188" i="7"/>
  <c r="K204" i="7"/>
  <c r="K220" i="7"/>
  <c r="I44" i="7"/>
  <c r="I60" i="7"/>
  <c r="I76" i="7"/>
  <c r="I91" i="7"/>
  <c r="K91" i="7" s="1"/>
  <c r="I107" i="7"/>
  <c r="K107" i="7" s="1"/>
  <c r="I122" i="7"/>
  <c r="K122" i="7" s="1"/>
  <c r="K137" i="7"/>
  <c r="I153" i="7"/>
  <c r="K153" i="7" s="1"/>
  <c r="I168" i="7"/>
  <c r="I183" i="7"/>
  <c r="K183" i="7" s="1"/>
  <c r="I198" i="7"/>
  <c r="K198" i="7" s="1"/>
  <c r="I211" i="7"/>
  <c r="K211" i="7" s="1"/>
  <c r="I226" i="7"/>
  <c r="K226" i="7" s="1"/>
  <c r="I241" i="7"/>
  <c r="K241" i="7" s="1"/>
  <c r="K121" i="7"/>
  <c r="K93" i="7"/>
  <c r="K109" i="7"/>
  <c r="K125" i="7"/>
  <c r="K141" i="7"/>
  <c r="K189" i="7"/>
  <c r="K221" i="7"/>
  <c r="K237" i="7"/>
  <c r="I61" i="7"/>
  <c r="K61" i="7" s="1"/>
  <c r="I77" i="7"/>
  <c r="K77" i="7" s="1"/>
  <c r="I92" i="7"/>
  <c r="K92" i="7" s="1"/>
  <c r="I108" i="7"/>
  <c r="K108" i="7" s="1"/>
  <c r="I123" i="7"/>
  <c r="I138" i="7"/>
  <c r="I154" i="7"/>
  <c r="I169" i="7"/>
  <c r="I184" i="7"/>
  <c r="I199" i="7"/>
  <c r="I212" i="7"/>
  <c r="K212" i="7" s="1"/>
  <c r="K138" i="7"/>
  <c r="K174" i="7"/>
  <c r="K206" i="7"/>
  <c r="K222" i="7"/>
  <c r="K238" i="7"/>
  <c r="K154" i="7"/>
  <c r="K142" i="7"/>
  <c r="K159" i="7"/>
  <c r="K207" i="7"/>
  <c r="K223" i="7"/>
  <c r="K239" i="7"/>
  <c r="K185" i="7"/>
  <c r="E22" i="6"/>
  <c r="E38" i="6"/>
  <c r="E54" i="6"/>
  <c r="E70" i="6"/>
  <c r="E86" i="6"/>
  <c r="E102" i="6"/>
  <c r="E118" i="6"/>
  <c r="E134" i="6"/>
  <c r="E150" i="6"/>
  <c r="E166" i="6"/>
  <c r="E182" i="6"/>
  <c r="E198" i="6"/>
  <c r="E214" i="6"/>
  <c r="E230" i="6"/>
  <c r="E23" i="6"/>
  <c r="E39" i="6"/>
  <c r="E55" i="6"/>
  <c r="E71" i="6"/>
  <c r="E87" i="6"/>
  <c r="E103" i="6"/>
  <c r="E119" i="6"/>
  <c r="E135" i="6"/>
  <c r="E151" i="6"/>
  <c r="E167" i="6"/>
  <c r="E183" i="6"/>
  <c r="E199" i="6"/>
  <c r="E215" i="6"/>
  <c r="E231" i="6"/>
  <c r="E24" i="6"/>
  <c r="E40" i="6"/>
  <c r="E56" i="6"/>
  <c r="E72" i="6"/>
  <c r="E88" i="6"/>
  <c r="E104" i="6"/>
  <c r="E120" i="6"/>
  <c r="E136" i="6"/>
  <c r="E152" i="6"/>
  <c r="E168" i="6"/>
  <c r="E184" i="6"/>
  <c r="E200" i="6"/>
  <c r="E216" i="6"/>
  <c r="E232" i="6"/>
  <c r="E25" i="6"/>
  <c r="E41" i="6"/>
  <c r="E57" i="6"/>
  <c r="E73" i="6"/>
  <c r="E89" i="6"/>
  <c r="E105" i="6"/>
  <c r="E121" i="6"/>
  <c r="E137" i="6"/>
  <c r="E153" i="6"/>
  <c r="E169" i="6"/>
  <c r="E185" i="6"/>
  <c r="E201" i="6"/>
  <c r="E217" i="6"/>
  <c r="E233" i="6"/>
  <c r="E26" i="6"/>
  <c r="E42" i="6"/>
  <c r="E58" i="6"/>
  <c r="E74" i="6"/>
  <c r="E90" i="6"/>
  <c r="E106" i="6"/>
  <c r="E122" i="6"/>
  <c r="E138" i="6"/>
  <c r="E154" i="6"/>
  <c r="E170" i="6"/>
  <c r="E186" i="6"/>
  <c r="E202" i="6"/>
  <c r="E218" i="6"/>
  <c r="E234" i="6"/>
  <c r="E27" i="6"/>
  <c r="E43" i="6"/>
  <c r="E59" i="6"/>
  <c r="E75" i="6"/>
  <c r="E91" i="6"/>
  <c r="E107" i="6"/>
  <c r="E123" i="6"/>
  <c r="E139" i="6"/>
  <c r="E155" i="6"/>
  <c r="E171" i="6"/>
  <c r="E187" i="6"/>
  <c r="E203" i="6"/>
  <c r="E219" i="6"/>
  <c r="E235" i="6"/>
  <c r="E28" i="6"/>
  <c r="E44" i="6"/>
  <c r="E60" i="6"/>
  <c r="E76" i="6"/>
  <c r="E92" i="6"/>
  <c r="E108" i="6"/>
  <c r="E124" i="6"/>
  <c r="E140" i="6"/>
  <c r="E156" i="6"/>
  <c r="E172" i="6"/>
  <c r="E188" i="6"/>
  <c r="E204" i="6"/>
  <c r="E220" i="6"/>
  <c r="E236" i="6"/>
  <c r="E29" i="6"/>
  <c r="E45" i="6"/>
  <c r="E61" i="6"/>
  <c r="E77" i="6"/>
  <c r="E93" i="6"/>
  <c r="E109" i="6"/>
  <c r="E125" i="6"/>
  <c r="E141" i="6"/>
  <c r="E157" i="6"/>
  <c r="E173" i="6"/>
  <c r="E189" i="6"/>
  <c r="E205" i="6"/>
  <c r="E221" i="6"/>
  <c r="E237" i="6"/>
  <c r="E30" i="6"/>
  <c r="E46" i="6"/>
  <c r="E62" i="6"/>
  <c r="E78" i="6"/>
  <c r="E94" i="6"/>
  <c r="E110" i="6"/>
  <c r="E126" i="6"/>
  <c r="E142" i="6"/>
  <c r="E158" i="6"/>
  <c r="E174" i="6"/>
  <c r="E190" i="6"/>
  <c r="E206" i="6"/>
  <c r="E222" i="6"/>
  <c r="E31" i="6"/>
  <c r="E47" i="6"/>
  <c r="E63" i="6"/>
  <c r="E79" i="6"/>
  <c r="E95" i="6"/>
  <c r="E111" i="6"/>
  <c r="E127" i="6"/>
  <c r="E143" i="6"/>
  <c r="E159" i="6"/>
  <c r="E175" i="6"/>
  <c r="E191" i="6"/>
  <c r="E207" i="6"/>
  <c r="E223" i="6"/>
  <c r="E32" i="6"/>
  <c r="E48" i="6"/>
  <c r="E64" i="6"/>
  <c r="E80" i="6"/>
  <c r="E96" i="6"/>
  <c r="E112" i="6"/>
  <c r="E128" i="6"/>
  <c r="E144" i="6"/>
  <c r="E160" i="6"/>
  <c r="E176" i="6"/>
  <c r="E192" i="6"/>
  <c r="E208" i="6"/>
  <c r="E224" i="6"/>
  <c r="E33" i="6"/>
  <c r="E49" i="6"/>
  <c r="E65" i="6"/>
  <c r="E81" i="6"/>
  <c r="E97" i="6"/>
  <c r="E113" i="6"/>
  <c r="E129" i="6"/>
  <c r="E145" i="6"/>
  <c r="E161" i="6"/>
  <c r="E177" i="6"/>
  <c r="E193" i="6"/>
  <c r="E209" i="6"/>
  <c r="E225" i="6"/>
  <c r="E18" i="6"/>
  <c r="E34" i="6"/>
  <c r="E50" i="6"/>
  <c r="E66" i="6"/>
  <c r="E82" i="6"/>
  <c r="E98" i="6"/>
  <c r="E114" i="6"/>
  <c r="E130" i="6"/>
  <c r="E146" i="6"/>
  <c r="E162" i="6"/>
  <c r="E178" i="6"/>
  <c r="E194" i="6"/>
  <c r="E210" i="6"/>
  <c r="E226" i="6"/>
  <c r="E19" i="6"/>
  <c r="E35" i="6"/>
  <c r="E51" i="6"/>
  <c r="E67" i="6"/>
  <c r="E83" i="6"/>
  <c r="E99" i="6"/>
  <c r="E115" i="6"/>
  <c r="E131" i="6"/>
  <c r="E147" i="6"/>
  <c r="E163" i="6"/>
  <c r="E179" i="6"/>
  <c r="E195" i="6"/>
  <c r="E211" i="6"/>
  <c r="E227" i="6"/>
  <c r="E20" i="6"/>
  <c r="E36" i="6"/>
  <c r="E52" i="6"/>
  <c r="E68" i="6"/>
  <c r="E84" i="6"/>
  <c r="E100" i="6"/>
  <c r="E116" i="6"/>
  <c r="E132" i="6"/>
  <c r="E148" i="6"/>
  <c r="E164" i="6"/>
  <c r="E180" i="6"/>
  <c r="E196" i="6"/>
  <c r="E212" i="6"/>
  <c r="J245" i="2"/>
  <c r="B242"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48" i="2" s="1"/>
  <c r="I252" i="2" l="1"/>
  <c r="I250" i="2" s="1"/>
  <c r="I253" i="2"/>
  <c r="I2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<sst xmlns="http://schemas.openxmlformats.org/spreadsheetml/2006/main" count="5166" uniqueCount="964">
  <si>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</si>
  <si>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</si>
  <si>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</si>
  <si>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</si>
  <si>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</si>
  <si>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</si>
  <si>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</si>
  <si>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</si>
  <si>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</si>
  <si>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</si>
  <si>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</si>
  <si>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</si>
  <si>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</si>
  <si>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</si>
  <si>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</si>
  <si>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</si>
  <si>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</si>
  <si>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</si>
  <si>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</si>
  <si>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</si>
  <si>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</si>
  <si>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</si>
  <si>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</si>
  <si>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</si>
  <si>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</si>
  <si>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</si>
  <si>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</si>
  <si>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</si>
  <si>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</si>
  <si>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</si>
  <si>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</si>
  <si>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</si>
  <si>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</si>
  <si>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</si>
  <si>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</si>
  <si>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</si>
  <si>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</si>
  <si>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</si>
  <si>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</si>
  <si>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</si>
  <si>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</si>
  <si>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</si>
  <si>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</si>
  <si>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</si>
  <si>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</si>
  <si>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</si>
  <si>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</si>
  <si>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</si>
  <si>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</si>
  <si>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</si>
  <si>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</si>
  <si>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</si>
  <si>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</si>
  <si>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</si>
  <si>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</si>
  <si>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</si>
  <si>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</si>
  <si>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</si>
  <si>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</si>
  <si>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</si>
  <si>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</si>
  <si>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</si>
  <si>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</si>
  <si>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</si>
  <si>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</si>
  <si>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</si>
  <si>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</si>
  <si>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</si>
  <si>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</si>
  <si>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</si>
  <si>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</si>
  <si>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</si>
  <si>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</si>
  <si>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</si>
  <si>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</si>
  <si>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</si>
  <si>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</si>
  <si>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</si>
  <si>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</si>
  <si>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</si>
  <si>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</si>
  <si>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</si>
  <si>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</si>
  <si>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</si>
  <si>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</si>
  <si>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</si>
  <si>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</si>
  <si>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</si>
  <si>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</si>
  <si>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</si>
  <si>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</si>
  <si>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</si>
  <si>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</si>
  <si>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</si>
  <si>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</si>
  <si>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</si>
  <si>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</si>
  <si>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</si>
  <si>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</si>
  <si>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</si>
  <si>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</si>
  <si>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</si>
  <si>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</si>
  <si>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</si>
  <si>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</si>
  <si>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</si>
  <si>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</si>
  <si>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</si>
  <si>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</si>
  <si>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</si>
  <si>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</si>
  <si>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</si>
  <si>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</si>
  <si>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</si>
  <si>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</si>
  <si>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</si>
  <si>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</si>
  <si>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</si>
  <si>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</si>
  <si>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</si>
  <si>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</si>
  <si>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</si>
  <si>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</si>
  <si>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</si>
  <si>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</si>
  <si>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</si>
  <si>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</si>
  <si>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</si>
  <si>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</si>
  <si>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</si>
  <si>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</si>
  <si>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</si>
  <si>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</si>
  <si>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</si>
  <si>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</si>
  <si>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</si>
  <si>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</si>
  <si>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</si>
  <si>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</si>
  <si>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</si>
  <si>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</si>
  <si>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</si>
  <si>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</si>
  <si>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</si>
  <si>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</si>
  <si>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</si>
  <si>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</si>
  <si>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</si>
  <si>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</si>
  <si>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</si>
  <si>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</si>
  <si>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</si>
  <si>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</si>
  <si>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</si>
  <si>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</si>
  <si>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</si>
  <si>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</si>
  <si>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</si>
  <si>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</si>
  <si>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</si>
  <si>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</si>
  <si>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</si>
  <si>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</si>
  <si>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</si>
  <si>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</si>
  <si>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</si>
  <si>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</si>
  <si>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</si>
  <si>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</si>
  <si>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</si>
  <si>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</si>
  <si>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</si>
  <si>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</si>
  <si>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</si>
  <si>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</si>
  <si>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</si>
  <si>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</si>
  <si>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</si>
  <si>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</si>
  <si>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</si>
  <si>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</si>
  <si>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</si>
  <si>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</si>
  <si>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</si>
  <si>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</si>
  <si>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</si>
  <si>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</si>
  <si>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</si>
  <si>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</si>
  <si>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</si>
  <si>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</si>
  <si>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</si>
  <si>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</si>
  <si>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</si>
  <si>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</si>
  <si>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</si>
  <si>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</si>
  <si>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</si>
  <si>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</si>
  <si>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</si>
  <si>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</si>
  <si>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</si>
  <si>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</si>
  <si>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</si>
  <si>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</si>
  <si>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</si>
  <si>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</si>
  <si>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</si>
  <si>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</si>
  <si>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</si>
  <si>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</si>
  <si>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</si>
  <si>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</si>
  <si>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</si>
  <si>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</si>
  <si>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</si>
  <si>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</si>
  <si>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</si>
  <si>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</si>
  <si>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</si>
  <si>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</si>
  <si>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</si>
  <si>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</si>
  <si>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</si>
  <si>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</si>
  <si>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</si>
  <si>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</si>
  <si>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</si>
  <si>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</si>
  <si>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</si>
  <si>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</si>
  <si>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</si>
  <si>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</si>
  <si>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</si>
  <si>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</si>
  <si>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</si>
  <si>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</si>
  <si>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</si>
  <si>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</si>
  <si>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</si>
  <si>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</si>
  <si>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</si>
  <si>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</si>
  <si>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</si>
  <si>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</si>
  <si>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</si>
  <si>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</si>
  <si>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</si>
  <si>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</si>
  <si>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</si>
  <si>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</si>
  <si>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</si>
  <si>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</si>
  <si>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</si>
  <si>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</si>
  <si>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</si>
  <si>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</si>
  <si>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</si>
  <si>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</si>
  <si>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</si>
  <si>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</si>
  <si>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</si>
  <si>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</si>
  <si>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</si>
  <si>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</si>
  <si>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</si>
  <si>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</si>
  <si>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</si>
  <si>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</si>
  <si>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</si>
  <si>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</si>
  <si>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</si>
  <si>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</si>
  <si>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</si>
  <si>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</si>
  <si>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</si>
  <si>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</si>
  <si>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</si>
  <si>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</si>
  <si>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</si>
  <si>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</si>
  <si>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</si>
  <si>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</si>
  <si>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</si>
  <si>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</si>
  <si>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</si>
  <si>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</si>
  <si>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</si>
  <si>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</si>
  <si>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</si>
  <si>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</si>
  <si>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</si>
  <si>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</si>
  <si>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</si>
  <si>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</si>
  <si>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</si>
  <si>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</si>
  <si>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</si>
  <si>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</si>
  <si>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</si>
  <si>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</si>
  <si>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</si>
  <si>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</si>
  <si>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</si>
  <si>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</si>
  <si>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</si>
  <si>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</si>
  <si>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</si>
  <si>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</si>
  <si>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</si>
  <si>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</si>
  <si>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</si>
  <si>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</si>
  <si>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</si>
  <si>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</si>
  <si>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</si>
  <si>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</si>
  <si>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</si>
  <si>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</si>
  <si>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</si>
  <si>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</si>
  <si>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</si>
  <si>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</si>
  <si>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</si>
  <si>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</si>
  <si>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</si>
  <si>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</si>
  <si>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</si>
  <si>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</si>
  <si>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</si>
  <si>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</si>
  <si>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</si>
  <si>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</si>
  <si>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</si>
  <si>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</si>
  <si>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</si>
  <si>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</si>
  <si>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</si>
  <si>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</si>
  <si>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</si>
  <si>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</si>
  <si>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</si>
  <si>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</si>
  <si>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</si>
  <si>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</si>
  <si>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</si>
  <si>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</si>
  <si>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</si>
  <si>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</si>
  <si>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</si>
  <si>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</si>
  <si>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</si>
  <si>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</si>
  <si>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</si>
  <si>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</si>
  <si>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</si>
  <si>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</si>
  <si>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</si>
  <si>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</si>
  <si>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</si>
  <si>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</si>
  <si>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</si>
  <si>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</si>
  <si>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</si>
  <si>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</si>
  <si>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</si>
  <si>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</si>
  <si>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</si>
  <si>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</si>
  <si>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</si>
  <si>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</si>
  <si>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</si>
  <si>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</si>
  <si>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</si>
  <si>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</si>
  <si>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</si>
  <si>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</si>
  <si>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</si>
  <si>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</si>
  <si>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</si>
  <si>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</si>
  <si>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</si>
  <si>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</si>
  <si>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</si>
  <si>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</si>
  <si>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</si>
  <si>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</si>
  <si>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</si>
  <si>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</si>
  <si>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</si>
  <si>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</si>
  <si>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</si>
  <si>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</si>
  <si>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</si>
  <si>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</si>
  <si>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</si>
  <si>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</si>
  <si>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</si>
  <si>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</si>
  <si>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</si>
  <si>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</si>
  <si>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</si>
  <si>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</si>
  <si>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</si>
  <si>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</si>
  <si>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</si>
  <si>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</si>
  <si>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</si>
  <si>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</si>
  <si>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</si>
  <si>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</si>
  <si>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</si>
  <si>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</si>
  <si>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</si>
  <si>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</si>
  <si>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</si>
  <si>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</si>
  <si>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</si>
  <si>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</si>
  <si>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</si>
  <si>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</si>
  <si>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</si>
  <si>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</si>
  <si>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</si>
  <si>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</si>
  <si>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</si>
  <si>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</si>
  <si>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</si>
  <si>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</si>
  <si>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</si>
  <si>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</si>
  <si>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</si>
  <si>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</si>
  <si>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</si>
  <si>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</si>
  <si>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</si>
  <si>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</si>
  <si>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</si>
  <si>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</si>
  <si>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</si>
  <si>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</si>
  <si>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</si>
  <si>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</si>
  <si>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</si>
  <si>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</si>
  <si>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</si>
  <si>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</si>
  <si>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</si>
  <si>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</si>
  <si>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</si>
  <si>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</si>
  <si>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</si>
  <si>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</si>
  <si>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</si>
  <si>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</si>
  <si>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</si>
  <si>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</si>
  <si>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</si>
  <si>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</si>
  <si>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</si>
  <si>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</si>
  <si>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</si>
  <si>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</si>
  <si>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</si>
  <si>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</si>
  <si>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</si>
  <si>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</si>
  <si>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</si>
  <si>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</si>
  <si>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</si>
  <si>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</si>
  <si>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</si>
  <si>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</si>
  <si>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</si>
  <si>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</si>
  <si>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</si>
  <si>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</si>
  <si>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</si>
  <si>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</si>
  <si>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</si>
  <si>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</si>
  <si>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</si>
  <si>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</si>
  <si>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</si>
  <si>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</si>
  <si>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</si>
  <si>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</si>
  <si>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</si>
  <si>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</si>
  <si>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</si>
  <si>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</si>
  <si>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</si>
  <si>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</si>
  <si>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</si>
  <si>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</si>
  <si>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</si>
  <si>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</si>
  <si>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</si>
  <si>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</si>
  <si>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</si>
  <si>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</si>
  <si>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</si>
  <si>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</si>
  <si>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</si>
  <si>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</si>
  <si>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</si>
  <si>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</si>
  <si>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</si>
  <si>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</si>
  <si>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</si>
  <si>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</si>
  <si>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</si>
  <si>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</si>
  <si>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</si>
  <si>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</si>
  <si>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</si>
  <si>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</si>
  <si>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</si>
  <si>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</si>
  <si>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</si>
  <si>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</si>
  <si>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</si>
  <si>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</si>
  <si>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</si>
  <si>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</si>
  <si>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</si>
  <si>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</si>
  <si>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</si>
  <si>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</si>
  <si>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</si>
  <si>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</si>
  <si>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</si>
  <si>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</si>
  <si>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</si>
  <si>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</si>
  <si>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</si>
  <si>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</si>
  <si>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</si>
  <si>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</si>
  <si>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</si>
  <si>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</si>
  <si>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</si>
  <si>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</si>
  <si>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</si>
  <si>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</si>
  <si>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</si>
  <si>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</si>
  <si>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</si>
  <si>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</si>
  <si>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</si>
  <si>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</si>
  <si>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</si>
  <si>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</si>
  <si>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</si>
  <si>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</si>
  <si>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</si>
  <si>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</si>
  <si>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</si>
  <si>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</si>
  <si>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</si>
  <si>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</si>
  <si>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</si>
  <si>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</si>
  <si>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</si>
  <si>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</si>
  <si>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</si>
  <si>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</si>
  <si>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</si>
  <si>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</si>
  <si>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</si>
  <si>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</si>
  <si>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</si>
  <si>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</si>
  <si>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</si>
  <si>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</si>
  <si>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</si>
  <si>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</si>
  <si>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</si>
  <si>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</si>
  <si>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</si>
  <si>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</si>
  <si>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</si>
  <si>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</si>
  <si>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</si>
  <si>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</si>
  <si>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</si>
  <si>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</si>
  <si>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</si>
  <si>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</si>
  <si>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</si>
  <si>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</si>
  <si>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</si>
  <si>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</si>
  <si>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</si>
  <si>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</si>
  <si>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</si>
  <si>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</si>
  <si>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</si>
  <si>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</si>
  <si>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</si>
  <si>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</si>
  <si>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</si>
  <si>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</si>
  <si>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</si>
  <si>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</si>
  <si>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</si>
  <si>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</si>
  <si>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</si>
  <si>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</si>
  <si>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</si>
  <si>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</si>
  <si>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</si>
  <si>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</si>
  <si>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</si>
  <si>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</si>
  <si>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</si>
  <si>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</si>
  <si>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</si>
  <si>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</si>
  <si>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</si>
  <si>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</si>
  <si>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</si>
  <si>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</si>
  <si>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</si>
  <si>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</si>
  <si>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</si>
  <si>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</si>
  <si>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</si>
  <si>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</si>
  <si>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</si>
  <si>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</si>
  <si>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</si>
  <si>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</si>
  <si>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</si>
  <si>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</si>
  <si>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</si>
  <si>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</si>
  <si>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</si>
  <si>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</si>
  <si>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</si>
  <si>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</si>
  <si>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</si>
  <si>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</si>
  <si>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</si>
  <si>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</si>
  <si>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</si>
  <si>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</si>
  <si>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</si>
  <si>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</si>
  <si>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</si>
  <si>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</si>
  <si>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</si>
  <si>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</si>
  <si>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</si>
  <si>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</si>
  <si>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</si>
  <si>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</si>
  <si>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</si>
  <si>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</si>
  <si>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</si>
  <si>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</si>
  <si>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</si>
  <si>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</si>
  <si>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</si>
  <si>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</si>
  <si>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</si>
  <si>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</si>
  <si>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</si>
  <si>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</si>
  <si>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</si>
  <si>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</si>
  <si>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</si>
  <si>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</si>
  <si>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</si>
  <si>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</si>
  <si>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</si>
  <si>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</si>
  <si>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</si>
  <si>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</si>
  <si>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</si>
  <si>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</si>
  <si>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</si>
  <si>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</si>
  <si>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</si>
  <si>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</si>
  <si>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</si>
  <si>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</si>
  <si>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</si>
  <si>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</si>
  <si>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</si>
  <si>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</si>
  <si>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</si>
  <si>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</si>
  <si>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</si>
  <si>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</si>
  <si>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</si>
  <si>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</si>
  <si>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</si>
  <si>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</si>
  <si>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</si>
  <si>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</si>
  <si>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</si>
  <si>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</si>
  <si>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</si>
  <si>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</si>
  <si>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</si>
  <si>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</si>
  <si>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</si>
  <si>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</si>
  <si>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</si>
  <si>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</si>
  <si>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</si>
  <si>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</si>
  <si>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</si>
  <si>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</si>
  <si>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</si>
  <si>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</si>
  <si>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</si>
  <si>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</si>
  <si>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</si>
  <si>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</si>
  <si>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</si>
  <si>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</si>
  <si>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</si>
  <si>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</si>
  <si>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</si>
  <si>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</si>
  <si>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</si>
  <si>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BB18B3</t>
  </si>
  <si>
    <t>Color: High Polish</t>
  </si>
  <si>
    <t>PVD plated 316L steel eyebrow barbell, 18g (1mm) with two 3mm balls</t>
  </si>
  <si>
    <t>BB18CN3</t>
  </si>
  <si>
    <t>316L steel eyebrow barbell, 18g (1mm) with two 3mm cones</t>
  </si>
  <si>
    <t>BB20</t>
  </si>
  <si>
    <t>316L steel barbell, 20g (0.8mm) with 3mm balls</t>
  </si>
  <si>
    <t>BB20CN</t>
  </si>
  <si>
    <t>316L steel eyebrow or helix barbell, 20g (0.8mm) with two 3mm cones</t>
  </si>
  <si>
    <t>316L steel eyebrow barbell, 16g (1.2mm) with two 3mm balls</t>
  </si>
  <si>
    <t>BBECN</t>
  </si>
  <si>
    <t>316L steel eyebrow barbell, 16g (1.2mm) with two 3mm cones</t>
  </si>
  <si>
    <t>BBEITB</t>
  </si>
  <si>
    <t>Anodized 316L steel industrial barbell, 16g (1.2mm) with two 4mm balls</t>
  </si>
  <si>
    <t>BBER20B</t>
  </si>
  <si>
    <t>316L steel barbell, 14g (1.6mm) with two 4mm balls</t>
  </si>
  <si>
    <t>BBETB</t>
  </si>
  <si>
    <t>Anodized surgical steel eyebrow or helix barbell, 16g (1.2mm) with two 3mm balls</t>
  </si>
  <si>
    <t>BBG</t>
  </si>
  <si>
    <t>Surgical steel tongue barbell, 14g (1.6mm) with two 6mm balls</t>
  </si>
  <si>
    <t>BBIVD4</t>
  </si>
  <si>
    <t>316L surgical steel Industrial barbell, 14g (1.6mm) with two 4mm acrylic UV dice</t>
  </si>
  <si>
    <t>Color: Green</t>
  </si>
  <si>
    <t>Color: Pink</t>
  </si>
  <si>
    <t>Color: Red</t>
  </si>
  <si>
    <t>BBUVDI</t>
  </si>
  <si>
    <t>Color: Purple</t>
  </si>
  <si>
    <t>BCR14</t>
  </si>
  <si>
    <t>316L Surgical steel ball closure ring, 14g (1.6mm) with a 4mm ball</t>
  </si>
  <si>
    <t>BCRT18</t>
  </si>
  <si>
    <t>Black PVD plated surgical steel ball closure ring, 18g (1mm) with 3mm ball</t>
  </si>
  <si>
    <t>BCRTE</t>
  </si>
  <si>
    <t>Premium PVD plated surgical steel ball closure ring, 16g (1.2mm) with 3mm ball</t>
  </si>
  <si>
    <t>BILR</t>
  </si>
  <si>
    <t>Clear bio flexible labret, 16g (1.2mm) with push in silver top with 1.5mm - 3mm crystal</t>
  </si>
  <si>
    <t>BN16AW</t>
  </si>
  <si>
    <t>Surgical steel eyebrow banana 16g (1.2mm) with a 3mm steel cone and casted steel arrow end</t>
  </si>
  <si>
    <t>BN18B3</t>
  </si>
  <si>
    <t>PVD plated 316L steel eyebrow banana, 18g (1mm) with two 3mm balls</t>
  </si>
  <si>
    <t>316L steel belly banana, 14g (1.6m) with a 8mm and a 5mm bezel set jewel ball using original Czech Preciosa crystals.</t>
  </si>
  <si>
    <t>BNB3</t>
  </si>
  <si>
    <t>Surgical steel banana, 14g (1.6mm) with two 3mm balls</t>
  </si>
  <si>
    <t>BNE20B</t>
  </si>
  <si>
    <t>Surgical steel eyebrow banana, 20g (0.8mm) with two 3mm balls</t>
  </si>
  <si>
    <t>BNE2DI</t>
  </si>
  <si>
    <t>BNEB</t>
  </si>
  <si>
    <t>Surgical steel eyebrow banana, 16g (1.2mm) with two 3mm balls</t>
  </si>
  <si>
    <t>BNEHJB3</t>
  </si>
  <si>
    <t>Surgical steel eyebrow banana, 16g (1.2mm) with two 3mm bezel set half jewel balls</t>
  </si>
  <si>
    <t>BNES2DI</t>
  </si>
  <si>
    <t>Surgical steel banana, 16g (1.2mm) with two 3mm dice</t>
  </si>
  <si>
    <t>BNETB</t>
  </si>
  <si>
    <t>Premium PVD plated surgical steel eyebrow banana, 16g (1.2mm) with two 3mm balls</t>
  </si>
  <si>
    <t>BNETCN</t>
  </si>
  <si>
    <t>Premium PVD plated surgical steel eyebrow banana, 16g (1.2mm) with 3mm cones</t>
  </si>
  <si>
    <t>BNEUVB</t>
  </si>
  <si>
    <t>Surgical steel eyebrow banana, 16g (1.2mm) with two 3mm acrylic UV balls</t>
  </si>
  <si>
    <t>BNT2DI</t>
  </si>
  <si>
    <t>Anodized 316L steel eyebrow banana, 16g (1.2mm) with two 3mm dice</t>
  </si>
  <si>
    <t>CB18B3</t>
  </si>
  <si>
    <t>Surgical steel circular barbell, 18g (1mm) with two 3mm balls</t>
  </si>
  <si>
    <t>CB20B</t>
  </si>
  <si>
    <t>Surgical steel circular barbell, 20g (0.8mm) with two 3mm balls</t>
  </si>
  <si>
    <t>CB20CN</t>
  </si>
  <si>
    <t>Surgical steel circular barbell, 20g (0.8mm) with two 3mm cones</t>
  </si>
  <si>
    <t>CBCNM</t>
  </si>
  <si>
    <t>Surgical steel circular barbell, 14g (1.6mm) with two 4mm cones</t>
  </si>
  <si>
    <t>CBEB</t>
  </si>
  <si>
    <t>Surgical steel circular barbell, 16g (1.2mm) with two 3mm balls</t>
  </si>
  <si>
    <t>CBETB</t>
  </si>
  <si>
    <t>Premium PVD plated surgical steel circular barbell, 16g (1.2mm) with two 3mm balls</t>
  </si>
  <si>
    <t>CBETCN</t>
  </si>
  <si>
    <t>Premium PVD plated surgical steel circular barbell, 16g (1.2mm) with two 3mm cones</t>
  </si>
  <si>
    <t>CBEUVDI</t>
  </si>
  <si>
    <t>CBM</t>
  </si>
  <si>
    <t>Surgical steel circular barbell, 14g (1.6mm) with two 4mm balls</t>
  </si>
  <si>
    <t>CBSDI</t>
  </si>
  <si>
    <t>Surgical steel circular barbell, 14g (1.6mm) with two 4mm dice</t>
  </si>
  <si>
    <t>CBT18B3</t>
  </si>
  <si>
    <t>PVD plated surgical steel circular barbell 18g (1mm) with two 3mm balls</t>
  </si>
  <si>
    <t>CBT20B</t>
  </si>
  <si>
    <t>PVD plated surgical steel circular barbell 20g (0.8mm) with two 3mm balls</t>
  </si>
  <si>
    <t>CBT20CN</t>
  </si>
  <si>
    <t>PVD plated surgical steel circular barbell 20g (0.8mm) with two 3mm cones</t>
  </si>
  <si>
    <t>CBTB4</t>
  </si>
  <si>
    <t>Anodized surgical steel circular barbell, 14g (1.6mm) with two 4mm balls</t>
  </si>
  <si>
    <t>CBTCNM</t>
  </si>
  <si>
    <t>Anodized surgical steel circular barbell, 14g (1.6mm) with two 4mm cones</t>
  </si>
  <si>
    <t>CBTDI</t>
  </si>
  <si>
    <t>Anodized surgical steel circular barbell, 14g (1.6mm) with two 4mm dice</t>
  </si>
  <si>
    <t>INDAW</t>
  </si>
  <si>
    <t>Surgical steel industrial barbell, 14g (1.6mm) with a 5mm cone and casted arrow end</t>
  </si>
  <si>
    <t>INDSAW</t>
  </si>
  <si>
    <t>Surgical steel Industrial barbell, 16g (1.2mm) with a 4mm cone and a casted arrow end</t>
  </si>
  <si>
    <t>INTAW</t>
  </si>
  <si>
    <t>Anodized surgical steel industrial barbell, 14g (1.6mm) with a 5mm cone and casted arrow end</t>
  </si>
  <si>
    <t>LBC3</t>
  </si>
  <si>
    <t>316L steel labret, 16g (1.2mm) with a 3mm bezel set jewel ball</t>
  </si>
  <si>
    <t>LBC4</t>
  </si>
  <si>
    <t>Surgical steel labret, 14g (1.6mm) with a 4mm bezel set jewel ball</t>
  </si>
  <si>
    <t>LBIB</t>
  </si>
  <si>
    <t>Bio flexible labret, 16g (1.2mm) with a 3mm push in steel ball</t>
  </si>
  <si>
    <t>LBIC</t>
  </si>
  <si>
    <t>Surgical steel internal threaded labret, 16g (1.2mm) with a 2.5mm flat head crystal top</t>
  </si>
  <si>
    <t>LBIFRC</t>
  </si>
  <si>
    <t>Surgical steel internally threaded labret, 16g (1.2mm) with flat top part with ferido glued multi crystals and resin cover</t>
  </si>
  <si>
    <t>LBIRC</t>
  </si>
  <si>
    <t>Surgical steel internally threaded labret, 16g (1.2mm) with bezel set jewel flat head sized 1.5mm to 4mm for triple tragus piercings</t>
  </si>
  <si>
    <t>LBRT14</t>
  </si>
  <si>
    <t>14g Flexible acrylic labret retainer with push in disc</t>
  </si>
  <si>
    <t>LBRT16</t>
  </si>
  <si>
    <t>16g Flexible acrylic labret retainer with push in disc</t>
  </si>
  <si>
    <t>LBTB3</t>
  </si>
  <si>
    <t>Premium PVD plated surgical steel labret, 16g (1.2mm) with a 3mm ball</t>
  </si>
  <si>
    <t>LBTB4</t>
  </si>
  <si>
    <t>Anodized surgical steel labret, 14g (1.6mm) with a 4mm ball</t>
  </si>
  <si>
    <t>LBTC25</t>
  </si>
  <si>
    <t>Crystal Color: Amethyst / Black Anodized</t>
  </si>
  <si>
    <t>Anodized 316L steel labret, 16g (1.2mm) with an internally threaded 2.5mm crystal top</t>
  </si>
  <si>
    <t>Crystal Color: Rose / Black Anodized</t>
  </si>
  <si>
    <t>Crystal Color: Sapphire / Black Anodized</t>
  </si>
  <si>
    <t>Crystal Color: Light Siam / Black Anodized</t>
  </si>
  <si>
    <t>LBTDI3</t>
  </si>
  <si>
    <t>Anodized surgical steel labret, 16g (1.2mm) with a 3mm dice</t>
  </si>
  <si>
    <t>NBRTD</t>
  </si>
  <si>
    <t>Gauge: 0.8mm</t>
  </si>
  <si>
    <t>Clear acrylic flexible nose bone retainer, 22g (0.6mm) and 20g (0.8mm) with 2mm flat disk shaped top</t>
  </si>
  <si>
    <t>NBSB18</t>
  </si>
  <si>
    <t>Surgical steel nose bone, 18g (1mm) with 2mm round top with bezel set crystal</t>
  </si>
  <si>
    <t>NBTS</t>
  </si>
  <si>
    <t>Color: Black Anodized w/ Clear crystal</t>
  </si>
  <si>
    <t>Anodized surgical steel nose bone, 18g (1mm) with clear round crystal top</t>
  </si>
  <si>
    <t>Color: Black Anodized w/ AB crystal</t>
  </si>
  <si>
    <t>RCCR4</t>
  </si>
  <si>
    <t>316L steel ball closure ring, 16g (1.2mm) with a 4mm rounded disk with a bezel set flat crystal</t>
  </si>
  <si>
    <t>SEPA</t>
  </si>
  <si>
    <t>316L Surgical steel septum retainer in a simple inverted U shape</t>
  </si>
  <si>
    <t>Gauge: 1.6mm</t>
  </si>
  <si>
    <t>SEPB</t>
  </si>
  <si>
    <t>316L steel septum retainer in a simple inverted U shape with outward pointing ends</t>
  </si>
  <si>
    <t>Gauge: 2mm</t>
  </si>
  <si>
    <t>SEPTA</t>
  </si>
  <si>
    <t>Pincher Size: Thickness 1.6mm &amp; width 10mm</t>
  </si>
  <si>
    <t>PVD plated 316L steel septum retainer in a simple inverted U shape</t>
  </si>
  <si>
    <t>Pincher Size: Thickness 1.2mm &amp; width 10mm</t>
  </si>
  <si>
    <t>SEPTB</t>
  </si>
  <si>
    <t>Gauge: 3mm</t>
  </si>
  <si>
    <t>Black PVD plated 316L steel septum retainer in a simple inverted U shape with outward pointing ends</t>
  </si>
  <si>
    <t>SP18HJB3</t>
  </si>
  <si>
    <t>Surgical steel eyebrow spiral, 18g (1mm) with two 3mm bezel set half jewel balls</t>
  </si>
  <si>
    <t>SPT20B</t>
  </si>
  <si>
    <t>Anodized surgical steel eyebrow spiral, 20g (0.8mm) with two 3mm balls</t>
  </si>
  <si>
    <t>SPT20CN</t>
  </si>
  <si>
    <t>Anodized surgical steel eyebrow spiral, 20g (0.8mm) with two 3mm cones</t>
  </si>
  <si>
    <t>UBBBS</t>
  </si>
  <si>
    <t>Titanium G23 barbell, 14g (1.6mm) with two 5mm balls</t>
  </si>
  <si>
    <t>UBBTC</t>
  </si>
  <si>
    <t>Color: Blue Anodized w/ Clear crystal</t>
  </si>
  <si>
    <t>Titanium G23 tongue barbell, 14g (1.6mm) with a 6mm bezel jewel ball top and a lower 6mm plain ball, length of 16mm</t>
  </si>
  <si>
    <t>UBCR18</t>
  </si>
  <si>
    <t>Titanium G23 ball closure ring, 18g (1mm) with a 3mm ball</t>
  </si>
  <si>
    <t>UBN2CG</t>
  </si>
  <si>
    <t>UBNEB</t>
  </si>
  <si>
    <t>Titanium G23 eyebrow banana, 16g (1.2mm) with two 3mm balls</t>
  </si>
  <si>
    <t>UINDB</t>
  </si>
  <si>
    <t>Titanium G23 industrial barbell, 14g (1.6mm) with two 5mm balls</t>
  </si>
  <si>
    <t>UINFR5</t>
  </si>
  <si>
    <t>Titanium G23 Industrial barbell, 14g (1.6mm) with two 5mm ferido glued multi-crystal balls with resin cover</t>
  </si>
  <si>
    <t>ULBB3</t>
  </si>
  <si>
    <t>Titanium G23 labret, 16g (1.2mm) with a 3mm ball</t>
  </si>
  <si>
    <t>ULBC3</t>
  </si>
  <si>
    <t>Titanium G23 labret, 16g (1.2mm) with a 3mm bezel set jewel ball</t>
  </si>
  <si>
    <t>ULBC4</t>
  </si>
  <si>
    <t>High polished titanium G23 labret, 1.6mm (14g) with 4mm bezel set jewel ball</t>
  </si>
  <si>
    <t>ULBICS</t>
  </si>
  <si>
    <t>Titanium G23 internally threaded labret, 16g (1.2mm) with a 2.2mm flat head with a bezel set crystal</t>
  </si>
  <si>
    <t>UNBC</t>
  </si>
  <si>
    <t>Titanium G23 nose bone, 18g (1mm) with bezel set round crystal top</t>
  </si>
  <si>
    <t>USP20B3</t>
  </si>
  <si>
    <t>High polished titanium G23 spiral, 0.8mm (20g) with two 3mm balls</t>
  </si>
  <si>
    <t>UTBBG</t>
  </si>
  <si>
    <t>Anodized titanium G23 tongue barbell, 14g (1.6mm) with two 6mm balls</t>
  </si>
  <si>
    <t>UTBNEB</t>
  </si>
  <si>
    <t>Anodized titanium G23 eyebrow banana, 16g (1.2mm) with two 3mm balls</t>
  </si>
  <si>
    <t>UTBNECN</t>
  </si>
  <si>
    <t>Anodized titanium G23 eyebrow banana, 16g (1.2mm) with two 3mm cones</t>
  </si>
  <si>
    <t>UTCBCN5</t>
  </si>
  <si>
    <t>Anodized titanium G23 circular barbell, 14g (1.6mm) with 5mm cones</t>
  </si>
  <si>
    <t>UTCBECN</t>
  </si>
  <si>
    <t>Anodized titanium G23 circular eyebrow barbell, 16g (1.2mm) with 3mm cones</t>
  </si>
  <si>
    <t>UTCBEFR4</t>
  </si>
  <si>
    <t>Anodized titanium G23 circular barbell, 16g (1.2mm) with 4mm resin-covered Ferido multi-crystal balls</t>
  </si>
  <si>
    <t>UTINB</t>
  </si>
  <si>
    <t>Anodized titanium G23 industrial barbell, 14g (1.6mm) with two 5mm balls</t>
  </si>
  <si>
    <t>UTINCN</t>
  </si>
  <si>
    <t>Anodized titanium G23 industrial barbell, 14g (1.6mm) with two 5mm cones</t>
  </si>
  <si>
    <t>UTINFR5</t>
  </si>
  <si>
    <t>Anodized titanium G23 industrial barbell, 14g (1.6mm) with two 5mm ferido glued multi crystal balls with resin cover</t>
  </si>
  <si>
    <t>UTLBB3</t>
  </si>
  <si>
    <t>Anodized titanium G23 labret, 16g (1.2mm) with a 3mm ball</t>
  </si>
  <si>
    <t>UTLBC4</t>
  </si>
  <si>
    <t>Color: Black Anodized w/ Aquamarine crystal</t>
  </si>
  <si>
    <t>Anodized titanium G23 labret, 16g (1.2mm) with a 4mm bezel set jewel ball</t>
  </si>
  <si>
    <t>UTLBCN3</t>
  </si>
  <si>
    <t>Anodized titanium G23 labret, 16g (1.2mm) with a 3mm cone</t>
  </si>
  <si>
    <t>UTLBCN4S</t>
  </si>
  <si>
    <t>Anodized titanium G23 labret, 16g (1.2mm) with a 4mm cone</t>
  </si>
  <si>
    <t>XUBB14G</t>
  </si>
  <si>
    <t xml:space="preserve">Pack of 10 pcs. of high polished titanium G23 barbell bars, 14g (1.6mm) </t>
  </si>
  <si>
    <t>XUTCB14</t>
  </si>
  <si>
    <t>Set of 5 pcs. of anodized titanium G23 circular barbell post with 14g (1.6mm) threading</t>
  </si>
  <si>
    <t>ZUBBBS</t>
  </si>
  <si>
    <t>EO gas sterilized piercing: Titanium G23 barbell, 14g (1.6mm) with 5mm balls</t>
  </si>
  <si>
    <t>BILR3</t>
  </si>
  <si>
    <t>LBIFRC4</t>
  </si>
  <si>
    <t>LBIRC3</t>
  </si>
  <si>
    <t>SEPA16</t>
  </si>
  <si>
    <t>SEPA14</t>
  </si>
  <si>
    <t>SEPB16</t>
  </si>
  <si>
    <t>SEPB14</t>
  </si>
  <si>
    <t>SEPB12</t>
  </si>
  <si>
    <t>SEPTA14</t>
  </si>
  <si>
    <t>SEPTA16</t>
  </si>
  <si>
    <t>SEPTB8</t>
  </si>
  <si>
    <t>XUBB14GL</t>
  </si>
  <si>
    <t>Nineteen Thousand Six Hundred Thirty Four and 73 cents THB</t>
  </si>
  <si>
    <t>Surgical steel tongue barbell, 14g (1.6mm) with 5mm acrylic UV dice - length 5/8'' (16mm)</t>
  </si>
  <si>
    <t>Surgical steel eyebrow banana, 16g (1.2mm) with two 3mm UV dice - length 5/16'' (8mm)</t>
  </si>
  <si>
    <t>Surgical steel circular barbells, 16g (1.2mm) with two 3mm acrylic UV dice - length 5/16'' (8mm)</t>
  </si>
  <si>
    <t>Exchange Rate THB-THB</t>
  </si>
  <si>
    <t>Sunny</t>
  </si>
  <si>
    <r>
      <t xml:space="preserve">40% Discount as per </t>
    </r>
    <r>
      <rPr>
        <b/>
        <sz val="10"/>
        <color indexed="8"/>
        <rFont val="Arial"/>
        <family val="2"/>
      </rPr>
      <t>Platinum Membership</t>
    </r>
    <r>
      <rPr>
        <sz val="10"/>
        <color indexed="8"/>
        <rFont val="Arial"/>
        <family val="2"/>
      </rPr>
      <t>:</t>
    </r>
  </si>
  <si>
    <t>Pick up at the Shop:</t>
  </si>
  <si>
    <t xml:space="preserve">Credit 90 Days from the day order is picked up. </t>
  </si>
  <si>
    <t>Due Date</t>
  </si>
  <si>
    <t>Eleven Thousand Seven Hundred Eighty and 84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</si>
</sst>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95"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95" applyNumberFormat="1" applyFont="1" applyFill="1" applyBorder="1"/>
    <xf numFmtId="165" fontId="40" fillId="2" borderId="7" xfId="95" applyNumberFormat="1" applyFont="1" applyFill="1" applyBorder="1" applyAlignment="1">
      <alignment horizontal="center"/>
    </xf>
    <xf numFmtId="1" fontId="21" fillId="2" borderId="2" xfId="95" applyNumberFormat="1" applyFont="1" applyFill="1" applyBorder="1"/>
    <xf numFmtId="1" fontId="4" fillId="2" borderId="3" xfId="0" applyNumberFormat="1" applyFont="1" applyFill="1" applyBorder="1"/>
    <xf numFmtId="1" fontId="21" fillId="2" borderId="6" xfId="95"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cellXfs>
  <cellStyles count="5367">
    <cellStyle name="Comma 2" xfId="7" xr:uid="{1A431627-14C1-4F0B-9E77-69DE72043C79}"/>
    <cellStyle name="Comma 2 2" xfId="4430" xr:uid="{A699E9E4-67B1-48D1-863B-73A5D2C1DA2D}"/>
    <cellStyle name="Comma 2 2 2" xfId="4755" xr:uid="{E834C921-9A94-4D0E-A72A-D884843A1312}"/>
    <cellStyle name="Comma 2 2 2 2" xfId="5326" xr:uid="{0A459A02-57FA-4D2E-AAA6-1ACD04B0D87E}"/>
    <cellStyle name="Comma 2 2 3" xfId="4591" xr:uid="{AA2B551B-F748-4B8E-B573-15A14B2616B3}"/>
    <cellStyle name="Comma 2 2 4" xfId="5352" xr:uid="{F6B91911-2F3A-4188-A3FA-9149548D6332}"/>
    <cellStyle name="Comma 3" xfId="4318" xr:uid="{B5F63D14-922D-4F3D-BB39-FE3B886C449B}"/>
    <cellStyle name="Comma 3 2" xfId="4432" xr:uid="{E2AF514F-1DAF-438B-8231-74CFBF8C5D09}"/>
    <cellStyle name="Comma 3 2 2" xfId="4756" xr:uid="{66651657-B5E2-46E0-8DDE-4389B0294CF6}"/>
    <cellStyle name="Comma 3 2 2 2" xfId="5327" xr:uid="{A3B36426-600E-4F9A-AF67-85A864103A72}"/>
    <cellStyle name="Comma 3 2 3" xfId="5325" xr:uid="{1774E243-9C26-4633-AD96-D68E55EF2488}"/>
    <cellStyle name="Comma 3 2 4" xfId="5353" xr:uid="{56F9B1D0-CE5B-4B53-855F-E5E02E3F8ECE}"/>
    <cellStyle name="Currency 10" xfId="8" xr:uid="{847A9147-D53D-4ABC-9DAE-D7EEC61FBAA7}"/>
    <cellStyle name="Currency 10 2" xfId="9" xr:uid="{ACBEF2BA-367C-482B-BAD4-62AB17A43C2F}"/>
    <cellStyle name="Currency 10 2 2" xfId="203" xr:uid="{7E38040E-6AFA-4C6D-84A0-2C392E539776}"/>
    <cellStyle name="Currency 10 2 2 2" xfId="4616" xr:uid="{8E1F02F5-2657-49F1-9B7D-D65CF7C12053}"/>
    <cellStyle name="Currency 10 2 3" xfId="4511" xr:uid="{54A196EF-33F1-4940-8404-C44F74E3CB69}"/>
    <cellStyle name="Currency 10 3" xfId="10" xr:uid="{A1D6B2F6-2B30-4FD8-9C26-7EB327F16DD7}"/>
    <cellStyle name="Currency 10 3 2" xfId="204" xr:uid="{AEECC7F6-C637-4D13-BE57-4F4A0AED2D5C}"/>
    <cellStyle name="Currency 10 3 2 2" xfId="4617" xr:uid="{B5B84B66-8445-42FF-A0D4-7D1F2F17481E}"/>
    <cellStyle name="Currency 10 3 3" xfId="4512" xr:uid="{16FE4FBC-5D04-40B2-99E9-290744DD54D4}"/>
    <cellStyle name="Currency 10 4" xfId="205" xr:uid="{4F724135-C1D7-4713-B34D-115BF1111D6D}"/>
    <cellStyle name="Currency 10 4 2" xfId="4618" xr:uid="{7DAA97EC-5AC8-4F50-B90A-997110D38F27}"/>
    <cellStyle name="Currency 10 5" xfId="4437" xr:uid="{91E6CFD8-41AA-4782-BF7C-F127B986486F}"/>
    <cellStyle name="Currency 10 6" xfId="4510" xr:uid="{70AECB61-469D-44AD-AB9F-42A0F86C3991}"/>
    <cellStyle name="Currency 11" xfId="11" xr:uid="{71D1E007-75B8-4E3F-AC29-29A9AC4C4078}"/>
    <cellStyle name="Currency 11 2" xfId="12" xr:uid="{72BCD998-EBB7-441D-B4C7-3660A163B1CB}"/>
    <cellStyle name="Currency 11 2 2" xfId="206" xr:uid="{D6788BC3-0F1D-4683-AD5D-5444F2E37926}"/>
    <cellStyle name="Currency 11 2 2 2" xfId="4619" xr:uid="{34A72960-2AD1-452C-8C6E-5612E16804F0}"/>
    <cellStyle name="Currency 11 2 3" xfId="4514" xr:uid="{8DDA8345-DF20-4F18-B8F0-8DDBCF8A473A}"/>
    <cellStyle name="Currency 11 3" xfId="13" xr:uid="{DF6EDCD9-808F-4910-9E04-D675C9A07088}"/>
    <cellStyle name="Currency 11 3 2" xfId="207" xr:uid="{9DEA54D5-E044-462F-9BDC-21B898FB2E11}"/>
    <cellStyle name="Currency 11 3 2 2" xfId="4620" xr:uid="{C20E7E0A-C527-4FAD-9B7E-CA0065253423}"/>
    <cellStyle name="Currency 11 3 3" xfId="4515" xr:uid="{F3324044-623B-4DD0-B324-0D6E18FCAE23}"/>
    <cellStyle name="Currency 11 4" xfId="208" xr:uid="{4AEE33FF-BCB5-453C-A459-45D47C226CDC}"/>
    <cellStyle name="Currency 11 4 2" xfId="4621" xr:uid="{3ABEA901-5B9F-4A3A-8F43-21FF0E2E9CAF}"/>
    <cellStyle name="Currency 11 5" xfId="4319" xr:uid="{4ED6A467-6006-4E65-97E6-A90157D382EA}"/>
    <cellStyle name="Currency 11 5 2" xfId="4438" xr:uid="{79ED3EDE-6F4A-42A6-890F-3330E6E13928}"/>
    <cellStyle name="Currency 11 5 3" xfId="4720" xr:uid="{E932432D-2C14-4BFB-BCC0-BD55D576A183}"/>
    <cellStyle name="Currency 11 5 3 2" xfId="5315" xr:uid="{C1597718-5B21-4C26-8B6C-CCD9EA94604B}"/>
    <cellStyle name="Currency 11 5 3 3" xfId="4757" xr:uid="{9AAE999A-3CB0-4E79-B908-48D812DAD0BC}"/>
    <cellStyle name="Currency 11 5 4" xfId="4697" xr:uid="{703CF787-8388-4752-8776-A91B9E9A2D4C}"/>
    <cellStyle name="Currency 11 6" xfId="4513" xr:uid="{2BC0E521-B2F1-4D0B-888A-6B13C6FE6160}"/>
    <cellStyle name="Currency 12" xfId="14" xr:uid="{91B96F1A-5154-4951-9D19-74D79ECCEF67}"/>
    <cellStyle name="Currency 12 2" xfId="15" xr:uid="{5B392244-6C58-43BD-A05F-DFFC76D051BA}"/>
    <cellStyle name="Currency 12 2 2" xfId="209" xr:uid="{24E974C1-F69C-4329-AAA6-843E1A40AF6D}"/>
    <cellStyle name="Currency 12 2 2 2" xfId="4622" xr:uid="{AE0919DE-B6D2-44A1-960C-4AE450E83A56}"/>
    <cellStyle name="Currency 12 2 3" xfId="4517" xr:uid="{837B750D-6E86-4C99-B217-B4333DB683D9}"/>
    <cellStyle name="Currency 12 3" xfId="210" xr:uid="{24CBAAD2-2BB3-4952-B775-709F04F9C4FE}"/>
    <cellStyle name="Currency 12 3 2" xfId="4623" xr:uid="{C74F4B9A-13D2-4481-B818-7A41D74B7069}"/>
    <cellStyle name="Currency 12 4" xfId="4516" xr:uid="{139D1DF6-4BEC-415D-A5F6-46469385E1D0}"/>
    <cellStyle name="Currency 13" xfId="16" xr:uid="{A99ED68F-90B8-4226-9E49-1344EAB7B876}"/>
    <cellStyle name="Currency 13 2" xfId="4321" xr:uid="{4D0990FF-E949-4E3B-AEA1-7B40308A7A93}"/>
    <cellStyle name="Currency 13 3" xfId="4322" xr:uid="{E8722586-1CD8-43A4-8D92-84416FE1BEDB}"/>
    <cellStyle name="Currency 13 3 2" xfId="4759" xr:uid="{F24560CA-EECA-48A1-9A8A-A04D1E8FBCF1}"/>
    <cellStyle name="Currency 13 4" xfId="4320" xr:uid="{EFDF9A35-D55E-4C7D-AB07-5CEBB2495CD9}"/>
    <cellStyle name="Currency 13 5" xfId="4758" xr:uid="{FB9C232E-5689-4268-9E69-F50B99C0E32E}"/>
    <cellStyle name="Currency 14" xfId="17" xr:uid="{E1CFE0B9-FDC0-4B7B-98BD-226F4A7FAEBA}"/>
    <cellStyle name="Currency 14 2" xfId="211" xr:uid="{73B08C41-CF67-45ED-AA22-ABCBE8EAAEF2}"/>
    <cellStyle name="Currency 14 2 2" xfId="4624" xr:uid="{0593E8E5-BD74-442F-A2CB-697D66D42CE5}"/>
    <cellStyle name="Currency 14 3" xfId="4518" xr:uid="{FFF05BCF-8C3D-4048-A537-41759E9BA1D2}"/>
    <cellStyle name="Currency 15" xfId="4414" xr:uid="{A89883C2-0FA4-46DE-BF3F-D6DFA37CD63E}"/>
    <cellStyle name="Currency 15 2" xfId="5358" xr:uid="{EA77ADD8-B190-4D23-B8A6-EB70FAC35520}"/>
    <cellStyle name="Currency 17" xfId="4323" xr:uid="{F640F135-4E6E-44F5-96B1-72F0D29D8294}"/>
    <cellStyle name="Currency 2" xfId="18" xr:uid="{234BD965-0272-4E79-A704-3D644846EE13}"/>
    <cellStyle name="Currency 2 2" xfId="19" xr:uid="{58A168DC-9D4E-4749-8C6A-D3FCFF01E32D}"/>
    <cellStyle name="Currency 2 2 2" xfId="20" xr:uid="{F7969681-A0FA-4298-AFA5-288C4DBCD35F}"/>
    <cellStyle name="Currency 2 2 2 2" xfId="21" xr:uid="{8F4AB451-93CB-48B5-BB78-A3BC983851F9}"/>
    <cellStyle name="Currency 2 2 2 2 2" xfId="4760" xr:uid="{6B9B54E7-E6AE-4571-AFDC-BCC057B82649}"/>
    <cellStyle name="Currency 2 2 2 3" xfId="22" xr:uid="{F044203D-0DC5-4530-8675-F165010C69C0}"/>
    <cellStyle name="Currency 2 2 2 3 2" xfId="212" xr:uid="{F7514D07-BC32-4F48-8D96-87EEDBBA906B}"/>
    <cellStyle name="Currency 2 2 2 3 2 2" xfId="4625" xr:uid="{7488C033-5023-4188-BC34-56985DCD5533}"/>
    <cellStyle name="Currency 2 2 2 3 3" xfId="4521" xr:uid="{CA47B48F-533B-4CAD-AEAF-1612E574DF2A}"/>
    <cellStyle name="Currency 2 2 2 4" xfId="213" xr:uid="{D3D9BE84-7049-48D2-801C-BB476F0608BA}"/>
    <cellStyle name="Currency 2 2 2 4 2" xfId="4626" xr:uid="{3A9BDE0C-F934-4A66-B2E7-C0E7D23C2E0A}"/>
    <cellStyle name="Currency 2 2 2 5" xfId="4520" xr:uid="{4804D31D-DB13-4A65-AB71-D48170C4D43F}"/>
    <cellStyle name="Currency 2 2 3" xfId="214" xr:uid="{97840800-E8D8-4145-9706-FC74AFD789E8}"/>
    <cellStyle name="Currency 2 2 3 2" xfId="4627" xr:uid="{B2614743-27C5-400A-9A5E-7334B7B2D277}"/>
    <cellStyle name="Currency 2 2 4" xfId="4519" xr:uid="{D5716A78-B87A-4017-AA99-247ED77AD8FE}"/>
    <cellStyle name="Currency 2 3" xfId="23" xr:uid="{D0B7B85B-A02D-445F-9FA4-30E122B0C783}"/>
    <cellStyle name="Currency 2 3 2" xfId="215" xr:uid="{055F657D-2AF5-4E23-BE0A-C32BAB734ED1}"/>
    <cellStyle name="Currency 2 3 2 2" xfId="4628" xr:uid="{DC2BD661-5AD0-46D2-91C2-E833E037A567}"/>
    <cellStyle name="Currency 2 3 3" xfId="4522" xr:uid="{C6F5A701-AE2F-4E0E-8E72-C466AF3AEA94}"/>
    <cellStyle name="Currency 2 4" xfId="216" xr:uid="{1B6BEE84-B245-4A64-8441-D8EFC011216D}"/>
    <cellStyle name="Currency 2 4 2" xfId="217" xr:uid="{9018C3A0-8625-4D3B-A14E-B696B5DD535A}"/>
    <cellStyle name="Currency 2 5" xfId="218" xr:uid="{177BC443-B08F-4D00-BFBD-F233BFD497C5}"/>
    <cellStyle name="Currency 2 5 2" xfId="219" xr:uid="{9DBB380B-3267-40D2-B9F4-011B2B1B56EF}"/>
    <cellStyle name="Currency 2 6" xfId="220" xr:uid="{3F8C2B59-907F-47D0-B7E2-4145C7A203CA}"/>
    <cellStyle name="Currency 3" xfId="24" xr:uid="{66B1B622-A3D5-44A2-BE81-0496213F8004}"/>
    <cellStyle name="Currency 3 2" xfId="25" xr:uid="{6320ABE9-5452-47D6-9E5D-66866FA66839}"/>
    <cellStyle name="Currency 3 2 2" xfId="221" xr:uid="{9555455E-99BF-472D-90D7-F2468D6EC59E}"/>
    <cellStyle name="Currency 3 2 2 2" xfId="4629" xr:uid="{C70AAB4C-7467-489A-98B7-1B65255E0575}"/>
    <cellStyle name="Currency 3 2 3" xfId="4524" xr:uid="{2FFBA317-4F1D-4342-BB47-32FDA84FEE8B}"/>
    <cellStyle name="Currency 3 3" xfId="26" xr:uid="{01831C95-36E6-414F-A6BA-90621F680E4B}"/>
    <cellStyle name="Currency 3 3 2" xfId="222" xr:uid="{E44B2EDF-658E-453C-8A90-44E6A8785B2B}"/>
    <cellStyle name="Currency 3 3 2 2" xfId="4630" xr:uid="{5ED88940-4073-49F1-9AB9-5BD5FD80911E}"/>
    <cellStyle name="Currency 3 3 3" xfId="4525" xr:uid="{786E7229-CD4C-4CA6-825F-5B5838D154B2}"/>
    <cellStyle name="Currency 3 4" xfId="27" xr:uid="{C0E913E5-588D-47E1-AC76-1212D2E4CE4B}"/>
    <cellStyle name="Currency 3 4 2" xfId="223" xr:uid="{7D9433E2-7CA9-4F99-9524-401A851D74A1}"/>
    <cellStyle name="Currency 3 4 2 2" xfId="4631" xr:uid="{DA1690CF-69D4-4B38-94DF-55E235051CFB}"/>
    <cellStyle name="Currency 3 4 3" xfId="4526" xr:uid="{6FF057C0-0ABC-4190-9AE2-5E7AFF1E9EE5}"/>
    <cellStyle name="Currency 3 5" xfId="224" xr:uid="{9D718075-F797-4D3A-8D37-EAC713F41053}"/>
    <cellStyle name="Currency 3 5 2" xfId="4632" xr:uid="{57B9462D-21B3-45D1-B78B-0EC37F71B29C}"/>
    <cellStyle name="Currency 3 6" xfId="4523" xr:uid="{0604E362-083C-4FE9-88B3-B416B5CE4F59}"/>
    <cellStyle name="Currency 4" xfId="28" xr:uid="{2DDC07D8-6CC8-4A62-9AF4-EEC0FBBF3FC1}"/>
    <cellStyle name="Currency 4 2" xfId="29" xr:uid="{170E37DC-F464-4180-B1BB-71215F23F958}"/>
    <cellStyle name="Currency 4 2 2" xfId="225" xr:uid="{DFF6E9A9-E8FA-4B53-827A-FB6709047EA8}"/>
    <cellStyle name="Currency 4 2 2 2" xfId="4633" xr:uid="{A075C57C-ACC9-46E1-A099-CABD3A70C92C}"/>
    <cellStyle name="Currency 4 2 3" xfId="4528" xr:uid="{432131CB-7670-45C9-9F06-00A2D5BF0098}"/>
    <cellStyle name="Currency 4 3" xfId="30" xr:uid="{138E2B1F-DF29-43BC-B2D9-0185FF4B4314}"/>
    <cellStyle name="Currency 4 3 2" xfId="226" xr:uid="{C8397ACF-07E7-4B9B-AC0E-7DF251FEF6D2}"/>
    <cellStyle name="Currency 4 3 2 2" xfId="4634" xr:uid="{A7083726-00FC-4728-BF3C-81B7E839FE9E}"/>
    <cellStyle name="Currency 4 3 3" xfId="4529" xr:uid="{8D4D08A8-F305-49ED-A34F-47E757250570}"/>
    <cellStyle name="Currency 4 4" xfId="227" xr:uid="{585C7D20-244A-46E8-B7F5-51C7501CEF82}"/>
    <cellStyle name="Currency 4 4 2" xfId="4635" xr:uid="{F11586CB-386D-4619-B921-90928E5135BB}"/>
    <cellStyle name="Currency 4 5" xfId="4324" xr:uid="{9BB951F0-63A2-4BD3-90D8-269A05A945F7}"/>
    <cellStyle name="Currency 4 5 2" xfId="4439" xr:uid="{B01E5C52-758D-4081-8116-3CA43398813D}"/>
    <cellStyle name="Currency 4 5 3" xfId="4721" xr:uid="{D30A4F6C-0334-4FE8-AC92-BDB561193769}"/>
    <cellStyle name="Currency 4 5 3 2" xfId="5316" xr:uid="{EF0E0F9E-3CCD-46B1-8E3E-461B6D6B86D7}"/>
    <cellStyle name="Currency 4 5 3 3" xfId="4761" xr:uid="{A457C6E1-1CE6-4CBA-BF04-3FACC77F3FC3}"/>
    <cellStyle name="Currency 4 5 4" xfId="4698" xr:uid="{181D913A-8500-40C2-A6DB-25456B9D96E8}"/>
    <cellStyle name="Currency 4 6" xfId="4527" xr:uid="{16B13DEB-F4F5-49E9-9771-F5C41D2F84D4}"/>
    <cellStyle name="Currency 5" xfId="31" xr:uid="{0D679CD7-2EBF-4FEE-B80A-4B0C5B22B7DC}"/>
    <cellStyle name="Currency 5 2" xfId="32" xr:uid="{657BDC38-D4F8-4082-8E9F-D8993DC8568F}"/>
    <cellStyle name="Currency 5 2 2" xfId="228" xr:uid="{2E8AE73E-9343-4D0D-8C0C-9ACC54390303}"/>
    <cellStyle name="Currency 5 2 2 2" xfId="4636" xr:uid="{295DBDE1-3532-49C8-8C09-9F3167876A5B}"/>
    <cellStyle name="Currency 5 2 3" xfId="4530" xr:uid="{D57BFA8A-3D9C-48CF-9ADD-549366CDA3D0}"/>
    <cellStyle name="Currency 5 3" xfId="4325" xr:uid="{CF2F98C0-712D-44F9-B60B-3C82FF265319}"/>
    <cellStyle name="Currency 5 3 2" xfId="4440" xr:uid="{68066B42-4CB9-4ABC-8018-495E3DBA7184}"/>
    <cellStyle name="Currency 5 3 2 2" xfId="5306" xr:uid="{15DE799E-7941-42D4-B29B-383DDBEB0224}"/>
    <cellStyle name="Currency 5 3 2 3" xfId="4763" xr:uid="{84DF0929-1630-4B19-9A0A-C51DDB29C8A4}"/>
    <cellStyle name="Currency 5 4" xfId="4762" xr:uid="{E00519DF-6581-403F-95B9-54F7AEEEA14E}"/>
    <cellStyle name="Currency 6" xfId="33" xr:uid="{C5354DB6-A74D-490E-A3CB-CFF625EF5E69}"/>
    <cellStyle name="Currency 6 2" xfId="229" xr:uid="{9E52EF3E-7365-4056-908B-81197D52F7C6}"/>
    <cellStyle name="Currency 6 2 2" xfId="4637" xr:uid="{6B6C90A1-2782-4465-8B83-51C0024EE524}"/>
    <cellStyle name="Currency 6 3" xfId="4326" xr:uid="{9662DD4E-BF8C-4943-99E0-BBF5AA68BC93}"/>
    <cellStyle name="Currency 6 3 2" xfId="4441" xr:uid="{47CC13CF-7C66-4451-94D1-16AE2DDE72A3}"/>
    <cellStyle name="Currency 6 3 3" xfId="4722" xr:uid="{64A0B2BA-91EC-482D-9200-12C0E18DD3F6}"/>
    <cellStyle name="Currency 6 3 3 2" xfId="5317" xr:uid="{84DE42D1-398C-430B-93EC-5152C97914C0}"/>
    <cellStyle name="Currency 6 3 3 3" xfId="4764" xr:uid="{DE4955C4-6881-42BE-A9EE-6E2A489809A1}"/>
    <cellStyle name="Currency 6 3 4" xfId="4699" xr:uid="{8F4826BB-1384-42D2-B797-454FBA5A8546}"/>
    <cellStyle name="Currency 6 4" xfId="4531" xr:uid="{457AB63D-00BE-438B-96F5-8C08A2252AD3}"/>
    <cellStyle name="Currency 7" xfId="34" xr:uid="{C8F02231-FC4D-48A4-975A-615DF0671FFA}"/>
    <cellStyle name="Currency 7 2" xfId="35" xr:uid="{1C7396B6-53A1-485F-A6BC-79BCD14E68DC}"/>
    <cellStyle name="Currency 7 2 2" xfId="250" xr:uid="{B9D23F27-1A20-48CA-8740-D25BD75EDF11}"/>
    <cellStyle name="Currency 7 2 2 2" xfId="4638" xr:uid="{A9A3E7F8-4B8C-4FA4-A780-D146AB0030EA}"/>
    <cellStyle name="Currency 7 2 3" xfId="4533" xr:uid="{7516464C-818B-4EA3-B540-ED5F2B1BED25}"/>
    <cellStyle name="Currency 7 3" xfId="230" xr:uid="{7D3593C3-66F8-4866-A236-37039C415F81}"/>
    <cellStyle name="Currency 7 3 2" xfId="4639" xr:uid="{004324E4-0F1E-43BE-8B07-EB0A66078124}"/>
    <cellStyle name="Currency 7 4" xfId="4442" xr:uid="{E0FDCCF2-69C7-47B1-B146-25E51EF7392D}"/>
    <cellStyle name="Currency 7 5" xfId="4532" xr:uid="{C62628EF-352A-4256-BCD0-221553ED64E0}"/>
    <cellStyle name="Currency 8" xfId="36" xr:uid="{4B7FAC93-3A59-4DBB-8BA8-E1906644C4AC}"/>
    <cellStyle name="Currency 8 2" xfId="37" xr:uid="{BFF96573-CC4D-4A4C-9E12-185DB3DF05D4}"/>
    <cellStyle name="Currency 8 2 2" xfId="231" xr:uid="{0AD9CB44-647F-43B4-AF01-72CECCDA1F39}"/>
    <cellStyle name="Currency 8 2 2 2" xfId="4640" xr:uid="{5C9BF7C9-532E-48EB-ABC4-478B4EE159CD}"/>
    <cellStyle name="Currency 8 2 3" xfId="4535" xr:uid="{A31915AC-29AE-40F6-82A4-EA4402697414}"/>
    <cellStyle name="Currency 8 3" xfId="38" xr:uid="{C685D94D-1046-412E-8AF5-7AC26AC4029E}"/>
    <cellStyle name="Currency 8 3 2" xfId="232" xr:uid="{D0BA9B7C-5CFB-4444-B161-2F3FA2CE4303}"/>
    <cellStyle name="Currency 8 3 2 2" xfId="4641" xr:uid="{C070CAD0-1A0C-482D-8C6C-ACFEA3FA452A}"/>
    <cellStyle name="Currency 8 3 3" xfId="4536" xr:uid="{3BAF6C18-785C-4182-8725-0F72BC8516AD}"/>
    <cellStyle name="Currency 8 4" xfId="39" xr:uid="{9CED534E-2F30-47EF-9A97-CE7C5CAA47DB}"/>
    <cellStyle name="Currency 8 4 2" xfId="233" xr:uid="{2EAEAC98-011A-44DA-9857-CA370CAC11F3}"/>
    <cellStyle name="Currency 8 4 2 2" xfId="4642" xr:uid="{8A8A3CD4-6542-44B8-964C-C107D5550822}"/>
    <cellStyle name="Currency 8 4 3" xfId="4537" xr:uid="{15A92BF8-8E0C-4E09-BC14-E61FBB4379C7}"/>
    <cellStyle name="Currency 8 5" xfId="234" xr:uid="{544F675A-11B6-4416-9790-021F44523C20}"/>
    <cellStyle name="Currency 8 5 2" xfId="4643" xr:uid="{089E78CB-1005-40D4-A4C2-FE5D6AA27833}"/>
    <cellStyle name="Currency 8 6" xfId="4443" xr:uid="{F45E5502-0D74-4C3D-88F6-37A2B440A760}"/>
    <cellStyle name="Currency 8 7" xfId="4534" xr:uid="{53FF2E81-8DD5-440F-A5ED-1E4791277AA6}"/>
    <cellStyle name="Currency 9" xfId="40" xr:uid="{D7B25E71-3D02-4753-BD7D-D6B6B5C3B354}"/>
    <cellStyle name="Currency 9 2" xfId="41" xr:uid="{339F3305-3597-40B0-B1A7-9BCE6EF56F6A}"/>
    <cellStyle name="Currency 9 2 2" xfId="235" xr:uid="{2528ED77-96A5-4873-9FD2-BA2296C28378}"/>
    <cellStyle name="Currency 9 2 2 2" xfId="4644" xr:uid="{7B0A523D-32F7-4559-B8E1-FD5F4190A709}"/>
    <cellStyle name="Currency 9 2 3" xfId="4539" xr:uid="{1B8DC468-E88E-4DD2-A77B-7E72B30AEA21}"/>
    <cellStyle name="Currency 9 3" xfId="42" xr:uid="{54E8B7E2-B7F9-41B8-BEAC-728BCCC56AA6}"/>
    <cellStyle name="Currency 9 3 2" xfId="236" xr:uid="{338A25CC-7F0D-450B-BB29-FCF787C1A400}"/>
    <cellStyle name="Currency 9 3 2 2" xfId="4645" xr:uid="{F5A0F5D3-3B95-49A3-98B0-38C3AB8989F7}"/>
    <cellStyle name="Currency 9 3 3" xfId="4540" xr:uid="{0A228966-4F79-4380-AD75-2B04730B1243}"/>
    <cellStyle name="Currency 9 4" xfId="237" xr:uid="{FCE8F42A-6226-432C-B841-3B428EC959AB}"/>
    <cellStyle name="Currency 9 4 2" xfId="4646" xr:uid="{252B80F8-213A-4BED-9BDD-5655A546565E}"/>
    <cellStyle name="Currency 9 5" xfId="4327" xr:uid="{D746C889-54BB-4EC1-B1C0-F698AC73EBE3}"/>
    <cellStyle name="Currency 9 5 2" xfId="4444" xr:uid="{E445B28A-F52B-40E0-BD29-27FB63F948F4}"/>
    <cellStyle name="Currency 9 5 3" xfId="4723" xr:uid="{C8FF05C0-D3E8-4C06-94D8-13355136EB0C}"/>
    <cellStyle name="Currency 9 5 4" xfId="4700" xr:uid="{C3C4E4AA-E086-40F2-83A9-990858502818}"/>
    <cellStyle name="Currency 9 6" xfId="4538" xr:uid="{9B9F9DC1-57A9-4405-A4EE-264A56D0DD86}"/>
    <cellStyle name="Hyperlink 2" xfId="6" xr:uid="{6CFFD761-E1C4-4FFC-9C82-FDD569F38491}"/>
    <cellStyle name="Hyperlink 2 2" xfId="5362" xr:uid="{CD3A908C-819E-4676-B2DE-DD302CA2A04C}"/>
    <cellStyle name="Hyperlink 3" xfId="202" xr:uid="{76918E00-1BC7-4B22-B385-5C23F9876C7F}"/>
    <cellStyle name="Hyperlink 3 2" xfId="4415" xr:uid="{050A3AE2-53C3-42F2-805E-7385B37A097D}"/>
    <cellStyle name="Hyperlink 3 3" xfId="4328" xr:uid="{B2D29190-6331-4253-ACE8-644423E5EB38}"/>
    <cellStyle name="Hyperlink 4" xfId="4329" xr:uid="{F71963F9-4A31-460B-8C3F-2E1716931E42}"/>
    <cellStyle name="Hyperlink 4 2" xfId="5356" xr:uid="{D85A5062-C08E-4878-80D0-4EA8672AA665}"/>
    <cellStyle name="Normal" xfId="0" builtinId="0"/>
    <cellStyle name="Normal 10" xfId="43" xr:uid="{F6AE2F1A-A40D-4357-A4D8-1427859B9CBB}"/>
    <cellStyle name="Normal 10 10" xfId="903" xr:uid="{656FB98F-2298-4ED6-A502-9C57938893ED}"/>
    <cellStyle name="Normal 10 10 2" xfId="2508" xr:uid="{D4D9F7D7-0D34-4CC5-AE40-B9E4805CAA1B}"/>
    <cellStyle name="Normal 10 10 2 2" xfId="4331" xr:uid="{69427748-6750-495C-81B8-D9503CD3DF46}"/>
    <cellStyle name="Normal 10 10 2 3" xfId="4675" xr:uid="{E060D69D-5657-4486-B806-EBB3DB6F7BB9}"/>
    <cellStyle name="Normal 10 10 3" xfId="2509" xr:uid="{45D59347-EFEE-44B1-8EE1-0F4C0B6FFE3F}"/>
    <cellStyle name="Normal 10 10 4" xfId="2510" xr:uid="{FA0FDE38-5799-4B00-94C3-C0E57B264F40}"/>
    <cellStyle name="Normal 10 11" xfId="2511" xr:uid="{EFF30771-E00D-4D9F-923E-953CC5B87B83}"/>
    <cellStyle name="Normal 10 11 2" xfId="2512" xr:uid="{2AEC67F9-5066-47CB-A11D-556FDAA8C554}"/>
    <cellStyle name="Normal 10 11 3" xfId="2513" xr:uid="{575C1DD7-841D-46CC-8548-B42391EF3DF6}"/>
    <cellStyle name="Normal 10 11 4" xfId="2514" xr:uid="{CF2983D6-92F4-4B09-95F4-5082A032C6F9}"/>
    <cellStyle name="Normal 10 12" xfId="2515" xr:uid="{5F217362-4F9C-49CC-9E55-7A409C81C4D2}"/>
    <cellStyle name="Normal 10 12 2" xfId="2516" xr:uid="{CFAAFDAD-53CC-46ED-B777-0C58677D0FA8}"/>
    <cellStyle name="Normal 10 13" xfId="2517" xr:uid="{D9CAF9EE-6BE5-4C9A-9E08-0BF258CB09CE}"/>
    <cellStyle name="Normal 10 14" xfId="2518" xr:uid="{BD49D5E0-FB64-4017-A7F2-07BE4D263FDB}"/>
    <cellStyle name="Normal 10 15" xfId="2519" xr:uid="{52431863-3539-4BAA-83E6-53951E1CE36D}"/>
    <cellStyle name="Normal 10 2" xfId="71" xr:uid="{B110361D-09E0-4544-8811-716DBDA7B657}"/>
    <cellStyle name="Normal 10 2 10" xfId="2520" xr:uid="{0FCA76D8-CC1D-4AD0-A834-87CEA7B83AF2}"/>
    <cellStyle name="Normal 10 2 11" xfId="2521" xr:uid="{18C5CBAD-42DD-4796-9554-5BC47347A628}"/>
    <cellStyle name="Normal 10 2 2" xfId="72" xr:uid="{788C323D-1E06-49B8-8C7F-945D6BD53C8D}"/>
    <cellStyle name="Normal 10 2 2 2" xfId="73" xr:uid="{88E567C8-562E-4AE1-BE7A-872607C43509}"/>
    <cellStyle name="Normal 10 2 2 2 2" xfId="238" xr:uid="{6ED6C83D-5B91-4A06-8AEF-78E7E96142BB}"/>
    <cellStyle name="Normal 10 2 2 2 2 2" xfId="454" xr:uid="{E739A006-14CF-4927-A014-A9B3A8D49438}"/>
    <cellStyle name="Normal 10 2 2 2 2 2 2" xfId="455" xr:uid="{E73F9722-6DDB-4E6C-A365-05B0443D64FB}"/>
    <cellStyle name="Normal 10 2 2 2 2 2 2 2" xfId="904" xr:uid="{93678672-2D57-40C1-8111-915FBC555117}"/>
    <cellStyle name="Normal 10 2 2 2 2 2 2 2 2" xfId="905" xr:uid="{C642B0EE-5699-45FF-A976-A64060DE3F76}"/>
    <cellStyle name="Normal 10 2 2 2 2 2 2 3" xfId="906" xr:uid="{81C0E6A8-7708-4260-878A-17393B9047C7}"/>
    <cellStyle name="Normal 10 2 2 2 2 2 3" xfId="907" xr:uid="{3DF56C3F-2192-40BE-829B-C2AE4668838C}"/>
    <cellStyle name="Normal 10 2 2 2 2 2 3 2" xfId="908" xr:uid="{6FE1564A-A37C-4429-B15E-9CD861974E7D}"/>
    <cellStyle name="Normal 10 2 2 2 2 2 4" xfId="909" xr:uid="{4AE9A2BA-B8FF-472C-A742-BF9EB011305E}"/>
    <cellStyle name="Normal 10 2 2 2 2 3" xfId="456" xr:uid="{3BE53C41-19C1-4E32-BAEC-56F127D6CFCC}"/>
    <cellStyle name="Normal 10 2 2 2 2 3 2" xfId="910" xr:uid="{B7A0E36E-F0EA-4944-A750-9DCE7F545ADB}"/>
    <cellStyle name="Normal 10 2 2 2 2 3 2 2" xfId="911" xr:uid="{AC3EB031-F229-46EE-B734-238006D00578}"/>
    <cellStyle name="Normal 10 2 2 2 2 3 3" xfId="912" xr:uid="{D8730387-5E65-4243-B309-DC0D174CE184}"/>
    <cellStyle name="Normal 10 2 2 2 2 3 4" xfId="2522" xr:uid="{1E0FEF1C-00CB-4F76-A42C-E680762157C1}"/>
    <cellStyle name="Normal 10 2 2 2 2 4" xfId="913" xr:uid="{6B150267-7C51-4E86-A2CE-7C307A0EFDD4}"/>
    <cellStyle name="Normal 10 2 2 2 2 4 2" xfId="914" xr:uid="{4270640B-73A5-4532-82C0-BB298B2EF7A2}"/>
    <cellStyle name="Normal 10 2 2 2 2 5" xfId="915" xr:uid="{981A8F59-26BD-4165-B7C2-E549A0ABECCD}"/>
    <cellStyle name="Normal 10 2 2 2 2 6" xfId="2523" xr:uid="{886FE15C-BDCC-403B-B03F-D333A086B6D1}"/>
    <cellStyle name="Normal 10 2 2 2 3" xfId="239" xr:uid="{3D5F3E72-DA40-4F7A-9BCF-67B516D42FDB}"/>
    <cellStyle name="Normal 10 2 2 2 3 2" xfId="457" xr:uid="{A9FC6A05-50F8-420D-BDA1-70284B56D163}"/>
    <cellStyle name="Normal 10 2 2 2 3 2 2" xfId="458" xr:uid="{445324C8-F254-418F-A566-7A8B3E411D2C}"/>
    <cellStyle name="Normal 10 2 2 2 3 2 2 2" xfId="916" xr:uid="{3EA0A381-74AC-4DB1-906F-E609DB3078C1}"/>
    <cellStyle name="Normal 10 2 2 2 3 2 2 2 2" xfId="917" xr:uid="{8A19D3E2-33B6-472D-AB35-FD2351CF7F09}"/>
    <cellStyle name="Normal 10 2 2 2 3 2 2 3" xfId="918" xr:uid="{D9C0FC7B-330B-4002-80AF-BC13696EF93C}"/>
    <cellStyle name="Normal 10 2 2 2 3 2 3" xfId="919" xr:uid="{27245367-1311-4D85-B7D1-7AAA9350C228}"/>
    <cellStyle name="Normal 10 2 2 2 3 2 3 2" xfId="920" xr:uid="{AA5D65AD-C822-4CB3-93D8-FF826EA4A6C0}"/>
    <cellStyle name="Normal 10 2 2 2 3 2 4" xfId="921" xr:uid="{B3524FAE-3BF1-449B-8706-431CFD4AAA99}"/>
    <cellStyle name="Normal 10 2 2 2 3 3" xfId="459" xr:uid="{7D86D53A-6C14-4FE1-9B60-098C2472E611}"/>
    <cellStyle name="Normal 10 2 2 2 3 3 2" xfId="922" xr:uid="{FF1F58FB-FD35-4E28-B8D7-1510D2195B44}"/>
    <cellStyle name="Normal 10 2 2 2 3 3 2 2" xfId="923" xr:uid="{00B88FB7-404D-446B-B0D9-218AC333A7E2}"/>
    <cellStyle name="Normal 10 2 2 2 3 3 3" xfId="924" xr:uid="{3B0A7C1D-DB26-490D-B946-CFEF3F78DA0E}"/>
    <cellStyle name="Normal 10 2 2 2 3 4" xfId="925" xr:uid="{CF9E4511-714E-4043-B74C-9504DB33B9C9}"/>
    <cellStyle name="Normal 10 2 2 2 3 4 2" xfId="926" xr:uid="{4F47CB9B-F0AD-44B2-BCFE-F6B4D7B5033B}"/>
    <cellStyle name="Normal 10 2 2 2 3 5" xfId="927" xr:uid="{43CAE179-75ED-48BC-8FBE-5D2E352EE7D0}"/>
    <cellStyle name="Normal 10 2 2 2 4" xfId="460" xr:uid="{8ED4AB31-1F1B-43B1-BFF1-EBE3DF689E83}"/>
    <cellStyle name="Normal 10 2 2 2 4 2" xfId="461" xr:uid="{58A01B57-2E5D-4F5F-B4DF-71C1650F1EE7}"/>
    <cellStyle name="Normal 10 2 2 2 4 2 2" xfId="928" xr:uid="{2B653328-9C6C-408F-B08C-5B38D6FA86E2}"/>
    <cellStyle name="Normal 10 2 2 2 4 2 2 2" xfId="929" xr:uid="{DDAE959A-8995-4446-A246-24D952D36C06}"/>
    <cellStyle name="Normal 10 2 2 2 4 2 3" xfId="930" xr:uid="{D3EF59FC-6C53-4A8D-A7E1-37610DEF9779}"/>
    <cellStyle name="Normal 10 2 2 2 4 3" xfId="931" xr:uid="{E593ADF0-FF5C-46E3-8544-44CA8B0281FA}"/>
    <cellStyle name="Normal 10 2 2 2 4 3 2" xfId="932" xr:uid="{45BB78F4-416D-4B6A-A83E-77A4FA02003C}"/>
    <cellStyle name="Normal 10 2 2 2 4 4" xfId="933" xr:uid="{3628AC09-B8CC-4E6A-89CE-699E4FE787D5}"/>
    <cellStyle name="Normal 10 2 2 2 5" xfId="462" xr:uid="{6955A351-523B-4682-95FB-F0CEA03D514D}"/>
    <cellStyle name="Normal 10 2 2 2 5 2" xfId="934" xr:uid="{3D44685F-A169-4FBB-BFD3-1116FE27A190}"/>
    <cellStyle name="Normal 10 2 2 2 5 2 2" xfId="935" xr:uid="{033EE761-0167-48FD-9829-61C00794032B}"/>
    <cellStyle name="Normal 10 2 2 2 5 3" xfId="936" xr:uid="{EDB88444-BFCA-456C-A868-5B4A201E9395}"/>
    <cellStyle name="Normal 10 2 2 2 5 4" xfId="2524" xr:uid="{8AB57052-4322-4968-844C-0B8A6621B5E3}"/>
    <cellStyle name="Normal 10 2 2 2 6" xfId="937" xr:uid="{32E082E1-9B81-47A1-A959-090904AF5DD0}"/>
    <cellStyle name="Normal 10 2 2 2 6 2" xfId="938" xr:uid="{98474674-7FF4-42D7-995C-044F6AC2C498}"/>
    <cellStyle name="Normal 10 2 2 2 7" xfId="939" xr:uid="{33D7ADB7-F4AE-4AA7-A84D-DA5FE50B52D9}"/>
    <cellStyle name="Normal 10 2 2 2 8" xfId="2525" xr:uid="{B06C6C3E-C90F-45D9-BAE6-93E4387C38A9}"/>
    <cellStyle name="Normal 10 2 2 3" xfId="240" xr:uid="{B7502900-2862-4621-9186-ECFDB2229B61}"/>
    <cellStyle name="Normal 10 2 2 3 2" xfId="463" xr:uid="{38EB7D11-23B3-4B43-A904-228096A1D7C3}"/>
    <cellStyle name="Normal 10 2 2 3 2 2" xfId="464" xr:uid="{8AD309DD-9BA6-4586-87BD-B297E12B4C9B}"/>
    <cellStyle name="Normal 10 2 2 3 2 2 2" xfId="940" xr:uid="{85E00E9B-7796-443F-9818-507648DA231F}"/>
    <cellStyle name="Normal 10 2 2 3 2 2 2 2" xfId="941" xr:uid="{B52CC97E-477E-4410-83DF-F38AE527AE15}"/>
    <cellStyle name="Normal 10 2 2 3 2 2 3" xfId="942" xr:uid="{D5F35423-7CCB-4DF4-B04D-E2E06C2D7F4E}"/>
    <cellStyle name="Normal 10 2 2 3 2 3" xfId="943" xr:uid="{3F68E520-9B54-4FAB-95CB-C4392E69676B}"/>
    <cellStyle name="Normal 10 2 2 3 2 3 2" xfId="944" xr:uid="{268781C8-9544-4EF9-ABF0-E71CB95031FE}"/>
    <cellStyle name="Normal 10 2 2 3 2 4" xfId="945" xr:uid="{EA238249-744E-49E1-BD23-247AC4533393}"/>
    <cellStyle name="Normal 10 2 2 3 3" xfId="465" xr:uid="{4504CC24-9DE8-4ADB-94EB-BAF7D3FC68E8}"/>
    <cellStyle name="Normal 10 2 2 3 3 2" xfId="946" xr:uid="{4F945BCC-133D-4C35-9B5E-FE0ADD662BE1}"/>
    <cellStyle name="Normal 10 2 2 3 3 2 2" xfId="947" xr:uid="{8757FFBC-5883-418F-B1E2-92BC8E124AA5}"/>
    <cellStyle name="Normal 10 2 2 3 3 3" xfId="948" xr:uid="{2B0C8CA5-D1B9-46BB-BD1F-557C876147B7}"/>
    <cellStyle name="Normal 10 2 2 3 3 4" xfId="2526" xr:uid="{31BD1392-5857-466D-8DDD-FA7C645E60D2}"/>
    <cellStyle name="Normal 10 2 2 3 4" xfId="949" xr:uid="{68458EE5-9368-4127-A715-9412B44F6F0B}"/>
    <cellStyle name="Normal 10 2 2 3 4 2" xfId="950" xr:uid="{ABC372E3-3005-40DF-A0FC-5AAEBEDBEDDA}"/>
    <cellStyle name="Normal 10 2 2 3 5" xfId="951" xr:uid="{3A7BAF20-3504-44B8-B581-2BD380A864A5}"/>
    <cellStyle name="Normal 10 2 2 3 6" xfId="2527" xr:uid="{33D74071-33E8-41FD-9210-1B145BE0F4FF}"/>
    <cellStyle name="Normal 10 2 2 4" xfId="241" xr:uid="{4258222C-D21F-4FB7-B038-4AA155CB726F}"/>
    <cellStyle name="Normal 10 2 2 4 2" xfId="466" xr:uid="{CDB9A59E-5771-4994-9BAC-DB7D720E12DB}"/>
    <cellStyle name="Normal 10 2 2 4 2 2" xfId="467" xr:uid="{9DCBE372-F7F9-4ED6-BE50-360CF9AE97F2}"/>
    <cellStyle name="Normal 10 2 2 4 2 2 2" xfId="952" xr:uid="{092E15E4-517A-4C0E-BDA0-57575FE43EFC}"/>
    <cellStyle name="Normal 10 2 2 4 2 2 2 2" xfId="953" xr:uid="{78906AD8-3B27-49C8-8DEC-1A1665E98206}"/>
    <cellStyle name="Normal 10 2 2 4 2 2 3" xfId="954" xr:uid="{B7AA82E7-384C-4BDF-8421-134C809AF5A7}"/>
    <cellStyle name="Normal 10 2 2 4 2 3" xfId="955" xr:uid="{112EEDFA-4963-42D2-8F4A-C38AB3AD1269}"/>
    <cellStyle name="Normal 10 2 2 4 2 3 2" xfId="956" xr:uid="{F5FB590F-D718-463C-8612-785A012E0CFA}"/>
    <cellStyle name="Normal 10 2 2 4 2 4" xfId="957" xr:uid="{2C007F02-1F3A-404B-A350-86D94C31307A}"/>
    <cellStyle name="Normal 10 2 2 4 3" xfId="468" xr:uid="{B6B25118-4AD8-4EE2-BB47-435A4E98B3E9}"/>
    <cellStyle name="Normal 10 2 2 4 3 2" xfId="958" xr:uid="{D85347E7-0DCD-4C2E-9FE9-0265DB10A764}"/>
    <cellStyle name="Normal 10 2 2 4 3 2 2" xfId="959" xr:uid="{CD7C8B1E-1DA8-4B42-94B5-78D8AC96F8A0}"/>
    <cellStyle name="Normal 10 2 2 4 3 3" xfId="960" xr:uid="{02D61E3D-53C7-4BE7-B6E9-9185BC9E241E}"/>
    <cellStyle name="Normal 10 2 2 4 4" xfId="961" xr:uid="{E3E8DFBF-3F93-4EE3-A938-82BF2BDDD604}"/>
    <cellStyle name="Normal 10 2 2 4 4 2" xfId="962" xr:uid="{86B09171-C66D-4FC8-94EF-BDF68E791711}"/>
    <cellStyle name="Normal 10 2 2 4 5" xfId="963" xr:uid="{B54E013F-AE9F-4830-81B3-760533A3DD70}"/>
    <cellStyle name="Normal 10 2 2 5" xfId="242" xr:uid="{D3BA923E-7329-4832-9329-66FEC808A914}"/>
    <cellStyle name="Normal 10 2 2 5 2" xfId="469" xr:uid="{BCBA94F6-AE5E-4A31-BB4F-A8139D1E2071}"/>
    <cellStyle name="Normal 10 2 2 5 2 2" xfId="964" xr:uid="{F72E7E8B-4DA0-44CB-8D9F-D72E1C2E5A69}"/>
    <cellStyle name="Normal 10 2 2 5 2 2 2" xfId="965" xr:uid="{72A192CF-FA07-49F2-8727-291965284696}"/>
    <cellStyle name="Normal 10 2 2 5 2 3" xfId="966" xr:uid="{CD41C6E1-F44B-4FB8-A743-4AC942E3DBF1}"/>
    <cellStyle name="Normal 10 2 2 5 3" xfId="967" xr:uid="{00AA0C01-C4C2-4B53-AEB3-48968ABC8210}"/>
    <cellStyle name="Normal 10 2 2 5 3 2" xfId="968" xr:uid="{9E95FC48-3F4A-4980-A4AE-DE1CCBA3FB89}"/>
    <cellStyle name="Normal 10 2 2 5 4" xfId="969" xr:uid="{BEB4BB95-4368-4C97-A03A-C5CDDE2452E9}"/>
    <cellStyle name="Normal 10 2 2 6" xfId="470" xr:uid="{D5CCF7D3-EE1D-4C6C-A448-39168E88D522}"/>
    <cellStyle name="Normal 10 2 2 6 2" xfId="970" xr:uid="{2315838D-7EC7-41F3-9468-5AB5B1FF8FAE}"/>
    <cellStyle name="Normal 10 2 2 6 2 2" xfId="971" xr:uid="{ED3FB7EB-7AC8-484C-B70C-8F0F1167E22E}"/>
    <cellStyle name="Normal 10 2 2 6 2 3" xfId="4333" xr:uid="{3BFE2B8B-3D0F-4627-81BD-44591518F13D}"/>
    <cellStyle name="Normal 10 2 2 6 3" xfId="972" xr:uid="{DDDA3202-EFF4-489F-81C1-3346043061DB}"/>
    <cellStyle name="Normal 10 2 2 6 4" xfId="2528" xr:uid="{5B30E611-52D1-419F-85A9-FADE7E63AD51}"/>
    <cellStyle name="Normal 10 2 2 6 4 2" xfId="4564" xr:uid="{90A76F7B-B2AB-4BB8-8D66-0BBD50B41F50}"/>
    <cellStyle name="Normal 10 2 2 6 4 3" xfId="4676" xr:uid="{B05FB00C-5E32-4AFE-8C24-61EACA0654A3}"/>
    <cellStyle name="Normal 10 2 2 6 4 4" xfId="4602" xr:uid="{7936CA78-AD0B-4FDD-97E6-996813D0C7A7}"/>
    <cellStyle name="Normal 10 2 2 7" xfId="973" xr:uid="{A40A0FAC-EF95-47A0-8385-2785362E334B}"/>
    <cellStyle name="Normal 10 2 2 7 2" xfId="974" xr:uid="{A6414ED6-D233-40DA-AF65-76F2F67F22B1}"/>
    <cellStyle name="Normal 10 2 2 8" xfId="975" xr:uid="{0C508B8C-57BE-448B-89CE-D50A4DC5A14E}"/>
    <cellStyle name="Normal 10 2 2 9" xfId="2529" xr:uid="{346AE32F-6BD4-44EA-8B4A-38232DE66FD0}"/>
    <cellStyle name="Normal 10 2 3" xfId="74" xr:uid="{B395782B-280D-44DF-9260-05784E08059E}"/>
    <cellStyle name="Normal 10 2 3 2" xfId="75" xr:uid="{2F09E69B-A29F-4B0A-A8A3-17DAA41874F0}"/>
    <cellStyle name="Normal 10 2 3 2 2" xfId="471" xr:uid="{46B2EC66-A619-47FD-8241-51A69C864EE3}"/>
    <cellStyle name="Normal 10 2 3 2 2 2" xfId="472" xr:uid="{CF576F67-703C-4679-8469-56CE132DCD16}"/>
    <cellStyle name="Normal 10 2 3 2 2 2 2" xfId="976" xr:uid="{70B7A330-9033-4CF2-93DE-211D1DA7D294}"/>
    <cellStyle name="Normal 10 2 3 2 2 2 2 2" xfId="977" xr:uid="{AC0195E6-0A88-4FD7-8D06-9F53252FAFA1}"/>
    <cellStyle name="Normal 10 2 3 2 2 2 3" xfId="978" xr:uid="{2E40DDF1-E68D-41F6-AB52-5C25098DD8BC}"/>
    <cellStyle name="Normal 10 2 3 2 2 3" xfId="979" xr:uid="{4B8A19FA-C178-4BA4-A70B-0EEAF39E585F}"/>
    <cellStyle name="Normal 10 2 3 2 2 3 2" xfId="980" xr:uid="{F0670A0F-2AEC-4197-BE03-3D4BD2E721A4}"/>
    <cellStyle name="Normal 10 2 3 2 2 4" xfId="981" xr:uid="{5C98A7AE-6EF7-47BA-8069-E8F1A0525830}"/>
    <cellStyle name="Normal 10 2 3 2 3" xfId="473" xr:uid="{821DEF8F-B633-426F-9F87-153A3A84439D}"/>
    <cellStyle name="Normal 10 2 3 2 3 2" xfId="982" xr:uid="{A4EDC2EA-988D-479E-90DE-9C6D93A374E5}"/>
    <cellStyle name="Normal 10 2 3 2 3 2 2" xfId="983" xr:uid="{367E2D3E-663E-4767-9CE7-6B43C74BF860}"/>
    <cellStyle name="Normal 10 2 3 2 3 3" xfId="984" xr:uid="{4509AC7F-5D6D-4AB7-94C7-AC06DB5B0180}"/>
    <cellStyle name="Normal 10 2 3 2 3 4" xfId="2530" xr:uid="{AB3ED848-7898-4820-B93C-D314ECE9159B}"/>
    <cellStyle name="Normal 10 2 3 2 4" xfId="985" xr:uid="{146107D3-ADA9-49C8-9FCE-0EE902039F02}"/>
    <cellStyle name="Normal 10 2 3 2 4 2" xfId="986" xr:uid="{AE75E8FD-5B85-4541-A3B3-AD3EA9F91870}"/>
    <cellStyle name="Normal 10 2 3 2 5" xfId="987" xr:uid="{E73A433A-8382-4BD7-980E-654E9D31FF76}"/>
    <cellStyle name="Normal 10 2 3 2 6" xfId="2531" xr:uid="{7D2574F6-C442-4DD9-AF26-F62B4F1E5958}"/>
    <cellStyle name="Normal 10 2 3 3" xfId="243" xr:uid="{1CAF1280-3FD7-475C-8C83-DBD2E74C7450}"/>
    <cellStyle name="Normal 10 2 3 3 2" xfId="474" xr:uid="{C8B52C6E-8013-46E7-A787-3578682270F4}"/>
    <cellStyle name="Normal 10 2 3 3 2 2" xfId="475" xr:uid="{F3059D25-EE2D-4C24-9B62-6EB5C5255292}"/>
    <cellStyle name="Normal 10 2 3 3 2 2 2" xfId="988" xr:uid="{362FDF48-E6C8-415A-B66B-25DEE469C77E}"/>
    <cellStyle name="Normal 10 2 3 3 2 2 2 2" xfId="989" xr:uid="{8AB52D69-F9BC-4ACB-BAF6-F6237AA8DD94}"/>
    <cellStyle name="Normal 10 2 3 3 2 2 3" xfId="990" xr:uid="{3CA16B0D-3AB0-4A9E-990E-7258B14C4607}"/>
    <cellStyle name="Normal 10 2 3 3 2 3" xfId="991" xr:uid="{F1C0653E-67E6-4F8F-B364-0C65711BF14E}"/>
    <cellStyle name="Normal 10 2 3 3 2 3 2" xfId="992" xr:uid="{11C1E8CC-1BC2-4C44-A3C3-134E3103D5BD}"/>
    <cellStyle name="Normal 10 2 3 3 2 4" xfId="993" xr:uid="{268EBDDD-19D8-49B6-8979-C5E4F0F4EB7B}"/>
    <cellStyle name="Normal 10 2 3 3 3" xfId="476" xr:uid="{CDB20F1A-8B37-4BC3-9BA3-A56C99AAD508}"/>
    <cellStyle name="Normal 10 2 3 3 3 2" xfId="994" xr:uid="{617E1AED-A274-4726-A662-A5432261EB6C}"/>
    <cellStyle name="Normal 10 2 3 3 3 2 2" xfId="995" xr:uid="{80291093-7A3D-4D13-94F1-927B1E8BE4C0}"/>
    <cellStyle name="Normal 10 2 3 3 3 3" xfId="996" xr:uid="{8E1D5AF6-9D7F-4F93-BC8D-1091569E567A}"/>
    <cellStyle name="Normal 10 2 3 3 4" xfId="997" xr:uid="{15DAF05B-1DFA-4C6C-A35A-7639AE4B6215}"/>
    <cellStyle name="Normal 10 2 3 3 4 2" xfId="998" xr:uid="{B3B300AC-A48C-4885-8FA2-2BC5AF652783}"/>
    <cellStyle name="Normal 10 2 3 3 5" xfId="999" xr:uid="{F8441EA5-700A-42F5-8721-AF105662A176}"/>
    <cellStyle name="Normal 10 2 3 4" xfId="244" xr:uid="{C0086936-9CE9-4F42-8C6A-A20C3104CC10}"/>
    <cellStyle name="Normal 10 2 3 4 2" xfId="477" xr:uid="{1EFA3FAC-6F76-4AEF-93C2-074CD2525225}"/>
    <cellStyle name="Normal 10 2 3 4 2 2" xfId="1000" xr:uid="{9047CB88-A049-44A7-BDF4-4761C8C1C8A8}"/>
    <cellStyle name="Normal 10 2 3 4 2 2 2" xfId="1001" xr:uid="{2BE5E34A-4449-4DD5-81BE-D0C4CEE1F656}"/>
    <cellStyle name="Normal 10 2 3 4 2 3" xfId="1002" xr:uid="{3D69BEC9-61A6-4FF4-999C-D0FB0847CA65}"/>
    <cellStyle name="Normal 10 2 3 4 3" xfId="1003" xr:uid="{66E146A5-571D-4015-B1D0-4274E3A49309}"/>
    <cellStyle name="Normal 10 2 3 4 3 2" xfId="1004" xr:uid="{B8E39A56-83F5-4009-B781-A174FBA5603B}"/>
    <cellStyle name="Normal 10 2 3 4 4" xfId="1005" xr:uid="{087D4B1D-D1C3-4FB5-BD47-EDAE844165F8}"/>
    <cellStyle name="Normal 10 2 3 5" xfId="478" xr:uid="{6E23F2C3-89F6-4598-98F1-8F0937342E32}"/>
    <cellStyle name="Normal 10 2 3 5 2" xfId="1006" xr:uid="{AA413F00-2BCB-41D2-82F6-1FFFDB906580}"/>
    <cellStyle name="Normal 10 2 3 5 2 2" xfId="1007" xr:uid="{346D336A-ECD7-4CE5-9030-B9602B92D7D2}"/>
    <cellStyle name="Normal 10 2 3 5 2 3" xfId="4334" xr:uid="{0FB24FF5-38EB-408A-A9BA-FA7C28B50A87}"/>
    <cellStyle name="Normal 10 2 3 5 3" xfId="1008" xr:uid="{B9C7B0D3-3D9A-4B9E-8153-484A0ABB5AB6}"/>
    <cellStyle name="Normal 10 2 3 5 4" xfId="2532" xr:uid="{EB3CD4C6-076A-486E-A896-045DA654447D}"/>
    <cellStyle name="Normal 10 2 3 5 4 2" xfId="4565" xr:uid="{A851CABC-9B56-41F5-B023-BDC5E6B773B2}"/>
    <cellStyle name="Normal 10 2 3 5 4 3" xfId="4677" xr:uid="{63239B3E-4B06-4C1A-9A34-3BB3E924C365}"/>
    <cellStyle name="Normal 10 2 3 5 4 4" xfId="4603" xr:uid="{CC4BB49E-39FD-4209-8A5D-BE89191A479B}"/>
    <cellStyle name="Normal 10 2 3 6" xfId="1009" xr:uid="{98A7D6D2-9FED-43B9-8F17-162EDE01FFA9}"/>
    <cellStyle name="Normal 10 2 3 6 2" xfId="1010" xr:uid="{C9425A13-9EE6-4F63-98EC-D090FA03BBAB}"/>
    <cellStyle name="Normal 10 2 3 7" xfId="1011" xr:uid="{8055E571-2B7C-4D54-8290-029921E8CFD1}"/>
    <cellStyle name="Normal 10 2 3 8" xfId="2533" xr:uid="{7EC29091-80ED-4F13-85EE-1FA6213E2BC2}"/>
    <cellStyle name="Normal 10 2 4" xfId="76" xr:uid="{3D94324A-AF22-4011-B06F-6C0D6D427BAF}"/>
    <cellStyle name="Normal 10 2 4 2" xfId="429" xr:uid="{68F02054-7E8F-41CB-BBEB-3A1DFC9CC33B}"/>
    <cellStyle name="Normal 10 2 4 2 2" xfId="479" xr:uid="{763C1F45-8EFE-4647-9CA3-88AD6367ECA0}"/>
    <cellStyle name="Normal 10 2 4 2 2 2" xfId="1012" xr:uid="{7A08930A-3C83-4C75-A7F9-3FF72A313872}"/>
    <cellStyle name="Normal 10 2 4 2 2 2 2" xfId="1013" xr:uid="{76C50AC6-93B2-4C0A-B40F-B7652F831041}"/>
    <cellStyle name="Normal 10 2 4 2 2 3" xfId="1014" xr:uid="{047DBC46-60B3-4D41-8770-1C72BBE12F52}"/>
    <cellStyle name="Normal 10 2 4 2 2 4" xfId="2534" xr:uid="{147C5058-54A1-4226-88F5-86FF4B72BA2E}"/>
    <cellStyle name="Normal 10 2 4 2 3" xfId="1015" xr:uid="{9495936E-C02F-4617-ABFA-186BFB2E62DF}"/>
    <cellStyle name="Normal 10 2 4 2 3 2" xfId="1016" xr:uid="{FDB59048-26B7-4CA3-AE92-BBD6337C182B}"/>
    <cellStyle name="Normal 10 2 4 2 4" xfId="1017" xr:uid="{50985872-E448-4BA8-9527-7CC670F96DB8}"/>
    <cellStyle name="Normal 10 2 4 2 5" xfId="2535" xr:uid="{942CC718-09B0-48F0-AA53-F344D26E97F7}"/>
    <cellStyle name="Normal 10 2 4 3" xfId="480" xr:uid="{3B51C836-70FD-4393-94B4-F7BE6C8D857D}"/>
    <cellStyle name="Normal 10 2 4 3 2" xfId="1018" xr:uid="{673D1453-C916-498D-A43D-216F14E9E770}"/>
    <cellStyle name="Normal 10 2 4 3 2 2" xfId="1019" xr:uid="{2E44A33F-2A9A-4DD9-9059-359940D461C8}"/>
    <cellStyle name="Normal 10 2 4 3 3" xfId="1020" xr:uid="{7A88BBDC-30D6-457E-B0F1-351051E2468B}"/>
    <cellStyle name="Normal 10 2 4 3 4" xfId="2536" xr:uid="{BAEAB88E-C187-47CA-9F9F-190AD4708488}"/>
    <cellStyle name="Normal 10 2 4 4" xfId="1021" xr:uid="{82EF5F0E-1411-4432-869B-30B0DD8B56D0}"/>
    <cellStyle name="Normal 10 2 4 4 2" xfId="1022" xr:uid="{793B7511-9AC7-4FC1-BB1A-4080EE78A4F3}"/>
    <cellStyle name="Normal 10 2 4 4 3" xfId="2537" xr:uid="{290F4C05-1BB5-4B15-90CA-EBD1CA1F0336}"/>
    <cellStyle name="Normal 10 2 4 4 4" xfId="2538" xr:uid="{13012B36-F2D2-44D7-A427-C3685A10DBC3}"/>
    <cellStyle name="Normal 10 2 4 5" xfId="1023" xr:uid="{1776E9F4-9055-4E5A-824F-F5B1FB3FC125}"/>
    <cellStyle name="Normal 10 2 4 6" xfId="2539" xr:uid="{1D61ECF1-5987-4EBB-92C2-975E8D77BDF7}"/>
    <cellStyle name="Normal 10 2 4 7" xfId="2540" xr:uid="{B070EA95-9A95-4E71-B73B-A3EB05CD3C39}"/>
    <cellStyle name="Normal 10 2 5" xfId="245" xr:uid="{66D4118F-31AA-4FC7-828A-9608EA30E905}"/>
    <cellStyle name="Normal 10 2 5 2" xfId="481" xr:uid="{EC192B81-7EDC-4CA0-950E-CD6BFE8C7C89}"/>
    <cellStyle name="Normal 10 2 5 2 2" xfId="482" xr:uid="{46D8A5AD-7F4B-412C-A86C-742FC1706370}"/>
    <cellStyle name="Normal 10 2 5 2 2 2" xfId="1024" xr:uid="{37EE5021-CAD3-4EFE-B23C-68DE30B521F6}"/>
    <cellStyle name="Normal 10 2 5 2 2 2 2" xfId="1025" xr:uid="{B9083A8B-746B-40A1-8F53-E4E971B7A4DF}"/>
    <cellStyle name="Normal 10 2 5 2 2 3" xfId="1026" xr:uid="{4EB06D45-E52A-40A4-93F7-9AF959955B89}"/>
    <cellStyle name="Normal 10 2 5 2 3" xfId="1027" xr:uid="{214BCD97-1925-4824-B45D-9F6CDFA18CF2}"/>
    <cellStyle name="Normal 10 2 5 2 3 2" xfId="1028" xr:uid="{8E0F728A-2AED-4DFA-A2C3-F8DD318116AE}"/>
    <cellStyle name="Normal 10 2 5 2 4" xfId="1029" xr:uid="{877AA247-819F-4281-8846-2EC836D82D6A}"/>
    <cellStyle name="Normal 10 2 5 3" xfId="483" xr:uid="{644CD87A-6DF4-4254-A074-E4284B782D74}"/>
    <cellStyle name="Normal 10 2 5 3 2" xfId="1030" xr:uid="{FF296FF9-EF74-472F-9A62-7911C8E8A345}"/>
    <cellStyle name="Normal 10 2 5 3 2 2" xfId="1031" xr:uid="{D9C4B86D-5177-4BD2-841C-7C85D6701427}"/>
    <cellStyle name="Normal 10 2 5 3 3" xfId="1032" xr:uid="{652014B7-8A9E-4317-AEC5-293AC61426A5}"/>
    <cellStyle name="Normal 10 2 5 3 4" xfId="2541" xr:uid="{ABC70B2A-46A1-46BA-AF0D-E0969AD961C3}"/>
    <cellStyle name="Normal 10 2 5 4" xfId="1033" xr:uid="{CE001117-A4BA-4604-9B03-065767A16EBE}"/>
    <cellStyle name="Normal 10 2 5 4 2" xfId="1034" xr:uid="{0C1B0444-8A6F-424B-AE02-103597C55AB3}"/>
    <cellStyle name="Normal 10 2 5 5" xfId="1035" xr:uid="{FB6289D1-FA15-46F5-AF7B-1938A2D2CDC5}"/>
    <cellStyle name="Normal 10 2 5 6" xfId="2542" xr:uid="{D18800A1-FD79-4748-8BE0-E93FDD0ADC01}"/>
    <cellStyle name="Normal 10 2 6" xfId="246" xr:uid="{67BF568D-3F36-41A2-9356-9BC1D88A12B3}"/>
    <cellStyle name="Normal 10 2 6 2" xfId="484" xr:uid="{5E3CA60F-370A-45F0-8836-E90541F3B7CB}"/>
    <cellStyle name="Normal 10 2 6 2 2" xfId="1036" xr:uid="{78C06A46-3933-4F8A-8C1F-EEA60DC19C16}"/>
    <cellStyle name="Normal 10 2 6 2 2 2" xfId="1037" xr:uid="{B302DB1F-ACF7-4605-AAAA-6CBFB0C4C754}"/>
    <cellStyle name="Normal 10 2 6 2 3" xfId="1038" xr:uid="{C1D27714-9F30-479B-94CD-A1D7B8F2E8B9}"/>
    <cellStyle name="Normal 10 2 6 2 4" xfId="2543" xr:uid="{D94F5557-606C-4E2C-96D6-6FB4BEFB56E2}"/>
    <cellStyle name="Normal 10 2 6 3" xfId="1039" xr:uid="{397EBE05-6E98-46CB-9555-B83457A97E3C}"/>
    <cellStyle name="Normal 10 2 6 3 2" xfId="1040" xr:uid="{34F83825-E46F-4193-B780-B43906C22E22}"/>
    <cellStyle name="Normal 10 2 6 4" xfId="1041" xr:uid="{CE235AF7-3890-4F63-A5A5-68A452200EC6}"/>
    <cellStyle name="Normal 10 2 6 5" xfId="2544" xr:uid="{97C4EA14-6B34-4028-AA71-DE51922220C7}"/>
    <cellStyle name="Normal 10 2 7" xfId="485" xr:uid="{8337D942-E92C-4578-BF70-CA93FD3A2370}"/>
    <cellStyle name="Normal 10 2 7 2" xfId="1042" xr:uid="{1F6898C9-CE5E-4CC3-84D7-4F6C5B30BB04}"/>
    <cellStyle name="Normal 10 2 7 2 2" xfId="1043" xr:uid="{C06D609B-8242-4ED9-A884-078FEBA65DFC}"/>
    <cellStyle name="Normal 10 2 7 2 3" xfId="4332" xr:uid="{EE57BB8F-D653-4FEB-A174-46AD537FCD7F}"/>
    <cellStyle name="Normal 10 2 7 3" xfId="1044" xr:uid="{9ECA2E00-FCCF-47F5-9464-4F8D86BE90B5}"/>
    <cellStyle name="Normal 10 2 7 4" xfId="2545" xr:uid="{FEADEEE9-FC23-49DB-A6A1-F9D45DDCADAE}"/>
    <cellStyle name="Normal 10 2 7 4 2" xfId="4563" xr:uid="{186F0937-2AAB-438B-802E-BFCCBAC797C3}"/>
    <cellStyle name="Normal 10 2 7 4 3" xfId="4678" xr:uid="{50ED72FE-D5A1-4180-B9FA-D75C0BCFBA7C}"/>
    <cellStyle name="Normal 10 2 7 4 4" xfId="4601" xr:uid="{F346D0E1-BD98-4CD0-8FEB-7A867FA51139}"/>
    <cellStyle name="Normal 10 2 8" xfId="1045" xr:uid="{045C5A8A-914B-42FE-9748-0210C9011D0C}"/>
    <cellStyle name="Normal 10 2 8 2" xfId="1046" xr:uid="{B9BF5846-301A-4CF2-8A65-67C0C7FA8914}"/>
    <cellStyle name="Normal 10 2 8 3" xfId="2546" xr:uid="{D9353E79-4059-4DDF-B0B7-19A052AD7FDA}"/>
    <cellStyle name="Normal 10 2 8 4" xfId="2547" xr:uid="{50FA8C94-4E49-46EC-9F82-37C3FDC88A78}"/>
    <cellStyle name="Normal 10 2 9" xfId="1047" xr:uid="{B355ED0A-0348-4955-B4A0-F91BE52151EF}"/>
    <cellStyle name="Normal 10 3" xfId="77" xr:uid="{0B6B5BE6-B3D5-4AB9-87C3-CDCF0A5228DA}"/>
    <cellStyle name="Normal 10 3 10" xfId="2548" xr:uid="{9A539743-45F1-4FFE-A15D-C9AEAE400C9B}"/>
    <cellStyle name="Normal 10 3 11" xfId="2549" xr:uid="{7D778A32-8C0D-48F4-BF97-E16B932220D0}"/>
    <cellStyle name="Normal 10 3 2" xfId="78" xr:uid="{4E92EA2F-E114-4006-B637-44F3E4153AC8}"/>
    <cellStyle name="Normal 10 3 2 2" xfId="79" xr:uid="{B2FE44CC-C372-4242-9DBA-EDE0BB15BF50}"/>
    <cellStyle name="Normal 10 3 2 2 2" xfId="247" xr:uid="{A26E8A4E-19E3-491C-88C7-91B86CD98355}"/>
    <cellStyle name="Normal 10 3 2 2 2 2" xfId="486" xr:uid="{4D7536CF-E7F5-463F-B153-A081CB40EEE2}"/>
    <cellStyle name="Normal 10 3 2 2 2 2 2" xfId="1048" xr:uid="{E7444ADC-6426-434B-B759-718E99E0ECAC}"/>
    <cellStyle name="Normal 10 3 2 2 2 2 2 2" xfId="1049" xr:uid="{A1697AF3-F013-4A53-907B-5367DD0050C4}"/>
    <cellStyle name="Normal 10 3 2 2 2 2 3" xfId="1050" xr:uid="{0545CE7E-4933-4770-95D3-01DE1F266086}"/>
    <cellStyle name="Normal 10 3 2 2 2 2 4" xfId="2550" xr:uid="{FDCD7A6E-1178-42F5-B004-09353A0ADBC4}"/>
    <cellStyle name="Normal 10 3 2 2 2 3" xfId="1051" xr:uid="{8AC6BDC2-A71F-4763-B99E-917ABF1DD86E}"/>
    <cellStyle name="Normal 10 3 2 2 2 3 2" xfId="1052" xr:uid="{B608A514-0717-49B4-8A49-CC7A4B0B6F16}"/>
    <cellStyle name="Normal 10 3 2 2 2 3 3" xfId="2551" xr:uid="{F115F643-8DE3-4DBB-B189-27F1E9A87E63}"/>
    <cellStyle name="Normal 10 3 2 2 2 3 4" xfId="2552" xr:uid="{2FC03F2B-C9D5-4CD9-92F9-4A4896DD2E59}"/>
    <cellStyle name="Normal 10 3 2 2 2 4" xfId="1053" xr:uid="{4203F01B-B81A-4AB1-8E9A-6E8426B4B018}"/>
    <cellStyle name="Normal 10 3 2 2 2 5" xfId="2553" xr:uid="{AC5EA887-20BA-47A3-8240-B032BECBAB4B}"/>
    <cellStyle name="Normal 10 3 2 2 2 6" xfId="2554" xr:uid="{1FEAFFF8-CEBA-492B-A969-1C191158B43C}"/>
    <cellStyle name="Normal 10 3 2 2 3" xfId="487" xr:uid="{F61AE58B-4146-4A68-88D1-C0A14A2CFAB1}"/>
    <cellStyle name="Normal 10 3 2 2 3 2" xfId="1054" xr:uid="{AAAB71B6-C594-4D02-9FFD-9F00B3178A63}"/>
    <cellStyle name="Normal 10 3 2 2 3 2 2" xfId="1055" xr:uid="{2DD73E78-0B70-4A44-A509-02A972D99EAC}"/>
    <cellStyle name="Normal 10 3 2 2 3 2 3" xfId="2555" xr:uid="{D0BE7371-BC15-495D-BE24-94CFCEBC60E8}"/>
    <cellStyle name="Normal 10 3 2 2 3 2 4" xfId="2556" xr:uid="{4A63B245-1DF6-4EFE-AC54-4B7E2E554D52}"/>
    <cellStyle name="Normal 10 3 2 2 3 3" xfId="1056" xr:uid="{915BDF37-E10C-4F18-97E2-D7EB4D9915B9}"/>
    <cellStyle name="Normal 10 3 2 2 3 4" xfId="2557" xr:uid="{A73286C9-392B-482D-B72E-8C740772E17A}"/>
    <cellStyle name="Normal 10 3 2 2 3 5" xfId="2558" xr:uid="{1314CEA2-0306-4F81-895C-2F774994367A}"/>
    <cellStyle name="Normal 10 3 2 2 4" xfId="1057" xr:uid="{91008578-84DC-4D7A-A64D-DA9AB8E71726}"/>
    <cellStyle name="Normal 10 3 2 2 4 2" xfId="1058" xr:uid="{DDFE03E2-6880-43ED-BDDA-45A0CECBAA82}"/>
    <cellStyle name="Normal 10 3 2 2 4 3" xfId="2559" xr:uid="{A7BF337B-5BE9-44D6-8FEC-6807845CFD1B}"/>
    <cellStyle name="Normal 10 3 2 2 4 4" xfId="2560" xr:uid="{ABAE63F6-5BC4-4EBF-BFAF-B02EA3E821F4}"/>
    <cellStyle name="Normal 10 3 2 2 5" xfId="1059" xr:uid="{6C45088D-6E9B-4B51-A714-D7A076CC1907}"/>
    <cellStyle name="Normal 10 3 2 2 5 2" xfId="2561" xr:uid="{4E5C0C1F-4227-448C-A8EF-24D4E7E7BF09}"/>
    <cellStyle name="Normal 10 3 2 2 5 3" xfId="2562" xr:uid="{F30B7185-018A-47DC-917D-EB3A9D44EC4C}"/>
    <cellStyle name="Normal 10 3 2 2 5 4" xfId="2563" xr:uid="{89C05AFE-F08B-42F7-8B04-2BFF70A05096}"/>
    <cellStyle name="Normal 10 3 2 2 6" xfId="2564" xr:uid="{143F4E37-2DC2-4C3E-8024-740F88CD321F}"/>
    <cellStyle name="Normal 10 3 2 2 7" xfId="2565" xr:uid="{80A64B3A-559B-4C76-98B1-8A1749833E97}"/>
    <cellStyle name="Normal 10 3 2 2 8" xfId="2566" xr:uid="{2814C224-37F3-4EF3-8765-51086E77FDF7}"/>
    <cellStyle name="Normal 10 3 2 3" xfId="248" xr:uid="{FE02762B-FBD2-43A0-B7DD-0741A101AB9B}"/>
    <cellStyle name="Normal 10 3 2 3 2" xfId="488" xr:uid="{D5E5C666-4ADE-493A-815B-6519283FBB9E}"/>
    <cellStyle name="Normal 10 3 2 3 2 2" xfId="489" xr:uid="{F5FE872F-9C75-4E48-B54F-3325D86EC4B2}"/>
    <cellStyle name="Normal 10 3 2 3 2 2 2" xfId="1060" xr:uid="{3F1D4A8C-E5C0-465E-915C-B6210DE6B738}"/>
    <cellStyle name="Normal 10 3 2 3 2 2 2 2" xfId="1061" xr:uid="{41C5F273-0C3A-44BF-98CC-FF9C75670AB7}"/>
    <cellStyle name="Normal 10 3 2 3 2 2 3" xfId="1062" xr:uid="{7EF607C2-9CB6-41E2-979E-BB69B298265C}"/>
    <cellStyle name="Normal 10 3 2 3 2 3" xfId="1063" xr:uid="{3329685F-2CB4-4B4E-B10F-52E69B565831}"/>
    <cellStyle name="Normal 10 3 2 3 2 3 2" xfId="1064" xr:uid="{9F268F14-AB0D-4899-846C-A6CB8C30A200}"/>
    <cellStyle name="Normal 10 3 2 3 2 4" xfId="1065" xr:uid="{CFD2E3D3-D311-4C18-BD7D-05F4894989C4}"/>
    <cellStyle name="Normal 10 3 2 3 3" xfId="490" xr:uid="{B0424084-8CD6-4F4D-BFF7-261CCE61C3F3}"/>
    <cellStyle name="Normal 10 3 2 3 3 2" xfId="1066" xr:uid="{DF19A1CE-5C29-4A95-A037-EDE9DC77CAC9}"/>
    <cellStyle name="Normal 10 3 2 3 3 2 2" xfId="1067" xr:uid="{03CF74FB-4F8E-41CA-BB1F-846B9FBC021B}"/>
    <cellStyle name="Normal 10 3 2 3 3 3" xfId="1068" xr:uid="{70F1EE4A-0E54-454B-A32F-2E7578FFADC5}"/>
    <cellStyle name="Normal 10 3 2 3 3 4" xfId="2567" xr:uid="{64321AD4-97D6-475C-83D8-D0106E3EA3B8}"/>
    <cellStyle name="Normal 10 3 2 3 4" xfId="1069" xr:uid="{A7362F30-53A3-4235-8100-BB96451E93E1}"/>
    <cellStyle name="Normal 10 3 2 3 4 2" xfId="1070" xr:uid="{715A1155-3CFA-485D-867D-7DC01E82BAC7}"/>
    <cellStyle name="Normal 10 3 2 3 5" xfId="1071" xr:uid="{0151402D-1791-47F2-8F3E-9B2B3DA376B1}"/>
    <cellStyle name="Normal 10 3 2 3 6" xfId="2568" xr:uid="{0758306D-7CEB-438B-81FB-1B71370BAC96}"/>
    <cellStyle name="Normal 10 3 2 4" xfId="249" xr:uid="{ECDBDE7D-F710-4763-B486-3B655DDD9F81}"/>
    <cellStyle name="Normal 10 3 2 4 2" xfId="491" xr:uid="{C5127BEE-1009-4469-9E3D-ECDD8578EA8F}"/>
    <cellStyle name="Normal 10 3 2 4 2 2" xfId="1072" xr:uid="{74FA7D80-1728-4C92-AFD7-0727AB641D20}"/>
    <cellStyle name="Normal 10 3 2 4 2 2 2" xfId="1073" xr:uid="{0B48119D-5C26-4DD9-8258-B7D15909D0D5}"/>
    <cellStyle name="Normal 10 3 2 4 2 3" xfId="1074" xr:uid="{93154224-B204-4E86-84C4-9EEC0024C409}"/>
    <cellStyle name="Normal 10 3 2 4 2 4" xfId="2569" xr:uid="{5DBB40AA-45D6-4D23-A67A-6ECB413A3B69}"/>
    <cellStyle name="Normal 10 3 2 4 3" xfId="1075" xr:uid="{4861A68F-A7EC-4C5E-B499-B6B27AE461C8}"/>
    <cellStyle name="Normal 10 3 2 4 3 2" xfId="1076" xr:uid="{74E1C095-7CB9-488C-8DC3-57CAE62031AB}"/>
    <cellStyle name="Normal 10 3 2 4 4" xfId="1077" xr:uid="{75F869F5-C0D3-4A0B-95FE-2C01B9A08F2E}"/>
    <cellStyle name="Normal 10 3 2 4 5" xfId="2570" xr:uid="{92DD78E3-0D64-4D6F-92A8-8EEBFD48B775}"/>
    <cellStyle name="Normal 10 3 2 5" xfId="251" xr:uid="{17F2276E-FA4D-40E2-B09F-2BC017370491}"/>
    <cellStyle name="Normal 10 3 2 5 2" xfId="1078" xr:uid="{D15ACBA0-B4C2-4F67-9B30-D89C445E0D45}"/>
    <cellStyle name="Normal 10 3 2 5 2 2" xfId="1079" xr:uid="{DF254903-5181-4386-8C95-3EF646E0D5EB}"/>
    <cellStyle name="Normal 10 3 2 5 3" xfId="1080" xr:uid="{74FEC72A-3A7E-488E-B7D3-2C40527F22A2}"/>
    <cellStyle name="Normal 10 3 2 5 4" xfId="2571" xr:uid="{29A86AEA-B391-4DD3-9F0F-0796F5BC3996}"/>
    <cellStyle name="Normal 10 3 2 6" xfId="1081" xr:uid="{7FDE889F-F87A-4AC6-B776-C714A420BBD1}"/>
    <cellStyle name="Normal 10 3 2 6 2" xfId="1082" xr:uid="{613E6EE2-21D6-4F33-BCE2-330180D0A896}"/>
    <cellStyle name="Normal 10 3 2 6 3" xfId="2572" xr:uid="{F4388225-8C18-46CC-AF36-F40F5C65628E}"/>
    <cellStyle name="Normal 10 3 2 6 4" xfId="2573" xr:uid="{09E77E56-3E86-4B89-8565-2A3C26A22243}"/>
    <cellStyle name="Normal 10 3 2 7" xfId="1083" xr:uid="{E0775A9B-51D2-42D2-9CE1-3E0EAE0C0614}"/>
    <cellStyle name="Normal 10 3 2 8" xfId="2574" xr:uid="{13897FE4-12C9-441F-AF4B-7460EA21C2C5}"/>
    <cellStyle name="Normal 10 3 2 9" xfId="2575" xr:uid="{BA6EF9BA-349D-463D-A96B-0DA3080AD2D2}"/>
    <cellStyle name="Normal 10 3 3" xfId="80" xr:uid="{034355F9-B7C8-4278-A50B-A59EB779F40B}"/>
    <cellStyle name="Normal 10 3 3 2" xfId="81" xr:uid="{41E286AE-13FE-47D4-B6C4-69EE6B156080}"/>
    <cellStyle name="Normal 10 3 3 2 2" xfId="492" xr:uid="{A1C0DA5C-18A1-46B9-BE62-0DE7FA5CBFFB}"/>
    <cellStyle name="Normal 10 3 3 2 2 2" xfId="1084" xr:uid="{54051CD0-1C9A-4185-8EE8-7EBE8A28ACCF}"/>
    <cellStyle name="Normal 10 3 3 2 2 2 2" xfId="1085" xr:uid="{454866B5-53B3-43F0-BAA4-43AE17EB652B}"/>
    <cellStyle name="Normal 10 3 3 2 2 2 2 2" xfId="4445" xr:uid="{9DA197D8-BBEE-44AD-8FAA-92AAF8E38348}"/>
    <cellStyle name="Normal 10 3 3 2 2 2 3" xfId="4446" xr:uid="{E419CBA7-CDF8-48C6-B234-32E630D810C8}"/>
    <cellStyle name="Normal 10 3 3 2 2 3" xfId="1086" xr:uid="{6726EF44-7E8B-4F97-8B06-81F1265F1DE3}"/>
    <cellStyle name="Normal 10 3 3 2 2 3 2" xfId="4447" xr:uid="{1AE4F143-E37A-4E02-B3E9-139775FD5095}"/>
    <cellStyle name="Normal 10 3 3 2 2 4" xfId="2576" xr:uid="{66C35B59-E2C6-4A26-AAEC-6F25F8B1D4A1}"/>
    <cellStyle name="Normal 10 3 3 2 3" xfId="1087" xr:uid="{546E6F5C-9FAC-490D-BF2D-1D136494C5CD}"/>
    <cellStyle name="Normal 10 3 3 2 3 2" xfId="1088" xr:uid="{B6D2C8EB-C02C-4913-9873-4E2D946AEA9E}"/>
    <cellStyle name="Normal 10 3 3 2 3 2 2" xfId="4448" xr:uid="{928E4CA4-39B7-486F-8056-C4B5DC2B1652}"/>
    <cellStyle name="Normal 10 3 3 2 3 3" xfId="2577" xr:uid="{9193E3BF-3BEE-46D9-A137-3C5CFDD25D97}"/>
    <cellStyle name="Normal 10 3 3 2 3 4" xfId="2578" xr:uid="{7EA2BE33-8EBB-4539-AC47-D8403F165FF0}"/>
    <cellStyle name="Normal 10 3 3 2 4" xfId="1089" xr:uid="{B2EC3E1B-9483-438F-A81C-06F714C419D2}"/>
    <cellStyle name="Normal 10 3 3 2 4 2" xfId="4449" xr:uid="{5322BAFE-6DCE-4B22-A49F-49DF6D97203E}"/>
    <cellStyle name="Normal 10 3 3 2 5" xfId="2579" xr:uid="{00AE2A5B-BCAC-4C50-BAFF-E00C3BC3D01A}"/>
    <cellStyle name="Normal 10 3 3 2 6" xfId="2580" xr:uid="{34AEEB8D-75F2-4BE2-A8DB-DA8F5350F44F}"/>
    <cellStyle name="Normal 10 3 3 3" xfId="252" xr:uid="{CF18CEE3-071F-437F-BBB2-012A7E859ED9}"/>
    <cellStyle name="Normal 10 3 3 3 2" xfId="1090" xr:uid="{5FB55625-3EF6-4FAB-9969-9D49E403BD91}"/>
    <cellStyle name="Normal 10 3 3 3 2 2" xfId="1091" xr:uid="{56C739C5-D047-4707-84AA-09B17CDC36C3}"/>
    <cellStyle name="Normal 10 3 3 3 2 2 2" xfId="4450" xr:uid="{047EBF62-5221-4BF5-AD2A-B7ED26C01897}"/>
    <cellStyle name="Normal 10 3 3 3 2 3" xfId="2581" xr:uid="{8693EEC0-8BDC-40C9-A5AC-993ECF3F98DA}"/>
    <cellStyle name="Normal 10 3 3 3 2 4" xfId="2582" xr:uid="{D3FB5A34-EB32-486C-BECE-10EA5B0314F5}"/>
    <cellStyle name="Normal 10 3 3 3 3" xfId="1092" xr:uid="{7191E188-8364-41EB-9E9F-351597741140}"/>
    <cellStyle name="Normal 10 3 3 3 3 2" xfId="4451" xr:uid="{4F34D6AF-3730-4BDF-84F2-6837A5FEF1C3}"/>
    <cellStyle name="Normal 10 3 3 3 4" xfId="2583" xr:uid="{9B98C5E6-571E-4308-A6E4-ACC3F6CFF394}"/>
    <cellStyle name="Normal 10 3 3 3 5" xfId="2584" xr:uid="{4C3E6F46-8B64-40E0-9C52-0D1CA775CADF}"/>
    <cellStyle name="Normal 10 3 3 4" xfId="1093" xr:uid="{DA03E12C-B80F-40FC-B459-DB66301872A5}"/>
    <cellStyle name="Normal 10 3 3 4 2" xfId="1094" xr:uid="{6A8576BE-5F47-4446-9124-CECEE1EBD736}"/>
    <cellStyle name="Normal 10 3 3 4 2 2" xfId="4452" xr:uid="{948C10FF-2376-47FC-88AB-A5E76DABD880}"/>
    <cellStyle name="Normal 10 3 3 4 3" xfId="2585" xr:uid="{AA210197-B9DC-4CC7-A47F-7DD1340D20A7}"/>
    <cellStyle name="Normal 10 3 3 4 4" xfId="2586" xr:uid="{17B0D1D3-4F7C-481E-B158-DF96F99F443E}"/>
    <cellStyle name="Normal 10 3 3 5" xfId="1095" xr:uid="{A47CFC2C-21C5-4F37-922F-B9562CB1594F}"/>
    <cellStyle name="Normal 10 3 3 5 2" xfId="2587" xr:uid="{210D944D-007D-4233-95D2-DEC86E08F0F5}"/>
    <cellStyle name="Normal 10 3 3 5 3" xfId="2588" xr:uid="{2E90B32F-5A0F-456C-B217-C24E15AA0634}"/>
    <cellStyle name="Normal 10 3 3 5 4" xfId="2589" xr:uid="{7182C031-70F4-4A5C-95B7-DA7710116FB7}"/>
    <cellStyle name="Normal 10 3 3 6" xfId="2590" xr:uid="{7FB46C63-5F2F-400E-9B95-0716BEEBC596}"/>
    <cellStyle name="Normal 10 3 3 7" xfId="2591" xr:uid="{2D43C3C6-7155-45C6-B1AB-3D60D9E6EFF3}"/>
    <cellStyle name="Normal 10 3 3 8" xfId="2592" xr:uid="{718AD3F0-C29E-4D6F-8388-B4BE386FF5C7}"/>
    <cellStyle name="Normal 10 3 4" xfId="82" xr:uid="{FD9429FA-03EA-40EB-A916-561F1B23A8F8}"/>
    <cellStyle name="Normal 10 3 4 2" xfId="493" xr:uid="{F5F6B670-8677-4A5C-A307-FA810A502942}"/>
    <cellStyle name="Normal 10 3 4 2 2" xfId="494" xr:uid="{F44D99CA-B712-4BC2-AD43-EB8B3983FB3E}"/>
    <cellStyle name="Normal 10 3 4 2 2 2" xfId="1096" xr:uid="{F4853D58-6A16-4582-92C2-212F7FD8285F}"/>
    <cellStyle name="Normal 10 3 4 2 2 2 2" xfId="1097" xr:uid="{0BE8DDFE-AFB9-4EAA-82E2-9D3C4EE3208E}"/>
    <cellStyle name="Normal 10 3 4 2 2 3" xfId="1098" xr:uid="{DC800AB8-2028-464C-9CF8-CA74873775CC}"/>
    <cellStyle name="Normal 10 3 4 2 2 4" xfId="2593" xr:uid="{CFF1B3EC-A0E9-4829-8A4D-26E9BB34F60F}"/>
    <cellStyle name="Normal 10 3 4 2 3" xfId="1099" xr:uid="{390B5291-85C9-47BB-9FDB-B4DB1308B96F}"/>
    <cellStyle name="Normal 10 3 4 2 3 2" xfId="1100" xr:uid="{FEB14F5C-56AD-43A4-AAA8-0C27508EC924}"/>
    <cellStyle name="Normal 10 3 4 2 4" xfId="1101" xr:uid="{3389C69D-9C0C-4C00-ADD1-137D005EE971}"/>
    <cellStyle name="Normal 10 3 4 2 5" xfId="2594" xr:uid="{2DA66912-4A61-4648-B571-DCDFD40A5525}"/>
    <cellStyle name="Normal 10 3 4 3" xfId="495" xr:uid="{15BA1BAD-CA0F-47D7-B140-549A390FE8E8}"/>
    <cellStyle name="Normal 10 3 4 3 2" xfId="1102" xr:uid="{D1435C6A-0726-4DF2-A659-CD8AA9F0715A}"/>
    <cellStyle name="Normal 10 3 4 3 2 2" xfId="1103" xr:uid="{A715D03E-0721-4822-AAB0-A222821BE98F}"/>
    <cellStyle name="Normal 10 3 4 3 3" xfId="1104" xr:uid="{AF18B3C7-0EBD-4FF4-9ACA-B1D81B68EE4C}"/>
    <cellStyle name="Normal 10 3 4 3 4" xfId="2595" xr:uid="{03A0AED0-B678-404E-BC63-0C1546B75073}"/>
    <cellStyle name="Normal 10 3 4 4" xfId="1105" xr:uid="{349C2DC8-D888-4108-AAD2-CF9DE9C168D7}"/>
    <cellStyle name="Normal 10 3 4 4 2" xfId="1106" xr:uid="{93E55612-0C9D-4C8A-9E7E-1FF82FF381C5}"/>
    <cellStyle name="Normal 10 3 4 4 3" xfId="2596" xr:uid="{0D761D12-F4D5-4A2F-BDE1-4052019E914D}"/>
    <cellStyle name="Normal 10 3 4 4 4" xfId="2597" xr:uid="{ED56CB91-D8DB-48BC-B8C1-FCD502B14FBC}"/>
    <cellStyle name="Normal 10 3 4 5" xfId="1107" xr:uid="{4D28D4B9-9F3F-4172-9F46-E2F81C15117D}"/>
    <cellStyle name="Normal 10 3 4 6" xfId="2598" xr:uid="{99E01B21-F06D-4B63-B2D0-455E4D8A3769}"/>
    <cellStyle name="Normal 10 3 4 7" xfId="2599" xr:uid="{B5F6AB8F-9FEB-47BC-B7A2-DEA2BD596BD3}"/>
    <cellStyle name="Normal 10 3 5" xfId="253" xr:uid="{5B91C05A-5F35-415B-807A-50765AF39B7A}"/>
    <cellStyle name="Normal 10 3 5 2" xfId="496" xr:uid="{E265A144-13D0-4DCC-B6F7-B919F3EC7CD2}"/>
    <cellStyle name="Normal 10 3 5 2 2" xfId="1108" xr:uid="{EECA1B6B-4189-4217-9A8A-766AD2158B4D}"/>
    <cellStyle name="Normal 10 3 5 2 2 2" xfId="1109" xr:uid="{99A2F53B-D54A-4B22-8F4F-2B1866DB5E54}"/>
    <cellStyle name="Normal 10 3 5 2 3" xfId="1110" xr:uid="{7D63FC0D-47D4-474F-996A-7E53204D3EF1}"/>
    <cellStyle name="Normal 10 3 5 2 4" xfId="2600" xr:uid="{ACD3C2E9-9927-450E-9006-50F391AD8B26}"/>
    <cellStyle name="Normal 10 3 5 3" xfId="1111" xr:uid="{BA1EA9D3-FEA4-47D3-AB12-074BED62AC6A}"/>
    <cellStyle name="Normal 10 3 5 3 2" xfId="1112" xr:uid="{880AF88E-7405-4514-AFD6-2E82391C3AE2}"/>
    <cellStyle name="Normal 10 3 5 3 3" xfId="2601" xr:uid="{912B0926-246A-4863-A498-DB3D4E3EE12F}"/>
    <cellStyle name="Normal 10 3 5 3 4" xfId="2602" xr:uid="{9981EAC6-81D3-4502-ABDB-9A5B935D5DDD}"/>
    <cellStyle name="Normal 10 3 5 4" xfId="1113" xr:uid="{9C6E0EE8-C74A-4B3F-9CDD-D79DC724FAD3}"/>
    <cellStyle name="Normal 10 3 5 5" xfId="2603" xr:uid="{9D0428FB-ACAC-4822-B5C5-D66D62B5552B}"/>
    <cellStyle name="Normal 10 3 5 6" xfId="2604" xr:uid="{437E57AF-A6F2-4CE1-9579-41F8DF2EB620}"/>
    <cellStyle name="Normal 10 3 6" xfId="254" xr:uid="{888CED3B-F798-41D6-AE4A-6FD6925C1DE6}"/>
    <cellStyle name="Normal 10 3 6 2" xfId="1114" xr:uid="{39E1ED3E-3F6F-431D-A2B5-E296D3250DBB}"/>
    <cellStyle name="Normal 10 3 6 2 2" xfId="1115" xr:uid="{69662C62-EB19-4AD3-B06A-A26FC1B904FE}"/>
    <cellStyle name="Normal 10 3 6 2 3" xfId="2605" xr:uid="{D0F91809-D0F6-4D49-8C0B-0A5CBFF07780}"/>
    <cellStyle name="Normal 10 3 6 2 4" xfId="2606" xr:uid="{3C307FE1-52BB-4B5E-AE36-154B295E73EA}"/>
    <cellStyle name="Normal 10 3 6 3" xfId="1116" xr:uid="{1ED57DDA-81FA-40DF-A31E-39579CBADBDB}"/>
    <cellStyle name="Normal 10 3 6 4" xfId="2607" xr:uid="{0FC3E8D6-307A-4FA3-9606-3B314B6F5627}"/>
    <cellStyle name="Normal 10 3 6 5" xfId="2608" xr:uid="{08676BFE-8012-48E5-A9EB-FCCC3F1CC780}"/>
    <cellStyle name="Normal 10 3 7" xfId="1117" xr:uid="{C5322689-94F7-4F12-BB92-D556652491F0}"/>
    <cellStyle name="Normal 10 3 7 2" xfId="1118" xr:uid="{334B9592-373D-4CF0-AFA7-EFCB83FC0087}"/>
    <cellStyle name="Normal 10 3 7 3" xfId="2609" xr:uid="{7EA031F5-E687-4339-91AE-051F4A663E06}"/>
    <cellStyle name="Normal 10 3 7 4" xfId="2610" xr:uid="{5E100BAA-D88C-4ED5-B5FB-78CF42BF5E6E}"/>
    <cellStyle name="Normal 10 3 8" xfId="1119" xr:uid="{9ABB7733-AF50-476D-A7C1-4A3E3F75E305}"/>
    <cellStyle name="Normal 10 3 8 2" xfId="2611" xr:uid="{75B64471-701F-41E6-8186-272A6961AF20}"/>
    <cellStyle name="Normal 10 3 8 3" xfId="2612" xr:uid="{02053547-9BF8-4260-ACF9-A64051B08A59}"/>
    <cellStyle name="Normal 10 3 8 4" xfId="2613" xr:uid="{9D2C8667-844E-47FD-B80D-EE8B136B0EC7}"/>
    <cellStyle name="Normal 10 3 9" xfId="2614" xr:uid="{B4E51E07-37DD-4CC7-A797-EEC242B91BF6}"/>
    <cellStyle name="Normal 10 4" xfId="83" xr:uid="{8DDBCB5E-AF73-4DC5-BC5B-AE5B9864DB31}"/>
    <cellStyle name="Normal 10 4 10" xfId="2615" xr:uid="{189AECDC-18F6-4742-9C42-12B947EDF894}"/>
    <cellStyle name="Normal 10 4 11" xfId="2616" xr:uid="{337AC86C-C4B6-440B-B41A-9C5996C00C2D}"/>
    <cellStyle name="Normal 10 4 2" xfId="84" xr:uid="{E7F3924E-00BA-43B9-97BD-F9D742F61C6B}"/>
    <cellStyle name="Normal 10 4 2 2" xfId="255" xr:uid="{2169CE94-303A-43D1-A19B-9EE8B9738F21}"/>
    <cellStyle name="Normal 10 4 2 2 2" xfId="497" xr:uid="{25A526A8-F369-42BA-B6EF-0B3580F9BCB5}"/>
    <cellStyle name="Normal 10 4 2 2 2 2" xfId="498" xr:uid="{61B85EA2-5664-4C00-8111-AF51A12C1C0E}"/>
    <cellStyle name="Normal 10 4 2 2 2 2 2" xfId="1120" xr:uid="{9624DBAB-363A-4DC4-B10A-7270B2C8BEB9}"/>
    <cellStyle name="Normal 10 4 2 2 2 2 3" xfId="2617" xr:uid="{5EC2CCEA-059A-4284-BE16-A3DEE506139F}"/>
    <cellStyle name="Normal 10 4 2 2 2 2 4" xfId="2618" xr:uid="{9750ED24-D884-454D-AEB6-64EA7FB4F19A}"/>
    <cellStyle name="Normal 10 4 2 2 2 3" xfId="1121" xr:uid="{4185DC1F-D7D5-480A-B26D-91A2C398C650}"/>
    <cellStyle name="Normal 10 4 2 2 2 3 2" xfId="2619" xr:uid="{02AB4FA3-D2DA-4EA4-ACAD-5A05CF972EAA}"/>
    <cellStyle name="Normal 10 4 2 2 2 3 3" xfId="2620" xr:uid="{CC16E2E3-1BD8-41A7-AB04-8F7C328EA60C}"/>
    <cellStyle name="Normal 10 4 2 2 2 3 4" xfId="2621" xr:uid="{3B55A7E2-4DAF-4F24-8273-8646A2D6517C}"/>
    <cellStyle name="Normal 10 4 2 2 2 4" xfId="2622" xr:uid="{89F4AF0A-6325-4BE2-BF7C-B6CDFC678C57}"/>
    <cellStyle name="Normal 10 4 2 2 2 5" xfId="2623" xr:uid="{C55B60E4-B1D7-4A3D-949A-D53759127D33}"/>
    <cellStyle name="Normal 10 4 2 2 2 6" xfId="2624" xr:uid="{A3AA5CB3-B00C-4014-AF12-245D84E50D68}"/>
    <cellStyle name="Normal 10 4 2 2 3" xfId="499" xr:uid="{9F05FA96-C380-48A1-B200-90F0793DB849}"/>
    <cellStyle name="Normal 10 4 2 2 3 2" xfId="1122" xr:uid="{0B8127BE-A45A-4A97-BED3-8F32A5834830}"/>
    <cellStyle name="Normal 10 4 2 2 3 2 2" xfId="2625" xr:uid="{017F30F1-96CC-4427-8ACD-816D8880AEAB}"/>
    <cellStyle name="Normal 10 4 2 2 3 2 3" xfId="2626" xr:uid="{70F7B2C0-103F-4271-BB4D-DCEE961CC37E}"/>
    <cellStyle name="Normal 10 4 2 2 3 2 4" xfId="2627" xr:uid="{7A94F0CC-5C5E-459A-BAA5-F3934BF92A29}"/>
    <cellStyle name="Normal 10 4 2 2 3 3" xfId="2628" xr:uid="{49A860B4-9E36-462C-93AB-C5DC5163A486}"/>
    <cellStyle name="Normal 10 4 2 2 3 4" xfId="2629" xr:uid="{993D8EF3-191E-4219-A95F-AB6A0826BB58}"/>
    <cellStyle name="Normal 10 4 2 2 3 5" xfId="2630" xr:uid="{959C8DF2-B1D1-403B-B2E0-0DDBFFA75129}"/>
    <cellStyle name="Normal 10 4 2 2 4" xfId="1123" xr:uid="{288E6486-DF1A-4821-9141-B2DE06D584BD}"/>
    <cellStyle name="Normal 10 4 2 2 4 2" xfId="2631" xr:uid="{991BC4F0-5B57-4829-88D1-FD4F3B19F9A7}"/>
    <cellStyle name="Normal 10 4 2 2 4 3" xfId="2632" xr:uid="{7D37E89F-C548-4015-8047-043738D38623}"/>
    <cellStyle name="Normal 10 4 2 2 4 4" xfId="2633" xr:uid="{4B7C324C-EEF8-471A-B589-C26E5ED3240A}"/>
    <cellStyle name="Normal 10 4 2 2 5" xfId="2634" xr:uid="{5884A3F5-67ED-4A43-96A3-FD4AF81CF367}"/>
    <cellStyle name="Normal 10 4 2 2 5 2" xfId="2635" xr:uid="{09A0217C-31C6-47B3-8CCA-4FD9F6AFA273}"/>
    <cellStyle name="Normal 10 4 2 2 5 3" xfId="2636" xr:uid="{67847E9B-0577-42D0-9B15-E6CA803B2D08}"/>
    <cellStyle name="Normal 10 4 2 2 5 4" xfId="2637" xr:uid="{6417D9BB-E8AB-4C49-81A2-88F6746C8197}"/>
    <cellStyle name="Normal 10 4 2 2 6" xfId="2638" xr:uid="{3303F105-ACAF-4E29-86CE-6F00E515EE75}"/>
    <cellStyle name="Normal 10 4 2 2 7" xfId="2639" xr:uid="{A5DCA968-E05C-46D4-99DA-3BF0F50D400A}"/>
    <cellStyle name="Normal 10 4 2 2 8" xfId="2640" xr:uid="{2E140881-080C-460F-AD64-0B0E5B3B49B3}"/>
    <cellStyle name="Normal 10 4 2 3" xfId="500" xr:uid="{A1FF204E-C3BB-4B6F-B381-BD2B8AA1C0F0}"/>
    <cellStyle name="Normal 10 4 2 3 2" xfId="501" xr:uid="{DD4D92B9-500E-4662-B7C5-CE7628C48840}"/>
    <cellStyle name="Normal 10 4 2 3 2 2" xfId="502" xr:uid="{A0B7AA0D-0455-4A6C-875B-F6991F885E78}"/>
    <cellStyle name="Normal 10 4 2 3 2 3" xfId="2641" xr:uid="{C18A234F-5A04-4430-8B6D-76668B533B2C}"/>
    <cellStyle name="Normal 10 4 2 3 2 4" xfId="2642" xr:uid="{BE789D14-5892-487C-B713-87C85555FEFD}"/>
    <cellStyle name="Normal 10 4 2 3 3" xfId="503" xr:uid="{5A62B722-0579-4DF3-9863-EF8A3084610E}"/>
    <cellStyle name="Normal 10 4 2 3 3 2" xfId="2643" xr:uid="{FD7F97CD-03A8-4527-9B3D-21BF4D6ED986}"/>
    <cellStyle name="Normal 10 4 2 3 3 3" xfId="2644" xr:uid="{C2B8176A-34E7-4C98-A82A-9DD1125C2323}"/>
    <cellStyle name="Normal 10 4 2 3 3 4" xfId="2645" xr:uid="{762DBDDD-80FB-4D97-BC14-7D43E8BBEFDF}"/>
    <cellStyle name="Normal 10 4 2 3 4" xfId="2646" xr:uid="{896807E2-CECA-4C82-8812-F91A1AFD1851}"/>
    <cellStyle name="Normal 10 4 2 3 5" xfId="2647" xr:uid="{78337E65-5F35-42CE-A18B-131AE8CC53FA}"/>
    <cellStyle name="Normal 10 4 2 3 6" xfId="2648" xr:uid="{9B1A4709-C14E-4B88-8DF7-E9383E601473}"/>
    <cellStyle name="Normal 10 4 2 4" xfId="504" xr:uid="{3B6C3B82-62DB-48F4-BC9B-15FD73C176C3}"/>
    <cellStyle name="Normal 10 4 2 4 2" xfId="505" xr:uid="{0C700380-B800-4875-8F3C-17DA02832CCA}"/>
    <cellStyle name="Normal 10 4 2 4 2 2" xfId="2649" xr:uid="{59AC345C-62B0-4F5A-B365-DF8CEF13A82F}"/>
    <cellStyle name="Normal 10 4 2 4 2 3" xfId="2650" xr:uid="{71ADD436-5E5D-4705-9CF1-E7D28C457CBB}"/>
    <cellStyle name="Normal 10 4 2 4 2 4" xfId="2651" xr:uid="{8A49D9BF-EDD2-4618-A2F2-0B9CD5959E5A}"/>
    <cellStyle name="Normal 10 4 2 4 3" xfId="2652" xr:uid="{65483FC5-C456-4400-9966-0A8864377067}"/>
    <cellStyle name="Normal 10 4 2 4 4" xfId="2653" xr:uid="{6E1A4CEF-A7A9-4BCB-9418-903C03984E3B}"/>
    <cellStyle name="Normal 10 4 2 4 5" xfId="2654" xr:uid="{73758EB1-9CA6-4F6D-981C-323C05A6D451}"/>
    <cellStyle name="Normal 10 4 2 5" xfId="506" xr:uid="{4EBA6326-DC95-4D55-A3F0-C1B773270887}"/>
    <cellStyle name="Normal 10 4 2 5 2" xfId="2655" xr:uid="{337F79F7-EADD-49DC-95E3-0CFD8A0AD9FD}"/>
    <cellStyle name="Normal 10 4 2 5 3" xfId="2656" xr:uid="{1C7F21A9-7EBF-41FF-9E84-8FBD88DDC59A}"/>
    <cellStyle name="Normal 10 4 2 5 4" xfId="2657" xr:uid="{36185FE4-2E76-49F0-9EB9-808929C16F58}"/>
    <cellStyle name="Normal 10 4 2 6" xfId="2658" xr:uid="{CD77D781-6EB5-4606-BB6A-0606C59B94F7}"/>
    <cellStyle name="Normal 10 4 2 6 2" xfId="2659" xr:uid="{CA63DB95-F19C-47DB-BD23-CDD78373A486}"/>
    <cellStyle name="Normal 10 4 2 6 3" xfId="2660" xr:uid="{BE6F82B7-C06D-44A3-8384-2DEF8C317315}"/>
    <cellStyle name="Normal 10 4 2 6 4" xfId="2661" xr:uid="{71C4F125-7E0D-4A14-B907-FEACB56EB072}"/>
    <cellStyle name="Normal 10 4 2 7" xfId="2662" xr:uid="{771C303D-E825-40AD-A1C1-A3ED9E39CCA4}"/>
    <cellStyle name="Normal 10 4 2 8" xfId="2663" xr:uid="{3145C3E4-504B-4153-A34B-E095C4E2C647}"/>
    <cellStyle name="Normal 10 4 2 9" xfId="2664" xr:uid="{DA5805DE-B53C-4449-9C01-0EEFFD018466}"/>
    <cellStyle name="Normal 10 4 3" xfId="256" xr:uid="{083DF82D-CC94-4EE3-933D-55E085CCB10C}"/>
    <cellStyle name="Normal 10 4 3 2" xfId="507" xr:uid="{8AA90A99-1A87-4D56-8B01-7F25E957AFBF}"/>
    <cellStyle name="Normal 10 4 3 2 2" xfId="508" xr:uid="{D3D0F0DC-17A4-42C6-8493-422F6280543C}"/>
    <cellStyle name="Normal 10 4 3 2 2 2" xfId="1124" xr:uid="{7F712CD9-0971-4AA8-9A0C-81002CC87BEA}"/>
    <cellStyle name="Normal 10 4 3 2 2 2 2" xfId="1125" xr:uid="{184ECB53-6C3A-4D0D-91DA-10D3AD3D5440}"/>
    <cellStyle name="Normal 10 4 3 2 2 3" xfId="1126" xr:uid="{51A0B5A8-9424-4CCC-91B3-7D468EAE9A24}"/>
    <cellStyle name="Normal 10 4 3 2 2 4" xfId="2665" xr:uid="{6A5FB47D-6964-4D55-A381-3B5FA1165DFC}"/>
    <cellStyle name="Normal 10 4 3 2 3" xfId="1127" xr:uid="{18A3FFA3-2AD7-4796-B03B-BED7FAAE0681}"/>
    <cellStyle name="Normal 10 4 3 2 3 2" xfId="1128" xr:uid="{0CF8F9E4-969B-4DE4-8D3E-F15E96DF241A}"/>
    <cellStyle name="Normal 10 4 3 2 3 3" xfId="2666" xr:uid="{397026F5-7FA9-43FA-B7B6-F01E18C6A3A0}"/>
    <cellStyle name="Normal 10 4 3 2 3 4" xfId="2667" xr:uid="{F8BEFE0A-3FB2-4012-A0D9-48737B053A37}"/>
    <cellStyle name="Normal 10 4 3 2 4" xfId="1129" xr:uid="{A80319B6-B8D2-4F6A-9474-6206487EE740}"/>
    <cellStyle name="Normal 10 4 3 2 5" xfId="2668" xr:uid="{B81099DC-C66F-4061-B0E9-A3BBDC7781D0}"/>
    <cellStyle name="Normal 10 4 3 2 6" xfId="2669" xr:uid="{D30C958C-BDE6-4C9F-ADC2-D884263FFB0C}"/>
    <cellStyle name="Normal 10 4 3 3" xfId="509" xr:uid="{BE0FADF9-7FA6-4B52-BFFD-567153856CF5}"/>
    <cellStyle name="Normal 10 4 3 3 2" xfId="1130" xr:uid="{3C89C1A8-6A90-4022-99C1-45CF28259694}"/>
    <cellStyle name="Normal 10 4 3 3 2 2" xfId="1131" xr:uid="{2F2193E0-821D-4612-BB7C-C41CF00B9457}"/>
    <cellStyle name="Normal 10 4 3 3 2 3" xfId="2670" xr:uid="{3009AADD-204F-40B1-9F50-671B791D19E4}"/>
    <cellStyle name="Normal 10 4 3 3 2 4" xfId="2671" xr:uid="{A05F6854-343F-4ACC-B37E-5B30F348B06F}"/>
    <cellStyle name="Normal 10 4 3 3 3" xfId="1132" xr:uid="{B81933EF-EBEE-4034-8B7A-E4AD957DB6E6}"/>
    <cellStyle name="Normal 10 4 3 3 4" xfId="2672" xr:uid="{73FBCB58-B884-40B1-B85F-1E425FF0A465}"/>
    <cellStyle name="Normal 10 4 3 3 5" xfId="2673" xr:uid="{E9EF1A2D-B1E6-4D51-8917-8B7409DCBD3B}"/>
    <cellStyle name="Normal 10 4 3 4" xfId="1133" xr:uid="{4CF688D8-92FC-4D65-A790-512F8CC25B84}"/>
    <cellStyle name="Normal 10 4 3 4 2" xfId="1134" xr:uid="{4493A8FB-F602-46A0-A157-9B393CF4F22F}"/>
    <cellStyle name="Normal 10 4 3 4 3" xfId="2674" xr:uid="{E6096E2E-599A-45FD-B226-24714AE77D74}"/>
    <cellStyle name="Normal 10 4 3 4 4" xfId="2675" xr:uid="{5B2EA832-12CC-4206-B70E-4A7910EA7B3A}"/>
    <cellStyle name="Normal 10 4 3 5" xfId="1135" xr:uid="{FA39D2A6-2537-4848-9DDB-EACCC763FA04}"/>
    <cellStyle name="Normal 10 4 3 5 2" xfId="2676" xr:uid="{59514791-34F4-4917-BF11-7B4F31E54E2F}"/>
    <cellStyle name="Normal 10 4 3 5 3" xfId="2677" xr:uid="{3D031F72-D9B6-4207-8A3B-281765DADDDE}"/>
    <cellStyle name="Normal 10 4 3 5 4" xfId="2678" xr:uid="{6D6FC5E1-3FE7-4936-B0E9-6D57E84AC7EF}"/>
    <cellStyle name="Normal 10 4 3 6" xfId="2679" xr:uid="{5E3690C3-6417-4A4F-8AD1-8BCFB7034DEA}"/>
    <cellStyle name="Normal 10 4 3 7" xfId="2680" xr:uid="{99C7495C-BDEF-4638-A038-FAD187F61EDB}"/>
    <cellStyle name="Normal 10 4 3 8" xfId="2681" xr:uid="{BE648D3F-1738-4782-BC4D-AFE16D42D2B4}"/>
    <cellStyle name="Normal 10 4 4" xfId="257" xr:uid="{E5165329-703F-4CEA-AB34-1F329EAE4987}"/>
    <cellStyle name="Normal 10 4 4 2" xfId="510" xr:uid="{C4C97E54-F4F2-4FF1-A865-5755880E8DD7}"/>
    <cellStyle name="Normal 10 4 4 2 2" xfId="511" xr:uid="{DBAFD862-95EC-4C5B-B333-BC937A6AE445}"/>
    <cellStyle name="Normal 10 4 4 2 2 2" xfId="1136" xr:uid="{240E121F-E5CE-4F6F-9834-75046B848817}"/>
    <cellStyle name="Normal 10 4 4 2 2 3" xfId="2682" xr:uid="{22C8018C-3CA1-4E7D-95CB-F6CC0E298161}"/>
    <cellStyle name="Normal 10 4 4 2 2 4" xfId="2683" xr:uid="{17536686-F8E8-4A28-BEC9-0D460235677C}"/>
    <cellStyle name="Normal 10 4 4 2 3" xfId="1137" xr:uid="{F8ECEE12-F40F-448F-BCBA-5C13477BCCBD}"/>
    <cellStyle name="Normal 10 4 4 2 4" xfId="2684" xr:uid="{504107FD-5204-4226-BCCC-43CC82A0FD57}"/>
    <cellStyle name="Normal 10 4 4 2 5" xfId="2685" xr:uid="{B1C98FA8-ADB4-4838-AC81-D22F82C75C10}"/>
    <cellStyle name="Normal 10 4 4 3" xfId="512" xr:uid="{0D84548C-AD2C-492C-8074-0C28C3AC8335}"/>
    <cellStyle name="Normal 10 4 4 3 2" xfId="1138" xr:uid="{ECA41A99-C06F-44C3-A21D-3583A167D85A}"/>
    <cellStyle name="Normal 10 4 4 3 3" xfId="2686" xr:uid="{B58B2EC2-88D9-4A6D-98DA-1BBBC986C50E}"/>
    <cellStyle name="Normal 10 4 4 3 4" xfId="2687" xr:uid="{6722B78F-515B-4A30-AB18-670DA0BDDC4C}"/>
    <cellStyle name="Normal 10 4 4 4" xfId="1139" xr:uid="{729F9B52-0A79-49C1-9E75-E90E394BD995}"/>
    <cellStyle name="Normal 10 4 4 4 2" xfId="2688" xr:uid="{215FB5DF-1E9E-4ADF-9C3F-7360751895C4}"/>
    <cellStyle name="Normal 10 4 4 4 3" xfId="2689" xr:uid="{2EEB52F3-4490-41BC-BEF4-30DCE0769B84}"/>
    <cellStyle name="Normal 10 4 4 4 4" xfId="2690" xr:uid="{D6CD0B19-6147-46DE-97E2-A3793B470F2D}"/>
    <cellStyle name="Normal 10 4 4 5" xfId="2691" xr:uid="{F3C30709-9F71-4DA2-B054-E36BD5A7015B}"/>
    <cellStyle name="Normal 10 4 4 6" xfId="2692" xr:uid="{B592E00C-4AFD-4C1C-BFEE-B1AFE9C069D3}"/>
    <cellStyle name="Normal 10 4 4 7" xfId="2693" xr:uid="{243F464B-AFF0-4448-BD58-FC1D5800A328}"/>
    <cellStyle name="Normal 10 4 5" xfId="258" xr:uid="{28B0F66A-D91A-4067-8BEC-A822AA3A0D64}"/>
    <cellStyle name="Normal 10 4 5 2" xfId="513" xr:uid="{40E9FF92-F0A9-46AA-AE67-BEA2B34ABC7E}"/>
    <cellStyle name="Normal 10 4 5 2 2" xfId="1140" xr:uid="{68013A9F-76CE-420F-B954-DB81523964E5}"/>
    <cellStyle name="Normal 10 4 5 2 3" xfId="2694" xr:uid="{E1307FCB-1913-4316-A2EC-D53537BCDEB7}"/>
    <cellStyle name="Normal 10 4 5 2 4" xfId="2695" xr:uid="{9EC632EE-DEA7-4B54-9AAA-FB76B7746687}"/>
    <cellStyle name="Normal 10 4 5 3" xfId="1141" xr:uid="{4B04D637-8F09-4B38-BC37-857E54C2B217}"/>
    <cellStyle name="Normal 10 4 5 3 2" xfId="2696" xr:uid="{617653C9-4A27-4058-888E-77600C37446F}"/>
    <cellStyle name="Normal 10 4 5 3 3" xfId="2697" xr:uid="{31D4A3E8-F903-4A36-9C6F-AF615F483A24}"/>
    <cellStyle name="Normal 10 4 5 3 4" xfId="2698" xr:uid="{A1616065-4131-40DD-A053-63ABDABE1CAA}"/>
    <cellStyle name="Normal 10 4 5 4" xfId="2699" xr:uid="{961EC766-9946-4099-B4BC-98DDA7DE18FC}"/>
    <cellStyle name="Normal 10 4 5 5" xfId="2700" xr:uid="{468AE1B6-87A4-4AE4-BA7D-36BED73E26B6}"/>
    <cellStyle name="Normal 10 4 5 6" xfId="2701" xr:uid="{E9B865FD-BB23-489B-B5DA-DFF9F78337BD}"/>
    <cellStyle name="Normal 10 4 6" xfId="514" xr:uid="{3ADB77C4-E1BB-49CE-BFD1-40472CBADC78}"/>
    <cellStyle name="Normal 10 4 6 2" xfId="1142" xr:uid="{4200CFA7-1A86-4DB8-972A-19404D855929}"/>
    <cellStyle name="Normal 10 4 6 2 2" xfId="2702" xr:uid="{98932B87-67FC-4AA6-BAF1-43D4BB4ED88A}"/>
    <cellStyle name="Normal 10 4 6 2 3" xfId="2703" xr:uid="{A2372F8A-05BB-4564-A9B9-3AFE4B45562B}"/>
    <cellStyle name="Normal 10 4 6 2 4" xfId="2704" xr:uid="{001CBEC5-9F88-4192-82A0-16AC35729DD5}"/>
    <cellStyle name="Normal 10 4 6 3" xfId="2705" xr:uid="{452D058E-F6EC-416C-9BBE-C5CB6B929E11}"/>
    <cellStyle name="Normal 10 4 6 4" xfId="2706" xr:uid="{820F249D-35EF-4FC6-8B7A-5C32E7C9D1E3}"/>
    <cellStyle name="Normal 10 4 6 5" xfId="2707" xr:uid="{4A99C365-4D0E-4D5A-9C3E-C690B349E6C8}"/>
    <cellStyle name="Normal 10 4 7" xfId="1143" xr:uid="{E9DC2E86-F488-426A-80CE-0F1A0A85962E}"/>
    <cellStyle name="Normal 10 4 7 2" xfId="2708" xr:uid="{644F5423-C500-4AD1-9522-508E46BC5931}"/>
    <cellStyle name="Normal 10 4 7 3" xfId="2709" xr:uid="{5A602B31-5CD0-4FF4-86C3-47E9987298F2}"/>
    <cellStyle name="Normal 10 4 7 4" xfId="2710" xr:uid="{E5E104F1-E155-48D3-978C-5D60EB0AFA39}"/>
    <cellStyle name="Normal 10 4 8" xfId="2711" xr:uid="{3C93D555-EE67-4208-A5B9-778900D3BCF4}"/>
    <cellStyle name="Normal 10 4 8 2" xfId="2712" xr:uid="{B2FBD283-4426-431B-8400-9C4BA5C3C953}"/>
    <cellStyle name="Normal 10 4 8 3" xfId="2713" xr:uid="{F95343B1-7B54-4DB8-B417-66EB83E5C79B}"/>
    <cellStyle name="Normal 10 4 8 4" xfId="2714" xr:uid="{FD1AFF68-7F6B-45CB-9880-88F6A413B99E}"/>
    <cellStyle name="Normal 10 4 9" xfId="2715" xr:uid="{883E5B1D-E759-48B8-90A2-CA183FCA66B0}"/>
    <cellStyle name="Normal 10 5" xfId="85" xr:uid="{D14DBFB7-FAFB-46D5-8F38-220C3894844E}"/>
    <cellStyle name="Normal 10 5 2" xfId="86" xr:uid="{DD5E9CDB-F7C7-4954-8C37-67ECB1025A9B}"/>
    <cellStyle name="Normal 10 5 2 2" xfId="259" xr:uid="{CD57BC5C-8ABB-49A3-93EE-8166455FF23B}"/>
    <cellStyle name="Normal 10 5 2 2 2" xfId="515" xr:uid="{6DC5B495-919A-4CC6-9D04-FF728CBCB523}"/>
    <cellStyle name="Normal 10 5 2 2 2 2" xfId="1144" xr:uid="{92702EDC-ADCB-4BF0-8656-421D535A1286}"/>
    <cellStyle name="Normal 10 5 2 2 2 3" xfId="2716" xr:uid="{24710E52-7E98-4F94-881E-D07EBF62411A}"/>
    <cellStyle name="Normal 10 5 2 2 2 4" xfId="2717" xr:uid="{2EE7FE8A-412B-4246-97B9-FFC30652994F}"/>
    <cellStyle name="Normal 10 5 2 2 3" xfId="1145" xr:uid="{2BD44B20-2520-42E4-B0F3-D1A0A488B486}"/>
    <cellStyle name="Normal 10 5 2 2 3 2" xfId="2718" xr:uid="{6F75EAE1-2350-4A5B-91D2-5A81410F40AE}"/>
    <cellStyle name="Normal 10 5 2 2 3 3" xfId="2719" xr:uid="{7E91F43A-7A84-4336-A207-E6020A677BF4}"/>
    <cellStyle name="Normal 10 5 2 2 3 4" xfId="2720" xr:uid="{48F2ECF0-5220-44C3-90FF-7B5D5E7FB474}"/>
    <cellStyle name="Normal 10 5 2 2 4" xfId="2721" xr:uid="{E3663B68-C9F6-42FA-8DE0-F3EDF1DCF524}"/>
    <cellStyle name="Normal 10 5 2 2 5" xfId="2722" xr:uid="{52A8AEDA-58AC-4203-B9FB-712F28E72BDB}"/>
    <cellStyle name="Normal 10 5 2 2 6" xfId="2723" xr:uid="{6764AC46-0709-4075-B709-F35B6EE75AB9}"/>
    <cellStyle name="Normal 10 5 2 3" xfId="516" xr:uid="{D102B498-58E7-462C-B8DF-31B05F987CCC}"/>
    <cellStyle name="Normal 10 5 2 3 2" xfId="1146" xr:uid="{F61CF4FF-E28A-423F-ADB8-2A78612CC3BC}"/>
    <cellStyle name="Normal 10 5 2 3 2 2" xfId="2724" xr:uid="{92D8B334-3D16-4C19-9743-E7EA4BECD8A8}"/>
    <cellStyle name="Normal 10 5 2 3 2 3" xfId="2725" xr:uid="{DC31AA37-915E-4704-B948-D579668B9705}"/>
    <cellStyle name="Normal 10 5 2 3 2 4" xfId="2726" xr:uid="{1AE308EA-E092-4885-BC10-A2CB77164D94}"/>
    <cellStyle name="Normal 10 5 2 3 3" xfId="2727" xr:uid="{28D6CFF3-E458-4589-B8F7-F23DEFA059CE}"/>
    <cellStyle name="Normal 10 5 2 3 4" xfId="2728" xr:uid="{ADE76C25-912E-4681-9AEB-0A71157838D5}"/>
    <cellStyle name="Normal 10 5 2 3 5" xfId="2729" xr:uid="{0091728F-C925-46E6-A53A-E1AE9F4DCE1B}"/>
    <cellStyle name="Normal 10 5 2 4" xfId="1147" xr:uid="{FF0811CC-70E5-4516-BF9E-6DABED686561}"/>
    <cellStyle name="Normal 10 5 2 4 2" xfId="2730" xr:uid="{ABE829F7-461A-4087-8D57-AAFDCD8DD58C}"/>
    <cellStyle name="Normal 10 5 2 4 3" xfId="2731" xr:uid="{8D0D160A-D1A0-4D7E-8850-0C85E027858D}"/>
    <cellStyle name="Normal 10 5 2 4 4" xfId="2732" xr:uid="{7F1E1E3E-D792-4F81-933B-D174D1928135}"/>
    <cellStyle name="Normal 10 5 2 5" xfId="2733" xr:uid="{16BB415D-E243-4284-AC76-85A1305DB35E}"/>
    <cellStyle name="Normal 10 5 2 5 2" xfId="2734" xr:uid="{B49A488B-C1AF-4FAA-BA8F-9EEC0D2794EE}"/>
    <cellStyle name="Normal 10 5 2 5 3" xfId="2735" xr:uid="{CC86BD22-1C52-4DC0-A3FB-142F31782A1F}"/>
    <cellStyle name="Normal 10 5 2 5 4" xfId="2736" xr:uid="{738EA7B4-69B0-4D89-845F-79C26EB41629}"/>
    <cellStyle name="Normal 10 5 2 6" xfId="2737" xr:uid="{3A996FBF-B393-4A71-A52F-5E3D7FAAFDA1}"/>
    <cellStyle name="Normal 10 5 2 7" xfId="2738" xr:uid="{A44878ED-912E-4DE6-A20F-AF43F059B8C6}"/>
    <cellStyle name="Normal 10 5 2 8" xfId="2739" xr:uid="{A210A9B2-BF25-4D49-AA2C-0713D670B37C}"/>
    <cellStyle name="Normal 10 5 3" xfId="260" xr:uid="{9FCD11BF-576F-4E00-8078-EEA7FA0FF7A4}"/>
    <cellStyle name="Normal 10 5 3 2" xfId="517" xr:uid="{21327FE4-8BB5-4368-A97E-5518CC1DF558}"/>
    <cellStyle name="Normal 10 5 3 2 2" xfId="518" xr:uid="{07D18F7B-1370-4C8E-84B0-ED1C3D1100A7}"/>
    <cellStyle name="Normal 10 5 3 2 3" xfId="2740" xr:uid="{6E59CA29-FC64-491D-B69A-9742805A7117}"/>
    <cellStyle name="Normal 10 5 3 2 4" xfId="2741" xr:uid="{C4BA4136-EBB3-4D34-8BC5-49181D2E50C0}"/>
    <cellStyle name="Normal 10 5 3 3" xfId="519" xr:uid="{E995554C-FA16-4797-B1BE-F2208E69C7F5}"/>
    <cellStyle name="Normal 10 5 3 3 2" xfId="2742" xr:uid="{07DDDB9A-20A8-42B8-BFF4-684B319F03D0}"/>
    <cellStyle name="Normal 10 5 3 3 3" xfId="2743" xr:uid="{4153AE37-4FB5-40B6-B2F5-0B147707A324}"/>
    <cellStyle name="Normal 10 5 3 3 4" xfId="2744" xr:uid="{4DB8DF35-B876-47F2-9813-265C35B64EDF}"/>
    <cellStyle name="Normal 10 5 3 4" xfId="2745" xr:uid="{288F6D37-75FC-403A-AD74-7306CC6ABB6F}"/>
    <cellStyle name="Normal 10 5 3 5" xfId="2746" xr:uid="{9F2147CF-0F98-4358-AA2E-3B1018483B2D}"/>
    <cellStyle name="Normal 10 5 3 6" xfId="2747" xr:uid="{C58E285F-4531-4FAD-9CE0-40B0671C9238}"/>
    <cellStyle name="Normal 10 5 4" xfId="261" xr:uid="{9317A806-FA8A-4629-B91F-4A8232C0141E}"/>
    <cellStyle name="Normal 10 5 4 2" xfId="520" xr:uid="{D2C2F2F2-A54A-441B-B138-B35E6FD966F3}"/>
    <cellStyle name="Normal 10 5 4 2 2" xfId="2748" xr:uid="{15FC9EF4-3F9C-43F7-B49E-9C3D2C7995CB}"/>
    <cellStyle name="Normal 10 5 4 2 3" xfId="2749" xr:uid="{8162D300-9E25-43C4-AAE3-D64D8384E34A}"/>
    <cellStyle name="Normal 10 5 4 2 4" xfId="2750" xr:uid="{5EFF03E6-DB41-4629-B109-A0CF49EBE973}"/>
    <cellStyle name="Normal 10 5 4 3" xfId="2751" xr:uid="{FD194C98-38E3-4D99-80DC-122CF7318FB8}"/>
    <cellStyle name="Normal 10 5 4 4" xfId="2752" xr:uid="{A7BA5D49-020E-4D60-B2F1-24B031A3D5C4}"/>
    <cellStyle name="Normal 10 5 4 5" xfId="2753" xr:uid="{46E3B8CD-AC5C-487A-8876-AA84AB82D023}"/>
    <cellStyle name="Normal 10 5 5" xfId="521" xr:uid="{EA1722BD-C02D-4EE2-AB58-2EBA3313A7CE}"/>
    <cellStyle name="Normal 10 5 5 2" xfId="2754" xr:uid="{4FFE466B-4FE8-4D2B-A5CF-144AB679F559}"/>
    <cellStyle name="Normal 10 5 5 3" xfId="2755" xr:uid="{181BB5C8-542C-46E0-A44F-43E5814D3149}"/>
    <cellStyle name="Normal 10 5 5 4" xfId="2756" xr:uid="{585566A7-FF60-48AB-963A-FC80C27DA19B}"/>
    <cellStyle name="Normal 10 5 6" xfId="2757" xr:uid="{374C03D0-1840-4782-888D-A14F31DAB76D}"/>
    <cellStyle name="Normal 10 5 6 2" xfId="2758" xr:uid="{8992F2D0-6A0E-435D-B9DF-0615CB6026EC}"/>
    <cellStyle name="Normal 10 5 6 3" xfId="2759" xr:uid="{8DE54996-CDC5-490B-B4A0-1E3CEA85C273}"/>
    <cellStyle name="Normal 10 5 6 4" xfId="2760" xr:uid="{68C73535-0BA8-44F7-B793-7FBB92D51E47}"/>
    <cellStyle name="Normal 10 5 7" xfId="2761" xr:uid="{7211EDEF-29F1-470A-963D-80E554C59BFE}"/>
    <cellStyle name="Normal 10 5 8" xfId="2762" xr:uid="{3D938D34-E92A-48A1-AF91-DF2C045E9069}"/>
    <cellStyle name="Normal 10 5 9" xfId="2763" xr:uid="{0971B5EC-01F1-4A40-9B39-331DFB964366}"/>
    <cellStyle name="Normal 10 6" xfId="87" xr:uid="{337DEC62-F905-490A-886D-787ED5D7B67B}"/>
    <cellStyle name="Normal 10 6 2" xfId="262" xr:uid="{673F8F7B-0C9B-4B6E-AAD0-A837B25F4796}"/>
    <cellStyle name="Normal 10 6 2 2" xfId="522" xr:uid="{29CCC89C-B677-4A1B-9466-79C1F5006E6B}"/>
    <cellStyle name="Normal 10 6 2 2 2" xfId="1148" xr:uid="{3A55B9F7-F5AA-4773-90D2-E21A1FD9B6A4}"/>
    <cellStyle name="Normal 10 6 2 2 2 2" xfId="1149" xr:uid="{4BEB9939-D4E9-4FF6-9604-E78F75F99328}"/>
    <cellStyle name="Normal 10 6 2 2 3" xfId="1150" xr:uid="{67DBFE5F-4B26-4D62-AA9C-74CC1933927B}"/>
    <cellStyle name="Normal 10 6 2 2 4" xfId="2764" xr:uid="{3C6BD918-947C-4395-9CE7-6A21A4745CC5}"/>
    <cellStyle name="Normal 10 6 2 3" xfId="1151" xr:uid="{3C47A37D-5AB4-4360-A604-6B606F4B3002}"/>
    <cellStyle name="Normal 10 6 2 3 2" xfId="1152" xr:uid="{C0118B9A-13CE-49AC-9A33-6B789B0CB8B7}"/>
    <cellStyle name="Normal 10 6 2 3 3" xfId="2765" xr:uid="{15706851-95D8-43BB-95C7-5E134AB4CB6F}"/>
    <cellStyle name="Normal 10 6 2 3 4" xfId="2766" xr:uid="{85D4AFA8-E369-4FB9-BC80-298C9F42A7D1}"/>
    <cellStyle name="Normal 10 6 2 4" xfId="1153" xr:uid="{365C3FD4-7C65-4E62-9734-02BD411C5D6A}"/>
    <cellStyle name="Normal 10 6 2 5" xfId="2767" xr:uid="{588A1E96-B67D-4296-BB73-BF8A5C33A3FF}"/>
    <cellStyle name="Normal 10 6 2 6" xfId="2768" xr:uid="{B37DE555-B5BF-423F-96DF-AE06B61ECB5D}"/>
    <cellStyle name="Normal 10 6 3" xfId="523" xr:uid="{2C91446C-0A41-4D02-9CD7-7272B27F1398}"/>
    <cellStyle name="Normal 10 6 3 2" xfId="1154" xr:uid="{2C6E46B8-9BE4-46F1-A429-112F49297F92}"/>
    <cellStyle name="Normal 10 6 3 2 2" xfId="1155" xr:uid="{2C3EA8FF-CC39-4630-A455-58B159297900}"/>
    <cellStyle name="Normal 10 6 3 2 3" xfId="2769" xr:uid="{42B7216E-D0DD-4005-B356-ED39EDB323B5}"/>
    <cellStyle name="Normal 10 6 3 2 4" xfId="2770" xr:uid="{ACF22D1F-F5F3-457B-B549-46587C53C007}"/>
    <cellStyle name="Normal 10 6 3 3" xfId="1156" xr:uid="{BBCCBD46-2271-4BFE-BA4C-BEBADD684F87}"/>
    <cellStyle name="Normal 10 6 3 4" xfId="2771" xr:uid="{74CD8F62-4F13-4230-B6AF-ADEB757384B8}"/>
    <cellStyle name="Normal 10 6 3 5" xfId="2772" xr:uid="{636006FE-CB58-4D16-A121-B25D05FDD8C8}"/>
    <cellStyle name="Normal 10 6 4" xfId="1157" xr:uid="{D0F8300C-7F54-4F18-B8F0-87A0CCB59D2B}"/>
    <cellStyle name="Normal 10 6 4 2" xfId="1158" xr:uid="{FDE2DCA4-93AE-4C63-AD4A-9923387F8802}"/>
    <cellStyle name="Normal 10 6 4 3" xfId="2773" xr:uid="{FFC387DB-C0C1-41E2-B3AD-3697B08AB479}"/>
    <cellStyle name="Normal 10 6 4 4" xfId="2774" xr:uid="{C8A58966-E479-497E-9513-FC6F5F71786C}"/>
    <cellStyle name="Normal 10 6 5" xfId="1159" xr:uid="{EB93E6E6-8467-4849-A946-5AA53A11C3CA}"/>
    <cellStyle name="Normal 10 6 5 2" xfId="2775" xr:uid="{0E947D17-3494-494E-8A8A-8CFBD8C6D54C}"/>
    <cellStyle name="Normal 10 6 5 3" xfId="2776" xr:uid="{E28B3A33-ABB6-4C68-B5FD-F3F9C018BFA5}"/>
    <cellStyle name="Normal 10 6 5 4" xfId="2777" xr:uid="{0B9CC669-128B-455F-B343-ACAB1E8295FD}"/>
    <cellStyle name="Normal 10 6 6" xfId="2778" xr:uid="{DAE8B144-9CF4-467C-80C5-0D04F9672778}"/>
    <cellStyle name="Normal 10 6 7" xfId="2779" xr:uid="{5F4FE0F8-D1B2-4BEA-A4F5-D7B020BD26A5}"/>
    <cellStyle name="Normal 10 6 8" xfId="2780" xr:uid="{4D6B2A4F-D314-49E6-ABAF-20B8B9254ACD}"/>
    <cellStyle name="Normal 10 7" xfId="263" xr:uid="{777C70E8-BB6A-496E-AEAE-3A4D296A6389}"/>
    <cellStyle name="Normal 10 7 2" xfId="524" xr:uid="{7A3F5AD7-5D36-44F8-8C4D-CA13D60B0930}"/>
    <cellStyle name="Normal 10 7 2 2" xfId="525" xr:uid="{E119DAAE-1627-4E1B-B919-DEDF7941B8C0}"/>
    <cellStyle name="Normal 10 7 2 2 2" xfId="1160" xr:uid="{B1EAD5E5-4844-49F3-AFEB-E5EA0A21246F}"/>
    <cellStyle name="Normal 10 7 2 2 3" xfId="2781" xr:uid="{FD7C16A8-CA4B-4F72-87F6-64412E6F54E7}"/>
    <cellStyle name="Normal 10 7 2 2 4" xfId="2782" xr:uid="{79D5CC2F-7D9E-4CA7-B00E-B0B29455FCEE}"/>
    <cellStyle name="Normal 10 7 2 3" xfId="1161" xr:uid="{84B45D65-6B02-43DD-9CFF-BE108FCB1FBE}"/>
    <cellStyle name="Normal 10 7 2 4" xfId="2783" xr:uid="{19B6A581-B9F5-4D56-957C-1355933930AB}"/>
    <cellStyle name="Normal 10 7 2 5" xfId="2784" xr:uid="{45E5F738-23D7-45EB-AF7A-7A9F14C4EBD6}"/>
    <cellStyle name="Normal 10 7 3" xfId="526" xr:uid="{190F496E-DA51-4E75-BAE3-6AAB293A584D}"/>
    <cellStyle name="Normal 10 7 3 2" xfId="1162" xr:uid="{EDA1EF95-E82B-4050-A268-096471E0633E}"/>
    <cellStyle name="Normal 10 7 3 3" xfId="2785" xr:uid="{8F2471D3-89DA-46A4-8195-17600930404B}"/>
    <cellStyle name="Normal 10 7 3 4" xfId="2786" xr:uid="{351FDFE4-09ED-42E2-92B7-F7EABFBB064D}"/>
    <cellStyle name="Normal 10 7 4" xfId="1163" xr:uid="{F9E43DC0-C339-4AB4-9757-173023D03F2F}"/>
    <cellStyle name="Normal 10 7 4 2" xfId="2787" xr:uid="{9CCC5898-37DE-4DF9-8869-70C9B911092B}"/>
    <cellStyle name="Normal 10 7 4 3" xfId="2788" xr:uid="{86F2D663-DB07-4918-B816-14501D74032C}"/>
    <cellStyle name="Normal 10 7 4 4" xfId="2789" xr:uid="{9850A7E5-13AD-4AD1-B83F-3030F7807FA5}"/>
    <cellStyle name="Normal 10 7 5" xfId="2790" xr:uid="{60D5DE32-1E57-4619-89A7-DF436702FEAB}"/>
    <cellStyle name="Normal 10 7 6" xfId="2791" xr:uid="{8C4C9279-F66D-4B48-B838-AD8950B7704A}"/>
    <cellStyle name="Normal 10 7 7" xfId="2792" xr:uid="{FB934D81-5059-4672-B3F9-EC778B6C6377}"/>
    <cellStyle name="Normal 10 8" xfId="264" xr:uid="{6BB82F2A-347B-40A3-B7E8-7DC36DB33849}"/>
    <cellStyle name="Normal 10 8 2" xfId="527" xr:uid="{F5E69B04-B599-40E6-AE86-0EDDFC69B067}"/>
    <cellStyle name="Normal 10 8 2 2" xfId="1164" xr:uid="{BE62AF99-A820-4FCC-88E2-BF4166A31409}"/>
    <cellStyle name="Normal 10 8 2 3" xfId="2793" xr:uid="{76C5F54C-63F2-43E8-A8F7-D8D7CF5FE827}"/>
    <cellStyle name="Normal 10 8 2 4" xfId="2794" xr:uid="{2F79336B-22F8-4E3E-9E89-48DE4E318431}"/>
    <cellStyle name="Normal 10 8 3" xfId="1165" xr:uid="{DB4144EB-50CC-48DA-9291-22912BDBFE30}"/>
    <cellStyle name="Normal 10 8 3 2" xfId="2795" xr:uid="{ED3ED046-56AC-4BA1-B66C-BC0921CCAFD1}"/>
    <cellStyle name="Normal 10 8 3 3" xfId="2796" xr:uid="{6F0ED12E-15E6-4589-BE1E-9A7324F035DB}"/>
    <cellStyle name="Normal 10 8 3 4" xfId="2797" xr:uid="{4B781A86-8C04-4F4F-A5F4-35CBCD32885B}"/>
    <cellStyle name="Normal 10 8 4" xfId="2798" xr:uid="{72F62A54-B408-4EE1-AECB-E95A0683788F}"/>
    <cellStyle name="Normal 10 8 5" xfId="2799" xr:uid="{98AA7769-382A-42F5-B7C1-E5421B1255D1}"/>
    <cellStyle name="Normal 10 8 6" xfId="2800" xr:uid="{FF65144D-388D-4289-B9C7-4960615E15F9}"/>
    <cellStyle name="Normal 10 9" xfId="265" xr:uid="{E4B1A139-81F1-411F-A037-1DFE3CE400E3}"/>
    <cellStyle name="Normal 10 9 2" xfId="1166" xr:uid="{4BDD03E0-DBBD-4B75-8BE0-7EEB3361A26F}"/>
    <cellStyle name="Normal 10 9 2 2" xfId="2801" xr:uid="{FF415D97-20FF-4FFF-B319-046D796F1DD1}"/>
    <cellStyle name="Normal 10 9 2 2 2" xfId="4330" xr:uid="{4E97E84F-8E84-4336-9ADA-586764741508}"/>
    <cellStyle name="Normal 10 9 2 2 3" xfId="4679" xr:uid="{C9A4A565-9C12-4960-8A6A-3E944A08B0B3}"/>
    <cellStyle name="Normal 10 9 2 3" xfId="2802" xr:uid="{BEF84891-DE84-459A-AD90-11AC5683128B}"/>
    <cellStyle name="Normal 10 9 2 4" xfId="2803" xr:uid="{F73058CE-BB3D-45E5-90F3-9E176F7E0AE3}"/>
    <cellStyle name="Normal 10 9 3" xfId="2804" xr:uid="{BEF1D44E-6BE3-4E3F-86C4-D06487DE24C5}"/>
    <cellStyle name="Normal 10 9 3 2" xfId="5339" xr:uid="{C4942ED5-1219-4EF6-8C30-2D073CD4B30E}"/>
    <cellStyle name="Normal 10 9 4" xfId="2805" xr:uid="{3A32933F-06C4-4E85-B23F-3981D3BCFE07}"/>
    <cellStyle name="Normal 10 9 4 2" xfId="4562" xr:uid="{DD6DEB46-F27D-44A5-A63A-C78AACA3D343}"/>
    <cellStyle name="Normal 10 9 4 3" xfId="4680" xr:uid="{582C30E8-EAC6-40FF-827C-B29149CFE668}"/>
    <cellStyle name="Normal 10 9 4 4" xfId="4600" xr:uid="{4632CFB4-A206-404A-9F7F-0C3212E591C4}"/>
    <cellStyle name="Normal 10 9 5" xfId="2806" xr:uid="{FBF10E2D-9111-4F9F-BAEB-42D047702F70}"/>
    <cellStyle name="Normal 11" xfId="44" xr:uid="{98066B19-7403-401A-B392-CC02E84F7B0E}"/>
    <cellStyle name="Normal 11 2" xfId="266" xr:uid="{07F68B17-75BC-411C-A59A-4F72FAAE9031}"/>
    <cellStyle name="Normal 11 2 2" xfId="4647" xr:uid="{3A5D2179-8681-4E8F-A2AC-D24C9F8399A7}"/>
    <cellStyle name="Normal 11 3" xfId="4335" xr:uid="{0C997383-DDA5-4E7D-AFCC-A2F2DA82A5FD}"/>
    <cellStyle name="Normal 11 3 2" xfId="4541" xr:uid="{64AC981A-AEA2-4EE0-868B-D4409E24F355}"/>
    <cellStyle name="Normal 11 3 3" xfId="4724" xr:uid="{6977936C-91F1-4E46-8A3E-D0D861B5381F}"/>
    <cellStyle name="Normal 11 3 4" xfId="4701" xr:uid="{00334E05-8905-46DF-BC29-8FF4BA3A56BE}"/>
    <cellStyle name="Normal 12" xfId="45" xr:uid="{3F1FDFCC-A200-49B0-B6C3-BA044B5373D1}"/>
    <cellStyle name="Normal 12 2" xfId="267" xr:uid="{060A881F-7A94-417C-95D0-EE769866DC98}"/>
    <cellStyle name="Normal 12 2 2" xfId="4648" xr:uid="{BA0EAEFC-06F2-4C56-813E-BDB77BAA7A1B}"/>
    <cellStyle name="Normal 12 3" xfId="4542" xr:uid="{36CF1C16-47E9-4EC5-9C00-D4D3A8628EC7}"/>
    <cellStyle name="Normal 13" xfId="46" xr:uid="{D7C56940-C4C8-4BF7-A898-355E04379454}"/>
    <cellStyle name="Normal 13 2" xfId="47" xr:uid="{49BFCD6C-25D8-4DA6-9C4E-C61193293D38}"/>
    <cellStyle name="Normal 13 2 2" xfId="268" xr:uid="{9E2D079B-17A7-4B98-98A3-C34F66EA6B4C}"/>
    <cellStyle name="Normal 13 2 2 2" xfId="4649" xr:uid="{17FE1CCE-D0A4-4D62-9606-46C97619D8AB}"/>
    <cellStyle name="Normal 13 2 3" xfId="4337" xr:uid="{A7EF779E-6BE3-4AF0-BCAA-448D85B4B34F}"/>
    <cellStyle name="Normal 13 2 3 2" xfId="4543" xr:uid="{E1F18546-007A-4624-A851-8C7726E03FF9}"/>
    <cellStyle name="Normal 13 2 3 3" xfId="4725" xr:uid="{5D478AA2-F563-46E7-96D0-C573AB1FBD1D}"/>
    <cellStyle name="Normal 13 2 3 4" xfId="4702" xr:uid="{F190CFC9-DDE2-4C96-843B-74A57D62B522}"/>
    <cellStyle name="Normal 13 3" xfId="269" xr:uid="{7E8BCCE4-D895-48ED-A30A-AD6EC6FF55C6}"/>
    <cellStyle name="Normal 13 3 2" xfId="4421" xr:uid="{30DD7056-B7CC-47DD-A264-3305052B8364}"/>
    <cellStyle name="Normal 13 3 3" xfId="4338" xr:uid="{10A87E9F-6285-4E71-A679-79FA1F032937}"/>
    <cellStyle name="Normal 13 3 4" xfId="4566" xr:uid="{32DC92B7-A295-4AE0-AE0B-9EE261DFDBB4}"/>
    <cellStyle name="Normal 13 3 5" xfId="4726" xr:uid="{2084956C-DCF9-411D-8801-DAF032B2467A}"/>
    <cellStyle name="Normal 13 4" xfId="4339" xr:uid="{1AC40320-E878-4CC7-9674-312BB86DB177}"/>
    <cellStyle name="Normal 13 5" xfId="4336" xr:uid="{55B770E8-2CAD-4EFC-AEB3-F59869EBD8BE}"/>
    <cellStyle name="Normal 14" xfId="48" xr:uid="{77F0F6EA-0641-47E3-AB5E-0BBCD92B3736}"/>
    <cellStyle name="Normal 14 18" xfId="4341" xr:uid="{EEE5AD4B-6BFD-43CC-9D59-439936E053B1}"/>
    <cellStyle name="Normal 14 2" xfId="270" xr:uid="{ADBFF4FC-77E4-434A-ACAC-B936D367FAF7}"/>
    <cellStyle name="Normal 14 2 2" xfId="430" xr:uid="{434CD7D1-BE87-473A-9897-EA1A124878FC}"/>
    <cellStyle name="Normal 14 2 2 2" xfId="431" xr:uid="{47C2F5B5-70F6-4945-A0E4-5FEC3E68DFD0}"/>
    <cellStyle name="Normal 14 2 3" xfId="432" xr:uid="{442685BB-1538-4F1C-8ED2-DB963803CC22}"/>
    <cellStyle name="Normal 14 3" xfId="433" xr:uid="{FC9B387A-C4B3-4790-BC69-B1EC291243F2}"/>
    <cellStyle name="Normal 14 3 2" xfId="4650" xr:uid="{FEFB1DF9-1EFE-4150-A2DF-6900FF22D05C}"/>
    <cellStyle name="Normal 14 4" xfId="4340" xr:uid="{68FEABD2-D2DE-4ABD-B9E1-B4670B30FCBE}"/>
    <cellStyle name="Normal 14 4 2" xfId="4544" xr:uid="{FD2E45C7-443F-4632-9969-D982EBC08F21}"/>
    <cellStyle name="Normal 14 4 3" xfId="4727" xr:uid="{A1E0337E-CD3D-431A-AD3B-3065B37319B3}"/>
    <cellStyle name="Normal 14 4 4" xfId="4703" xr:uid="{02F0F6C3-822A-4FC5-9AD2-1C8E8C844720}"/>
    <cellStyle name="Normal 15" xfId="88" xr:uid="{5FAFE54F-247F-46F8-A552-F1588575E4F8}"/>
    <cellStyle name="Normal 15 2" xfId="89" xr:uid="{FB8A858C-B6D5-47BF-BBF8-8AE2A3E6371D}"/>
    <cellStyle name="Normal 15 2 2" xfId="271" xr:uid="{F49A5BB7-7940-491C-A796-C2FB4FB2131F}"/>
    <cellStyle name="Normal 15 2 2 2" xfId="4453" xr:uid="{3A07A2A5-393C-423E-85B2-16AEEF40EF60}"/>
    <cellStyle name="Normal 15 2 3" xfId="4546" xr:uid="{FA195838-1CA0-4451-8F38-F86E509D82B5}"/>
    <cellStyle name="Normal 15 3" xfId="272" xr:uid="{635C85E7-70FE-4790-8D75-64FD96520668}"/>
    <cellStyle name="Normal 15 3 2" xfId="4422" xr:uid="{97CA720B-4E64-4D42-8F43-90A567554E26}"/>
    <cellStyle name="Normal 15 3 3" xfId="4343" xr:uid="{AF364418-968F-4343-BF16-EE655905EABA}"/>
    <cellStyle name="Normal 15 3 4" xfId="4567" xr:uid="{13B02285-70FE-4616-906A-2E6E409F8B53}"/>
    <cellStyle name="Normal 15 3 5" xfId="4729" xr:uid="{431BBE3C-CD7D-4359-8DAC-45AAC2F2A846}"/>
    <cellStyle name="Normal 15 4" xfId="4342" xr:uid="{EE66236D-6137-4F08-B2A4-36D689E888C2}"/>
    <cellStyle name="Normal 15 4 2" xfId="4545" xr:uid="{943134E3-9DB8-422D-9234-C37AC1908A47}"/>
    <cellStyle name="Normal 15 4 3" xfId="4728" xr:uid="{A9F7206B-8885-4DB0-855A-D1278255961F}"/>
    <cellStyle name="Normal 15 4 4" xfId="4704" xr:uid="{D8B65EC3-F197-4ED6-B1F1-AA5B3F8309B1}"/>
    <cellStyle name="Normal 16" xfId="90" xr:uid="{BEAD2B88-636D-4E06-86FD-4587ECB12CAC}"/>
    <cellStyle name="Normal 16 2" xfId="273" xr:uid="{9A298F9B-A3F5-4EA4-B6BB-C27C77BB4015}"/>
    <cellStyle name="Normal 16 2 2" xfId="4423" xr:uid="{3032A688-212F-4658-9817-EB30F6521C3D}"/>
    <cellStyle name="Normal 16 2 3" xfId="4344" xr:uid="{58261082-B376-498D-8B79-F6E7F1755F2C}"/>
    <cellStyle name="Normal 16 2 4" xfId="4568" xr:uid="{192401D5-8A81-43FA-8984-7696D18477BF}"/>
    <cellStyle name="Normal 16 2 5" xfId="4730" xr:uid="{4A737D64-6AEA-431B-B47B-172CF991375E}"/>
    <cellStyle name="Normal 16 3" xfId="274" xr:uid="{14B95764-2C8D-4C43-871B-8623EFB63E63}"/>
    <cellStyle name="Normal 17" xfId="91" xr:uid="{5DC06DA2-0B09-4268-B9E9-829F4516F311}"/>
    <cellStyle name="Normal 17 2" xfId="275" xr:uid="{237C6071-FD5B-4E7A-B8E0-3D0202E15A7D}"/>
    <cellStyle name="Normal 17 2 2" xfId="4424" xr:uid="{BF049715-6E14-419E-A723-13199D15022D}"/>
    <cellStyle name="Normal 17 2 3" xfId="4346" xr:uid="{0E37058C-11FF-4FDA-9E0F-FCE20405147C}"/>
    <cellStyle name="Normal 17 2 4" xfId="4569" xr:uid="{AC34F77C-1C66-484E-903B-79615F1DACBA}"/>
    <cellStyle name="Normal 17 2 5" xfId="4731" xr:uid="{90E5F7A7-747E-4484-8FEB-E57395A40A82}"/>
    <cellStyle name="Normal 17 3" xfId="4347" xr:uid="{9882335A-339F-4BA0-B69B-ADD905C57EE0}"/>
    <cellStyle name="Normal 17 4" xfId="4345" xr:uid="{855CF5BF-0A02-4AB6-8078-EB8391E804D1}"/>
    <cellStyle name="Normal 18" xfId="92" xr:uid="{35EC7B48-B677-4BE0-89AA-8F8D6EEED713}"/>
    <cellStyle name="Normal 18 2" xfId="276" xr:uid="{C8F18E8B-32E5-46B5-8C65-FB2359FE1AA0}"/>
    <cellStyle name="Normal 18 2 2" xfId="4454" xr:uid="{F09C58F7-1634-4596-8497-BF375F3586A0}"/>
    <cellStyle name="Normal 18 3" xfId="4348" xr:uid="{99620377-67AA-47C3-BF88-F45E6EF094F4}"/>
    <cellStyle name="Normal 18 3 2" xfId="4547" xr:uid="{F8B32495-D895-4282-ACE5-E2BE65D1B493}"/>
    <cellStyle name="Normal 18 3 3" xfId="4732" xr:uid="{31A9EDC3-A06C-4921-A396-7671AA553884}"/>
    <cellStyle name="Normal 18 3 4" xfId="4705" xr:uid="{AC027589-7EB6-4F8C-AB0D-7F082F434AE1}"/>
    <cellStyle name="Normal 19" xfId="93" xr:uid="{173158C3-AD3F-4A6B-B091-99BA7B995E50}"/>
    <cellStyle name="Normal 19 2" xfId="94" xr:uid="{F7B27A19-8EB0-4094-AD05-E34B67BFC266}"/>
    <cellStyle name="Normal 19 2 2" xfId="277" xr:uid="{1C9579A4-6598-4731-B2F9-6A2FF00C1E5F}"/>
    <cellStyle name="Normal 19 2 2 2" xfId="4651" xr:uid="{7A5F40AD-1518-4043-9180-4D4D6ACA804E}"/>
    <cellStyle name="Normal 19 2 3" xfId="4549" xr:uid="{8DE429A2-EDDD-4D0A-B3E2-C32FCDD6B3EC}"/>
    <cellStyle name="Normal 19 3" xfId="278" xr:uid="{6B73FA53-2394-406F-9EC0-203D8AE08D7C}"/>
    <cellStyle name="Normal 19 3 2" xfId="4652" xr:uid="{9BD10160-3A86-4FF2-93AE-E2E9587C1FB2}"/>
    <cellStyle name="Normal 19 4" xfId="4548" xr:uid="{1D4BAE33-4AA2-4DDD-92EE-C799734830E1}"/>
    <cellStyle name="Normal 2" xfId="3" xr:uid="{0035700C-F3A5-4A6F-B63A-5CE25669DEE2}"/>
    <cellStyle name="Normal 2 2" xfId="49" xr:uid="{DAA0EC0B-E905-4B8D-A242-1F2EC668A721}"/>
    <cellStyle name="Normal 2 2 2" xfId="50" xr:uid="{3B3DAAE3-A15A-403F-B87C-D76B5BB18194}"/>
    <cellStyle name="Normal 2 2 2 2" xfId="279" xr:uid="{954ABD45-2144-49F9-9706-9A54A47DB745}"/>
    <cellStyle name="Normal 2 2 2 2 2" xfId="4655" xr:uid="{E320B826-2423-4E2A-A83B-32558B2C741A}"/>
    <cellStyle name="Normal 2 2 2 3" xfId="4551" xr:uid="{1DDB062B-E6B5-44CC-9E06-40374D94D9F9}"/>
    <cellStyle name="Normal 2 2 3" xfId="280" xr:uid="{93E028A0-E94A-45A0-B119-3A6CF62A99F9}"/>
    <cellStyle name="Normal 2 2 3 2" xfId="4455" xr:uid="{FBF7DE6D-130C-4849-B162-8A82DEBB1459}"/>
    <cellStyle name="Normal 2 2 3 2 2" xfId="4585" xr:uid="{12EB53A0-4F0B-4419-9822-57165F33ED07}"/>
    <cellStyle name="Normal 2 2 3 2 2 2" xfId="4656" xr:uid="{6EF9742D-6E16-4CCC-A80F-1D10BEFE7E5A}"/>
    <cellStyle name="Normal 2 2 3 2 2 3" xfId="5354" xr:uid="{322FA16C-C23B-4797-989B-0D7606AD72CD}"/>
    <cellStyle name="Normal 2 2 3 2 3" xfId="4750" xr:uid="{F757BB57-E87D-4346-A5EC-5F217DFFF07A}"/>
    <cellStyle name="Normal 2 2 3 2 4" xfId="5305" xr:uid="{7AD4207E-2A28-4859-9F5B-0AD6942D9380}"/>
    <cellStyle name="Normal 2 2 3 3" xfId="4435" xr:uid="{9C46A3D7-A16B-4EC3-A249-6EF183ECBA8E}"/>
    <cellStyle name="Normal 2 2 3 4" xfId="4706" xr:uid="{8475A35E-4214-43EC-9CF1-D600444EC81F}"/>
    <cellStyle name="Normal 2 2 3 5" xfId="4695" xr:uid="{F5766BA0-DED6-45DA-8D4E-352A8AE17AC1}"/>
    <cellStyle name="Normal 2 2 4" xfId="4349" xr:uid="{E73E1947-71FD-415F-B74B-6A6E0B342393}"/>
    <cellStyle name="Normal 2 2 4 2" xfId="4550" xr:uid="{06B7D9A2-2996-4751-8252-8786CA769C86}"/>
    <cellStyle name="Normal 2 2 4 3" xfId="4733" xr:uid="{D9BED8BE-6ECB-4A93-98AA-AC4F0DFBCFAA}"/>
    <cellStyle name="Normal 2 2 4 4" xfId="4707" xr:uid="{153D0651-F783-4993-8EA7-CB1EAC77F67B}"/>
    <cellStyle name="Normal 2 2 5" xfId="4654" xr:uid="{0D1CB6B8-896C-4FFE-9B55-83AD189CC27A}"/>
    <cellStyle name="Normal 2 2 6" xfId="4753" xr:uid="{368423DB-5A8C-433E-995B-B45B80C99E0E}"/>
    <cellStyle name="Normal 2 3" xfId="51" xr:uid="{B6F37CCF-5A9C-45B5-9439-4C5B273EA5D4}"/>
    <cellStyle name="Normal 2 3 2" xfId="52" xr:uid="{0AB299FB-13DB-471B-BAF9-A7C3107AAFC7}"/>
    <cellStyle name="Normal 2 3 2 2" xfId="281" xr:uid="{D9C34CAF-E31E-4FAC-95FD-45F5723EAC2E}"/>
    <cellStyle name="Normal 2 3 2 2 2" xfId="4657" xr:uid="{ACF4D33A-1730-4600-BD03-EBDAE312025E}"/>
    <cellStyle name="Normal 2 3 2 3" xfId="4351" xr:uid="{A17BA13A-3A0F-4DA4-85E9-D273E9F15255}"/>
    <cellStyle name="Normal 2 3 2 3 2" xfId="4553" xr:uid="{939B770F-0E60-492F-955E-D083C67F69AD}"/>
    <cellStyle name="Normal 2 3 2 3 3" xfId="4735" xr:uid="{086B7DEF-C8C9-4AF9-B126-697741098189}"/>
    <cellStyle name="Normal 2 3 2 3 4" xfId="4708" xr:uid="{3518E40B-5FB4-4D7A-B605-F6F526DFA45E}"/>
    <cellStyle name="Normal 2 3 3" xfId="53" xr:uid="{EFDEDB07-3BC1-41FE-B948-8487AABB2574}"/>
    <cellStyle name="Normal 2 3 4" xfId="95" xr:uid="{8F6D50F8-F24B-4B72-A69F-86B4C392F834}"/>
    <cellStyle name="Normal 2 3 5" xfId="185" xr:uid="{30D75EF4-C92B-47F9-83A2-E9D9601DC3BA}"/>
    <cellStyle name="Normal 2 3 5 2" xfId="4658" xr:uid="{80F70EA2-F21B-4A0C-A86E-6BDD148CCC56}"/>
    <cellStyle name="Normal 2 3 6" xfId="4350" xr:uid="{A7F562E3-BE06-4F9B-BEFF-15719DCA99AE}"/>
    <cellStyle name="Normal 2 3 6 2" xfId="4552" xr:uid="{3979795E-C7B1-431A-930B-10A5E5D7527D}"/>
    <cellStyle name="Normal 2 3 6 3" xfId="4734" xr:uid="{85CA7367-9328-40AE-85C2-115B59BBBF11}"/>
    <cellStyle name="Normal 2 3 6 4" xfId="4709" xr:uid="{DFC7C486-8444-4CAA-AF1A-1948A6DE84C1}"/>
    <cellStyle name="Normal 2 3 7" xfId="5318" xr:uid="{E4EB60C1-AC80-49C2-A461-E905760A95A4}"/>
    <cellStyle name="Normal 2 4" xfId="54" xr:uid="{4263F6A7-4864-47FA-AC83-FEC493E8FDEB}"/>
    <cellStyle name="Normal 2 4 2" xfId="55" xr:uid="{5143B73B-70EA-48FA-A3EA-D8C56BBB1633}"/>
    <cellStyle name="Normal 2 4 3" xfId="282" xr:uid="{EFC9C0AD-5269-427D-B81C-76B3ABC0F533}"/>
    <cellStyle name="Normal 2 4 3 2" xfId="4659" xr:uid="{6671619E-C92D-415D-A6CB-F5FAC61C4B79}"/>
    <cellStyle name="Normal 2 4 3 3" xfId="4673" xr:uid="{6C588265-7BCB-47E9-8EDE-2045A4D7E832}"/>
    <cellStyle name="Normal 2 4 4" xfId="4554" xr:uid="{95BB18C3-585B-4D18-AC9F-EA08EBBE96C2}"/>
    <cellStyle name="Normal 2 4 5" xfId="4754" xr:uid="{FC8A730F-1646-4526-8747-134B7CB2C966}"/>
    <cellStyle name="Normal 2 4 6" xfId="4752" xr:uid="{CF0C05C9-707E-40BD-B6B6-AB5449112A6D}"/>
    <cellStyle name="Normal 2 5" xfId="184" xr:uid="{90868E68-B4B2-41F4-BFBA-84CC7BFCFDD9}"/>
    <cellStyle name="Normal 2 5 2" xfId="284" xr:uid="{330F3426-4B09-47CE-A6AB-5FDB69CC1FE9}"/>
    <cellStyle name="Normal 2 5 2 2" xfId="2505" xr:uid="{53FABC9F-E5D6-47CE-A4E9-E635BBA13606}"/>
    <cellStyle name="Normal 2 5 3" xfId="283" xr:uid="{DE630AD8-FED6-404E-96CA-C0C7A13AC957}"/>
    <cellStyle name="Normal 2 5 3 2" xfId="4586" xr:uid="{A9E84E04-F222-426E-B56B-C182668EDF6A}"/>
    <cellStyle name="Normal 2 5 3 3" xfId="4746" xr:uid="{DE7FD1BD-C4D1-4DDB-A5B3-6C893FA9C3F5}"/>
    <cellStyle name="Normal 2 5 3 4" xfId="5302" xr:uid="{3B057EC4-388F-4938-B4B4-3783805276BA}"/>
    <cellStyle name="Normal 2 5 3 4 2" xfId="5348" xr:uid="{4B383670-1C1F-4DDD-BF4F-8DED274285A6}"/>
    <cellStyle name="Normal 2 5 4" xfId="4660" xr:uid="{E6E06DFC-2138-462F-A727-C8A998EB4121}"/>
    <cellStyle name="Normal 2 5 5" xfId="4615" xr:uid="{10B3651C-9526-402A-8066-4C5713E06909}"/>
    <cellStyle name="Normal 2 5 6" xfId="4614" xr:uid="{9594AEFC-474C-4A04-9ABF-2C998E92AABB}"/>
    <cellStyle name="Normal 2 5 7" xfId="4749" xr:uid="{40E9AA55-93BB-4636-AD46-7525F0EBCA18}"/>
    <cellStyle name="Normal 2 5 8" xfId="4719" xr:uid="{3BFBE7BD-741E-43CD-8BF7-F225BF34628C}"/>
    <cellStyle name="Normal 2 6" xfId="285" xr:uid="{43CFF9A1-D5CC-4B32-BC5F-F368B29F5F3A}"/>
    <cellStyle name="Normal 2 6 2" xfId="286" xr:uid="{4F3FBC0E-B9AB-4488-8D8B-FDCEEF67F62A}"/>
    <cellStyle name="Normal 2 6 3" xfId="452" xr:uid="{950C5376-8752-44B8-BFD4-14DEAA6B8A91}"/>
    <cellStyle name="Normal 2 6 3 2" xfId="5335" xr:uid="{8FD32561-8493-44E4-9208-F043C3BD45BE}"/>
    <cellStyle name="Normal 2 6 4" xfId="4661" xr:uid="{A5163C38-6DBE-4405-A9BA-3516B7884065}"/>
    <cellStyle name="Normal 2 6 5" xfId="4612" xr:uid="{EC9D0F6C-A3DD-4C90-B911-1A964D2FCBA4}"/>
    <cellStyle name="Normal 2 6 5 2" xfId="4710" xr:uid="{4476012F-3DDD-4ADB-9F28-EC3F40A2DE96}"/>
    <cellStyle name="Normal 2 6 6" xfId="4598" xr:uid="{184138C8-A134-45C3-8AA6-CED200A18C51}"/>
    <cellStyle name="Normal 2 6 7" xfId="5322" xr:uid="{2BC3962E-B6BF-466B-810D-6EB0BE0AF3AF}"/>
    <cellStyle name="Normal 2 6 8" xfId="5331" xr:uid="{303EAFFD-45DA-412B-82BA-0460336D7AF1}"/>
    <cellStyle name="Normal 2 7" xfId="287" xr:uid="{6611C2A2-732F-4627-9716-515E77E3DA2A}"/>
    <cellStyle name="Normal 2 7 2" xfId="4456" xr:uid="{90B5A96D-EA41-40DF-8C4E-047009D6228C}"/>
    <cellStyle name="Normal 2 7 3" xfId="4662" xr:uid="{A668E72A-F146-41DD-8BB0-997FA3432231}"/>
    <cellStyle name="Normal 2 7 4" xfId="5303" xr:uid="{5957DC5B-DC2B-4D55-94D8-BB982B261993}"/>
    <cellStyle name="Normal 2 8" xfId="4508" xr:uid="{1D1EA514-3348-480A-9E6B-A80E91BE7B6F}"/>
    <cellStyle name="Normal 2 9" xfId="4653" xr:uid="{806F9724-2287-40F3-8D7D-265D236669E2}"/>
    <cellStyle name="Normal 20" xfId="434" xr:uid="{7FAD0ABE-0D2C-4486-90C3-668A116BA903}"/>
    <cellStyle name="Normal 20 2" xfId="435" xr:uid="{CFF7C130-6FC0-4B47-B83C-AB59FF82CE16}"/>
    <cellStyle name="Normal 20 2 2" xfId="436" xr:uid="{8B2D006D-BC11-49B3-B3B0-19BD39CA0E04}"/>
    <cellStyle name="Normal 20 2 2 2" xfId="4425" xr:uid="{CC131790-36A9-495C-B2A3-90670AD9F098}"/>
    <cellStyle name="Normal 20 2 2 3" xfId="4417" xr:uid="{56D0C3C6-08E0-474B-A00E-A5DA4B65E837}"/>
    <cellStyle name="Normal 20 2 2 4" xfId="4582" xr:uid="{3FA4384A-9C4B-4805-A7AE-2FA35E9DB988}"/>
    <cellStyle name="Normal 20 2 2 5" xfId="4744" xr:uid="{627322F5-1D6F-4FCA-93DC-543EA23CEAF5}"/>
    <cellStyle name="Normal 20 2 3" xfId="4420" xr:uid="{D4107058-F3DA-4B57-A01B-518FC134760F}"/>
    <cellStyle name="Normal 20 2 4" xfId="4416" xr:uid="{5B976AB5-84BA-4599-A75B-D979B7920271}"/>
    <cellStyle name="Normal 20 2 5" xfId="4581" xr:uid="{7E6F3A1B-9AA1-4D65-A70D-6E1E730AF9CB}"/>
    <cellStyle name="Normal 20 2 6" xfId="4743" xr:uid="{BF7F5A01-52ED-4EC8-B494-BDCBF270C223}"/>
    <cellStyle name="Normal 20 3" xfId="1167" xr:uid="{8B4E4B00-7DE1-46EF-AFE0-AD64AE55FFB5}"/>
    <cellStyle name="Normal 20 3 2" xfId="4457" xr:uid="{43522BB9-2273-4409-A733-C1B683A84802}"/>
    <cellStyle name="Normal 20 4" xfId="4352" xr:uid="{B88C4745-FF44-4A15-AE3E-F0484EF861B8}"/>
    <cellStyle name="Normal 20 4 2" xfId="4555" xr:uid="{7E2D8151-2A7E-410E-BB3E-BA00A339ED6A}"/>
    <cellStyle name="Normal 20 4 3" xfId="4736" xr:uid="{596CB276-98FA-4B2E-AF20-2290EDB42A51}"/>
    <cellStyle name="Normal 20 4 4" xfId="4711" xr:uid="{3E4FC3F7-FC15-4B34-9DC7-C9BC39374C2D}"/>
    <cellStyle name="Normal 20 5" xfId="4433" xr:uid="{EC18079C-1A8D-4560-B06F-04844FACB978}"/>
    <cellStyle name="Normal 20 5 2" xfId="5328" xr:uid="{FAED550B-E4CD-40D0-897D-8BCAC1C21F19}"/>
    <cellStyle name="Normal 20 6" xfId="4587" xr:uid="{D4C82EA4-6FE0-40A0-BC35-B56125454FF8}"/>
    <cellStyle name="Normal 20 7" xfId="4696" xr:uid="{F02C2BA8-0328-429A-90F0-BAB440E0CF50}"/>
    <cellStyle name="Normal 20 8" xfId="4717" xr:uid="{5D331215-8020-4B69-B410-8466D7BE88CA}"/>
    <cellStyle name="Normal 20 9" xfId="4716" xr:uid="{5CEE1324-0A16-4930-975F-8749F2996DEF}"/>
    <cellStyle name="Normal 21" xfId="437" xr:uid="{22AECE28-6713-4EF7-93F8-FB03CB7C68EE}"/>
    <cellStyle name="Normal 21 2" xfId="438" xr:uid="{9FBD805C-45AE-4962-BD50-9EAF609550EE}"/>
    <cellStyle name="Normal 21 2 2" xfId="439" xr:uid="{77DA8EB9-0D8D-411C-B007-2F398392C9CA}"/>
    <cellStyle name="Normal 21 3" xfId="4353" xr:uid="{38CDBE07-4E9B-44F1-BCA2-B249D403DC5C}"/>
    <cellStyle name="Normal 21 3 2" xfId="4459" xr:uid="{953E7D0E-7362-4FFF-952E-B9A1CAAC7E47}"/>
    <cellStyle name="Normal 21 3 2 2" xfId="5359" xr:uid="{A9BD1CB4-86B3-4551-A22A-CD7ECD91C73A}"/>
    <cellStyle name="Normal 21 3 3" xfId="4458" xr:uid="{A1064699-0B92-4372-81AE-452628FDE43E}"/>
    <cellStyle name="Normal 21 4" xfId="4570" xr:uid="{5B302563-BDBE-4245-AE0C-D7B311EFACC6}"/>
    <cellStyle name="Normal 21 4 2" xfId="5360" xr:uid="{0CD589FF-FDD6-49B1-A6D8-CB3E9AE66993}"/>
    <cellStyle name="Normal 21 5" xfId="4737" xr:uid="{13B4D6DE-2694-4678-96C9-8C0502A678C4}"/>
    <cellStyle name="Normal 22" xfId="440" xr:uid="{C5704A82-3D1F-4C79-9296-BAA0A79566DF}"/>
    <cellStyle name="Normal 22 2" xfId="441" xr:uid="{33138493-EED4-4E27-B8FD-334216DF3121}"/>
    <cellStyle name="Normal 22 3" xfId="4310" xr:uid="{18CF1A69-A3D0-4F3B-9F6D-AB28F32B96C2}"/>
    <cellStyle name="Normal 22 3 2" xfId="4354" xr:uid="{3A69196E-7E03-42EC-ADD5-DAD3B2E7847D}"/>
    <cellStyle name="Normal 22 3 2 2" xfId="4461" xr:uid="{67932D02-54A8-4809-BB75-CD8EA7394BCE}"/>
    <cellStyle name="Normal 22 3 3" xfId="4460" xr:uid="{34D74C1E-C8EE-46D1-B15D-446AE3F4C087}"/>
    <cellStyle name="Normal 22 3 4" xfId="4691" xr:uid="{AA47F1B2-1121-41BD-8487-1A1B16117663}"/>
    <cellStyle name="Normal 22 4" xfId="4313" xr:uid="{63F05D09-E655-49D9-8A4F-D9043FFAC1AF}"/>
    <cellStyle name="Normal 22 4 10" xfId="5357" xr:uid="{84A79934-F714-4B1C-B79E-6CE2638D96FD}"/>
    <cellStyle name="Normal 22 4 2" xfId="4431" xr:uid="{31246590-65AF-4C77-BC13-77ED3B008669}"/>
    <cellStyle name="Normal 22 4 3" xfId="4571" xr:uid="{8D15D676-C9E1-46B9-AD67-12EFFDB95A63}"/>
    <cellStyle name="Normal 22 4 3 2" xfId="4590" xr:uid="{719B0398-09FB-49FE-BC27-F28F88C25750}"/>
    <cellStyle name="Normal 22 4 3 3" xfId="4748" xr:uid="{4BF63319-6F2D-4542-9DB4-199BFF394F91}"/>
    <cellStyle name="Normal 22 4 3 4" xfId="5338" xr:uid="{DD763117-8AB8-4BF7-A4C1-A71DE93AF2AC}"/>
    <cellStyle name="Normal 22 4 3 5" xfId="5334" xr:uid="{56397789-7E09-4E74-BD42-9B6D9AEC1924}"/>
    <cellStyle name="Normal 22 4 4" xfId="4692" xr:uid="{FA6AE5BF-8DC8-4ADD-B892-C2731570BBC9}"/>
    <cellStyle name="Normal 22 4 5" xfId="4604" xr:uid="{D83B25A0-BF97-4678-BDD3-D90B6D7EA2DF}"/>
    <cellStyle name="Normal 22 4 6" xfId="4595" xr:uid="{8F0535C9-F09A-462B-8D94-4F01FA0E71AB}"/>
    <cellStyle name="Normal 22 4 7" xfId="4594" xr:uid="{A70C3D90-5280-43B6-8276-06DAB26EDC91}"/>
    <cellStyle name="Normal 22 4 8" xfId="4593" xr:uid="{94293C23-DDE4-44EE-B76A-5571C6E741C8}"/>
    <cellStyle name="Normal 22 4 9" xfId="4592" xr:uid="{E16C22BA-BFE3-420F-9656-A0BB391F5CCB}"/>
    <cellStyle name="Normal 22 5" xfId="4738" xr:uid="{FDB927D7-0CE0-49BA-99AD-3DCE107FE22A}"/>
    <cellStyle name="Normal 23" xfId="442" xr:uid="{47455812-56F9-4CD7-9955-C254FBEAF36E}"/>
    <cellStyle name="Normal 23 2" xfId="2500" xr:uid="{572F815A-7EBA-4AF6-81A9-D753A0238BCD}"/>
    <cellStyle name="Normal 23 2 2" xfId="4356" xr:uid="{5E2989EA-99ED-4942-8608-94953BA1458F}"/>
    <cellStyle name="Normal 23 2 2 2" xfId="4751" xr:uid="{F7C9037A-A21F-4679-80FE-8927AE14431E}"/>
    <cellStyle name="Normal 23 2 2 3" xfId="4693" xr:uid="{4B143241-4A2B-47FC-A3D3-4314CF40F92C}"/>
    <cellStyle name="Normal 23 2 2 4" xfId="4663" xr:uid="{33F16892-21B0-4B6C-A57C-384FC275AC6B}"/>
    <cellStyle name="Normal 23 2 3" xfId="4605" xr:uid="{B335229B-F877-4F36-BBEB-1BA60120A932}"/>
    <cellStyle name="Normal 23 2 4" xfId="4712" xr:uid="{DAD5CAA9-BCAE-4295-BA78-D903E8638005}"/>
    <cellStyle name="Normal 23 3" xfId="4426" xr:uid="{949E66AA-7847-4F2B-8081-EEF75BE53046}"/>
    <cellStyle name="Normal 23 4" xfId="4355" xr:uid="{C07A682D-92A8-44C7-ACF4-3D1A298CEA4C}"/>
    <cellStyle name="Normal 23 5" xfId="4572" xr:uid="{256B56A4-111D-4500-8872-4DCB76EFA465}"/>
    <cellStyle name="Normal 23 6" xfId="4739" xr:uid="{DB3F64DA-D2F6-4651-A6DC-C16397AB4DA0}"/>
    <cellStyle name="Normal 24" xfId="443" xr:uid="{4909CB04-0948-418B-9C6C-B8C00BF871AE}"/>
    <cellStyle name="Normal 24 2" xfId="444" xr:uid="{78378B5A-A438-404B-B992-D7C218EF9E1C}"/>
    <cellStyle name="Normal 24 2 2" xfId="4428" xr:uid="{37432D5F-43AD-4038-8F78-5AAF8C4C0799}"/>
    <cellStyle name="Normal 24 2 3" xfId="4358" xr:uid="{71004785-1838-4DD9-BB23-F6988B9DB24D}"/>
    <cellStyle name="Normal 24 2 4" xfId="4574" xr:uid="{0673BC44-EA54-47BA-8A1E-1698474C3A6D}"/>
    <cellStyle name="Normal 24 2 5" xfId="4741" xr:uid="{C2A07F15-8EFD-4BC9-83D1-93DF3EA67C80}"/>
    <cellStyle name="Normal 24 3" xfId="4427" xr:uid="{75CD5D5F-E55E-4205-8B56-445E67DD3539}"/>
    <cellStyle name="Normal 24 4" xfId="4357" xr:uid="{99F11481-48B9-4295-ACF9-82BC417BEB01}"/>
    <cellStyle name="Normal 24 5" xfId="4573" xr:uid="{33F7EF4E-BDEC-4C1E-B470-8268E67494F2}"/>
    <cellStyle name="Normal 24 6" xfId="4740" xr:uid="{787EB545-4154-41EE-A44A-E38924A7051B}"/>
    <cellStyle name="Normal 25" xfId="451" xr:uid="{294EA4ED-B636-4CC9-8051-790A0FC8A13E}"/>
    <cellStyle name="Normal 25 2" xfId="4360" xr:uid="{6915F663-0FD4-4CC1-BB31-A23A32F0A3FF}"/>
    <cellStyle name="Normal 25 2 2" xfId="5337" xr:uid="{225F421E-DFE6-4634-A702-FAE9C9B0D689}"/>
    <cellStyle name="Normal 25 3" xfId="4429" xr:uid="{BA6DEF91-E72F-4581-980A-9758D6E0E1A9}"/>
    <cellStyle name="Normal 25 4" xfId="4359" xr:uid="{6930ADA1-E396-4D04-ACB8-D9358B88F1F2}"/>
    <cellStyle name="Normal 25 5" xfId="4575" xr:uid="{E7A54888-471D-44CE-9E2A-494C613BCA99}"/>
    <cellStyle name="Normal 25 5 2" xfId="5365" xr:uid="{C0B51457-C0F5-4FCA-A950-F78B69358AE0}"/>
    <cellStyle name="Normal 26" xfId="2498" xr:uid="{E8625ED3-F654-4BAA-A109-98EB79CD7B2E}"/>
    <cellStyle name="Normal 26 2" xfId="2499" xr:uid="{AC2FA3D6-5C8E-4138-8DB3-50160DEA2343}"/>
    <cellStyle name="Normal 26 2 2" xfId="4362" xr:uid="{3CC9E6C4-AE54-4881-8257-89F7F6F3ED52}"/>
    <cellStyle name="Normal 26 3" xfId="4361" xr:uid="{2D3237BD-2FE2-4689-986C-EFC05F92EE04}"/>
    <cellStyle name="Normal 26 3 2" xfId="4436" xr:uid="{9D79F551-0491-4261-85C9-70D6C84FB02A}"/>
    <cellStyle name="Normal 27" xfId="2507" xr:uid="{053A84B8-1ED8-4B9F-A477-BF772FBD041A}"/>
    <cellStyle name="Normal 27 2" xfId="4364" xr:uid="{100C1114-277E-4CC3-8B33-98FB6BEF024A}"/>
    <cellStyle name="Normal 27 3" xfId="4363" xr:uid="{53EF335F-2180-46C8-B7BD-67E946861BF9}"/>
    <cellStyle name="Normal 27 4" xfId="4599" xr:uid="{BAA1E38A-DD2F-40BE-8A1D-E7E552E9ABC7}"/>
    <cellStyle name="Normal 27 5" xfId="5320" xr:uid="{380A6858-12A9-4408-86DC-8FB879E2BBF5}"/>
    <cellStyle name="Normal 27 6" xfId="4589" xr:uid="{67BA617F-2943-483D-A335-C4FAEF1CB50C}"/>
    <cellStyle name="Normal 27 7" xfId="5332" xr:uid="{11B54D78-50BF-4F04-A331-070E7CC82ACE}"/>
    <cellStyle name="Normal 28" xfId="4365" xr:uid="{66F3C61C-CDEC-4C75-A154-30F7777D97D8}"/>
    <cellStyle name="Normal 28 2" xfId="4366" xr:uid="{9EE919D4-9261-4A3D-99DD-20A606ADE0C1}"/>
    <cellStyle name="Normal 28 3" xfId="4367" xr:uid="{A6E4592A-BFD6-4B67-8B2A-E321896482DF}"/>
    <cellStyle name="Normal 29" xfId="4368" xr:uid="{FDFAE1D7-0814-40C4-BE23-C8427BDEDF94}"/>
    <cellStyle name="Normal 29 2" xfId="4369" xr:uid="{3FACF0CB-3114-4FE6-AEEF-F7430CFD32E4}"/>
    <cellStyle name="Normal 3" xfId="2" xr:uid="{665067A7-73F8-4B7E-BFD2-7BB3B9468366}"/>
    <cellStyle name="Normal 3 2" xfId="56" xr:uid="{AB9A533F-CE10-4357-A28B-A4B9AA16F73E}"/>
    <cellStyle name="Normal 3 2 2" xfId="57" xr:uid="{09835AC3-727B-4F93-872E-86125C7B9BF4}"/>
    <cellStyle name="Normal 3 2 2 2" xfId="288" xr:uid="{88E5975D-386C-4BC4-9077-0069902B870C}"/>
    <cellStyle name="Normal 3 2 2 2 2" xfId="4665" xr:uid="{82802FA3-0C27-4117-87BB-07F9A51F816A}"/>
    <cellStyle name="Normal 3 2 2 3" xfId="4556" xr:uid="{D37A23B3-B66F-41CA-B66C-5B1E83522013}"/>
    <cellStyle name="Normal 3 2 3" xfId="58" xr:uid="{1C6ECA03-4FF1-42EF-8CA2-F4FE932458EC}"/>
    <cellStyle name="Normal 3 2 4" xfId="289" xr:uid="{B168BCD6-65F1-4AB2-86A6-C3C7659B1999}"/>
    <cellStyle name="Normal 3 2 4 2" xfId="4666" xr:uid="{7648AF06-CE80-4B70-B4DB-E263B5C4C64D}"/>
    <cellStyle name="Normal 3 2 5" xfId="2506" xr:uid="{61614CA0-E53F-4518-8AAF-5D6A70D1DB4A}"/>
    <cellStyle name="Normal 3 2 5 2" xfId="4509" xr:uid="{B902ED50-2D72-4BF1-A1C5-796091BDD17E}"/>
    <cellStyle name="Normal 3 2 5 3" xfId="5304" xr:uid="{C5925F3D-AF6E-4AD1-9FAF-196560281933}"/>
    <cellStyle name="Normal 3 3" xfId="59" xr:uid="{5E15D0E1-C539-469B-AF05-4FF345B9A535}"/>
    <cellStyle name="Normal 3 3 2" xfId="290" xr:uid="{D88CDE12-D64A-4C7B-B3F4-85C5176A4D71}"/>
    <cellStyle name="Normal 3 3 2 2" xfId="4667" xr:uid="{B851BC08-F9DA-4C48-8F3B-7CF45C643DE5}"/>
    <cellStyle name="Normal 3 3 3" xfId="4557" xr:uid="{670C03AD-3006-4B46-96D9-EFF00E82E9CA}"/>
    <cellStyle name="Normal 3 4" xfId="96" xr:uid="{313876D4-4369-4970-8FF5-A283FA607FF6}"/>
    <cellStyle name="Normal 3 4 2" xfId="2502" xr:uid="{18D77394-F8D9-4F48-88A3-7C8DCED59233}"/>
    <cellStyle name="Normal 3 4 2 2" xfId="4668" xr:uid="{8F39FE5A-B4A3-4491-BC8B-BE38450AF1B5}"/>
    <cellStyle name="Normal 3 4 2 3" xfId="5366" xr:uid="{777B6AAE-D75A-49B0-BDE6-895204716578}"/>
    <cellStyle name="Normal 3 4 3" xfId="5341" xr:uid="{BD16DB43-68CA-47D8-925F-9B2BC8D9D93E}"/>
    <cellStyle name="Normal 3 5" xfId="2501" xr:uid="{B2F6E5DC-1383-47D0-B512-99C3D4668D2B}"/>
    <cellStyle name="Normal 3 5 2" xfId="4669" xr:uid="{E904170E-4E14-4E69-813D-9CB04DE79529}"/>
    <cellStyle name="Normal 3 5 3" xfId="4745" xr:uid="{9B2CD3A5-9B30-4E56-971A-36BA3118E758}"/>
    <cellStyle name="Normal 3 5 4" xfId="4713" xr:uid="{54B5E576-E918-4FD0-978A-E98CB566106F}"/>
    <cellStyle name="Normal 3 6" xfId="4664" xr:uid="{98FBB0C6-7D2E-4C7C-B889-DC50881D86F6}"/>
    <cellStyle name="Normal 3 6 2" xfId="5336" xr:uid="{43F5D7C0-AE0F-4DEA-A9F3-7A9CA387B724}"/>
    <cellStyle name="Normal 3 6 2 2" xfId="5333" xr:uid="{1B6B0894-E09D-4B71-80E9-5C883A85A809}"/>
    <cellStyle name="Normal 3 6 3" xfId="5344" xr:uid="{A76276F9-4884-4E30-B833-C7E608E48D2C}"/>
    <cellStyle name="Normal 30" xfId="4370" xr:uid="{AC519112-3740-4264-978B-2FF844CF3E36}"/>
    <cellStyle name="Normal 30 2" xfId="4371" xr:uid="{166BD0E9-D1DD-4C43-9D6F-938E45A41365}"/>
    <cellStyle name="Normal 31" xfId="4372" xr:uid="{A9FA06DB-98C3-45DD-B925-0F48C28C9C0F}"/>
    <cellStyle name="Normal 31 2" xfId="4373" xr:uid="{614258D9-9DB8-47AE-A472-45863ED48991}"/>
    <cellStyle name="Normal 32" xfId="4374" xr:uid="{0A7FA47E-0BFC-48C9-82AE-B8EE5844C549}"/>
    <cellStyle name="Normal 33" xfId="4375" xr:uid="{E0863FB3-163B-4C85-8DFC-9C37D9FF39EF}"/>
    <cellStyle name="Normal 33 2" xfId="4376" xr:uid="{01C6CFF9-3D5B-4C6B-BE45-AA3B170973E0}"/>
    <cellStyle name="Normal 34" xfId="4377" xr:uid="{9D6FAC7A-71B9-43FF-81CB-00DDBED1D076}"/>
    <cellStyle name="Normal 34 2" xfId="4378" xr:uid="{5F050DC8-030F-4680-9FFC-18A6412A55DB}"/>
    <cellStyle name="Normal 35" xfId="4379" xr:uid="{760F4C37-071F-44BE-B258-83C6870AA0DB}"/>
    <cellStyle name="Normal 35 2" xfId="4380" xr:uid="{B94E877C-9CC4-4BCA-8BF8-1DF84B486692}"/>
    <cellStyle name="Normal 36" xfId="4381" xr:uid="{840FF054-0DFF-468C-A4FF-0686C2D69F66}"/>
    <cellStyle name="Normal 36 2" xfId="4382" xr:uid="{7C125FC8-E2BB-4AC6-BF8D-2A1E418DF0C5}"/>
    <cellStyle name="Normal 37" xfId="4383" xr:uid="{31E310FC-E48B-4375-BE0F-8BC4D71079FE}"/>
    <cellStyle name="Normal 37 2" xfId="4384" xr:uid="{EAEE085F-82B0-41F2-82CC-22933C9E146B}"/>
    <cellStyle name="Normal 38" xfId="4385" xr:uid="{38E66F70-D883-4B7C-9C2A-BBD0E882269C}"/>
    <cellStyle name="Normal 38 2" xfId="4386" xr:uid="{88A059FA-A4BA-4919-A70F-80A9CC1E6D4E}"/>
    <cellStyle name="Normal 39" xfId="4387" xr:uid="{27E9320D-C39A-45B7-85BA-2B5D346E81C5}"/>
    <cellStyle name="Normal 39 2" xfId="4388" xr:uid="{AA0F041E-9AC7-4ED4-B904-03C0188BE97E}"/>
    <cellStyle name="Normal 39 2 2" xfId="4389" xr:uid="{8B7F81C6-9EED-4CCF-9C5B-02C46C9DB22A}"/>
    <cellStyle name="Normal 39 3" xfId="4390" xr:uid="{69AC7D47-1064-42CB-A3EE-013B6D76AE6C}"/>
    <cellStyle name="Normal 4" xfId="60" xr:uid="{DB7F550F-B280-43A3-AEEE-EEF16B90F52A}"/>
    <cellStyle name="Normal 4 2" xfId="97" xr:uid="{6770A466-6DC1-49E6-A912-4D9D321D6FB0}"/>
    <cellStyle name="Normal 4 2 2" xfId="98" xr:uid="{294328B5-2EE8-45BA-BA7D-D35FC64D4A03}"/>
    <cellStyle name="Normal 4 2 2 2" xfId="445" xr:uid="{2FF387C3-A3C9-4329-A822-77D4D6330D6F}"/>
    <cellStyle name="Normal 4 2 2 3" xfId="2807" xr:uid="{2B1BDCDF-EBDC-4571-8564-53E282B002D8}"/>
    <cellStyle name="Normal 4 2 2 4" xfId="2808" xr:uid="{D77FBB3A-64FE-4B1B-99EF-EDD974C56728}"/>
    <cellStyle name="Normal 4 2 2 4 2" xfId="2809" xr:uid="{732D691E-4EF9-4EA4-8D99-192FF1520965}"/>
    <cellStyle name="Normal 4 2 2 4 3" xfId="2810" xr:uid="{673C23E1-6607-4579-9BDA-3149B9E0C4C3}"/>
    <cellStyle name="Normal 4 2 2 4 3 2" xfId="2811" xr:uid="{38A372A6-7850-4209-8973-7E109267CB24}"/>
    <cellStyle name="Normal 4 2 2 4 3 3" xfId="4312" xr:uid="{1FBA4377-BC0D-456B-839C-DD4A01E255F3}"/>
    <cellStyle name="Normal 4 2 3" xfId="2493" xr:uid="{955DDCDB-9BD8-47B3-A926-65309DB91B71}"/>
    <cellStyle name="Normal 4 2 3 2" xfId="2504" xr:uid="{F3BF74BA-8146-41B4-B05D-1700A727C234}"/>
    <cellStyle name="Normal 4 2 3 2 2" xfId="4462" xr:uid="{1A60E973-06AF-498B-9595-CF0F1FF2BC02}"/>
    <cellStyle name="Normal 4 2 3 2 3" xfId="5347" xr:uid="{14B0ED9A-AFF7-4B8F-9F59-0895927A86D7}"/>
    <cellStyle name="Normal 4 2 3 3" xfId="4463" xr:uid="{EA8A2367-ABFE-4561-839B-D2DD7C6CEB7C}"/>
    <cellStyle name="Normal 4 2 3 3 2" xfId="4464" xr:uid="{2FE00C93-A028-449B-9601-E84E50B2AD10}"/>
    <cellStyle name="Normal 4 2 3 4" xfId="4465" xr:uid="{F652FC5B-0672-45A8-87B4-524653CA28D5}"/>
    <cellStyle name="Normal 4 2 3 5" xfId="4466" xr:uid="{CC3E7747-D22F-4346-9F1C-3FCE8DB90ECC}"/>
    <cellStyle name="Normal 4 2 4" xfId="2494" xr:uid="{F69ABAB5-8BD6-447A-A9D9-F7ACE8916717}"/>
    <cellStyle name="Normal 4 2 4 2" xfId="4392" xr:uid="{FF465A93-F16D-4DE0-8EB8-C505069DF500}"/>
    <cellStyle name="Normal 4 2 4 2 2" xfId="4467" xr:uid="{CC20F380-7296-470D-9772-9850375DCDBC}"/>
    <cellStyle name="Normal 4 2 4 2 3" xfId="4694" xr:uid="{B00EAB21-7021-468D-A9DF-E7B734B7F322}"/>
    <cellStyle name="Normal 4 2 4 2 4" xfId="4613" xr:uid="{34B6E943-EE60-4F7C-9FED-7E5DF047D57E}"/>
    <cellStyle name="Normal 4 2 4 3" xfId="4576" xr:uid="{B6FE5FBD-44D6-459F-9CC4-3A5D70090D0F}"/>
    <cellStyle name="Normal 4 2 4 4" xfId="4714" xr:uid="{1204E74F-75C9-4738-A7A8-3773E6D4188B}"/>
    <cellStyle name="Normal 4 2 5" xfId="1168" xr:uid="{69958010-6E45-49CE-AA07-1CFF75E6C872}"/>
    <cellStyle name="Normal 4 2 6" xfId="4558" xr:uid="{9E9A38D7-2354-48D3-8040-2597CFBCB47B}"/>
    <cellStyle name="Normal 4 2 7" xfId="5351" xr:uid="{50640C31-DEFD-46AA-9348-C971B1C55065}"/>
    <cellStyle name="Normal 4 3" xfId="528" xr:uid="{C9C1439F-EBEF-4B91-8A01-593E88BD1407}"/>
    <cellStyle name="Normal 4 3 2" xfId="1170" xr:uid="{28A241DC-28BE-4733-883B-B835764C7486}"/>
    <cellStyle name="Normal 4 3 2 2" xfId="1171" xr:uid="{6A101C96-4A3F-4520-B0ED-2AA07C68DBB6}"/>
    <cellStyle name="Normal 4 3 2 3" xfId="1172" xr:uid="{3722D65E-3363-423E-85AE-10F768F46467}"/>
    <cellStyle name="Normal 4 3 3" xfId="1169" xr:uid="{B6F1FE17-351D-43F4-81D6-1BAAFBFFBE57}"/>
    <cellStyle name="Normal 4 3 3 2" xfId="4434" xr:uid="{CED8E8D8-B4A2-44F6-AD5B-0619161708BC}"/>
    <cellStyle name="Normal 4 3 4" xfId="2812" xr:uid="{E4E25468-8695-4CBC-9834-63CB575DBE02}"/>
    <cellStyle name="Normal 4 3 4 2" xfId="5363" xr:uid="{7445C6F7-1C76-4F52-A115-26366CE757B1}"/>
    <cellStyle name="Normal 4 3 5" xfId="2813" xr:uid="{9EBE0A67-15C0-448E-B77A-F53E155F21F6}"/>
    <cellStyle name="Normal 4 3 5 2" xfId="2814" xr:uid="{7EA9C0A1-48C4-48C4-8619-9C4C1038C3F5}"/>
    <cellStyle name="Normal 4 3 5 3" xfId="2815" xr:uid="{10509C24-59F8-4FBE-A3F6-CD9E4F9E0B33}"/>
    <cellStyle name="Normal 4 3 5 3 2" xfId="2816" xr:uid="{1CD7D77F-C256-4909-9D0E-42F3B68DF54C}"/>
    <cellStyle name="Normal 4 3 5 3 3" xfId="4311" xr:uid="{7E137FB8-2B27-426D-8F33-C5AD43054D39}"/>
    <cellStyle name="Normal 4 3 6" xfId="4314" xr:uid="{4E1B8F13-EB48-4614-84BA-16B19A40AD5F}"/>
    <cellStyle name="Normal 4 3 7" xfId="5346" xr:uid="{3F57E22D-7FB4-44F1-B8F9-F389CEEB034D}"/>
    <cellStyle name="Normal 4 4" xfId="453" xr:uid="{E1743E96-3C22-4249-B854-32D49817D4BC}"/>
    <cellStyle name="Normal 4 4 2" xfId="2495" xr:uid="{3C8A3CE2-F882-4ABA-9822-FD34E36AB363}"/>
    <cellStyle name="Normal 4 4 2 2" xfId="5355" xr:uid="{ACE6CFBE-9D04-4725-9E5A-C2FE832E295A}"/>
    <cellStyle name="Normal 4 4 3" xfId="2503" xr:uid="{BD171CFE-E48E-452F-9D1C-A0D7C5328058}"/>
    <cellStyle name="Normal 4 4 3 2" xfId="4317" xr:uid="{F6A00715-7CD0-42E3-885B-5FFEB7B35975}"/>
    <cellStyle name="Normal 4 4 3 3" xfId="4316" xr:uid="{DAF7A076-CD8D-4F95-83D3-7A41338F28AF}"/>
    <cellStyle name="Normal 4 4 4" xfId="4747" xr:uid="{881A7FC4-2633-437B-972A-92FEF05D5126}"/>
    <cellStyle name="Normal 4 4 4 2" xfId="5364" xr:uid="{0D65A2D9-542B-470B-8D74-350EA2AFC491}"/>
    <cellStyle name="Normal 4 4 5" xfId="5345" xr:uid="{C8318263-CB11-4AD8-8E98-152E4233F229}"/>
    <cellStyle name="Normal 4 5" xfId="2496" xr:uid="{3383B80F-FA9D-4CDF-A28F-A24E1B0D3B51}"/>
    <cellStyle name="Normal 4 5 2" xfId="4391" xr:uid="{2F4DE348-05AB-4752-B9A5-ACF4205B960E}"/>
    <cellStyle name="Normal 4 6" xfId="2497" xr:uid="{FA2E27A3-1B1A-43C6-982D-3A911BF67A05}"/>
    <cellStyle name="Normal 4 7" xfId="900" xr:uid="{59D8D93D-CCAF-4BC5-A96A-3F6E4F20A419}"/>
    <cellStyle name="Normal 4 8" xfId="5350" xr:uid="{D765797B-D24F-4D71-91E4-5695CF60BFC2}"/>
    <cellStyle name="Normal 40" xfId="4393" xr:uid="{1199920D-5DBA-445A-806B-D9ABCF57B502}"/>
    <cellStyle name="Normal 40 2" xfId="4394" xr:uid="{D4F64E71-832D-43F0-BCE7-5AA2305D7AE2}"/>
    <cellStyle name="Normal 40 2 2" xfId="4395" xr:uid="{790356D5-FFDD-4F5A-8B01-56CEB9A72F16}"/>
    <cellStyle name="Normal 40 3" xfId="4396" xr:uid="{511E97B3-5693-4932-899C-976035776A34}"/>
    <cellStyle name="Normal 41" xfId="4397" xr:uid="{1A0A324D-4718-4892-B863-B61A5609CABA}"/>
    <cellStyle name="Normal 41 2" xfId="4398" xr:uid="{2DE6D02D-D56D-4E16-8AE3-27CCDBE86919}"/>
    <cellStyle name="Normal 42" xfId="4399" xr:uid="{9EC165C2-E17D-4A29-8264-F81191C32AEF}"/>
    <cellStyle name="Normal 42 2" xfId="4400" xr:uid="{4978F072-70F0-4569-8A71-8B66F10E21B7}"/>
    <cellStyle name="Normal 43" xfId="4401" xr:uid="{6FDE21D5-0EE4-48EB-8C92-C3C0FF39175F}"/>
    <cellStyle name="Normal 43 2" xfId="4402" xr:uid="{F716E3AB-D683-4171-AF5F-CEC93CAD25D7}"/>
    <cellStyle name="Normal 44" xfId="4412" xr:uid="{9BFC7E8B-7D2B-43AF-8DD3-20D08CC79831}"/>
    <cellStyle name="Normal 44 2" xfId="4413" xr:uid="{090FD1C1-4A9A-4622-B007-ECFA6FBC2E2D}"/>
    <cellStyle name="Normal 45" xfId="4674" xr:uid="{524FB125-15D3-47EB-9443-885EB0AC8F22}"/>
    <cellStyle name="Normal 45 2" xfId="5324" xr:uid="{DB6AE1A3-017D-4201-AE4D-16F8EFA21BF1}"/>
    <cellStyle name="Normal 45 3" xfId="5323" xr:uid="{7377EAC0-3A06-4B9F-B97B-1F784AE8C64C}"/>
    <cellStyle name="Normal 5" xfId="61" xr:uid="{28C0FE72-2C56-4EA4-B046-69B3A7437A03}"/>
    <cellStyle name="Normal 5 10" xfId="291" xr:uid="{0C641034-64D6-4E25-8C5B-E55B9BE40D84}"/>
    <cellStyle name="Normal 5 10 2" xfId="529" xr:uid="{7EF379FF-E71C-42DF-BF6E-84C96D081C00}"/>
    <cellStyle name="Normal 5 10 2 2" xfId="1173" xr:uid="{8320F653-03B6-45FE-943F-E9B17C5B8FF0}"/>
    <cellStyle name="Normal 5 10 2 3" xfId="2817" xr:uid="{91631F68-51E2-41F1-BD47-4AB34EC4C4DF}"/>
    <cellStyle name="Normal 5 10 2 4" xfId="2818" xr:uid="{D45EF028-9B5E-42F5-9ACE-1C8AD07AA416}"/>
    <cellStyle name="Normal 5 10 3" xfId="1174" xr:uid="{95F9457F-8CB0-4608-BD2F-1EBAC22F2C08}"/>
    <cellStyle name="Normal 5 10 3 2" xfId="2819" xr:uid="{BE265569-5494-4B83-A9AE-693858BDD71D}"/>
    <cellStyle name="Normal 5 10 3 3" xfId="2820" xr:uid="{7FC6BD65-E7F9-42EB-AF50-A816B9976727}"/>
    <cellStyle name="Normal 5 10 3 4" xfId="2821" xr:uid="{C7510AAB-601A-41A8-989B-E7ABB68709F3}"/>
    <cellStyle name="Normal 5 10 4" xfId="2822" xr:uid="{5966E303-2B26-4282-B5E9-FDA2C77CA0D2}"/>
    <cellStyle name="Normal 5 10 5" xfId="2823" xr:uid="{9AF1005E-2564-48F2-A9DC-88F980876023}"/>
    <cellStyle name="Normal 5 10 6" xfId="2824" xr:uid="{E5104481-A3EB-47CC-A45A-36B3B8C70B20}"/>
    <cellStyle name="Normal 5 11" xfId="292" xr:uid="{372F0336-9A3B-490C-94A6-4EF4545A222D}"/>
    <cellStyle name="Normal 5 11 2" xfId="1175" xr:uid="{474FF2C6-D4AE-4A58-A320-A0B358AB0284}"/>
    <cellStyle name="Normal 5 11 2 2" xfId="2825" xr:uid="{BBEFEABE-8339-49E6-8BD5-679C3B443599}"/>
    <cellStyle name="Normal 5 11 2 2 2" xfId="4403" xr:uid="{B66EEFF4-EC56-4923-9165-F1CC76499575}"/>
    <cellStyle name="Normal 5 11 2 2 3" xfId="4681" xr:uid="{C6620B7E-1652-470C-A3A3-6CD074A6527E}"/>
    <cellStyle name="Normal 5 11 2 3" xfId="2826" xr:uid="{9E1AD387-2BF7-4447-B157-6406EF0D657E}"/>
    <cellStyle name="Normal 5 11 2 4" xfId="2827" xr:uid="{905C5C4C-7DC1-4620-A065-61424DE279C1}"/>
    <cellStyle name="Normal 5 11 3" xfId="2828" xr:uid="{C8D40210-4D4E-434D-9B0C-E039D9574402}"/>
    <cellStyle name="Normal 5 11 3 2" xfId="5340" xr:uid="{D9525300-08EE-4989-B6F1-E9530EC086AF}"/>
    <cellStyle name="Normal 5 11 4" xfId="2829" xr:uid="{2CEB21EB-DCAD-4872-A655-F52FC6503A20}"/>
    <cellStyle name="Normal 5 11 4 2" xfId="4577" xr:uid="{A1473F94-7997-4868-A1D5-66A22333C92E}"/>
    <cellStyle name="Normal 5 11 4 3" xfId="4682" xr:uid="{7A3CF0A5-6B3D-4850-90F8-01350C869771}"/>
    <cellStyle name="Normal 5 11 4 4" xfId="4606" xr:uid="{0B4371E1-C956-48B1-870A-374A94FB3F4C}"/>
    <cellStyle name="Normal 5 11 5" xfId="2830" xr:uid="{4417A1A0-9CE2-432E-80EC-76E50D82DEF9}"/>
    <cellStyle name="Normal 5 12" xfId="1176" xr:uid="{C643845A-91A3-4FCF-B4DD-13AA5975051A}"/>
    <cellStyle name="Normal 5 12 2" xfId="2831" xr:uid="{59071BBE-3A3F-4D9E-95CC-1F288E0D3968}"/>
    <cellStyle name="Normal 5 12 3" xfId="2832" xr:uid="{6CF1B4AC-1633-4C5F-A13F-BFB3CE866DA6}"/>
    <cellStyle name="Normal 5 12 4" xfId="2833" xr:uid="{DF431FD7-3CB5-40E2-BBC5-086C5ACEDBC7}"/>
    <cellStyle name="Normal 5 13" xfId="901" xr:uid="{2DD7F08F-2B30-425E-A705-505180D5FC6C}"/>
    <cellStyle name="Normal 5 13 2" xfId="2834" xr:uid="{F3AD524B-080C-46FF-992D-5899C9A98DE0}"/>
    <cellStyle name="Normal 5 13 3" xfId="2835" xr:uid="{DBCC8C37-38FF-43D5-A561-EFB3B0B6CAB4}"/>
    <cellStyle name="Normal 5 13 4" xfId="2836" xr:uid="{1C903136-B955-4262-9AB8-2DDF1980EFEE}"/>
    <cellStyle name="Normal 5 14" xfId="2837" xr:uid="{694055FE-AE24-4075-856E-F30C63D4C08C}"/>
    <cellStyle name="Normal 5 14 2" xfId="2838" xr:uid="{DD418894-6AB8-4265-9104-EA8945EEA314}"/>
    <cellStyle name="Normal 5 15" xfId="2839" xr:uid="{19EBBE58-0337-43C8-8122-9FDD689D5597}"/>
    <cellStyle name="Normal 5 16" xfId="2840" xr:uid="{55AA4682-5D87-4F2D-8529-FF9F75AB8BCF}"/>
    <cellStyle name="Normal 5 17" xfId="2841" xr:uid="{5F698EE7-2E07-4DE5-A536-87337CE9228C}"/>
    <cellStyle name="Normal 5 18" xfId="5361" xr:uid="{E9D97F8C-70ED-4AF1-94D8-B30AA34D9573}"/>
    <cellStyle name="Normal 5 2" xfId="62" xr:uid="{2755E71F-6F4B-499F-A0A0-CE386D6A56FF}"/>
    <cellStyle name="Normal 5 2 2" xfId="187" xr:uid="{BAB0DFAC-BA14-4D56-BD9E-08C383A7502A}"/>
    <cellStyle name="Normal 5 2 2 2" xfId="188" xr:uid="{3F808D2A-071F-423F-821A-671613195BB6}"/>
    <cellStyle name="Normal 5 2 2 2 2" xfId="189" xr:uid="{03E6C7DF-EB59-4928-A1A7-CA7807FA1D99}"/>
    <cellStyle name="Normal 5 2 2 2 2 2" xfId="190" xr:uid="{4B776F98-9963-4444-92EC-AB26B04E0CE5}"/>
    <cellStyle name="Normal 5 2 2 2 3" xfId="191" xr:uid="{A6539591-A502-44ED-AFAF-943525C9CDF9}"/>
    <cellStyle name="Normal 5 2 2 2 4" xfId="4670" xr:uid="{94AE3F38-EF01-4E4B-B2F7-9493B06CEE83}"/>
    <cellStyle name="Normal 5 2 2 2 5" xfId="5300" xr:uid="{EA197030-22C3-4709-8076-36A102194388}"/>
    <cellStyle name="Normal 5 2 2 3" xfId="192" xr:uid="{BB9AE096-1827-42EC-8669-8D9F41E19AAB}"/>
    <cellStyle name="Normal 5 2 2 3 2" xfId="193" xr:uid="{511695CB-BE3C-4E42-95B5-4E80A420AF61}"/>
    <cellStyle name="Normal 5 2 2 4" xfId="194" xr:uid="{FF5C1369-4D1A-4D51-BB93-FC86095B9668}"/>
    <cellStyle name="Normal 5 2 2 5" xfId="293" xr:uid="{D86319CC-B2B7-482B-A5DE-4324A12EF45D}"/>
    <cellStyle name="Normal 5 2 2 6" xfId="4596" xr:uid="{7D47AACB-F67E-4D6A-AE65-364E386ADB4B}"/>
    <cellStyle name="Normal 5 2 2 7" xfId="5329" xr:uid="{8517DD42-64BD-4871-A4F9-F4C3CA1107D4}"/>
    <cellStyle name="Normal 5 2 3" xfId="195" xr:uid="{CB83A1C4-5715-4D8F-A33E-1DDB0C4A388F}"/>
    <cellStyle name="Normal 5 2 3 2" xfId="196" xr:uid="{33B05132-D8AC-4987-940E-CEC5D21436FB}"/>
    <cellStyle name="Normal 5 2 3 2 2" xfId="197" xr:uid="{892AE17F-6AA7-4481-B6F5-957B50EFB77A}"/>
    <cellStyle name="Normal 5 2 3 2 3" xfId="4559" xr:uid="{31D08E85-1413-4F88-AACE-ACD017E6A354}"/>
    <cellStyle name="Normal 5 2 3 2 4" xfId="5301" xr:uid="{55058BC6-9829-44EE-8706-3D61D5562BBB}"/>
    <cellStyle name="Normal 5 2 3 3" xfId="198" xr:uid="{4E32BAB8-E8B1-499E-8D69-88082BEC83D8}"/>
    <cellStyle name="Normal 5 2 3 3 2" xfId="4742" xr:uid="{C1D2F57B-B9B2-4D55-B3BA-A4355379AC15}"/>
    <cellStyle name="Normal 5 2 3 4" xfId="4404" xr:uid="{BA6D3F18-E092-437C-9B80-51E02AC888CF}"/>
    <cellStyle name="Normal 5 2 3 4 2" xfId="4715" xr:uid="{40ABD301-D8DA-4890-85A4-52BBBCC28F90}"/>
    <cellStyle name="Normal 5 2 3 5" xfId="4597" xr:uid="{68197E3E-2E79-4320-8B68-7A62EA2C46A2}"/>
    <cellStyle name="Normal 5 2 3 6" xfId="5321" xr:uid="{46FD222D-915E-483A-9109-3730D337C458}"/>
    <cellStyle name="Normal 5 2 3 7" xfId="5330" xr:uid="{CD121A86-CE31-4406-A12C-3FABCA1C66DF}"/>
    <cellStyle name="Normal 5 2 4" xfId="199" xr:uid="{DFF974D0-3264-41EB-89E5-C46CBC5D8C42}"/>
    <cellStyle name="Normal 5 2 4 2" xfId="200" xr:uid="{2F57B70C-35C6-401A-820E-D2A5F2ADB17B}"/>
    <cellStyle name="Normal 5 2 5" xfId="201" xr:uid="{5E808217-ABDC-4FBA-B7AC-F5EFAAB7AED8}"/>
    <cellStyle name="Normal 5 2 6" xfId="186" xr:uid="{4763A47C-20FF-41A3-BB9A-D368466F3D27}"/>
    <cellStyle name="Normal 5 3" xfId="63" xr:uid="{B97BFE90-75BB-4575-A15B-8865A3A96602}"/>
    <cellStyle name="Normal 5 3 2" xfId="4406" xr:uid="{6B4F70BA-F587-4B51-B535-B0A82DFA0E88}"/>
    <cellStyle name="Normal 5 3 3" xfId="4405" xr:uid="{5F150AEA-EC61-419C-82A5-BA41F2116615}"/>
    <cellStyle name="Normal 5 4" xfId="99" xr:uid="{2286FE3A-B918-4CFB-A075-0C192A37F8EE}"/>
    <cellStyle name="Normal 5 4 10" xfId="2842" xr:uid="{CD7A6022-AB18-4EBD-BB5C-9D31314A14FD}"/>
    <cellStyle name="Normal 5 4 11" xfId="2843" xr:uid="{78BECD45-D51D-4BC0-AF53-B6AB4515C525}"/>
    <cellStyle name="Normal 5 4 2" xfId="100" xr:uid="{D773FD9D-8948-4889-AC5D-236DD69FA56B}"/>
    <cellStyle name="Normal 5 4 2 2" xfId="101" xr:uid="{18FBDB57-F1A2-4E10-97A0-406119B967A9}"/>
    <cellStyle name="Normal 5 4 2 2 2" xfId="294" xr:uid="{95735C55-D5A8-47B5-B5B0-4C9D7F0B62F7}"/>
    <cellStyle name="Normal 5 4 2 2 2 2" xfId="530" xr:uid="{E61DE551-3AD3-4E37-9FE5-C7C54192DDBF}"/>
    <cellStyle name="Normal 5 4 2 2 2 2 2" xfId="531" xr:uid="{23C2E6FB-99B4-46C7-872C-DAF397C7F507}"/>
    <cellStyle name="Normal 5 4 2 2 2 2 2 2" xfId="1177" xr:uid="{C1659FEF-A410-451C-8E91-4B20580BE6E4}"/>
    <cellStyle name="Normal 5 4 2 2 2 2 2 2 2" xfId="1178" xr:uid="{3C2C820B-32D8-4DF6-AC0B-71DF88E43141}"/>
    <cellStyle name="Normal 5 4 2 2 2 2 2 3" xfId="1179" xr:uid="{470C56AA-986F-43EA-8151-DB84CCC7779A}"/>
    <cellStyle name="Normal 5 4 2 2 2 2 3" xfId="1180" xr:uid="{6030A565-61AD-445C-BE6B-2BE819330574}"/>
    <cellStyle name="Normal 5 4 2 2 2 2 3 2" xfId="1181" xr:uid="{7F83DE6D-43C0-4267-977E-FC619A371E66}"/>
    <cellStyle name="Normal 5 4 2 2 2 2 4" xfId="1182" xr:uid="{EFD3E46D-EEFD-4CBD-8F25-A7F0E6AEDAC2}"/>
    <cellStyle name="Normal 5 4 2 2 2 3" xfId="532" xr:uid="{7EBCA017-C145-471B-8A43-AC0260C9BB9C}"/>
    <cellStyle name="Normal 5 4 2 2 2 3 2" xfId="1183" xr:uid="{080ABEDE-8A0B-41B9-AC80-195FFC0DC378}"/>
    <cellStyle name="Normal 5 4 2 2 2 3 2 2" xfId="1184" xr:uid="{D28E1E0A-13B4-4D3C-9129-A7D0D0E459D2}"/>
    <cellStyle name="Normal 5 4 2 2 2 3 3" xfId="1185" xr:uid="{BBD89C60-F570-46CC-BFAF-824FC94DDC3A}"/>
    <cellStyle name="Normal 5 4 2 2 2 3 4" xfId="2844" xr:uid="{A0E99A70-E841-44B0-A30D-A887FB42EB03}"/>
    <cellStyle name="Normal 5 4 2 2 2 4" xfId="1186" xr:uid="{9B78C74A-34A0-4DEB-A84B-EA441F4105EA}"/>
    <cellStyle name="Normal 5 4 2 2 2 4 2" xfId="1187" xr:uid="{82A9B2A3-8B5D-47DD-8D67-6AE97D90F6E2}"/>
    <cellStyle name="Normal 5 4 2 2 2 5" xfId="1188" xr:uid="{5FB53CE0-B41F-4D43-8DA3-949C780739FC}"/>
    <cellStyle name="Normal 5 4 2 2 2 6" xfId="2845" xr:uid="{9D15BD13-C81E-4FA7-A331-4B25634C177F}"/>
    <cellStyle name="Normal 5 4 2 2 3" xfId="295" xr:uid="{9E8F958A-0C7B-4BEA-9097-6CF06CE9C3C7}"/>
    <cellStyle name="Normal 5 4 2 2 3 2" xfId="533" xr:uid="{B9957541-8A79-47D8-808B-C113D98D58AB}"/>
    <cellStyle name="Normal 5 4 2 2 3 2 2" xfId="534" xr:uid="{E9739186-E11B-47D7-8044-3B921D2431A7}"/>
    <cellStyle name="Normal 5 4 2 2 3 2 2 2" xfId="1189" xr:uid="{4DD7F4F0-3F6A-4511-BFA6-B929136EF9CC}"/>
    <cellStyle name="Normal 5 4 2 2 3 2 2 2 2" xfId="1190" xr:uid="{D0BBCC54-749F-412D-9C18-1C8203789339}"/>
    <cellStyle name="Normal 5 4 2 2 3 2 2 3" xfId="1191" xr:uid="{56EF8CA1-937E-43A3-97B7-0755159ECD14}"/>
    <cellStyle name="Normal 5 4 2 2 3 2 3" xfId="1192" xr:uid="{39FC9108-4A7C-4842-92B6-9A825F30C5A0}"/>
    <cellStyle name="Normal 5 4 2 2 3 2 3 2" xfId="1193" xr:uid="{15055735-8379-41D6-97CF-71846EEA96C3}"/>
    <cellStyle name="Normal 5 4 2 2 3 2 4" xfId="1194" xr:uid="{2EBC5D31-2124-42AF-9C32-CAC4AE0E9EB1}"/>
    <cellStyle name="Normal 5 4 2 2 3 3" xfId="535" xr:uid="{DCE889B7-4B2D-4B43-847B-6EB18CE32ED1}"/>
    <cellStyle name="Normal 5 4 2 2 3 3 2" xfId="1195" xr:uid="{1EDEBA42-980A-481A-8B06-F3B34D40ED57}"/>
    <cellStyle name="Normal 5 4 2 2 3 3 2 2" xfId="1196" xr:uid="{7C6807E4-27CA-447C-87A4-F82802ED27EA}"/>
    <cellStyle name="Normal 5 4 2 2 3 3 3" xfId="1197" xr:uid="{F6ED13C1-3556-437B-B933-9DC1546A313A}"/>
    <cellStyle name="Normal 5 4 2 2 3 4" xfId="1198" xr:uid="{AFC47222-7F7B-46E9-9C86-03115D2EEE3A}"/>
    <cellStyle name="Normal 5 4 2 2 3 4 2" xfId="1199" xr:uid="{A540E7D4-8430-4AED-B969-775A404D5C34}"/>
    <cellStyle name="Normal 5 4 2 2 3 5" xfId="1200" xr:uid="{1E9E71CE-2409-4412-A760-5D1933463B9D}"/>
    <cellStyle name="Normal 5 4 2 2 4" xfId="536" xr:uid="{FCD3879F-4753-4DF8-BC3D-50DD42C70C23}"/>
    <cellStyle name="Normal 5 4 2 2 4 2" xfId="537" xr:uid="{0BB80408-F42D-4620-A21A-3AEA15D609FC}"/>
    <cellStyle name="Normal 5 4 2 2 4 2 2" xfId="1201" xr:uid="{0B4AB66D-DB43-425D-BB4F-1A2D89DF2A7F}"/>
    <cellStyle name="Normal 5 4 2 2 4 2 2 2" xfId="1202" xr:uid="{66EE5E06-C739-48E9-9183-CBF35F653617}"/>
    <cellStyle name="Normal 5 4 2 2 4 2 3" xfId="1203" xr:uid="{146B0CFC-B9F9-41BF-A8EC-9F950FB177F0}"/>
    <cellStyle name="Normal 5 4 2 2 4 3" xfId="1204" xr:uid="{04F10A30-E707-4D9E-93E1-2FBBBC1E2A5F}"/>
    <cellStyle name="Normal 5 4 2 2 4 3 2" xfId="1205" xr:uid="{E51FC2C9-DD3D-4A68-8819-1A9F7A78FE52}"/>
    <cellStyle name="Normal 5 4 2 2 4 4" xfId="1206" xr:uid="{7E62A1B2-DCEB-412E-B214-9E4BDA9D6174}"/>
    <cellStyle name="Normal 5 4 2 2 5" xfId="538" xr:uid="{C2EDEAD2-4CEC-4B5E-837F-133EEFCECBDC}"/>
    <cellStyle name="Normal 5 4 2 2 5 2" xfId="1207" xr:uid="{C09D86E5-CD99-48C4-A354-A7222F4B3001}"/>
    <cellStyle name="Normal 5 4 2 2 5 2 2" xfId="1208" xr:uid="{D5B98D44-13AF-4719-8C79-697F4AADE326}"/>
    <cellStyle name="Normal 5 4 2 2 5 3" xfId="1209" xr:uid="{5C4C14D7-B8C9-4F2D-97B2-8773258C76D5}"/>
    <cellStyle name="Normal 5 4 2 2 5 4" xfId="2846" xr:uid="{D8A08A62-2981-4D31-AF7A-DE7BB57D9D7D}"/>
    <cellStyle name="Normal 5 4 2 2 6" xfId="1210" xr:uid="{AE1D52B3-3A0E-4A8A-9BAD-E599C7C53296}"/>
    <cellStyle name="Normal 5 4 2 2 6 2" xfId="1211" xr:uid="{4BE9B3D2-80F8-49A5-9805-7A1BFE8EC9C1}"/>
    <cellStyle name="Normal 5 4 2 2 7" xfId="1212" xr:uid="{AF61F28F-CC2C-4252-9237-A785FA3A851E}"/>
    <cellStyle name="Normal 5 4 2 2 8" xfId="2847" xr:uid="{45034F49-8E07-4F2B-8751-A8E44035E79B}"/>
    <cellStyle name="Normal 5 4 2 3" xfId="296" xr:uid="{4BD970B1-39E8-44B6-A632-F8C806C51B4E}"/>
    <cellStyle name="Normal 5 4 2 3 2" xfId="539" xr:uid="{444E8D7E-BCB7-4B12-BFAE-15B074D1133E}"/>
    <cellStyle name="Normal 5 4 2 3 2 2" xfId="540" xr:uid="{C8EF30B4-769A-46AF-9ED2-4EC0B9D6B030}"/>
    <cellStyle name="Normal 5 4 2 3 2 2 2" xfId="1213" xr:uid="{4936E6FC-1906-44A6-8733-CCA6DFDA80CC}"/>
    <cellStyle name="Normal 5 4 2 3 2 2 2 2" xfId="1214" xr:uid="{9CA17708-2286-4F36-BC30-C7F53E18C790}"/>
    <cellStyle name="Normal 5 4 2 3 2 2 3" xfId="1215" xr:uid="{8A007D98-9D91-4482-A9F6-0FA8942AC23C}"/>
    <cellStyle name="Normal 5 4 2 3 2 3" xfId="1216" xr:uid="{201985CE-D8B9-4DE1-B31C-5E6987C317E4}"/>
    <cellStyle name="Normal 5 4 2 3 2 3 2" xfId="1217" xr:uid="{D6603ED8-E8F3-41F3-99B5-36C56703C545}"/>
    <cellStyle name="Normal 5 4 2 3 2 4" xfId="1218" xr:uid="{0F34FCC3-4C64-41F6-9DD8-20693F58D6A5}"/>
    <cellStyle name="Normal 5 4 2 3 3" xfId="541" xr:uid="{F80840B0-3E81-4CF1-9D45-915E2DAA508E}"/>
    <cellStyle name="Normal 5 4 2 3 3 2" xfId="1219" xr:uid="{647C1DC2-D866-48B2-A156-39F1C3CE587D}"/>
    <cellStyle name="Normal 5 4 2 3 3 2 2" xfId="1220" xr:uid="{073F03A3-567D-4305-9054-54F4678EEDC7}"/>
    <cellStyle name="Normal 5 4 2 3 3 3" xfId="1221" xr:uid="{A5388A8B-2F6B-41CA-975D-FBCEACF2DECC}"/>
    <cellStyle name="Normal 5 4 2 3 3 4" xfId="2848" xr:uid="{071678D2-A211-4821-B218-1FE9DDACF681}"/>
    <cellStyle name="Normal 5 4 2 3 4" xfId="1222" xr:uid="{F72B9E3C-B0E0-4849-8787-B1EAAFC69190}"/>
    <cellStyle name="Normal 5 4 2 3 4 2" xfId="1223" xr:uid="{6124B0E4-79AA-4545-85A6-3D36B100D2BB}"/>
    <cellStyle name="Normal 5 4 2 3 5" xfId="1224" xr:uid="{8C285580-2BA0-4E30-8778-AD5659545B21}"/>
    <cellStyle name="Normal 5 4 2 3 6" xfId="2849" xr:uid="{C516A967-F4DD-4658-A51B-7D09B8450886}"/>
    <cellStyle name="Normal 5 4 2 4" xfId="297" xr:uid="{95B903D5-8836-460C-BC04-E20139CF1022}"/>
    <cellStyle name="Normal 5 4 2 4 2" xfId="542" xr:uid="{0A62FC39-32A4-462B-B7C7-040A4585A204}"/>
    <cellStyle name="Normal 5 4 2 4 2 2" xfId="543" xr:uid="{7D3DA667-B643-43D1-BC75-A3A437ACC109}"/>
    <cellStyle name="Normal 5 4 2 4 2 2 2" xfId="1225" xr:uid="{CA659BAD-F52C-4811-97EF-4D8791F4176F}"/>
    <cellStyle name="Normal 5 4 2 4 2 2 2 2" xfId="1226" xr:uid="{A8EA5450-E3D0-4671-B7A1-F510153B39F3}"/>
    <cellStyle name="Normal 5 4 2 4 2 2 3" xfId="1227" xr:uid="{898DB6FF-E3A0-4C4F-94B9-5D0E1F921F59}"/>
    <cellStyle name="Normal 5 4 2 4 2 3" xfId="1228" xr:uid="{45176879-3055-46AF-BF7B-EC0A18C1AFE0}"/>
    <cellStyle name="Normal 5 4 2 4 2 3 2" xfId="1229" xr:uid="{EC54DAFB-C81E-4DA2-AC7F-BA3C5A088EFD}"/>
    <cellStyle name="Normal 5 4 2 4 2 4" xfId="1230" xr:uid="{E8DA7E47-1F0F-429F-858F-C89AB455D509}"/>
    <cellStyle name="Normal 5 4 2 4 3" xfId="544" xr:uid="{02C4FDCC-0481-4FC2-BD4B-041FC2EC6E35}"/>
    <cellStyle name="Normal 5 4 2 4 3 2" xfId="1231" xr:uid="{B1C6DD61-2455-43A2-8B5B-86DCF7F1919B}"/>
    <cellStyle name="Normal 5 4 2 4 3 2 2" xfId="1232" xr:uid="{41A7AEA1-8EDE-4BA6-993F-EB45C8034E89}"/>
    <cellStyle name="Normal 5 4 2 4 3 3" xfId="1233" xr:uid="{446022C9-832D-4758-B83B-02F3349E4A88}"/>
    <cellStyle name="Normal 5 4 2 4 4" xfId="1234" xr:uid="{51F56B4B-274F-46ED-933C-931D063B819F}"/>
    <cellStyle name="Normal 5 4 2 4 4 2" xfId="1235" xr:uid="{853DC276-59F9-4AE7-843D-CA973A3BEB69}"/>
    <cellStyle name="Normal 5 4 2 4 5" xfId="1236" xr:uid="{8DD14552-6D20-47F8-A3DD-B372629D65B1}"/>
    <cellStyle name="Normal 5 4 2 5" xfId="298" xr:uid="{8415573A-49C5-4003-AE1A-DDFA7486BD81}"/>
    <cellStyle name="Normal 5 4 2 5 2" xfId="545" xr:uid="{AD92D19B-0CBF-4FC7-8478-494189E55BB6}"/>
    <cellStyle name="Normal 5 4 2 5 2 2" xfId="1237" xr:uid="{33DB6ABF-B266-4C15-9097-442786D8F2D8}"/>
    <cellStyle name="Normal 5 4 2 5 2 2 2" xfId="1238" xr:uid="{FB098951-99FB-43A2-9F19-48372D5739B3}"/>
    <cellStyle name="Normal 5 4 2 5 2 3" xfId="1239" xr:uid="{D99D0426-93FA-45A1-8CA8-7E354AAA6275}"/>
    <cellStyle name="Normal 5 4 2 5 3" xfId="1240" xr:uid="{1A72C14E-84FE-4AD8-A7F3-2F820B2041EF}"/>
    <cellStyle name="Normal 5 4 2 5 3 2" xfId="1241" xr:uid="{B8E07119-F4E5-46E7-AEC7-55FEF34A1C14}"/>
    <cellStyle name="Normal 5 4 2 5 4" xfId="1242" xr:uid="{4381C4AC-9435-4AF8-8265-58CC87FBD035}"/>
    <cellStyle name="Normal 5 4 2 6" xfId="546" xr:uid="{270CE6CD-3D63-4E0A-8005-8BE636E0AFED}"/>
    <cellStyle name="Normal 5 4 2 6 2" xfId="1243" xr:uid="{4D685130-69D4-46CF-86C4-5DFF52D9C2BA}"/>
    <cellStyle name="Normal 5 4 2 6 2 2" xfId="1244" xr:uid="{9F08F8A7-D9D0-4A2E-A38D-F515916AF511}"/>
    <cellStyle name="Normal 5 4 2 6 2 3" xfId="4419" xr:uid="{E722FFB5-8359-4530-B14C-F3528CCCA895}"/>
    <cellStyle name="Normal 5 4 2 6 3" xfId="1245" xr:uid="{7B6580AE-6597-44C4-9DFF-D2FAFA5E4B5E}"/>
    <cellStyle name="Normal 5 4 2 6 4" xfId="2850" xr:uid="{D45FC3B5-43AD-49F9-B877-4693F7957304}"/>
    <cellStyle name="Normal 5 4 2 6 4 2" xfId="4584" xr:uid="{964B2BDD-EC0C-4E7A-84A4-D5D77081F1BA}"/>
    <cellStyle name="Normal 5 4 2 6 4 3" xfId="4683" xr:uid="{617E1599-C207-4570-B15B-4F38B27DAB1B}"/>
    <cellStyle name="Normal 5 4 2 6 4 4" xfId="4611" xr:uid="{9BF5051E-A572-4E3B-B5D9-BF138BE33FBD}"/>
    <cellStyle name="Normal 5 4 2 7" xfId="1246" xr:uid="{5322BDBF-9163-4591-B836-49460F07F738}"/>
    <cellStyle name="Normal 5 4 2 7 2" xfId="1247" xr:uid="{31315840-2FE4-4258-BA26-86748727DF74}"/>
    <cellStyle name="Normal 5 4 2 8" xfId="1248" xr:uid="{50102B27-67E9-4B53-99B8-B9089DA6B25D}"/>
    <cellStyle name="Normal 5 4 2 9" xfId="2851" xr:uid="{595C7003-5398-4079-AC8C-EAD611C770F4}"/>
    <cellStyle name="Normal 5 4 3" xfId="102" xr:uid="{4D23EF25-5681-4EC5-8CFC-0CEC5E4FA327}"/>
    <cellStyle name="Normal 5 4 3 2" xfId="103" xr:uid="{F2E52E34-C3E9-4868-B0F6-22EA585D32B8}"/>
    <cellStyle name="Normal 5 4 3 2 2" xfId="547" xr:uid="{22919EF6-AA48-4D6B-AECF-9A3AEC92161D}"/>
    <cellStyle name="Normal 5 4 3 2 2 2" xfId="548" xr:uid="{7EA897FD-7CC4-43CD-97FA-F46D9CE92BEB}"/>
    <cellStyle name="Normal 5 4 3 2 2 2 2" xfId="1249" xr:uid="{0A1742BA-A083-4AA3-9D4E-0D3A2D4EDDFF}"/>
    <cellStyle name="Normal 5 4 3 2 2 2 2 2" xfId="1250" xr:uid="{43B54FCD-A233-4130-8DAD-11AFBF04EB4D}"/>
    <cellStyle name="Normal 5 4 3 2 2 2 3" xfId="1251" xr:uid="{CC1AEA5E-A7C8-4206-AFA5-61AA87E0A543}"/>
    <cellStyle name="Normal 5 4 3 2 2 3" xfId="1252" xr:uid="{367A748B-A559-4E24-B3EF-456FFE00FDAB}"/>
    <cellStyle name="Normal 5 4 3 2 2 3 2" xfId="1253" xr:uid="{3D0B9624-571A-466A-8FCB-64E04039625C}"/>
    <cellStyle name="Normal 5 4 3 2 2 4" xfId="1254" xr:uid="{B86985AF-990D-4225-BD24-689FFA74EE26}"/>
    <cellStyle name="Normal 5 4 3 2 3" xfId="549" xr:uid="{1EF93467-D052-42E2-8798-F88B51D2EE7E}"/>
    <cellStyle name="Normal 5 4 3 2 3 2" xfId="1255" xr:uid="{3F7643E0-64A6-4169-B841-974D95928AB7}"/>
    <cellStyle name="Normal 5 4 3 2 3 2 2" xfId="1256" xr:uid="{6A60F590-D501-4519-B658-EE85F86A3C64}"/>
    <cellStyle name="Normal 5 4 3 2 3 3" xfId="1257" xr:uid="{AD4FC2E8-3A37-4F49-81B9-D12CE7DDA0DF}"/>
    <cellStyle name="Normal 5 4 3 2 3 4" xfId="2852" xr:uid="{F8C247B5-D4DA-40E8-9226-AD9090E50901}"/>
    <cellStyle name="Normal 5 4 3 2 4" xfId="1258" xr:uid="{1E8369C7-96F1-416B-BEF9-3D78399BB685}"/>
    <cellStyle name="Normal 5 4 3 2 4 2" xfId="1259" xr:uid="{30D94CFF-F1BD-4658-891C-EBD6F035E70A}"/>
    <cellStyle name="Normal 5 4 3 2 5" xfId="1260" xr:uid="{C85D57A4-9231-4840-9652-C0429775F3DE}"/>
    <cellStyle name="Normal 5 4 3 2 6" xfId="2853" xr:uid="{2BFBAA6C-E1E4-4352-88AE-E3D363DC98C9}"/>
    <cellStyle name="Normal 5 4 3 3" xfId="299" xr:uid="{9D1A3265-9EE1-4727-BC06-7E8E00492C99}"/>
    <cellStyle name="Normal 5 4 3 3 2" xfId="550" xr:uid="{7B7C1962-903B-4C03-97CD-811297474C8F}"/>
    <cellStyle name="Normal 5 4 3 3 2 2" xfId="551" xr:uid="{F194857E-C53A-44FC-ABFD-513E483737F4}"/>
    <cellStyle name="Normal 5 4 3 3 2 2 2" xfId="1261" xr:uid="{D895A90D-E5E7-4490-AB06-3FAAAC4016FA}"/>
    <cellStyle name="Normal 5 4 3 3 2 2 2 2" xfId="1262" xr:uid="{D86A5E8B-2D05-4321-A49C-DA5F5C342E5C}"/>
    <cellStyle name="Normal 5 4 3 3 2 2 3" xfId="1263" xr:uid="{2BE8CCD7-2C5F-4694-8607-E5B377B0E21C}"/>
    <cellStyle name="Normal 5 4 3 3 2 3" xfId="1264" xr:uid="{3E0E4A73-F09F-43C7-A980-9959DE68C41F}"/>
    <cellStyle name="Normal 5 4 3 3 2 3 2" xfId="1265" xr:uid="{B48B343B-0C4E-4F0F-8649-47AFE0623CF4}"/>
    <cellStyle name="Normal 5 4 3 3 2 4" xfId="1266" xr:uid="{CA83A4D2-2E89-4F75-BD37-362251D118C6}"/>
    <cellStyle name="Normal 5 4 3 3 3" xfId="552" xr:uid="{BDF289EA-96A3-49C9-BE85-FC51AED1580D}"/>
    <cellStyle name="Normal 5 4 3 3 3 2" xfId="1267" xr:uid="{9EEFD178-7CAE-467A-8771-35E071CA5DF9}"/>
    <cellStyle name="Normal 5 4 3 3 3 2 2" xfId="1268" xr:uid="{602C65BD-6132-4735-9349-75F300C6A45A}"/>
    <cellStyle name="Normal 5 4 3 3 3 3" xfId="1269" xr:uid="{3CA2B969-67C4-4192-AF23-ADDCCE217FB5}"/>
    <cellStyle name="Normal 5 4 3 3 4" xfId="1270" xr:uid="{BFF7ED07-99EE-4892-91AA-E336A5C833B7}"/>
    <cellStyle name="Normal 5 4 3 3 4 2" xfId="1271" xr:uid="{B0824581-DA0F-40BA-8127-CD56E154C1DA}"/>
    <cellStyle name="Normal 5 4 3 3 5" xfId="1272" xr:uid="{9715894A-1D33-4AD2-A66E-7140553FA236}"/>
    <cellStyle name="Normal 5 4 3 4" xfId="300" xr:uid="{F3AF57FA-84FA-485E-B8CE-6A514F7F4D93}"/>
    <cellStyle name="Normal 5 4 3 4 2" xfId="553" xr:uid="{9A908297-52EB-4061-AF00-022FBEDEF57F}"/>
    <cellStyle name="Normal 5 4 3 4 2 2" xfId="1273" xr:uid="{C207EB51-8DB6-430C-9568-344118EEC20B}"/>
    <cellStyle name="Normal 5 4 3 4 2 2 2" xfId="1274" xr:uid="{5DB54EAD-8774-4014-B096-9EAC98A80C0E}"/>
    <cellStyle name="Normal 5 4 3 4 2 3" xfId="1275" xr:uid="{0D2569AE-C88E-4D2A-BF0F-F06966DACC24}"/>
    <cellStyle name="Normal 5 4 3 4 3" xfId="1276" xr:uid="{53E71001-F47E-4DCF-BA1A-45C8C3659AE1}"/>
    <cellStyle name="Normal 5 4 3 4 3 2" xfId="1277" xr:uid="{146385C9-7184-4FC0-9EB7-CDC7AE5A2B9F}"/>
    <cellStyle name="Normal 5 4 3 4 4" xfId="1278" xr:uid="{A909BA48-2036-414D-84C3-3732B0070AFA}"/>
    <cellStyle name="Normal 5 4 3 5" xfId="554" xr:uid="{1D0EB10C-A26B-4DE4-8F38-7F9FE6DAFA8B}"/>
    <cellStyle name="Normal 5 4 3 5 2" xfId="1279" xr:uid="{01DB6985-3ECD-4EDF-91A8-E2D406769BCC}"/>
    <cellStyle name="Normal 5 4 3 5 2 2" xfId="1280" xr:uid="{7F44F700-7FA0-4BFE-9129-233F952A1774}"/>
    <cellStyle name="Normal 5 4 3 5 3" xfId="1281" xr:uid="{0D6C43D3-45DF-4979-A1B6-7F5CC73EF76E}"/>
    <cellStyle name="Normal 5 4 3 5 4" xfId="2854" xr:uid="{2B389E90-5839-4F2E-B186-CFABE94F97D3}"/>
    <cellStyle name="Normal 5 4 3 6" xfId="1282" xr:uid="{94DE7F32-3963-4718-87AB-0A54D2FF4F3A}"/>
    <cellStyle name="Normal 5 4 3 6 2" xfId="1283" xr:uid="{3703725F-C91B-414F-A627-204BBF660964}"/>
    <cellStyle name="Normal 5 4 3 7" xfId="1284" xr:uid="{8739AF19-94C4-4C4D-87D8-D39E9BFF01EA}"/>
    <cellStyle name="Normal 5 4 3 8" xfId="2855" xr:uid="{729AD252-F06A-4E25-AEFC-C50304BAD03E}"/>
    <cellStyle name="Normal 5 4 4" xfId="104" xr:uid="{73F5CB98-B283-4BCF-8010-3F8EA9DC2364}"/>
    <cellStyle name="Normal 5 4 4 2" xfId="446" xr:uid="{0FE13CC9-7DD5-49B7-A5FB-343856C5D8D8}"/>
    <cellStyle name="Normal 5 4 4 2 2" xfId="555" xr:uid="{C341A2CF-0FE4-4048-B312-B789569A1662}"/>
    <cellStyle name="Normal 5 4 4 2 2 2" xfId="1285" xr:uid="{63900DFC-8ADB-45D7-8AD1-7D7C48ECA47E}"/>
    <cellStyle name="Normal 5 4 4 2 2 2 2" xfId="1286" xr:uid="{74005BDB-6BF4-4207-B4C5-1E9D504521FA}"/>
    <cellStyle name="Normal 5 4 4 2 2 3" xfId="1287" xr:uid="{8A860C4F-6044-4A4C-98E8-97F108944509}"/>
    <cellStyle name="Normal 5 4 4 2 2 4" xfId="2856" xr:uid="{BDB63E24-2705-4890-ACEB-04D164B78941}"/>
    <cellStyle name="Normal 5 4 4 2 3" xfId="1288" xr:uid="{A73B4964-F2C4-4B57-983E-7B5597F57122}"/>
    <cellStyle name="Normal 5 4 4 2 3 2" xfId="1289" xr:uid="{41CEA2EA-9526-451C-9C7D-198357E04BC8}"/>
    <cellStyle name="Normal 5 4 4 2 4" xfId="1290" xr:uid="{0E528241-5956-4D8F-B48A-220FCE45197F}"/>
    <cellStyle name="Normal 5 4 4 2 5" xfId="2857" xr:uid="{3F7E1510-8CD0-464F-B79F-5EEAF1631F05}"/>
    <cellStyle name="Normal 5 4 4 3" xfId="556" xr:uid="{22370CEB-B2B7-4385-8B7E-0F631F353AA7}"/>
    <cellStyle name="Normal 5 4 4 3 2" xfId="1291" xr:uid="{CFB65F90-D212-4983-8D79-49EF498258E7}"/>
    <cellStyle name="Normal 5 4 4 3 2 2" xfId="1292" xr:uid="{613A8E48-56B5-4D00-B031-B750F78AD417}"/>
    <cellStyle name="Normal 5 4 4 3 3" xfId="1293" xr:uid="{EB559154-8F44-49C2-844B-5EF82793495D}"/>
    <cellStyle name="Normal 5 4 4 3 4" xfId="2858" xr:uid="{BDF828E1-547F-4594-959D-DE036DEB3539}"/>
    <cellStyle name="Normal 5 4 4 4" xfId="1294" xr:uid="{DB9CB38D-F696-4E62-ABE9-C84BBD86F90D}"/>
    <cellStyle name="Normal 5 4 4 4 2" xfId="1295" xr:uid="{F52CE912-F2AE-4578-B3A1-4259979FFE11}"/>
    <cellStyle name="Normal 5 4 4 4 3" xfId="2859" xr:uid="{B64F43FD-E744-4912-9702-F278CA13FA36}"/>
    <cellStyle name="Normal 5 4 4 4 4" xfId="2860" xr:uid="{CEB21257-94E0-4462-97ED-3CCC9A5A3EA4}"/>
    <cellStyle name="Normal 5 4 4 5" xfId="1296" xr:uid="{2F822C00-3083-4CF8-9381-077024CCC932}"/>
    <cellStyle name="Normal 5 4 4 6" xfId="2861" xr:uid="{126222F7-589C-464E-81B5-098BECD09B0B}"/>
    <cellStyle name="Normal 5 4 4 7" xfId="2862" xr:uid="{E8319E37-837B-4BCE-8485-DDA7EB293630}"/>
    <cellStyle name="Normal 5 4 5" xfId="301" xr:uid="{C10CCD8E-6489-4302-9A59-2A92CA4951E7}"/>
    <cellStyle name="Normal 5 4 5 2" xfId="557" xr:uid="{EC8ED840-2B9C-4C4D-8162-F79DDFDDDF9A}"/>
    <cellStyle name="Normal 5 4 5 2 2" xfId="558" xr:uid="{8C069F5B-D525-4B39-A141-F4915F10140E}"/>
    <cellStyle name="Normal 5 4 5 2 2 2" xfId="1297" xr:uid="{EBC41229-EE6C-442F-90C3-79447535FEB7}"/>
    <cellStyle name="Normal 5 4 5 2 2 2 2" xfId="1298" xr:uid="{A8B59771-6CF1-456A-970D-3F2A37D3A389}"/>
    <cellStyle name="Normal 5 4 5 2 2 3" xfId="1299" xr:uid="{D2685AEC-29C7-424F-826C-B5486573345E}"/>
    <cellStyle name="Normal 5 4 5 2 3" xfId="1300" xr:uid="{8DCC993D-3E7A-4260-B544-718A03C56BDE}"/>
    <cellStyle name="Normal 5 4 5 2 3 2" xfId="1301" xr:uid="{67FAA06A-4FD6-405A-8CBD-F205D3194DC6}"/>
    <cellStyle name="Normal 5 4 5 2 4" xfId="1302" xr:uid="{EE264F42-E0AA-4A5C-BA6C-BDFF303BABBD}"/>
    <cellStyle name="Normal 5 4 5 3" xfId="559" xr:uid="{8281306A-B0C6-423C-93B4-2BFDFF117AEC}"/>
    <cellStyle name="Normal 5 4 5 3 2" xfId="1303" xr:uid="{648E2724-F60E-433B-B92B-ED4637C5A1F5}"/>
    <cellStyle name="Normal 5 4 5 3 2 2" xfId="1304" xr:uid="{9AE9996C-CC4A-4002-A6DF-DDACF53CF66B}"/>
    <cellStyle name="Normal 5 4 5 3 3" xfId="1305" xr:uid="{5FB424CE-3FA9-421B-BC52-FC58D5E45D1C}"/>
    <cellStyle name="Normal 5 4 5 3 4" xfId="2863" xr:uid="{60FF2EDB-3A78-4BA3-8AED-3AF38D85CDAF}"/>
    <cellStyle name="Normal 5 4 5 4" xfId="1306" xr:uid="{E4D1BEEE-9370-4A64-8B84-1D1BAE8778A1}"/>
    <cellStyle name="Normal 5 4 5 4 2" xfId="1307" xr:uid="{97BF4C0C-1907-4C45-9415-8B505D77B464}"/>
    <cellStyle name="Normal 5 4 5 5" xfId="1308" xr:uid="{95029212-4C89-4255-858E-5402E98CA150}"/>
    <cellStyle name="Normal 5 4 5 6" xfId="2864" xr:uid="{CF752476-EDA9-4F60-8EF4-2A8E4BBD2B4A}"/>
    <cellStyle name="Normal 5 4 6" xfId="302" xr:uid="{FB31B64F-C423-4EC4-9226-E5A0E052F730}"/>
    <cellStyle name="Normal 5 4 6 2" xfId="560" xr:uid="{B0B2C240-5151-48FA-8387-F34057C8B8A6}"/>
    <cellStyle name="Normal 5 4 6 2 2" xfId="1309" xr:uid="{8A2C4CE4-3CDA-4BEA-9586-CAB7E3447F12}"/>
    <cellStyle name="Normal 5 4 6 2 2 2" xfId="1310" xr:uid="{0F7E7183-4260-4074-A147-347E88415F78}"/>
    <cellStyle name="Normal 5 4 6 2 3" xfId="1311" xr:uid="{FF29F7D7-E9E4-4C2E-A54D-C505DC1F4180}"/>
    <cellStyle name="Normal 5 4 6 2 4" xfId="2865" xr:uid="{AC3C500B-0C45-45DD-93C4-645DFA23E0A8}"/>
    <cellStyle name="Normal 5 4 6 3" xfId="1312" xr:uid="{A4B0914B-E62A-4FF0-8F7D-14C0271B0097}"/>
    <cellStyle name="Normal 5 4 6 3 2" xfId="1313" xr:uid="{FB6D502A-B725-432C-84AC-8F5523B189A1}"/>
    <cellStyle name="Normal 5 4 6 4" xfId="1314" xr:uid="{297AC101-2B06-4D33-8076-3F754069C267}"/>
    <cellStyle name="Normal 5 4 6 5" xfId="2866" xr:uid="{BB8EB42B-78EA-4788-94EA-752331648C70}"/>
    <cellStyle name="Normal 5 4 7" xfId="561" xr:uid="{20A55D81-7E11-4261-A5D0-429CBBBD9AEB}"/>
    <cellStyle name="Normal 5 4 7 2" xfId="1315" xr:uid="{EE56503B-270E-4C75-A7F2-3B8C3FCE6A7C}"/>
    <cellStyle name="Normal 5 4 7 2 2" xfId="1316" xr:uid="{E248A8FE-9C00-4BFC-B8BD-9289B5494665}"/>
    <cellStyle name="Normal 5 4 7 2 3" xfId="4418" xr:uid="{D3DDC1AA-F4EF-4A5F-AC00-9426DA32F462}"/>
    <cellStyle name="Normal 5 4 7 3" xfId="1317" xr:uid="{BF6FA6A7-5C15-4E51-973C-3EFCCC4DD5FF}"/>
    <cellStyle name="Normal 5 4 7 4" xfId="2867" xr:uid="{947090D0-420B-4291-AAE5-0F3532066870}"/>
    <cellStyle name="Normal 5 4 7 4 2" xfId="4583" xr:uid="{61D2C60E-9C55-4520-8A0D-943A19C9B317}"/>
    <cellStyle name="Normal 5 4 7 4 3" xfId="4684" xr:uid="{EEC13A1C-90E5-46DB-8B13-16AA90DCDF50}"/>
    <cellStyle name="Normal 5 4 7 4 4" xfId="4610" xr:uid="{1E80D595-66C9-42E6-A217-73728E0E3719}"/>
    <cellStyle name="Normal 5 4 8" xfId="1318" xr:uid="{E305F601-59A8-489B-AD01-6983A9A4B0F5}"/>
    <cellStyle name="Normal 5 4 8 2" xfId="1319" xr:uid="{052740F7-8E27-423F-A8C1-9357D71AD7D7}"/>
    <cellStyle name="Normal 5 4 8 3" xfId="2868" xr:uid="{B6D97E71-505C-4504-8B81-E331424B4CA7}"/>
    <cellStyle name="Normal 5 4 8 4" xfId="2869" xr:uid="{D1816473-46D9-418A-971C-060131AF5423}"/>
    <cellStyle name="Normal 5 4 9" xfId="1320" xr:uid="{70244CC9-1B28-4118-99AF-559193F2F52E}"/>
    <cellStyle name="Normal 5 5" xfId="105" xr:uid="{EBB857FE-1E5C-41D2-9E9F-C32B454CEB39}"/>
    <cellStyle name="Normal 5 5 10" xfId="2870" xr:uid="{C26F032A-485A-4B99-AF35-73DE76CF2296}"/>
    <cellStyle name="Normal 5 5 11" xfId="2871" xr:uid="{3B188238-901A-46D8-A71D-79529F1E4B45}"/>
    <cellStyle name="Normal 5 5 2" xfId="106" xr:uid="{EBECEA4D-4050-41CE-B580-E95DFF981067}"/>
    <cellStyle name="Normal 5 5 2 2" xfId="107" xr:uid="{BFD17EBA-5CDC-42A5-A434-86046D4F7B5D}"/>
    <cellStyle name="Normal 5 5 2 2 2" xfId="303" xr:uid="{268EB2F0-B277-4F98-A2A4-BAA3EC0D1C13}"/>
    <cellStyle name="Normal 5 5 2 2 2 2" xfId="562" xr:uid="{D52D5D2D-BA9B-439D-8483-D6BC3126F4B2}"/>
    <cellStyle name="Normal 5 5 2 2 2 2 2" xfId="1321" xr:uid="{0E3BF06C-301F-4ADB-8DA7-0BD0C45FB27E}"/>
    <cellStyle name="Normal 5 5 2 2 2 2 2 2" xfId="1322" xr:uid="{9BC0095C-78C5-4281-82A2-CF9883FA53E2}"/>
    <cellStyle name="Normal 5 5 2 2 2 2 3" xfId="1323" xr:uid="{14E2A641-609E-4242-8DE9-A7AA11ECEE55}"/>
    <cellStyle name="Normal 5 5 2 2 2 2 4" xfId="2872" xr:uid="{2199748D-418F-4E29-935A-8C9206FCFB9B}"/>
    <cellStyle name="Normal 5 5 2 2 2 3" xfId="1324" xr:uid="{648ED961-BD74-42E0-9A50-B724F8AD1C96}"/>
    <cellStyle name="Normal 5 5 2 2 2 3 2" xfId="1325" xr:uid="{D633CFBE-1CFA-4D35-BFE2-FB3904B66FD1}"/>
    <cellStyle name="Normal 5 5 2 2 2 3 3" xfId="2873" xr:uid="{B9544F20-0A3C-424E-B776-B97E4EAF0CD5}"/>
    <cellStyle name="Normal 5 5 2 2 2 3 4" xfId="2874" xr:uid="{D57BD6C7-3EE0-4A87-AEA5-C05A30B62A9E}"/>
    <cellStyle name="Normal 5 5 2 2 2 4" xfId="1326" xr:uid="{122F042A-351C-4C57-BA0F-18FEE82BC22A}"/>
    <cellStyle name="Normal 5 5 2 2 2 5" xfId="2875" xr:uid="{9087E0E2-E216-4827-B1E6-6EA0F23657AA}"/>
    <cellStyle name="Normal 5 5 2 2 2 6" xfId="2876" xr:uid="{66C3CCAD-E691-46C7-A8C7-91E1C6EC89A8}"/>
    <cellStyle name="Normal 5 5 2 2 3" xfId="563" xr:uid="{0129A48E-318F-4A5C-8755-9C6DA68D1FEC}"/>
    <cellStyle name="Normal 5 5 2 2 3 2" xfId="1327" xr:uid="{239C62EA-12BB-44FA-BF2F-DA7FC48DC786}"/>
    <cellStyle name="Normal 5 5 2 2 3 2 2" xfId="1328" xr:uid="{D2BFADBD-788D-4FED-9395-19A379331DFF}"/>
    <cellStyle name="Normal 5 5 2 2 3 2 3" xfId="2877" xr:uid="{2BF00E2C-BFFB-453A-B4CD-212880CAA8AB}"/>
    <cellStyle name="Normal 5 5 2 2 3 2 4" xfId="2878" xr:uid="{891F43DE-C628-4DD8-9B7A-7C9D880EB4D5}"/>
    <cellStyle name="Normal 5 5 2 2 3 3" xfId="1329" xr:uid="{ED4632CA-41BF-4125-B98C-C1A15C1DAE32}"/>
    <cellStyle name="Normal 5 5 2 2 3 4" xfId="2879" xr:uid="{0E720130-1D6E-4CAB-80C2-7B2477527BF1}"/>
    <cellStyle name="Normal 5 5 2 2 3 5" xfId="2880" xr:uid="{4F115326-DCB8-4E40-AE0B-1FDFD192F645}"/>
    <cellStyle name="Normal 5 5 2 2 4" xfId="1330" xr:uid="{D0F43B32-5DB5-4380-8116-362FB15A5109}"/>
    <cellStyle name="Normal 5 5 2 2 4 2" xfId="1331" xr:uid="{A27B45C0-0C8E-4F83-A562-86F11A45AB69}"/>
    <cellStyle name="Normal 5 5 2 2 4 3" xfId="2881" xr:uid="{74081A1F-4956-49A2-A263-17EC271A654E}"/>
    <cellStyle name="Normal 5 5 2 2 4 4" xfId="2882" xr:uid="{BA855CE1-40EC-426D-A5CD-D41955EAD90F}"/>
    <cellStyle name="Normal 5 5 2 2 5" xfId="1332" xr:uid="{3B82C37E-7517-4646-8AA0-A4C6F0E79E07}"/>
    <cellStyle name="Normal 5 5 2 2 5 2" xfId="2883" xr:uid="{DA2D18DE-BFB3-4633-87AB-0035F1730418}"/>
    <cellStyle name="Normal 5 5 2 2 5 3" xfId="2884" xr:uid="{629E828B-3358-46DA-975D-ED9E813F358B}"/>
    <cellStyle name="Normal 5 5 2 2 5 4" xfId="2885" xr:uid="{79C35A78-280A-4DD9-885F-6AD131ECF40B}"/>
    <cellStyle name="Normal 5 5 2 2 6" xfId="2886" xr:uid="{150D66E6-D571-4630-9C53-9EB9122F90CF}"/>
    <cellStyle name="Normal 5 5 2 2 7" xfId="2887" xr:uid="{170841A8-3CCB-4028-819E-38313AB78E66}"/>
    <cellStyle name="Normal 5 5 2 2 8" xfId="2888" xr:uid="{0AFAE2DA-124F-42F1-BC46-11E1F5B1D81E}"/>
    <cellStyle name="Normal 5 5 2 3" xfId="304" xr:uid="{67D1C561-2ECE-463F-9B9F-E11C59EB2C34}"/>
    <cellStyle name="Normal 5 5 2 3 2" xfId="564" xr:uid="{8D3DF357-16A9-4E9C-9D91-790B057BCBEB}"/>
    <cellStyle name="Normal 5 5 2 3 2 2" xfId="565" xr:uid="{A3F24472-818B-45B5-A68B-6DA834405B0C}"/>
    <cellStyle name="Normal 5 5 2 3 2 2 2" xfId="1333" xr:uid="{0E58D21E-4E6D-4210-A537-B5F999567BDD}"/>
    <cellStyle name="Normal 5 5 2 3 2 2 2 2" xfId="1334" xr:uid="{AC445C6D-5CFE-4162-8D2C-FA2E6AD597B4}"/>
    <cellStyle name="Normal 5 5 2 3 2 2 3" xfId="1335" xr:uid="{63CAE1F5-4EE1-40F9-B08E-65FA73BCFFAF}"/>
    <cellStyle name="Normal 5 5 2 3 2 3" xfId="1336" xr:uid="{87C74E5D-07DB-4EF7-8A17-2CFA7914E277}"/>
    <cellStyle name="Normal 5 5 2 3 2 3 2" xfId="1337" xr:uid="{5D2D8DE4-4A33-4EFB-A61A-9745B449F656}"/>
    <cellStyle name="Normal 5 5 2 3 2 4" xfId="1338" xr:uid="{5226A189-37ED-42C9-9F70-E26B3745ED26}"/>
    <cellStyle name="Normal 5 5 2 3 3" xfId="566" xr:uid="{A9D5DDC2-0A53-427E-AE73-ADFF01BBEB71}"/>
    <cellStyle name="Normal 5 5 2 3 3 2" xfId="1339" xr:uid="{E114A979-AD76-4777-8249-5F4CC2EDCF14}"/>
    <cellStyle name="Normal 5 5 2 3 3 2 2" xfId="1340" xr:uid="{9BE06C0D-55BD-4965-BDA9-F1CAC8E62035}"/>
    <cellStyle name="Normal 5 5 2 3 3 3" xfId="1341" xr:uid="{08288010-BAE9-4360-A19D-A56DB5019E32}"/>
    <cellStyle name="Normal 5 5 2 3 3 4" xfId="2889" xr:uid="{C5196990-B63F-4BDC-82FD-4094EB3418A9}"/>
    <cellStyle name="Normal 5 5 2 3 4" xfId="1342" xr:uid="{C2650663-C7B1-44A2-B3E1-47B82333A2E3}"/>
    <cellStyle name="Normal 5 5 2 3 4 2" xfId="1343" xr:uid="{0783BAD4-7144-4CA3-9C56-52CD73E086A3}"/>
    <cellStyle name="Normal 5 5 2 3 5" xfId="1344" xr:uid="{4EDFA680-3106-4742-9D26-A365A87F2A0D}"/>
    <cellStyle name="Normal 5 5 2 3 6" xfId="2890" xr:uid="{F53F9D4A-748D-43BF-BBF0-F741367C2C97}"/>
    <cellStyle name="Normal 5 5 2 4" xfId="305" xr:uid="{F2AF289E-28C6-450A-8F7D-5A0455C20A45}"/>
    <cellStyle name="Normal 5 5 2 4 2" xfId="567" xr:uid="{0C394F90-8CF1-486E-B523-83140C4C283C}"/>
    <cellStyle name="Normal 5 5 2 4 2 2" xfId="1345" xr:uid="{B8853286-93D3-4C27-8383-1D15A719094A}"/>
    <cellStyle name="Normal 5 5 2 4 2 2 2" xfId="1346" xr:uid="{FF6F3DBF-9F8A-4CCB-8064-CCCD27260ED4}"/>
    <cellStyle name="Normal 5 5 2 4 2 3" xfId="1347" xr:uid="{D84B4769-E024-4906-9A41-5D68EA0A97E4}"/>
    <cellStyle name="Normal 5 5 2 4 2 4" xfId="2891" xr:uid="{2235E8A5-46C4-455F-A85D-A85CCCA723EB}"/>
    <cellStyle name="Normal 5 5 2 4 3" xfId="1348" xr:uid="{2B4FA313-3764-40DD-94FC-76B8C7A92509}"/>
    <cellStyle name="Normal 5 5 2 4 3 2" xfId="1349" xr:uid="{5DE98803-263E-486D-BF45-B98F9890C3C2}"/>
    <cellStyle name="Normal 5 5 2 4 4" xfId="1350" xr:uid="{2E6AC17B-F4E9-4F3D-AADA-9D18A2CF19B3}"/>
    <cellStyle name="Normal 5 5 2 4 5" xfId="2892" xr:uid="{C3F61934-4844-4056-A8B1-D8DDC60D0741}"/>
    <cellStyle name="Normal 5 5 2 5" xfId="306" xr:uid="{6653DF80-0A56-4B9C-B918-23C9BB96F3AB}"/>
    <cellStyle name="Normal 5 5 2 5 2" xfId="1351" xr:uid="{529A6EAE-7936-4824-9633-F5485B47C5C4}"/>
    <cellStyle name="Normal 5 5 2 5 2 2" xfId="1352" xr:uid="{2128F80C-DBC0-4050-A0D3-C7929897246E}"/>
    <cellStyle name="Normal 5 5 2 5 3" xfId="1353" xr:uid="{526057D8-9994-4EC6-ADF7-6C641966D78E}"/>
    <cellStyle name="Normal 5 5 2 5 4" xfId="2893" xr:uid="{6490CFE1-0AF2-4D70-96DE-288FDA982FC1}"/>
    <cellStyle name="Normal 5 5 2 6" xfId="1354" xr:uid="{DA3A91D9-A5F8-4C2D-9009-6FEB5C183CC0}"/>
    <cellStyle name="Normal 5 5 2 6 2" xfId="1355" xr:uid="{8900DBDC-CD4C-4F47-ACB7-27F277D50353}"/>
    <cellStyle name="Normal 5 5 2 6 3" xfId="2894" xr:uid="{8B6F3493-F66D-429C-8019-0729EF2E28F9}"/>
    <cellStyle name="Normal 5 5 2 6 4" xfId="2895" xr:uid="{B2F900E3-9F76-49AF-8806-F08C3E4D43F9}"/>
    <cellStyle name="Normal 5 5 2 7" xfId="1356" xr:uid="{BD28DEF1-5878-4CC2-B759-F0F07ACFCCEF}"/>
    <cellStyle name="Normal 5 5 2 8" xfId="2896" xr:uid="{FE90F093-DF56-46FA-9469-37C26E5DC81A}"/>
    <cellStyle name="Normal 5 5 2 9" xfId="2897" xr:uid="{00B6A217-7ECC-4B8C-ABF5-4994985A3B00}"/>
    <cellStyle name="Normal 5 5 3" xfId="108" xr:uid="{727C8FBE-1B16-418A-ABA8-B6F17560696F}"/>
    <cellStyle name="Normal 5 5 3 2" xfId="109" xr:uid="{8ADDC390-9270-4689-831B-F19BAEFF885A}"/>
    <cellStyle name="Normal 5 5 3 2 2" xfId="568" xr:uid="{5F0954F1-2D5B-4C9F-BC2F-13FD945EDECA}"/>
    <cellStyle name="Normal 5 5 3 2 2 2" xfId="1357" xr:uid="{9FB1EE75-EAD6-43C1-9065-9F3B2A137182}"/>
    <cellStyle name="Normal 5 5 3 2 2 2 2" xfId="1358" xr:uid="{15A68DCC-1578-4355-AFFB-2C6CE21B04B7}"/>
    <cellStyle name="Normal 5 5 3 2 2 2 2 2" xfId="4468" xr:uid="{D0446C71-3134-48E6-AAB4-D94B5EDAC6F3}"/>
    <cellStyle name="Normal 5 5 3 2 2 2 3" xfId="4469" xr:uid="{FFFAAF17-ACB5-4EBC-B60E-6E7165F99849}"/>
    <cellStyle name="Normal 5 5 3 2 2 3" xfId="1359" xr:uid="{097312EB-9FED-4896-BD05-0B70EA81007D}"/>
    <cellStyle name="Normal 5 5 3 2 2 3 2" xfId="4470" xr:uid="{D6A63313-0F84-45CF-A86C-176C2F76FFBE}"/>
    <cellStyle name="Normal 5 5 3 2 2 4" xfId="2898" xr:uid="{8BAE5A6C-2720-4E90-A1A5-099A4C81DDFF}"/>
    <cellStyle name="Normal 5 5 3 2 3" xfId="1360" xr:uid="{BC91C58D-85E7-4E45-9193-21F5CDD77E4B}"/>
    <cellStyle name="Normal 5 5 3 2 3 2" xfId="1361" xr:uid="{6FD92996-CB30-4DAE-975D-55061E799DC3}"/>
    <cellStyle name="Normal 5 5 3 2 3 2 2" xfId="4471" xr:uid="{7656919E-4621-43F9-8DFF-1BB30D2E96DA}"/>
    <cellStyle name="Normal 5 5 3 2 3 3" xfId="2899" xr:uid="{D1FD8D53-5500-45B1-ACCA-6F80B0F5D041}"/>
    <cellStyle name="Normal 5 5 3 2 3 4" xfId="2900" xr:uid="{F1944FB6-20DC-4F01-A684-9735845C33E7}"/>
    <cellStyle name="Normal 5 5 3 2 4" xfId="1362" xr:uid="{BB1552BC-AF6A-42F1-87F1-FBF6EF18322C}"/>
    <cellStyle name="Normal 5 5 3 2 4 2" xfId="4472" xr:uid="{E75C71B9-C70C-4AFD-B420-EC383B8ACBDD}"/>
    <cellStyle name="Normal 5 5 3 2 5" xfId="2901" xr:uid="{37A9513C-0673-4F49-94B3-3CACDD34410F}"/>
    <cellStyle name="Normal 5 5 3 2 6" xfId="2902" xr:uid="{D654760A-B6C1-4E85-BFF5-C045240A4799}"/>
    <cellStyle name="Normal 5 5 3 3" xfId="307" xr:uid="{CE6ACB07-FCC3-4ABC-BFA2-733283840305}"/>
    <cellStyle name="Normal 5 5 3 3 2" xfId="1363" xr:uid="{2577DA63-73C3-4ACA-9762-C2C6E66DF8D6}"/>
    <cellStyle name="Normal 5 5 3 3 2 2" xfId="1364" xr:uid="{86488351-8685-44CE-997F-B27EC1272CAC}"/>
    <cellStyle name="Normal 5 5 3 3 2 2 2" xfId="4473" xr:uid="{CC6D3B61-E9AB-4F13-9599-B07D7A935728}"/>
    <cellStyle name="Normal 5 5 3 3 2 3" xfId="2903" xr:uid="{3A834240-1B28-4D42-83A4-8271A86F2F78}"/>
    <cellStyle name="Normal 5 5 3 3 2 4" xfId="2904" xr:uid="{9F0182AD-0B3E-4B6C-8D87-987648AD0717}"/>
    <cellStyle name="Normal 5 5 3 3 3" xfId="1365" xr:uid="{9A4C74FE-11F1-4BD3-A953-9F9C2D972C24}"/>
    <cellStyle name="Normal 5 5 3 3 3 2" xfId="4474" xr:uid="{35AA721F-EC40-463C-BC78-F8BD1E8FD993}"/>
    <cellStyle name="Normal 5 5 3 3 4" xfId="2905" xr:uid="{CB2B2571-C3B8-4B0A-A92E-7E34ADF397F7}"/>
    <cellStyle name="Normal 5 5 3 3 5" xfId="2906" xr:uid="{9B924B5D-8C9C-400F-BF01-DD1E899AAF38}"/>
    <cellStyle name="Normal 5 5 3 4" xfId="1366" xr:uid="{38634F29-C934-40D4-9847-E4192C33C543}"/>
    <cellStyle name="Normal 5 5 3 4 2" xfId="1367" xr:uid="{29B772E6-6D1E-4220-864E-F91E132C965B}"/>
    <cellStyle name="Normal 5 5 3 4 2 2" xfId="4475" xr:uid="{3B2F3762-F6A2-446D-97CD-60BED10D6A34}"/>
    <cellStyle name="Normal 5 5 3 4 3" xfId="2907" xr:uid="{791428F8-7C77-47EE-8B92-761F8B06538A}"/>
    <cellStyle name="Normal 5 5 3 4 4" xfId="2908" xr:uid="{35CFEE1A-CC2E-471D-AA97-85EB47663604}"/>
    <cellStyle name="Normal 5 5 3 5" xfId="1368" xr:uid="{DCBC1B53-60FE-4A0F-9F89-27777CDAC955}"/>
    <cellStyle name="Normal 5 5 3 5 2" xfId="2909" xr:uid="{441DBC58-8789-411F-9E16-21FB8758CE8C}"/>
    <cellStyle name="Normal 5 5 3 5 3" xfId="2910" xr:uid="{B7DC27D3-455B-4848-B520-E5629C01ABE0}"/>
    <cellStyle name="Normal 5 5 3 5 4" xfId="2911" xr:uid="{FDBD5EC7-0AC3-4B60-8FA8-2811E1C78BE0}"/>
    <cellStyle name="Normal 5 5 3 6" xfId="2912" xr:uid="{D7A016EA-818F-400C-A70F-667BF7CB2D82}"/>
    <cellStyle name="Normal 5 5 3 7" xfId="2913" xr:uid="{CB0844E4-C5C6-4063-B403-48126972510F}"/>
    <cellStyle name="Normal 5 5 3 8" xfId="2914" xr:uid="{225A51F2-EB69-4CA6-BD76-5885419E05B8}"/>
    <cellStyle name="Normal 5 5 4" xfId="110" xr:uid="{8DBDEAA7-2B8E-4F6A-A911-B877D61EF4D4}"/>
    <cellStyle name="Normal 5 5 4 2" xfId="569" xr:uid="{9F70D634-26FF-46E6-A5AE-DAA6EF78B32A}"/>
    <cellStyle name="Normal 5 5 4 2 2" xfId="570" xr:uid="{B7826D08-7641-4B07-B8AA-97375D49C7CD}"/>
    <cellStyle name="Normal 5 5 4 2 2 2" xfId="1369" xr:uid="{86FF276F-C8D8-48DB-9741-58CD58BF0904}"/>
    <cellStyle name="Normal 5 5 4 2 2 2 2" xfId="1370" xr:uid="{5456FA70-9FD1-4CB9-A9C5-52876A686FAF}"/>
    <cellStyle name="Normal 5 5 4 2 2 3" xfId="1371" xr:uid="{C35BE4C7-D29E-483F-BB67-F026A0205B12}"/>
    <cellStyle name="Normal 5 5 4 2 2 4" xfId="2915" xr:uid="{31D0F933-12DE-49F2-8B88-BEEC03CCE246}"/>
    <cellStyle name="Normal 5 5 4 2 3" xfId="1372" xr:uid="{C86CED71-4D20-4F88-87DA-8A692A79F681}"/>
    <cellStyle name="Normal 5 5 4 2 3 2" xfId="1373" xr:uid="{EAE4F1FC-FF8E-4092-A524-F03FE3536D67}"/>
    <cellStyle name="Normal 5 5 4 2 4" xfId="1374" xr:uid="{0846EF6B-A547-443F-8308-517FD33927B0}"/>
    <cellStyle name="Normal 5 5 4 2 5" xfId="2916" xr:uid="{387292D5-817E-4BDC-80F6-1376E2210975}"/>
    <cellStyle name="Normal 5 5 4 3" xfId="571" xr:uid="{F60AFF7B-80AD-43BB-B46D-2EAF785D8C4D}"/>
    <cellStyle name="Normal 5 5 4 3 2" xfId="1375" xr:uid="{09C16C78-A200-485D-8A6A-B9A4D5538BC9}"/>
    <cellStyle name="Normal 5 5 4 3 2 2" xfId="1376" xr:uid="{F1243943-1E05-48FC-8896-4CB08ADC2107}"/>
    <cellStyle name="Normal 5 5 4 3 3" xfId="1377" xr:uid="{28574ABF-6237-4E3C-B892-142119BF4DA6}"/>
    <cellStyle name="Normal 5 5 4 3 4" xfId="2917" xr:uid="{9AF1C90E-29D7-4D10-9C59-ACDE82D63718}"/>
    <cellStyle name="Normal 5 5 4 4" xfId="1378" xr:uid="{9471D0FD-6387-47BC-A45B-378445052456}"/>
    <cellStyle name="Normal 5 5 4 4 2" xfId="1379" xr:uid="{606BC882-26D2-4C9D-B79F-C72F5F067B72}"/>
    <cellStyle name="Normal 5 5 4 4 3" xfId="2918" xr:uid="{3C6B355F-4375-4438-946C-6B6EF761CD0E}"/>
    <cellStyle name="Normal 5 5 4 4 4" xfId="2919" xr:uid="{6F9BE914-8425-4866-AE54-42BB7259DC8C}"/>
    <cellStyle name="Normal 5 5 4 5" xfId="1380" xr:uid="{A41D23DD-3F2A-4315-8532-E49CAA6F9097}"/>
    <cellStyle name="Normal 5 5 4 6" xfId="2920" xr:uid="{2EE09AB9-5630-4F71-9CF6-EFED173A3482}"/>
    <cellStyle name="Normal 5 5 4 7" xfId="2921" xr:uid="{4A2F9855-7E50-453D-B178-23BE9ABD030A}"/>
    <cellStyle name="Normal 5 5 5" xfId="308" xr:uid="{9EEE5476-FBEB-49AE-9AB2-5D1A5EBBBB6A}"/>
    <cellStyle name="Normal 5 5 5 2" xfId="572" xr:uid="{66935C64-0CCB-4220-B3C8-F2BF73C10514}"/>
    <cellStyle name="Normal 5 5 5 2 2" xfId="1381" xr:uid="{C10A8A85-E605-4549-9EF5-76DB809681DF}"/>
    <cellStyle name="Normal 5 5 5 2 2 2" xfId="1382" xr:uid="{B5F71839-A0DC-441F-9115-79AC964EB79D}"/>
    <cellStyle name="Normal 5 5 5 2 3" xfId="1383" xr:uid="{0E8EF9E9-BC8E-4413-88F4-50E887C9F6AA}"/>
    <cellStyle name="Normal 5 5 5 2 4" xfId="2922" xr:uid="{E88CDA2C-B7ED-4446-A232-8A9CFBCE3522}"/>
    <cellStyle name="Normal 5 5 5 3" xfId="1384" xr:uid="{D435A08D-DC30-4A51-83E5-BE166B3F3979}"/>
    <cellStyle name="Normal 5 5 5 3 2" xfId="1385" xr:uid="{1B37E57F-0EE3-45EE-83A4-0824CD6F43F2}"/>
    <cellStyle name="Normal 5 5 5 3 3" xfId="2923" xr:uid="{9A77B5AB-BBD5-4A8E-9C44-B99FB4F16020}"/>
    <cellStyle name="Normal 5 5 5 3 4" xfId="2924" xr:uid="{A5B9F368-BC4F-469E-A8B9-0B6F00A3B5B7}"/>
    <cellStyle name="Normal 5 5 5 4" xfId="1386" xr:uid="{FF581961-497C-41A3-96CB-EC10AD15F55B}"/>
    <cellStyle name="Normal 5 5 5 5" xfId="2925" xr:uid="{F182A142-CFCB-42E0-AA45-4C022E413DC8}"/>
    <cellStyle name="Normal 5 5 5 6" xfId="2926" xr:uid="{96A987D1-2A9E-4241-8648-F33002D72BEF}"/>
    <cellStyle name="Normal 5 5 6" xfId="309" xr:uid="{54CDF8D5-8617-4E8C-9540-784D321C779A}"/>
    <cellStyle name="Normal 5 5 6 2" xfId="1387" xr:uid="{4779CC71-3ECC-45D3-ACE9-3FD317D296A3}"/>
    <cellStyle name="Normal 5 5 6 2 2" xfId="1388" xr:uid="{10B5888F-085E-424B-A5B6-9D3D63A66CAE}"/>
    <cellStyle name="Normal 5 5 6 2 3" xfId="2927" xr:uid="{55388BC6-F7EE-4BF8-BA20-F9A908D133D3}"/>
    <cellStyle name="Normal 5 5 6 2 4" xfId="2928" xr:uid="{9C253B14-52EB-49A6-925D-12DDEBA433B1}"/>
    <cellStyle name="Normal 5 5 6 3" xfId="1389" xr:uid="{32D2C341-DDE3-4F0E-A174-57F9BBF93C4B}"/>
    <cellStyle name="Normal 5 5 6 4" xfId="2929" xr:uid="{6383E670-6A1B-4A74-B059-B052F9ACFCE6}"/>
    <cellStyle name="Normal 5 5 6 5" xfId="2930" xr:uid="{B8676BF7-801B-4624-96F1-7CE019502722}"/>
    <cellStyle name="Normal 5 5 7" xfId="1390" xr:uid="{0F8473BE-9D4D-4D2F-A43D-EFF775998596}"/>
    <cellStyle name="Normal 5 5 7 2" xfId="1391" xr:uid="{7C43EDE1-9B54-4581-82B0-295D9D7F8563}"/>
    <cellStyle name="Normal 5 5 7 3" xfId="2931" xr:uid="{7747E6E4-55D5-4FC9-8154-5226A4857733}"/>
    <cellStyle name="Normal 5 5 7 4" xfId="2932" xr:uid="{C162F216-FB28-4C14-BA50-3331F9ABA307}"/>
    <cellStyle name="Normal 5 5 8" xfId="1392" xr:uid="{EB1AD28C-E5E4-4706-A70F-DA798C237E0C}"/>
    <cellStyle name="Normal 5 5 8 2" xfId="2933" xr:uid="{7C2FD591-1496-4E88-8C0C-5BA49F20BA0B}"/>
    <cellStyle name="Normal 5 5 8 3" xfId="2934" xr:uid="{735FD1A5-3A73-45A5-A0B2-689E80A49323}"/>
    <cellStyle name="Normal 5 5 8 4" xfId="2935" xr:uid="{CCF216E7-94A7-4544-8BCF-47BA19B2B2B1}"/>
    <cellStyle name="Normal 5 5 9" xfId="2936" xr:uid="{232CA937-7086-435D-9658-FED060A08C75}"/>
    <cellStyle name="Normal 5 6" xfId="111" xr:uid="{977573AB-6A68-427A-BFEA-147D973E90E2}"/>
    <cellStyle name="Normal 5 6 10" xfId="2937" xr:uid="{62FAB5E6-3B09-4042-9FD7-6E69A87D8082}"/>
    <cellStyle name="Normal 5 6 11" xfId="2938" xr:uid="{CF43AF93-B337-458E-B03A-142792E58948}"/>
    <cellStyle name="Normal 5 6 2" xfId="112" xr:uid="{B1A8F8B1-C305-46A0-A375-8216CC7DADD9}"/>
    <cellStyle name="Normal 5 6 2 2" xfId="310" xr:uid="{C9E498FC-14B0-4EA1-8EFD-879AEAC60F83}"/>
    <cellStyle name="Normal 5 6 2 2 2" xfId="573" xr:uid="{65AD5408-1D96-4D1F-A040-B52FEE90F78F}"/>
    <cellStyle name="Normal 5 6 2 2 2 2" xfId="574" xr:uid="{0374FF04-0211-4D15-A48B-7B54E0388E5D}"/>
    <cellStyle name="Normal 5 6 2 2 2 2 2" xfId="1393" xr:uid="{01C3AF18-1D99-4D2A-B7DE-C10524CAE27C}"/>
    <cellStyle name="Normal 5 6 2 2 2 2 3" xfId="2939" xr:uid="{2A92068E-7157-4254-B9BB-0DEC3545463D}"/>
    <cellStyle name="Normal 5 6 2 2 2 2 4" xfId="2940" xr:uid="{B6C727D9-97EE-4E75-90A2-F165994C8FB9}"/>
    <cellStyle name="Normal 5 6 2 2 2 3" xfId="1394" xr:uid="{1F51BC45-6210-478A-BEC5-7B5B0EF44E8B}"/>
    <cellStyle name="Normal 5 6 2 2 2 3 2" xfId="2941" xr:uid="{757C515E-A7A9-43B1-BA7B-76F57F274628}"/>
    <cellStyle name="Normal 5 6 2 2 2 3 3" xfId="2942" xr:uid="{3E7CECDE-1345-479B-870B-089227C5F441}"/>
    <cellStyle name="Normal 5 6 2 2 2 3 4" xfId="2943" xr:uid="{FFF1C05B-C0FC-44C9-82AE-2E75311C67F3}"/>
    <cellStyle name="Normal 5 6 2 2 2 4" xfId="2944" xr:uid="{52EA3724-5BBF-4747-A1F0-D0AB43690700}"/>
    <cellStyle name="Normal 5 6 2 2 2 5" xfId="2945" xr:uid="{F4A33562-BD68-4422-A03E-97D242C67A5D}"/>
    <cellStyle name="Normal 5 6 2 2 2 6" xfId="2946" xr:uid="{C32894DA-C082-4695-A489-1953F57F958D}"/>
    <cellStyle name="Normal 5 6 2 2 3" xfId="575" xr:uid="{0324CF89-A605-469D-8C42-86CA618063A7}"/>
    <cellStyle name="Normal 5 6 2 2 3 2" xfId="1395" xr:uid="{02B1772C-E3C6-460E-B78D-E662D1C9E1DD}"/>
    <cellStyle name="Normal 5 6 2 2 3 2 2" xfId="2947" xr:uid="{665F81E7-7276-4F7F-B654-F1055A449169}"/>
    <cellStyle name="Normal 5 6 2 2 3 2 3" xfId="2948" xr:uid="{7584DE35-8096-49FB-9FEA-33B5B61E7DE0}"/>
    <cellStyle name="Normal 5 6 2 2 3 2 4" xfId="2949" xr:uid="{DE3BCAC5-CB3E-4BEC-9529-F5D796C5B467}"/>
    <cellStyle name="Normal 5 6 2 2 3 3" xfId="2950" xr:uid="{80177389-1781-4511-B464-4BDC63BBC46E}"/>
    <cellStyle name="Normal 5 6 2 2 3 4" xfId="2951" xr:uid="{9525E9DC-48DC-4BA9-8F30-B8DD674CA965}"/>
    <cellStyle name="Normal 5 6 2 2 3 5" xfId="2952" xr:uid="{782DDD6C-2283-4289-87F2-02C6C4D5A5A2}"/>
    <cellStyle name="Normal 5 6 2 2 4" xfId="1396" xr:uid="{C8936D9E-3925-4572-8A30-E292919BC261}"/>
    <cellStyle name="Normal 5 6 2 2 4 2" xfId="2953" xr:uid="{1C4908B0-B1DF-4FFC-9CAE-F61B5B9822AA}"/>
    <cellStyle name="Normal 5 6 2 2 4 3" xfId="2954" xr:uid="{C5D5C127-0489-4A1E-AA12-0E806F3B67D1}"/>
    <cellStyle name="Normal 5 6 2 2 4 4" xfId="2955" xr:uid="{23ED6998-D529-4BF8-A1A3-C00A34785EE6}"/>
    <cellStyle name="Normal 5 6 2 2 5" xfId="2956" xr:uid="{C4823909-811B-45F3-8513-1DA757E443D0}"/>
    <cellStyle name="Normal 5 6 2 2 5 2" xfId="2957" xr:uid="{94C0FB55-6F50-41FA-A30C-FAB4955DEEAE}"/>
    <cellStyle name="Normal 5 6 2 2 5 3" xfId="2958" xr:uid="{728D2A94-A3C7-49C9-A0C0-23716637F290}"/>
    <cellStyle name="Normal 5 6 2 2 5 4" xfId="2959" xr:uid="{23128FED-6B98-4246-BBDA-EEC2CE9E2E88}"/>
    <cellStyle name="Normal 5 6 2 2 6" xfId="2960" xr:uid="{FA64D563-6C33-405B-BE71-F70C7A466B37}"/>
    <cellStyle name="Normal 5 6 2 2 7" xfId="2961" xr:uid="{A779A87B-DA2F-4659-936E-8F47F3395861}"/>
    <cellStyle name="Normal 5 6 2 2 8" xfId="2962" xr:uid="{827F71B0-4082-4270-BF10-ADFB4C89FED5}"/>
    <cellStyle name="Normal 5 6 2 3" xfId="576" xr:uid="{241B7218-A1F7-4CC9-9969-806BE54D4D42}"/>
    <cellStyle name="Normal 5 6 2 3 2" xfId="577" xr:uid="{0BDBAFFE-FE89-4B82-A3AA-D7F9D279F5F4}"/>
    <cellStyle name="Normal 5 6 2 3 2 2" xfId="578" xr:uid="{B42608E8-6954-4375-B25E-072A07DFBE49}"/>
    <cellStyle name="Normal 5 6 2 3 2 3" xfId="2963" xr:uid="{3B9D316F-6BA0-486A-89BB-F67C3DDCA0D2}"/>
    <cellStyle name="Normal 5 6 2 3 2 4" xfId="2964" xr:uid="{B226DA1D-1482-4C8C-8FE4-441420F0F71F}"/>
    <cellStyle name="Normal 5 6 2 3 3" xfId="579" xr:uid="{2841EA06-F8BB-45F3-A19C-0DB2189E4181}"/>
    <cellStyle name="Normal 5 6 2 3 3 2" xfId="2965" xr:uid="{EA1001AF-2958-4EA4-955C-36F127B65774}"/>
    <cellStyle name="Normal 5 6 2 3 3 3" xfId="2966" xr:uid="{DA987CD1-5860-4048-ADD8-628B59457559}"/>
    <cellStyle name="Normal 5 6 2 3 3 4" xfId="2967" xr:uid="{17380B00-0A0C-4729-944B-AD9E2EA735DB}"/>
    <cellStyle name="Normal 5 6 2 3 4" xfId="2968" xr:uid="{1AE43883-5471-4A89-B5F5-CBA01D8F95C9}"/>
    <cellStyle name="Normal 5 6 2 3 5" xfId="2969" xr:uid="{CF766838-41B3-4438-9B63-B3FC176E673E}"/>
    <cellStyle name="Normal 5 6 2 3 6" xfId="2970" xr:uid="{0136FA76-5B61-4D47-9AC0-F96AEC940A8D}"/>
    <cellStyle name="Normal 5 6 2 4" xfId="580" xr:uid="{C20C46BA-270C-4DF2-80D0-D5EFB1D735FB}"/>
    <cellStyle name="Normal 5 6 2 4 2" xfId="581" xr:uid="{D9519084-F577-4853-A1CD-8931C6594F0E}"/>
    <cellStyle name="Normal 5 6 2 4 2 2" xfId="2971" xr:uid="{CEF27A38-9E81-45F9-B083-C57A259ADD8D}"/>
    <cellStyle name="Normal 5 6 2 4 2 3" xfId="2972" xr:uid="{0C66DD6A-9C55-468F-855B-42800AB80BCC}"/>
    <cellStyle name="Normal 5 6 2 4 2 4" xfId="2973" xr:uid="{EF3E61A6-8A58-4E18-A0C8-3C5B7C7B6C28}"/>
    <cellStyle name="Normal 5 6 2 4 3" xfId="2974" xr:uid="{7E05A5CD-6D5D-49A5-9684-2B66434FB0D0}"/>
    <cellStyle name="Normal 5 6 2 4 4" xfId="2975" xr:uid="{00F47E1B-213C-45DD-B448-7FEE289711DE}"/>
    <cellStyle name="Normal 5 6 2 4 5" xfId="2976" xr:uid="{8FB6F59E-D985-4341-B44F-6DD0AA41896C}"/>
    <cellStyle name="Normal 5 6 2 5" xfId="582" xr:uid="{85FD9C1F-0465-4401-9E4F-D4A968046CE8}"/>
    <cellStyle name="Normal 5 6 2 5 2" xfId="2977" xr:uid="{259E0B17-F5AF-4B3E-8871-1321CCC080A6}"/>
    <cellStyle name="Normal 5 6 2 5 3" xfId="2978" xr:uid="{96AEFA4E-7D94-4541-AB73-56D57CAF2812}"/>
    <cellStyle name="Normal 5 6 2 5 4" xfId="2979" xr:uid="{5A243519-392A-4B3E-9664-E4B9B13CE93A}"/>
    <cellStyle name="Normal 5 6 2 6" xfId="2980" xr:uid="{A1D9DC2B-362E-4BDE-9E12-AEA2E36761BA}"/>
    <cellStyle name="Normal 5 6 2 6 2" xfId="2981" xr:uid="{F4EBD2B9-6A41-467F-B691-3210826F1E15}"/>
    <cellStyle name="Normal 5 6 2 6 3" xfId="2982" xr:uid="{5F55A6BB-3C9A-4293-B285-1388D3D7888B}"/>
    <cellStyle name="Normal 5 6 2 6 4" xfId="2983" xr:uid="{9550B21D-2D57-4FDC-A999-93B0873BB8FF}"/>
    <cellStyle name="Normal 5 6 2 7" xfId="2984" xr:uid="{E946DCD3-2120-41BE-BFBF-2C8864789260}"/>
    <cellStyle name="Normal 5 6 2 8" xfId="2985" xr:uid="{D68E1226-AF33-4A45-9927-4EED6D3EA028}"/>
    <cellStyle name="Normal 5 6 2 9" xfId="2986" xr:uid="{5851DB4A-EAF0-4677-88D2-13D8083A79A9}"/>
    <cellStyle name="Normal 5 6 3" xfId="311" xr:uid="{1BAEA176-663D-4D97-8E6C-46E2F160EC11}"/>
    <cellStyle name="Normal 5 6 3 2" xfId="583" xr:uid="{7A56EDF1-204A-4D24-AED0-32FB806934DC}"/>
    <cellStyle name="Normal 5 6 3 2 2" xfId="584" xr:uid="{762FE513-5DD4-41AC-8EA0-DF9DEFFD957C}"/>
    <cellStyle name="Normal 5 6 3 2 2 2" xfId="1397" xr:uid="{3D623618-201B-4CD4-BF90-FCF3171742BD}"/>
    <cellStyle name="Normal 5 6 3 2 2 2 2" xfId="1398" xr:uid="{61FFF702-5EA1-42BA-ADFA-D2DC9E9402BF}"/>
    <cellStyle name="Normal 5 6 3 2 2 3" xfId="1399" xr:uid="{EDD0B660-23A8-4775-8100-0D4679E44789}"/>
    <cellStyle name="Normal 5 6 3 2 2 4" xfId="2987" xr:uid="{F8CFD39A-4B58-46B2-894D-44CBB604E019}"/>
    <cellStyle name="Normal 5 6 3 2 3" xfId="1400" xr:uid="{39B4C1C0-A267-4727-A4C4-850230499CBF}"/>
    <cellStyle name="Normal 5 6 3 2 3 2" xfId="1401" xr:uid="{3E2C08CB-89F3-4DBA-B793-AA20A1E95A4D}"/>
    <cellStyle name="Normal 5 6 3 2 3 3" xfId="2988" xr:uid="{1E152D95-D26C-485B-923A-7CB74747667C}"/>
    <cellStyle name="Normal 5 6 3 2 3 4" xfId="2989" xr:uid="{0F2BF9C6-1FA4-4523-8378-C722FE7FE0C5}"/>
    <cellStyle name="Normal 5 6 3 2 4" xfId="1402" xr:uid="{E3CFBDB2-8B9B-4656-9BA5-599D6D81AB71}"/>
    <cellStyle name="Normal 5 6 3 2 5" xfId="2990" xr:uid="{D971B432-242B-4DE9-8E09-C89D545C671B}"/>
    <cellStyle name="Normal 5 6 3 2 6" xfId="2991" xr:uid="{29AE28E6-0DEA-442A-B565-D10D531A7329}"/>
    <cellStyle name="Normal 5 6 3 3" xfId="585" xr:uid="{AFFD79A6-F8F4-4628-89C3-5530B09C0F07}"/>
    <cellStyle name="Normal 5 6 3 3 2" xfId="1403" xr:uid="{A319E367-75E0-4B1A-994D-59B475E31403}"/>
    <cellStyle name="Normal 5 6 3 3 2 2" xfId="1404" xr:uid="{271803D3-7CDA-4065-962A-1045E350540F}"/>
    <cellStyle name="Normal 5 6 3 3 2 3" xfId="2992" xr:uid="{4AB3CD23-9EC2-4CC9-89F5-6CE940F00C4B}"/>
    <cellStyle name="Normal 5 6 3 3 2 4" xfId="2993" xr:uid="{4DB4FFF1-8385-4DFF-8F13-DCE1C31F0321}"/>
    <cellStyle name="Normal 5 6 3 3 3" xfId="1405" xr:uid="{AF1569B8-676C-4358-B061-FE78C18AFEB4}"/>
    <cellStyle name="Normal 5 6 3 3 4" xfId="2994" xr:uid="{8D8C8101-A5E2-4B73-8AC6-C9D59FDCD77C}"/>
    <cellStyle name="Normal 5 6 3 3 5" xfId="2995" xr:uid="{70455CCD-28C6-42EE-8F6E-566F142CFE4F}"/>
    <cellStyle name="Normal 5 6 3 4" xfId="1406" xr:uid="{F7657D7A-4181-4237-8DCF-520FAF181280}"/>
    <cellStyle name="Normal 5 6 3 4 2" xfId="1407" xr:uid="{8901B452-319D-40D7-B58A-6EF8ABD03D1A}"/>
    <cellStyle name="Normal 5 6 3 4 3" xfId="2996" xr:uid="{C084F126-AD59-489A-BED6-48922C65C2E3}"/>
    <cellStyle name="Normal 5 6 3 4 4" xfId="2997" xr:uid="{51D24E2E-BE1E-4F95-846A-D2878DCCCDD4}"/>
    <cellStyle name="Normal 5 6 3 5" xfId="1408" xr:uid="{3CD32B5A-671D-447A-A538-DB7C27F72486}"/>
    <cellStyle name="Normal 5 6 3 5 2" xfId="2998" xr:uid="{DBEDFDAF-77C9-41C9-9331-3EFD3BF4B3B9}"/>
    <cellStyle name="Normal 5 6 3 5 3" xfId="2999" xr:uid="{8C5DC0CE-1A35-40DC-B5E0-2590D4FDD8BD}"/>
    <cellStyle name="Normal 5 6 3 5 4" xfId="3000" xr:uid="{4CB3B6AD-A080-41A8-9DC5-FAF6FFEF5F0C}"/>
    <cellStyle name="Normal 5 6 3 6" xfId="3001" xr:uid="{B7981EA8-F888-4E11-834E-BC09AF8B7808}"/>
    <cellStyle name="Normal 5 6 3 7" xfId="3002" xr:uid="{FFA3381D-090E-44DD-9312-5C3F69A3370D}"/>
    <cellStyle name="Normal 5 6 3 8" xfId="3003" xr:uid="{DF2E3BBF-A6CB-44DD-AD8F-81387246E9BA}"/>
    <cellStyle name="Normal 5 6 4" xfId="312" xr:uid="{C89153EB-C8DA-438A-B835-1D0086DCDF81}"/>
    <cellStyle name="Normal 5 6 4 2" xfId="586" xr:uid="{0F139C9A-134F-44B7-8F4F-9BEB48BF81F0}"/>
    <cellStyle name="Normal 5 6 4 2 2" xfId="587" xr:uid="{17B6B9E1-B097-4668-927C-59612F5DC0BF}"/>
    <cellStyle name="Normal 5 6 4 2 2 2" xfId="1409" xr:uid="{F788C04E-1C3F-459A-BCE3-B0C8CD3874D3}"/>
    <cellStyle name="Normal 5 6 4 2 2 3" xfId="3004" xr:uid="{8E4FD9AC-422F-44DA-AA12-4E15AACD1788}"/>
    <cellStyle name="Normal 5 6 4 2 2 4" xfId="3005" xr:uid="{912F835A-EF10-4F7E-8A23-4F2E79A2CE99}"/>
    <cellStyle name="Normal 5 6 4 2 3" xfId="1410" xr:uid="{A8A2395B-9DD4-44F6-B7F9-22EEBFFD8739}"/>
    <cellStyle name="Normal 5 6 4 2 4" xfId="3006" xr:uid="{992C7F24-4E58-41B6-B017-FCBCBBBD63F6}"/>
    <cellStyle name="Normal 5 6 4 2 5" xfId="3007" xr:uid="{A52C9108-73A9-4297-859D-745088F6722F}"/>
    <cellStyle name="Normal 5 6 4 3" xfId="588" xr:uid="{D7E8A45D-8993-4896-BA90-C59D35C79031}"/>
    <cellStyle name="Normal 5 6 4 3 2" xfId="1411" xr:uid="{59371FF7-DD41-4E2D-BFC5-6E2FE3901F58}"/>
    <cellStyle name="Normal 5 6 4 3 3" xfId="3008" xr:uid="{373FDDA9-98EB-4738-84E7-B52D6CDB7A32}"/>
    <cellStyle name="Normal 5 6 4 3 4" xfId="3009" xr:uid="{331A523B-B5B6-43D6-B773-F1C977CA0C02}"/>
    <cellStyle name="Normal 5 6 4 4" xfId="1412" xr:uid="{580EDA30-EE39-4675-826A-2EF7BDA0894F}"/>
    <cellStyle name="Normal 5 6 4 4 2" xfId="3010" xr:uid="{E58AD82F-46B8-463D-9397-1E2D9ED35D73}"/>
    <cellStyle name="Normal 5 6 4 4 3" xfId="3011" xr:uid="{F2D933D8-D28B-43CC-86D5-30C1F611ECBD}"/>
    <cellStyle name="Normal 5 6 4 4 4" xfId="3012" xr:uid="{52E902EA-3122-48DA-BE36-CA38683FEF9E}"/>
    <cellStyle name="Normal 5 6 4 5" xfId="3013" xr:uid="{F600451E-2067-4DD6-A74A-AEFEC77DD9CF}"/>
    <cellStyle name="Normal 5 6 4 6" xfId="3014" xr:uid="{FA9363CB-02F2-40C5-8CF1-90D53D10C040}"/>
    <cellStyle name="Normal 5 6 4 7" xfId="3015" xr:uid="{AC24CD8E-DA58-492B-A6A8-263AB5AD3216}"/>
    <cellStyle name="Normal 5 6 5" xfId="313" xr:uid="{1CF98012-672C-4FA2-9C72-6849C0D5262D}"/>
    <cellStyle name="Normal 5 6 5 2" xfId="589" xr:uid="{C6A90525-AEC8-4E4A-9222-D22C2C5AE566}"/>
    <cellStyle name="Normal 5 6 5 2 2" xfId="1413" xr:uid="{4D7A567A-FCBD-4EB8-858F-FCE5FF1C0B5F}"/>
    <cellStyle name="Normal 5 6 5 2 3" xfId="3016" xr:uid="{F7DCF570-4CF3-4C18-98A5-AF158B59A2A7}"/>
    <cellStyle name="Normal 5 6 5 2 4" xfId="3017" xr:uid="{F954698A-98EA-4095-99AD-15C28345E89C}"/>
    <cellStyle name="Normal 5 6 5 3" xfId="1414" xr:uid="{CD61449E-9B59-41B5-9591-81A7D10B2F44}"/>
    <cellStyle name="Normal 5 6 5 3 2" xfId="3018" xr:uid="{FA7D9664-DB64-4ECE-9AE8-537B45E680EB}"/>
    <cellStyle name="Normal 5 6 5 3 3" xfId="3019" xr:uid="{E7A20118-D8B4-46DD-B4D2-6EB058017443}"/>
    <cellStyle name="Normal 5 6 5 3 4" xfId="3020" xr:uid="{4D534D77-FC6C-4F75-8629-BABE17DAAAE2}"/>
    <cellStyle name="Normal 5 6 5 4" xfId="3021" xr:uid="{D4ECC17E-6DAD-4535-ABD2-E43546D76345}"/>
    <cellStyle name="Normal 5 6 5 5" xfId="3022" xr:uid="{E35FACA3-088C-49CF-BD3F-041CA35FB579}"/>
    <cellStyle name="Normal 5 6 5 6" xfId="3023" xr:uid="{3BB4AF06-7C64-49F2-B557-EA82D337E140}"/>
    <cellStyle name="Normal 5 6 6" xfId="590" xr:uid="{104017B3-9822-40E3-AACE-BB449727833E}"/>
    <cellStyle name="Normal 5 6 6 2" xfId="1415" xr:uid="{F8FB600C-7856-458C-8073-2BA5FCBD57EF}"/>
    <cellStyle name="Normal 5 6 6 2 2" xfId="3024" xr:uid="{255A2C7C-F10A-419C-BC2E-CF64867E9971}"/>
    <cellStyle name="Normal 5 6 6 2 3" xfId="3025" xr:uid="{F7FFAC02-79ED-4992-A1D7-0077991EC240}"/>
    <cellStyle name="Normal 5 6 6 2 4" xfId="3026" xr:uid="{AE9BDEDA-BE65-47EB-A28C-F265131B875F}"/>
    <cellStyle name="Normal 5 6 6 3" xfId="3027" xr:uid="{3F396FD5-71E6-42B6-A67C-583DEC7D7821}"/>
    <cellStyle name="Normal 5 6 6 4" xfId="3028" xr:uid="{3FE7900B-CD53-473A-A997-77C486C5753D}"/>
    <cellStyle name="Normal 5 6 6 5" xfId="3029" xr:uid="{8D069B83-CFCC-48BD-89B1-34B171A2208D}"/>
    <cellStyle name="Normal 5 6 7" xfId="1416" xr:uid="{35418BD8-8457-49D7-A81A-536C5BC998C5}"/>
    <cellStyle name="Normal 5 6 7 2" xfId="3030" xr:uid="{D124379D-EAB3-4FCA-9FD0-1BAAE398C091}"/>
    <cellStyle name="Normal 5 6 7 3" xfId="3031" xr:uid="{7D1EFF87-C564-4F98-B54C-1B9FFCF62DE0}"/>
    <cellStyle name="Normal 5 6 7 4" xfId="3032" xr:uid="{8A4E9136-3CC3-4237-BE34-21055C03483E}"/>
    <cellStyle name="Normal 5 6 8" xfId="3033" xr:uid="{6E650880-9DA3-4949-AC29-4BF09A6A081F}"/>
    <cellStyle name="Normal 5 6 8 2" xfId="3034" xr:uid="{6AF4F071-FAC5-43EA-A749-2D5BAC8CE72E}"/>
    <cellStyle name="Normal 5 6 8 3" xfId="3035" xr:uid="{12077AA4-5918-4772-9DA2-3C9B034B4FE6}"/>
    <cellStyle name="Normal 5 6 8 4" xfId="3036" xr:uid="{D15B65C3-FAEE-4CF4-A786-93CEDBFBB3BA}"/>
    <cellStyle name="Normal 5 6 9" xfId="3037" xr:uid="{5D8C067A-11AA-4577-967A-1921886958BC}"/>
    <cellStyle name="Normal 5 7" xfId="113" xr:uid="{FC2FEBFF-F700-48DB-8314-F2ACE3D53142}"/>
    <cellStyle name="Normal 5 7 2" xfId="114" xr:uid="{DEEDE0E0-87E1-44DA-B7B0-3009604A103A}"/>
    <cellStyle name="Normal 5 7 2 2" xfId="314" xr:uid="{C0C653BA-B036-47F3-B74D-930795F369F2}"/>
    <cellStyle name="Normal 5 7 2 2 2" xfId="591" xr:uid="{6CB32A8D-D2C9-4F37-BD9D-22E733B3D5AA}"/>
    <cellStyle name="Normal 5 7 2 2 2 2" xfId="1417" xr:uid="{EE2B1C6B-5D23-438C-8C7D-0567E6A88BBF}"/>
    <cellStyle name="Normal 5 7 2 2 2 3" xfId="3038" xr:uid="{D9ABE81D-D123-4B62-85F1-423D2BEF672E}"/>
    <cellStyle name="Normal 5 7 2 2 2 4" xfId="3039" xr:uid="{3724C287-1F1B-407F-982B-2C4921416D73}"/>
    <cellStyle name="Normal 5 7 2 2 3" xfId="1418" xr:uid="{0832A6AF-D7EC-41AD-896B-E7C3C21FEFF3}"/>
    <cellStyle name="Normal 5 7 2 2 3 2" xfId="3040" xr:uid="{EE6FC725-90B2-4A08-9577-9D76A8B903E1}"/>
    <cellStyle name="Normal 5 7 2 2 3 3" xfId="3041" xr:uid="{C2067585-CFD6-4A85-87A1-07CC0B73C053}"/>
    <cellStyle name="Normal 5 7 2 2 3 4" xfId="3042" xr:uid="{C1D20130-ACE0-4969-BC83-2F32F0A74094}"/>
    <cellStyle name="Normal 5 7 2 2 4" xfId="3043" xr:uid="{7D0FA81F-B80D-4DC3-B8A6-622024A34FEB}"/>
    <cellStyle name="Normal 5 7 2 2 5" xfId="3044" xr:uid="{5507C05E-BB1A-4266-9803-014BDE8B3AA1}"/>
    <cellStyle name="Normal 5 7 2 2 6" xfId="3045" xr:uid="{6AA96463-AE23-420D-AD38-99065E1F9C82}"/>
    <cellStyle name="Normal 5 7 2 3" xfId="592" xr:uid="{271AF259-4937-4F26-A693-03576A8ECC88}"/>
    <cellStyle name="Normal 5 7 2 3 2" xfId="1419" xr:uid="{3AF94EBC-F8CA-438F-9B8C-4A7998194BF4}"/>
    <cellStyle name="Normal 5 7 2 3 2 2" xfId="3046" xr:uid="{D5859BEC-327D-495F-8E7C-0F80D34AB747}"/>
    <cellStyle name="Normal 5 7 2 3 2 3" xfId="3047" xr:uid="{661571B1-3765-429F-932D-FA6CA1E9E90F}"/>
    <cellStyle name="Normal 5 7 2 3 2 4" xfId="3048" xr:uid="{316507AA-A5FC-4D80-BCE4-80256DD9CC35}"/>
    <cellStyle name="Normal 5 7 2 3 3" xfId="3049" xr:uid="{23514459-2623-4BEA-BEA2-D505FCD931AB}"/>
    <cellStyle name="Normal 5 7 2 3 4" xfId="3050" xr:uid="{F7BF699D-99D2-4521-9AD7-3F0A7FC72C91}"/>
    <cellStyle name="Normal 5 7 2 3 5" xfId="3051" xr:uid="{186375BD-2D40-4CEB-9F09-1E650B4C4376}"/>
    <cellStyle name="Normal 5 7 2 4" xfId="1420" xr:uid="{FAE19314-1DAD-4B52-968A-DAF1F5C0DFEA}"/>
    <cellStyle name="Normal 5 7 2 4 2" xfId="3052" xr:uid="{95133349-9075-4BFC-BC88-A2CEA29556B7}"/>
    <cellStyle name="Normal 5 7 2 4 3" xfId="3053" xr:uid="{A9C950B1-7ADF-491C-B134-3B2BA1C15982}"/>
    <cellStyle name="Normal 5 7 2 4 4" xfId="3054" xr:uid="{72099914-E255-4F7F-8947-7D5B5815AF22}"/>
    <cellStyle name="Normal 5 7 2 5" xfId="3055" xr:uid="{25B9F166-E601-4243-AB95-BE57606C5BA5}"/>
    <cellStyle name="Normal 5 7 2 5 2" xfId="3056" xr:uid="{5A8B011F-0D4A-433E-AD14-DD6A0DE5C64F}"/>
    <cellStyle name="Normal 5 7 2 5 3" xfId="3057" xr:uid="{083E44A9-CFEA-4E46-A6FA-A47970A4C666}"/>
    <cellStyle name="Normal 5 7 2 5 4" xfId="3058" xr:uid="{0808D459-8C3D-4DC7-9D69-13179D0591D8}"/>
    <cellStyle name="Normal 5 7 2 6" xfId="3059" xr:uid="{8B40E084-80FF-46BD-A12C-6D6C969222DF}"/>
    <cellStyle name="Normal 5 7 2 7" xfId="3060" xr:uid="{11675151-B8FA-4BEB-B5E7-12E3567B569B}"/>
    <cellStyle name="Normal 5 7 2 8" xfId="3061" xr:uid="{0076A325-EE3C-4000-89DF-D988E7C06A55}"/>
    <cellStyle name="Normal 5 7 3" xfId="315" xr:uid="{BCA876C3-FC9D-4B19-89E4-C0C828BC7F2C}"/>
    <cellStyle name="Normal 5 7 3 2" xfId="593" xr:uid="{EE05626C-B467-46C6-87F5-1D0B4A90548D}"/>
    <cellStyle name="Normal 5 7 3 2 2" xfId="594" xr:uid="{D0C6E191-6C02-45F3-B0FC-FB80AECE40F0}"/>
    <cellStyle name="Normal 5 7 3 2 3" xfId="3062" xr:uid="{03BA075F-3492-49D0-B536-6AAA05938963}"/>
    <cellStyle name="Normal 5 7 3 2 4" xfId="3063" xr:uid="{25AA4CDA-B9A0-4E5A-A835-A850187B6FF2}"/>
    <cellStyle name="Normal 5 7 3 3" xfId="595" xr:uid="{74B0199D-2172-471F-AC5A-A11E6C22F07E}"/>
    <cellStyle name="Normal 5 7 3 3 2" xfId="3064" xr:uid="{F8409892-7EEC-4BA7-9CFB-2AD2C6D0FC2B}"/>
    <cellStyle name="Normal 5 7 3 3 3" xfId="3065" xr:uid="{ECAFB8D2-4DA7-43BB-A52E-2EB012EDA55E}"/>
    <cellStyle name="Normal 5 7 3 3 4" xfId="3066" xr:uid="{088A7D1F-C4F0-4749-B6A3-E74C7404B362}"/>
    <cellStyle name="Normal 5 7 3 4" xfId="3067" xr:uid="{5EE4194D-F0A6-43CE-9380-D009FD393982}"/>
    <cellStyle name="Normal 5 7 3 5" xfId="3068" xr:uid="{6A112FF4-15DD-464C-B452-B76DDD7CAB3F}"/>
    <cellStyle name="Normal 5 7 3 6" xfId="3069" xr:uid="{E19AFB54-F43B-49E5-919D-3BF469928743}"/>
    <cellStyle name="Normal 5 7 4" xfId="316" xr:uid="{F37ACA5E-F19D-4444-87B9-506C47DA9CE0}"/>
    <cellStyle name="Normal 5 7 4 2" xfId="596" xr:uid="{43513821-980A-444E-BD04-0F9545945F23}"/>
    <cellStyle name="Normal 5 7 4 2 2" xfId="3070" xr:uid="{4AE2E753-F5B8-4FEA-B6EB-71F14E0D15C2}"/>
    <cellStyle name="Normal 5 7 4 2 3" xfId="3071" xr:uid="{06A20408-3591-46C5-9ABB-A0B0A901AC96}"/>
    <cellStyle name="Normal 5 7 4 2 4" xfId="3072" xr:uid="{36B18FCA-C002-4057-BCF9-1178B1B40C47}"/>
    <cellStyle name="Normal 5 7 4 3" xfId="3073" xr:uid="{66C6F348-658A-46E2-8C32-DF3A8234171F}"/>
    <cellStyle name="Normal 5 7 4 4" xfId="3074" xr:uid="{AE6D0B57-D2DD-49F8-B338-89C96671B202}"/>
    <cellStyle name="Normal 5 7 4 5" xfId="3075" xr:uid="{974AF207-11F5-4CA5-B2E1-2F780904B9E6}"/>
    <cellStyle name="Normal 5 7 5" xfId="597" xr:uid="{40E98D47-037A-4488-8696-17CDEF1107AE}"/>
    <cellStyle name="Normal 5 7 5 2" xfId="3076" xr:uid="{22E6BED0-6B64-41D5-B9DE-4B1F54421DEA}"/>
    <cellStyle name="Normal 5 7 5 3" xfId="3077" xr:uid="{FE4EC306-A403-48D4-983E-9BA0A4106EE4}"/>
    <cellStyle name="Normal 5 7 5 4" xfId="3078" xr:uid="{09F51371-B474-4441-806C-96279C264B75}"/>
    <cellStyle name="Normal 5 7 6" xfId="3079" xr:uid="{341FE7D2-9613-4B46-8765-C5C42D4D3CA3}"/>
    <cellStyle name="Normal 5 7 6 2" xfId="3080" xr:uid="{A88E1344-FA53-43D4-A936-3CE7B9AEC53F}"/>
    <cellStyle name="Normal 5 7 6 3" xfId="3081" xr:uid="{04C8C43B-66E9-425E-82C7-A070B7DC3CE6}"/>
    <cellStyle name="Normal 5 7 6 4" xfId="3082" xr:uid="{C40B85DA-2A99-4BB6-A442-28013DC948FE}"/>
    <cellStyle name="Normal 5 7 7" xfId="3083" xr:uid="{CED45376-D29A-42E2-A77B-7B4715549174}"/>
    <cellStyle name="Normal 5 7 8" xfId="3084" xr:uid="{D7203CB0-CDB4-4F1A-AD7F-5C4777E28316}"/>
    <cellStyle name="Normal 5 7 9" xfId="3085" xr:uid="{FF1386C3-3AA5-4D78-AB1B-52D2AFC3EE9F}"/>
    <cellStyle name="Normal 5 8" xfId="115" xr:uid="{523A098D-3FDF-4AF6-A500-45C7ED04979D}"/>
    <cellStyle name="Normal 5 8 2" xfId="317" xr:uid="{CF725B79-470A-4CB5-B6BC-D0B09C5001B1}"/>
    <cellStyle name="Normal 5 8 2 2" xfId="598" xr:uid="{A7877986-9EE8-4967-920B-3F3F3BDAF484}"/>
    <cellStyle name="Normal 5 8 2 2 2" xfId="1421" xr:uid="{79656BE2-BCFA-4DD7-987F-0F6F9F8B1F78}"/>
    <cellStyle name="Normal 5 8 2 2 2 2" xfId="1422" xr:uid="{F305E83E-A680-47E7-A7DC-4E817909F38C}"/>
    <cellStyle name="Normal 5 8 2 2 3" xfId="1423" xr:uid="{4B02E677-8231-4187-A36C-53A0737E9B2A}"/>
    <cellStyle name="Normal 5 8 2 2 4" xfId="3086" xr:uid="{16910376-A72C-4798-AF5A-67D181E6FF66}"/>
    <cellStyle name="Normal 5 8 2 3" xfId="1424" xr:uid="{24D85D3D-8DE8-44B4-89E7-5EFAFD0AB354}"/>
    <cellStyle name="Normal 5 8 2 3 2" xfId="1425" xr:uid="{63B40E6D-EC25-430A-A53D-4682FDD0D5A5}"/>
    <cellStyle name="Normal 5 8 2 3 3" xfId="3087" xr:uid="{18D57651-0202-4A5D-9C20-DDA525FCA327}"/>
    <cellStyle name="Normal 5 8 2 3 4" xfId="3088" xr:uid="{3D70F764-F852-4846-849D-B9030DF04451}"/>
    <cellStyle name="Normal 5 8 2 4" xfId="1426" xr:uid="{624C224B-2984-445B-80D3-C3D4485FEEFB}"/>
    <cellStyle name="Normal 5 8 2 5" xfId="3089" xr:uid="{6CEA4EA1-A873-4596-8027-08C95150946E}"/>
    <cellStyle name="Normal 5 8 2 6" xfId="3090" xr:uid="{3BB292A7-C4BC-41AA-9F49-63F8CF3E9993}"/>
    <cellStyle name="Normal 5 8 3" xfId="599" xr:uid="{FA423529-3AB2-4B14-AFDA-17F432F67059}"/>
    <cellStyle name="Normal 5 8 3 2" xfId="1427" xr:uid="{A0E7F454-6015-4245-89E9-07C1EC1211CE}"/>
    <cellStyle name="Normal 5 8 3 2 2" xfId="1428" xr:uid="{E9D250F2-25D7-464D-9497-D2BB1E491F17}"/>
    <cellStyle name="Normal 5 8 3 2 3" xfId="3091" xr:uid="{D69ABB1A-A748-4DA9-802A-1C2DF8A77DA7}"/>
    <cellStyle name="Normal 5 8 3 2 4" xfId="3092" xr:uid="{3558A1EE-CD59-4F61-84C1-F6AA85977038}"/>
    <cellStyle name="Normal 5 8 3 3" xfId="1429" xr:uid="{50798C18-7B78-4ECF-9AC1-D33BF01C4114}"/>
    <cellStyle name="Normal 5 8 3 4" xfId="3093" xr:uid="{C110C7E4-360F-405E-8D86-A44129E36833}"/>
    <cellStyle name="Normal 5 8 3 5" xfId="3094" xr:uid="{3F410EC5-948A-4619-907B-2A510010CCC8}"/>
    <cellStyle name="Normal 5 8 4" xfId="1430" xr:uid="{D7A8E342-43D3-4FED-9B25-FB4E44D794AE}"/>
    <cellStyle name="Normal 5 8 4 2" xfId="1431" xr:uid="{0FFC2AB2-8E3D-4EFA-A6B6-01E3E1534F34}"/>
    <cellStyle name="Normal 5 8 4 3" xfId="3095" xr:uid="{B362BF6F-EEDB-4C05-956F-78EC9B3F3B02}"/>
    <cellStyle name="Normal 5 8 4 4" xfId="3096" xr:uid="{C7C486DB-92BB-4F2E-AFA0-3EAAF515C41D}"/>
    <cellStyle name="Normal 5 8 5" xfId="1432" xr:uid="{F71B0074-8A5F-4767-922C-901D231F9212}"/>
    <cellStyle name="Normal 5 8 5 2" xfId="3097" xr:uid="{10DA1347-0B35-42D8-B0E2-C7F5B98AD6DB}"/>
    <cellStyle name="Normal 5 8 5 3" xfId="3098" xr:uid="{51D0DE0A-D988-4CA6-986C-0682E9193323}"/>
    <cellStyle name="Normal 5 8 5 4" xfId="3099" xr:uid="{5BBF12BE-0C19-45A9-A8A0-B9D4E58BE825}"/>
    <cellStyle name="Normal 5 8 6" xfId="3100" xr:uid="{F8AB1874-058B-4B88-A8FD-CE741FF6D56A}"/>
    <cellStyle name="Normal 5 8 7" xfId="3101" xr:uid="{3AB2F3C0-4858-4A53-8141-166AD38BB5DA}"/>
    <cellStyle name="Normal 5 8 8" xfId="3102" xr:uid="{6C10FF12-4E2F-4F02-A103-F147B272E76B}"/>
    <cellStyle name="Normal 5 9" xfId="318" xr:uid="{D568256E-05DB-40CE-900C-FAC353F2D471}"/>
    <cellStyle name="Normal 5 9 2" xfId="600" xr:uid="{1763D1BB-CED9-4E98-81BF-2381BCD5857E}"/>
    <cellStyle name="Normal 5 9 2 2" xfId="601" xr:uid="{E0AD376A-4EAB-43B6-B032-9E0E2C6388D3}"/>
    <cellStyle name="Normal 5 9 2 2 2" xfId="1433" xr:uid="{7C3F3402-C5C8-496D-B6F2-FE489D926B49}"/>
    <cellStyle name="Normal 5 9 2 2 3" xfId="3103" xr:uid="{8C036830-97AA-422C-8ECF-E323A1F8D760}"/>
    <cellStyle name="Normal 5 9 2 2 4" xfId="3104" xr:uid="{0FBC3677-E15C-49F1-8F33-FE7B53A0BE08}"/>
    <cellStyle name="Normal 5 9 2 3" xfId="1434" xr:uid="{5403C15F-A6C6-405E-AF4D-686EDF902363}"/>
    <cellStyle name="Normal 5 9 2 4" xfId="3105" xr:uid="{0C67DB99-96B1-470D-8276-48D86ADEAB37}"/>
    <cellStyle name="Normal 5 9 2 5" xfId="3106" xr:uid="{E009B3F0-01E1-4F06-9638-426CBF359D41}"/>
    <cellStyle name="Normal 5 9 3" xfId="602" xr:uid="{9AF9F9A9-FDB7-401F-AFCB-3B3CDC1F6FB5}"/>
    <cellStyle name="Normal 5 9 3 2" xfId="1435" xr:uid="{6826E567-274F-4736-8273-3BCFA2D3EE92}"/>
    <cellStyle name="Normal 5 9 3 3" xfId="3107" xr:uid="{D7B1C5D5-8BBD-4D13-93EF-D4336B72D542}"/>
    <cellStyle name="Normal 5 9 3 4" xfId="3108" xr:uid="{8E2D2A1C-058C-4BCD-9094-24099CF5A719}"/>
    <cellStyle name="Normal 5 9 4" xfId="1436" xr:uid="{D8442EDB-00E2-41CC-B312-FB57F011DB06}"/>
    <cellStyle name="Normal 5 9 4 2" xfId="3109" xr:uid="{A034FD0F-5B67-45CA-985E-F8A07195A297}"/>
    <cellStyle name="Normal 5 9 4 3" xfId="3110" xr:uid="{8C71773A-BF07-4BCB-9DFF-1A42334885E9}"/>
    <cellStyle name="Normal 5 9 4 4" xfId="3111" xr:uid="{891AFE44-0765-47E3-8807-236FC9A2E06B}"/>
    <cellStyle name="Normal 5 9 5" xfId="3112" xr:uid="{AF1AA1D2-654F-4A05-8CA4-74254C7AAD72}"/>
    <cellStyle name="Normal 5 9 6" xfId="3113" xr:uid="{1CEFC656-2676-4253-A543-4D42F93D9882}"/>
    <cellStyle name="Normal 5 9 7" xfId="3114" xr:uid="{7042ED65-66AE-4D1B-8476-982D2DCE55CD}"/>
    <cellStyle name="Normal 6" xfId="64" xr:uid="{178447CF-55FC-4FD9-AA89-15F8668C5F20}"/>
    <cellStyle name="Normal 6 10" xfId="319" xr:uid="{6BAAF41F-937C-4CE1-8799-675E5E8D2E5F}"/>
    <cellStyle name="Normal 6 10 2" xfId="1437" xr:uid="{E3C0363D-0E23-4E9C-AA83-F0A4FDEC98EA}"/>
    <cellStyle name="Normal 6 10 2 2" xfId="3115" xr:uid="{4B5EFA53-95AB-44B9-9185-56F70ED8BD92}"/>
    <cellStyle name="Normal 6 10 2 2 2" xfId="4588" xr:uid="{C4DF70E1-A780-4FED-9D4A-ABEDF7080A74}"/>
    <cellStyle name="Normal 6 10 2 3" xfId="3116" xr:uid="{84CE052C-4F84-497F-A8CD-D39A1F0DB42B}"/>
    <cellStyle name="Normal 6 10 2 4" xfId="3117" xr:uid="{DC5936FD-2E51-46DF-8378-D499D37B8E01}"/>
    <cellStyle name="Normal 6 10 2 5" xfId="5349" xr:uid="{7B7B205D-0567-4355-9F32-082A42E75A8F}"/>
    <cellStyle name="Normal 6 10 3" xfId="3118" xr:uid="{A57699EB-0311-4D2F-9610-AAC58308D91F}"/>
    <cellStyle name="Normal 6 10 4" xfId="3119" xr:uid="{0E805789-1890-4EC4-9610-7BF6248352DD}"/>
    <cellStyle name="Normal 6 10 5" xfId="3120" xr:uid="{94B700D4-42F8-497A-8718-6593219523EC}"/>
    <cellStyle name="Normal 6 11" xfId="1438" xr:uid="{1B7B7FFD-F263-4409-BF55-8C98DDAD9AEA}"/>
    <cellStyle name="Normal 6 11 2" xfId="3121" xr:uid="{26D86F30-2B5B-4F83-B84D-0FE16ECFCA45}"/>
    <cellStyle name="Normal 6 11 3" xfId="3122" xr:uid="{A442BC1C-F9B0-46AA-98E7-90CED39BFD80}"/>
    <cellStyle name="Normal 6 11 4" xfId="3123" xr:uid="{623C72D3-83E4-4CA5-9437-44E2C9F6F12C}"/>
    <cellStyle name="Normal 6 12" xfId="902" xr:uid="{4B429C4D-9D77-48CA-80BF-C71D523C0CE3}"/>
    <cellStyle name="Normal 6 12 2" xfId="3124" xr:uid="{1CAA26A6-6D32-47D0-B8E0-4AEDF1FB4B6B}"/>
    <cellStyle name="Normal 6 12 3" xfId="3125" xr:uid="{02A7C172-6287-4E68-A358-8858EB7B886F}"/>
    <cellStyle name="Normal 6 12 4" xfId="3126" xr:uid="{8DA95373-CDB7-4E63-ACCB-0EE5121C5788}"/>
    <cellStyle name="Normal 6 13" xfId="899" xr:uid="{123C196A-7C67-45BF-BEBC-6268BDF8F91A}"/>
    <cellStyle name="Normal 6 13 2" xfId="3128" xr:uid="{5BBB7E9A-3665-4084-8529-0492D3887104}"/>
    <cellStyle name="Normal 6 13 3" xfId="4315" xr:uid="{A3AA076F-F6A1-4AA4-9159-5A44783483A0}"/>
    <cellStyle name="Normal 6 13 4" xfId="3127" xr:uid="{3B7264B1-4E22-41FF-8DA2-90A43E082E1E}"/>
    <cellStyle name="Normal 6 13 5" xfId="5319" xr:uid="{1DECEDB1-7320-4AF4-9015-109EF73F8C3F}"/>
    <cellStyle name="Normal 6 14" xfId="3129" xr:uid="{6BE39661-EC58-49ED-B141-4AB18493CB3E}"/>
    <cellStyle name="Normal 6 15" xfId="3130" xr:uid="{E2EB072A-F55D-488E-BF5D-55B249A8D897}"/>
    <cellStyle name="Normal 6 16" xfId="3131" xr:uid="{5CC68952-939C-4E5C-8E68-5A999720A239}"/>
    <cellStyle name="Normal 6 2" xfId="65" xr:uid="{86D3D933-1874-4FAB-AF43-CA591C47961F}"/>
    <cellStyle name="Normal 6 2 2" xfId="320" xr:uid="{B2F90CBB-9234-4FBE-9D54-5F5774B7F8FC}"/>
    <cellStyle name="Normal 6 2 2 2" xfId="4671" xr:uid="{D6AAC8AB-DE94-4E69-A8C4-A6496457DEA4}"/>
    <cellStyle name="Normal 6 2 3" xfId="4560" xr:uid="{A8E4A80A-1FF4-4BB5-83E9-FBF099A232AA}"/>
    <cellStyle name="Normal 6 3" xfId="116" xr:uid="{20C8F33F-E394-484D-AA01-30E4D7969EE9}"/>
    <cellStyle name="Normal 6 3 10" xfId="3132" xr:uid="{A17F03D6-FE91-41B9-9EBA-44039B7982B4}"/>
    <cellStyle name="Normal 6 3 11" xfId="3133" xr:uid="{06FB29A1-A3F9-4A23-8759-3945F5EE21A4}"/>
    <cellStyle name="Normal 6 3 2" xfId="117" xr:uid="{F1F37A7B-31ED-4570-B24B-1B46949012B1}"/>
    <cellStyle name="Normal 6 3 2 2" xfId="118" xr:uid="{91428320-455D-4636-8A09-72EA80CC8CD3}"/>
    <cellStyle name="Normal 6 3 2 2 2" xfId="321" xr:uid="{9117BDDB-F4E0-43B4-91D7-EDD8D0AD58D8}"/>
    <cellStyle name="Normal 6 3 2 2 2 2" xfId="603" xr:uid="{FE54CFDE-AB31-4FAF-87DB-F2845658CAEB}"/>
    <cellStyle name="Normal 6 3 2 2 2 2 2" xfId="604" xr:uid="{E01469C8-2451-405D-84E4-CC5845856BD9}"/>
    <cellStyle name="Normal 6 3 2 2 2 2 2 2" xfId="1439" xr:uid="{A8B938C4-5AFF-491F-A9E6-874C8BB462B8}"/>
    <cellStyle name="Normal 6 3 2 2 2 2 2 2 2" xfId="1440" xr:uid="{80A5F5CE-1092-4023-AD06-CA9361090191}"/>
    <cellStyle name="Normal 6 3 2 2 2 2 2 3" xfId="1441" xr:uid="{FAAB4D3A-B062-4E90-9F26-F8DA4BE86631}"/>
    <cellStyle name="Normal 6 3 2 2 2 2 3" xfId="1442" xr:uid="{BE13E45D-9169-4BF5-84A4-93DD23F6ECD3}"/>
    <cellStyle name="Normal 6 3 2 2 2 2 3 2" xfId="1443" xr:uid="{1A19FC65-5526-4ACF-8CE1-A773EB565296}"/>
    <cellStyle name="Normal 6 3 2 2 2 2 4" xfId="1444" xr:uid="{79A5807D-12FC-48A8-8792-94E882C5237A}"/>
    <cellStyle name="Normal 6 3 2 2 2 3" xfId="605" xr:uid="{3EBED050-5A0D-4BBA-88A1-5574E061D397}"/>
    <cellStyle name="Normal 6 3 2 2 2 3 2" xfId="1445" xr:uid="{AFC2A931-3442-4C76-B578-4DEE1335D7CD}"/>
    <cellStyle name="Normal 6 3 2 2 2 3 2 2" xfId="1446" xr:uid="{DB9A1F90-EB4B-48C2-A6C4-D04978DEDAC5}"/>
    <cellStyle name="Normal 6 3 2 2 2 3 3" xfId="1447" xr:uid="{BE90F35B-F4E6-4E11-A1BB-A8836DFF391F}"/>
    <cellStyle name="Normal 6 3 2 2 2 3 4" xfId="3134" xr:uid="{DA091E5A-B372-42C5-944B-D1F07B47AFF6}"/>
    <cellStyle name="Normal 6 3 2 2 2 4" xfId="1448" xr:uid="{6EA72F1B-9B09-4CCE-9B33-918AB7D492EA}"/>
    <cellStyle name="Normal 6 3 2 2 2 4 2" xfId="1449" xr:uid="{13C21DBD-0FCB-47B6-A0FD-A0F8F3717DA5}"/>
    <cellStyle name="Normal 6 3 2 2 2 5" xfId="1450" xr:uid="{9009E00B-5FAD-4481-887B-55C14887B1AE}"/>
    <cellStyle name="Normal 6 3 2 2 2 6" xfId="3135" xr:uid="{B0C51B7B-9D5C-402D-A666-7744FBB0F2C4}"/>
    <cellStyle name="Normal 6 3 2 2 3" xfId="322" xr:uid="{F04D319B-0CFC-4CD2-9656-71F442875EAC}"/>
    <cellStyle name="Normal 6 3 2 2 3 2" xfId="606" xr:uid="{67BA6FC3-8AA1-4A3F-A2DF-D022FDB6B6B6}"/>
    <cellStyle name="Normal 6 3 2 2 3 2 2" xfId="607" xr:uid="{D4AA2516-C604-4534-B412-203B619437B9}"/>
    <cellStyle name="Normal 6 3 2 2 3 2 2 2" xfId="1451" xr:uid="{19AFA092-57B4-4C3E-BD00-E06007864143}"/>
    <cellStyle name="Normal 6 3 2 2 3 2 2 2 2" xfId="1452" xr:uid="{7CE4EEC4-E389-4232-BF69-BD323EE0ED4D}"/>
    <cellStyle name="Normal 6 3 2 2 3 2 2 3" xfId="1453" xr:uid="{B57B3BFE-1CF2-455C-8490-D15C844F8436}"/>
    <cellStyle name="Normal 6 3 2 2 3 2 3" xfId="1454" xr:uid="{06DB90E8-400F-40B7-AB10-2AEAB8AE1F57}"/>
    <cellStyle name="Normal 6 3 2 2 3 2 3 2" xfId="1455" xr:uid="{CF66AB98-61A4-4B4A-880B-844093665D46}"/>
    <cellStyle name="Normal 6 3 2 2 3 2 4" xfId="1456" xr:uid="{5F897FCB-63AD-4AB8-9B15-06A62D6818EE}"/>
    <cellStyle name="Normal 6 3 2 2 3 3" xfId="608" xr:uid="{59E5BFC4-548A-43EC-B8DF-9E8D787BDB9D}"/>
    <cellStyle name="Normal 6 3 2 2 3 3 2" xfId="1457" xr:uid="{56D69339-4B16-4B51-9178-0F7E2A6A208B}"/>
    <cellStyle name="Normal 6 3 2 2 3 3 2 2" xfId="1458" xr:uid="{68746200-0E84-4D0E-8967-38061B673A70}"/>
    <cellStyle name="Normal 6 3 2 2 3 3 3" xfId="1459" xr:uid="{6C5B7D85-B280-42B7-88AA-87616640A32E}"/>
    <cellStyle name="Normal 6 3 2 2 3 4" xfId="1460" xr:uid="{A1B8AA53-01FB-4473-B46A-9559B2686C41}"/>
    <cellStyle name="Normal 6 3 2 2 3 4 2" xfId="1461" xr:uid="{9BF89715-CEF5-422F-A076-736239C1C5DC}"/>
    <cellStyle name="Normal 6 3 2 2 3 5" xfId="1462" xr:uid="{51490A3B-C8DC-40A7-B7C6-B01A8F7D8330}"/>
    <cellStyle name="Normal 6 3 2 2 4" xfId="609" xr:uid="{B03D1499-33AA-4607-BCF2-7C78A6BD7B58}"/>
    <cellStyle name="Normal 6 3 2 2 4 2" xfId="610" xr:uid="{3BB14187-7843-440F-9FCB-CD22B96B0059}"/>
    <cellStyle name="Normal 6 3 2 2 4 2 2" xfId="1463" xr:uid="{C8202FF0-D279-4541-85AD-EDB24ED6A3C9}"/>
    <cellStyle name="Normal 6 3 2 2 4 2 2 2" xfId="1464" xr:uid="{B34E57E6-697C-40B4-B01F-AF60A73401A1}"/>
    <cellStyle name="Normal 6 3 2 2 4 2 3" xfId="1465" xr:uid="{E1A07CC8-ADC3-4378-B070-CEB5107C80E7}"/>
    <cellStyle name="Normal 6 3 2 2 4 3" xfId="1466" xr:uid="{B0DF754A-137F-4707-8F4B-FEDF0FD0CF07}"/>
    <cellStyle name="Normal 6 3 2 2 4 3 2" xfId="1467" xr:uid="{2F93C74A-1AB5-40C6-ADEB-5F576A2B24DA}"/>
    <cellStyle name="Normal 6 3 2 2 4 4" xfId="1468" xr:uid="{D3D4B52A-E1EB-4481-8570-40CAE8B61547}"/>
    <cellStyle name="Normal 6 3 2 2 5" xfId="611" xr:uid="{2F71C394-5817-43D4-8333-F2D1C042624D}"/>
    <cellStyle name="Normal 6 3 2 2 5 2" xfId="1469" xr:uid="{667CA951-4192-4985-A744-4895B5A86B36}"/>
    <cellStyle name="Normal 6 3 2 2 5 2 2" xfId="1470" xr:uid="{7EF4E0C5-A3BD-46A7-BF16-865C28376E05}"/>
    <cellStyle name="Normal 6 3 2 2 5 3" xfId="1471" xr:uid="{D6FF334E-B3DB-441C-AF94-080AD6EE7E0A}"/>
    <cellStyle name="Normal 6 3 2 2 5 4" xfId="3136" xr:uid="{E8A7E012-758B-464A-86D1-2E09756EF9D3}"/>
    <cellStyle name="Normal 6 3 2 2 6" xfId="1472" xr:uid="{9BC51D35-55C4-46DD-82B9-677CAAA89C3A}"/>
    <cellStyle name="Normal 6 3 2 2 6 2" xfId="1473" xr:uid="{103384B2-88D8-4941-B1D6-3B1A601393F6}"/>
    <cellStyle name="Normal 6 3 2 2 7" xfId="1474" xr:uid="{815D3740-2320-4398-94F8-F9D1E01337D2}"/>
    <cellStyle name="Normal 6 3 2 2 8" xfId="3137" xr:uid="{863D9B04-D7AD-43AF-8359-0E7C136586B2}"/>
    <cellStyle name="Normal 6 3 2 3" xfId="323" xr:uid="{769B3793-70C4-467F-AEA3-4C8DAD8BB191}"/>
    <cellStyle name="Normal 6 3 2 3 2" xfId="612" xr:uid="{2F56FFEC-99A6-4C08-9FA5-B5E5203E89F1}"/>
    <cellStyle name="Normal 6 3 2 3 2 2" xfId="613" xr:uid="{47EBCF45-DAF7-44A4-A376-28BD64DDCCC7}"/>
    <cellStyle name="Normal 6 3 2 3 2 2 2" xfId="1475" xr:uid="{7CF321F1-4E49-4E85-AF7C-894A6FE2F17F}"/>
    <cellStyle name="Normal 6 3 2 3 2 2 2 2" xfId="1476" xr:uid="{83877BB5-EC77-49C8-8EAD-C4C73FA7E0D5}"/>
    <cellStyle name="Normal 6 3 2 3 2 2 3" xfId="1477" xr:uid="{90491921-7114-4E45-A695-8F52524AFBBC}"/>
    <cellStyle name="Normal 6 3 2 3 2 3" xfId="1478" xr:uid="{6F70E676-86A5-41B6-9A3D-F02B57F0D721}"/>
    <cellStyle name="Normal 6 3 2 3 2 3 2" xfId="1479" xr:uid="{57C90178-39C0-4EEE-A0DE-007182E5B55C}"/>
    <cellStyle name="Normal 6 3 2 3 2 4" xfId="1480" xr:uid="{E9F05C00-4C99-44CB-8E4D-3CFD4CF6959F}"/>
    <cellStyle name="Normal 6 3 2 3 3" xfId="614" xr:uid="{09775367-9A9F-46E3-BB1F-C600009E9E32}"/>
    <cellStyle name="Normal 6 3 2 3 3 2" xfId="1481" xr:uid="{308D6F99-C6DA-451B-8B03-A7FD466C6A19}"/>
    <cellStyle name="Normal 6 3 2 3 3 2 2" xfId="1482" xr:uid="{5F6BA25C-3042-4EC2-ACA3-4520D7D47502}"/>
    <cellStyle name="Normal 6 3 2 3 3 3" xfId="1483" xr:uid="{5119E8A8-89FC-4432-8BD5-A164691C0575}"/>
    <cellStyle name="Normal 6 3 2 3 3 4" xfId="3138" xr:uid="{1B4F0398-6AA7-4B11-B27F-5681A08F7979}"/>
    <cellStyle name="Normal 6 3 2 3 4" xfId="1484" xr:uid="{E52F7499-9061-4343-8F3E-D2B4FDB3930E}"/>
    <cellStyle name="Normal 6 3 2 3 4 2" xfId="1485" xr:uid="{AC198757-9F13-409B-AB6E-29753AE88C3E}"/>
    <cellStyle name="Normal 6 3 2 3 5" xfId="1486" xr:uid="{00D6DC9C-41F8-47A2-90FE-37158B64F68B}"/>
    <cellStyle name="Normal 6 3 2 3 6" xfId="3139" xr:uid="{819254F0-1291-45C8-9470-ADD27F84B532}"/>
    <cellStyle name="Normal 6 3 2 4" xfId="324" xr:uid="{81388382-439D-4145-8409-A050A938D914}"/>
    <cellStyle name="Normal 6 3 2 4 2" xfId="615" xr:uid="{B2C9E2C4-1C11-46CF-9493-D88C10C9310A}"/>
    <cellStyle name="Normal 6 3 2 4 2 2" xfId="616" xr:uid="{77A30F38-91DD-46D3-8C44-63B417D1BC3D}"/>
    <cellStyle name="Normal 6 3 2 4 2 2 2" xfId="1487" xr:uid="{9E23A00A-146C-4071-B66A-53FB5334B916}"/>
    <cellStyle name="Normal 6 3 2 4 2 2 2 2" xfId="1488" xr:uid="{D21E0A2E-5E8F-4719-AC89-C0BB54E7E496}"/>
    <cellStyle name="Normal 6 3 2 4 2 2 3" xfId="1489" xr:uid="{9A6CC41C-D504-4D1B-8340-FEDAA73C7183}"/>
    <cellStyle name="Normal 6 3 2 4 2 3" xfId="1490" xr:uid="{1424724E-5CD0-44A0-AC81-4BE3D4DD654E}"/>
    <cellStyle name="Normal 6 3 2 4 2 3 2" xfId="1491" xr:uid="{AC135823-D3F7-4464-896E-D9C5B1A2B141}"/>
    <cellStyle name="Normal 6 3 2 4 2 4" xfId="1492" xr:uid="{A1FC6E4E-657D-4602-B331-1EE9F1CF8C06}"/>
    <cellStyle name="Normal 6 3 2 4 3" xfId="617" xr:uid="{BEECDEE0-BB20-49F3-AC17-54ACE693D885}"/>
    <cellStyle name="Normal 6 3 2 4 3 2" xfId="1493" xr:uid="{210A26E3-394D-461D-BEB4-0A613091719A}"/>
    <cellStyle name="Normal 6 3 2 4 3 2 2" xfId="1494" xr:uid="{7694B9C5-AE46-4B08-98D4-509C9FAFABF3}"/>
    <cellStyle name="Normal 6 3 2 4 3 3" xfId="1495" xr:uid="{C72F8143-6749-43B4-92EA-972332558478}"/>
    <cellStyle name="Normal 6 3 2 4 4" xfId="1496" xr:uid="{475FEE60-F387-47A2-A160-991E4A5D2C52}"/>
    <cellStyle name="Normal 6 3 2 4 4 2" xfId="1497" xr:uid="{FD82D342-8735-4EE1-8B6B-EC63F5B8911E}"/>
    <cellStyle name="Normal 6 3 2 4 5" xfId="1498" xr:uid="{17736931-16B6-4C6D-901A-B56D965E488E}"/>
    <cellStyle name="Normal 6 3 2 5" xfId="325" xr:uid="{BCB64215-15A7-46DF-ABF9-9CD153C8E104}"/>
    <cellStyle name="Normal 6 3 2 5 2" xfId="618" xr:uid="{D2BD0E4A-0671-4F09-814A-BB6C0D4E6A06}"/>
    <cellStyle name="Normal 6 3 2 5 2 2" xfId="1499" xr:uid="{6826ABEB-9E7E-4992-9238-352497E183F7}"/>
    <cellStyle name="Normal 6 3 2 5 2 2 2" xfId="1500" xr:uid="{9090E244-E496-48EA-A566-E7A5CE489B5F}"/>
    <cellStyle name="Normal 6 3 2 5 2 3" xfId="1501" xr:uid="{FE2ABCB4-5967-49EB-A42E-64FDB8E62512}"/>
    <cellStyle name="Normal 6 3 2 5 3" xfId="1502" xr:uid="{F0DAA479-C4DC-42FD-983D-2A30FC615C91}"/>
    <cellStyle name="Normal 6 3 2 5 3 2" xfId="1503" xr:uid="{D9400F26-57D8-4EB2-AB41-AC9BC03B047C}"/>
    <cellStyle name="Normal 6 3 2 5 4" xfId="1504" xr:uid="{A5B64E70-3376-487A-A9DC-654EAC3F9E33}"/>
    <cellStyle name="Normal 6 3 2 6" xfId="619" xr:uid="{DF2B4A1F-1133-4569-A377-823FD900A8EE}"/>
    <cellStyle name="Normal 6 3 2 6 2" xfId="1505" xr:uid="{B29E17FA-36EC-484E-88C0-42512DAED20D}"/>
    <cellStyle name="Normal 6 3 2 6 2 2" xfId="1506" xr:uid="{3BDB7116-5EE1-4A18-BF95-95EF71002412}"/>
    <cellStyle name="Normal 6 3 2 6 3" xfId="1507" xr:uid="{4DA0D289-22F8-40E1-9FD4-A1417B6A1D67}"/>
    <cellStyle name="Normal 6 3 2 6 4" xfId="3140" xr:uid="{58D66770-1BBF-4369-916B-D66906A96C0C}"/>
    <cellStyle name="Normal 6 3 2 7" xfId="1508" xr:uid="{62CDDE0F-2D10-4263-9D7F-C3C7502E2705}"/>
    <cellStyle name="Normal 6 3 2 7 2" xfId="1509" xr:uid="{ADFF1030-104B-4897-BDCB-06F4123A676D}"/>
    <cellStyle name="Normal 6 3 2 8" xfId="1510" xr:uid="{B875D4C9-6CD8-4C92-97A8-3B1ABAAC13A5}"/>
    <cellStyle name="Normal 6 3 2 9" xfId="3141" xr:uid="{94EEED57-8555-47E0-A7C1-7B4832F293B9}"/>
    <cellStyle name="Normal 6 3 3" xfId="119" xr:uid="{9D281B0E-53AC-45D8-98D4-DCFDFF9D611B}"/>
    <cellStyle name="Normal 6 3 3 2" xfId="120" xr:uid="{EF897B63-A892-480F-90C6-45832A28BC2D}"/>
    <cellStyle name="Normal 6 3 3 2 2" xfId="620" xr:uid="{CF2F8A3D-9774-4213-BD35-4168A5A19FA2}"/>
    <cellStyle name="Normal 6 3 3 2 2 2" xfId="621" xr:uid="{D0B8BFDB-2D89-4767-8711-97E08655CA02}"/>
    <cellStyle name="Normal 6 3 3 2 2 2 2" xfId="1511" xr:uid="{FD5F3848-4D85-49EE-AE2F-EFB192458FE6}"/>
    <cellStyle name="Normal 6 3 3 2 2 2 2 2" xfId="1512" xr:uid="{8AD5B560-C898-4E8C-B87E-F279F29D9B6C}"/>
    <cellStyle name="Normal 6 3 3 2 2 2 3" xfId="1513" xr:uid="{60C46D11-D2C2-4156-A712-BEE0A12DCADC}"/>
    <cellStyle name="Normal 6 3 3 2 2 3" xfId="1514" xr:uid="{2967E1A2-0129-4429-8705-0804DA17305D}"/>
    <cellStyle name="Normal 6 3 3 2 2 3 2" xfId="1515" xr:uid="{C35FA5DF-7725-4CFE-80EA-812D5FA5BEBE}"/>
    <cellStyle name="Normal 6 3 3 2 2 4" xfId="1516" xr:uid="{D111617E-96F5-473D-BAA5-E5746EB033B7}"/>
    <cellStyle name="Normal 6 3 3 2 3" xfId="622" xr:uid="{C22AFFBC-8422-44B2-B06D-BA47E6BC7619}"/>
    <cellStyle name="Normal 6 3 3 2 3 2" xfId="1517" xr:uid="{41286DEF-750C-4FDD-AA91-B2F685F8F0C9}"/>
    <cellStyle name="Normal 6 3 3 2 3 2 2" xfId="1518" xr:uid="{2C186AAF-208F-4327-9644-5E7CDF861B96}"/>
    <cellStyle name="Normal 6 3 3 2 3 3" xfId="1519" xr:uid="{0A8FD048-386C-44BD-B413-4AEBFAD30C58}"/>
    <cellStyle name="Normal 6 3 3 2 3 4" xfId="3142" xr:uid="{E39F1400-4EA7-4066-B70A-E8AF9D93E0A2}"/>
    <cellStyle name="Normal 6 3 3 2 4" xfId="1520" xr:uid="{7A270529-D9EB-4333-B75B-DC95F1ACFA81}"/>
    <cellStyle name="Normal 6 3 3 2 4 2" xfId="1521" xr:uid="{F4372829-1B12-4F17-93B1-7D582796CA71}"/>
    <cellStyle name="Normal 6 3 3 2 5" xfId="1522" xr:uid="{49163797-98B8-45F2-9EA1-19EA1758605A}"/>
    <cellStyle name="Normal 6 3 3 2 6" xfId="3143" xr:uid="{E0875EF7-8646-469A-9011-974FD2784952}"/>
    <cellStyle name="Normal 6 3 3 3" xfId="326" xr:uid="{49448B8D-2B36-4B44-B9E4-0A1F9F9EAD27}"/>
    <cellStyle name="Normal 6 3 3 3 2" xfId="623" xr:uid="{7C61E406-1BE6-4A95-9092-66E73094AB97}"/>
    <cellStyle name="Normal 6 3 3 3 2 2" xfId="624" xr:uid="{B5FAB582-62F0-499E-A4AD-FBC0847BA9AC}"/>
    <cellStyle name="Normal 6 3 3 3 2 2 2" xfId="1523" xr:uid="{CD469384-714E-474A-9E46-39BDD550FDA7}"/>
    <cellStyle name="Normal 6 3 3 3 2 2 2 2" xfId="1524" xr:uid="{495C78D7-C969-4804-9311-A7BF50E133B9}"/>
    <cellStyle name="Normal 6 3 3 3 2 2 3" xfId="1525" xr:uid="{7ACD2F7B-580B-43A0-B3D3-D1E2C5527D54}"/>
    <cellStyle name="Normal 6 3 3 3 2 3" xfId="1526" xr:uid="{E056B9AC-2E4B-409F-B393-13D3C52DA111}"/>
    <cellStyle name="Normal 6 3 3 3 2 3 2" xfId="1527" xr:uid="{44A571FB-F264-447D-8D3F-F1407BF4AC66}"/>
    <cellStyle name="Normal 6 3 3 3 2 4" xfId="1528" xr:uid="{60841B5E-88CB-4CD5-9063-BFAE001B619A}"/>
    <cellStyle name="Normal 6 3 3 3 3" xfId="625" xr:uid="{7429565A-AD82-4DE7-AA5B-0C9D443D2DA2}"/>
    <cellStyle name="Normal 6 3 3 3 3 2" xfId="1529" xr:uid="{80849734-2346-41DD-A1F4-94DE0E466B23}"/>
    <cellStyle name="Normal 6 3 3 3 3 2 2" xfId="1530" xr:uid="{3AF567FE-7375-4DDD-A33B-124391510E8A}"/>
    <cellStyle name="Normal 6 3 3 3 3 3" xfId="1531" xr:uid="{8BC89FAA-CC95-4E8A-B7B0-089E10A8F6FA}"/>
    <cellStyle name="Normal 6 3 3 3 4" xfId="1532" xr:uid="{C1F25B56-9DB2-4A9E-B1C0-C3C54A7C077F}"/>
    <cellStyle name="Normal 6 3 3 3 4 2" xfId="1533" xr:uid="{428DE9EA-72DA-4F06-924E-330DB7B0D5B3}"/>
    <cellStyle name="Normal 6 3 3 3 5" xfId="1534" xr:uid="{B0853FEA-85D3-40B7-8FBE-30A9F90EE053}"/>
    <cellStyle name="Normal 6 3 3 4" xfId="327" xr:uid="{E4E98476-560C-4AE3-B391-62DEE266B347}"/>
    <cellStyle name="Normal 6 3 3 4 2" xfId="626" xr:uid="{F390256B-03A8-4E9C-A649-2CA897A6B317}"/>
    <cellStyle name="Normal 6 3 3 4 2 2" xfId="1535" xr:uid="{5EE88F36-C00E-49EB-8F9B-3FBF5F3B39DD}"/>
    <cellStyle name="Normal 6 3 3 4 2 2 2" xfId="1536" xr:uid="{B017540B-2ACD-4CC7-9A82-01B509320BA4}"/>
    <cellStyle name="Normal 6 3 3 4 2 3" xfId="1537" xr:uid="{7F0AC920-011D-4307-9307-47A76BFE52E1}"/>
    <cellStyle name="Normal 6 3 3 4 3" xfId="1538" xr:uid="{ADB13991-E144-4E72-B9F0-92101AEFEB11}"/>
    <cellStyle name="Normal 6 3 3 4 3 2" xfId="1539" xr:uid="{C60E2BDA-1609-403E-A8AE-92F97CE0D6CC}"/>
    <cellStyle name="Normal 6 3 3 4 4" xfId="1540" xr:uid="{C8BAE99B-DC48-4E81-8D7A-845181621FC3}"/>
    <cellStyle name="Normal 6 3 3 5" xfId="627" xr:uid="{1F9D9600-8032-42D9-A345-44AD55C87B11}"/>
    <cellStyle name="Normal 6 3 3 5 2" xfId="1541" xr:uid="{AA71B354-6CF3-433F-984F-F5B23F2A9EA8}"/>
    <cellStyle name="Normal 6 3 3 5 2 2" xfId="1542" xr:uid="{8996F1E7-ED24-4D5B-B4CF-93020FDF05AF}"/>
    <cellStyle name="Normal 6 3 3 5 3" xfId="1543" xr:uid="{2A45D742-D304-4C84-AA31-EED3727A46C5}"/>
    <cellStyle name="Normal 6 3 3 5 4" xfId="3144" xr:uid="{EE0EB99D-CE25-491C-942B-09E19D929027}"/>
    <cellStyle name="Normal 6 3 3 6" xfId="1544" xr:uid="{515B4B39-84EE-49F7-9666-292CE13E397F}"/>
    <cellStyle name="Normal 6 3 3 6 2" xfId="1545" xr:uid="{6136CC48-6303-4DED-8DB4-E04693B5C3EC}"/>
    <cellStyle name="Normal 6 3 3 7" xfId="1546" xr:uid="{9593FE56-2E79-47CD-AD11-F5C212EE56B6}"/>
    <cellStyle name="Normal 6 3 3 8" xfId="3145" xr:uid="{CDD208D0-AC8B-47FA-86E8-9F290BE1B605}"/>
    <cellStyle name="Normal 6 3 4" xfId="121" xr:uid="{3894C423-2324-4261-AD9A-80417AC5D486}"/>
    <cellStyle name="Normal 6 3 4 2" xfId="447" xr:uid="{EC642A8C-DE1B-4174-BB84-F35124A525B4}"/>
    <cellStyle name="Normal 6 3 4 2 2" xfId="628" xr:uid="{BD608DF4-C901-4DAF-9864-AAE951267C08}"/>
    <cellStyle name="Normal 6 3 4 2 2 2" xfId="1547" xr:uid="{194B84E2-2FA2-415C-BA25-2356E2148BD0}"/>
    <cellStyle name="Normal 6 3 4 2 2 2 2" xfId="1548" xr:uid="{AF7C2A67-E8BE-48C1-AF6F-37AAF21FCDEA}"/>
    <cellStyle name="Normal 6 3 4 2 2 3" xfId="1549" xr:uid="{78B04879-1E6C-40F6-86AD-0CFF80C67E03}"/>
    <cellStyle name="Normal 6 3 4 2 2 4" xfId="3146" xr:uid="{85846498-F01F-46A1-BF47-7D4849FC6F50}"/>
    <cellStyle name="Normal 6 3 4 2 3" xfId="1550" xr:uid="{9EAD2653-62A8-415A-A1C4-A1A64B877819}"/>
    <cellStyle name="Normal 6 3 4 2 3 2" xfId="1551" xr:uid="{C42522D7-4CC3-44C7-8E92-AB4899D86503}"/>
    <cellStyle name="Normal 6 3 4 2 4" xfId="1552" xr:uid="{5F6BCA59-CB78-4300-B4DC-B82449E3FDC7}"/>
    <cellStyle name="Normal 6 3 4 2 5" xfId="3147" xr:uid="{72340DA7-A64F-494D-87FD-33EF40364DC2}"/>
    <cellStyle name="Normal 6 3 4 3" xfId="629" xr:uid="{47E5D333-13B9-4D5D-B7C4-9E900255F14D}"/>
    <cellStyle name="Normal 6 3 4 3 2" xfId="1553" xr:uid="{0A9D230E-BD4D-4115-B5E4-146CD50FE957}"/>
    <cellStyle name="Normal 6 3 4 3 2 2" xfId="1554" xr:uid="{42D5F77D-8802-4C88-A6DC-EDAA70E4CF47}"/>
    <cellStyle name="Normal 6 3 4 3 3" xfId="1555" xr:uid="{F14327CA-1FA1-439F-8C04-12B7D5F4E85B}"/>
    <cellStyle name="Normal 6 3 4 3 4" xfId="3148" xr:uid="{E57057F4-CDAB-4DC2-ADBE-289EBA3E16F4}"/>
    <cellStyle name="Normal 6 3 4 4" xfId="1556" xr:uid="{D498C29D-C4CF-4ACB-A65A-326B4048D6C1}"/>
    <cellStyle name="Normal 6 3 4 4 2" xfId="1557" xr:uid="{B1B83894-0FDD-4F7E-8B73-45770412FA09}"/>
    <cellStyle name="Normal 6 3 4 4 3" xfId="3149" xr:uid="{01665994-30C7-4671-9979-5B92B49D31AD}"/>
    <cellStyle name="Normal 6 3 4 4 4" xfId="3150" xr:uid="{6EBB65D5-837D-4D47-A96F-A64445F728DD}"/>
    <cellStyle name="Normal 6 3 4 5" xfId="1558" xr:uid="{7AE995A3-0AA5-40D2-93BE-B98C9EFD2A93}"/>
    <cellStyle name="Normal 6 3 4 6" xfId="3151" xr:uid="{0C58FBB8-58A4-4F73-9B97-02863E877042}"/>
    <cellStyle name="Normal 6 3 4 7" xfId="3152" xr:uid="{785223B3-DD78-4989-BB1F-60916911257A}"/>
    <cellStyle name="Normal 6 3 5" xfId="328" xr:uid="{81229805-4D73-4B9C-BA4E-E4FEAF795B55}"/>
    <cellStyle name="Normal 6 3 5 2" xfId="630" xr:uid="{C56909D8-2936-42CA-8013-9B5BBA27E161}"/>
    <cellStyle name="Normal 6 3 5 2 2" xfId="631" xr:uid="{83CF38B6-D091-4126-9B98-01DE7BD257FB}"/>
    <cellStyle name="Normal 6 3 5 2 2 2" xfId="1559" xr:uid="{2183E8BC-9A99-4B0A-9225-C39B9FCBF5A1}"/>
    <cellStyle name="Normal 6 3 5 2 2 2 2" xfId="1560" xr:uid="{308E7815-0942-47BB-BD5E-327782F5844B}"/>
    <cellStyle name="Normal 6 3 5 2 2 3" xfId="1561" xr:uid="{0FC1E2A2-DFE9-4E7E-8E14-2A0644D7F75E}"/>
    <cellStyle name="Normal 6 3 5 2 3" xfId="1562" xr:uid="{56181845-F5B7-458D-A1C3-172E72283D78}"/>
    <cellStyle name="Normal 6 3 5 2 3 2" xfId="1563" xr:uid="{D17A0DF5-8287-4155-952A-EAA83E52EB0E}"/>
    <cellStyle name="Normal 6 3 5 2 4" xfId="1564" xr:uid="{26DCBFCB-9049-4A9C-97A9-B509441B884B}"/>
    <cellStyle name="Normal 6 3 5 3" xfId="632" xr:uid="{EF35782F-5011-4375-991D-F118A8C9EDCB}"/>
    <cellStyle name="Normal 6 3 5 3 2" xfId="1565" xr:uid="{77F1541C-285A-4E4C-876D-5D9E69D12084}"/>
    <cellStyle name="Normal 6 3 5 3 2 2" xfId="1566" xr:uid="{5AF4C04C-3FBF-4147-A6E0-36CBB7CDD6D3}"/>
    <cellStyle name="Normal 6 3 5 3 3" xfId="1567" xr:uid="{E8A22C2D-992D-4473-BA06-9B97698E4432}"/>
    <cellStyle name="Normal 6 3 5 3 4" xfId="3153" xr:uid="{FCA1D560-24C7-4B4C-9E82-AE6F9747BA0A}"/>
    <cellStyle name="Normal 6 3 5 4" xfId="1568" xr:uid="{CF9A176E-63E2-445B-9EE4-45AC7ADF403D}"/>
    <cellStyle name="Normal 6 3 5 4 2" xfId="1569" xr:uid="{DC477480-2DD3-402F-A5C1-3B7D5709550F}"/>
    <cellStyle name="Normal 6 3 5 5" xfId="1570" xr:uid="{6BE4663C-20D5-4EB3-9FCD-3729285E2005}"/>
    <cellStyle name="Normal 6 3 5 6" xfId="3154" xr:uid="{9FEBC062-2AF2-4AF4-B029-AAB564B84B52}"/>
    <cellStyle name="Normal 6 3 6" xfId="329" xr:uid="{235C5E2E-965A-4166-B0A5-3D67EFB4E5FE}"/>
    <cellStyle name="Normal 6 3 6 2" xfId="633" xr:uid="{7581125B-9E53-498F-BFA4-6C2F7A2EC763}"/>
    <cellStyle name="Normal 6 3 6 2 2" xfId="1571" xr:uid="{2EBC4EC4-8817-45E4-B9B5-01561608C028}"/>
    <cellStyle name="Normal 6 3 6 2 2 2" xfId="1572" xr:uid="{4953B0A2-FD52-45C0-9612-DC10727F21A4}"/>
    <cellStyle name="Normal 6 3 6 2 3" xfId="1573" xr:uid="{CD3DCAEA-0C61-4AAA-94DC-01F542866461}"/>
    <cellStyle name="Normal 6 3 6 2 4" xfId="3155" xr:uid="{94A0FB9B-0336-4EEC-88C5-E575209778C2}"/>
    <cellStyle name="Normal 6 3 6 3" xfId="1574" xr:uid="{BCE95907-4642-4C8F-96EC-69E862A73726}"/>
    <cellStyle name="Normal 6 3 6 3 2" xfId="1575" xr:uid="{FB8A0CCF-FDB0-4F4E-80CF-F3E85C437FB0}"/>
    <cellStyle name="Normal 6 3 6 4" xfId="1576" xr:uid="{36C183B5-0F8D-4E4E-B50B-071486F0D041}"/>
    <cellStyle name="Normal 6 3 6 5" xfId="3156" xr:uid="{880ACF61-8C06-4CAA-842C-D5BEEEEA5154}"/>
    <cellStyle name="Normal 6 3 7" xfId="634" xr:uid="{4CA6DF7D-A6A5-4E81-806B-9BCC3910A24C}"/>
    <cellStyle name="Normal 6 3 7 2" xfId="1577" xr:uid="{8595C69B-E5E2-4C8E-BE2B-6D45A96824C2}"/>
    <cellStyle name="Normal 6 3 7 2 2" xfId="1578" xr:uid="{37A384A6-0849-4F41-8A0F-C14819A4CBCC}"/>
    <cellStyle name="Normal 6 3 7 3" xfId="1579" xr:uid="{A4E06D98-E071-410F-A97C-00F603BCED17}"/>
    <cellStyle name="Normal 6 3 7 4" xfId="3157" xr:uid="{47C0A364-B9E9-4C1D-8E93-C211679742B6}"/>
    <cellStyle name="Normal 6 3 8" xfId="1580" xr:uid="{282891A9-43C4-403C-A6F9-BCF597E074B8}"/>
    <cellStyle name="Normal 6 3 8 2" xfId="1581" xr:uid="{F11A1C4F-D187-484E-A5E0-E6A8A3CBDF5D}"/>
    <cellStyle name="Normal 6 3 8 3" xfId="3158" xr:uid="{7EAE7E98-F857-4326-8A0E-D53343D6A366}"/>
    <cellStyle name="Normal 6 3 8 4" xfId="3159" xr:uid="{89E45A71-7710-4E12-A25A-717E839613E4}"/>
    <cellStyle name="Normal 6 3 9" xfId="1582" xr:uid="{04A8E81D-0294-41D9-AB29-C649AE94CD59}"/>
    <cellStyle name="Normal 6 3 9 2" xfId="4718" xr:uid="{C20C8A84-00F8-49EA-815E-1C68002B0E49}"/>
    <cellStyle name="Normal 6 4" xfId="122" xr:uid="{36BAFA01-AE4F-4979-BBF8-9EF98C35ADEB}"/>
    <cellStyle name="Normal 6 4 10" xfId="3160" xr:uid="{78FA7326-F583-4A64-B410-76B5B7B303E7}"/>
    <cellStyle name="Normal 6 4 11" xfId="3161" xr:uid="{063AE5EA-C26F-49A6-BE24-E16214C82038}"/>
    <cellStyle name="Normal 6 4 2" xfId="123" xr:uid="{E562A402-2D53-4299-87C7-8557F562041E}"/>
    <cellStyle name="Normal 6 4 2 2" xfId="124" xr:uid="{1DEE7497-C5F7-411C-B09F-A83C736FD166}"/>
    <cellStyle name="Normal 6 4 2 2 2" xfId="330" xr:uid="{81E78A5A-52F0-4A98-B201-BD56DE4E6641}"/>
    <cellStyle name="Normal 6 4 2 2 2 2" xfId="635" xr:uid="{C220CA5A-7AA8-4117-AD4B-2BDBCD3ABC76}"/>
    <cellStyle name="Normal 6 4 2 2 2 2 2" xfId="1583" xr:uid="{74F009D1-B98E-49AF-898B-FDD9072CC492}"/>
    <cellStyle name="Normal 6 4 2 2 2 2 2 2" xfId="1584" xr:uid="{358793E9-2DF3-478F-8E11-2502E0012191}"/>
    <cellStyle name="Normal 6 4 2 2 2 2 3" xfId="1585" xr:uid="{CA97C4F8-8EA3-4C4F-8F1B-C2109565F497}"/>
    <cellStyle name="Normal 6 4 2 2 2 2 4" xfId="3162" xr:uid="{44A8C50F-41BE-4025-B83D-7161F356EEB4}"/>
    <cellStyle name="Normal 6 4 2 2 2 3" xfId="1586" xr:uid="{1C6D0C29-C394-469B-8833-8DD09142CE74}"/>
    <cellStyle name="Normal 6 4 2 2 2 3 2" xfId="1587" xr:uid="{5D63FB87-C931-43FC-8111-EA68D39F9688}"/>
    <cellStyle name="Normal 6 4 2 2 2 3 3" xfId="3163" xr:uid="{DE605F9F-FD57-43A9-AA59-9FCD2F2BE8CB}"/>
    <cellStyle name="Normal 6 4 2 2 2 3 4" xfId="3164" xr:uid="{18F151F3-923E-49D7-88A1-16F79DB85781}"/>
    <cellStyle name="Normal 6 4 2 2 2 4" xfId="1588" xr:uid="{481DF316-4606-4EEC-907B-00B23A3B81D9}"/>
    <cellStyle name="Normal 6 4 2 2 2 5" xfId="3165" xr:uid="{44C73CC0-8DAA-4386-98B6-D7D70A5B1B15}"/>
    <cellStyle name="Normal 6 4 2 2 2 6" xfId="3166" xr:uid="{261721FD-20B1-43BA-8C5C-6444F37DBF70}"/>
    <cellStyle name="Normal 6 4 2 2 3" xfId="636" xr:uid="{B3048A0A-F333-436B-89B9-319477A631B1}"/>
    <cellStyle name="Normal 6 4 2 2 3 2" xfId="1589" xr:uid="{FCB6341A-C7AB-4A28-9336-CA82EB82B21B}"/>
    <cellStyle name="Normal 6 4 2 2 3 2 2" xfId="1590" xr:uid="{FDC2F413-4AA5-4579-A87A-9EF62AD1DC43}"/>
    <cellStyle name="Normal 6 4 2 2 3 2 3" xfId="3167" xr:uid="{3E62F7A9-1F40-4105-9F2E-8376CE7D05B9}"/>
    <cellStyle name="Normal 6 4 2 2 3 2 4" xfId="3168" xr:uid="{AD7A0924-A755-4A50-816B-DECB3769358C}"/>
    <cellStyle name="Normal 6 4 2 2 3 3" xfId="1591" xr:uid="{8DD27852-0C0A-4968-9F7D-86ED547B00C5}"/>
    <cellStyle name="Normal 6 4 2 2 3 4" xfId="3169" xr:uid="{5C5DBB49-3C5B-41AC-8A1B-637805E7E77A}"/>
    <cellStyle name="Normal 6 4 2 2 3 5" xfId="3170" xr:uid="{A5243149-28E3-46BE-A14C-3C799599B418}"/>
    <cellStyle name="Normal 6 4 2 2 4" xfId="1592" xr:uid="{573CA47B-8745-44AF-9444-2E6A3698E912}"/>
    <cellStyle name="Normal 6 4 2 2 4 2" xfId="1593" xr:uid="{7BB91C27-3A0D-4005-8DAD-2934384ED2D9}"/>
    <cellStyle name="Normal 6 4 2 2 4 3" xfId="3171" xr:uid="{F2CA62B9-B018-4468-8532-03E0218FF85B}"/>
    <cellStyle name="Normal 6 4 2 2 4 4" xfId="3172" xr:uid="{CF70F107-9C61-4CBE-81BD-59CCF7FB2DA0}"/>
    <cellStyle name="Normal 6 4 2 2 5" xfId="1594" xr:uid="{F6956809-09BD-4196-BD90-5F19A9783603}"/>
    <cellStyle name="Normal 6 4 2 2 5 2" xfId="3173" xr:uid="{B9EEC933-887E-4FEF-8C26-8AA34B445C72}"/>
    <cellStyle name="Normal 6 4 2 2 5 3" xfId="3174" xr:uid="{88F3FE56-E2B5-4172-B152-6072C9C2E4F4}"/>
    <cellStyle name="Normal 6 4 2 2 5 4" xfId="3175" xr:uid="{38A3E9B5-DBCA-4587-B73D-1F0462C1EE95}"/>
    <cellStyle name="Normal 6 4 2 2 6" xfId="3176" xr:uid="{F3BAB72B-80B8-4309-A003-5C237767FBE9}"/>
    <cellStyle name="Normal 6 4 2 2 7" xfId="3177" xr:uid="{D3ADFCAD-90B4-4D0B-A5D7-D57D00186E43}"/>
    <cellStyle name="Normal 6 4 2 2 8" xfId="3178" xr:uid="{E900AE45-A7B3-4261-AAAC-0F8EEAC04FBF}"/>
    <cellStyle name="Normal 6 4 2 3" xfId="331" xr:uid="{8F693154-C6E4-40BA-A78E-EB07AA8B4EB9}"/>
    <cellStyle name="Normal 6 4 2 3 2" xfId="637" xr:uid="{9597F3BA-D4C8-46FB-A372-B9320017D3B1}"/>
    <cellStyle name="Normal 6 4 2 3 2 2" xfId="638" xr:uid="{BBE5AEF5-9A39-4CE5-9CDD-DA56BD31C16A}"/>
    <cellStyle name="Normal 6 4 2 3 2 2 2" xfId="1595" xr:uid="{8FBD1B14-AB45-4F11-8134-DB6337B7AF28}"/>
    <cellStyle name="Normal 6 4 2 3 2 2 2 2" xfId="1596" xr:uid="{20FDC496-6972-4A23-8189-B15469F08DF1}"/>
    <cellStyle name="Normal 6 4 2 3 2 2 3" xfId="1597" xr:uid="{2F84CA59-B312-4900-82F3-6E349E00DF1F}"/>
    <cellStyle name="Normal 6 4 2 3 2 3" xfId="1598" xr:uid="{1DED591F-B886-4179-87D2-19888A9A7D6C}"/>
    <cellStyle name="Normal 6 4 2 3 2 3 2" xfId="1599" xr:uid="{6D2E79D5-CBFC-412C-8116-7EEC9E0D40AF}"/>
    <cellStyle name="Normal 6 4 2 3 2 4" xfId="1600" xr:uid="{DA48AF61-9A64-4EA6-A5FF-8BC36E133A84}"/>
    <cellStyle name="Normal 6 4 2 3 3" xfId="639" xr:uid="{F9266816-B101-46B6-B438-3D604F96EE29}"/>
    <cellStyle name="Normal 6 4 2 3 3 2" xfId="1601" xr:uid="{D1F8811E-F4FE-4159-BC32-597FFEC4911D}"/>
    <cellStyle name="Normal 6 4 2 3 3 2 2" xfId="1602" xr:uid="{47A2F0A7-F8D0-4785-9153-6E73E542F5FE}"/>
    <cellStyle name="Normal 6 4 2 3 3 3" xfId="1603" xr:uid="{2D2CD043-45B8-454A-8CAF-DA71BD12E772}"/>
    <cellStyle name="Normal 6 4 2 3 3 4" xfId="3179" xr:uid="{5DAFED63-1DEE-43F1-805A-051666ED9BB1}"/>
    <cellStyle name="Normal 6 4 2 3 4" xfId="1604" xr:uid="{BAF8D8B6-7DAA-41CF-8C88-8665F7B9B546}"/>
    <cellStyle name="Normal 6 4 2 3 4 2" xfId="1605" xr:uid="{97F5C7D1-B60D-48C1-AC6E-3DCEA8DFD824}"/>
    <cellStyle name="Normal 6 4 2 3 5" xfId="1606" xr:uid="{862BDB7F-47F1-40FA-89B6-FE5D100EF1C8}"/>
    <cellStyle name="Normal 6 4 2 3 6" xfId="3180" xr:uid="{BA57BB94-D097-4929-B1F4-F45D60320E9A}"/>
    <cellStyle name="Normal 6 4 2 4" xfId="332" xr:uid="{6915633B-63BC-4394-9AA6-15FCB21F0D71}"/>
    <cellStyle name="Normal 6 4 2 4 2" xfId="640" xr:uid="{3672E0C9-4225-481C-B758-4A5F948487EB}"/>
    <cellStyle name="Normal 6 4 2 4 2 2" xfId="1607" xr:uid="{E40B101E-9513-498B-B40D-993F82D1463A}"/>
    <cellStyle name="Normal 6 4 2 4 2 2 2" xfId="1608" xr:uid="{B09D355D-0094-4FB0-8A70-E3B603BC98CE}"/>
    <cellStyle name="Normal 6 4 2 4 2 3" xfId="1609" xr:uid="{FEA99DA7-5128-4514-82B7-AFCC7DEEA492}"/>
    <cellStyle name="Normal 6 4 2 4 2 4" xfId="3181" xr:uid="{D4A018B3-0F19-4817-BDAD-17EAC4332EEA}"/>
    <cellStyle name="Normal 6 4 2 4 3" xfId="1610" xr:uid="{1CAC482F-6EF9-4CE3-8EB9-CA553C1475D1}"/>
    <cellStyle name="Normal 6 4 2 4 3 2" xfId="1611" xr:uid="{E223EC1D-BA1C-47CC-ADCF-C0D8F8EFA0EC}"/>
    <cellStyle name="Normal 6 4 2 4 4" xfId="1612" xr:uid="{9C53A435-0B3D-4890-AB8E-FDB0400D4564}"/>
    <cellStyle name="Normal 6 4 2 4 5" xfId="3182" xr:uid="{83402785-446A-4650-B038-B3EF2C7F8EAC}"/>
    <cellStyle name="Normal 6 4 2 5" xfId="333" xr:uid="{49911AFE-1E3C-412E-A3B0-B53C50750E2D}"/>
    <cellStyle name="Normal 6 4 2 5 2" xfId="1613" xr:uid="{3E16E216-474A-4486-8E30-C344A2CC694D}"/>
    <cellStyle name="Normal 6 4 2 5 2 2" xfId="1614" xr:uid="{98337F7D-AC81-44EE-9413-DC75623A818E}"/>
    <cellStyle name="Normal 6 4 2 5 3" xfId="1615" xr:uid="{3E554643-BAEC-4C1A-A9A8-456F7D612389}"/>
    <cellStyle name="Normal 6 4 2 5 4" xfId="3183" xr:uid="{546334DC-1568-441E-97BB-E9BBE6C7A72C}"/>
    <cellStyle name="Normal 6 4 2 6" xfId="1616" xr:uid="{89D90A50-139C-4FB9-91AD-BE8FAAAEAFEC}"/>
    <cellStyle name="Normal 6 4 2 6 2" xfId="1617" xr:uid="{DEE12066-32B5-4731-B76E-4F911F2114EA}"/>
    <cellStyle name="Normal 6 4 2 6 3" xfId="3184" xr:uid="{33782234-5D97-4965-A983-2E353EE76668}"/>
    <cellStyle name="Normal 6 4 2 6 4" xfId="3185" xr:uid="{5CC5DC4B-3C7B-4258-898F-EA888787B448}"/>
    <cellStyle name="Normal 6 4 2 7" xfId="1618" xr:uid="{64567C14-7E65-4BA2-922C-BE9ED003E87D}"/>
    <cellStyle name="Normal 6 4 2 8" xfId="3186" xr:uid="{BF0C04C6-C455-43D4-A2FE-AD1941DC98E5}"/>
    <cellStyle name="Normal 6 4 2 9" xfId="3187" xr:uid="{DFF8D3E5-E69A-4784-8CE3-639ED9A6E766}"/>
    <cellStyle name="Normal 6 4 3" xfId="125" xr:uid="{1575B07D-4F0F-45E2-B9B3-5FF7F5177A22}"/>
    <cellStyle name="Normal 6 4 3 2" xfId="126" xr:uid="{055CD201-F8A3-45A2-984D-C0963DB45F7B}"/>
    <cellStyle name="Normal 6 4 3 2 2" xfId="641" xr:uid="{E0C5D7ED-A097-48AE-8E8A-D4626F90A93B}"/>
    <cellStyle name="Normal 6 4 3 2 2 2" xfId="1619" xr:uid="{7AE7761C-9E90-4268-AE31-6A12220296EB}"/>
    <cellStyle name="Normal 6 4 3 2 2 2 2" xfId="1620" xr:uid="{0FA2978E-DE24-484C-AC95-51AFBF89A941}"/>
    <cellStyle name="Normal 6 4 3 2 2 2 2 2" xfId="4476" xr:uid="{3469CED4-0365-4F80-B36F-2D4F9C81BCE1}"/>
    <cellStyle name="Normal 6 4 3 2 2 2 3" xfId="4477" xr:uid="{018C4A20-BB93-4C99-AF4C-ED6FFC3B72D4}"/>
    <cellStyle name="Normal 6 4 3 2 2 3" xfId="1621" xr:uid="{B117CD8A-9156-4A4F-BD32-200742E0935D}"/>
    <cellStyle name="Normal 6 4 3 2 2 3 2" xfId="4478" xr:uid="{C9AB9FC9-48C7-46F7-B157-A03AEDDF0822}"/>
    <cellStyle name="Normal 6 4 3 2 2 4" xfId="3188" xr:uid="{1CDC0C6A-9B91-40BE-B87C-D8D2F36438A6}"/>
    <cellStyle name="Normal 6 4 3 2 3" xfId="1622" xr:uid="{DE44CAC0-B33B-4842-A2EB-B055C9A0D755}"/>
    <cellStyle name="Normal 6 4 3 2 3 2" xfId="1623" xr:uid="{6B098106-FA38-4F02-9253-E1D0638AF018}"/>
    <cellStyle name="Normal 6 4 3 2 3 2 2" xfId="4479" xr:uid="{C6A22FE8-05BB-4812-94AB-0B3FB11FAF6B}"/>
    <cellStyle name="Normal 6 4 3 2 3 3" xfId="3189" xr:uid="{5544B5C0-5787-4A1E-903A-AB5B054557BC}"/>
    <cellStyle name="Normal 6 4 3 2 3 4" xfId="3190" xr:uid="{0D70CB66-6B2D-4DCF-885B-FAFF6B4FFA8D}"/>
    <cellStyle name="Normal 6 4 3 2 4" xfId="1624" xr:uid="{8DEF9F68-D10F-46A0-AF23-C0D7E9FF5E0C}"/>
    <cellStyle name="Normal 6 4 3 2 4 2" xfId="4480" xr:uid="{ED221C01-0049-481C-AC5B-7FA8ACCA6980}"/>
    <cellStyle name="Normal 6 4 3 2 5" xfId="3191" xr:uid="{3869E67D-4098-472A-AF42-F1FBBAF2F508}"/>
    <cellStyle name="Normal 6 4 3 2 6" xfId="3192" xr:uid="{FC6B8E3A-8709-4390-AAF5-7EF9240E4692}"/>
    <cellStyle name="Normal 6 4 3 3" xfId="334" xr:uid="{B3B6D528-AA9D-467E-92B0-300DE9243356}"/>
    <cellStyle name="Normal 6 4 3 3 2" xfId="1625" xr:uid="{47C3861A-861F-495E-BED7-EF8BFC138FEE}"/>
    <cellStyle name="Normal 6 4 3 3 2 2" xfId="1626" xr:uid="{B97A3043-1968-4C7F-B9D7-6B92D063CC6B}"/>
    <cellStyle name="Normal 6 4 3 3 2 2 2" xfId="4481" xr:uid="{EDC67D9E-B0B3-49F9-A957-DE7A6FC0E2CC}"/>
    <cellStyle name="Normal 6 4 3 3 2 3" xfId="3193" xr:uid="{F5891A08-27A8-4F0B-AEF2-A48BA3283892}"/>
    <cellStyle name="Normal 6 4 3 3 2 4" xfId="3194" xr:uid="{E48C7A95-2DCB-4655-BB4B-54499AC80667}"/>
    <cellStyle name="Normal 6 4 3 3 3" xfId="1627" xr:uid="{8BF8F69F-44B7-431F-AD28-0268EC701847}"/>
    <cellStyle name="Normal 6 4 3 3 3 2" xfId="4482" xr:uid="{34FB814F-EDB5-449F-A24E-FE868C0A9BB5}"/>
    <cellStyle name="Normal 6 4 3 3 4" xfId="3195" xr:uid="{6A62FAB7-5852-4FE5-9F4A-B70B5815D924}"/>
    <cellStyle name="Normal 6 4 3 3 5" xfId="3196" xr:uid="{5E4856DF-96AB-4CB8-82CD-E91F7A76128C}"/>
    <cellStyle name="Normal 6 4 3 4" xfId="1628" xr:uid="{2CB61EB9-7A51-460D-8FD4-6E3E6FA70F85}"/>
    <cellStyle name="Normal 6 4 3 4 2" xfId="1629" xr:uid="{2DB236FC-26F0-48A9-8954-C2390D51D801}"/>
    <cellStyle name="Normal 6 4 3 4 2 2" xfId="4483" xr:uid="{E8456695-AA5E-4891-A2E9-483013A34687}"/>
    <cellStyle name="Normal 6 4 3 4 3" xfId="3197" xr:uid="{719AB3BE-1F44-4322-9F97-DC48DA68061C}"/>
    <cellStyle name="Normal 6 4 3 4 4" xfId="3198" xr:uid="{729C13B3-A0F2-4593-B8ED-323E6B45CE0B}"/>
    <cellStyle name="Normal 6 4 3 5" xfId="1630" xr:uid="{83DCD91D-7420-426F-9525-1D93551C3B75}"/>
    <cellStyle name="Normal 6 4 3 5 2" xfId="3199" xr:uid="{27007224-2A27-4FCB-93FB-13EA9FA3D324}"/>
    <cellStyle name="Normal 6 4 3 5 3" xfId="3200" xr:uid="{AAAECB3E-07E7-4472-A7ED-2AEAB8ECEAC7}"/>
    <cellStyle name="Normal 6 4 3 5 4" xfId="3201" xr:uid="{31CCBE70-881C-4223-A318-A19EEAAD3FC3}"/>
    <cellStyle name="Normal 6 4 3 6" xfId="3202" xr:uid="{E467D97A-D5A0-43A4-8B87-26F9EDDFB01E}"/>
    <cellStyle name="Normal 6 4 3 7" xfId="3203" xr:uid="{5AB5611D-E895-48EA-9AF1-08678DEE27B0}"/>
    <cellStyle name="Normal 6 4 3 8" xfId="3204" xr:uid="{A93BBB56-ED57-45E1-8E7F-94D1ED9D171E}"/>
    <cellStyle name="Normal 6 4 4" xfId="127" xr:uid="{FD735F1B-69EB-434F-B38A-965A56EA6418}"/>
    <cellStyle name="Normal 6 4 4 2" xfId="642" xr:uid="{ACA4A56F-1CE7-4EC9-A79F-575B732EBAD5}"/>
    <cellStyle name="Normal 6 4 4 2 2" xfId="643" xr:uid="{212255E0-6C33-4EFF-8E03-A57D98F25CB0}"/>
    <cellStyle name="Normal 6 4 4 2 2 2" xfId="1631" xr:uid="{996D174D-3D0C-4F8D-B74D-370BEAF8EAA7}"/>
    <cellStyle name="Normal 6 4 4 2 2 2 2" xfId="1632" xr:uid="{EFC5EC91-CBC0-40D3-AA17-4789B7CF0612}"/>
    <cellStyle name="Normal 6 4 4 2 2 3" xfId="1633" xr:uid="{D3945176-4688-49BF-B840-E81F801123D8}"/>
    <cellStyle name="Normal 6 4 4 2 2 4" xfId="3205" xr:uid="{1FCCAC50-EAE0-47C2-A6E5-3A46BFE5718A}"/>
    <cellStyle name="Normal 6 4 4 2 3" xfId="1634" xr:uid="{C39127B1-5445-4794-8A4F-203D5E295057}"/>
    <cellStyle name="Normal 6 4 4 2 3 2" xfId="1635" xr:uid="{83072ACB-B3F8-4BCD-B696-F6C5DB0626A5}"/>
    <cellStyle name="Normal 6 4 4 2 4" xfId="1636" xr:uid="{0A61F8AB-BE39-4032-9DF6-034CDD517254}"/>
    <cellStyle name="Normal 6 4 4 2 5" xfId="3206" xr:uid="{831C2DD9-3422-4DAD-9D75-076088EA6AD0}"/>
    <cellStyle name="Normal 6 4 4 3" xfId="644" xr:uid="{4FAB5B95-5E3F-4257-8C6A-97F5553DCC4C}"/>
    <cellStyle name="Normal 6 4 4 3 2" xfId="1637" xr:uid="{9B4C5D67-F572-4680-ADE0-F742D651F318}"/>
    <cellStyle name="Normal 6 4 4 3 2 2" xfId="1638" xr:uid="{0C5DE203-8D73-4A79-99E0-4B1E71A27A52}"/>
    <cellStyle name="Normal 6 4 4 3 3" xfId="1639" xr:uid="{B5F702D2-564A-42C7-BDF4-B74DFD6735C1}"/>
    <cellStyle name="Normal 6 4 4 3 4" xfId="3207" xr:uid="{053ECE2D-656C-4ADA-A08F-B53916485457}"/>
    <cellStyle name="Normal 6 4 4 4" xfId="1640" xr:uid="{BA144985-2FC8-4539-B232-89AC6B776A16}"/>
    <cellStyle name="Normal 6 4 4 4 2" xfId="1641" xr:uid="{A64742FE-080B-487B-8BC0-A3CAE088C6D5}"/>
    <cellStyle name="Normal 6 4 4 4 3" xfId="3208" xr:uid="{D8B5D1D8-4932-4EA8-88E2-6C384BCBD797}"/>
    <cellStyle name="Normal 6 4 4 4 4" xfId="3209" xr:uid="{5A2F3129-07B8-451E-92AA-60D2195175F5}"/>
    <cellStyle name="Normal 6 4 4 5" xfId="1642" xr:uid="{782DD692-0F38-4F4E-A1C7-9F3B21E0D691}"/>
    <cellStyle name="Normal 6 4 4 6" xfId="3210" xr:uid="{44DCB339-E1DE-43C1-85F9-C7A7144AA25C}"/>
    <cellStyle name="Normal 6 4 4 7" xfId="3211" xr:uid="{CC294B84-DF1A-4EC4-BA55-F34F590EE8A2}"/>
    <cellStyle name="Normal 6 4 5" xfId="335" xr:uid="{9369007D-EA01-4C4E-BA3E-EAB2B5C84D47}"/>
    <cellStyle name="Normal 6 4 5 2" xfId="645" xr:uid="{20C09D14-8849-4A2C-B7C7-99A2EC85189B}"/>
    <cellStyle name="Normal 6 4 5 2 2" xfId="1643" xr:uid="{C94A4936-1908-45BC-AE55-BC8810522483}"/>
    <cellStyle name="Normal 6 4 5 2 2 2" xfId="1644" xr:uid="{8F05839B-5E7C-4D96-B121-8A63A6ECF34D}"/>
    <cellStyle name="Normal 6 4 5 2 3" xfId="1645" xr:uid="{0A434739-7DA1-4A36-B027-B8231CE4B9A8}"/>
    <cellStyle name="Normal 6 4 5 2 4" xfId="3212" xr:uid="{687A0B41-4CEC-4AC0-A4E1-A0C8DC87B892}"/>
    <cellStyle name="Normal 6 4 5 3" xfId="1646" xr:uid="{7EDB0942-7B14-4F1C-8C22-6DB96E847769}"/>
    <cellStyle name="Normal 6 4 5 3 2" xfId="1647" xr:uid="{C0E64CF7-B697-4A9F-993E-1E944F879396}"/>
    <cellStyle name="Normal 6 4 5 3 3" xfId="3213" xr:uid="{D2BC3877-006E-4110-B240-B81913D005B3}"/>
    <cellStyle name="Normal 6 4 5 3 4" xfId="3214" xr:uid="{9069E4CB-85B8-41A0-B3B9-CB670F2AA50A}"/>
    <cellStyle name="Normal 6 4 5 4" xfId="1648" xr:uid="{9FBB085A-B2F5-495E-9E98-600064039D88}"/>
    <cellStyle name="Normal 6 4 5 5" xfId="3215" xr:uid="{7888EE74-1D4B-465F-8931-A6C3E91F6DF7}"/>
    <cellStyle name="Normal 6 4 5 6" xfId="3216" xr:uid="{D65FDFAA-F180-48A3-89AC-7FF5644FBC46}"/>
    <cellStyle name="Normal 6 4 6" xfId="336" xr:uid="{579C7730-2F44-48B3-AF02-F75B4FFC8835}"/>
    <cellStyle name="Normal 6 4 6 2" xfId="1649" xr:uid="{2A3A61B4-FBF7-4BFA-95C2-C55C22874D09}"/>
    <cellStyle name="Normal 6 4 6 2 2" xfId="1650" xr:uid="{E2CF8F88-595A-42F4-92B8-D2B5CD6EAF8B}"/>
    <cellStyle name="Normal 6 4 6 2 3" xfId="3217" xr:uid="{CAEF0205-C986-4417-B486-7D81AB3A3039}"/>
    <cellStyle name="Normal 6 4 6 2 4" xfId="3218" xr:uid="{BCCEE219-D7A5-431A-854A-35F318178E20}"/>
    <cellStyle name="Normal 6 4 6 3" xfId="1651" xr:uid="{9E1351B4-DCDC-452F-9852-E1D0AE10656C}"/>
    <cellStyle name="Normal 6 4 6 4" xfId="3219" xr:uid="{74ED306D-309C-472B-A447-11D8F5D7F485}"/>
    <cellStyle name="Normal 6 4 6 5" xfId="3220" xr:uid="{F1A2382F-6BF7-44D4-83ED-464228D4DF1F}"/>
    <cellStyle name="Normal 6 4 7" xfId="1652" xr:uid="{0378D9B4-CB7A-4BFE-8FD7-0FE1316D1A63}"/>
    <cellStyle name="Normal 6 4 7 2" xfId="1653" xr:uid="{FFB8B168-2238-4328-A9FB-8FFD363A5FAB}"/>
    <cellStyle name="Normal 6 4 7 3" xfId="3221" xr:uid="{C70418DB-8016-4F25-872B-B0CA7739C21B}"/>
    <cellStyle name="Normal 6 4 7 3 2" xfId="4407" xr:uid="{2FA44329-70C7-492E-A048-73B86509BFE5}"/>
    <cellStyle name="Normal 6 4 7 3 3" xfId="4685" xr:uid="{02BED39F-F952-4FD2-A4B9-395C2ADD4DD3}"/>
    <cellStyle name="Normal 6 4 7 4" xfId="3222" xr:uid="{37A4558D-822A-45AB-91F8-E5AAFD6930D3}"/>
    <cellStyle name="Normal 6 4 8" xfId="1654" xr:uid="{556CA2CC-EB9C-4F23-A6CD-48A78E1F88E6}"/>
    <cellStyle name="Normal 6 4 8 2" xfId="3223" xr:uid="{3F00AAA3-48AE-4BB4-BF62-07D2C015EA97}"/>
    <cellStyle name="Normal 6 4 8 3" xfId="3224" xr:uid="{51DC98BB-44D9-4508-AD97-F0C4D767E9CD}"/>
    <cellStyle name="Normal 6 4 8 4" xfId="3225" xr:uid="{717A2B4B-0629-492B-804C-9B7F121AF63A}"/>
    <cellStyle name="Normal 6 4 9" xfId="3226" xr:uid="{14376DF6-9ACF-4873-82AC-2F847A7F84BA}"/>
    <cellStyle name="Normal 6 5" xfId="128" xr:uid="{78788DA1-3AB0-47D0-A80A-470BB437EDDE}"/>
    <cellStyle name="Normal 6 5 10" xfId="3227" xr:uid="{44069238-A344-4CDF-92D3-737D7644E29E}"/>
    <cellStyle name="Normal 6 5 11" xfId="3228" xr:uid="{6425019B-80EE-429B-8037-0FA2C5A461D7}"/>
    <cellStyle name="Normal 6 5 2" xfId="129" xr:uid="{2BB87D4D-F05E-4055-A760-6AFE37F7AB45}"/>
    <cellStyle name="Normal 6 5 2 2" xfId="337" xr:uid="{50ABEB6E-7D0A-4D4C-A937-6F0087D0C185}"/>
    <cellStyle name="Normal 6 5 2 2 2" xfId="646" xr:uid="{33B2F891-5D1B-42FF-9307-C27C3DBEBA7E}"/>
    <cellStyle name="Normal 6 5 2 2 2 2" xfId="647" xr:uid="{3AF9E399-C478-4091-AA25-CA2FEC765EA4}"/>
    <cellStyle name="Normal 6 5 2 2 2 2 2" xfId="1655" xr:uid="{57A4081A-ACDA-47D8-9314-169829B8BF1B}"/>
    <cellStyle name="Normal 6 5 2 2 2 2 3" xfId="3229" xr:uid="{434A2F46-38F5-4005-B433-F9999FF55750}"/>
    <cellStyle name="Normal 6 5 2 2 2 2 4" xfId="3230" xr:uid="{96AE96E0-E3AA-478C-AEE0-72D6D78788D5}"/>
    <cellStyle name="Normal 6 5 2 2 2 3" xfId="1656" xr:uid="{6644C2FC-7E94-4623-8334-B7DF7FE6467C}"/>
    <cellStyle name="Normal 6 5 2 2 2 3 2" xfId="3231" xr:uid="{80D9DAA7-1F8B-43F2-AA9B-7D506E0714C3}"/>
    <cellStyle name="Normal 6 5 2 2 2 3 3" xfId="3232" xr:uid="{1115B8E9-9684-485A-90DE-D38BC2CAFD2F}"/>
    <cellStyle name="Normal 6 5 2 2 2 3 4" xfId="3233" xr:uid="{34B397E6-248F-4D04-87C6-1ABD53ECABFE}"/>
    <cellStyle name="Normal 6 5 2 2 2 4" xfId="3234" xr:uid="{5E027626-E399-4F03-BA05-8973F685E54D}"/>
    <cellStyle name="Normal 6 5 2 2 2 5" xfId="3235" xr:uid="{81703525-1672-4C95-AFD9-3AF889F847B0}"/>
    <cellStyle name="Normal 6 5 2 2 2 6" xfId="3236" xr:uid="{741DC8AA-57C1-4144-93A0-CB1E1743D552}"/>
    <cellStyle name="Normal 6 5 2 2 3" xfId="648" xr:uid="{C1F3519C-6AE8-4A52-872C-9252E841AF47}"/>
    <cellStyle name="Normal 6 5 2 2 3 2" xfId="1657" xr:uid="{97CC7E80-9817-4092-BD25-28167F06D9A0}"/>
    <cellStyle name="Normal 6 5 2 2 3 2 2" xfId="3237" xr:uid="{BD35E8C3-A7F3-48A1-B58A-264B0DB24FAD}"/>
    <cellStyle name="Normal 6 5 2 2 3 2 3" xfId="3238" xr:uid="{15ABAFDF-D3E3-4282-88DA-702326AC6160}"/>
    <cellStyle name="Normal 6 5 2 2 3 2 4" xfId="3239" xr:uid="{7DB6907E-AEF2-4596-BC42-6FC3758068FD}"/>
    <cellStyle name="Normal 6 5 2 2 3 3" xfId="3240" xr:uid="{EF281D0D-8845-4511-9A65-D2B302C5CC7C}"/>
    <cellStyle name="Normal 6 5 2 2 3 4" xfId="3241" xr:uid="{C9F79434-FB71-47B2-ABE9-BBB4CFA4F572}"/>
    <cellStyle name="Normal 6 5 2 2 3 5" xfId="3242" xr:uid="{C05DA90B-7912-422E-AA15-8441317683F9}"/>
    <cellStyle name="Normal 6 5 2 2 4" xfId="1658" xr:uid="{773D96AB-ABBF-4453-A047-0497E75FA7C7}"/>
    <cellStyle name="Normal 6 5 2 2 4 2" xfId="3243" xr:uid="{42581A25-9DB9-4E6A-8E9B-C85250E826F1}"/>
    <cellStyle name="Normal 6 5 2 2 4 3" xfId="3244" xr:uid="{63DDE4CF-F4F6-436E-9E23-95DC4853034E}"/>
    <cellStyle name="Normal 6 5 2 2 4 4" xfId="3245" xr:uid="{DE3046C1-29E2-4953-AD04-46E022D558CC}"/>
    <cellStyle name="Normal 6 5 2 2 5" xfId="3246" xr:uid="{A207E983-908F-4A73-B3EF-485CF2354311}"/>
    <cellStyle name="Normal 6 5 2 2 5 2" xfId="3247" xr:uid="{4B269422-1E89-4EF6-8A20-075E8E3CD6B6}"/>
    <cellStyle name="Normal 6 5 2 2 5 3" xfId="3248" xr:uid="{6AF97B95-F89B-4F52-BF4E-E5AF90639427}"/>
    <cellStyle name="Normal 6 5 2 2 5 4" xfId="3249" xr:uid="{9FD8BE5B-5637-42EC-941A-F4A6F416E86B}"/>
    <cellStyle name="Normal 6 5 2 2 6" xfId="3250" xr:uid="{DAD7276E-A53F-470C-8B2A-87A4B254ECCD}"/>
    <cellStyle name="Normal 6 5 2 2 7" xfId="3251" xr:uid="{6163EF01-1CBC-49E4-BA4C-116DBBAFF5AB}"/>
    <cellStyle name="Normal 6 5 2 2 8" xfId="3252" xr:uid="{1254C41E-B3CA-42C4-B820-EFA25408ACEE}"/>
    <cellStyle name="Normal 6 5 2 3" xfId="649" xr:uid="{CB2C8A8A-CA62-41C3-BC4D-91C277B261C5}"/>
    <cellStyle name="Normal 6 5 2 3 2" xfId="650" xr:uid="{6F253955-527A-4BF7-B6B7-85F9DA6325D7}"/>
    <cellStyle name="Normal 6 5 2 3 2 2" xfId="651" xr:uid="{C7E5A243-DD3E-48E1-A596-ACD658C92F70}"/>
    <cellStyle name="Normal 6 5 2 3 2 3" xfId="3253" xr:uid="{826393EA-1B43-4838-B8DD-7EEF1AC0B408}"/>
    <cellStyle name="Normal 6 5 2 3 2 4" xfId="3254" xr:uid="{2F26D81B-6D54-47C9-9570-966ADBD45B12}"/>
    <cellStyle name="Normal 6 5 2 3 3" xfId="652" xr:uid="{990A31F1-184A-4A4E-9ED9-B2D3C4055122}"/>
    <cellStyle name="Normal 6 5 2 3 3 2" xfId="3255" xr:uid="{8C1EBDDD-9476-4777-998F-CA7255B781B8}"/>
    <cellStyle name="Normal 6 5 2 3 3 3" xfId="3256" xr:uid="{4F947EF6-579C-434E-8FA0-DE85FD8F8DD9}"/>
    <cellStyle name="Normal 6 5 2 3 3 4" xfId="3257" xr:uid="{4A883395-59C4-4233-9ECA-C75CF6FB9B61}"/>
    <cellStyle name="Normal 6 5 2 3 4" xfId="3258" xr:uid="{90A0D015-3F68-49F7-8C7D-2BC34B225F04}"/>
    <cellStyle name="Normal 6 5 2 3 5" xfId="3259" xr:uid="{EC93715D-134D-440A-B10B-1457A7316821}"/>
    <cellStyle name="Normal 6 5 2 3 6" xfId="3260" xr:uid="{5F603D3D-5D8D-48DA-8844-D5B809377270}"/>
    <cellStyle name="Normal 6 5 2 4" xfId="653" xr:uid="{B91B23E4-30E1-41DB-A41B-AA3BA3B2953A}"/>
    <cellStyle name="Normal 6 5 2 4 2" xfId="654" xr:uid="{2D73B322-923E-4273-AE72-DEAB27D0AF3D}"/>
    <cellStyle name="Normal 6 5 2 4 2 2" xfId="3261" xr:uid="{FEB763DE-5F44-45B5-AFF7-88A7A133F019}"/>
    <cellStyle name="Normal 6 5 2 4 2 3" xfId="3262" xr:uid="{C00F33C8-B016-4C6A-A5CF-ADAD706E5FBE}"/>
    <cellStyle name="Normal 6 5 2 4 2 4" xfId="3263" xr:uid="{1C0EBA63-0190-4FB3-B367-2198C29595F1}"/>
    <cellStyle name="Normal 6 5 2 4 3" xfId="3264" xr:uid="{F470CB34-5CB6-4691-8335-C4F66209A455}"/>
    <cellStyle name="Normal 6 5 2 4 4" xfId="3265" xr:uid="{BAAFB535-4935-4EE8-8951-3BAF36FC7296}"/>
    <cellStyle name="Normal 6 5 2 4 5" xfId="3266" xr:uid="{398D5F5B-6FF2-4CB8-81F2-E3E47B9FBAE8}"/>
    <cellStyle name="Normal 6 5 2 5" xfId="655" xr:uid="{FB8D393D-6FA3-4C06-86AB-E9B7D69FB6E4}"/>
    <cellStyle name="Normal 6 5 2 5 2" xfId="3267" xr:uid="{D292E751-29EC-48D7-8238-7E9D32F02A7E}"/>
    <cellStyle name="Normal 6 5 2 5 3" xfId="3268" xr:uid="{61641403-D346-4608-B707-CE7643D9CCAD}"/>
    <cellStyle name="Normal 6 5 2 5 4" xfId="3269" xr:uid="{CBF1246D-A224-4B9E-B41E-F7C4AA7D93E5}"/>
    <cellStyle name="Normal 6 5 2 6" xfId="3270" xr:uid="{E8A2BABC-621B-4BE4-AA4E-EF225A494DD1}"/>
    <cellStyle name="Normal 6 5 2 6 2" xfId="3271" xr:uid="{E513BCE1-353B-4147-90DC-A62F80BA005A}"/>
    <cellStyle name="Normal 6 5 2 6 3" xfId="3272" xr:uid="{CBE3AA5E-FD9E-4A49-ABBD-0149C3A17DE2}"/>
    <cellStyle name="Normal 6 5 2 6 4" xfId="3273" xr:uid="{C6457F14-35F0-4492-93D8-3E6FB35C5D17}"/>
    <cellStyle name="Normal 6 5 2 7" xfId="3274" xr:uid="{E8AFA3D0-3139-4B44-BD98-4F8B4DA878FC}"/>
    <cellStyle name="Normal 6 5 2 8" xfId="3275" xr:uid="{5C3B7148-F81E-4D8D-A93F-2C34848421C9}"/>
    <cellStyle name="Normal 6 5 2 9" xfId="3276" xr:uid="{9C05D906-1F1F-421F-B919-343682AB9AB2}"/>
    <cellStyle name="Normal 6 5 3" xfId="338" xr:uid="{E1B490AC-0C09-4BA4-9B6B-EC67E44629A7}"/>
    <cellStyle name="Normal 6 5 3 2" xfId="656" xr:uid="{3EC5BA56-4FD4-4AD9-AB39-87C576E31372}"/>
    <cellStyle name="Normal 6 5 3 2 2" xfId="657" xr:uid="{78945D39-7051-436B-945A-B9475D0EF484}"/>
    <cellStyle name="Normal 6 5 3 2 2 2" xfId="1659" xr:uid="{1E90E97A-601D-4DE4-970F-23D8F1CB5C37}"/>
    <cellStyle name="Normal 6 5 3 2 2 2 2" xfId="1660" xr:uid="{89165A22-0FBE-4109-B7BF-A540B4866542}"/>
    <cellStyle name="Normal 6 5 3 2 2 3" xfId="1661" xr:uid="{136A528E-55CE-4810-B3C8-BDB0AB09186E}"/>
    <cellStyle name="Normal 6 5 3 2 2 4" xfId="3277" xr:uid="{497DEEAF-DE87-463C-A948-AC30F52C40EA}"/>
    <cellStyle name="Normal 6 5 3 2 3" xfId="1662" xr:uid="{3D04FDB6-3D43-47FB-8526-A6DC2CD012DF}"/>
    <cellStyle name="Normal 6 5 3 2 3 2" xfId="1663" xr:uid="{9632FFDD-03D1-4E8A-9B16-AD2FA2F75880}"/>
    <cellStyle name="Normal 6 5 3 2 3 3" xfId="3278" xr:uid="{896F13F1-9E7D-41C0-90A9-3D3A856F02F2}"/>
    <cellStyle name="Normal 6 5 3 2 3 4" xfId="3279" xr:uid="{02C32D86-F4A5-4A2A-B520-F42DF92C31C7}"/>
    <cellStyle name="Normal 6 5 3 2 4" xfId="1664" xr:uid="{2050FB3F-2404-4863-98A9-C9A03054CFE8}"/>
    <cellStyle name="Normal 6 5 3 2 5" xfId="3280" xr:uid="{B1615F2D-404F-4382-826F-A32B223506BE}"/>
    <cellStyle name="Normal 6 5 3 2 6" xfId="3281" xr:uid="{E70626DA-953C-4CD4-916C-F38F0AC72CDE}"/>
    <cellStyle name="Normal 6 5 3 3" xfId="658" xr:uid="{16BD89C6-B3ED-4889-BFD7-16A9E13C579B}"/>
    <cellStyle name="Normal 6 5 3 3 2" xfId="1665" xr:uid="{970B0CD2-5A37-4698-8CA2-AEDCED996C52}"/>
    <cellStyle name="Normal 6 5 3 3 2 2" xfId="1666" xr:uid="{84E96FC9-52F5-46F3-9506-43E0054E40E7}"/>
    <cellStyle name="Normal 6 5 3 3 2 3" xfId="3282" xr:uid="{4A560F01-51A1-48F5-AB97-B47E6D92DD9F}"/>
    <cellStyle name="Normal 6 5 3 3 2 4" xfId="3283" xr:uid="{01D925CB-31FB-4AFE-B6D3-F016069545D2}"/>
    <cellStyle name="Normal 6 5 3 3 3" xfId="1667" xr:uid="{FD914D85-F00C-4B47-A031-45B76B735C29}"/>
    <cellStyle name="Normal 6 5 3 3 4" xfId="3284" xr:uid="{46ABCCB0-C132-4543-8B3D-A01E5A898E35}"/>
    <cellStyle name="Normal 6 5 3 3 5" xfId="3285" xr:uid="{8E8499D6-253E-4FE9-9E00-87B40D016DB6}"/>
    <cellStyle name="Normal 6 5 3 4" xfId="1668" xr:uid="{3E09FD6D-94FD-4D54-A445-0280F37AADB2}"/>
    <cellStyle name="Normal 6 5 3 4 2" xfId="1669" xr:uid="{D87C5029-C96E-400F-B470-9D21E5F2F0BD}"/>
    <cellStyle name="Normal 6 5 3 4 3" xfId="3286" xr:uid="{3E302343-C400-40CF-BD17-9D18BB379EF3}"/>
    <cellStyle name="Normal 6 5 3 4 4" xfId="3287" xr:uid="{AAC3454F-877B-4B60-B188-0BDC7EA30AB1}"/>
    <cellStyle name="Normal 6 5 3 5" xfId="1670" xr:uid="{EB182824-EDE4-49F1-9279-1A60799404E3}"/>
    <cellStyle name="Normal 6 5 3 5 2" xfId="3288" xr:uid="{C9837FF0-F5E8-44B1-8196-D30D4919B1F7}"/>
    <cellStyle name="Normal 6 5 3 5 3" xfId="3289" xr:uid="{7A45A726-2CEF-48EB-A25A-DBFBB46B9162}"/>
    <cellStyle name="Normal 6 5 3 5 4" xfId="3290" xr:uid="{B25095D6-3011-4E09-AE71-7F99608567CC}"/>
    <cellStyle name="Normal 6 5 3 6" xfId="3291" xr:uid="{3A624DE8-D726-4E57-9276-3CDF09900BFD}"/>
    <cellStyle name="Normal 6 5 3 7" xfId="3292" xr:uid="{B737A8E9-F9DE-4D26-A9F8-FAA70FB7EF85}"/>
    <cellStyle name="Normal 6 5 3 8" xfId="3293" xr:uid="{B66D5F99-C151-456B-A807-3BAB26B99489}"/>
    <cellStyle name="Normal 6 5 4" xfId="339" xr:uid="{347869C1-D02C-49E5-AA9A-97AA8420BAFB}"/>
    <cellStyle name="Normal 6 5 4 2" xfId="659" xr:uid="{5AE409D6-6F7E-48FF-93F9-C232F30342FE}"/>
    <cellStyle name="Normal 6 5 4 2 2" xfId="660" xr:uid="{9DB41A50-4536-4626-893E-14403C05DA11}"/>
    <cellStyle name="Normal 6 5 4 2 2 2" xfId="1671" xr:uid="{80026760-E730-444F-ADB8-27B11D6BA81D}"/>
    <cellStyle name="Normal 6 5 4 2 2 3" xfId="3294" xr:uid="{8C27F391-22C5-4451-95E0-C0A2C749A24A}"/>
    <cellStyle name="Normal 6 5 4 2 2 4" xfId="3295" xr:uid="{8985073E-6D2B-4696-B747-F327755CC43B}"/>
    <cellStyle name="Normal 6 5 4 2 3" xfId="1672" xr:uid="{DE85AEC9-B4D2-43B5-9823-CE1DE43C6E2E}"/>
    <cellStyle name="Normal 6 5 4 2 4" xfId="3296" xr:uid="{39E3A89C-D7EC-4663-B2BC-45320A306A07}"/>
    <cellStyle name="Normal 6 5 4 2 5" xfId="3297" xr:uid="{EF0A5AC5-9BFC-4A91-BC1F-E0BFC4CCF95B}"/>
    <cellStyle name="Normal 6 5 4 3" xfId="661" xr:uid="{E8F589CA-B4A6-40E7-B9A3-BDFE60C637C0}"/>
    <cellStyle name="Normal 6 5 4 3 2" xfId="1673" xr:uid="{F75DA1A7-BA6D-4EDD-A5AA-95D548FE2F64}"/>
    <cellStyle name="Normal 6 5 4 3 3" xfId="3298" xr:uid="{2EC09462-7D31-4121-B60B-D14D9FA20FD8}"/>
    <cellStyle name="Normal 6 5 4 3 4" xfId="3299" xr:uid="{21F8DDC6-D2A4-43B0-B16F-4FCAB362861F}"/>
    <cellStyle name="Normal 6 5 4 4" xfId="1674" xr:uid="{598D8217-C642-4AA4-A113-AEDD59D6ACC9}"/>
    <cellStyle name="Normal 6 5 4 4 2" xfId="3300" xr:uid="{75DD3EC6-D73F-4E08-BA4F-C583309235C1}"/>
    <cellStyle name="Normal 6 5 4 4 3" xfId="3301" xr:uid="{F92B0EB6-30AE-4164-AE42-2FDFBA7F5E3B}"/>
    <cellStyle name="Normal 6 5 4 4 4" xfId="3302" xr:uid="{7B878735-57C6-4DFB-990E-30CC4F9B0146}"/>
    <cellStyle name="Normal 6 5 4 5" xfId="3303" xr:uid="{3AFA29D9-4F6E-453F-9AEC-8B6E2E1626D0}"/>
    <cellStyle name="Normal 6 5 4 6" xfId="3304" xr:uid="{ED85D431-88FE-4F5C-8C1D-5A571AF84679}"/>
    <cellStyle name="Normal 6 5 4 7" xfId="3305" xr:uid="{B5442867-1AFC-4D33-8341-3484A5E56402}"/>
    <cellStyle name="Normal 6 5 5" xfId="340" xr:uid="{25299470-55E6-41B1-A03E-48BBDCB67E12}"/>
    <cellStyle name="Normal 6 5 5 2" xfId="662" xr:uid="{5B883F0C-C136-499E-A45D-B14E25A45DE0}"/>
    <cellStyle name="Normal 6 5 5 2 2" xfId="1675" xr:uid="{2BB44669-76B4-44EF-994B-FC087C0029B7}"/>
    <cellStyle name="Normal 6 5 5 2 3" xfId="3306" xr:uid="{B34D09BD-4771-467F-A65D-8C13C3FBF58C}"/>
    <cellStyle name="Normal 6 5 5 2 4" xfId="3307" xr:uid="{78326150-46C1-4424-8DB4-C921E3159F1C}"/>
    <cellStyle name="Normal 6 5 5 3" xfId="1676" xr:uid="{746964C5-3306-45B7-A055-B39308A2A840}"/>
    <cellStyle name="Normal 6 5 5 3 2" xfId="3308" xr:uid="{2463E231-6709-46BD-A281-65ADAA989436}"/>
    <cellStyle name="Normal 6 5 5 3 3" xfId="3309" xr:uid="{FF8CC57A-594B-487F-818A-9AC1E331BBAB}"/>
    <cellStyle name="Normal 6 5 5 3 4" xfId="3310" xr:uid="{19ED9C8C-D449-4D65-905D-947A0108008F}"/>
    <cellStyle name="Normal 6 5 5 4" xfId="3311" xr:uid="{2F9BCD2A-E3F1-4B4A-B4FF-B53F05D5D3F9}"/>
    <cellStyle name="Normal 6 5 5 5" xfId="3312" xr:uid="{157761FE-FF1E-4AC6-9EAE-D80617CA4C15}"/>
    <cellStyle name="Normal 6 5 5 6" xfId="3313" xr:uid="{15B05820-E5E8-4211-8A35-61FA55C2B655}"/>
    <cellStyle name="Normal 6 5 6" xfId="663" xr:uid="{093ABE06-FFE4-4C0C-96E9-51271AFE5D88}"/>
    <cellStyle name="Normal 6 5 6 2" xfId="1677" xr:uid="{F5E023DA-FE77-4BF3-83FD-1EFC36A58A48}"/>
    <cellStyle name="Normal 6 5 6 2 2" xfId="3314" xr:uid="{80004293-5381-4E6C-8973-C45945AF1FBD}"/>
    <cellStyle name="Normal 6 5 6 2 3" xfId="3315" xr:uid="{5EB03B82-67B0-47F0-BFDF-41881BB4B438}"/>
    <cellStyle name="Normal 6 5 6 2 4" xfId="3316" xr:uid="{4F3C198E-093C-490F-90CF-E219D5F03901}"/>
    <cellStyle name="Normal 6 5 6 3" xfId="3317" xr:uid="{B0D94A4D-AC78-471A-85B5-D4808D915EA1}"/>
    <cellStyle name="Normal 6 5 6 4" xfId="3318" xr:uid="{0543A03B-E43A-4991-A67D-B3C7B64060BA}"/>
    <cellStyle name="Normal 6 5 6 5" xfId="3319" xr:uid="{5A07B86E-67DC-4C67-ADBA-0BBAE7FEB266}"/>
    <cellStyle name="Normal 6 5 7" xfId="1678" xr:uid="{F7CF2841-E350-473B-AEED-9F7156CFA554}"/>
    <cellStyle name="Normal 6 5 7 2" xfId="3320" xr:uid="{AABF90CC-8A4E-4690-AFD6-C6695CC1A640}"/>
    <cellStyle name="Normal 6 5 7 3" xfId="3321" xr:uid="{614A808D-987D-4447-8312-D19A5B5510B2}"/>
    <cellStyle name="Normal 6 5 7 4" xfId="3322" xr:uid="{DB02B4A3-527E-420E-BCB9-F278317AB913}"/>
    <cellStyle name="Normal 6 5 8" xfId="3323" xr:uid="{DDBFF06A-8653-42FC-B940-8CB2280478FF}"/>
    <cellStyle name="Normal 6 5 8 2" xfId="3324" xr:uid="{3A6AF29A-EB12-4996-932E-65471A38A30A}"/>
    <cellStyle name="Normal 6 5 8 3" xfId="3325" xr:uid="{710FBC89-1B46-4A9B-8691-2726C43633D8}"/>
    <cellStyle name="Normal 6 5 8 4" xfId="3326" xr:uid="{FBAF1678-543D-4760-B498-42B764E85217}"/>
    <cellStyle name="Normal 6 5 9" xfId="3327" xr:uid="{9610C6E2-C802-4FDA-92F2-8FBEAFDF9E37}"/>
    <cellStyle name="Normal 6 6" xfId="130" xr:uid="{1A4242C2-468E-4BC8-9904-F843EFF7443B}"/>
    <cellStyle name="Normal 6 6 2" xfId="131" xr:uid="{7262025F-9FD1-4522-B19E-7CC65803D46A}"/>
    <cellStyle name="Normal 6 6 2 2" xfId="341" xr:uid="{247979B7-810A-4AA9-8492-5BCD468DE2AC}"/>
    <cellStyle name="Normal 6 6 2 2 2" xfId="664" xr:uid="{39349F0D-E731-4BE1-B79B-3D7DC0EE558F}"/>
    <cellStyle name="Normal 6 6 2 2 2 2" xfId="1679" xr:uid="{53DA29FB-FDDE-43BE-9EFC-E76BD6272EE1}"/>
    <cellStyle name="Normal 6 6 2 2 2 3" xfId="3328" xr:uid="{27B56B44-B674-465C-85FD-D90AEC82014A}"/>
    <cellStyle name="Normal 6 6 2 2 2 4" xfId="3329" xr:uid="{3D70224E-24D3-42FE-A45F-5F028CEA4C5D}"/>
    <cellStyle name="Normal 6 6 2 2 3" xfId="1680" xr:uid="{33205771-EDEC-4030-B1AF-5AC1B2B0D373}"/>
    <cellStyle name="Normal 6 6 2 2 3 2" xfId="3330" xr:uid="{43AD5246-6E73-4081-9472-B52A913FFFC7}"/>
    <cellStyle name="Normal 6 6 2 2 3 3" xfId="3331" xr:uid="{5D8585C8-D114-48BE-B1CA-5C453E4AC553}"/>
    <cellStyle name="Normal 6 6 2 2 3 4" xfId="3332" xr:uid="{1B800CBD-74EC-4211-AFD8-733DFBA08280}"/>
    <cellStyle name="Normal 6 6 2 2 4" xfId="3333" xr:uid="{571DDAEC-09BB-4443-B737-9E11618EB0BB}"/>
    <cellStyle name="Normal 6 6 2 2 5" xfId="3334" xr:uid="{814B61F3-04A2-4B34-ABF8-7C7E647A5308}"/>
    <cellStyle name="Normal 6 6 2 2 6" xfId="3335" xr:uid="{AB23DAB2-8A4B-40C0-94B3-B89D8452AEFC}"/>
    <cellStyle name="Normal 6 6 2 3" xfId="665" xr:uid="{008FE86C-BF36-4DBA-865D-B4F51FD6AF79}"/>
    <cellStyle name="Normal 6 6 2 3 2" xfId="1681" xr:uid="{C6E8614F-7F99-4B26-92FF-0838470EFF79}"/>
    <cellStyle name="Normal 6 6 2 3 2 2" xfId="3336" xr:uid="{A00ECD75-7F0A-4A31-86AC-455AF163310D}"/>
    <cellStyle name="Normal 6 6 2 3 2 3" xfId="3337" xr:uid="{94716D7F-D4CB-4316-A0C0-87E16BD861CD}"/>
    <cellStyle name="Normal 6 6 2 3 2 4" xfId="3338" xr:uid="{6A4B9CA6-BE47-4F5C-86ED-B855AB95228E}"/>
    <cellStyle name="Normal 6 6 2 3 3" xfId="3339" xr:uid="{7D5E6C7F-4815-4F1F-B6C2-88EADDA21E2C}"/>
    <cellStyle name="Normal 6 6 2 3 4" xfId="3340" xr:uid="{0C8C9513-B763-4677-91D9-8212F2B76F72}"/>
    <cellStyle name="Normal 6 6 2 3 5" xfId="3341" xr:uid="{D2DAB981-5A7A-405C-8380-186E0C74D78A}"/>
    <cellStyle name="Normal 6 6 2 4" xfId="1682" xr:uid="{A11DEBE3-375A-45A7-B64C-A355B167C8F8}"/>
    <cellStyle name="Normal 6 6 2 4 2" xfId="3342" xr:uid="{357B6D22-AC97-4633-8DC1-57C760458F14}"/>
    <cellStyle name="Normal 6 6 2 4 3" xfId="3343" xr:uid="{166B56B0-5E98-4292-8C74-C3EC93E202A6}"/>
    <cellStyle name="Normal 6 6 2 4 4" xfId="3344" xr:uid="{656FDCBE-EAF3-4DB7-98F4-3345FD73A809}"/>
    <cellStyle name="Normal 6 6 2 5" xfId="3345" xr:uid="{640A02EB-B6DA-487B-AEEE-DB4201A08462}"/>
    <cellStyle name="Normal 6 6 2 5 2" xfId="3346" xr:uid="{3C37290A-6F34-4038-B16A-C2577A7E6167}"/>
    <cellStyle name="Normal 6 6 2 5 3" xfId="3347" xr:uid="{208D44D2-9E0C-4475-A847-928255938578}"/>
    <cellStyle name="Normal 6 6 2 5 4" xfId="3348" xr:uid="{9C6F7891-3F07-4865-A0AF-74F58B269D20}"/>
    <cellStyle name="Normal 6 6 2 6" xfId="3349" xr:uid="{FF731CCD-084C-4872-9E0D-F3EB00A920E2}"/>
    <cellStyle name="Normal 6 6 2 7" xfId="3350" xr:uid="{F87B607A-130A-4B96-990C-FBF7EA2C3CB7}"/>
    <cellStyle name="Normal 6 6 2 8" xfId="3351" xr:uid="{7D82EA53-ACC6-4CAC-B559-FCD637D2F2CA}"/>
    <cellStyle name="Normal 6 6 3" xfId="342" xr:uid="{ED53C78D-B02E-4FEB-85C0-F0A2F102BD81}"/>
    <cellStyle name="Normal 6 6 3 2" xfId="666" xr:uid="{6C1CF839-35D7-4AA5-9D4E-74F827A21C57}"/>
    <cellStyle name="Normal 6 6 3 2 2" xfId="667" xr:uid="{7C4D140F-ED0C-4D74-9EDC-CB6475CDB9FA}"/>
    <cellStyle name="Normal 6 6 3 2 3" xfId="3352" xr:uid="{31223BA3-1A41-4B2F-AF4E-AD848F2F2F39}"/>
    <cellStyle name="Normal 6 6 3 2 4" xfId="3353" xr:uid="{686A9548-B23D-4B9F-8588-6A7CB78D457E}"/>
    <cellStyle name="Normal 6 6 3 3" xfId="668" xr:uid="{A22C5EF6-8B86-4892-8D99-BBBB6A29D1E7}"/>
    <cellStyle name="Normal 6 6 3 3 2" xfId="3354" xr:uid="{8D0CE714-5F41-4C46-AB38-F20A7F1AD2F5}"/>
    <cellStyle name="Normal 6 6 3 3 3" xfId="3355" xr:uid="{6DA002F3-D763-49D5-A7FF-A1D761BF90E2}"/>
    <cellStyle name="Normal 6 6 3 3 4" xfId="3356" xr:uid="{0548EABA-F589-471E-B333-0B75D75B587F}"/>
    <cellStyle name="Normal 6 6 3 4" xfId="3357" xr:uid="{CB593BDD-616A-489A-BB12-7C6BDA21781A}"/>
    <cellStyle name="Normal 6 6 3 5" xfId="3358" xr:uid="{A60613B0-2B54-44E6-8E39-3E799E29FC74}"/>
    <cellStyle name="Normal 6 6 3 6" xfId="3359" xr:uid="{EE9609C9-31AD-4FC9-B6F6-370F86C4E6C0}"/>
    <cellStyle name="Normal 6 6 4" xfId="343" xr:uid="{B1CBF650-8F18-4F1E-BA79-E91E4A395A9D}"/>
    <cellStyle name="Normal 6 6 4 2" xfId="669" xr:uid="{F16A6310-B897-4B40-A2CE-3ED7D7458801}"/>
    <cellStyle name="Normal 6 6 4 2 2" xfId="3360" xr:uid="{8EF31519-B1DD-4178-9746-16EE0FE2DECC}"/>
    <cellStyle name="Normal 6 6 4 2 3" xfId="3361" xr:uid="{C588ADE4-51D3-4D49-8E34-26ECB04CD2C5}"/>
    <cellStyle name="Normal 6 6 4 2 4" xfId="3362" xr:uid="{0C6782BA-8B70-4B74-A743-44A0202A4E8B}"/>
    <cellStyle name="Normal 6 6 4 3" xfId="3363" xr:uid="{0D4067F9-8351-4D4F-AD06-0CD669DDDB29}"/>
    <cellStyle name="Normal 6 6 4 4" xfId="3364" xr:uid="{1DDF9832-1B40-4C9C-91F8-8C25334AFE08}"/>
    <cellStyle name="Normal 6 6 4 5" xfId="3365" xr:uid="{6DE88231-3006-4AAA-A4A3-8D445C464D4C}"/>
    <cellStyle name="Normal 6 6 5" xfId="670" xr:uid="{271E2745-88BA-4C36-B6B3-3EBEE147AF57}"/>
    <cellStyle name="Normal 6 6 5 2" xfId="3366" xr:uid="{435464D4-ECCF-4947-8BFC-977546CC8739}"/>
    <cellStyle name="Normal 6 6 5 3" xfId="3367" xr:uid="{29F1EC1D-CAD8-42A9-B94D-5A945C5F45F0}"/>
    <cellStyle name="Normal 6 6 5 4" xfId="3368" xr:uid="{E19F603B-525F-4D1C-9BC9-061564AD1B86}"/>
    <cellStyle name="Normal 6 6 6" xfId="3369" xr:uid="{D6A90662-0138-4CF5-8670-CBE64609F780}"/>
    <cellStyle name="Normal 6 6 6 2" xfId="3370" xr:uid="{858C50B4-02CE-4E51-845D-1FB945BE7EDB}"/>
    <cellStyle name="Normal 6 6 6 3" xfId="3371" xr:uid="{DBA61B23-D8DB-492F-A252-6396DE1221DD}"/>
    <cellStyle name="Normal 6 6 6 4" xfId="3372" xr:uid="{DCDAB3FF-7DC0-4410-B592-FDEA05AC637C}"/>
    <cellStyle name="Normal 6 6 7" xfId="3373" xr:uid="{D2F99D44-7591-4708-94C0-768E49525597}"/>
    <cellStyle name="Normal 6 6 8" xfId="3374" xr:uid="{312CBAD9-4DFF-484E-9320-EAC76D09FFB0}"/>
    <cellStyle name="Normal 6 6 9" xfId="3375" xr:uid="{BC9B74DA-E264-40BB-801B-0396B8EB48F3}"/>
    <cellStyle name="Normal 6 7" xfId="132" xr:uid="{068969CF-7285-42C4-88A6-2B20E79A2426}"/>
    <cellStyle name="Normal 6 7 2" xfId="344" xr:uid="{D4B34924-DF03-42A3-8F01-4B9DE88A53FD}"/>
    <cellStyle name="Normal 6 7 2 2" xfId="671" xr:uid="{D9790377-BDD6-46EE-A4C9-F8F4ADC2BE4B}"/>
    <cellStyle name="Normal 6 7 2 2 2" xfId="1683" xr:uid="{82C0BC8A-570B-48F4-8E20-9FD099858F8A}"/>
    <cellStyle name="Normal 6 7 2 2 2 2" xfId="1684" xr:uid="{BBD496CD-34FA-4045-8C00-BCF9E80632C6}"/>
    <cellStyle name="Normal 6 7 2 2 3" xfId="1685" xr:uid="{CB92B334-B7F5-4206-9F93-F8B7677F800D}"/>
    <cellStyle name="Normal 6 7 2 2 4" xfId="3376" xr:uid="{6330BEAD-A666-497F-82F7-049A1A7EAF48}"/>
    <cellStyle name="Normal 6 7 2 3" xfId="1686" xr:uid="{4847E5F4-F7BB-4C73-BFDC-0F768AB128F8}"/>
    <cellStyle name="Normal 6 7 2 3 2" xfId="1687" xr:uid="{C53DBB30-A609-48B2-B7FA-BB09268FE9A0}"/>
    <cellStyle name="Normal 6 7 2 3 3" xfId="3377" xr:uid="{B12ABF37-F195-434A-A93B-7A1C8FB5F97A}"/>
    <cellStyle name="Normal 6 7 2 3 4" xfId="3378" xr:uid="{185D834E-ED9A-47D5-8A55-3D68EEF4B3D2}"/>
    <cellStyle name="Normal 6 7 2 4" xfId="1688" xr:uid="{6BDE4D5A-2FF7-43FE-8DD2-5B55C21B67DE}"/>
    <cellStyle name="Normal 6 7 2 5" xfId="3379" xr:uid="{6912E788-BF51-4925-B3BC-3F704724E9FD}"/>
    <cellStyle name="Normal 6 7 2 6" xfId="3380" xr:uid="{413F3562-1CF2-438E-AF2F-171EFA8D85F6}"/>
    <cellStyle name="Normal 6 7 3" xfId="672" xr:uid="{2F275D09-2F4F-4936-A292-16F76B0F94AE}"/>
    <cellStyle name="Normal 6 7 3 2" xfId="1689" xr:uid="{5A1610AB-1B86-4DCE-80B6-FEAA3A000B49}"/>
    <cellStyle name="Normal 6 7 3 2 2" xfId="1690" xr:uid="{9EAEB3C8-B701-4CB0-AB16-6CC84C79EEEC}"/>
    <cellStyle name="Normal 6 7 3 2 3" xfId="3381" xr:uid="{F6861AF9-3788-4117-949A-4AEFDD8A30C9}"/>
    <cellStyle name="Normal 6 7 3 2 4" xfId="3382" xr:uid="{D5AA9BF1-4496-43A9-A718-20EE89C8BFC5}"/>
    <cellStyle name="Normal 6 7 3 3" xfId="1691" xr:uid="{34BC720E-8E72-49DF-A4EF-F563451ED973}"/>
    <cellStyle name="Normal 6 7 3 4" xfId="3383" xr:uid="{8D783765-45E8-4CDD-A6DE-7417E23CD711}"/>
    <cellStyle name="Normal 6 7 3 5" xfId="3384" xr:uid="{9CD0F04D-6AC2-462C-B920-8B0815DCC39B}"/>
    <cellStyle name="Normal 6 7 4" xfId="1692" xr:uid="{C8E96C34-5709-46C0-92F4-EA7833DB4746}"/>
    <cellStyle name="Normal 6 7 4 2" xfId="1693" xr:uid="{7A4F0A36-605D-498C-8413-3C7CE385A485}"/>
    <cellStyle name="Normal 6 7 4 3" xfId="3385" xr:uid="{F0F9B1D9-5125-4E7E-A223-FC90A017E8C6}"/>
    <cellStyle name="Normal 6 7 4 4" xfId="3386" xr:uid="{0CBE76D5-D033-4F68-8F52-02F17C78F5C5}"/>
    <cellStyle name="Normal 6 7 5" xfId="1694" xr:uid="{D2FBAA08-0C32-4B7C-8872-35DCD2B60600}"/>
    <cellStyle name="Normal 6 7 5 2" xfId="3387" xr:uid="{E5498524-86EB-4758-B0B9-5278AA0FBC9B}"/>
    <cellStyle name="Normal 6 7 5 3" xfId="3388" xr:uid="{783D8153-9D9F-494D-9BEC-E5F9936FC500}"/>
    <cellStyle name="Normal 6 7 5 4" xfId="3389" xr:uid="{0E749164-08C8-4A32-9910-2ACA6588150B}"/>
    <cellStyle name="Normal 6 7 6" xfId="3390" xr:uid="{68744E1D-A182-4DD3-AECA-DD33B32ED1BC}"/>
    <cellStyle name="Normal 6 7 7" xfId="3391" xr:uid="{18A1763E-4F5B-4F69-91DA-8AF03A13E4C5}"/>
    <cellStyle name="Normal 6 7 8" xfId="3392" xr:uid="{AAFD0F10-33E1-4EB9-A22F-DB1FD6D57391}"/>
    <cellStyle name="Normal 6 8" xfId="345" xr:uid="{87000B31-6C44-4E3F-A79D-DB6BD90FD0EE}"/>
    <cellStyle name="Normal 6 8 2" xfId="673" xr:uid="{6F335B9E-252A-4EA5-A108-AFD7307279B9}"/>
    <cellStyle name="Normal 6 8 2 2" xfId="674" xr:uid="{0C1F726A-363C-48C6-817A-FEF9A0FB7841}"/>
    <cellStyle name="Normal 6 8 2 2 2" xfId="1695" xr:uid="{37C0587F-666F-4240-8D92-E4DFBA07E098}"/>
    <cellStyle name="Normal 6 8 2 2 3" xfId="3393" xr:uid="{35914BB5-F25B-4951-A04B-1F08809698DB}"/>
    <cellStyle name="Normal 6 8 2 2 4" xfId="3394" xr:uid="{B46AEB48-9BE1-4FEE-B681-74BD9CC4833F}"/>
    <cellStyle name="Normal 6 8 2 3" xfId="1696" xr:uid="{21EAB01D-3DD1-43B4-B017-533DE4EBF85A}"/>
    <cellStyle name="Normal 6 8 2 4" xfId="3395" xr:uid="{CADCC4AD-EB5E-43A7-93E4-0B457253CF46}"/>
    <cellStyle name="Normal 6 8 2 5" xfId="3396" xr:uid="{7D46B94C-EEAC-4DFB-BCFE-B17E5A1E21FF}"/>
    <cellStyle name="Normal 6 8 3" xfId="675" xr:uid="{498E08F8-7CD6-4C84-BA6E-6628F44DCE73}"/>
    <cellStyle name="Normal 6 8 3 2" xfId="1697" xr:uid="{EB44A9B3-8050-484F-AA54-8DCA324B3858}"/>
    <cellStyle name="Normal 6 8 3 3" xfId="3397" xr:uid="{D56B5EAD-A39F-461E-B4BB-8A647B8EA280}"/>
    <cellStyle name="Normal 6 8 3 4" xfId="3398" xr:uid="{09B6B00A-B247-4D1A-BB26-C425147C87F7}"/>
    <cellStyle name="Normal 6 8 4" xfId="1698" xr:uid="{C4D5F4E5-C769-4D8B-87C9-60E00BD1B754}"/>
    <cellStyle name="Normal 6 8 4 2" xfId="3399" xr:uid="{A7761106-FCE9-475B-B285-EDF164206DE8}"/>
    <cellStyle name="Normal 6 8 4 3" xfId="3400" xr:uid="{00F03FE9-4194-40A7-97C0-55000F58D398}"/>
    <cellStyle name="Normal 6 8 4 4" xfId="3401" xr:uid="{BB379469-F06E-4CA5-A427-0D42F7E3D097}"/>
    <cellStyle name="Normal 6 8 5" xfId="3402" xr:uid="{67A50E3A-423F-4BF1-A0B2-7EB21C8564EE}"/>
    <cellStyle name="Normal 6 8 6" xfId="3403" xr:uid="{64792814-C2C3-48F5-8795-1D6AE108B3E3}"/>
    <cellStyle name="Normal 6 8 7" xfId="3404" xr:uid="{02157BAF-E35C-499C-BDFB-59E31823264A}"/>
    <cellStyle name="Normal 6 9" xfId="346" xr:uid="{AEAA26C3-3712-4753-81DD-13B8BDE0AE96}"/>
    <cellStyle name="Normal 6 9 2" xfId="676" xr:uid="{A064FA75-B790-45FD-B956-88CC35E0F2C8}"/>
    <cellStyle name="Normal 6 9 2 2" xfId="1699" xr:uid="{99D70CE0-EF7A-4695-809A-1627DEF15BF2}"/>
    <cellStyle name="Normal 6 9 2 3" xfId="3405" xr:uid="{B2CC4BAF-2037-4814-95F7-E9167F8DCB94}"/>
    <cellStyle name="Normal 6 9 2 4" xfId="3406" xr:uid="{0E5036FE-EFAA-47D1-911D-AEDB6287367E}"/>
    <cellStyle name="Normal 6 9 3" xfId="1700" xr:uid="{849FC27C-6805-45A2-BECD-A9AB4CFEF39A}"/>
    <cellStyle name="Normal 6 9 3 2" xfId="3407" xr:uid="{7E9BB894-E311-4D64-B49C-A8E41AE9627C}"/>
    <cellStyle name="Normal 6 9 3 3" xfId="3408" xr:uid="{DEC7EFA0-723C-4C1D-83CB-143E142820B0}"/>
    <cellStyle name="Normal 6 9 3 4" xfId="3409" xr:uid="{2324F3BD-51D6-4697-8B2B-5CAE905EB72C}"/>
    <cellStyle name="Normal 6 9 4" xfId="3410" xr:uid="{CC258504-BB31-48BD-BC8A-97299450B73B}"/>
    <cellStyle name="Normal 6 9 5" xfId="3411" xr:uid="{1B53E173-BF4A-4107-92E6-22155F469F05}"/>
    <cellStyle name="Normal 6 9 6" xfId="3412" xr:uid="{20BE4C3C-819E-45F1-9B13-8321C71301D8}"/>
    <cellStyle name="Normal 7" xfId="66" xr:uid="{EA8039BA-E7A6-4C2A-8A9B-0A8CF801F371}"/>
    <cellStyle name="Normal 7 10" xfId="1701" xr:uid="{F66A3A39-0F3A-4BF8-B375-8C96B7920114}"/>
    <cellStyle name="Normal 7 10 2" xfId="3413" xr:uid="{95C933EF-BEF1-414D-9D87-732479C11784}"/>
    <cellStyle name="Normal 7 10 3" xfId="3414" xr:uid="{5F20BFE0-F6FB-4E67-9B60-55FCC3042A5A}"/>
    <cellStyle name="Normal 7 10 4" xfId="3415" xr:uid="{C0617587-B6BB-4CED-B403-D22A8DEFCD44}"/>
    <cellStyle name="Normal 7 11" xfId="3416" xr:uid="{BC217C30-2BDD-40D2-95B0-E58D2E5825F4}"/>
    <cellStyle name="Normal 7 11 2" xfId="3417" xr:uid="{6D88DF43-B812-4353-9486-67551BE80522}"/>
    <cellStyle name="Normal 7 11 3" xfId="3418" xr:uid="{7AAD4767-BA8F-4D30-8BB2-6CCF66D8C758}"/>
    <cellStyle name="Normal 7 11 4" xfId="3419" xr:uid="{A3FC12CF-AB66-4446-B99F-3C0BC5BF5F1B}"/>
    <cellStyle name="Normal 7 12" xfId="3420" xr:uid="{2F2C2F81-968D-450A-BB9E-1EE175F2E53D}"/>
    <cellStyle name="Normal 7 12 2" xfId="3421" xr:uid="{58CC4720-812D-4334-BB50-6372AEC129AE}"/>
    <cellStyle name="Normal 7 13" xfId="3422" xr:uid="{A18D1398-C2D7-45BF-81CB-8E2B1337D9F4}"/>
    <cellStyle name="Normal 7 14" xfId="3423" xr:uid="{8178D836-0CEF-4C94-8605-10AC6FAC5314}"/>
    <cellStyle name="Normal 7 15" xfId="3424" xr:uid="{24320C0E-728C-42C6-8D98-D447BFAFD185}"/>
    <cellStyle name="Normal 7 2" xfId="133" xr:uid="{8F40CC41-D953-47A2-A1AE-979CBBE74461}"/>
    <cellStyle name="Normal 7 2 10" xfId="3425" xr:uid="{455678E5-BEDC-4D02-91FA-BAF69F5579D4}"/>
    <cellStyle name="Normal 7 2 11" xfId="3426" xr:uid="{ADE32933-BDAA-450F-83C0-71F572662FCE}"/>
    <cellStyle name="Normal 7 2 2" xfId="134" xr:uid="{C7F49166-FDED-48CF-B599-0FB0233A007C}"/>
    <cellStyle name="Normal 7 2 2 2" xfId="135" xr:uid="{0A533358-0CB9-451C-9A81-45E75BB077A6}"/>
    <cellStyle name="Normal 7 2 2 2 2" xfId="347" xr:uid="{FCF9A831-A488-4FA2-A614-8C68991DA4B4}"/>
    <cellStyle name="Normal 7 2 2 2 2 2" xfId="677" xr:uid="{DE66CCE5-D53E-49E3-BCFB-5E531B53DC74}"/>
    <cellStyle name="Normal 7 2 2 2 2 2 2" xfId="678" xr:uid="{2AF3EFDA-AC84-4E44-8F04-6C91230BB075}"/>
    <cellStyle name="Normal 7 2 2 2 2 2 2 2" xfId="1702" xr:uid="{EFE98892-310B-4675-9C1B-E402007A49A6}"/>
    <cellStyle name="Normal 7 2 2 2 2 2 2 2 2" xfId="1703" xr:uid="{CD0E2A34-987D-42FB-B46C-BBBDD08D393D}"/>
    <cellStyle name="Normal 7 2 2 2 2 2 2 3" xfId="1704" xr:uid="{07D25C73-3F70-4C2C-8158-A4FC65C96FB4}"/>
    <cellStyle name="Normal 7 2 2 2 2 2 3" xfId="1705" xr:uid="{A3223746-F931-4E47-8344-898BD80A2275}"/>
    <cellStyle name="Normal 7 2 2 2 2 2 3 2" xfId="1706" xr:uid="{BF6F29F7-0512-4FB2-A883-380120B3CB26}"/>
    <cellStyle name="Normal 7 2 2 2 2 2 4" xfId="1707" xr:uid="{4719583C-DB32-4F2B-B759-C34A611B7F80}"/>
    <cellStyle name="Normal 7 2 2 2 2 3" xfId="679" xr:uid="{D490DB26-2D48-4FE3-AE79-933981155FBB}"/>
    <cellStyle name="Normal 7 2 2 2 2 3 2" xfId="1708" xr:uid="{4A55C8AA-BDA5-43FB-B18D-760A5918E2B0}"/>
    <cellStyle name="Normal 7 2 2 2 2 3 2 2" xfId="1709" xr:uid="{893A5850-A319-499A-B298-A7058C08B684}"/>
    <cellStyle name="Normal 7 2 2 2 2 3 3" xfId="1710" xr:uid="{789F6572-98ED-4C69-9CC9-289C22E5E311}"/>
    <cellStyle name="Normal 7 2 2 2 2 3 4" xfId="3427" xr:uid="{D015A960-46A1-48F7-93A4-BDD91041EF28}"/>
    <cellStyle name="Normal 7 2 2 2 2 4" xfId="1711" xr:uid="{090114F5-A2FB-409E-9841-4299CA0A5C47}"/>
    <cellStyle name="Normal 7 2 2 2 2 4 2" xfId="1712" xr:uid="{61787ADD-EDD5-4387-A782-07FF6A9C4ECB}"/>
    <cellStyle name="Normal 7 2 2 2 2 5" xfId="1713" xr:uid="{98CDFC9A-684B-4088-A76F-F99A6B5A3EDC}"/>
    <cellStyle name="Normal 7 2 2 2 2 6" xfId="3428" xr:uid="{505CD166-3B49-438C-94D5-87E83A10AA54}"/>
    <cellStyle name="Normal 7 2 2 2 3" xfId="348" xr:uid="{406571EB-8EE7-43AF-8119-270DA0DC6310}"/>
    <cellStyle name="Normal 7 2 2 2 3 2" xfId="680" xr:uid="{81A4E8C5-4E1B-4182-8E98-D97A30632AAD}"/>
    <cellStyle name="Normal 7 2 2 2 3 2 2" xfId="681" xr:uid="{3EEE3897-ECE2-4837-B4E6-257D46E2C789}"/>
    <cellStyle name="Normal 7 2 2 2 3 2 2 2" xfId="1714" xr:uid="{B324701F-0126-4457-965E-63E4EDD07EEA}"/>
    <cellStyle name="Normal 7 2 2 2 3 2 2 2 2" xfId="1715" xr:uid="{28AF93CB-6DF4-4213-B5AE-487F52663290}"/>
    <cellStyle name="Normal 7 2 2 2 3 2 2 3" xfId="1716" xr:uid="{A3F5D605-820E-4437-B65A-0D5FD371F9BC}"/>
    <cellStyle name="Normal 7 2 2 2 3 2 3" xfId="1717" xr:uid="{7BA56003-C868-44AD-879A-B46F1ECCEFC4}"/>
    <cellStyle name="Normal 7 2 2 2 3 2 3 2" xfId="1718" xr:uid="{9D076112-A9F8-4A63-9639-EF124EEB2D30}"/>
    <cellStyle name="Normal 7 2 2 2 3 2 4" xfId="1719" xr:uid="{2DB0CC5A-6698-4315-9D37-D291660DEF6E}"/>
    <cellStyle name="Normal 7 2 2 2 3 3" xfId="682" xr:uid="{97BFFF1B-1D90-419A-A793-11B6D36B8272}"/>
    <cellStyle name="Normal 7 2 2 2 3 3 2" xfId="1720" xr:uid="{5EFAD0C8-FF0E-49F0-98F6-88E48E3B9A9A}"/>
    <cellStyle name="Normal 7 2 2 2 3 3 2 2" xfId="1721" xr:uid="{280C10E2-7A2A-404C-86E1-E1B7FD5664D9}"/>
    <cellStyle name="Normal 7 2 2 2 3 3 3" xfId="1722" xr:uid="{A5EBF913-3A2A-40CA-BF06-E47561B41FE7}"/>
    <cellStyle name="Normal 7 2 2 2 3 4" xfId="1723" xr:uid="{8B4A07AD-8F47-426D-B779-2458A1BE183C}"/>
    <cellStyle name="Normal 7 2 2 2 3 4 2" xfId="1724" xr:uid="{6395532A-0E96-4A51-8160-426572B3FDF9}"/>
    <cellStyle name="Normal 7 2 2 2 3 5" xfId="1725" xr:uid="{D25A5439-8AE8-43ED-B940-97AEBD7290EE}"/>
    <cellStyle name="Normal 7 2 2 2 4" xfId="683" xr:uid="{AA29C0FC-BDF2-4AFB-AF64-308BEAD64B63}"/>
    <cellStyle name="Normal 7 2 2 2 4 2" xfId="684" xr:uid="{25FF9351-E221-409B-8052-CFFBAA016C3C}"/>
    <cellStyle name="Normal 7 2 2 2 4 2 2" xfId="1726" xr:uid="{DF55FCBC-192E-4929-85F5-8C0E40C03AA5}"/>
    <cellStyle name="Normal 7 2 2 2 4 2 2 2" xfId="1727" xr:uid="{39A7AF8F-1962-4699-B96F-6AE88ED5FCED}"/>
    <cellStyle name="Normal 7 2 2 2 4 2 3" xfId="1728" xr:uid="{FA3F9974-E91C-4F03-BAEF-01F10D69FCEE}"/>
    <cellStyle name="Normal 7 2 2 2 4 3" xfId="1729" xr:uid="{FB76C986-4A89-42B7-842E-CB210B6329AB}"/>
    <cellStyle name="Normal 7 2 2 2 4 3 2" xfId="1730" xr:uid="{115FCAC4-3C74-46CB-B6D1-F0ED68C37EFC}"/>
    <cellStyle name="Normal 7 2 2 2 4 4" xfId="1731" xr:uid="{1E419E5E-AF4F-44BE-AE77-A22851FB711B}"/>
    <cellStyle name="Normal 7 2 2 2 5" xfId="685" xr:uid="{B184163B-EF77-4E8A-BEF8-A4D884AE8F08}"/>
    <cellStyle name="Normal 7 2 2 2 5 2" xfId="1732" xr:uid="{78694419-6341-4D4F-B6C3-268E214F3786}"/>
    <cellStyle name="Normal 7 2 2 2 5 2 2" xfId="1733" xr:uid="{B6240C9C-1335-4B8C-A721-BCFA92DCB58D}"/>
    <cellStyle name="Normal 7 2 2 2 5 3" xfId="1734" xr:uid="{1AFF6452-6401-45CE-BE65-083FDD580F64}"/>
    <cellStyle name="Normal 7 2 2 2 5 4" xfId="3429" xr:uid="{01F321AA-2BFF-491E-AD5F-05344CA86070}"/>
    <cellStyle name="Normal 7 2 2 2 6" xfId="1735" xr:uid="{5B8071D1-D470-4E0F-8859-E6232D0694BC}"/>
    <cellStyle name="Normal 7 2 2 2 6 2" xfId="1736" xr:uid="{5CC666E9-BDB5-4ED3-9DE2-0EE5996D0207}"/>
    <cellStyle name="Normal 7 2 2 2 7" xfId="1737" xr:uid="{5B305DD0-5F75-4E17-9DC2-F4A1BFCE7A69}"/>
    <cellStyle name="Normal 7 2 2 2 8" xfId="3430" xr:uid="{D5E5B597-067F-4A48-8374-615137BBAE5B}"/>
    <cellStyle name="Normal 7 2 2 3" xfId="349" xr:uid="{DDB76C31-8D44-44BA-98C3-BF992B79C3AF}"/>
    <cellStyle name="Normal 7 2 2 3 2" xfId="686" xr:uid="{36043513-3A28-43E7-B69C-98CC0A88E7CD}"/>
    <cellStyle name="Normal 7 2 2 3 2 2" xfId="687" xr:uid="{BAB5232D-82A1-4835-B455-C6B8C684BF3D}"/>
    <cellStyle name="Normal 7 2 2 3 2 2 2" xfId="1738" xr:uid="{73BB8269-8967-462C-96BA-1365C9734C01}"/>
    <cellStyle name="Normal 7 2 2 3 2 2 2 2" xfId="1739" xr:uid="{D64CEC5B-7F8B-469F-96A1-850C4B7DA57A}"/>
    <cellStyle name="Normal 7 2 2 3 2 2 3" xfId="1740" xr:uid="{6DABEF98-6726-4E38-A140-64AA0CF5A384}"/>
    <cellStyle name="Normal 7 2 2 3 2 3" xfId="1741" xr:uid="{5B92AAB0-D198-4039-A4A3-9D25E7F6B7FA}"/>
    <cellStyle name="Normal 7 2 2 3 2 3 2" xfId="1742" xr:uid="{5E6053E7-18B6-4F72-88BE-8AB84DF765A6}"/>
    <cellStyle name="Normal 7 2 2 3 2 4" xfId="1743" xr:uid="{BA408BA4-37DB-4EB1-8DBE-94BFCAD55277}"/>
    <cellStyle name="Normal 7 2 2 3 3" xfId="688" xr:uid="{0E33EA9D-B114-4002-8B62-1ED0AB0AC4EF}"/>
    <cellStyle name="Normal 7 2 2 3 3 2" xfId="1744" xr:uid="{C8B74290-4068-4717-B866-9DA10889ECD2}"/>
    <cellStyle name="Normal 7 2 2 3 3 2 2" xfId="1745" xr:uid="{389679A6-397F-48B2-874C-B4187B027899}"/>
    <cellStyle name="Normal 7 2 2 3 3 3" xfId="1746" xr:uid="{77CCF83D-33CA-4956-BE70-EB33FD55429D}"/>
    <cellStyle name="Normal 7 2 2 3 3 4" xfId="3431" xr:uid="{A5C16F24-2DAA-4E17-A6DD-3646C9B0DFA7}"/>
    <cellStyle name="Normal 7 2 2 3 4" xfId="1747" xr:uid="{D7CF0869-7AF5-437B-9AEB-C6A960B6A018}"/>
    <cellStyle name="Normal 7 2 2 3 4 2" xfId="1748" xr:uid="{B38ADE80-BC8C-494F-A592-46BB7980ABA1}"/>
    <cellStyle name="Normal 7 2 2 3 5" xfId="1749" xr:uid="{E7D27948-AD4C-4AF6-BB14-7EFA947649D1}"/>
    <cellStyle name="Normal 7 2 2 3 6" xfId="3432" xr:uid="{663265B7-52F6-4112-98F4-001ADB973414}"/>
    <cellStyle name="Normal 7 2 2 4" xfId="350" xr:uid="{95113203-F475-477C-93BC-170EEF994D76}"/>
    <cellStyle name="Normal 7 2 2 4 2" xfId="689" xr:uid="{073B5777-E4D1-4F23-89A4-D0AC907928A5}"/>
    <cellStyle name="Normal 7 2 2 4 2 2" xfId="690" xr:uid="{C630F486-7D40-424B-AC79-1E356A7837DB}"/>
    <cellStyle name="Normal 7 2 2 4 2 2 2" xfId="1750" xr:uid="{ABBC749F-933A-4626-A2F6-2456A791E226}"/>
    <cellStyle name="Normal 7 2 2 4 2 2 2 2" xfId="1751" xr:uid="{FE239CCB-61AA-4B6A-B2A3-77CC816FCF50}"/>
    <cellStyle name="Normal 7 2 2 4 2 2 3" xfId="1752" xr:uid="{ABC3B53F-D87C-402B-A4A6-8BA1560D3C6F}"/>
    <cellStyle name="Normal 7 2 2 4 2 3" xfId="1753" xr:uid="{E90BD4A9-8CD2-4022-879B-460F6C902503}"/>
    <cellStyle name="Normal 7 2 2 4 2 3 2" xfId="1754" xr:uid="{A7D3D05C-0273-4E27-8392-D771EDE7D50D}"/>
    <cellStyle name="Normal 7 2 2 4 2 4" xfId="1755" xr:uid="{A1E6C4DC-97BE-4C89-A458-4D09C23E7D7C}"/>
    <cellStyle name="Normal 7 2 2 4 3" xfId="691" xr:uid="{2D6DE695-9365-42DB-9527-68C45AE0E04B}"/>
    <cellStyle name="Normal 7 2 2 4 3 2" xfId="1756" xr:uid="{2A368443-76CD-4FE5-83B1-AF97E3593D3D}"/>
    <cellStyle name="Normal 7 2 2 4 3 2 2" xfId="1757" xr:uid="{044B6B14-57E8-40C5-81B9-163021E82339}"/>
    <cellStyle name="Normal 7 2 2 4 3 3" xfId="1758" xr:uid="{CA176439-67E4-47D1-B011-1465D6CEEF56}"/>
    <cellStyle name="Normal 7 2 2 4 4" xfId="1759" xr:uid="{DD66C898-2EF3-4983-9360-135F9A187101}"/>
    <cellStyle name="Normal 7 2 2 4 4 2" xfId="1760" xr:uid="{564CF4FD-B305-458C-B568-1428574C8179}"/>
    <cellStyle name="Normal 7 2 2 4 5" xfId="1761" xr:uid="{43685A26-B59B-42AE-BFFF-473C8A5254FF}"/>
    <cellStyle name="Normal 7 2 2 5" xfId="351" xr:uid="{B4B2FCC1-80BD-4319-A214-66C0B3029F8F}"/>
    <cellStyle name="Normal 7 2 2 5 2" xfId="692" xr:uid="{366FE498-F52C-4B9E-B178-A61265E7554E}"/>
    <cellStyle name="Normal 7 2 2 5 2 2" xfId="1762" xr:uid="{37C25F55-461F-4D1F-B3E0-596EA3690D43}"/>
    <cellStyle name="Normal 7 2 2 5 2 2 2" xfId="1763" xr:uid="{141963AE-1466-4CCB-A29F-DBE109274881}"/>
    <cellStyle name="Normal 7 2 2 5 2 3" xfId="1764" xr:uid="{740409EB-9F05-4427-8B79-4AB0B2D378DD}"/>
    <cellStyle name="Normal 7 2 2 5 3" xfId="1765" xr:uid="{0CD81003-1A41-4704-8D27-8DF194861419}"/>
    <cellStyle name="Normal 7 2 2 5 3 2" xfId="1766" xr:uid="{B060C5EF-42A3-416C-8BD1-9B36D8C889B4}"/>
    <cellStyle name="Normal 7 2 2 5 4" xfId="1767" xr:uid="{A5A8DBF3-9D2B-4438-AA1F-8E4B38899AB1}"/>
    <cellStyle name="Normal 7 2 2 6" xfId="693" xr:uid="{1822BCE5-E9CB-41BB-8647-955E72B35FBC}"/>
    <cellStyle name="Normal 7 2 2 6 2" xfId="1768" xr:uid="{0F1248A8-4031-432A-BFEA-E80D40B62772}"/>
    <cellStyle name="Normal 7 2 2 6 2 2" xfId="1769" xr:uid="{30F0F90F-B06F-4519-82A4-FC2DAA20CC73}"/>
    <cellStyle name="Normal 7 2 2 6 3" xfId="1770" xr:uid="{4A192243-5E27-4A58-A702-891856E12258}"/>
    <cellStyle name="Normal 7 2 2 6 4" xfId="3433" xr:uid="{34DB36BA-9785-4FF5-B9DA-4A85EA7DF027}"/>
    <cellStyle name="Normal 7 2 2 7" xfId="1771" xr:uid="{6373C131-FBBF-4FC3-A13D-992685E0CA12}"/>
    <cellStyle name="Normal 7 2 2 7 2" xfId="1772" xr:uid="{D0D8AC19-F6BD-4816-AFB7-0F531D4A8593}"/>
    <cellStyle name="Normal 7 2 2 8" xfId="1773" xr:uid="{58979F19-3D24-4A6C-BC92-5990FA739C22}"/>
    <cellStyle name="Normal 7 2 2 9" xfId="3434" xr:uid="{82CD8EB3-2FCF-4F12-854A-416A158059CB}"/>
    <cellStyle name="Normal 7 2 3" xfId="136" xr:uid="{0929D78F-07B4-4B10-A4A9-EDDB4D10DC07}"/>
    <cellStyle name="Normal 7 2 3 2" xfId="137" xr:uid="{DC2C0B8F-E176-44A3-9386-62153411F537}"/>
    <cellStyle name="Normal 7 2 3 2 2" xfId="694" xr:uid="{6BAF9949-3064-42D9-A31B-EA2980326472}"/>
    <cellStyle name="Normal 7 2 3 2 2 2" xfId="695" xr:uid="{FA1558BC-CDBC-4EF1-99A6-F2B04AAAD36C}"/>
    <cellStyle name="Normal 7 2 3 2 2 2 2" xfId="1774" xr:uid="{E3FC5F9E-F9EA-4A34-B245-D8F2397C81ED}"/>
    <cellStyle name="Normal 7 2 3 2 2 2 2 2" xfId="1775" xr:uid="{CFD8FB8E-D931-4B8F-BF6E-839413635763}"/>
    <cellStyle name="Normal 7 2 3 2 2 2 3" xfId="1776" xr:uid="{510C0D52-8871-4C71-925E-05AAD5596957}"/>
    <cellStyle name="Normal 7 2 3 2 2 3" xfId="1777" xr:uid="{550E99F5-33F5-4CED-A723-86E1D5E408F1}"/>
    <cellStyle name="Normal 7 2 3 2 2 3 2" xfId="1778" xr:uid="{B6713F1D-3681-4EFA-BAB7-670D6A02D298}"/>
    <cellStyle name="Normal 7 2 3 2 2 4" xfId="1779" xr:uid="{70EBFE99-3058-48B5-B16F-1ABBEE4FC1D0}"/>
    <cellStyle name="Normal 7 2 3 2 3" xfId="696" xr:uid="{1389A5A8-B53F-4D21-A31A-77DCF0713869}"/>
    <cellStyle name="Normal 7 2 3 2 3 2" xfId="1780" xr:uid="{A3B05265-CA92-4A0D-93A7-E90E9913878E}"/>
    <cellStyle name="Normal 7 2 3 2 3 2 2" xfId="1781" xr:uid="{E3778C69-A5B5-4610-AECA-144D80067FD9}"/>
    <cellStyle name="Normal 7 2 3 2 3 3" xfId="1782" xr:uid="{30F99846-0C62-498E-A7C9-804DA13E0333}"/>
    <cellStyle name="Normal 7 2 3 2 3 4" xfId="3435" xr:uid="{6CCC6E84-E66D-4B24-891F-CDC6ACD0A68F}"/>
    <cellStyle name="Normal 7 2 3 2 4" xfId="1783" xr:uid="{7867962A-2DFA-45E6-8FD8-9A777B42E432}"/>
    <cellStyle name="Normal 7 2 3 2 4 2" xfId="1784" xr:uid="{933E7363-8F93-4AAF-B114-0751BAB43BEC}"/>
    <cellStyle name="Normal 7 2 3 2 5" xfId="1785" xr:uid="{89A96D59-044E-4F12-BD83-4BF77D6160C1}"/>
    <cellStyle name="Normal 7 2 3 2 6" xfId="3436" xr:uid="{2513DFD7-FA68-4C87-BC20-6E42093C0666}"/>
    <cellStyle name="Normal 7 2 3 3" xfId="352" xr:uid="{2CFADAEC-414A-41F8-B434-0629AADF1E98}"/>
    <cellStyle name="Normal 7 2 3 3 2" xfId="697" xr:uid="{0EC2F3B9-A65B-4AFA-A654-C4E6D925499B}"/>
    <cellStyle name="Normal 7 2 3 3 2 2" xfId="698" xr:uid="{E32E9D94-00B1-4303-8908-44F2441D2FAB}"/>
    <cellStyle name="Normal 7 2 3 3 2 2 2" xfId="1786" xr:uid="{C49726C8-4430-4FFE-9699-D2BCEE5E2E6A}"/>
    <cellStyle name="Normal 7 2 3 3 2 2 2 2" xfId="1787" xr:uid="{E24FCA0A-6CE9-47E5-9FC4-39BABE7A46E4}"/>
    <cellStyle name="Normal 7 2 3 3 2 2 3" xfId="1788" xr:uid="{6CBAC782-4EC4-4019-BA56-DEAA00AC59A4}"/>
    <cellStyle name="Normal 7 2 3 3 2 3" xfId="1789" xr:uid="{B5CDFCF1-98F1-42B0-924A-DF84CB12B67A}"/>
    <cellStyle name="Normal 7 2 3 3 2 3 2" xfId="1790" xr:uid="{4EE2DB08-BB0B-4EDD-842D-66F2E11C58D2}"/>
    <cellStyle name="Normal 7 2 3 3 2 4" xfId="1791" xr:uid="{3222D1F5-94E2-45D3-B03D-ADA09EFC21BF}"/>
    <cellStyle name="Normal 7 2 3 3 3" xfId="699" xr:uid="{FF0CC7A2-2D81-4051-832F-0D4F4E0A05BD}"/>
    <cellStyle name="Normal 7 2 3 3 3 2" xfId="1792" xr:uid="{2021D14A-8E5B-4588-9A8F-12488B0AFE4E}"/>
    <cellStyle name="Normal 7 2 3 3 3 2 2" xfId="1793" xr:uid="{1F257FA5-54C5-445F-9C65-5D31937C355B}"/>
    <cellStyle name="Normal 7 2 3 3 3 3" xfId="1794" xr:uid="{3E546EA6-A4AC-468E-8E9F-D3A0FA7072AC}"/>
    <cellStyle name="Normal 7 2 3 3 4" xfId="1795" xr:uid="{256E5F08-11AD-4222-895D-4C90AA24CD02}"/>
    <cellStyle name="Normal 7 2 3 3 4 2" xfId="1796" xr:uid="{6710CF37-9842-4458-8067-303ECD91E396}"/>
    <cellStyle name="Normal 7 2 3 3 5" xfId="1797" xr:uid="{3066A43C-FBED-4E31-B7FD-4BDC0811235F}"/>
    <cellStyle name="Normal 7 2 3 4" xfId="353" xr:uid="{3397DABC-81C9-4ECA-A4E2-9BBF151C1A11}"/>
    <cellStyle name="Normal 7 2 3 4 2" xfId="700" xr:uid="{9F7E3AA7-24B6-4B3B-89EF-9B4C32CEF9E5}"/>
    <cellStyle name="Normal 7 2 3 4 2 2" xfId="1798" xr:uid="{5FFFDD13-5454-4756-89B0-0495886AFBC9}"/>
    <cellStyle name="Normal 7 2 3 4 2 2 2" xfId="1799" xr:uid="{F7B6B79C-B53F-4210-B3EE-526247B001E2}"/>
    <cellStyle name="Normal 7 2 3 4 2 3" xfId="1800" xr:uid="{2BF26E6D-8C49-4AD5-9CB9-F013A5A75A75}"/>
    <cellStyle name="Normal 7 2 3 4 3" xfId="1801" xr:uid="{C352932B-E8CD-494B-96CA-331486E34EB5}"/>
    <cellStyle name="Normal 7 2 3 4 3 2" xfId="1802" xr:uid="{744CFC39-BB40-4B10-B79C-06BAAFF0A460}"/>
    <cellStyle name="Normal 7 2 3 4 4" xfId="1803" xr:uid="{D05677C0-91CC-4FD0-9AE5-FEC764E3DDA9}"/>
    <cellStyle name="Normal 7 2 3 5" xfId="701" xr:uid="{0C133A7A-146E-4342-BB7D-A66CB0711015}"/>
    <cellStyle name="Normal 7 2 3 5 2" xfId="1804" xr:uid="{0AD4B2A2-1110-4E9B-93FB-A8734FF8E070}"/>
    <cellStyle name="Normal 7 2 3 5 2 2" xfId="1805" xr:uid="{38540203-1F02-42FF-87E1-90ADD4D112DA}"/>
    <cellStyle name="Normal 7 2 3 5 3" xfId="1806" xr:uid="{DB3280BD-50C8-4A48-8B5F-407DA6882F26}"/>
    <cellStyle name="Normal 7 2 3 5 4" xfId="3437" xr:uid="{DC262E0E-67A6-4CC8-90C3-FFD36B92B889}"/>
    <cellStyle name="Normal 7 2 3 6" xfId="1807" xr:uid="{D69E3039-D73C-4C2A-AAED-873DEBE86534}"/>
    <cellStyle name="Normal 7 2 3 6 2" xfId="1808" xr:uid="{A0732C24-B8AA-4C34-8E4A-2DC285A6AFB3}"/>
    <cellStyle name="Normal 7 2 3 7" xfId="1809" xr:uid="{E3D73E2A-1CD1-4155-8590-E662C010A7EB}"/>
    <cellStyle name="Normal 7 2 3 8" xfId="3438" xr:uid="{E0A4E0D5-18F7-46EF-953F-4D3BA859B522}"/>
    <cellStyle name="Normal 7 2 4" xfId="138" xr:uid="{458F54FC-E1D4-42EE-92AB-1630C7927405}"/>
    <cellStyle name="Normal 7 2 4 2" xfId="448" xr:uid="{84074683-FA94-4B84-BE10-399EB482680D}"/>
    <cellStyle name="Normal 7 2 4 2 2" xfId="702" xr:uid="{92A8103F-4F35-4C65-8644-D41C84DD8342}"/>
    <cellStyle name="Normal 7 2 4 2 2 2" xfId="1810" xr:uid="{C4EA9B7C-53BD-4EAF-9032-E444B85AE69A}"/>
    <cellStyle name="Normal 7 2 4 2 2 2 2" xfId="1811" xr:uid="{36836AD7-B35D-447A-9D5B-A28AA8E476FA}"/>
    <cellStyle name="Normal 7 2 4 2 2 3" xfId="1812" xr:uid="{26C2E8DC-72D1-4DE6-8D95-B204FA73A15B}"/>
    <cellStyle name="Normal 7 2 4 2 2 4" xfId="3439" xr:uid="{C42CF426-AFA5-41BE-8110-047097C8DB01}"/>
    <cellStyle name="Normal 7 2 4 2 3" xfId="1813" xr:uid="{4DE70ACE-802E-4664-AAAE-5FD0701DA3CD}"/>
    <cellStyle name="Normal 7 2 4 2 3 2" xfId="1814" xr:uid="{FF86FBD1-1730-460A-85A5-99DEB166B0A9}"/>
    <cellStyle name="Normal 7 2 4 2 4" xfId="1815" xr:uid="{A0A2D1DB-59D9-4CD3-A98C-589FBB04769D}"/>
    <cellStyle name="Normal 7 2 4 2 5" xfId="3440" xr:uid="{B0DF238D-250A-4C9A-B7E5-DA57D78ADCE8}"/>
    <cellStyle name="Normal 7 2 4 3" xfId="703" xr:uid="{C898A19C-468B-4996-BEBF-592DF6EFAE3E}"/>
    <cellStyle name="Normal 7 2 4 3 2" xfId="1816" xr:uid="{1EC38114-CCB8-4BAA-ADBB-1ADF4E4B4712}"/>
    <cellStyle name="Normal 7 2 4 3 2 2" xfId="1817" xr:uid="{DB086E40-591F-4992-BA53-CDE3155D33DB}"/>
    <cellStyle name="Normal 7 2 4 3 3" xfId="1818" xr:uid="{05152642-5300-4F5B-A3BB-7ECBB91AFBED}"/>
    <cellStyle name="Normal 7 2 4 3 4" xfId="3441" xr:uid="{F469DDB8-3215-4E63-A459-F5E9B211457B}"/>
    <cellStyle name="Normal 7 2 4 4" xfId="1819" xr:uid="{D336731E-2405-43A0-9333-4584CAFE6695}"/>
    <cellStyle name="Normal 7 2 4 4 2" xfId="1820" xr:uid="{01E2B7A3-1DA0-4E49-BF3D-70B6DD128708}"/>
    <cellStyle name="Normal 7 2 4 4 3" xfId="3442" xr:uid="{615AFB3D-8286-4053-9950-CD08D7B66559}"/>
    <cellStyle name="Normal 7 2 4 4 4" xfId="3443" xr:uid="{C7B42A00-8C36-493A-A929-B3183EBDC2FD}"/>
    <cellStyle name="Normal 7 2 4 5" xfId="1821" xr:uid="{21034FBF-84AA-4599-AC7D-20223606D6B9}"/>
    <cellStyle name="Normal 7 2 4 6" xfId="3444" xr:uid="{70CB27D6-6211-4918-A128-A11D0FE0894B}"/>
    <cellStyle name="Normal 7 2 4 7" xfId="3445" xr:uid="{88039CF8-CE03-4D6F-81D3-082E5980E62C}"/>
    <cellStyle name="Normal 7 2 5" xfId="354" xr:uid="{ADF129C1-9784-411B-BF18-D339C65B4C04}"/>
    <cellStyle name="Normal 7 2 5 2" xfId="704" xr:uid="{BCB52A65-BC29-4CDF-AD46-D21FF44D36B0}"/>
    <cellStyle name="Normal 7 2 5 2 2" xfId="705" xr:uid="{3B7F9175-E282-46E7-8782-4E1ACE2224A8}"/>
    <cellStyle name="Normal 7 2 5 2 2 2" xfId="1822" xr:uid="{986E69D1-FB37-496E-8296-23735103FD8E}"/>
    <cellStyle name="Normal 7 2 5 2 2 2 2" xfId="1823" xr:uid="{98BB9F76-4ECC-4018-8163-85A79A46CDD4}"/>
    <cellStyle name="Normal 7 2 5 2 2 3" xfId="1824" xr:uid="{ACAB2583-E05F-440E-A3D8-F1ED215DF333}"/>
    <cellStyle name="Normal 7 2 5 2 3" xfId="1825" xr:uid="{02C9A00B-0B89-423D-9BA6-68D24957003B}"/>
    <cellStyle name="Normal 7 2 5 2 3 2" xfId="1826" xr:uid="{D4D2139B-1426-4AAB-9E81-A2FBE74F202B}"/>
    <cellStyle name="Normal 7 2 5 2 4" xfId="1827" xr:uid="{65161253-DC07-410B-BE80-76AD3BA4A760}"/>
    <cellStyle name="Normal 7 2 5 3" xfId="706" xr:uid="{D091CD63-FA2A-4ECB-A84D-7DFD4EE9644C}"/>
    <cellStyle name="Normal 7 2 5 3 2" xfId="1828" xr:uid="{BF3C899F-7A76-4643-A3C5-1CE33A387204}"/>
    <cellStyle name="Normal 7 2 5 3 2 2" xfId="1829" xr:uid="{6265286C-28BD-400A-AD90-8FC2F8E6ED8B}"/>
    <cellStyle name="Normal 7 2 5 3 3" xfId="1830" xr:uid="{8EF547F6-6AC3-47C9-8C7A-925310F50992}"/>
    <cellStyle name="Normal 7 2 5 3 4" xfId="3446" xr:uid="{97CAF9E8-BED6-498A-BD36-5CF2870CA5D3}"/>
    <cellStyle name="Normal 7 2 5 4" xfId="1831" xr:uid="{06793A42-9715-4434-8C28-B81E6D179D7B}"/>
    <cellStyle name="Normal 7 2 5 4 2" xfId="1832" xr:uid="{9834596F-0E38-4CA1-BD3B-91C69F4210D2}"/>
    <cellStyle name="Normal 7 2 5 5" xfId="1833" xr:uid="{3A1FCBA8-E2BC-405F-907C-89A6BC94EB09}"/>
    <cellStyle name="Normal 7 2 5 6" xfId="3447" xr:uid="{B4AB1956-D3AF-4507-A767-2E3F893B2BBC}"/>
    <cellStyle name="Normal 7 2 6" xfId="355" xr:uid="{304B013D-5227-4853-ABF1-29488EDFF80C}"/>
    <cellStyle name="Normal 7 2 6 2" xfId="707" xr:uid="{1A1D9229-0854-4069-8280-4DECC4B37F0F}"/>
    <cellStyle name="Normal 7 2 6 2 2" xfId="1834" xr:uid="{46CCAE01-2C58-4484-A798-DDB3A9C3753C}"/>
    <cellStyle name="Normal 7 2 6 2 2 2" xfId="1835" xr:uid="{D216E828-17F9-41EE-9707-1EB415459F8B}"/>
    <cellStyle name="Normal 7 2 6 2 3" xfId="1836" xr:uid="{9649C81C-CA54-4223-8531-922AB9FDE976}"/>
    <cellStyle name="Normal 7 2 6 2 4" xfId="3448" xr:uid="{9F8A5C2F-BE1F-414E-B94E-CCBA01E8812C}"/>
    <cellStyle name="Normal 7 2 6 3" xfId="1837" xr:uid="{3B5316BA-7E5E-49E6-B771-DC25A3080C34}"/>
    <cellStyle name="Normal 7 2 6 3 2" xfId="1838" xr:uid="{E3137A8F-088C-424E-9EF3-7E69F088EDB7}"/>
    <cellStyle name="Normal 7 2 6 4" xfId="1839" xr:uid="{6B617E93-D947-43D3-A45B-2454BB74E4AA}"/>
    <cellStyle name="Normal 7 2 6 5" xfId="3449" xr:uid="{7CF3F2FE-4429-451E-B7E2-7A596843612F}"/>
    <cellStyle name="Normal 7 2 7" xfId="708" xr:uid="{28FC17A4-C711-47F1-ADB6-366B1D8D0DE5}"/>
    <cellStyle name="Normal 7 2 7 2" xfId="1840" xr:uid="{B061EF5F-9B55-44CE-B48D-0E02F18BDF67}"/>
    <cellStyle name="Normal 7 2 7 2 2" xfId="1841" xr:uid="{8D9DDDC3-24A9-4963-A803-1AE467C44738}"/>
    <cellStyle name="Normal 7 2 7 2 3" xfId="4409" xr:uid="{C4D0DF4D-EDDB-4F11-BDC3-D3E8E592B8E8}"/>
    <cellStyle name="Normal 7 2 7 3" xfId="1842" xr:uid="{45385A8F-A771-45E2-91BF-F7A6A62FEF14}"/>
    <cellStyle name="Normal 7 2 7 4" xfId="3450" xr:uid="{A8EC2522-99EF-4081-B4DF-51C42E362029}"/>
    <cellStyle name="Normal 7 2 7 4 2" xfId="4579" xr:uid="{95BFB34C-52BD-46CC-9DD1-B606875BC8D8}"/>
    <cellStyle name="Normal 7 2 7 4 3" xfId="4686" xr:uid="{D4B86CC1-6D1C-4022-979F-A3DB4729516D}"/>
    <cellStyle name="Normal 7 2 7 4 4" xfId="4608" xr:uid="{BBA296FA-B453-409B-A81C-77935F35EFAA}"/>
    <cellStyle name="Normal 7 2 8" xfId="1843" xr:uid="{D7B75B22-EC6A-40A1-AF3A-3DF0716B1592}"/>
    <cellStyle name="Normal 7 2 8 2" xfId="1844" xr:uid="{B2737725-918E-45FD-97A9-341318913BBF}"/>
    <cellStyle name="Normal 7 2 8 3" xfId="3451" xr:uid="{71B31A42-4477-4967-89F8-1886B6AA096B}"/>
    <cellStyle name="Normal 7 2 8 4" xfId="3452" xr:uid="{A0F01C7D-BECC-49EA-801B-79184A9322BA}"/>
    <cellStyle name="Normal 7 2 9" xfId="1845" xr:uid="{9F6B3B89-607A-4245-8601-0E2A4C97834E}"/>
    <cellStyle name="Normal 7 3" xfId="139" xr:uid="{3BE71C56-9E9F-4A96-B600-30C34CE63F67}"/>
    <cellStyle name="Normal 7 3 10" xfId="3453" xr:uid="{AA3B7787-453F-4DCC-9039-CD851C25A13F}"/>
    <cellStyle name="Normal 7 3 11" xfId="3454" xr:uid="{BF0DDDE6-0CA6-4A35-82D7-113CA9C35683}"/>
    <cellStyle name="Normal 7 3 2" xfId="140" xr:uid="{79E0EAD8-F308-4C14-AAF9-79166C7BCB47}"/>
    <cellStyle name="Normal 7 3 2 2" xfId="141" xr:uid="{A0BDFC71-8E2C-4917-83B5-6A4F879D7A53}"/>
    <cellStyle name="Normal 7 3 2 2 2" xfId="356" xr:uid="{84171A00-B04B-4925-B33A-D4315B42222D}"/>
    <cellStyle name="Normal 7 3 2 2 2 2" xfId="709" xr:uid="{56E202CF-68DF-4A12-8521-24E01ECAE973}"/>
    <cellStyle name="Normal 7 3 2 2 2 2 2" xfId="1846" xr:uid="{15E239F0-60B7-4D32-A74F-F5B63844299E}"/>
    <cellStyle name="Normal 7 3 2 2 2 2 2 2" xfId="1847" xr:uid="{E80562D1-42AC-4DFC-B506-965A46B2923F}"/>
    <cellStyle name="Normal 7 3 2 2 2 2 3" xfId="1848" xr:uid="{31425A55-CF2D-4AC6-A837-A067B2F0D750}"/>
    <cellStyle name="Normal 7 3 2 2 2 2 4" xfId="3455" xr:uid="{FF7F8A50-91AD-43D7-8817-95830C58060B}"/>
    <cellStyle name="Normal 7 3 2 2 2 3" xfId="1849" xr:uid="{F9507AF5-49B7-4F3E-A939-99C010E3251A}"/>
    <cellStyle name="Normal 7 3 2 2 2 3 2" xfId="1850" xr:uid="{34E7D928-BFFD-4334-B8F3-E65C595377AA}"/>
    <cellStyle name="Normal 7 3 2 2 2 3 3" xfId="3456" xr:uid="{27B8A0C1-CB11-4E9F-9FCC-8C1C885C4D16}"/>
    <cellStyle name="Normal 7 3 2 2 2 3 4" xfId="3457" xr:uid="{78A0B36F-9B81-4817-BE0B-D99AEA7BE55D}"/>
    <cellStyle name="Normal 7 3 2 2 2 4" xfId="1851" xr:uid="{060D0A70-5FA9-4A1B-8549-E94BD5C75823}"/>
    <cellStyle name="Normal 7 3 2 2 2 5" xfId="3458" xr:uid="{EBCC1816-5D16-413E-A5A2-E3ACD4AC3D37}"/>
    <cellStyle name="Normal 7 3 2 2 2 6" xfId="3459" xr:uid="{A685BF0C-03B3-4CAC-B58F-6B90A501FE9D}"/>
    <cellStyle name="Normal 7 3 2 2 3" xfId="710" xr:uid="{7DEFED13-85DB-4411-90F5-1B2A3B3AC36E}"/>
    <cellStyle name="Normal 7 3 2 2 3 2" xfId="1852" xr:uid="{78462EE6-6349-4A3D-A8B2-59B8C7BCC30A}"/>
    <cellStyle name="Normal 7 3 2 2 3 2 2" xfId="1853" xr:uid="{F602327E-3FD3-4B3B-8ABB-4267590A9C06}"/>
    <cellStyle name="Normal 7 3 2 2 3 2 3" xfId="3460" xr:uid="{ACD96109-83A5-4D96-8B49-7C71ECE2C0BD}"/>
    <cellStyle name="Normal 7 3 2 2 3 2 4" xfId="3461" xr:uid="{A7B1B641-C2AD-4D4D-BF81-0B3A39C7CC94}"/>
    <cellStyle name="Normal 7 3 2 2 3 3" xfId="1854" xr:uid="{A67584CE-89C9-4EF0-A7BA-8C1E1DEA918F}"/>
    <cellStyle name="Normal 7 3 2 2 3 4" xfId="3462" xr:uid="{77C9D6E5-B072-40E7-8512-48E4FE5C0681}"/>
    <cellStyle name="Normal 7 3 2 2 3 5" xfId="3463" xr:uid="{B15A0B78-D3A0-453A-8F81-29C2747708DC}"/>
    <cellStyle name="Normal 7 3 2 2 4" xfId="1855" xr:uid="{B9ABEA7A-9D96-4BB1-ACC4-CEEB64704BD1}"/>
    <cellStyle name="Normal 7 3 2 2 4 2" xfId="1856" xr:uid="{E3E18713-763D-4B0E-A078-84E6E77FE851}"/>
    <cellStyle name="Normal 7 3 2 2 4 3" xfId="3464" xr:uid="{B121144C-2EC4-4F73-AC35-035C529A326E}"/>
    <cellStyle name="Normal 7 3 2 2 4 4" xfId="3465" xr:uid="{6BCC0370-4C1A-4DEA-A514-2DCF4A82131C}"/>
    <cellStyle name="Normal 7 3 2 2 5" xfId="1857" xr:uid="{252AA65A-E5CE-4FEF-9E4A-704FEAF9D28E}"/>
    <cellStyle name="Normal 7 3 2 2 5 2" xfId="3466" xr:uid="{ACFB8924-9C73-43F3-9E1D-47277EF69CC3}"/>
    <cellStyle name="Normal 7 3 2 2 5 3" xfId="3467" xr:uid="{1EAACBFB-5F4A-4369-B492-B1D99789B778}"/>
    <cellStyle name="Normal 7 3 2 2 5 4" xfId="3468" xr:uid="{B2D8B67D-4FC6-4355-86A9-1D35E164ADF8}"/>
    <cellStyle name="Normal 7 3 2 2 6" xfId="3469" xr:uid="{2313AB67-A447-4436-B7F5-1A1FD87CA1AE}"/>
    <cellStyle name="Normal 7 3 2 2 7" xfId="3470" xr:uid="{5A6DF822-1080-43D7-83FB-16FC09729FA8}"/>
    <cellStyle name="Normal 7 3 2 2 8" xfId="3471" xr:uid="{7EA045A0-A512-45C2-BC57-3CD439AE0146}"/>
    <cellStyle name="Normal 7 3 2 3" xfId="357" xr:uid="{A2618A31-F4C4-4910-9B17-B023A65A6987}"/>
    <cellStyle name="Normal 7 3 2 3 2" xfId="711" xr:uid="{8BBC64F9-44C2-4DF6-87A3-B4E67AE1C354}"/>
    <cellStyle name="Normal 7 3 2 3 2 2" xfId="712" xr:uid="{920C1F88-4E60-4FFC-A2BE-787BCC7082E8}"/>
    <cellStyle name="Normal 7 3 2 3 2 2 2" xfId="1858" xr:uid="{3D76A8FA-86B9-4E8A-AF31-2D9DC54BE1D1}"/>
    <cellStyle name="Normal 7 3 2 3 2 2 2 2" xfId="1859" xr:uid="{4AB2EFE0-2C54-4145-8377-7DE58C468799}"/>
    <cellStyle name="Normal 7 3 2 3 2 2 3" xfId="1860" xr:uid="{0D0E3543-EEA1-4831-808A-09D552C4AF6C}"/>
    <cellStyle name="Normal 7 3 2 3 2 3" xfId="1861" xr:uid="{59B9E099-32F2-41FA-9BED-E3D3D6304640}"/>
    <cellStyle name="Normal 7 3 2 3 2 3 2" xfId="1862" xr:uid="{17AD2921-12A5-4ACD-A0A8-B502CD522262}"/>
    <cellStyle name="Normal 7 3 2 3 2 4" xfId="1863" xr:uid="{7BA562A1-8C0C-4384-B9F6-FBB0FA3ED1FB}"/>
    <cellStyle name="Normal 7 3 2 3 3" xfId="713" xr:uid="{1D3A016C-5F5C-4A71-8BE4-21CCBF65ADA1}"/>
    <cellStyle name="Normal 7 3 2 3 3 2" xfId="1864" xr:uid="{FF4A0E1F-6F02-45C2-93E8-8F2F8D401EB4}"/>
    <cellStyle name="Normal 7 3 2 3 3 2 2" xfId="1865" xr:uid="{4C1E5876-0649-476B-8E5F-B152B6D56834}"/>
    <cellStyle name="Normal 7 3 2 3 3 3" xfId="1866" xr:uid="{B25A6AF7-0FCC-44AE-A1FB-39B5E4BA7808}"/>
    <cellStyle name="Normal 7 3 2 3 3 4" xfId="3472" xr:uid="{98471BCD-CF23-49FD-BC21-74884776AFAC}"/>
    <cellStyle name="Normal 7 3 2 3 4" xfId="1867" xr:uid="{42523E13-DDA1-4894-B7D8-A05C1FB0DB38}"/>
    <cellStyle name="Normal 7 3 2 3 4 2" xfId="1868" xr:uid="{2A823D59-5C32-4F1B-903F-E5A5646CBC8B}"/>
    <cellStyle name="Normal 7 3 2 3 5" xfId="1869" xr:uid="{C8A10233-2B3A-4119-84DE-A85AD7793079}"/>
    <cellStyle name="Normal 7 3 2 3 6" xfId="3473" xr:uid="{4F0DEF59-3FAC-4B86-B2E9-6E0870DCC57C}"/>
    <cellStyle name="Normal 7 3 2 4" xfId="358" xr:uid="{E0E4DFE1-96AA-4D90-B471-D896764D91F7}"/>
    <cellStyle name="Normal 7 3 2 4 2" xfId="714" xr:uid="{6C254536-EBF8-40A3-82A8-812DF96199EA}"/>
    <cellStyle name="Normal 7 3 2 4 2 2" xfId="1870" xr:uid="{C1C35707-CF62-49FF-8457-2AA16E910842}"/>
    <cellStyle name="Normal 7 3 2 4 2 2 2" xfId="1871" xr:uid="{05C70690-87EE-42EE-B827-C8D313E3D1E6}"/>
    <cellStyle name="Normal 7 3 2 4 2 3" xfId="1872" xr:uid="{4910A8E8-0D22-486D-AC60-BB0B9BDF7150}"/>
    <cellStyle name="Normal 7 3 2 4 2 4" xfId="3474" xr:uid="{8D6C3B94-7F2C-4A8E-A8F1-23797E76261E}"/>
    <cellStyle name="Normal 7 3 2 4 3" xfId="1873" xr:uid="{77578917-C62B-4AEB-B8B4-AC298000DE76}"/>
    <cellStyle name="Normal 7 3 2 4 3 2" xfId="1874" xr:uid="{36FE95A4-8132-4A73-BB89-4077DFACA74B}"/>
    <cellStyle name="Normal 7 3 2 4 4" xfId="1875" xr:uid="{941AA165-59DF-4241-B8AF-5A21B34E9092}"/>
    <cellStyle name="Normal 7 3 2 4 5" xfId="3475" xr:uid="{3A85AB9C-5373-4349-BAD5-3206F790207A}"/>
    <cellStyle name="Normal 7 3 2 5" xfId="359" xr:uid="{942C1962-DEA2-47C4-BFAE-48D2CB074FCC}"/>
    <cellStyle name="Normal 7 3 2 5 2" xfId="1876" xr:uid="{4B410243-A337-4494-A400-91339AB5CAB3}"/>
    <cellStyle name="Normal 7 3 2 5 2 2" xfId="1877" xr:uid="{A7CCB4AD-3C2B-45C1-B404-9BAA025CDCA3}"/>
    <cellStyle name="Normal 7 3 2 5 3" xfId="1878" xr:uid="{D15534DC-879A-43FB-ADB8-95B08323B962}"/>
    <cellStyle name="Normal 7 3 2 5 4" xfId="3476" xr:uid="{67A7DEDF-4564-4480-96F9-8D562E7F0767}"/>
    <cellStyle name="Normal 7 3 2 6" xfId="1879" xr:uid="{AF91508E-120A-4518-9846-E672EB50D6B6}"/>
    <cellStyle name="Normal 7 3 2 6 2" xfId="1880" xr:uid="{464501B2-7611-499B-A700-BBC86CCE187A}"/>
    <cellStyle name="Normal 7 3 2 6 3" xfId="3477" xr:uid="{15CEBB71-3DDD-4C93-97A1-B9018855D411}"/>
    <cellStyle name="Normal 7 3 2 6 4" xfId="3478" xr:uid="{823A0536-D56E-41E6-92BC-FCCD39D046C3}"/>
    <cellStyle name="Normal 7 3 2 7" xfId="1881" xr:uid="{6307257A-C49B-4530-9A50-4AA47BD5ACC7}"/>
    <cellStyle name="Normal 7 3 2 8" xfId="3479" xr:uid="{4DA3FE47-040C-4718-9EA1-A0546B0AFCF1}"/>
    <cellStyle name="Normal 7 3 2 9" xfId="3480" xr:uid="{61C2D5DD-3BDC-45A7-89D1-8399C5200214}"/>
    <cellStyle name="Normal 7 3 3" xfId="142" xr:uid="{B455C3B2-6150-49A1-862C-8DDE3D46927B}"/>
    <cellStyle name="Normal 7 3 3 2" xfId="143" xr:uid="{35D8F4CA-AFD0-400B-91CC-B14450972F0B}"/>
    <cellStyle name="Normal 7 3 3 2 2" xfId="715" xr:uid="{312D977B-106A-4CC9-82A0-7BF042D26465}"/>
    <cellStyle name="Normal 7 3 3 2 2 2" xfId="1882" xr:uid="{63C97A82-9BC7-41F1-9FE6-7D04F0D4BD00}"/>
    <cellStyle name="Normal 7 3 3 2 2 2 2" xfId="1883" xr:uid="{6FD4EBC6-7FD8-4E1E-A441-D2CA893C9D6C}"/>
    <cellStyle name="Normal 7 3 3 2 2 2 2 2" xfId="4484" xr:uid="{C1D45B06-2B31-4D10-9468-555D43509E7D}"/>
    <cellStyle name="Normal 7 3 3 2 2 2 3" xfId="4485" xr:uid="{94B7C720-05D2-427E-B53E-A30466364D72}"/>
    <cellStyle name="Normal 7 3 3 2 2 3" xfId="1884" xr:uid="{437AE3C1-A4D5-4A99-8108-9263E2E7C3CA}"/>
    <cellStyle name="Normal 7 3 3 2 2 3 2" xfId="4486" xr:uid="{466747E3-CEEC-47D5-989A-5BA06AD1870B}"/>
    <cellStyle name="Normal 7 3 3 2 2 4" xfId="3481" xr:uid="{D511D917-F840-405A-B881-5775CC28DFE5}"/>
    <cellStyle name="Normal 7 3 3 2 3" xfId="1885" xr:uid="{E68C023A-D3DE-4870-AD12-02C53C94083F}"/>
    <cellStyle name="Normal 7 3 3 2 3 2" xfId="1886" xr:uid="{96E90D75-747F-424D-98D5-C4A0FBB29A1A}"/>
    <cellStyle name="Normal 7 3 3 2 3 2 2" xfId="4487" xr:uid="{678EAB43-5E39-4C7D-A644-60DE91C457E8}"/>
    <cellStyle name="Normal 7 3 3 2 3 3" xfId="3482" xr:uid="{BFBDE016-2209-4310-B459-4F926D6F51B0}"/>
    <cellStyle name="Normal 7 3 3 2 3 4" xfId="3483" xr:uid="{F908715C-9089-4E5B-8777-94B0D18ED938}"/>
    <cellStyle name="Normal 7 3 3 2 4" xfId="1887" xr:uid="{DCF067BD-E890-4366-BC65-5C6E0F90074C}"/>
    <cellStyle name="Normal 7 3 3 2 4 2" xfId="4488" xr:uid="{CE4DCAB8-3C67-4060-9C19-78429D58ED26}"/>
    <cellStyle name="Normal 7 3 3 2 5" xfId="3484" xr:uid="{814F3DCC-3771-4DF9-BD64-BC911EEE1F46}"/>
    <cellStyle name="Normal 7 3 3 2 6" xfId="3485" xr:uid="{55743292-BCFA-4D9C-B7B6-7B30814F1418}"/>
    <cellStyle name="Normal 7 3 3 3" xfId="360" xr:uid="{A587C120-E15F-48BD-BD9D-5D71887FADA3}"/>
    <cellStyle name="Normal 7 3 3 3 2" xfId="1888" xr:uid="{4B22C429-600D-4593-A94D-D8471E05B581}"/>
    <cellStyle name="Normal 7 3 3 3 2 2" xfId="1889" xr:uid="{3DDE3E95-22AA-4EB9-90AF-4830ABF37A51}"/>
    <cellStyle name="Normal 7 3 3 3 2 2 2" xfId="4489" xr:uid="{09BB2FF5-E069-4797-B7F1-503122A66083}"/>
    <cellStyle name="Normal 7 3 3 3 2 3" xfId="3486" xr:uid="{856CE307-B6B7-4A39-A9AE-F28B9BDF8B89}"/>
    <cellStyle name="Normal 7 3 3 3 2 4" xfId="3487" xr:uid="{C4F9FDF9-5AAE-4519-A14B-700946F48322}"/>
    <cellStyle name="Normal 7 3 3 3 3" xfId="1890" xr:uid="{0398C4D6-97D3-47F4-AE27-B29AA33BF02D}"/>
    <cellStyle name="Normal 7 3 3 3 3 2" xfId="4490" xr:uid="{CCF698CF-B335-40B3-A765-FAD39BB8A557}"/>
    <cellStyle name="Normal 7 3 3 3 4" xfId="3488" xr:uid="{3B441A8A-28F7-4F50-A092-BFBB67F3B296}"/>
    <cellStyle name="Normal 7 3 3 3 5" xfId="3489" xr:uid="{7366BD18-47EA-4FC7-9279-D97A60C90BE3}"/>
    <cellStyle name="Normal 7 3 3 4" xfId="1891" xr:uid="{04C6CA70-F2F1-4A82-A517-E4C0F9A37389}"/>
    <cellStyle name="Normal 7 3 3 4 2" xfId="1892" xr:uid="{5AF5D2F8-AFA1-4367-B0E2-9EF2968FE9D6}"/>
    <cellStyle name="Normal 7 3 3 4 2 2" xfId="4491" xr:uid="{CB553EE0-C91D-4D14-8995-7655D64C66AF}"/>
    <cellStyle name="Normal 7 3 3 4 3" xfId="3490" xr:uid="{BCD75FEA-95B7-4564-BCEB-FF921ED9EB1A}"/>
    <cellStyle name="Normal 7 3 3 4 4" xfId="3491" xr:uid="{485EA2FA-6719-4B44-BCC6-A63452E3B37D}"/>
    <cellStyle name="Normal 7 3 3 5" xfId="1893" xr:uid="{ED3460D5-17B1-47A8-B316-7314C64D3C2B}"/>
    <cellStyle name="Normal 7 3 3 5 2" xfId="3492" xr:uid="{00DA5045-B457-49DC-BED4-53FD2DEEAF81}"/>
    <cellStyle name="Normal 7 3 3 5 3" xfId="3493" xr:uid="{904CF763-24C4-4214-8535-FCB381B17AEB}"/>
    <cellStyle name="Normal 7 3 3 5 4" xfId="3494" xr:uid="{29EE74A9-6CFA-457B-A238-675F1A443118}"/>
    <cellStyle name="Normal 7 3 3 6" xfId="3495" xr:uid="{CEB9A590-51CB-42C6-8793-567047CD2833}"/>
    <cellStyle name="Normal 7 3 3 7" xfId="3496" xr:uid="{305B8FB7-9559-43F1-8A8B-060AAD276B13}"/>
    <cellStyle name="Normal 7 3 3 8" xfId="3497" xr:uid="{CAE508E5-290D-490C-B6B0-1606121C4D56}"/>
    <cellStyle name="Normal 7 3 4" xfId="144" xr:uid="{608DA533-9538-41BD-9E17-EAA955650326}"/>
    <cellStyle name="Normal 7 3 4 2" xfId="716" xr:uid="{ACF3692A-59A4-4739-893B-E3C4E96E80D8}"/>
    <cellStyle name="Normal 7 3 4 2 2" xfId="717" xr:uid="{6E6AF7B0-6BB9-47F4-8F19-61E150DC89DD}"/>
    <cellStyle name="Normal 7 3 4 2 2 2" xfId="1894" xr:uid="{A30629C7-C09A-43FA-B739-B387E9A3700E}"/>
    <cellStyle name="Normal 7 3 4 2 2 2 2" xfId="1895" xr:uid="{437CE236-F90F-43E2-9B6A-FB8E7D9C1ED6}"/>
    <cellStyle name="Normal 7 3 4 2 2 3" xfId="1896" xr:uid="{EAA32F74-CCA0-4ABE-B43D-99385FDED3BD}"/>
    <cellStyle name="Normal 7 3 4 2 2 4" xfId="3498" xr:uid="{0E0513AB-A640-4996-B6B1-2E3F81596619}"/>
    <cellStyle name="Normal 7 3 4 2 3" xfId="1897" xr:uid="{6EFC2629-7B84-4CAF-AD12-DB455DE9AC83}"/>
    <cellStyle name="Normal 7 3 4 2 3 2" xfId="1898" xr:uid="{D8A6435C-058C-446F-AEA8-5526253241EC}"/>
    <cellStyle name="Normal 7 3 4 2 4" xfId="1899" xr:uid="{DC0A3380-1D33-470A-8F91-0F3DB9956604}"/>
    <cellStyle name="Normal 7 3 4 2 5" xfId="3499" xr:uid="{B943CA96-2DD9-49A8-AE01-A514E020C5DA}"/>
    <cellStyle name="Normal 7 3 4 3" xfId="718" xr:uid="{8A856002-3FEF-4868-AD83-DA48F6CB8E71}"/>
    <cellStyle name="Normal 7 3 4 3 2" xfId="1900" xr:uid="{682FE0BE-4D77-4014-BE05-5609E1C3F19F}"/>
    <cellStyle name="Normal 7 3 4 3 2 2" xfId="1901" xr:uid="{58163E69-CAE2-4E02-85A9-9BB5BE5DD70F}"/>
    <cellStyle name="Normal 7 3 4 3 3" xfId="1902" xr:uid="{A8B9F266-8BFF-4B13-8AFF-BE44FB363D7B}"/>
    <cellStyle name="Normal 7 3 4 3 4" xfId="3500" xr:uid="{5B1DBF43-8962-464C-A007-9FE6E1732287}"/>
    <cellStyle name="Normal 7 3 4 4" xfId="1903" xr:uid="{6251AD6C-2358-4EB6-9FFA-BB5F4B34E128}"/>
    <cellStyle name="Normal 7 3 4 4 2" xfId="1904" xr:uid="{764F132A-D50F-4214-A569-D6ECC06667EC}"/>
    <cellStyle name="Normal 7 3 4 4 3" xfId="3501" xr:uid="{FEA8C30B-8CED-48A1-A580-644E54B7D3E5}"/>
    <cellStyle name="Normal 7 3 4 4 4" xfId="3502" xr:uid="{F518CDFB-D125-4247-90E4-C9A3A0D09352}"/>
    <cellStyle name="Normal 7 3 4 5" xfId="1905" xr:uid="{C57CF9F5-C484-4397-AA85-B31C4987A407}"/>
    <cellStyle name="Normal 7 3 4 6" xfId="3503" xr:uid="{890CD56F-A927-430B-81B2-B17CDC8546C4}"/>
    <cellStyle name="Normal 7 3 4 7" xfId="3504" xr:uid="{B1B2F6F7-B410-4562-8242-F5E377EEC95E}"/>
    <cellStyle name="Normal 7 3 5" xfId="361" xr:uid="{A6BF2E2A-C3B7-43E8-8144-92601746DB19}"/>
    <cellStyle name="Normal 7 3 5 2" xfId="719" xr:uid="{297CC715-C3D7-4FB2-9765-64FC2854BD7E}"/>
    <cellStyle name="Normal 7 3 5 2 2" xfId="1906" xr:uid="{FF7E5367-92BC-44A8-8C7B-9B0CE2420B1D}"/>
    <cellStyle name="Normal 7 3 5 2 2 2" xfId="1907" xr:uid="{514F7814-ABB4-4861-925F-0F138B33594C}"/>
    <cellStyle name="Normal 7 3 5 2 3" xfId="1908" xr:uid="{37F7EE6D-851C-48AD-B008-A601C7753086}"/>
    <cellStyle name="Normal 7 3 5 2 4" xfId="3505" xr:uid="{2B70ECC6-8EF1-475C-82B2-C01DB9F7FC9C}"/>
    <cellStyle name="Normal 7 3 5 3" xfId="1909" xr:uid="{B0BEE631-58FC-4E3D-AC0D-AFCE7B2F86B6}"/>
    <cellStyle name="Normal 7 3 5 3 2" xfId="1910" xr:uid="{F131E1D6-29A2-4A15-8A7C-934099F2FC67}"/>
    <cellStyle name="Normal 7 3 5 3 3" xfId="3506" xr:uid="{AC766556-9E2E-4178-8B20-B09F43F885C7}"/>
    <cellStyle name="Normal 7 3 5 3 4" xfId="3507" xr:uid="{C0C2DF73-39EE-4DE0-A87B-7A929D528216}"/>
    <cellStyle name="Normal 7 3 5 4" xfId="1911" xr:uid="{141CA568-3521-4FAC-BB8D-D507EB18411A}"/>
    <cellStyle name="Normal 7 3 5 5" xfId="3508" xr:uid="{5F2AE6A3-FAFB-4229-A7E3-178E1025383E}"/>
    <cellStyle name="Normal 7 3 5 6" xfId="3509" xr:uid="{E90B8F73-A941-4F1F-831D-7D7D968AF264}"/>
    <cellStyle name="Normal 7 3 6" xfId="362" xr:uid="{6782E5F7-053C-4A87-AB5A-E162AC7EA2EA}"/>
    <cellStyle name="Normal 7 3 6 2" xfId="1912" xr:uid="{C0C405B5-8EEF-47BE-8B0A-9C37F5BFAB9D}"/>
    <cellStyle name="Normal 7 3 6 2 2" xfId="1913" xr:uid="{839E3CF6-15F7-41FC-8D19-6605209B3E40}"/>
    <cellStyle name="Normal 7 3 6 2 3" xfId="3510" xr:uid="{19E6B6ED-313F-469B-8C8C-D10E7497E745}"/>
    <cellStyle name="Normal 7 3 6 2 4" xfId="3511" xr:uid="{1A1C876D-0ED3-4284-BC77-5BC018E21789}"/>
    <cellStyle name="Normal 7 3 6 3" xfId="1914" xr:uid="{E6FB1E84-686B-45E1-B204-C3BF76C4D02F}"/>
    <cellStyle name="Normal 7 3 6 4" xfId="3512" xr:uid="{3FC5FD23-5822-4A2B-B623-BDD9E614FE0C}"/>
    <cellStyle name="Normal 7 3 6 5" xfId="3513" xr:uid="{40BC470E-77B7-474D-9F72-1514C2BC4E2A}"/>
    <cellStyle name="Normal 7 3 7" xfId="1915" xr:uid="{6A426D40-E8CD-4CE8-9E08-D5621D9597FF}"/>
    <cellStyle name="Normal 7 3 7 2" xfId="1916" xr:uid="{DAC09322-384C-48FD-8FAE-947FC392E115}"/>
    <cellStyle name="Normal 7 3 7 3" xfId="3514" xr:uid="{B367D592-B303-4F25-83BC-EC640753F460}"/>
    <cellStyle name="Normal 7 3 7 4" xfId="3515" xr:uid="{E6999341-ACE3-486E-9991-98E8BE84FD81}"/>
    <cellStyle name="Normal 7 3 8" xfId="1917" xr:uid="{0ACC17EC-7E03-4E7C-8169-1D2931E6819D}"/>
    <cellStyle name="Normal 7 3 8 2" xfId="3516" xr:uid="{1706E461-B8BB-47E2-A608-8515FA474073}"/>
    <cellStyle name="Normal 7 3 8 3" xfId="3517" xr:uid="{E4FB0B7C-B12F-4C7E-8143-CB34F894636B}"/>
    <cellStyle name="Normal 7 3 8 4" xfId="3518" xr:uid="{DEB4D48E-84B3-476D-9CF8-569E341F65C0}"/>
    <cellStyle name="Normal 7 3 9" xfId="3519" xr:uid="{EE0397D7-C4CF-4520-9698-CD210347673B}"/>
    <cellStyle name="Normal 7 4" xfId="145" xr:uid="{6681BF17-1ACA-49D0-8E41-FAC068971BB9}"/>
    <cellStyle name="Normal 7 4 10" xfId="3520" xr:uid="{07D94D53-11B0-4075-BE78-855B2668D253}"/>
    <cellStyle name="Normal 7 4 11" xfId="3521" xr:uid="{DBD13203-78DC-43B4-A6FC-10E30613B8EA}"/>
    <cellStyle name="Normal 7 4 2" xfId="146" xr:uid="{318F2270-43C0-4836-89D5-05906276C7D5}"/>
    <cellStyle name="Normal 7 4 2 2" xfId="363" xr:uid="{22BDA524-5755-401C-9726-A30A907E325C}"/>
    <cellStyle name="Normal 7 4 2 2 2" xfId="720" xr:uid="{6EEE731E-4E86-4D64-93BC-CCFAF555DDCF}"/>
    <cellStyle name="Normal 7 4 2 2 2 2" xfId="721" xr:uid="{EAD937B9-FC35-4B6A-9E21-BABA8EFE19D5}"/>
    <cellStyle name="Normal 7 4 2 2 2 2 2" xfId="1918" xr:uid="{F041B0B3-31DD-4CE0-B2CA-6B34F8A911C8}"/>
    <cellStyle name="Normal 7 4 2 2 2 2 3" xfId="3522" xr:uid="{FCD7717F-F3C1-4D1C-BB90-8C2075267596}"/>
    <cellStyle name="Normal 7 4 2 2 2 2 4" xfId="3523" xr:uid="{C41704EE-3030-4ED6-A507-49D026A01845}"/>
    <cellStyle name="Normal 7 4 2 2 2 3" xfId="1919" xr:uid="{6C913AE9-2BAA-479B-BD93-2BB86A3C5FFD}"/>
    <cellStyle name="Normal 7 4 2 2 2 3 2" xfId="3524" xr:uid="{E72495ED-8C82-4039-ABDB-697E3EB4E40C}"/>
    <cellStyle name="Normal 7 4 2 2 2 3 3" xfId="3525" xr:uid="{4AEC9A47-62B2-494C-B74A-51936813398D}"/>
    <cellStyle name="Normal 7 4 2 2 2 3 4" xfId="3526" xr:uid="{BF24BC45-09F6-44DD-98F6-EB90BB6F511A}"/>
    <cellStyle name="Normal 7 4 2 2 2 4" xfId="3527" xr:uid="{F4FEF1C1-812F-4054-AD8B-F8389151FE81}"/>
    <cellStyle name="Normal 7 4 2 2 2 5" xfId="3528" xr:uid="{A2FE343E-4735-4C91-BFE0-0A812ACD5516}"/>
    <cellStyle name="Normal 7 4 2 2 2 6" xfId="3529" xr:uid="{0A2CE374-C300-4ABC-8942-F6515E4044B1}"/>
    <cellStyle name="Normal 7 4 2 2 3" xfId="722" xr:uid="{4522EAA0-45A5-4C0B-B064-DE68FD30EF28}"/>
    <cellStyle name="Normal 7 4 2 2 3 2" xfId="1920" xr:uid="{B0D13315-6B8B-4BC2-9A50-FC84ABE4A220}"/>
    <cellStyle name="Normal 7 4 2 2 3 2 2" xfId="3530" xr:uid="{D58B9117-7E04-44AB-A250-A6B58F4CF798}"/>
    <cellStyle name="Normal 7 4 2 2 3 2 3" xfId="3531" xr:uid="{2CDFACF2-2C90-4BC1-8224-454E645C337A}"/>
    <cellStyle name="Normal 7 4 2 2 3 2 4" xfId="3532" xr:uid="{EFB5AB12-6E4D-49AE-88C7-1F6BB14B9B53}"/>
    <cellStyle name="Normal 7 4 2 2 3 3" xfId="3533" xr:uid="{BC5D205E-E710-41F8-A8A7-7F0209F83E96}"/>
    <cellStyle name="Normal 7 4 2 2 3 4" xfId="3534" xr:uid="{413F70EE-453B-4618-9A72-2319A9316DE8}"/>
    <cellStyle name="Normal 7 4 2 2 3 5" xfId="3535" xr:uid="{20CA61ED-5560-4461-B2F9-06D940BEABA0}"/>
    <cellStyle name="Normal 7 4 2 2 4" xfId="1921" xr:uid="{000129C6-1973-44B9-9B56-7176056C4253}"/>
    <cellStyle name="Normal 7 4 2 2 4 2" xfId="3536" xr:uid="{EFE7A9DC-228A-41E3-A679-8A577A1419E6}"/>
    <cellStyle name="Normal 7 4 2 2 4 3" xfId="3537" xr:uid="{13FD391F-FEDE-4298-A522-20B9DC5DD45A}"/>
    <cellStyle name="Normal 7 4 2 2 4 4" xfId="3538" xr:uid="{18BFE8B1-07B1-4716-BFD0-03ED9FE24CD5}"/>
    <cellStyle name="Normal 7 4 2 2 5" xfId="3539" xr:uid="{72B36721-11F3-4202-B506-F2DC69621155}"/>
    <cellStyle name="Normal 7 4 2 2 5 2" xfId="3540" xr:uid="{2898BC0B-C25A-49F0-9B2B-12FEFD3C0278}"/>
    <cellStyle name="Normal 7 4 2 2 5 3" xfId="3541" xr:uid="{BEF5CF24-84F3-4575-9DFF-55A87D449A34}"/>
    <cellStyle name="Normal 7 4 2 2 5 4" xfId="3542" xr:uid="{1831E0F9-7FE2-4DFD-9E65-B683F94CB202}"/>
    <cellStyle name="Normal 7 4 2 2 6" xfId="3543" xr:uid="{B61D02B0-706E-4B15-8861-09DB43F8A3E5}"/>
    <cellStyle name="Normal 7 4 2 2 7" xfId="3544" xr:uid="{94508781-25C9-4B90-9C9C-EEB598FC3D3A}"/>
    <cellStyle name="Normal 7 4 2 2 8" xfId="3545" xr:uid="{1B43D21C-CF17-47D1-8352-8E0010922C8E}"/>
    <cellStyle name="Normal 7 4 2 3" xfId="723" xr:uid="{0DDDA82F-9DD1-4DD8-8A61-ED88FE82F0F4}"/>
    <cellStyle name="Normal 7 4 2 3 2" xfId="724" xr:uid="{9102BCC6-B3AF-4DD3-B127-ABB15D0E902B}"/>
    <cellStyle name="Normal 7 4 2 3 2 2" xfId="725" xr:uid="{143CADCC-AEB5-47A1-AF54-E6A434965C51}"/>
    <cellStyle name="Normal 7 4 2 3 2 3" xfId="3546" xr:uid="{9EEDD008-7462-43E7-96A6-100F32BD8E25}"/>
    <cellStyle name="Normal 7 4 2 3 2 4" xfId="3547" xr:uid="{F43D7BB8-33C4-4E0A-9A4B-73DC74C9F3CA}"/>
    <cellStyle name="Normal 7 4 2 3 3" xfId="726" xr:uid="{424E816D-179B-4004-B046-FF8FEB450B57}"/>
    <cellStyle name="Normal 7 4 2 3 3 2" xfId="3548" xr:uid="{EFBD8EC3-2239-4C99-9A67-4BC47AA6D45A}"/>
    <cellStyle name="Normal 7 4 2 3 3 3" xfId="3549" xr:uid="{73DD865F-7C42-4E9F-87D3-87C4CC703C01}"/>
    <cellStyle name="Normal 7 4 2 3 3 4" xfId="3550" xr:uid="{58D55192-439B-4518-A5A3-95A034B55E8B}"/>
    <cellStyle name="Normal 7 4 2 3 4" xfId="3551" xr:uid="{B4DFE516-3915-4769-899A-45DE36A9E6B2}"/>
    <cellStyle name="Normal 7 4 2 3 5" xfId="3552" xr:uid="{60134BD5-1BB8-4CDA-BDDA-3E9687E2F7F4}"/>
    <cellStyle name="Normal 7 4 2 3 6" xfId="3553" xr:uid="{8D82F0B3-D366-4AD6-AB73-2A2B3A928D44}"/>
    <cellStyle name="Normal 7 4 2 4" xfId="727" xr:uid="{EACDF266-2A46-4E2E-8B04-7810C6AF3135}"/>
    <cellStyle name="Normal 7 4 2 4 2" xfId="728" xr:uid="{36131AC7-BC96-4388-96CA-F090555551EF}"/>
    <cellStyle name="Normal 7 4 2 4 2 2" xfId="3554" xr:uid="{877CF461-7E4C-4AD3-B55B-C496CCF33145}"/>
    <cellStyle name="Normal 7 4 2 4 2 3" xfId="3555" xr:uid="{18799526-F4E8-40FF-A8EE-49CCA14A2875}"/>
    <cellStyle name="Normal 7 4 2 4 2 4" xfId="3556" xr:uid="{1B859128-3B9C-448D-964E-7F6ABFCB6A34}"/>
    <cellStyle name="Normal 7 4 2 4 3" xfId="3557" xr:uid="{E9F91C59-EA97-4804-859D-2608E0B7F4EE}"/>
    <cellStyle name="Normal 7 4 2 4 4" xfId="3558" xr:uid="{B06CB546-3430-4558-A0C8-E33463BA1533}"/>
    <cellStyle name="Normal 7 4 2 4 5" xfId="3559" xr:uid="{54C1F831-FDA3-4390-A7E5-6A2E4C3444DD}"/>
    <cellStyle name="Normal 7 4 2 5" xfId="729" xr:uid="{A99B52C4-DB6F-499C-A960-9B2382138B15}"/>
    <cellStyle name="Normal 7 4 2 5 2" xfId="3560" xr:uid="{8CDED474-712F-480C-8851-DFC77C9A3860}"/>
    <cellStyle name="Normal 7 4 2 5 3" xfId="3561" xr:uid="{93611578-8F3A-4F38-AD16-C897C3071271}"/>
    <cellStyle name="Normal 7 4 2 5 4" xfId="3562" xr:uid="{FA95E74C-D25D-49FE-A9CC-637B227E0BE0}"/>
    <cellStyle name="Normal 7 4 2 6" xfId="3563" xr:uid="{80A2140D-85FC-4357-BC78-9B7D7A4A25A1}"/>
    <cellStyle name="Normal 7 4 2 6 2" xfId="3564" xr:uid="{AF8B26CE-1765-4AB8-BB76-222987DEE7AB}"/>
    <cellStyle name="Normal 7 4 2 6 3" xfId="3565" xr:uid="{2EB377A6-3CC2-4918-880C-C4C917BDF708}"/>
    <cellStyle name="Normal 7 4 2 6 4" xfId="3566" xr:uid="{36C9E439-A9CD-40F0-8DE9-9B680E86FC56}"/>
    <cellStyle name="Normal 7 4 2 7" xfId="3567" xr:uid="{193262AD-5866-4DF5-99A8-FB10CC849CB3}"/>
    <cellStyle name="Normal 7 4 2 8" xfId="3568" xr:uid="{99E11381-3B2D-4FCC-91DD-DEF4BBB46DFB}"/>
    <cellStyle name="Normal 7 4 2 9" xfId="3569" xr:uid="{05651B17-ADD2-4117-8B7A-5703EC39B454}"/>
    <cellStyle name="Normal 7 4 3" xfId="364" xr:uid="{A08DA068-8A76-4A8F-89A1-0F16A1F42B22}"/>
    <cellStyle name="Normal 7 4 3 2" xfId="730" xr:uid="{20BD3CAE-886F-4F36-8C41-E70E595D98CD}"/>
    <cellStyle name="Normal 7 4 3 2 2" xfId="731" xr:uid="{13D3F876-4C2C-4E6E-AF94-466AA270BE20}"/>
    <cellStyle name="Normal 7 4 3 2 2 2" xfId="1922" xr:uid="{CFD0943F-490F-444F-80E9-B9FFF20E497F}"/>
    <cellStyle name="Normal 7 4 3 2 2 2 2" xfId="1923" xr:uid="{69D1F7C9-212A-497C-A515-94537EBFF495}"/>
    <cellStyle name="Normal 7 4 3 2 2 3" xfId="1924" xr:uid="{0FA07C0D-FAE1-437A-B82E-1A8172DED1AE}"/>
    <cellStyle name="Normal 7 4 3 2 2 4" xfId="3570" xr:uid="{D8A5E37A-262B-4189-B4A5-BB0D0D32F051}"/>
    <cellStyle name="Normal 7 4 3 2 3" xfId="1925" xr:uid="{1178D7C7-6DCD-4985-8582-4B761CABF73F}"/>
    <cellStyle name="Normal 7 4 3 2 3 2" xfId="1926" xr:uid="{1048DE5D-D736-432B-914B-F13F82817D4B}"/>
    <cellStyle name="Normal 7 4 3 2 3 3" xfId="3571" xr:uid="{5EA6984B-C055-4754-9D0C-E2678A8457F8}"/>
    <cellStyle name="Normal 7 4 3 2 3 4" xfId="3572" xr:uid="{3CFD7508-0E7D-401A-AE01-CED199D8CB99}"/>
    <cellStyle name="Normal 7 4 3 2 4" xfId="1927" xr:uid="{ACDFC9C9-834F-4FD5-BC96-D4BC8847B014}"/>
    <cellStyle name="Normal 7 4 3 2 5" xfId="3573" xr:uid="{51F2A822-84E2-4E43-9693-73954B91B319}"/>
    <cellStyle name="Normal 7 4 3 2 6" xfId="3574" xr:uid="{33FB0977-7152-4647-9CA2-0BE6E59D8B99}"/>
    <cellStyle name="Normal 7 4 3 3" xfId="732" xr:uid="{6E7D7071-7DA3-4AC0-BBA4-17CBCF5C7C03}"/>
    <cellStyle name="Normal 7 4 3 3 2" xfId="1928" xr:uid="{6626AB51-F362-4833-8770-A95724D29164}"/>
    <cellStyle name="Normal 7 4 3 3 2 2" xfId="1929" xr:uid="{B19D1645-33C8-4A51-B22C-16851E7A30DE}"/>
    <cellStyle name="Normal 7 4 3 3 2 3" xfId="3575" xr:uid="{5401322E-BA3E-4ACE-85B9-F47C70C0E6F1}"/>
    <cellStyle name="Normal 7 4 3 3 2 4" xfId="3576" xr:uid="{9604E734-7F8B-4678-9037-6807D6BD1C0B}"/>
    <cellStyle name="Normal 7 4 3 3 3" xfId="1930" xr:uid="{796C3419-5ED6-4A54-8286-584E9035B04E}"/>
    <cellStyle name="Normal 7 4 3 3 4" xfId="3577" xr:uid="{B153F9B0-B9C0-4528-BF0C-B0A902ECBB3F}"/>
    <cellStyle name="Normal 7 4 3 3 5" xfId="3578" xr:uid="{C9B79587-13B3-493A-86F7-F36E4D27F233}"/>
    <cellStyle name="Normal 7 4 3 4" xfId="1931" xr:uid="{1CE4F489-56D6-4E3C-91F6-8962B476620B}"/>
    <cellStyle name="Normal 7 4 3 4 2" xfId="1932" xr:uid="{B99D1DBF-CDB0-475F-BC22-910BD03A2A10}"/>
    <cellStyle name="Normal 7 4 3 4 3" xfId="3579" xr:uid="{A82A53F8-E737-43D5-A973-ACD937CD6032}"/>
    <cellStyle name="Normal 7 4 3 4 4" xfId="3580" xr:uid="{EE240216-2C37-40C5-B081-A3DCEB5A1643}"/>
    <cellStyle name="Normal 7 4 3 5" xfId="1933" xr:uid="{CB10B518-4ABA-46FF-BE6B-FED4641F93DF}"/>
    <cellStyle name="Normal 7 4 3 5 2" xfId="3581" xr:uid="{C83FCB55-C68D-46EC-81FB-9154BEB98EDD}"/>
    <cellStyle name="Normal 7 4 3 5 3" xfId="3582" xr:uid="{D68BB219-1560-411F-9555-E29739BAAB9A}"/>
    <cellStyle name="Normal 7 4 3 5 4" xfId="3583" xr:uid="{C54100AD-F5DF-4FD5-9FA6-A21C577E999C}"/>
    <cellStyle name="Normal 7 4 3 6" xfId="3584" xr:uid="{2B8C7ACB-66B0-48AB-9346-7EFA5E660399}"/>
    <cellStyle name="Normal 7 4 3 7" xfId="3585" xr:uid="{9EB4CA18-2F96-4880-A4B2-C5F692448D40}"/>
    <cellStyle name="Normal 7 4 3 8" xfId="3586" xr:uid="{04840108-5845-4714-9E9E-F8C2A2C2565B}"/>
    <cellStyle name="Normal 7 4 4" xfId="365" xr:uid="{5436A47C-4EB6-41B5-B7F1-52E010DDC01F}"/>
    <cellStyle name="Normal 7 4 4 2" xfId="733" xr:uid="{409BA87F-8FAC-4E71-811F-87BAC8252CEF}"/>
    <cellStyle name="Normal 7 4 4 2 2" xfId="734" xr:uid="{D21A5888-B7F1-41A3-8E26-9EE917F9D9F6}"/>
    <cellStyle name="Normal 7 4 4 2 2 2" xfId="1934" xr:uid="{7E119D71-70A4-4BC7-B1EA-CAF11D65E619}"/>
    <cellStyle name="Normal 7 4 4 2 2 3" xfId="3587" xr:uid="{56504664-445F-483B-A0DA-8C467512D5F6}"/>
    <cellStyle name="Normal 7 4 4 2 2 4" xfId="3588" xr:uid="{BBE2CB80-057F-4EDC-AA67-7CDCACA73E55}"/>
    <cellStyle name="Normal 7 4 4 2 3" xfId="1935" xr:uid="{70DFECCF-10A8-4211-95D2-2D2E61F9EF88}"/>
    <cellStyle name="Normal 7 4 4 2 4" xfId="3589" xr:uid="{0E70D118-547C-45DE-8F6C-33EE0B428A6F}"/>
    <cellStyle name="Normal 7 4 4 2 5" xfId="3590" xr:uid="{70057C83-B340-49BE-B501-6A82A01EF866}"/>
    <cellStyle name="Normal 7 4 4 3" xfId="735" xr:uid="{DE0635D7-EDC1-4D60-9E6F-92950BF0F469}"/>
    <cellStyle name="Normal 7 4 4 3 2" xfId="1936" xr:uid="{9B711B68-2427-464A-8F23-808DDBA5E35C}"/>
    <cellStyle name="Normal 7 4 4 3 3" xfId="3591" xr:uid="{141ED9D8-8720-4C4E-A6A5-8DF8FCD2831E}"/>
    <cellStyle name="Normal 7 4 4 3 4" xfId="3592" xr:uid="{3DDAE00A-B8A4-46EB-BC11-9A5BE7138218}"/>
    <cellStyle name="Normal 7 4 4 4" xfId="1937" xr:uid="{80E2BBF1-979D-43E4-B7A6-3DCFE1214394}"/>
    <cellStyle name="Normal 7 4 4 4 2" xfId="3593" xr:uid="{CA6B092E-A9D1-44AB-8318-A55D10D14544}"/>
    <cellStyle name="Normal 7 4 4 4 3" xfId="3594" xr:uid="{370D84FB-B7DF-47FD-9A46-D3A4F3E290DD}"/>
    <cellStyle name="Normal 7 4 4 4 4" xfId="3595" xr:uid="{0E2DE273-2B78-43B3-9A0A-C11F887BE88B}"/>
    <cellStyle name="Normal 7 4 4 5" xfId="3596" xr:uid="{37988AA6-B177-40F7-A7D9-754FFFAB8080}"/>
    <cellStyle name="Normal 7 4 4 6" xfId="3597" xr:uid="{32259A39-8512-4B5C-8588-B152DD66D239}"/>
    <cellStyle name="Normal 7 4 4 7" xfId="3598" xr:uid="{996317FC-4FA8-4E3B-B579-CF24EE3C589B}"/>
    <cellStyle name="Normal 7 4 5" xfId="366" xr:uid="{6DF628A1-BB4F-459C-B7F0-855D311A8E3A}"/>
    <cellStyle name="Normal 7 4 5 2" xfId="736" xr:uid="{544AD34E-2676-49D3-8CF2-0486B0DFE708}"/>
    <cellStyle name="Normal 7 4 5 2 2" xfId="1938" xr:uid="{52F6676E-D5B7-456B-B957-5FD709E7170E}"/>
    <cellStyle name="Normal 7 4 5 2 3" xfId="3599" xr:uid="{B3D34D5E-2F38-4BED-A6C0-3012AF74D0E4}"/>
    <cellStyle name="Normal 7 4 5 2 4" xfId="3600" xr:uid="{BA15038E-0231-4C7C-A410-3F95AEFD1E18}"/>
    <cellStyle name="Normal 7 4 5 3" xfId="1939" xr:uid="{F900BA35-ED89-482A-84FA-C371F77F62A3}"/>
    <cellStyle name="Normal 7 4 5 3 2" xfId="3601" xr:uid="{B27E2F5A-D079-4361-BB8F-C442B6770F7A}"/>
    <cellStyle name="Normal 7 4 5 3 3" xfId="3602" xr:uid="{985DE633-922C-4EFC-8771-66BD0F5A5660}"/>
    <cellStyle name="Normal 7 4 5 3 4" xfId="3603" xr:uid="{53D1D144-A59F-45B8-8638-30070DBD3591}"/>
    <cellStyle name="Normal 7 4 5 4" xfId="3604" xr:uid="{2EE24D7E-606D-46DA-879B-939F59DFB08F}"/>
    <cellStyle name="Normal 7 4 5 5" xfId="3605" xr:uid="{F8F4C8D9-9883-4DAE-B918-7449B93F7BF3}"/>
    <cellStyle name="Normal 7 4 5 6" xfId="3606" xr:uid="{11050360-422D-4209-AFD5-E39A0C616E57}"/>
    <cellStyle name="Normal 7 4 6" xfId="737" xr:uid="{20E0DBCE-F6D4-4C15-942D-29C394852216}"/>
    <cellStyle name="Normal 7 4 6 2" xfId="1940" xr:uid="{F820A5C9-9A3A-4D9C-8D8F-73CCBBA6C76C}"/>
    <cellStyle name="Normal 7 4 6 2 2" xfId="3607" xr:uid="{F5AC5051-67E1-4383-B181-10EBF189040B}"/>
    <cellStyle name="Normal 7 4 6 2 3" xfId="3608" xr:uid="{225C594A-D114-446D-8B47-EE382F0B9080}"/>
    <cellStyle name="Normal 7 4 6 2 4" xfId="3609" xr:uid="{41D95AB3-E56E-4BAA-9D25-21A6F9701F9F}"/>
    <cellStyle name="Normal 7 4 6 3" xfId="3610" xr:uid="{223F4513-0CDE-4E75-9A2D-137F2FE9861C}"/>
    <cellStyle name="Normal 7 4 6 4" xfId="3611" xr:uid="{80B43DBA-CD6A-49B7-9138-D4ADBF0416A4}"/>
    <cellStyle name="Normal 7 4 6 5" xfId="3612" xr:uid="{8B58E67E-DA0D-4DA2-864A-D818B7761D25}"/>
    <cellStyle name="Normal 7 4 7" xfId="1941" xr:uid="{D94EF175-4E24-493E-A527-E06DB0C3B0C6}"/>
    <cellStyle name="Normal 7 4 7 2" xfId="3613" xr:uid="{89ADA314-EEBF-428F-9E19-504DC6F663B7}"/>
    <cellStyle name="Normal 7 4 7 3" xfId="3614" xr:uid="{56478D22-59CC-4ABD-AC16-1EBBDB808FE2}"/>
    <cellStyle name="Normal 7 4 7 4" xfId="3615" xr:uid="{FE70F88A-AF3C-4965-9929-474A009CB919}"/>
    <cellStyle name="Normal 7 4 8" xfId="3616" xr:uid="{82F39D55-DAD8-4094-81D1-7A969ED94FCF}"/>
    <cellStyle name="Normal 7 4 8 2" xfId="3617" xr:uid="{6240BDA9-6CCB-4316-96E1-A4E2C9CAB259}"/>
    <cellStyle name="Normal 7 4 8 3" xfId="3618" xr:uid="{F0795752-7C0C-4E42-9E44-786003427798}"/>
    <cellStyle name="Normal 7 4 8 4" xfId="3619" xr:uid="{FEF7E2CD-6CFC-4AE4-8E19-FA8E9CEABCED}"/>
    <cellStyle name="Normal 7 4 9" xfId="3620" xr:uid="{8F5972DE-2CE5-4D65-AC59-BF58E9C6252D}"/>
    <cellStyle name="Normal 7 5" xfId="147" xr:uid="{B9E0C077-281F-4E19-954E-CA2B11531D74}"/>
    <cellStyle name="Normal 7 5 2" xfId="148" xr:uid="{577D36F4-01E3-4B75-BF8E-A154DEE4D881}"/>
    <cellStyle name="Normal 7 5 2 2" xfId="367" xr:uid="{48B56EBB-DE47-479F-9783-BDF14F5B5751}"/>
    <cellStyle name="Normal 7 5 2 2 2" xfId="738" xr:uid="{C9F067A4-BB8F-417E-9336-F8997074A1B1}"/>
    <cellStyle name="Normal 7 5 2 2 2 2" xfId="1942" xr:uid="{A6538144-95A2-4440-8682-1323DDEE5E4F}"/>
    <cellStyle name="Normal 7 5 2 2 2 3" xfId="3621" xr:uid="{116D3751-3BD4-42AE-ADC8-EEABC17BC10C}"/>
    <cellStyle name="Normal 7 5 2 2 2 4" xfId="3622" xr:uid="{2BF947C1-C482-41AB-A3D4-3C67F798B316}"/>
    <cellStyle name="Normal 7 5 2 2 3" xfId="1943" xr:uid="{F3344C3D-8E20-4D8B-A698-EF1C1E9D4ADA}"/>
    <cellStyle name="Normal 7 5 2 2 3 2" xfId="3623" xr:uid="{9E35B383-27AD-4AB0-90FB-8EC8EC0AF0D1}"/>
    <cellStyle name="Normal 7 5 2 2 3 3" xfId="3624" xr:uid="{4026238A-A48E-4F6F-9807-8122C9ED37F0}"/>
    <cellStyle name="Normal 7 5 2 2 3 4" xfId="3625" xr:uid="{6CF26310-59AD-4DB8-85AC-D663DE7FF326}"/>
    <cellStyle name="Normal 7 5 2 2 4" xfId="3626" xr:uid="{695EA551-ECE8-4507-9D28-2057ECF95707}"/>
    <cellStyle name="Normal 7 5 2 2 5" xfId="3627" xr:uid="{64A1F84D-0926-40AE-AA96-BADC3B9E5E08}"/>
    <cellStyle name="Normal 7 5 2 2 6" xfId="3628" xr:uid="{EC5BC8DC-61B7-4BC1-B918-36C7ED1924E9}"/>
    <cellStyle name="Normal 7 5 2 3" xfId="739" xr:uid="{63911BF6-48D7-4D75-96C9-7BFC8DBDA191}"/>
    <cellStyle name="Normal 7 5 2 3 2" xfId="1944" xr:uid="{3EA2A067-D021-4DE5-B6D2-0FBCCE769EC4}"/>
    <cellStyle name="Normal 7 5 2 3 2 2" xfId="3629" xr:uid="{A9EC2C29-E97A-4EBD-9CB2-C5BA01698D2E}"/>
    <cellStyle name="Normal 7 5 2 3 2 3" xfId="3630" xr:uid="{792483FA-2084-4539-90D9-CB31C5F6B29E}"/>
    <cellStyle name="Normal 7 5 2 3 2 4" xfId="3631" xr:uid="{47CCC881-7EDC-41DC-9187-F01BC1A6D2A4}"/>
    <cellStyle name="Normal 7 5 2 3 3" xfId="3632" xr:uid="{35B0CE6E-CF8D-4B5B-BD79-036F2589478E}"/>
    <cellStyle name="Normal 7 5 2 3 4" xfId="3633" xr:uid="{F5D8860C-38DC-4C14-8479-A70F7044F3D4}"/>
    <cellStyle name="Normal 7 5 2 3 5" xfId="3634" xr:uid="{E4576CD7-A87C-4388-A2CF-D06D410622F4}"/>
    <cellStyle name="Normal 7 5 2 4" xfId="1945" xr:uid="{4A488C7B-5D4F-46B5-81DE-549BAA84FB43}"/>
    <cellStyle name="Normal 7 5 2 4 2" xfId="3635" xr:uid="{C44095E8-4EBA-4865-BA4A-62B81CA56A83}"/>
    <cellStyle name="Normal 7 5 2 4 3" xfId="3636" xr:uid="{DC56F738-C68C-4255-8FB9-DCE7B0459497}"/>
    <cellStyle name="Normal 7 5 2 4 4" xfId="3637" xr:uid="{21CAAE0D-E3A5-4CAA-BA11-6C69626B6E7F}"/>
    <cellStyle name="Normal 7 5 2 5" xfId="3638" xr:uid="{355FA4D0-0851-4A26-A743-E0A458A3D09D}"/>
    <cellStyle name="Normal 7 5 2 5 2" xfId="3639" xr:uid="{7DA38537-D762-49CE-A8DA-8E192A97C4E5}"/>
    <cellStyle name="Normal 7 5 2 5 3" xfId="3640" xr:uid="{F72BB263-9BF8-4472-8E82-DE473999D4D7}"/>
    <cellStyle name="Normal 7 5 2 5 4" xfId="3641" xr:uid="{0F8EC40C-F68E-4AF2-ADC8-619725C4D858}"/>
    <cellStyle name="Normal 7 5 2 6" xfId="3642" xr:uid="{8F53DC72-1D64-4117-BF7F-1C8A5C173036}"/>
    <cellStyle name="Normal 7 5 2 7" xfId="3643" xr:uid="{DD37BCD4-CCF2-4C5B-9FBD-ECD6B2380065}"/>
    <cellStyle name="Normal 7 5 2 8" xfId="3644" xr:uid="{DC5A5E7A-4E29-4F1B-A676-315DA4F23EA2}"/>
    <cellStyle name="Normal 7 5 3" xfId="368" xr:uid="{67797A0F-6161-4BE2-A9E4-6B4A4EBE07F3}"/>
    <cellStyle name="Normal 7 5 3 2" xfId="740" xr:uid="{E819D779-8131-4803-BF96-A5DA67D265D7}"/>
    <cellStyle name="Normal 7 5 3 2 2" xfId="741" xr:uid="{C2A3CE5F-12A2-4182-942C-CF3DAFE913D4}"/>
    <cellStyle name="Normal 7 5 3 2 3" xfId="3645" xr:uid="{ED19A210-E8B2-47F0-BD1E-C283DB27BEE6}"/>
    <cellStyle name="Normal 7 5 3 2 4" xfId="3646" xr:uid="{D1832F57-A639-4500-8610-188650F4BB7B}"/>
    <cellStyle name="Normal 7 5 3 3" xfId="742" xr:uid="{2AD59F48-9992-417F-9C6E-13C4641E28C4}"/>
    <cellStyle name="Normal 7 5 3 3 2" xfId="3647" xr:uid="{726B7C42-2BCD-41B1-B0E6-15F3E0F05228}"/>
    <cellStyle name="Normal 7 5 3 3 3" xfId="3648" xr:uid="{C30AED13-530E-4FA0-8542-D5F397CDEE1B}"/>
    <cellStyle name="Normal 7 5 3 3 4" xfId="3649" xr:uid="{623F0CE7-0E55-48CE-9A3E-CC7723B89300}"/>
    <cellStyle name="Normal 7 5 3 4" xfId="3650" xr:uid="{418EF034-E675-412A-B02F-4E5859E4143E}"/>
    <cellStyle name="Normal 7 5 3 5" xfId="3651" xr:uid="{B6D0586F-2C95-48A4-9685-3F3450C4F474}"/>
    <cellStyle name="Normal 7 5 3 6" xfId="3652" xr:uid="{368E03C8-4027-47C2-A38B-F0302614E8E1}"/>
    <cellStyle name="Normal 7 5 4" xfId="369" xr:uid="{C1C13162-D4A9-4921-A520-CB6F51B02956}"/>
    <cellStyle name="Normal 7 5 4 2" xfId="743" xr:uid="{F8FA677B-6BB6-4E01-88AD-3531DFFDF298}"/>
    <cellStyle name="Normal 7 5 4 2 2" xfId="3653" xr:uid="{A7488B39-3587-44B3-B40C-FD955FA281DD}"/>
    <cellStyle name="Normal 7 5 4 2 3" xfId="3654" xr:uid="{1FA06B89-80E8-4ACB-B68B-18A3DD5E7B56}"/>
    <cellStyle name="Normal 7 5 4 2 4" xfId="3655" xr:uid="{FB0DF93E-15CB-4C4D-BFD3-4C145E4B1C38}"/>
    <cellStyle name="Normal 7 5 4 3" xfId="3656" xr:uid="{83A11A46-BCBF-4AD2-9DB6-5B5C7DBA9B2C}"/>
    <cellStyle name="Normal 7 5 4 4" xfId="3657" xr:uid="{BC39B8A2-1110-4AAF-AF57-CD2AB6DA9EA8}"/>
    <cellStyle name="Normal 7 5 4 5" xfId="3658" xr:uid="{00AEA97C-1B17-43D5-95FF-0E875990D6C1}"/>
    <cellStyle name="Normal 7 5 5" xfId="744" xr:uid="{D9C1B7E7-7FA9-4D4E-9509-07782D41C962}"/>
    <cellStyle name="Normal 7 5 5 2" xfId="3659" xr:uid="{78439834-F744-4DF8-9CF5-5E25B2780F09}"/>
    <cellStyle name="Normal 7 5 5 3" xfId="3660" xr:uid="{709CD2D4-5B20-49DC-B05F-3BDC41CE348E}"/>
    <cellStyle name="Normal 7 5 5 4" xfId="3661" xr:uid="{BB1A4D74-A4E6-4A18-AA71-8E9221F77BDA}"/>
    <cellStyle name="Normal 7 5 6" xfId="3662" xr:uid="{2A97C49D-51BA-4F19-89B4-4B30D9311345}"/>
    <cellStyle name="Normal 7 5 6 2" xfId="3663" xr:uid="{6DE2A51E-94C9-415C-9D8F-4485AA7757DA}"/>
    <cellStyle name="Normal 7 5 6 3" xfId="3664" xr:uid="{F2906BDD-683D-4B31-9D34-9AC2A4166859}"/>
    <cellStyle name="Normal 7 5 6 4" xfId="3665" xr:uid="{7C540EEB-8827-4A61-B53B-2C9C8D9F0F86}"/>
    <cellStyle name="Normal 7 5 7" xfId="3666" xr:uid="{D761EDE0-5622-44CB-9196-7B871952615D}"/>
    <cellStyle name="Normal 7 5 8" xfId="3667" xr:uid="{CE7B5B41-E2F0-498D-9EC9-A96BCAB3DB6D}"/>
    <cellStyle name="Normal 7 5 9" xfId="3668" xr:uid="{E8774238-17C3-4FA0-B453-D3242E87D10F}"/>
    <cellStyle name="Normal 7 6" xfId="149" xr:uid="{84B0F3D5-E9E8-4488-8D0A-3FB797159C4B}"/>
    <cellStyle name="Normal 7 6 2" xfId="370" xr:uid="{383EFCCB-B88C-43E6-8016-2BE55EAC7FF0}"/>
    <cellStyle name="Normal 7 6 2 2" xfId="745" xr:uid="{54F4EF06-FA6B-43BB-9B07-ABE146E1B557}"/>
    <cellStyle name="Normal 7 6 2 2 2" xfId="1946" xr:uid="{88AC14D7-E201-48C2-8EAF-C654A4BDE465}"/>
    <cellStyle name="Normal 7 6 2 2 2 2" xfId="1947" xr:uid="{62D69FA4-D7A5-4F19-A57B-120112F627E4}"/>
    <cellStyle name="Normal 7 6 2 2 3" xfId="1948" xr:uid="{42E2249A-1C7C-491E-A888-F1A2D67C72EE}"/>
    <cellStyle name="Normal 7 6 2 2 4" xfId="3669" xr:uid="{9938388F-B206-4020-AFCE-CF720743AC41}"/>
    <cellStyle name="Normal 7 6 2 3" xfId="1949" xr:uid="{3BCCF4CA-F177-4CD9-A1F6-AB88B586193F}"/>
    <cellStyle name="Normal 7 6 2 3 2" xfId="1950" xr:uid="{F00AEB09-BCAD-447E-A325-58924057D39B}"/>
    <cellStyle name="Normal 7 6 2 3 3" xfId="3670" xr:uid="{D3A397B5-9383-4BC0-8CE1-C5354C5BE672}"/>
    <cellStyle name="Normal 7 6 2 3 4" xfId="3671" xr:uid="{EA18BF79-970D-44DE-8A4A-E252C0AB9785}"/>
    <cellStyle name="Normal 7 6 2 4" xfId="1951" xr:uid="{2D103A18-1742-4EE8-BFED-EFFEEE4A60AD}"/>
    <cellStyle name="Normal 7 6 2 5" xfId="3672" xr:uid="{F72F4EBB-B59A-44B0-B78B-1DF74C6F5F92}"/>
    <cellStyle name="Normal 7 6 2 6" xfId="3673" xr:uid="{097A502B-014B-4342-8818-7DC57D65FB3B}"/>
    <cellStyle name="Normal 7 6 3" xfId="746" xr:uid="{CD6F042A-4D50-4C95-9E89-CCF34188A0F5}"/>
    <cellStyle name="Normal 7 6 3 2" xfId="1952" xr:uid="{22DB07C4-EC1D-43BD-8F97-BC5219E451D8}"/>
    <cellStyle name="Normal 7 6 3 2 2" xfId="1953" xr:uid="{5A66018C-32BF-4FDD-AEE4-0C35A08A575F}"/>
    <cellStyle name="Normal 7 6 3 2 3" xfId="3674" xr:uid="{6CFE843D-D7AB-49FD-889B-8BBCB18DA585}"/>
    <cellStyle name="Normal 7 6 3 2 4" xfId="3675" xr:uid="{BF1F8BED-A503-4FB2-BC1C-C4E03723A4CB}"/>
    <cellStyle name="Normal 7 6 3 3" xfId="1954" xr:uid="{D861BB22-2D98-4044-9E17-ACC0386881B9}"/>
    <cellStyle name="Normal 7 6 3 4" xfId="3676" xr:uid="{1ED695A2-F820-4FFA-B854-FD850BED0CB2}"/>
    <cellStyle name="Normal 7 6 3 5" xfId="3677" xr:uid="{732AA94B-3C9E-49C9-8B84-DB6EAF0FDF49}"/>
    <cellStyle name="Normal 7 6 4" xfId="1955" xr:uid="{1377D076-6D74-4EDE-9ACC-56F1A8192FF6}"/>
    <cellStyle name="Normal 7 6 4 2" xfId="1956" xr:uid="{AEF38CAC-77EB-4942-835B-A749BC7F0170}"/>
    <cellStyle name="Normal 7 6 4 3" xfId="3678" xr:uid="{559139AA-691D-41FA-8474-4F06C42F0A89}"/>
    <cellStyle name="Normal 7 6 4 4" xfId="3679" xr:uid="{D99B43A3-BE8D-40B0-9F6B-D1A4156972C6}"/>
    <cellStyle name="Normal 7 6 5" xfId="1957" xr:uid="{CF2DB4C4-FFFE-4204-8FB1-3F45177B01EB}"/>
    <cellStyle name="Normal 7 6 5 2" xfId="3680" xr:uid="{F552D1B5-179A-47DE-B55A-83E58FEAA3BC}"/>
    <cellStyle name="Normal 7 6 5 3" xfId="3681" xr:uid="{39E66E92-F703-44E6-8DF1-3AA260F64D72}"/>
    <cellStyle name="Normal 7 6 5 4" xfId="3682" xr:uid="{AB9BCFDC-B1A6-4F2B-A0B8-AF2557A69FE7}"/>
    <cellStyle name="Normal 7 6 6" xfId="3683" xr:uid="{4CC1DE64-B9F7-495B-A3ED-DBDF90E51739}"/>
    <cellStyle name="Normal 7 6 7" xfId="3684" xr:uid="{D67DADA2-98EE-419E-A67D-7584044FA327}"/>
    <cellStyle name="Normal 7 6 8" xfId="3685" xr:uid="{C079CD68-7A6D-408E-B1F6-B47E4250FC19}"/>
    <cellStyle name="Normal 7 7" xfId="371" xr:uid="{9BAAC06F-BD31-4F85-B251-9E1AF6CE6DC7}"/>
    <cellStyle name="Normal 7 7 2" xfId="747" xr:uid="{CB4A636C-4313-40FD-BFFF-C8A90163B0CE}"/>
    <cellStyle name="Normal 7 7 2 2" xfId="748" xr:uid="{DFD162B3-EE1F-4565-BD22-04487AB1C73A}"/>
    <cellStyle name="Normal 7 7 2 2 2" xfId="1958" xr:uid="{9F513C2D-EA5B-419B-BC2B-530E3C230365}"/>
    <cellStyle name="Normal 7 7 2 2 3" xfId="3686" xr:uid="{F8F18165-A456-482B-A471-7576A2BDA315}"/>
    <cellStyle name="Normal 7 7 2 2 4" xfId="3687" xr:uid="{6B18E687-2A2D-484F-BFDE-D30AC4285264}"/>
    <cellStyle name="Normal 7 7 2 3" xfId="1959" xr:uid="{105D5D51-A9C6-4642-B32C-5878EA2CBBD0}"/>
    <cellStyle name="Normal 7 7 2 4" xfId="3688" xr:uid="{384CFFE3-0ACA-4DA0-9D3E-F6A0A65B2DD9}"/>
    <cellStyle name="Normal 7 7 2 5" xfId="3689" xr:uid="{54BEAC97-2D0B-4728-893E-D2770923D0A6}"/>
    <cellStyle name="Normal 7 7 3" xfId="749" xr:uid="{C097EC95-2C97-43E7-A629-3DB374CD2D40}"/>
    <cellStyle name="Normal 7 7 3 2" xfId="1960" xr:uid="{4E62EB56-3FF3-494F-9A62-3BEC3B271445}"/>
    <cellStyle name="Normal 7 7 3 3" xfId="3690" xr:uid="{30BFA310-3FB0-4B12-8F45-8572661D561F}"/>
    <cellStyle name="Normal 7 7 3 4" xfId="3691" xr:uid="{B1F535E5-BEF5-411D-9A4E-91CBA9524AC3}"/>
    <cellStyle name="Normal 7 7 4" xfId="1961" xr:uid="{1176CF70-6D38-4586-8464-46D831EBCFF2}"/>
    <cellStyle name="Normal 7 7 4 2" xfId="3692" xr:uid="{193CD032-A00C-4974-AD08-C36DAD958AD6}"/>
    <cellStyle name="Normal 7 7 4 3" xfId="3693" xr:uid="{E4B7A7E3-033D-4762-9579-2AA38CB36EF2}"/>
    <cellStyle name="Normal 7 7 4 4" xfId="3694" xr:uid="{09A47520-4B24-45E2-949B-4053966D2679}"/>
    <cellStyle name="Normal 7 7 5" xfId="3695" xr:uid="{530050FD-8419-4380-9B69-87ED11B39C2F}"/>
    <cellStyle name="Normal 7 7 6" xfId="3696" xr:uid="{26D3AE7C-DBC4-458E-B3BC-F11604F4159B}"/>
    <cellStyle name="Normal 7 7 7" xfId="3697" xr:uid="{4F3AB6F3-8C7D-4BD6-BC16-F6124330FE15}"/>
    <cellStyle name="Normal 7 8" xfId="372" xr:uid="{E757D8DC-5638-4BD3-8F40-608B5994E456}"/>
    <cellStyle name="Normal 7 8 2" xfId="750" xr:uid="{370ADC9B-869A-4A8B-81D3-A0D0B3E5D5B2}"/>
    <cellStyle name="Normal 7 8 2 2" xfId="1962" xr:uid="{0697434A-0268-4D69-9244-2BF79BD4F9F3}"/>
    <cellStyle name="Normal 7 8 2 3" xfId="3698" xr:uid="{CC0BE010-6A85-463C-A9EA-96B9C9B2F94E}"/>
    <cellStyle name="Normal 7 8 2 4" xfId="3699" xr:uid="{78A942AF-86E0-4943-990E-3869AFE01237}"/>
    <cellStyle name="Normal 7 8 3" xfId="1963" xr:uid="{8842241F-583B-465B-848D-2571DD01857D}"/>
    <cellStyle name="Normal 7 8 3 2" xfId="3700" xr:uid="{0223AD73-43E3-4255-84DC-E96C0C5349EE}"/>
    <cellStyle name="Normal 7 8 3 3" xfId="3701" xr:uid="{B069AC51-33E1-4A1F-8866-90A0E1453F66}"/>
    <cellStyle name="Normal 7 8 3 4" xfId="3702" xr:uid="{FD1AD787-CA90-40A6-8D0B-214B95763A00}"/>
    <cellStyle name="Normal 7 8 4" xfId="3703" xr:uid="{C1E7B5ED-AC4B-4DF6-85C7-DB9FC737060F}"/>
    <cellStyle name="Normal 7 8 5" xfId="3704" xr:uid="{736F1C0D-E87D-464B-8217-94D021DC76C3}"/>
    <cellStyle name="Normal 7 8 6" xfId="3705" xr:uid="{AE0E50CD-EAF1-4FE4-A703-C037A5556830}"/>
    <cellStyle name="Normal 7 9" xfId="373" xr:uid="{5ECB7B6A-A135-49F3-8AAD-67DDC37AF429}"/>
    <cellStyle name="Normal 7 9 2" xfId="1964" xr:uid="{F127D25A-7552-4F7F-9E59-904EF1B2D00F}"/>
    <cellStyle name="Normal 7 9 2 2" xfId="3706" xr:uid="{74F09B2F-0B45-4DF8-BBF4-EEDE307F5770}"/>
    <cellStyle name="Normal 7 9 2 2 2" xfId="4408" xr:uid="{C30E030B-85AE-4999-9C6D-729636E24B13}"/>
    <cellStyle name="Normal 7 9 2 2 3" xfId="4687" xr:uid="{2790F8C9-07EA-41DA-8153-6CCE3D285ED9}"/>
    <cellStyle name="Normal 7 9 2 3" xfId="3707" xr:uid="{7803EC61-EE0B-4102-922F-E8FC6ECC39B5}"/>
    <cellStyle name="Normal 7 9 2 4" xfId="3708" xr:uid="{71B68DC0-9E53-4DDB-82AA-A280C2702339}"/>
    <cellStyle name="Normal 7 9 3" xfId="3709" xr:uid="{65C71A35-2CBE-4F4E-80E9-66EB16DEFCA9}"/>
    <cellStyle name="Normal 7 9 3 2" xfId="5342" xr:uid="{D643C233-8B35-4A75-82D7-6E9F3BC9F56C}"/>
    <cellStyle name="Normal 7 9 4" xfId="3710" xr:uid="{D2194BED-A4A2-4ABA-ADD8-545141BBE3DF}"/>
    <cellStyle name="Normal 7 9 4 2" xfId="4578" xr:uid="{C2EFCAA3-3B67-48DF-8478-8459E21A7A1C}"/>
    <cellStyle name="Normal 7 9 4 3" xfId="4688" xr:uid="{ACE76634-48D3-47BA-A15E-F881112C45D6}"/>
    <cellStyle name="Normal 7 9 4 4" xfId="4607" xr:uid="{6A96D6DC-3ED4-49E4-804A-C7857E407655}"/>
    <cellStyle name="Normal 7 9 5" xfId="3711" xr:uid="{33F4AF4F-24B4-41C1-80CF-C8E5429F1BBD}"/>
    <cellStyle name="Normal 8" xfId="67" xr:uid="{A0887DCB-0685-44FC-B456-A5DE8EABF632}"/>
    <cellStyle name="Normal 8 10" xfId="1965" xr:uid="{417A47F5-11B5-4291-961A-00B71A9BD896}"/>
    <cellStyle name="Normal 8 10 2" xfId="3712" xr:uid="{03631E94-B2B0-43CB-935C-DE8ADF71A425}"/>
    <cellStyle name="Normal 8 10 3" xfId="3713" xr:uid="{CF0DF545-6F99-4BB9-A433-810326154847}"/>
    <cellStyle name="Normal 8 10 4" xfId="3714" xr:uid="{EA42A46A-C0B6-4DEA-992E-88BDF74CF755}"/>
    <cellStyle name="Normal 8 11" xfId="3715" xr:uid="{CC94761B-63E7-41DE-8E6C-D8E541D2A0A7}"/>
    <cellStyle name="Normal 8 11 2" xfId="3716" xr:uid="{8D3D30A3-90E2-4C58-9801-641B6B3D67BF}"/>
    <cellStyle name="Normal 8 11 3" xfId="3717" xr:uid="{C7529039-DC0E-41EB-9A9A-D9459F0072B3}"/>
    <cellStyle name="Normal 8 11 4" xfId="3718" xr:uid="{9E03AF18-CB38-4551-8FA6-BE3114531059}"/>
    <cellStyle name="Normal 8 12" xfId="3719" xr:uid="{A1D21329-B0F2-4E6B-A31A-9C924723A962}"/>
    <cellStyle name="Normal 8 12 2" xfId="3720" xr:uid="{70E40F03-E893-45A7-A5BC-A7718491DF83}"/>
    <cellStyle name="Normal 8 13" xfId="3721" xr:uid="{7516831C-671B-460E-A429-217AFD686A2B}"/>
    <cellStyle name="Normal 8 14" xfId="3722" xr:uid="{6E03EDC6-31C1-4BF1-A8CA-983911CE463B}"/>
    <cellStyle name="Normal 8 15" xfId="3723" xr:uid="{4F10765F-BE54-4DC7-8E90-21CC6CD821C7}"/>
    <cellStyle name="Normal 8 2" xfId="150" xr:uid="{896FB7FD-5CFA-4F6D-9F6B-C94ED4E63E74}"/>
    <cellStyle name="Normal 8 2 10" xfId="3724" xr:uid="{CE276DC6-9DE2-4C84-B65C-04D658A4DADB}"/>
    <cellStyle name="Normal 8 2 11" xfId="3725" xr:uid="{BE9C23C8-7248-4A65-95B1-3C454850FB00}"/>
    <cellStyle name="Normal 8 2 2" xfId="151" xr:uid="{04756671-C2CF-44E7-A77F-5D674F06856B}"/>
    <cellStyle name="Normal 8 2 2 2" xfId="152" xr:uid="{2238AAC6-C951-4A94-9F67-87C34C1001C3}"/>
    <cellStyle name="Normal 8 2 2 2 2" xfId="374" xr:uid="{886A11D7-6954-4C18-8E20-3D0596FD0EC2}"/>
    <cellStyle name="Normal 8 2 2 2 2 2" xfId="751" xr:uid="{E251224A-84D8-4BF6-9E17-2A47F059EECF}"/>
    <cellStyle name="Normal 8 2 2 2 2 2 2" xfId="752" xr:uid="{1FA91701-3E31-446A-BC55-132BDB23CBEF}"/>
    <cellStyle name="Normal 8 2 2 2 2 2 2 2" xfId="1966" xr:uid="{B3261DDB-9608-4309-8F3A-9C059591AF33}"/>
    <cellStyle name="Normal 8 2 2 2 2 2 2 2 2" xfId="1967" xr:uid="{D757E9F7-CE34-4C08-BDE6-F4CFD5964117}"/>
    <cellStyle name="Normal 8 2 2 2 2 2 2 3" xfId="1968" xr:uid="{AEDB1F19-8782-4861-88DC-6AA3A559F6FF}"/>
    <cellStyle name="Normal 8 2 2 2 2 2 3" xfId="1969" xr:uid="{18CF936C-C32C-42A7-BC6F-63381F0A384F}"/>
    <cellStyle name="Normal 8 2 2 2 2 2 3 2" xfId="1970" xr:uid="{3CA818EC-FF11-4FF8-8FAB-C289C3E9E272}"/>
    <cellStyle name="Normal 8 2 2 2 2 2 4" xfId="1971" xr:uid="{34ACA416-8BD6-4AFB-A896-74797D2A84C3}"/>
    <cellStyle name="Normal 8 2 2 2 2 3" xfId="753" xr:uid="{F6CEF0A3-EED8-46B8-B332-C8E185CE2717}"/>
    <cellStyle name="Normal 8 2 2 2 2 3 2" xfId="1972" xr:uid="{F4B41001-8B78-4A9E-BF66-88E2AC1AABCE}"/>
    <cellStyle name="Normal 8 2 2 2 2 3 2 2" xfId="1973" xr:uid="{8EC87190-10D2-48C3-A15C-191EB6F9A490}"/>
    <cellStyle name="Normal 8 2 2 2 2 3 3" xfId="1974" xr:uid="{A15560C2-8AB4-4F44-9D03-62458FB66C57}"/>
    <cellStyle name="Normal 8 2 2 2 2 3 4" xfId="3726" xr:uid="{4880A675-3ABE-47AA-932C-C9151E355D2A}"/>
    <cellStyle name="Normal 8 2 2 2 2 4" xfId="1975" xr:uid="{4F783D19-70C2-4B66-AE0B-F369AD5C6E8F}"/>
    <cellStyle name="Normal 8 2 2 2 2 4 2" xfId="1976" xr:uid="{88417DCC-800C-4D25-A39A-9DD0ADEB91E4}"/>
    <cellStyle name="Normal 8 2 2 2 2 5" xfId="1977" xr:uid="{B559E3E9-B1ED-4B90-85E7-F614CE7F505C}"/>
    <cellStyle name="Normal 8 2 2 2 2 6" xfId="3727" xr:uid="{43BD169A-53E5-40DE-B1CC-D8757202CB28}"/>
    <cellStyle name="Normal 8 2 2 2 3" xfId="375" xr:uid="{80E7CA23-542B-4A49-ACB9-450ECC3FDD58}"/>
    <cellStyle name="Normal 8 2 2 2 3 2" xfId="754" xr:uid="{E0840AA5-79AB-4003-B4CA-18DD8D13C053}"/>
    <cellStyle name="Normal 8 2 2 2 3 2 2" xfId="755" xr:uid="{093988D9-16D4-4ABA-892B-E96AC70D8CB1}"/>
    <cellStyle name="Normal 8 2 2 2 3 2 2 2" xfId="1978" xr:uid="{C8631CE7-4EA7-4292-BD50-41D05BB1F32C}"/>
    <cellStyle name="Normal 8 2 2 2 3 2 2 2 2" xfId="1979" xr:uid="{5A6ACE63-0213-4ADC-B573-03EB2FB6CC10}"/>
    <cellStyle name="Normal 8 2 2 2 3 2 2 3" xfId="1980" xr:uid="{41DBE7A0-A08E-48F6-84BF-9F8C26F9DE7E}"/>
    <cellStyle name="Normal 8 2 2 2 3 2 3" xfId="1981" xr:uid="{5C7AB3C7-BB55-4457-BE3F-46DB465A3620}"/>
    <cellStyle name="Normal 8 2 2 2 3 2 3 2" xfId="1982" xr:uid="{3450962D-0121-4F02-837C-3373A543BE36}"/>
    <cellStyle name="Normal 8 2 2 2 3 2 4" xfId="1983" xr:uid="{CD17B28C-7114-4168-A3D0-B0D97ED1D9D7}"/>
    <cellStyle name="Normal 8 2 2 2 3 3" xfId="756" xr:uid="{F3E97AFA-9CAD-4866-A617-117FB8C06DD1}"/>
    <cellStyle name="Normal 8 2 2 2 3 3 2" xfId="1984" xr:uid="{44BC584F-E221-4EB7-A4C7-5634FF08100C}"/>
    <cellStyle name="Normal 8 2 2 2 3 3 2 2" xfId="1985" xr:uid="{4AD3A314-7528-489D-AA00-8FD87A49EEE8}"/>
    <cellStyle name="Normal 8 2 2 2 3 3 3" xfId="1986" xr:uid="{FFBA01B2-5B4E-4EB3-B917-DEE8C9635294}"/>
    <cellStyle name="Normal 8 2 2 2 3 4" xfId="1987" xr:uid="{0A27AB69-0A23-4F4F-B657-C100465B5443}"/>
    <cellStyle name="Normal 8 2 2 2 3 4 2" xfId="1988" xr:uid="{307A6737-B4D7-41A6-B3C4-CFBC4201B053}"/>
    <cellStyle name="Normal 8 2 2 2 3 5" xfId="1989" xr:uid="{B5353AE0-45D3-4181-AD80-473ED0F24063}"/>
    <cellStyle name="Normal 8 2 2 2 4" xfId="757" xr:uid="{690BF28E-1851-46A4-BA14-3886877E6BD2}"/>
    <cellStyle name="Normal 8 2 2 2 4 2" xfId="758" xr:uid="{50A7B7FB-5139-4AB7-B3FC-DAD7F111548A}"/>
    <cellStyle name="Normal 8 2 2 2 4 2 2" xfId="1990" xr:uid="{56B439EC-C6DE-4A5F-89AA-846804687E6D}"/>
    <cellStyle name="Normal 8 2 2 2 4 2 2 2" xfId="1991" xr:uid="{036F89F7-4E9F-4126-A677-A14767AAE6AA}"/>
    <cellStyle name="Normal 8 2 2 2 4 2 3" xfId="1992" xr:uid="{CED9877E-950E-42E3-B9EA-CF01101FF9E5}"/>
    <cellStyle name="Normal 8 2 2 2 4 3" xfId="1993" xr:uid="{8C44DFB8-6C25-4AFF-9EC0-65FBFB507AB6}"/>
    <cellStyle name="Normal 8 2 2 2 4 3 2" xfId="1994" xr:uid="{37CA4F43-7A9C-46CE-8791-C089119C53CE}"/>
    <cellStyle name="Normal 8 2 2 2 4 4" xfId="1995" xr:uid="{4B0AAFF6-35AD-475B-BADB-56C2B071A22D}"/>
    <cellStyle name="Normal 8 2 2 2 5" xfId="759" xr:uid="{CE2DF4C9-BCC2-48EF-A526-AB7E7DFE18DE}"/>
    <cellStyle name="Normal 8 2 2 2 5 2" xfId="1996" xr:uid="{8F7D6A93-DB37-4616-B624-B00155C8D6D1}"/>
    <cellStyle name="Normal 8 2 2 2 5 2 2" xfId="1997" xr:uid="{07080C68-296B-4A08-9EA0-66B388EB0646}"/>
    <cellStyle name="Normal 8 2 2 2 5 3" xfId="1998" xr:uid="{BDA403F8-3D44-41FD-B10F-E4C2D9E8A2AB}"/>
    <cellStyle name="Normal 8 2 2 2 5 4" xfId="3728" xr:uid="{BA276F75-465C-4169-B7E7-F31374E87F8D}"/>
    <cellStyle name="Normal 8 2 2 2 6" xfId="1999" xr:uid="{B635D766-1E9C-4047-9C62-C6E5EA6D2B70}"/>
    <cellStyle name="Normal 8 2 2 2 6 2" xfId="2000" xr:uid="{C3FA4553-EA6B-4F0A-93C2-0760825BCB57}"/>
    <cellStyle name="Normal 8 2 2 2 7" xfId="2001" xr:uid="{A4F3211D-D256-47C1-AC5C-94E9FEE770F0}"/>
    <cellStyle name="Normal 8 2 2 2 8" xfId="3729" xr:uid="{4E9F3BDD-71DA-4B2B-ACCA-C3933FD9FFCD}"/>
    <cellStyle name="Normal 8 2 2 3" xfId="376" xr:uid="{66EFF34D-2131-49E8-A96B-F62785A6775D}"/>
    <cellStyle name="Normal 8 2 2 3 2" xfId="760" xr:uid="{3ACD2345-4C66-4066-A04F-86209B55261F}"/>
    <cellStyle name="Normal 8 2 2 3 2 2" xfId="761" xr:uid="{A2A4675E-C97E-4FCB-A46B-E1DC1A8C6433}"/>
    <cellStyle name="Normal 8 2 2 3 2 2 2" xfId="2002" xr:uid="{1F08570C-6C2B-456D-8F70-027779881C29}"/>
    <cellStyle name="Normal 8 2 2 3 2 2 2 2" xfId="2003" xr:uid="{FE99C207-6941-42E9-9FF3-D740770DAE43}"/>
    <cellStyle name="Normal 8 2 2 3 2 2 3" xfId="2004" xr:uid="{8899BC69-412C-495B-B59A-89AE1349788D}"/>
    <cellStyle name="Normal 8 2 2 3 2 3" xfId="2005" xr:uid="{7904FA7C-2204-4518-ADCE-56BF3807311D}"/>
    <cellStyle name="Normal 8 2 2 3 2 3 2" xfId="2006" xr:uid="{DB85A2EA-607C-4488-9DE6-860AFE17A525}"/>
    <cellStyle name="Normal 8 2 2 3 2 4" xfId="2007" xr:uid="{8772FE29-2B62-4DA9-B82C-3236F79094E9}"/>
    <cellStyle name="Normal 8 2 2 3 3" xfId="762" xr:uid="{CE8A8DF6-CFF1-40CC-808E-EC3BC00EF47E}"/>
    <cellStyle name="Normal 8 2 2 3 3 2" xfId="2008" xr:uid="{716E8700-011D-4EEC-8E02-ACF3C6968248}"/>
    <cellStyle name="Normal 8 2 2 3 3 2 2" xfId="2009" xr:uid="{B1E72672-B10C-4794-96DE-03840744602B}"/>
    <cellStyle name="Normal 8 2 2 3 3 3" xfId="2010" xr:uid="{900BF729-D299-4E0D-AB7C-07590ACBF48F}"/>
    <cellStyle name="Normal 8 2 2 3 3 4" xfId="3730" xr:uid="{ADD4BF91-1C3C-48F8-8D9E-84BD54CDB906}"/>
    <cellStyle name="Normal 8 2 2 3 4" xfId="2011" xr:uid="{114646DC-09FF-41C4-A2DC-4356F674DD9A}"/>
    <cellStyle name="Normal 8 2 2 3 4 2" xfId="2012" xr:uid="{32F6733A-A3E6-4C60-8729-67C99A6C27EF}"/>
    <cellStyle name="Normal 8 2 2 3 5" xfId="2013" xr:uid="{8DC91FA2-48C5-4C9B-AF33-82FE58224117}"/>
    <cellStyle name="Normal 8 2 2 3 6" xfId="3731" xr:uid="{EC8CC213-B177-42FC-A354-ADE560953144}"/>
    <cellStyle name="Normal 8 2 2 4" xfId="377" xr:uid="{4009F783-391A-4DC7-9480-5403547D3D66}"/>
    <cellStyle name="Normal 8 2 2 4 2" xfId="763" xr:uid="{3C93AFBB-4811-4354-B019-5978C3C3D250}"/>
    <cellStyle name="Normal 8 2 2 4 2 2" xfId="764" xr:uid="{7DDB9AD5-BC0C-43F2-A091-AC3A41585581}"/>
    <cellStyle name="Normal 8 2 2 4 2 2 2" xfId="2014" xr:uid="{13276A9C-5350-4D7C-878B-2513B03DF5BE}"/>
    <cellStyle name="Normal 8 2 2 4 2 2 2 2" xfId="2015" xr:uid="{B668CEB0-E9C0-4A29-AD39-6AA623D5E72F}"/>
    <cellStyle name="Normal 8 2 2 4 2 2 3" xfId="2016" xr:uid="{F0C1E68D-F9AE-4F47-AD54-B33A83D66172}"/>
    <cellStyle name="Normal 8 2 2 4 2 3" xfId="2017" xr:uid="{6C3D0D5D-B8DE-4AC0-AAD0-A7C40E75AB39}"/>
    <cellStyle name="Normal 8 2 2 4 2 3 2" xfId="2018" xr:uid="{CE180585-0BD4-458D-8616-5FE7261286D7}"/>
    <cellStyle name="Normal 8 2 2 4 2 4" xfId="2019" xr:uid="{69197061-2960-4C70-9F4E-76C97EC766DB}"/>
    <cellStyle name="Normal 8 2 2 4 3" xfId="765" xr:uid="{043F46A1-3AF5-4918-B508-02BC9658A7CA}"/>
    <cellStyle name="Normal 8 2 2 4 3 2" xfId="2020" xr:uid="{6546AF39-225B-4550-A202-EC027BEE40E2}"/>
    <cellStyle name="Normal 8 2 2 4 3 2 2" xfId="2021" xr:uid="{7D2E9118-105D-44DC-BF55-87F22BAE99CD}"/>
    <cellStyle name="Normal 8 2 2 4 3 3" xfId="2022" xr:uid="{D1AE979C-1D7C-4448-AFDD-90A1C8C46A99}"/>
    <cellStyle name="Normal 8 2 2 4 4" xfId="2023" xr:uid="{DF7535C1-C6E0-4C37-B999-3CE6BAF36423}"/>
    <cellStyle name="Normal 8 2 2 4 4 2" xfId="2024" xr:uid="{7E5AD5BF-0D5A-4CD0-B814-CEC5849C64D2}"/>
    <cellStyle name="Normal 8 2 2 4 5" xfId="2025" xr:uid="{C5FFEDAD-10CB-4CD7-89CD-BF8660D0E2E3}"/>
    <cellStyle name="Normal 8 2 2 5" xfId="378" xr:uid="{87607DF4-A550-4FE5-BED1-573B857D3112}"/>
    <cellStyle name="Normal 8 2 2 5 2" xfId="766" xr:uid="{DCC6C137-4DF4-4FC8-B8F3-CE8D14920EE7}"/>
    <cellStyle name="Normal 8 2 2 5 2 2" xfId="2026" xr:uid="{39F27850-7FD7-4DAB-A2BA-96263D7DB2B1}"/>
    <cellStyle name="Normal 8 2 2 5 2 2 2" xfId="2027" xr:uid="{1F550D02-B283-4CE6-A034-FA4FB203ABA2}"/>
    <cellStyle name="Normal 8 2 2 5 2 3" xfId="2028" xr:uid="{D69B3DAF-908D-44FE-B4C6-5F477663FA9F}"/>
    <cellStyle name="Normal 8 2 2 5 3" xfId="2029" xr:uid="{4FC4EF0D-7AC4-482C-8CD6-B4653A49AC84}"/>
    <cellStyle name="Normal 8 2 2 5 3 2" xfId="2030" xr:uid="{FCE422AE-0717-4DE9-A3EF-8E5C85122EB3}"/>
    <cellStyle name="Normal 8 2 2 5 4" xfId="2031" xr:uid="{19F777B5-2EB9-4040-8017-BF2EE7C7F712}"/>
    <cellStyle name="Normal 8 2 2 6" xfId="767" xr:uid="{654B1A57-85A4-44BC-94C4-F89248E0BDB6}"/>
    <cellStyle name="Normal 8 2 2 6 2" xfId="2032" xr:uid="{F0E9F70B-0C37-4503-9663-2B640B520E41}"/>
    <cellStyle name="Normal 8 2 2 6 2 2" xfId="2033" xr:uid="{C71EAA7E-3AEE-43DF-9F1A-FE162E9F45BC}"/>
    <cellStyle name="Normal 8 2 2 6 3" xfId="2034" xr:uid="{8D7CD8AB-2740-42BA-B9EE-372E8451A19B}"/>
    <cellStyle name="Normal 8 2 2 6 4" xfId="3732" xr:uid="{860E3AB4-F9FF-4F3D-9A35-7802888D86BE}"/>
    <cellStyle name="Normal 8 2 2 7" xfId="2035" xr:uid="{A05AA650-81A4-43B9-B191-74FC4AD39EE4}"/>
    <cellStyle name="Normal 8 2 2 7 2" xfId="2036" xr:uid="{0E4FD243-BCCD-47B9-8436-183523B74649}"/>
    <cellStyle name="Normal 8 2 2 8" xfId="2037" xr:uid="{087D0527-304B-4AE8-8F3D-05A6FA5B8B94}"/>
    <cellStyle name="Normal 8 2 2 9" xfId="3733" xr:uid="{AC5BD48D-6C04-4763-A437-8FEE0AAE4E02}"/>
    <cellStyle name="Normal 8 2 3" xfId="153" xr:uid="{40F62248-170C-4527-99CD-D4A0C04915D0}"/>
    <cellStyle name="Normal 8 2 3 2" xfId="154" xr:uid="{441B42C0-E34F-47BA-960D-3F4DE95937C8}"/>
    <cellStyle name="Normal 8 2 3 2 2" xfId="768" xr:uid="{A0874590-8089-4482-BFFB-EB1D28CE243E}"/>
    <cellStyle name="Normal 8 2 3 2 2 2" xfId="769" xr:uid="{72EBE8F2-944E-4C1E-9FA0-9F36BF254DB3}"/>
    <cellStyle name="Normal 8 2 3 2 2 2 2" xfId="2038" xr:uid="{19FA7860-E592-4AB4-AC6D-030E48314B20}"/>
    <cellStyle name="Normal 8 2 3 2 2 2 2 2" xfId="2039" xr:uid="{4FA75D21-FC04-47C9-B4FA-C954510C1B23}"/>
    <cellStyle name="Normal 8 2 3 2 2 2 3" xfId="2040" xr:uid="{A79CB96B-CE13-478C-A335-E25864827FCE}"/>
    <cellStyle name="Normal 8 2 3 2 2 3" xfId="2041" xr:uid="{EE00217A-5804-4F1B-91E3-DC2974286628}"/>
    <cellStyle name="Normal 8 2 3 2 2 3 2" xfId="2042" xr:uid="{51A68C75-707D-4B6C-B5C0-9563F6B25C09}"/>
    <cellStyle name="Normal 8 2 3 2 2 4" xfId="2043" xr:uid="{3096E71E-4F34-4129-A587-E9FA1AFC2074}"/>
    <cellStyle name="Normal 8 2 3 2 3" xfId="770" xr:uid="{95820D72-BCD1-43C4-BDD8-C84A28F6DCA9}"/>
    <cellStyle name="Normal 8 2 3 2 3 2" xfId="2044" xr:uid="{F175F8A7-ADC8-4B02-9B32-751D667CE91E}"/>
    <cellStyle name="Normal 8 2 3 2 3 2 2" xfId="2045" xr:uid="{5E40B013-CA53-4599-A2E8-EDDBEEB4FD13}"/>
    <cellStyle name="Normal 8 2 3 2 3 3" xfId="2046" xr:uid="{0E468204-233E-4F47-A2C0-A8260014058E}"/>
    <cellStyle name="Normal 8 2 3 2 3 4" xfId="3734" xr:uid="{A727F985-C8F2-4FC0-BCED-1F85A5FCC8FE}"/>
    <cellStyle name="Normal 8 2 3 2 4" xfId="2047" xr:uid="{ECF8B968-95CC-4D63-8194-89F7EBFD38A5}"/>
    <cellStyle name="Normal 8 2 3 2 4 2" xfId="2048" xr:uid="{CE9E1F9D-689F-4F45-8C6B-EEBCFBBE3683}"/>
    <cellStyle name="Normal 8 2 3 2 5" xfId="2049" xr:uid="{93992481-E802-492F-957B-F973E3DF7ABE}"/>
    <cellStyle name="Normal 8 2 3 2 6" xfId="3735" xr:uid="{AF3C221A-E049-4DF7-90D8-A9C91AD2A07D}"/>
    <cellStyle name="Normal 8 2 3 3" xfId="379" xr:uid="{B27723A4-CDA6-4425-ADA1-0A095A2E5FED}"/>
    <cellStyle name="Normal 8 2 3 3 2" xfId="771" xr:uid="{2A7D5165-4127-429D-A5BE-20DFCE6D5730}"/>
    <cellStyle name="Normal 8 2 3 3 2 2" xfId="772" xr:uid="{C19CE15A-95B4-4104-AD36-761FF88E1306}"/>
    <cellStyle name="Normal 8 2 3 3 2 2 2" xfId="2050" xr:uid="{3F6D4EF3-AEA1-41DF-8542-43BBA121EA28}"/>
    <cellStyle name="Normal 8 2 3 3 2 2 2 2" xfId="2051" xr:uid="{E8CA9437-03E4-43B6-83D0-48DE4B5231B6}"/>
    <cellStyle name="Normal 8 2 3 3 2 2 3" xfId="2052" xr:uid="{3B57D6D8-8B4C-4463-97DD-7151AB993966}"/>
    <cellStyle name="Normal 8 2 3 3 2 3" xfId="2053" xr:uid="{E30F94BE-0898-46F3-88C0-372A46B5311F}"/>
    <cellStyle name="Normal 8 2 3 3 2 3 2" xfId="2054" xr:uid="{3998BCB2-7CB0-440B-B9F7-99483424E43C}"/>
    <cellStyle name="Normal 8 2 3 3 2 4" xfId="2055" xr:uid="{49848AB5-E89E-4CF6-BE36-90D7D52C6D68}"/>
    <cellStyle name="Normal 8 2 3 3 3" xfId="773" xr:uid="{E2C1E722-4EC5-478F-B557-04F031D64AF5}"/>
    <cellStyle name="Normal 8 2 3 3 3 2" xfId="2056" xr:uid="{7E7BF6D5-8CD9-414C-BF72-FA2DBD6B53AD}"/>
    <cellStyle name="Normal 8 2 3 3 3 2 2" xfId="2057" xr:uid="{66F7E7F8-DAE7-4CCD-BA74-B0FD1CC837B2}"/>
    <cellStyle name="Normal 8 2 3 3 3 3" xfId="2058" xr:uid="{AAD64640-A07A-437F-B1FE-28A6A1454B76}"/>
    <cellStyle name="Normal 8 2 3 3 4" xfId="2059" xr:uid="{BE312E0E-501F-48FD-9E3D-26CB5ACAFACA}"/>
    <cellStyle name="Normal 8 2 3 3 4 2" xfId="2060" xr:uid="{5A9C956A-CB84-49E9-A98B-3133F939602B}"/>
    <cellStyle name="Normal 8 2 3 3 5" xfId="2061" xr:uid="{C705FFD1-5B9E-4B57-94D3-FC9D9D6A27B0}"/>
    <cellStyle name="Normal 8 2 3 4" xfId="380" xr:uid="{7383DDF3-E343-4393-A151-84DD1F47B8EF}"/>
    <cellStyle name="Normal 8 2 3 4 2" xfId="774" xr:uid="{9D23CE25-283D-4A39-9968-471E847218CD}"/>
    <cellStyle name="Normal 8 2 3 4 2 2" xfId="2062" xr:uid="{948A1006-70C6-492F-81B2-5CB126D3732D}"/>
    <cellStyle name="Normal 8 2 3 4 2 2 2" xfId="2063" xr:uid="{58C0ECE6-02C2-4D51-B7B8-4B26BDF65399}"/>
    <cellStyle name="Normal 8 2 3 4 2 3" xfId="2064" xr:uid="{10DFC3F1-5503-40DF-8D92-34A38BC1EF08}"/>
    <cellStyle name="Normal 8 2 3 4 3" xfId="2065" xr:uid="{12CF461F-A4AD-4AD0-9812-BAB5AE242A0A}"/>
    <cellStyle name="Normal 8 2 3 4 3 2" xfId="2066" xr:uid="{23868B08-F986-4EAD-85A5-3CAAD58EF3BE}"/>
    <cellStyle name="Normal 8 2 3 4 4" xfId="2067" xr:uid="{6D795452-67F9-49FC-9184-2C893DB65AFD}"/>
    <cellStyle name="Normal 8 2 3 5" xfId="775" xr:uid="{2571A4BE-196A-4D2D-B856-B800450114B9}"/>
    <cellStyle name="Normal 8 2 3 5 2" xfId="2068" xr:uid="{B7B85A50-4C0E-4C7C-8283-091E5CE149A8}"/>
    <cellStyle name="Normal 8 2 3 5 2 2" xfId="2069" xr:uid="{B9C6D0D0-EEA6-4F17-B583-4279675F490A}"/>
    <cellStyle name="Normal 8 2 3 5 3" xfId="2070" xr:uid="{3580184F-19AD-4475-B28C-C206BBD87BCC}"/>
    <cellStyle name="Normal 8 2 3 5 4" xfId="3736" xr:uid="{C31DD0E1-6565-4EDA-9B84-172EEB80A032}"/>
    <cellStyle name="Normal 8 2 3 6" xfId="2071" xr:uid="{F15D3E4C-4147-4A14-92C0-F22856D31E1A}"/>
    <cellStyle name="Normal 8 2 3 6 2" xfId="2072" xr:uid="{FEC7DEDA-B951-42B5-B2FC-7A48FD30A8F2}"/>
    <cellStyle name="Normal 8 2 3 7" xfId="2073" xr:uid="{0E0E968D-F90C-4290-93D1-BBB28F83ECF9}"/>
    <cellStyle name="Normal 8 2 3 8" xfId="3737" xr:uid="{36F59C31-8DD0-493C-A948-9248C0ADA49E}"/>
    <cellStyle name="Normal 8 2 4" xfId="155" xr:uid="{CF818749-C219-4FD9-9938-6F1C9FA3CEFD}"/>
    <cellStyle name="Normal 8 2 4 2" xfId="449" xr:uid="{C7346E29-F9C3-4240-9687-6EF3EDF379B5}"/>
    <cellStyle name="Normal 8 2 4 2 2" xfId="776" xr:uid="{024A03F1-B36C-4C9A-8DE4-505646D6771A}"/>
    <cellStyle name="Normal 8 2 4 2 2 2" xfId="2074" xr:uid="{1F668425-E925-4B14-A0E3-B784DBE4E186}"/>
    <cellStyle name="Normal 8 2 4 2 2 2 2" xfId="2075" xr:uid="{E713C473-EF73-4B36-9D64-53B61C751675}"/>
    <cellStyle name="Normal 8 2 4 2 2 3" xfId="2076" xr:uid="{FEC0DAC1-7E2C-47CD-BC52-E6FB20014AA4}"/>
    <cellStyle name="Normal 8 2 4 2 2 4" xfId="3738" xr:uid="{EAF18A9A-F505-4716-927F-2C5060CA4C58}"/>
    <cellStyle name="Normal 8 2 4 2 3" xfId="2077" xr:uid="{704EFA26-9015-41D8-ACCE-5272F61C228D}"/>
    <cellStyle name="Normal 8 2 4 2 3 2" xfId="2078" xr:uid="{D806FB14-F9AD-49CC-B675-707E73B01270}"/>
    <cellStyle name="Normal 8 2 4 2 4" xfId="2079" xr:uid="{9E4C21A3-681A-4A71-9DA9-7014775D9CFD}"/>
    <cellStyle name="Normal 8 2 4 2 5" xfId="3739" xr:uid="{45E1F821-AA65-47B7-835C-9C3FBC0BB8A8}"/>
    <cellStyle name="Normal 8 2 4 3" xfId="777" xr:uid="{3ECCFAFE-CD7A-4AD5-83E5-E85408DF84D3}"/>
    <cellStyle name="Normal 8 2 4 3 2" xfId="2080" xr:uid="{BEF328F9-DD02-44B6-97FD-0BFB416F373A}"/>
    <cellStyle name="Normal 8 2 4 3 2 2" xfId="2081" xr:uid="{7B0E8D4A-B3E6-40A5-8B5C-C4BDFB80DF8A}"/>
    <cellStyle name="Normal 8 2 4 3 3" xfId="2082" xr:uid="{498709FF-B53D-43AC-8774-792AFC13F4B4}"/>
    <cellStyle name="Normal 8 2 4 3 4" xfId="3740" xr:uid="{9D5D7334-9F15-4136-B02A-96EA34055B3B}"/>
    <cellStyle name="Normal 8 2 4 4" xfId="2083" xr:uid="{73E4D715-1880-4EBE-9CEF-AB38ED07123A}"/>
    <cellStyle name="Normal 8 2 4 4 2" xfId="2084" xr:uid="{F5112280-C8A1-4E84-BEDE-71627C47E058}"/>
    <cellStyle name="Normal 8 2 4 4 3" xfId="3741" xr:uid="{BEABCB9F-7B0B-4D8B-85E3-91B611B4AB4D}"/>
    <cellStyle name="Normal 8 2 4 4 4" xfId="3742" xr:uid="{F422C0CF-2C11-451A-9B87-D5E65519635A}"/>
    <cellStyle name="Normal 8 2 4 5" xfId="2085" xr:uid="{696EF079-43F1-49E0-8CD6-E8DCEE3F9ACD}"/>
    <cellStyle name="Normal 8 2 4 6" xfId="3743" xr:uid="{2138C343-82D4-4CEC-8BDC-5C3A76BD0D52}"/>
    <cellStyle name="Normal 8 2 4 7" xfId="3744" xr:uid="{248700C9-3E9E-49C2-86DE-B85E65680A2A}"/>
    <cellStyle name="Normal 8 2 5" xfId="381" xr:uid="{C9759363-D284-4B2F-B1A0-D90EE0C78C41}"/>
    <cellStyle name="Normal 8 2 5 2" xfId="778" xr:uid="{182DE426-7579-4F80-9987-EE637CDF852A}"/>
    <cellStyle name="Normal 8 2 5 2 2" xfId="779" xr:uid="{E1250AC6-2A94-4036-A3E8-310DE93A4683}"/>
    <cellStyle name="Normal 8 2 5 2 2 2" xfId="2086" xr:uid="{D12898DA-E7F9-42F2-91EF-076A4ED01F49}"/>
    <cellStyle name="Normal 8 2 5 2 2 2 2" xfId="2087" xr:uid="{7F87FF0A-72D8-4422-B055-0DD34E81A9B5}"/>
    <cellStyle name="Normal 8 2 5 2 2 3" xfId="2088" xr:uid="{8278EE0B-920C-4566-9259-CD4540944513}"/>
    <cellStyle name="Normal 8 2 5 2 3" xfId="2089" xr:uid="{F979C046-AC9C-4879-8BDE-23701A18B4E5}"/>
    <cellStyle name="Normal 8 2 5 2 3 2" xfId="2090" xr:uid="{46473ABC-F361-44CA-B36C-CD14DD708264}"/>
    <cellStyle name="Normal 8 2 5 2 4" xfId="2091" xr:uid="{B1DCB3B6-5488-40AC-BC2A-36AB46BCEE5F}"/>
    <cellStyle name="Normal 8 2 5 3" xfId="780" xr:uid="{6256840F-0AC2-475B-B208-8CD6EAD2C163}"/>
    <cellStyle name="Normal 8 2 5 3 2" xfId="2092" xr:uid="{E5B3F693-EEBF-4C07-860A-46AAFFAC33DE}"/>
    <cellStyle name="Normal 8 2 5 3 2 2" xfId="2093" xr:uid="{586429B3-7642-4CCB-9986-574BAAA7A837}"/>
    <cellStyle name="Normal 8 2 5 3 3" xfId="2094" xr:uid="{81C80486-4F54-468C-819B-40DC84B23DAC}"/>
    <cellStyle name="Normal 8 2 5 3 4" xfId="3745" xr:uid="{9ACAA66D-8CE2-408F-B8FC-27F5D52C0045}"/>
    <cellStyle name="Normal 8 2 5 4" xfId="2095" xr:uid="{CCB81811-D989-46D8-B8F2-56A4E0A0B4C3}"/>
    <cellStyle name="Normal 8 2 5 4 2" xfId="2096" xr:uid="{0CC97571-2101-4B56-9256-5DC5100A5395}"/>
    <cellStyle name="Normal 8 2 5 5" xfId="2097" xr:uid="{CA144703-AE78-4A74-943A-BBAD1594999F}"/>
    <cellStyle name="Normal 8 2 5 6" xfId="3746" xr:uid="{F3F306C0-862C-4B80-A908-58FE9B27AF24}"/>
    <cellStyle name="Normal 8 2 6" xfId="382" xr:uid="{527DF885-4105-4BB1-AF7F-6EB9A39822C3}"/>
    <cellStyle name="Normal 8 2 6 2" xfId="781" xr:uid="{243CE418-D881-46AE-A82C-700B8D630B59}"/>
    <cellStyle name="Normal 8 2 6 2 2" xfId="2098" xr:uid="{B16F0C01-8EAF-47CA-9469-E3A7949CA2DB}"/>
    <cellStyle name="Normal 8 2 6 2 2 2" xfId="2099" xr:uid="{207A2FFE-E236-48D3-A1EA-FDB31C657169}"/>
    <cellStyle name="Normal 8 2 6 2 3" xfId="2100" xr:uid="{FC35C84B-5C9B-41DF-AACE-EB919B233332}"/>
    <cellStyle name="Normal 8 2 6 2 4" xfId="3747" xr:uid="{7851AF1B-7047-4948-923A-718ED8979132}"/>
    <cellStyle name="Normal 8 2 6 3" xfId="2101" xr:uid="{5E988510-54E8-4111-8547-C22662893180}"/>
    <cellStyle name="Normal 8 2 6 3 2" xfId="2102" xr:uid="{9417A2CB-4E48-4626-A1DC-4C00B3D32D35}"/>
    <cellStyle name="Normal 8 2 6 4" xfId="2103" xr:uid="{198468CA-FF89-434D-8BC2-2158FA5BD817}"/>
    <cellStyle name="Normal 8 2 6 5" xfId="3748" xr:uid="{EC18E9D0-8DD0-4847-A11E-E2501987CA34}"/>
    <cellStyle name="Normal 8 2 7" xfId="782" xr:uid="{42FBFBC4-1238-4A96-8628-4AD97BB812D3}"/>
    <cellStyle name="Normal 8 2 7 2" xfId="2104" xr:uid="{31BFD614-AB64-4960-89ED-9ABFE51762F1}"/>
    <cellStyle name="Normal 8 2 7 2 2" xfId="2105" xr:uid="{ECE0802C-A372-4517-BBCF-4CE370D1BF9E}"/>
    <cellStyle name="Normal 8 2 7 3" xfId="2106" xr:uid="{837A7F33-4F51-46A4-958E-82D6E3FFD5AD}"/>
    <cellStyle name="Normal 8 2 7 4" xfId="3749" xr:uid="{40B4CE76-A5A8-4BCB-9C45-7E022D7D7C15}"/>
    <cellStyle name="Normal 8 2 8" xfId="2107" xr:uid="{5F1C5473-32B7-4B4B-9D64-47FF1B332C5F}"/>
    <cellStyle name="Normal 8 2 8 2" xfId="2108" xr:uid="{E056D60A-01AA-4AFD-8965-43728FB70179}"/>
    <cellStyle name="Normal 8 2 8 3" xfId="3750" xr:uid="{4186F4D9-FA4F-4038-816E-03FC6572B55C}"/>
    <cellStyle name="Normal 8 2 8 4" xfId="3751" xr:uid="{FEBC0F92-8A63-4EC4-A987-0071FAA97D2F}"/>
    <cellStyle name="Normal 8 2 9" xfId="2109" xr:uid="{51995C79-70C7-47B2-BCA5-4E348238F53C}"/>
    <cellStyle name="Normal 8 3" xfId="156" xr:uid="{3F0D163E-A29E-4E9B-8292-D9870F4FA5DE}"/>
    <cellStyle name="Normal 8 3 10" xfId="3752" xr:uid="{6848BBBC-0059-41E1-8B16-C7555F103D9B}"/>
    <cellStyle name="Normal 8 3 11" xfId="3753" xr:uid="{C609C38A-C35D-4CD0-8478-CC7903BFE349}"/>
    <cellStyle name="Normal 8 3 2" xfId="157" xr:uid="{13F4FC4D-C7E3-4B98-AA24-5CAC116DC7F3}"/>
    <cellStyle name="Normal 8 3 2 2" xfId="158" xr:uid="{78929A60-98B5-4DA0-93AE-33FF4FCAECD8}"/>
    <cellStyle name="Normal 8 3 2 2 2" xfId="383" xr:uid="{1F9BB9ED-20B1-4984-AB04-4BA8771B8189}"/>
    <cellStyle name="Normal 8 3 2 2 2 2" xfId="783" xr:uid="{00A783B6-8FC7-4830-A0A2-CB58654EFC45}"/>
    <cellStyle name="Normal 8 3 2 2 2 2 2" xfId="2110" xr:uid="{CB646FED-851E-4380-B087-95B8468AFDF8}"/>
    <cellStyle name="Normal 8 3 2 2 2 2 2 2" xfId="2111" xr:uid="{2259FC7A-33B3-4B7E-9104-7088CBA6D4E7}"/>
    <cellStyle name="Normal 8 3 2 2 2 2 3" xfId="2112" xr:uid="{63E7C88F-5CEE-483A-9C67-7B27576279DB}"/>
    <cellStyle name="Normal 8 3 2 2 2 2 4" xfId="3754" xr:uid="{7895E595-DF43-48AC-B414-3B098158C7D3}"/>
    <cellStyle name="Normal 8 3 2 2 2 3" xfId="2113" xr:uid="{B15F990F-BE82-45CA-85D5-BB4A3E7CA2D5}"/>
    <cellStyle name="Normal 8 3 2 2 2 3 2" xfId="2114" xr:uid="{2D26843A-4DF8-4AB5-89F5-44CD3E85F3A2}"/>
    <cellStyle name="Normal 8 3 2 2 2 3 3" xfId="3755" xr:uid="{51791928-31C3-4ADF-B341-41A5CF49782C}"/>
    <cellStyle name="Normal 8 3 2 2 2 3 4" xfId="3756" xr:uid="{113E105C-48CF-4EA3-8C02-5AEC6C39431B}"/>
    <cellStyle name="Normal 8 3 2 2 2 4" xfId="2115" xr:uid="{399FABBD-EA2E-4579-9155-AAB01D8A5BC2}"/>
    <cellStyle name="Normal 8 3 2 2 2 5" xfId="3757" xr:uid="{6E112FAB-0B91-44C5-B213-EE9DCCD71056}"/>
    <cellStyle name="Normal 8 3 2 2 2 6" xfId="3758" xr:uid="{96B3D544-F0B1-4A95-8E8A-65923D050A8B}"/>
    <cellStyle name="Normal 8 3 2 2 3" xfId="784" xr:uid="{E5D4E939-8C96-477A-820A-2D3980E1B51F}"/>
    <cellStyle name="Normal 8 3 2 2 3 2" xfId="2116" xr:uid="{80D853E5-42ED-4747-9AFB-B2475B5ECF63}"/>
    <cellStyle name="Normal 8 3 2 2 3 2 2" xfId="2117" xr:uid="{89C97F97-9E99-48C8-A2DC-9F5267CF5C11}"/>
    <cellStyle name="Normal 8 3 2 2 3 2 3" xfId="3759" xr:uid="{FF39754D-2B56-4F74-8AEF-B1E61A9C59B5}"/>
    <cellStyle name="Normal 8 3 2 2 3 2 4" xfId="3760" xr:uid="{93C1197B-9CA9-4F3C-BC70-6585A87497EF}"/>
    <cellStyle name="Normal 8 3 2 2 3 3" xfId="2118" xr:uid="{0EAA46B6-1E12-4235-9D17-2DE7B9DB995A}"/>
    <cellStyle name="Normal 8 3 2 2 3 4" xfId="3761" xr:uid="{A1E62831-AC2F-424E-9B61-15738CB75A10}"/>
    <cellStyle name="Normal 8 3 2 2 3 5" xfId="3762" xr:uid="{47858F3D-AE8B-4701-B873-1A1D517053A5}"/>
    <cellStyle name="Normal 8 3 2 2 4" xfId="2119" xr:uid="{37ECB305-B986-43C7-825F-1F32E94DE53F}"/>
    <cellStyle name="Normal 8 3 2 2 4 2" xfId="2120" xr:uid="{BDBB5530-2F0E-4668-AA17-F7FDAA6F768D}"/>
    <cellStyle name="Normal 8 3 2 2 4 3" xfId="3763" xr:uid="{F4BE1B26-C36B-4EA9-9268-B23BADF0C184}"/>
    <cellStyle name="Normal 8 3 2 2 4 4" xfId="3764" xr:uid="{5A1DAECA-EFB6-43CE-8553-2A9DA2736EE6}"/>
    <cellStyle name="Normal 8 3 2 2 5" xfId="2121" xr:uid="{E07BE0CF-77A5-4B0E-BA77-CE100D972F72}"/>
    <cellStyle name="Normal 8 3 2 2 5 2" xfId="3765" xr:uid="{89AF85F9-0445-4CD2-A024-F99CE5109614}"/>
    <cellStyle name="Normal 8 3 2 2 5 3" xfId="3766" xr:uid="{1D2F311D-7A55-44A6-9F2F-CBA8688C22C1}"/>
    <cellStyle name="Normal 8 3 2 2 5 4" xfId="3767" xr:uid="{68A85F4F-784F-4034-BC25-ABC41B1BE2B6}"/>
    <cellStyle name="Normal 8 3 2 2 6" xfId="3768" xr:uid="{E049AEA0-3031-4FF8-A350-439BE18FD5FC}"/>
    <cellStyle name="Normal 8 3 2 2 7" xfId="3769" xr:uid="{B363800B-D18B-4FBC-B20C-5BB6B38FE587}"/>
    <cellStyle name="Normal 8 3 2 2 8" xfId="3770" xr:uid="{21744A97-2DCE-456D-8538-4AD467612382}"/>
    <cellStyle name="Normal 8 3 2 3" xfId="384" xr:uid="{D8C42881-E9B3-45AE-8FB2-CEB00585EB07}"/>
    <cellStyle name="Normal 8 3 2 3 2" xfId="785" xr:uid="{09357C66-3037-4BAE-A4E0-E789559FECF3}"/>
    <cellStyle name="Normal 8 3 2 3 2 2" xfId="786" xr:uid="{4173B155-152D-414B-A530-00361217B490}"/>
    <cellStyle name="Normal 8 3 2 3 2 2 2" xfId="2122" xr:uid="{0E3EBC54-3080-4678-A7B8-7C69F5C29030}"/>
    <cellStyle name="Normal 8 3 2 3 2 2 2 2" xfId="2123" xr:uid="{B61812D1-4145-4D6A-8A9C-36B978C6A694}"/>
    <cellStyle name="Normal 8 3 2 3 2 2 3" xfId="2124" xr:uid="{DF2D3C3E-8A10-446F-8EEB-B0D6789DBE8C}"/>
    <cellStyle name="Normal 8 3 2 3 2 3" xfId="2125" xr:uid="{A219072C-73F2-49E5-ADF7-3A90BFA185DE}"/>
    <cellStyle name="Normal 8 3 2 3 2 3 2" xfId="2126" xr:uid="{0A94AFAD-76A3-490F-8AC1-4904EC9E0E33}"/>
    <cellStyle name="Normal 8 3 2 3 2 4" xfId="2127" xr:uid="{DECDA74E-1B52-4CB3-9CFF-1BF97EAD9C68}"/>
    <cellStyle name="Normal 8 3 2 3 3" xfId="787" xr:uid="{2E40C508-D3C9-48F9-8BD8-A128E66C39B6}"/>
    <cellStyle name="Normal 8 3 2 3 3 2" xfId="2128" xr:uid="{BB7B8ED3-E65B-4693-AC9C-22C1E573CB44}"/>
    <cellStyle name="Normal 8 3 2 3 3 2 2" xfId="2129" xr:uid="{9FD2E3BE-ABFB-422C-B828-6AEBE823A36A}"/>
    <cellStyle name="Normal 8 3 2 3 3 3" xfId="2130" xr:uid="{C2AF403A-359A-434D-AD02-D8D2AC0732BC}"/>
    <cellStyle name="Normal 8 3 2 3 3 4" xfId="3771" xr:uid="{93ED31C0-D5A5-418F-A054-FAE2164C12BE}"/>
    <cellStyle name="Normal 8 3 2 3 4" xfId="2131" xr:uid="{52EE9D5C-2FD7-47FC-B3A3-C018D93A667B}"/>
    <cellStyle name="Normal 8 3 2 3 4 2" xfId="2132" xr:uid="{C3316CE2-E587-49AB-8BEB-2F4D7ABEDE45}"/>
    <cellStyle name="Normal 8 3 2 3 5" xfId="2133" xr:uid="{A186BB00-7FD3-424A-9009-71B93788C846}"/>
    <cellStyle name="Normal 8 3 2 3 6" xfId="3772" xr:uid="{E8AC3783-115F-45EF-88A1-C6ADAC59AF33}"/>
    <cellStyle name="Normal 8 3 2 4" xfId="385" xr:uid="{B3757071-A6B6-4868-A661-61AAA22975EE}"/>
    <cellStyle name="Normal 8 3 2 4 2" xfId="788" xr:uid="{21CB2F42-41B7-4C2D-B0F7-7E7070A63FDC}"/>
    <cellStyle name="Normal 8 3 2 4 2 2" xfId="2134" xr:uid="{ACD8009C-7D55-4F1E-B909-22183B1A3784}"/>
    <cellStyle name="Normal 8 3 2 4 2 2 2" xfId="2135" xr:uid="{AC3B8C14-70E8-4632-A956-FFC734239111}"/>
    <cellStyle name="Normal 8 3 2 4 2 3" xfId="2136" xr:uid="{C36AB16F-79B0-4F5A-8797-096567130C74}"/>
    <cellStyle name="Normal 8 3 2 4 2 4" xfId="3773" xr:uid="{5A64395F-B990-4E60-A355-1DD659733621}"/>
    <cellStyle name="Normal 8 3 2 4 3" xfId="2137" xr:uid="{19D9DCCD-86AD-41A1-A52C-792173313A04}"/>
    <cellStyle name="Normal 8 3 2 4 3 2" xfId="2138" xr:uid="{BBF05177-3C70-4918-B369-9C6442A10C12}"/>
    <cellStyle name="Normal 8 3 2 4 4" xfId="2139" xr:uid="{4467242F-4CC3-42EA-ACA2-C54F2FE62107}"/>
    <cellStyle name="Normal 8 3 2 4 5" xfId="3774" xr:uid="{07FD298E-7941-46CA-A4FB-7A0448281F91}"/>
    <cellStyle name="Normal 8 3 2 5" xfId="386" xr:uid="{C85AB47D-706D-483C-A3A7-8BC9F8F46492}"/>
    <cellStyle name="Normal 8 3 2 5 2" xfId="2140" xr:uid="{914F08F3-F74F-45DA-AACC-3B93EC26B13B}"/>
    <cellStyle name="Normal 8 3 2 5 2 2" xfId="2141" xr:uid="{B9BF7802-F7D9-4F97-85AB-551929F42CCB}"/>
    <cellStyle name="Normal 8 3 2 5 3" xfId="2142" xr:uid="{29BF5D7C-B316-4967-AA3B-0B09B66C14F8}"/>
    <cellStyle name="Normal 8 3 2 5 4" xfId="3775" xr:uid="{27FBFD8C-3782-4286-B154-ED8C936418B9}"/>
    <cellStyle name="Normal 8 3 2 6" xfId="2143" xr:uid="{D1A522A3-57E0-46C3-8D6A-C33261CC4449}"/>
    <cellStyle name="Normal 8 3 2 6 2" xfId="2144" xr:uid="{3E34D812-340A-47D3-939C-94CD4C8075D5}"/>
    <cellStyle name="Normal 8 3 2 6 3" xfId="3776" xr:uid="{BFCD0D3F-9E22-45DC-8C24-80125FA12B76}"/>
    <cellStyle name="Normal 8 3 2 6 4" xfId="3777" xr:uid="{103B6CE2-87BE-4522-9B27-1A112F9D649D}"/>
    <cellStyle name="Normal 8 3 2 7" xfId="2145" xr:uid="{0EB605E4-E53D-4305-BF56-2CB59CC15186}"/>
    <cellStyle name="Normal 8 3 2 8" xfId="3778" xr:uid="{47E75476-B873-48E2-9AC7-18C61A797168}"/>
    <cellStyle name="Normal 8 3 2 9" xfId="3779" xr:uid="{7FD80532-0009-4149-AD66-316C0E5F56A7}"/>
    <cellStyle name="Normal 8 3 3" xfId="159" xr:uid="{EFAA0E72-9149-429B-886B-E7F9D39BAAE0}"/>
    <cellStyle name="Normal 8 3 3 2" xfId="160" xr:uid="{8F440972-32E0-481A-8F80-B78EA96B8D0E}"/>
    <cellStyle name="Normal 8 3 3 2 2" xfId="789" xr:uid="{8D36149E-54E5-4618-B8D1-1B5704608321}"/>
    <cellStyle name="Normal 8 3 3 2 2 2" xfId="2146" xr:uid="{DF068C65-4690-4EBC-9243-0B6E1694653C}"/>
    <cellStyle name="Normal 8 3 3 2 2 2 2" xfId="2147" xr:uid="{98015DB3-17AB-4902-B1CB-63C8F99F1666}"/>
    <cellStyle name="Normal 8 3 3 2 2 2 2 2" xfId="4492" xr:uid="{CB23DD33-D70F-42AF-B2C6-042092E4DE15}"/>
    <cellStyle name="Normal 8 3 3 2 2 2 3" xfId="4493" xr:uid="{C02E2FEC-6F0C-48C5-A7C2-FCC5EBE17E20}"/>
    <cellStyle name="Normal 8 3 3 2 2 3" xfId="2148" xr:uid="{0D3BE0EC-F2F5-4745-8484-ECF7B87CE027}"/>
    <cellStyle name="Normal 8 3 3 2 2 3 2" xfId="4494" xr:uid="{6A3CAAF0-12A3-42DF-A43B-DF1AF80C5F3A}"/>
    <cellStyle name="Normal 8 3 3 2 2 4" xfId="3780" xr:uid="{AC434112-0228-4E4C-8BF4-1506FC0EF42B}"/>
    <cellStyle name="Normal 8 3 3 2 3" xfId="2149" xr:uid="{DA6127BE-461F-4326-BF36-8608FAD4DAE7}"/>
    <cellStyle name="Normal 8 3 3 2 3 2" xfId="2150" xr:uid="{7A57AF6F-F966-4EC3-875E-8A33020A6817}"/>
    <cellStyle name="Normal 8 3 3 2 3 2 2" xfId="4495" xr:uid="{F1EC7D0A-D0B7-4ACB-BA56-2479AB00849E}"/>
    <cellStyle name="Normal 8 3 3 2 3 3" xfId="3781" xr:uid="{B36D76F1-031A-4D4D-AF45-752659E07BD0}"/>
    <cellStyle name="Normal 8 3 3 2 3 4" xfId="3782" xr:uid="{CACFCA57-7765-479D-9ED2-F4EBADA37DEC}"/>
    <cellStyle name="Normal 8 3 3 2 4" xfId="2151" xr:uid="{FD465309-827D-4EC5-9415-C23B8B3E773B}"/>
    <cellStyle name="Normal 8 3 3 2 4 2" xfId="4496" xr:uid="{E1B9B013-24AC-4D61-AFB8-932D7A51620C}"/>
    <cellStyle name="Normal 8 3 3 2 5" xfId="3783" xr:uid="{20FD7F5B-14F4-43F5-93EA-4EC4114BC51A}"/>
    <cellStyle name="Normal 8 3 3 2 6" xfId="3784" xr:uid="{3A100778-5AB9-492E-8A73-DB114B8DA45B}"/>
    <cellStyle name="Normal 8 3 3 3" xfId="387" xr:uid="{09F0ADAB-1533-4B06-80DF-78CB4BB2459A}"/>
    <cellStyle name="Normal 8 3 3 3 2" xfId="2152" xr:uid="{52595C1B-ACE0-410D-B887-EE3BD51B6D9A}"/>
    <cellStyle name="Normal 8 3 3 3 2 2" xfId="2153" xr:uid="{DA9DF8FB-6498-4609-B165-E46812FAD24D}"/>
    <cellStyle name="Normal 8 3 3 3 2 2 2" xfId="4497" xr:uid="{C5250FEA-B299-4203-A953-9B4D3BD3286A}"/>
    <cellStyle name="Normal 8 3 3 3 2 3" xfId="3785" xr:uid="{00E4FFB8-1BFC-4F4D-9FD5-3593BA36C7C3}"/>
    <cellStyle name="Normal 8 3 3 3 2 4" xfId="3786" xr:uid="{E43946A9-C32A-47DE-8574-6E0E8E866AF4}"/>
    <cellStyle name="Normal 8 3 3 3 3" xfId="2154" xr:uid="{A5E95F80-693A-44FE-80D9-3CD24953CAC5}"/>
    <cellStyle name="Normal 8 3 3 3 3 2" xfId="4498" xr:uid="{707A78C8-CC4E-4A00-B78F-B087E274287F}"/>
    <cellStyle name="Normal 8 3 3 3 4" xfId="3787" xr:uid="{D6B03B81-D021-42F1-B760-865ACD9070AC}"/>
    <cellStyle name="Normal 8 3 3 3 5" xfId="3788" xr:uid="{D9A1BF29-7CA6-46EA-B613-87BF1E41ECF9}"/>
    <cellStyle name="Normal 8 3 3 4" xfId="2155" xr:uid="{A3A440A3-8F0C-4F78-95FF-6835ACA126DA}"/>
    <cellStyle name="Normal 8 3 3 4 2" xfId="2156" xr:uid="{CBD27CF2-4869-4B07-9C54-90841CDF6F71}"/>
    <cellStyle name="Normal 8 3 3 4 2 2" xfId="4499" xr:uid="{64A29B78-A748-4A43-9FED-2D34933C0534}"/>
    <cellStyle name="Normal 8 3 3 4 3" xfId="3789" xr:uid="{6CE2CB4A-2DCF-44F9-9968-E84D3EA7FAE2}"/>
    <cellStyle name="Normal 8 3 3 4 4" xfId="3790" xr:uid="{3AF559D7-809C-491E-BFFB-E86525884DD0}"/>
    <cellStyle name="Normal 8 3 3 5" xfId="2157" xr:uid="{4E0054AB-6740-458D-BDF5-66F8746F9550}"/>
    <cellStyle name="Normal 8 3 3 5 2" xfId="3791" xr:uid="{6D510AEC-E155-40B5-8141-BC690EF9017D}"/>
    <cellStyle name="Normal 8 3 3 5 3" xfId="3792" xr:uid="{FACC8039-239A-40C0-AF18-39962F8E43E0}"/>
    <cellStyle name="Normal 8 3 3 5 4" xfId="3793" xr:uid="{98342105-A453-4F9E-88A6-0A9BCAC7162A}"/>
    <cellStyle name="Normal 8 3 3 6" xfId="3794" xr:uid="{6156235E-6C19-42C6-A5CB-4732B4878A5A}"/>
    <cellStyle name="Normal 8 3 3 7" xfId="3795" xr:uid="{5EE9EB35-3D25-4304-866E-9D7D211053AA}"/>
    <cellStyle name="Normal 8 3 3 8" xfId="3796" xr:uid="{6CD4E19F-FE25-40E9-A31C-E0F296B5B501}"/>
    <cellStyle name="Normal 8 3 4" xfId="161" xr:uid="{EB2AE7D1-F6D4-4DB6-A1E3-1DB9F28BC28B}"/>
    <cellStyle name="Normal 8 3 4 2" xfId="790" xr:uid="{FEA24D6E-F656-4415-80D3-3B47DA10AF5E}"/>
    <cellStyle name="Normal 8 3 4 2 2" xfId="791" xr:uid="{DC5081A9-CF4E-4F4F-8AB3-0C3063E7B238}"/>
    <cellStyle name="Normal 8 3 4 2 2 2" xfId="2158" xr:uid="{AB82384C-2553-4765-96DF-36E2E17E4497}"/>
    <cellStyle name="Normal 8 3 4 2 2 2 2" xfId="2159" xr:uid="{2BB4832A-57A1-4A35-B534-6C572E9CB47B}"/>
    <cellStyle name="Normal 8 3 4 2 2 3" xfId="2160" xr:uid="{434F05F7-EC0F-4AB2-AE25-1FEE8AA4134E}"/>
    <cellStyle name="Normal 8 3 4 2 2 4" xfId="3797" xr:uid="{757BD8D2-1887-480D-A9A4-20A3D6FDE497}"/>
    <cellStyle name="Normal 8 3 4 2 3" xfId="2161" xr:uid="{BF158A42-C7FE-4EE0-AD29-7F2AAD3CBD92}"/>
    <cellStyle name="Normal 8 3 4 2 3 2" xfId="2162" xr:uid="{C032C342-5091-4EDD-8FFA-0A05452FF828}"/>
    <cellStyle name="Normal 8 3 4 2 4" xfId="2163" xr:uid="{8C806BFF-D8A8-4595-A9B0-49D666B45AC3}"/>
    <cellStyle name="Normal 8 3 4 2 5" xfId="3798" xr:uid="{7AAFFD63-EEE6-49C4-9671-780BA665942E}"/>
    <cellStyle name="Normal 8 3 4 3" xfId="792" xr:uid="{F2D9BA90-3D01-4D3B-B9FD-522EC51E9F83}"/>
    <cellStyle name="Normal 8 3 4 3 2" xfId="2164" xr:uid="{72C893B5-827F-4F6C-9FEE-53C9E5273365}"/>
    <cellStyle name="Normal 8 3 4 3 2 2" xfId="2165" xr:uid="{6458DBA9-79DA-42C0-A209-D8C445557434}"/>
    <cellStyle name="Normal 8 3 4 3 3" xfId="2166" xr:uid="{748673F4-9315-4403-9A3F-809EB4D1EB4F}"/>
    <cellStyle name="Normal 8 3 4 3 4" xfId="3799" xr:uid="{BBEF9E29-CF9F-496A-92DB-B4B44FD4561E}"/>
    <cellStyle name="Normal 8 3 4 4" xfId="2167" xr:uid="{5F074975-58D7-4593-9468-D14C5640BC64}"/>
    <cellStyle name="Normal 8 3 4 4 2" xfId="2168" xr:uid="{6B40CCD2-578C-4C29-BC13-A85B7DA8C1BD}"/>
    <cellStyle name="Normal 8 3 4 4 3" xfId="3800" xr:uid="{921689FF-FE9C-4166-A7E1-9A800D719965}"/>
    <cellStyle name="Normal 8 3 4 4 4" xfId="3801" xr:uid="{D3ED4EB0-5C32-4E55-A181-C691C15B0CBC}"/>
    <cellStyle name="Normal 8 3 4 5" xfId="2169" xr:uid="{35988FC1-363A-473D-8715-589ECE952A45}"/>
    <cellStyle name="Normal 8 3 4 6" xfId="3802" xr:uid="{C357026E-C1C4-4314-854C-C0BAF56BD544}"/>
    <cellStyle name="Normal 8 3 4 7" xfId="3803" xr:uid="{5E261948-1754-4556-84A5-F46E5F0B92E7}"/>
    <cellStyle name="Normal 8 3 5" xfId="388" xr:uid="{2F941EA1-1B46-4C05-8492-4CA846D75CEF}"/>
    <cellStyle name="Normal 8 3 5 2" xfId="793" xr:uid="{DFA40A29-9E19-42C8-AFC6-99F93897567A}"/>
    <cellStyle name="Normal 8 3 5 2 2" xfId="2170" xr:uid="{F9C49566-720B-4CEC-ACB4-40FC61984CC8}"/>
    <cellStyle name="Normal 8 3 5 2 2 2" xfId="2171" xr:uid="{2C8D91B9-1C45-4E5D-8549-4078FA378440}"/>
    <cellStyle name="Normal 8 3 5 2 3" xfId="2172" xr:uid="{5FF0E745-E189-455D-B7C7-0E805F518415}"/>
    <cellStyle name="Normal 8 3 5 2 4" xfId="3804" xr:uid="{FE2A2B93-0B53-46A6-9AAC-6F439FE41958}"/>
    <cellStyle name="Normal 8 3 5 3" xfId="2173" xr:uid="{592545B2-E8F0-48C1-A584-18183C90BF51}"/>
    <cellStyle name="Normal 8 3 5 3 2" xfId="2174" xr:uid="{DF54CC00-F6F1-4898-9E70-DCE5141FECD1}"/>
    <cellStyle name="Normal 8 3 5 3 3" xfId="3805" xr:uid="{C162E1BF-5A92-4917-9DB5-04FD4EB31F72}"/>
    <cellStyle name="Normal 8 3 5 3 4" xfId="3806" xr:uid="{BC36957D-82AE-401C-B949-D9CE270FBD09}"/>
    <cellStyle name="Normal 8 3 5 4" xfId="2175" xr:uid="{207CB3CD-74AB-42C8-9131-F564DCC22E53}"/>
    <cellStyle name="Normal 8 3 5 5" xfId="3807" xr:uid="{02766D0D-D033-4ED9-BEA7-6AD5356B2EF8}"/>
    <cellStyle name="Normal 8 3 5 6" xfId="3808" xr:uid="{4C3A7761-8F99-43B5-8DB8-DE89D26781C2}"/>
    <cellStyle name="Normal 8 3 6" xfId="389" xr:uid="{A1B12B32-3EFB-481E-B9FE-9588F81D9D02}"/>
    <cellStyle name="Normal 8 3 6 2" xfId="2176" xr:uid="{67772989-4920-499E-83CF-04080DDA8D36}"/>
    <cellStyle name="Normal 8 3 6 2 2" xfId="2177" xr:uid="{D14E2EEF-45EC-4203-BF7D-22D0CF7B4AB9}"/>
    <cellStyle name="Normal 8 3 6 2 3" xfId="3809" xr:uid="{D25D2C4C-CC34-429F-98E3-5705D06738B5}"/>
    <cellStyle name="Normal 8 3 6 2 4" xfId="3810" xr:uid="{9215398F-C79E-4280-85FA-079E8A1C13E5}"/>
    <cellStyle name="Normal 8 3 6 3" xfId="2178" xr:uid="{76BEDFEE-DC17-4FD4-A5E7-1D8451459D13}"/>
    <cellStyle name="Normal 8 3 6 4" xfId="3811" xr:uid="{EFD85E8F-D57B-4316-9C1A-63C4E5BECD7F}"/>
    <cellStyle name="Normal 8 3 6 5" xfId="3812" xr:uid="{0244342B-CFCF-4995-958A-CFAA2B0212DC}"/>
    <cellStyle name="Normal 8 3 7" xfId="2179" xr:uid="{85AFDA06-E889-4C33-BCEF-3CA38A70CAEB}"/>
    <cellStyle name="Normal 8 3 7 2" xfId="2180" xr:uid="{D2BD6C88-9B75-43F8-812F-989828C663C1}"/>
    <cellStyle name="Normal 8 3 7 3" xfId="3813" xr:uid="{B3F6CD94-94B1-46A1-BC4C-BB174FABCE9E}"/>
    <cellStyle name="Normal 8 3 7 4" xfId="3814" xr:uid="{46F60F55-9E51-4D90-B336-9C1A78281394}"/>
    <cellStyle name="Normal 8 3 8" xfId="2181" xr:uid="{AA3A2AE6-B37D-4277-A97D-212F49FB23DF}"/>
    <cellStyle name="Normal 8 3 8 2" xfId="3815" xr:uid="{A142A7B7-62B7-4A88-B652-98A742D77430}"/>
    <cellStyle name="Normal 8 3 8 3" xfId="3816" xr:uid="{A84EF5E9-23CE-47C5-B0EA-F3C5C2FFADB7}"/>
    <cellStyle name="Normal 8 3 8 4" xfId="3817" xr:uid="{EAA20A23-9858-450F-A438-92725ECC6D4C}"/>
    <cellStyle name="Normal 8 3 9" xfId="3818" xr:uid="{C2377E1D-F9AF-4C21-B32C-5CDD65902725}"/>
    <cellStyle name="Normal 8 4" xfId="162" xr:uid="{B55AF27D-EB73-4871-ADD7-B6708FC782B0}"/>
    <cellStyle name="Normal 8 4 10" xfId="3819" xr:uid="{E023E6DC-FDE2-4732-BD54-D186DF057A28}"/>
    <cellStyle name="Normal 8 4 11" xfId="3820" xr:uid="{D7BD6DC8-1A56-4BFA-A4E1-062A80E03224}"/>
    <cellStyle name="Normal 8 4 2" xfId="163" xr:uid="{87780F9E-6B13-46FA-ADC0-53B9B213822E}"/>
    <cellStyle name="Normal 8 4 2 2" xfId="390" xr:uid="{9ECED87C-17A4-4618-A35D-7C55D83A6A8C}"/>
    <cellStyle name="Normal 8 4 2 2 2" xfId="794" xr:uid="{4A0950F9-6C41-40ED-BE90-2CBB363431AD}"/>
    <cellStyle name="Normal 8 4 2 2 2 2" xfId="795" xr:uid="{5C3864B2-902D-46E7-8BE4-44FFE6D6B150}"/>
    <cellStyle name="Normal 8 4 2 2 2 2 2" xfId="2182" xr:uid="{F50F4EA0-D352-41C8-BDFE-2E958428CA1C}"/>
    <cellStyle name="Normal 8 4 2 2 2 2 3" xfId="3821" xr:uid="{B6EA4517-DB2B-41C6-BFD1-356E98F67DD1}"/>
    <cellStyle name="Normal 8 4 2 2 2 2 4" xfId="3822" xr:uid="{EE4365FF-B3EC-4637-8FF1-7D230A7CE77C}"/>
    <cellStyle name="Normal 8 4 2 2 2 3" xfId="2183" xr:uid="{918EC8F3-0766-473C-A9DA-8776CF93F5BC}"/>
    <cellStyle name="Normal 8 4 2 2 2 3 2" xfId="3823" xr:uid="{FA07A490-A013-4AF1-99D5-32311C693F6F}"/>
    <cellStyle name="Normal 8 4 2 2 2 3 3" xfId="3824" xr:uid="{BD08A53E-ED8D-4C86-A64F-29549114A910}"/>
    <cellStyle name="Normal 8 4 2 2 2 3 4" xfId="3825" xr:uid="{D744B614-27F4-424E-96F6-53FBB3781FE4}"/>
    <cellStyle name="Normal 8 4 2 2 2 4" xfId="3826" xr:uid="{693C07DF-7AFA-4188-AC72-7D5F156DE01E}"/>
    <cellStyle name="Normal 8 4 2 2 2 5" xfId="3827" xr:uid="{76AC6A8D-3E00-40B2-AED2-1986BEA7A26F}"/>
    <cellStyle name="Normal 8 4 2 2 2 6" xfId="3828" xr:uid="{55824C05-D2DC-4653-88D4-E660F0103FCE}"/>
    <cellStyle name="Normal 8 4 2 2 3" xfId="796" xr:uid="{DEBC2A59-C2DC-4341-BACD-EBEED2A03811}"/>
    <cellStyle name="Normal 8 4 2 2 3 2" xfId="2184" xr:uid="{5576C30B-0382-4E9D-ACD8-35A2DD4C3ED5}"/>
    <cellStyle name="Normal 8 4 2 2 3 2 2" xfId="3829" xr:uid="{CDC64C54-D2A9-4EA8-83C6-DA29F7D61A11}"/>
    <cellStyle name="Normal 8 4 2 2 3 2 3" xfId="3830" xr:uid="{F3D3C4CA-12C6-4001-891E-E67591552C2B}"/>
    <cellStyle name="Normal 8 4 2 2 3 2 4" xfId="3831" xr:uid="{C2686B71-2CC2-46CA-B858-F2DE1F95298B}"/>
    <cellStyle name="Normal 8 4 2 2 3 3" xfId="3832" xr:uid="{B97666C6-66FE-4907-B78F-40D25ACCF7D1}"/>
    <cellStyle name="Normal 8 4 2 2 3 4" xfId="3833" xr:uid="{BBE35983-EB78-4085-A5AF-A2AB42A92FB2}"/>
    <cellStyle name="Normal 8 4 2 2 3 5" xfId="3834" xr:uid="{DFB40A1A-0FD5-4D7A-B5BB-7CC911B3DACC}"/>
    <cellStyle name="Normal 8 4 2 2 4" xfId="2185" xr:uid="{5B0051A5-3995-4152-BE02-1A1D8FEEE535}"/>
    <cellStyle name="Normal 8 4 2 2 4 2" xfId="3835" xr:uid="{F39DC8F3-1A3B-4CF6-94ED-3A135DBD333C}"/>
    <cellStyle name="Normal 8 4 2 2 4 3" xfId="3836" xr:uid="{B9C0A371-D7B3-42E0-80B0-FDFD3727B091}"/>
    <cellStyle name="Normal 8 4 2 2 4 4" xfId="3837" xr:uid="{83E9CFCC-E5B4-4B4B-B433-2155F418122D}"/>
    <cellStyle name="Normal 8 4 2 2 5" xfId="3838" xr:uid="{4A7496D5-3B32-4399-9968-E19959505110}"/>
    <cellStyle name="Normal 8 4 2 2 5 2" xfId="3839" xr:uid="{FE8CB0E0-410E-4993-B480-3723094BF3BA}"/>
    <cellStyle name="Normal 8 4 2 2 5 3" xfId="3840" xr:uid="{28CFB57F-72B1-4558-9174-BF629755A90A}"/>
    <cellStyle name="Normal 8 4 2 2 5 4" xfId="3841" xr:uid="{7A7EE938-71EE-4B72-8F48-6FC83D7961DE}"/>
    <cellStyle name="Normal 8 4 2 2 6" xfId="3842" xr:uid="{E640CE91-C0BE-4FE6-AD58-94B42CC860B2}"/>
    <cellStyle name="Normal 8 4 2 2 7" xfId="3843" xr:uid="{1DA19A20-C7BE-4202-A7FE-3E5CBF526CAD}"/>
    <cellStyle name="Normal 8 4 2 2 8" xfId="3844" xr:uid="{A9DDB5C2-3478-4F20-ACCE-5A3241C1FD95}"/>
    <cellStyle name="Normal 8 4 2 3" xfId="797" xr:uid="{89559424-B9CB-437D-B9CE-7E3657381C24}"/>
    <cellStyle name="Normal 8 4 2 3 2" xfId="798" xr:uid="{E65EA670-08C2-4EDB-9302-1FBF56A84AD6}"/>
    <cellStyle name="Normal 8 4 2 3 2 2" xfId="799" xr:uid="{42B4D2A8-2A48-430F-BBA1-C8F5CC8E19BA}"/>
    <cellStyle name="Normal 8 4 2 3 2 3" xfId="3845" xr:uid="{154115D3-EFCC-453D-894F-18EB8DEF60BA}"/>
    <cellStyle name="Normal 8 4 2 3 2 4" xfId="3846" xr:uid="{9F10ACC0-306F-401E-AD24-A9E68E8CBBE8}"/>
    <cellStyle name="Normal 8 4 2 3 3" xfId="800" xr:uid="{8E529DBB-9B92-48CA-A02F-3B1622D69694}"/>
    <cellStyle name="Normal 8 4 2 3 3 2" xfId="3847" xr:uid="{541E5200-0F0F-46A1-865A-8ACEC5851929}"/>
    <cellStyle name="Normal 8 4 2 3 3 3" xfId="3848" xr:uid="{B8464186-7B2F-485C-832C-0BE223BC79FF}"/>
    <cellStyle name="Normal 8 4 2 3 3 4" xfId="3849" xr:uid="{7FD81A82-F5DD-41DC-8F6C-39C0B7BBBE02}"/>
    <cellStyle name="Normal 8 4 2 3 4" xfId="3850" xr:uid="{F9E14208-FCCF-4E25-80E8-580B10155DA9}"/>
    <cellStyle name="Normal 8 4 2 3 5" xfId="3851" xr:uid="{7C84CD78-E088-4B92-B58A-95CFAABA30DA}"/>
    <cellStyle name="Normal 8 4 2 3 6" xfId="3852" xr:uid="{A29335B8-070E-43B7-AD71-6E3EBAC4E47E}"/>
    <cellStyle name="Normal 8 4 2 4" xfId="801" xr:uid="{87A8F933-3129-4ABB-AF4D-4BF98A62E78C}"/>
    <cellStyle name="Normal 8 4 2 4 2" xfId="802" xr:uid="{470CBFB1-F310-4583-9CF5-0D5BE33FDAF8}"/>
    <cellStyle name="Normal 8 4 2 4 2 2" xfId="3853" xr:uid="{5EA2CFB5-3875-4DEF-A4D8-D9A22CFD250E}"/>
    <cellStyle name="Normal 8 4 2 4 2 3" xfId="3854" xr:uid="{EBD0BA14-84D9-453C-9CB6-2729627BB908}"/>
    <cellStyle name="Normal 8 4 2 4 2 4" xfId="3855" xr:uid="{2768D4B7-005E-401D-8E37-EADC67B22717}"/>
    <cellStyle name="Normal 8 4 2 4 3" xfId="3856" xr:uid="{881A701A-459C-440A-A713-4D928A9BB6D0}"/>
    <cellStyle name="Normal 8 4 2 4 4" xfId="3857" xr:uid="{35705EA4-59A4-4EF5-914E-0CE1C564F5FA}"/>
    <cellStyle name="Normal 8 4 2 4 5" xfId="3858" xr:uid="{44DC5B8D-4B06-4330-9F10-2A857B100FDB}"/>
    <cellStyle name="Normal 8 4 2 5" xfId="803" xr:uid="{42ECF792-6668-46A4-B820-3D9EC52F51AF}"/>
    <cellStyle name="Normal 8 4 2 5 2" xfId="3859" xr:uid="{8226BC77-76A1-4CCB-B173-2C7F0C219313}"/>
    <cellStyle name="Normal 8 4 2 5 3" xfId="3860" xr:uid="{F74C4BA9-97F5-4682-956F-80A2BE5A0787}"/>
    <cellStyle name="Normal 8 4 2 5 4" xfId="3861" xr:uid="{15987158-362F-4EBA-8C77-ACEF66A630DB}"/>
    <cellStyle name="Normal 8 4 2 6" xfId="3862" xr:uid="{E35E618B-F416-40FF-9AD9-BE8A029EC1B0}"/>
    <cellStyle name="Normal 8 4 2 6 2" xfId="3863" xr:uid="{69ADF9D0-0995-4DDB-9692-AE7CBEB2BB33}"/>
    <cellStyle name="Normal 8 4 2 6 3" xfId="3864" xr:uid="{1CBE4C51-B637-4931-A3D8-1A7B1B2EAEE5}"/>
    <cellStyle name="Normal 8 4 2 6 4" xfId="3865" xr:uid="{FB0F0821-D4AE-493A-A472-31FA36F02B34}"/>
    <cellStyle name="Normal 8 4 2 7" xfId="3866" xr:uid="{9310AC56-DCC7-48D5-AAD8-1539DD6EB40B}"/>
    <cellStyle name="Normal 8 4 2 8" xfId="3867" xr:uid="{90936822-EDAA-4E31-B358-62418F87BF7B}"/>
    <cellStyle name="Normal 8 4 2 9" xfId="3868" xr:uid="{007658D3-A378-4423-87CC-7A5ED1E6178A}"/>
    <cellStyle name="Normal 8 4 3" xfId="391" xr:uid="{B9C32730-E62F-4DF1-B5AE-D646C89A2076}"/>
    <cellStyle name="Normal 8 4 3 2" xfId="804" xr:uid="{331EDC19-83EB-46ED-B853-689468C1A299}"/>
    <cellStyle name="Normal 8 4 3 2 2" xfId="805" xr:uid="{15F7FA19-AB8C-427C-A60A-C3370F481103}"/>
    <cellStyle name="Normal 8 4 3 2 2 2" xfId="2186" xr:uid="{4E956DA7-AFED-4476-A516-293073E3F73C}"/>
    <cellStyle name="Normal 8 4 3 2 2 2 2" xfId="2187" xr:uid="{ED7D7374-6E79-438B-AA76-01ADE83234B8}"/>
    <cellStyle name="Normal 8 4 3 2 2 3" xfId="2188" xr:uid="{E1CAFCE2-7F77-48D5-9FA0-3FCA79CA578C}"/>
    <cellStyle name="Normal 8 4 3 2 2 4" xfId="3869" xr:uid="{EFD2C37D-74B6-48EB-99E2-30BB0583AB72}"/>
    <cellStyle name="Normal 8 4 3 2 3" xfId="2189" xr:uid="{C3E73D8E-6940-4789-9039-79C51B3A9E52}"/>
    <cellStyle name="Normal 8 4 3 2 3 2" xfId="2190" xr:uid="{0CE81788-85B2-423A-8E98-DF745E22D4D0}"/>
    <cellStyle name="Normal 8 4 3 2 3 3" xfId="3870" xr:uid="{998A9DB2-0800-4753-935C-9C772F9E8A33}"/>
    <cellStyle name="Normal 8 4 3 2 3 4" xfId="3871" xr:uid="{650504C1-142D-4B88-93B5-C8F538E67FB9}"/>
    <cellStyle name="Normal 8 4 3 2 4" xfId="2191" xr:uid="{32DA8171-5E33-44DC-A91B-BB4FF7B08D91}"/>
    <cellStyle name="Normal 8 4 3 2 5" xfId="3872" xr:uid="{78C5FBB0-7827-433F-B021-287DEF6EEE43}"/>
    <cellStyle name="Normal 8 4 3 2 6" xfId="3873" xr:uid="{01FCB01C-266E-4CA2-A35D-54F94E3ED1DC}"/>
    <cellStyle name="Normal 8 4 3 3" xfId="806" xr:uid="{2C06E7B8-F436-49E6-8441-1F1FC6459FBB}"/>
    <cellStyle name="Normal 8 4 3 3 2" xfId="2192" xr:uid="{2FA25E21-D905-441E-B010-C29246ADB8C8}"/>
    <cellStyle name="Normal 8 4 3 3 2 2" xfId="2193" xr:uid="{B7DE3C2A-AA35-4DB4-B34B-CC2A87938F1D}"/>
    <cellStyle name="Normal 8 4 3 3 2 3" xfId="3874" xr:uid="{05AFEA06-04DD-4573-B4F6-859869E0C6C6}"/>
    <cellStyle name="Normal 8 4 3 3 2 4" xfId="3875" xr:uid="{D933D69C-B847-49BF-8071-022F4242C215}"/>
    <cellStyle name="Normal 8 4 3 3 3" xfId="2194" xr:uid="{7B3CF4AD-6F58-4968-A2F9-8D8F6AE808F3}"/>
    <cellStyle name="Normal 8 4 3 3 4" xfId="3876" xr:uid="{86784269-EC42-48F9-A9F2-56FEABA21248}"/>
    <cellStyle name="Normal 8 4 3 3 5" xfId="3877" xr:uid="{81EE6A6A-F5C0-4D2F-AE06-648C9D9751CC}"/>
    <cellStyle name="Normal 8 4 3 4" xfId="2195" xr:uid="{978ACFCA-6D5B-4DB3-8796-17A4CEDB04C5}"/>
    <cellStyle name="Normal 8 4 3 4 2" xfId="2196" xr:uid="{85C1D0FE-4924-43B2-BAE1-4E160C1D2238}"/>
    <cellStyle name="Normal 8 4 3 4 3" xfId="3878" xr:uid="{1AFF2166-FB26-45DD-AB58-07C783B64A48}"/>
    <cellStyle name="Normal 8 4 3 4 4" xfId="3879" xr:uid="{CB5F750B-5881-4BB0-BD0D-5696D338713E}"/>
    <cellStyle name="Normal 8 4 3 5" xfId="2197" xr:uid="{7759690D-56FD-463D-9492-54C015C4C44F}"/>
    <cellStyle name="Normal 8 4 3 5 2" xfId="3880" xr:uid="{A50E455E-4D64-4FFD-A0FE-96DF46C3DDF6}"/>
    <cellStyle name="Normal 8 4 3 5 3" xfId="3881" xr:uid="{25C5FD5B-4ACF-4C72-9B94-F22C7B72DB6E}"/>
    <cellStyle name="Normal 8 4 3 5 4" xfId="3882" xr:uid="{05EE887A-2B36-4CB2-94F2-57322AD1E74A}"/>
    <cellStyle name="Normal 8 4 3 6" xfId="3883" xr:uid="{8B3B87A4-0458-4313-A1E5-392B95C5D05E}"/>
    <cellStyle name="Normal 8 4 3 7" xfId="3884" xr:uid="{AF5DFE72-58BD-4A40-992C-EE484CE01C95}"/>
    <cellStyle name="Normal 8 4 3 8" xfId="3885" xr:uid="{8D2050CC-7D92-4E96-BB79-CDEEE952BB03}"/>
    <cellStyle name="Normal 8 4 4" xfId="392" xr:uid="{0A76BBDE-AF61-4185-B447-910E30767ECA}"/>
    <cellStyle name="Normal 8 4 4 2" xfId="807" xr:uid="{F6C25590-FFDD-461B-A0A8-33EE340C9FCE}"/>
    <cellStyle name="Normal 8 4 4 2 2" xfId="808" xr:uid="{831B3489-FDBC-4FBA-82AA-72CA4BA50DCA}"/>
    <cellStyle name="Normal 8 4 4 2 2 2" xfId="2198" xr:uid="{891E7A2D-BE9F-4997-994A-76C631F2C921}"/>
    <cellStyle name="Normal 8 4 4 2 2 3" xfId="3886" xr:uid="{6682A5CF-766A-422B-82E0-2A3671966F6F}"/>
    <cellStyle name="Normal 8 4 4 2 2 4" xfId="3887" xr:uid="{E18E2A00-4D43-4D56-A162-5CF4852BB5B3}"/>
    <cellStyle name="Normal 8 4 4 2 3" xfId="2199" xr:uid="{EDC2E641-FE33-438A-8C7C-123A3CB22194}"/>
    <cellStyle name="Normal 8 4 4 2 4" xfId="3888" xr:uid="{7F7F1E2B-2A33-4E62-BEFD-E11586209108}"/>
    <cellStyle name="Normal 8 4 4 2 5" xfId="3889" xr:uid="{C7B7BA0E-0187-4210-9C97-B389CE40D463}"/>
    <cellStyle name="Normal 8 4 4 3" xfId="809" xr:uid="{D8CF8E02-4D4C-4C0E-B93D-78C4C896F2C7}"/>
    <cellStyle name="Normal 8 4 4 3 2" xfId="2200" xr:uid="{E8B4A67B-0002-4C24-A60A-6A10DDCE18A8}"/>
    <cellStyle name="Normal 8 4 4 3 3" xfId="3890" xr:uid="{FC6C4B49-E169-45D4-A974-1429A98BE848}"/>
    <cellStyle name="Normal 8 4 4 3 4" xfId="3891" xr:uid="{28BD945B-86E1-4917-A990-B4F5D351F503}"/>
    <cellStyle name="Normal 8 4 4 4" xfId="2201" xr:uid="{2F470456-BF28-4F6F-AF7F-F0B53CE5C75F}"/>
    <cellStyle name="Normal 8 4 4 4 2" xfId="3892" xr:uid="{39B1F5AF-8D5F-40FA-A7E0-B4FEA5CDAC55}"/>
    <cellStyle name="Normal 8 4 4 4 3" xfId="3893" xr:uid="{E09BCA10-8571-4700-A147-BDB79E1FB039}"/>
    <cellStyle name="Normal 8 4 4 4 4" xfId="3894" xr:uid="{2A3025E9-7233-40DB-8DFD-6C2B4AD5DB60}"/>
    <cellStyle name="Normal 8 4 4 5" xfId="3895" xr:uid="{854DA341-7C74-4C11-9062-D8D4E80A57A6}"/>
    <cellStyle name="Normal 8 4 4 6" xfId="3896" xr:uid="{5EB42E5B-63E0-4315-AA2C-246C7F657123}"/>
    <cellStyle name="Normal 8 4 4 7" xfId="3897" xr:uid="{F05C19DC-6C37-4E28-8441-2E49A8905806}"/>
    <cellStyle name="Normal 8 4 5" xfId="393" xr:uid="{717B7236-5534-45E1-9A6C-787C77DCE2F4}"/>
    <cellStyle name="Normal 8 4 5 2" xfId="810" xr:uid="{121E3F8F-7848-44E0-96A1-2A1905804FF7}"/>
    <cellStyle name="Normal 8 4 5 2 2" xfId="2202" xr:uid="{FA819B8B-1844-4A85-BCA6-5C927EDEF227}"/>
    <cellStyle name="Normal 8 4 5 2 3" xfId="3898" xr:uid="{CFEC4588-51D9-4275-A014-7860E0CDCB4B}"/>
    <cellStyle name="Normal 8 4 5 2 4" xfId="3899" xr:uid="{A8E1D646-CF1E-45CB-8610-03C40344CD42}"/>
    <cellStyle name="Normal 8 4 5 3" xfId="2203" xr:uid="{19B42A7F-6401-40B9-B0D5-15B8AE6E9D8B}"/>
    <cellStyle name="Normal 8 4 5 3 2" xfId="3900" xr:uid="{3A9DCBC3-80E2-48D5-9D4C-3EBAEE7F766F}"/>
    <cellStyle name="Normal 8 4 5 3 3" xfId="3901" xr:uid="{FE611246-5211-41B7-8307-5B0D2467572D}"/>
    <cellStyle name="Normal 8 4 5 3 4" xfId="3902" xr:uid="{F83EB4EB-4679-41FB-AD44-BE6C187E1AA2}"/>
    <cellStyle name="Normal 8 4 5 4" xfId="3903" xr:uid="{A27D11EE-FFB4-453A-BF5B-CD8D5715560E}"/>
    <cellStyle name="Normal 8 4 5 5" xfId="3904" xr:uid="{F0852CE7-11FF-4AA0-A0A8-38F56E044CAD}"/>
    <cellStyle name="Normal 8 4 5 6" xfId="3905" xr:uid="{9E657C02-33AB-48E6-A10B-974A6944D130}"/>
    <cellStyle name="Normal 8 4 6" xfId="811" xr:uid="{69347A57-9CE1-4E11-B71E-7B7D931F4BD3}"/>
    <cellStyle name="Normal 8 4 6 2" xfId="2204" xr:uid="{20DE83C0-D1B9-4C1A-BDC5-84E95DE52B71}"/>
    <cellStyle name="Normal 8 4 6 2 2" xfId="3906" xr:uid="{300D560D-39D3-4376-87F7-5A2D132132B1}"/>
    <cellStyle name="Normal 8 4 6 2 3" xfId="3907" xr:uid="{8C8BE663-9AF8-43CD-90A0-B6DCD16843BE}"/>
    <cellStyle name="Normal 8 4 6 2 4" xfId="3908" xr:uid="{ED6AE3E6-95D5-460A-B8CA-23C9071C7707}"/>
    <cellStyle name="Normal 8 4 6 3" xfId="3909" xr:uid="{F1BD1361-4037-43C0-9F68-30EA5D756B70}"/>
    <cellStyle name="Normal 8 4 6 4" xfId="3910" xr:uid="{E890A44E-9229-495E-90C7-A60D5508B5BE}"/>
    <cellStyle name="Normal 8 4 6 5" xfId="3911" xr:uid="{E48A6330-3A7F-4EF1-B431-9A6EF9CBAAC5}"/>
    <cellStyle name="Normal 8 4 7" xfId="2205" xr:uid="{7C823490-EF97-43AE-80C4-C84252CF269D}"/>
    <cellStyle name="Normal 8 4 7 2" xfId="3912" xr:uid="{D1C6EEF9-59DB-4CFF-BE0B-00EE4665BC41}"/>
    <cellStyle name="Normal 8 4 7 3" xfId="3913" xr:uid="{B4BDAB89-CB30-4133-AFDC-1793C5408818}"/>
    <cellStyle name="Normal 8 4 7 4" xfId="3914" xr:uid="{2E30446A-B32D-4843-B796-702F084E7556}"/>
    <cellStyle name="Normal 8 4 8" xfId="3915" xr:uid="{5CF709C4-3E76-4FF6-A853-6CC73F5CB51E}"/>
    <cellStyle name="Normal 8 4 8 2" xfId="3916" xr:uid="{B561DF06-812B-42C4-A1FB-B6A58D52D985}"/>
    <cellStyle name="Normal 8 4 8 3" xfId="3917" xr:uid="{73B527A3-F6C0-40D5-8046-889C73141D25}"/>
    <cellStyle name="Normal 8 4 8 4" xfId="3918" xr:uid="{87F21B51-767B-4B70-B823-FBEFF156E77A}"/>
    <cellStyle name="Normal 8 4 9" xfId="3919" xr:uid="{AE842120-2DBF-48C9-A4BC-075DB7BECF50}"/>
    <cellStyle name="Normal 8 5" xfId="164" xr:uid="{192B5A9F-8DC1-4605-97FB-9E74791FD7C2}"/>
    <cellStyle name="Normal 8 5 2" xfId="165" xr:uid="{9CEF59A3-82C5-4919-A115-833DC9B0E3A3}"/>
    <cellStyle name="Normal 8 5 2 2" xfId="394" xr:uid="{299E7488-9241-4E7E-A696-80DFCD40CF69}"/>
    <cellStyle name="Normal 8 5 2 2 2" xfId="812" xr:uid="{54A807B5-F4D6-455D-8828-9374C4079C10}"/>
    <cellStyle name="Normal 8 5 2 2 2 2" xfId="2206" xr:uid="{95AD296A-DCFE-4214-8FC4-71649D692F5F}"/>
    <cellStyle name="Normal 8 5 2 2 2 3" xfId="3920" xr:uid="{9CC2C34C-14FD-4277-B10E-D3AB3F6ED025}"/>
    <cellStyle name="Normal 8 5 2 2 2 4" xfId="3921" xr:uid="{83D67D39-39F9-46BE-8C6E-BD9D2FAF6C71}"/>
    <cellStyle name="Normal 8 5 2 2 3" xfId="2207" xr:uid="{00A35C46-B283-4B0B-B066-9C847456C405}"/>
    <cellStyle name="Normal 8 5 2 2 3 2" xfId="3922" xr:uid="{83C1410A-7A2A-4D11-94F3-67892F76A7C1}"/>
    <cellStyle name="Normal 8 5 2 2 3 3" xfId="3923" xr:uid="{2A3F211A-C71E-4AC2-9BF3-E4607E15E2AD}"/>
    <cellStyle name="Normal 8 5 2 2 3 4" xfId="3924" xr:uid="{B2240959-3E6C-46D1-822B-918FD0CB40CA}"/>
    <cellStyle name="Normal 8 5 2 2 4" xfId="3925" xr:uid="{52841713-C886-4C00-945B-AA58AA9FF467}"/>
    <cellStyle name="Normal 8 5 2 2 5" xfId="3926" xr:uid="{7E2E2F45-24E6-465F-9E7B-6F78B18ED567}"/>
    <cellStyle name="Normal 8 5 2 2 6" xfId="3927" xr:uid="{15434577-1C64-4C84-9F17-75B6C642D490}"/>
    <cellStyle name="Normal 8 5 2 3" xfId="813" xr:uid="{22FAD387-72BE-40E7-AA99-3E33E4FB26B1}"/>
    <cellStyle name="Normal 8 5 2 3 2" xfId="2208" xr:uid="{442CE033-28FE-43A8-82CF-2431BA2897CD}"/>
    <cellStyle name="Normal 8 5 2 3 2 2" xfId="3928" xr:uid="{36B3F8AE-E7BA-4799-BD05-1AF6B2B47100}"/>
    <cellStyle name="Normal 8 5 2 3 2 3" xfId="3929" xr:uid="{1563DDE2-69A7-4064-9EB6-BE395E728256}"/>
    <cellStyle name="Normal 8 5 2 3 2 4" xfId="3930" xr:uid="{6475888D-84EA-4F94-AC6C-0F9EB5C1654F}"/>
    <cellStyle name="Normal 8 5 2 3 3" xfId="3931" xr:uid="{B0482138-EAC6-4FDA-B041-815281708641}"/>
    <cellStyle name="Normal 8 5 2 3 4" xfId="3932" xr:uid="{D9B90389-C621-4130-A1AC-EC5C0FAF9ED1}"/>
    <cellStyle name="Normal 8 5 2 3 5" xfId="3933" xr:uid="{C2A171AB-BEF6-48AF-A49B-00AF9C659F93}"/>
    <cellStyle name="Normal 8 5 2 4" xfId="2209" xr:uid="{043F52F0-2A75-47D5-881C-E0A92B1856DC}"/>
    <cellStyle name="Normal 8 5 2 4 2" xfId="3934" xr:uid="{DBDC7EEA-E5FB-4E42-BD62-6C83369FC9B8}"/>
    <cellStyle name="Normal 8 5 2 4 3" xfId="3935" xr:uid="{CDFFDCF0-D9E5-4471-A577-7056BD04C831}"/>
    <cellStyle name="Normal 8 5 2 4 4" xfId="3936" xr:uid="{9EF24DBE-1868-4F35-B073-828CD8AE38BD}"/>
    <cellStyle name="Normal 8 5 2 5" xfId="3937" xr:uid="{C20DC508-8549-4848-9152-78EB45359A2E}"/>
    <cellStyle name="Normal 8 5 2 5 2" xfId="3938" xr:uid="{D267E296-F836-461F-A92B-471A14940136}"/>
    <cellStyle name="Normal 8 5 2 5 3" xfId="3939" xr:uid="{399FBA25-E61B-4CA0-9FB8-B7009165E0B3}"/>
    <cellStyle name="Normal 8 5 2 5 4" xfId="3940" xr:uid="{EF7A13D9-A759-4085-89C3-C8C319CE4398}"/>
    <cellStyle name="Normal 8 5 2 6" xfId="3941" xr:uid="{A0814097-0149-4D98-89A6-5D076BAC7E3B}"/>
    <cellStyle name="Normal 8 5 2 7" xfId="3942" xr:uid="{A0CE449B-1716-41D8-BCC9-4C99C65EF812}"/>
    <cellStyle name="Normal 8 5 2 8" xfId="3943" xr:uid="{7A3B6289-D6DA-4C55-BB1A-B243455F87B5}"/>
    <cellStyle name="Normal 8 5 3" xfId="395" xr:uid="{636871D1-BB97-49AB-89EC-342E8457E557}"/>
    <cellStyle name="Normal 8 5 3 2" xfId="814" xr:uid="{8A0A2F63-6738-4609-AEE8-F5598699C376}"/>
    <cellStyle name="Normal 8 5 3 2 2" xfId="815" xr:uid="{A4E06683-8CA9-4706-B69D-A9B169D74326}"/>
    <cellStyle name="Normal 8 5 3 2 3" xfId="3944" xr:uid="{E93BD9B7-3E32-483D-B15A-B33F6BBCB520}"/>
    <cellStyle name="Normal 8 5 3 2 4" xfId="3945" xr:uid="{C7C186E3-BFA6-4592-8AC3-39397C5A9323}"/>
    <cellStyle name="Normal 8 5 3 3" xfId="816" xr:uid="{78F58800-C1B8-4ED4-BD47-E5FF3F9DCB73}"/>
    <cellStyle name="Normal 8 5 3 3 2" xfId="3946" xr:uid="{DE239DEF-CAB5-42A8-A3BB-9A7AFB51E966}"/>
    <cellStyle name="Normal 8 5 3 3 3" xfId="3947" xr:uid="{A918B759-FF0A-4B6D-BCD2-1ED5F648014B}"/>
    <cellStyle name="Normal 8 5 3 3 4" xfId="3948" xr:uid="{E29D6462-C763-434A-80DF-65A9BD4DF844}"/>
    <cellStyle name="Normal 8 5 3 4" xfId="3949" xr:uid="{7E22A8E1-6246-48FE-8480-021F6A7EDCA5}"/>
    <cellStyle name="Normal 8 5 3 5" xfId="3950" xr:uid="{D5D47B01-7CF5-4699-8C80-F529E43E3F17}"/>
    <cellStyle name="Normal 8 5 3 6" xfId="3951" xr:uid="{71C78F48-A9D6-4190-93E0-C2CF5F34B820}"/>
    <cellStyle name="Normal 8 5 4" xfId="396" xr:uid="{0AA761C4-C4EE-45DE-B671-5F0707C31304}"/>
    <cellStyle name="Normal 8 5 4 2" xfId="817" xr:uid="{0DDEB962-56A7-418E-B4E7-4FCC2BD5873D}"/>
    <cellStyle name="Normal 8 5 4 2 2" xfId="3952" xr:uid="{68E5A7C0-EC0B-4259-B7A0-562B603C50D5}"/>
    <cellStyle name="Normal 8 5 4 2 3" xfId="3953" xr:uid="{C2118BAC-E4EE-4C97-8628-17399C641CFC}"/>
    <cellStyle name="Normal 8 5 4 2 4" xfId="3954" xr:uid="{53C10AA3-11D7-40D5-B4D8-E2A1C88EDF75}"/>
    <cellStyle name="Normal 8 5 4 3" xfId="3955" xr:uid="{1D6671DE-B82D-42BA-8FC0-EB93FA053264}"/>
    <cellStyle name="Normal 8 5 4 4" xfId="3956" xr:uid="{B62EC754-4A2A-41A9-BA43-F9FE09AB362A}"/>
    <cellStyle name="Normal 8 5 4 5" xfId="3957" xr:uid="{6A34E08D-9062-4FE6-907F-283C382A2684}"/>
    <cellStyle name="Normal 8 5 5" xfId="818" xr:uid="{791B4EAB-852A-42EA-910C-062BAFE5AC68}"/>
    <cellStyle name="Normal 8 5 5 2" xfId="3958" xr:uid="{F28F5981-3CBD-4D02-85AC-D23C7FB9350B}"/>
    <cellStyle name="Normal 8 5 5 3" xfId="3959" xr:uid="{70BE21C0-D82F-427C-BC99-CFEB3403205D}"/>
    <cellStyle name="Normal 8 5 5 4" xfId="3960" xr:uid="{7641F31A-4B74-4F52-823C-E4B0BCF4C828}"/>
    <cellStyle name="Normal 8 5 6" xfId="3961" xr:uid="{2BEE04DC-50C5-44B0-BBBE-51D9212CFB3B}"/>
    <cellStyle name="Normal 8 5 6 2" xfId="3962" xr:uid="{8020BCB3-A621-4C5D-A587-7952BA60D902}"/>
    <cellStyle name="Normal 8 5 6 3" xfId="3963" xr:uid="{F62BF930-35BD-4932-942A-A5D01B0025AB}"/>
    <cellStyle name="Normal 8 5 6 4" xfId="3964" xr:uid="{52D1D9EF-0679-4B04-9F61-538E256B1644}"/>
    <cellStyle name="Normal 8 5 7" xfId="3965" xr:uid="{2DB89774-4F9E-48EE-A780-CF3614E6C844}"/>
    <cellStyle name="Normal 8 5 8" xfId="3966" xr:uid="{99C82EC2-1D49-4520-B2A2-F2C5AD672CEB}"/>
    <cellStyle name="Normal 8 5 9" xfId="3967" xr:uid="{B69EB66E-2FC4-47D1-B5D2-79C512895F80}"/>
    <cellStyle name="Normal 8 6" xfId="166" xr:uid="{9964333C-4E7C-499B-A425-4763D5B7921D}"/>
    <cellStyle name="Normal 8 6 2" xfId="397" xr:uid="{EFDC4692-B38A-42AE-828B-2D43CED6A388}"/>
    <cellStyle name="Normal 8 6 2 2" xfId="819" xr:uid="{289DE46C-D019-47FB-BAEA-60FA6F932A93}"/>
    <cellStyle name="Normal 8 6 2 2 2" xfId="2210" xr:uid="{98D2169B-02D7-43A0-8078-2FFC319FF736}"/>
    <cellStyle name="Normal 8 6 2 2 2 2" xfId="2211" xr:uid="{1B7488B1-0B4A-4EE4-95F3-6D42F5AE4819}"/>
    <cellStyle name="Normal 8 6 2 2 3" xfId="2212" xr:uid="{8DC709A7-20A7-4421-A412-0CDA56238B6E}"/>
    <cellStyle name="Normal 8 6 2 2 4" xfId="3968" xr:uid="{CF136283-BC1A-4C80-94BF-69CFDCDD7558}"/>
    <cellStyle name="Normal 8 6 2 3" xfId="2213" xr:uid="{4F30D289-D5A4-4C9C-B71B-E5435E273ECC}"/>
    <cellStyle name="Normal 8 6 2 3 2" xfId="2214" xr:uid="{3CEFAFC2-FF25-428D-B518-3153C31EF537}"/>
    <cellStyle name="Normal 8 6 2 3 3" xfId="3969" xr:uid="{49368EC6-8478-4478-B6B1-207002B2D859}"/>
    <cellStyle name="Normal 8 6 2 3 4" xfId="3970" xr:uid="{AF936D62-C537-474B-9D7C-4D9C686281B7}"/>
    <cellStyle name="Normal 8 6 2 4" xfId="2215" xr:uid="{3E8FADCB-56BA-4BA6-B1E3-9C317C620E8E}"/>
    <cellStyle name="Normal 8 6 2 5" xfId="3971" xr:uid="{ED3D90E3-5B31-4279-BB96-C60C934C02FA}"/>
    <cellStyle name="Normal 8 6 2 6" xfId="3972" xr:uid="{C9E27FDF-865C-4953-8ECE-B1DAE409752C}"/>
    <cellStyle name="Normal 8 6 3" xfId="820" xr:uid="{FE9E4F9E-406E-47CE-9EBC-4DE20A39534F}"/>
    <cellStyle name="Normal 8 6 3 2" xfId="2216" xr:uid="{927B6586-84C5-45E8-89F4-53CBCD82B1CA}"/>
    <cellStyle name="Normal 8 6 3 2 2" xfId="2217" xr:uid="{70DD4B11-BBA1-465B-87F9-B2C83FB1AC94}"/>
    <cellStyle name="Normal 8 6 3 2 3" xfId="3973" xr:uid="{63FF3205-AF33-42D3-B032-6FFD56725B23}"/>
    <cellStyle name="Normal 8 6 3 2 4" xfId="3974" xr:uid="{8F7EF72A-897C-426B-A7BB-E027234DE21D}"/>
    <cellStyle name="Normal 8 6 3 3" xfId="2218" xr:uid="{4BB11DB3-8EE0-41FF-A4B0-7624CD6B1D44}"/>
    <cellStyle name="Normal 8 6 3 4" xfId="3975" xr:uid="{DF7998D6-8BF6-46DE-9912-43A476617409}"/>
    <cellStyle name="Normal 8 6 3 5" xfId="3976" xr:uid="{6A972A9C-FF23-4BA7-A081-D2699627D377}"/>
    <cellStyle name="Normal 8 6 4" xfId="2219" xr:uid="{570BEEAF-7031-4E34-954E-8D360CA1C837}"/>
    <cellStyle name="Normal 8 6 4 2" xfId="2220" xr:uid="{28588E33-8426-45CD-AFBD-07959BC8B5E0}"/>
    <cellStyle name="Normal 8 6 4 3" xfId="3977" xr:uid="{C3B28F03-B72C-4457-B18A-321B69590D8A}"/>
    <cellStyle name="Normal 8 6 4 4" xfId="3978" xr:uid="{01DB642A-24CF-40C2-BDBB-E95F62B6DB6B}"/>
    <cellStyle name="Normal 8 6 5" xfId="2221" xr:uid="{DFDA0A16-19F0-43BF-9B04-3E8DC25947AD}"/>
    <cellStyle name="Normal 8 6 5 2" xfId="3979" xr:uid="{521E35C7-6931-4392-ADDA-91569F077CA2}"/>
    <cellStyle name="Normal 8 6 5 3" xfId="3980" xr:uid="{353739E4-6F76-4EF7-A66D-8C562376B2A2}"/>
    <cellStyle name="Normal 8 6 5 4" xfId="3981" xr:uid="{036E0970-DB0E-41D8-8B43-3B720F74D789}"/>
    <cellStyle name="Normal 8 6 6" xfId="3982" xr:uid="{C382DF27-9695-403B-AD39-842F3AD79219}"/>
    <cellStyle name="Normal 8 6 7" xfId="3983" xr:uid="{82141C74-4CBB-4C05-980C-F4F200CF9BFC}"/>
    <cellStyle name="Normal 8 6 8" xfId="3984" xr:uid="{4E5A73D6-1165-44B2-9F6A-BF862FFD548F}"/>
    <cellStyle name="Normal 8 7" xfId="398" xr:uid="{4C2C84DF-7A97-43B0-B831-A324BB21AEE1}"/>
    <cellStyle name="Normal 8 7 2" xfId="821" xr:uid="{9E61EFD9-CC51-4FA8-9F5A-AB19EDD979C4}"/>
    <cellStyle name="Normal 8 7 2 2" xfId="822" xr:uid="{85A59BA9-D0C9-4D37-83B6-8CD8D876F618}"/>
    <cellStyle name="Normal 8 7 2 2 2" xfId="2222" xr:uid="{A6D3050E-542A-421D-91FA-6D5FDB407983}"/>
    <cellStyle name="Normal 8 7 2 2 3" xfId="3985" xr:uid="{6BAB2FE6-90F2-4191-B49D-317D005065A2}"/>
    <cellStyle name="Normal 8 7 2 2 4" xfId="3986" xr:uid="{8901A051-70C2-4073-9BF3-FB25190655B1}"/>
    <cellStyle name="Normal 8 7 2 3" xfId="2223" xr:uid="{06696634-3D70-40D5-84AB-90175D2E667B}"/>
    <cellStyle name="Normal 8 7 2 4" xfId="3987" xr:uid="{E5DC2E78-FDCA-4867-A283-267BAE119EFA}"/>
    <cellStyle name="Normal 8 7 2 5" xfId="3988" xr:uid="{6085F23E-CDAB-43DA-BB88-1C49C6693D5C}"/>
    <cellStyle name="Normal 8 7 3" xfId="823" xr:uid="{20209C57-A009-4122-9A72-7708FE0761E8}"/>
    <cellStyle name="Normal 8 7 3 2" xfId="2224" xr:uid="{6AEA519E-C491-4148-B438-FC2EBC1E4881}"/>
    <cellStyle name="Normal 8 7 3 3" xfId="3989" xr:uid="{3FCCC7FB-702C-4F04-BE71-389E0C5A46BB}"/>
    <cellStyle name="Normal 8 7 3 4" xfId="3990" xr:uid="{DA564433-F993-4157-BA91-9A19C5FABCE0}"/>
    <cellStyle name="Normal 8 7 4" xfId="2225" xr:uid="{9D30D82D-7BA1-47B7-84D1-3ED3318C12F0}"/>
    <cellStyle name="Normal 8 7 4 2" xfId="3991" xr:uid="{0529BCC1-64FC-49DD-B7CB-C3811F82CB41}"/>
    <cellStyle name="Normal 8 7 4 3" xfId="3992" xr:uid="{055B9897-8F2E-4EB9-AEB8-5D09F3A75A1F}"/>
    <cellStyle name="Normal 8 7 4 4" xfId="3993" xr:uid="{C1E57C22-7B20-4FDD-A699-208E17E5162D}"/>
    <cellStyle name="Normal 8 7 5" xfId="3994" xr:uid="{5F59BF2F-914B-469B-9040-5DCA34AEB1DE}"/>
    <cellStyle name="Normal 8 7 6" xfId="3995" xr:uid="{57E418A4-D67B-4970-A42E-4E17B300BF11}"/>
    <cellStyle name="Normal 8 7 7" xfId="3996" xr:uid="{A4ADD472-220F-4237-8AAE-35BE6991C4C6}"/>
    <cellStyle name="Normal 8 8" xfId="399" xr:uid="{5A415CD0-E6DA-4DE3-8743-7B34D7EDBCB9}"/>
    <cellStyle name="Normal 8 8 2" xfId="824" xr:uid="{E8CFB29E-8D84-4561-8213-C1351D3C04C3}"/>
    <cellStyle name="Normal 8 8 2 2" xfId="2226" xr:uid="{DC18F796-2767-4136-9917-95DCE9EB58B6}"/>
    <cellStyle name="Normal 8 8 2 3" xfId="3997" xr:uid="{87D32D3A-A2A6-4737-914B-8727E62FD2A7}"/>
    <cellStyle name="Normal 8 8 2 4" xfId="3998" xr:uid="{646AC6C3-0617-4857-AAF9-A959F9AF330A}"/>
    <cellStyle name="Normal 8 8 3" xfId="2227" xr:uid="{47C30B7A-3257-4AAD-940F-C6AAA191822D}"/>
    <cellStyle name="Normal 8 8 3 2" xfId="3999" xr:uid="{81BA4801-085B-42A8-A859-C141FFF1C814}"/>
    <cellStyle name="Normal 8 8 3 3" xfId="4000" xr:uid="{4B40D357-6284-4222-B2D6-474144C698AE}"/>
    <cellStyle name="Normal 8 8 3 4" xfId="4001" xr:uid="{44066C41-1A52-45CD-BE59-D1EF9CA141DE}"/>
    <cellStyle name="Normal 8 8 4" xfId="4002" xr:uid="{EDE0B8DE-8BA9-48FB-A188-553131C6410C}"/>
    <cellStyle name="Normal 8 8 5" xfId="4003" xr:uid="{2C1D8296-670B-4AB7-BC13-42B0D049EF03}"/>
    <cellStyle name="Normal 8 8 6" xfId="4004" xr:uid="{1413BAC8-8480-4971-9E3E-CB6C5E302B56}"/>
    <cellStyle name="Normal 8 9" xfId="400" xr:uid="{6B6D69E5-991B-4395-AA05-F768B19E4EA7}"/>
    <cellStyle name="Normal 8 9 2" xfId="2228" xr:uid="{3CD5B467-2CA9-43D2-B7B7-3D68ED8AE86D}"/>
    <cellStyle name="Normal 8 9 2 2" xfId="4005" xr:uid="{6050FC16-6619-4E46-80A3-6C68ECDCC4B8}"/>
    <cellStyle name="Normal 8 9 2 2 2" xfId="4410" xr:uid="{1B116593-84B2-44DC-8FED-2BD9C1931D22}"/>
    <cellStyle name="Normal 8 9 2 2 3" xfId="4689" xr:uid="{635DF8E3-824D-4CDC-B186-1F06A48D8B4D}"/>
    <cellStyle name="Normal 8 9 2 3" xfId="4006" xr:uid="{B55DE689-124D-451B-88AA-0B6B05E52CDD}"/>
    <cellStyle name="Normal 8 9 2 4" xfId="4007" xr:uid="{8E1E5A49-0DC8-438F-9E81-54EE19E8511D}"/>
    <cellStyle name="Normal 8 9 3" xfId="4008" xr:uid="{28809150-A219-418A-9F76-82EC661051E9}"/>
    <cellStyle name="Normal 8 9 3 2" xfId="5343" xr:uid="{C7166398-967E-44F7-A34D-D12B821CDDAA}"/>
    <cellStyle name="Normal 8 9 4" xfId="4009" xr:uid="{4D7628F7-0CC2-40CC-93BD-23CC21077312}"/>
    <cellStyle name="Normal 8 9 4 2" xfId="4580" xr:uid="{C18E89E8-9AE4-44D7-AF46-155870718B00}"/>
    <cellStyle name="Normal 8 9 4 3" xfId="4690" xr:uid="{C93DE53A-D863-4C5E-94A4-F379C3BBCDCD}"/>
    <cellStyle name="Normal 8 9 4 4" xfId="4609" xr:uid="{089D6EC3-A32B-44F2-9622-4D4F8A069153}"/>
    <cellStyle name="Normal 8 9 5" xfId="4010" xr:uid="{5093134B-F216-4AB3-A7F2-957D9776D16E}"/>
    <cellStyle name="Normal 9" xfId="68" xr:uid="{8D0D4F3C-1B70-46A0-852F-4655C24EF7B0}"/>
    <cellStyle name="Normal 9 10" xfId="401" xr:uid="{CDCDF064-E1CF-460F-863F-5FD43BB4CB20}"/>
    <cellStyle name="Normal 9 10 2" xfId="2229" xr:uid="{159CEBC2-4B22-498E-ADC3-A064CEF3323B}"/>
    <cellStyle name="Normal 9 10 2 2" xfId="4011" xr:uid="{8C2706AF-D133-43F6-8A1C-719825CF0380}"/>
    <cellStyle name="Normal 9 10 2 3" xfId="4012" xr:uid="{262BEB9B-9C46-4B37-B6A1-F9D0E49AC98F}"/>
    <cellStyle name="Normal 9 10 2 4" xfId="4013" xr:uid="{AACCA452-99DB-48CC-BB8D-CEB2F79E2F49}"/>
    <cellStyle name="Normal 9 10 3" xfId="4014" xr:uid="{5AF65DE7-72B9-45BB-B1FF-0A2993C745F5}"/>
    <cellStyle name="Normal 9 10 4" xfId="4015" xr:uid="{CCB5D304-140B-44F4-8252-803694DA77CB}"/>
    <cellStyle name="Normal 9 10 5" xfId="4016" xr:uid="{2BC995FE-1C5A-47C3-ACFF-BCBD2DC60DB2}"/>
    <cellStyle name="Normal 9 11" xfId="2230" xr:uid="{42CF4182-18F8-4E5A-8343-27E26B2A8206}"/>
    <cellStyle name="Normal 9 11 2" xfId="4017" xr:uid="{2E15592C-9856-40DC-B085-2F88D4EB7624}"/>
    <cellStyle name="Normal 9 11 3" xfId="4018" xr:uid="{194E17BD-B7AA-4DFE-A633-AA1C6C41EE02}"/>
    <cellStyle name="Normal 9 11 4" xfId="4019" xr:uid="{508E338D-E393-4BD8-AF10-8AFA47E952B7}"/>
    <cellStyle name="Normal 9 12" xfId="4020" xr:uid="{7B8806D5-4A16-431A-9858-31123325C738}"/>
    <cellStyle name="Normal 9 12 2" xfId="4021" xr:uid="{DB3408D6-C595-4736-85C0-1E9FD4AE0AD9}"/>
    <cellStyle name="Normal 9 12 3" xfId="4022" xr:uid="{55BCEF2B-A965-4CF4-A276-8B7C6875E2F5}"/>
    <cellStyle name="Normal 9 12 4" xfId="4023" xr:uid="{4C522B88-B44F-4822-89BF-028C7686F55D}"/>
    <cellStyle name="Normal 9 13" xfId="4024" xr:uid="{78B6F2E5-6966-4D96-83D8-DC2A88E1E63E}"/>
    <cellStyle name="Normal 9 13 2" xfId="4025" xr:uid="{E25948AE-9C21-482F-9F5A-C35ED0DD1389}"/>
    <cellStyle name="Normal 9 14" xfId="4026" xr:uid="{1307E838-1438-4ADC-B695-8F9DBCC28AD8}"/>
    <cellStyle name="Normal 9 15" xfId="4027" xr:uid="{366A3208-0EE2-44AD-82D7-B63D0801B4B0}"/>
    <cellStyle name="Normal 9 16" xfId="4028" xr:uid="{CD3E8D96-6241-40F1-B804-DD00E2C1AB94}"/>
    <cellStyle name="Normal 9 2" xfId="69" xr:uid="{7955CAA4-1D55-404D-BF54-832378799759}"/>
    <cellStyle name="Normal 9 2 2" xfId="402" xr:uid="{4ED3D6B0-EB10-4C76-B390-3B6639F4645D}"/>
    <cellStyle name="Normal 9 2 2 2" xfId="4672" xr:uid="{2FFBC85A-7BD6-48BE-BDAB-BF4EA06D04C4}"/>
    <cellStyle name="Normal 9 2 3" xfId="4561" xr:uid="{AB1D57C5-E60D-4EF1-B32F-533776769C49}"/>
    <cellStyle name="Normal 9 3" xfId="167" xr:uid="{1FFD2000-DEC0-4B9C-875D-B9E9E928608D}"/>
    <cellStyle name="Normal 9 3 10" xfId="4029" xr:uid="{61A573B8-76DB-42EF-BAAE-12453E9E7CF5}"/>
    <cellStyle name="Normal 9 3 11" xfId="4030" xr:uid="{8A9DA08B-91EF-465C-A87C-66859C7EE302}"/>
    <cellStyle name="Normal 9 3 2" xfId="168" xr:uid="{BCA6F3D3-C526-44C1-A9E2-0EB4D01355B5}"/>
    <cellStyle name="Normal 9 3 2 2" xfId="169" xr:uid="{E834CD59-55B9-4A42-87B2-DF90DD39E0FF}"/>
    <cellStyle name="Normal 9 3 2 2 2" xfId="403" xr:uid="{B05DB0F0-F3D0-4865-BB3D-BDA0C2279CE5}"/>
    <cellStyle name="Normal 9 3 2 2 2 2" xfId="825" xr:uid="{E7E89489-A6FA-40AE-A178-7217A597D529}"/>
    <cellStyle name="Normal 9 3 2 2 2 2 2" xfId="826" xr:uid="{D60C8946-3647-434C-8085-D03118023061}"/>
    <cellStyle name="Normal 9 3 2 2 2 2 2 2" xfId="2231" xr:uid="{530BE5F1-CC8E-444F-903A-14CE775C4669}"/>
    <cellStyle name="Normal 9 3 2 2 2 2 2 2 2" xfId="2232" xr:uid="{40C122ED-6C10-4499-ADB1-52DCF059A251}"/>
    <cellStyle name="Normal 9 3 2 2 2 2 2 3" xfId="2233" xr:uid="{65033D4F-17E0-4AEB-87D3-155B9D6187FE}"/>
    <cellStyle name="Normal 9 3 2 2 2 2 3" xfId="2234" xr:uid="{A70B7C58-0A4C-4EBC-9977-34FF2B0F3158}"/>
    <cellStyle name="Normal 9 3 2 2 2 2 3 2" xfId="2235" xr:uid="{D61AAF6F-85EC-4257-A12B-B1CC935D5206}"/>
    <cellStyle name="Normal 9 3 2 2 2 2 4" xfId="2236" xr:uid="{4B98845F-2792-496F-B162-3A50E3641FCF}"/>
    <cellStyle name="Normal 9 3 2 2 2 3" xfId="827" xr:uid="{D476008E-9104-4E7F-9162-B769B4011E89}"/>
    <cellStyle name="Normal 9 3 2 2 2 3 2" xfId="2237" xr:uid="{64CAC1C2-D878-4358-9561-2274DAF65263}"/>
    <cellStyle name="Normal 9 3 2 2 2 3 2 2" xfId="2238" xr:uid="{8EA58453-317A-43DF-9E88-8013F33C27BB}"/>
    <cellStyle name="Normal 9 3 2 2 2 3 3" xfId="2239" xr:uid="{009DD8FA-6922-408F-A7B6-EC9EC6C7C2FF}"/>
    <cellStyle name="Normal 9 3 2 2 2 3 4" xfId="4031" xr:uid="{1940F950-537C-4684-B6F8-17FB58D18516}"/>
    <cellStyle name="Normal 9 3 2 2 2 4" xfId="2240" xr:uid="{82D4E69A-8927-4ADD-A9D2-B1AD7563CF44}"/>
    <cellStyle name="Normal 9 3 2 2 2 4 2" xfId="2241" xr:uid="{03586178-6D99-4687-951E-4151668FA05B}"/>
    <cellStyle name="Normal 9 3 2 2 2 5" xfId="2242" xr:uid="{12B3C230-3B50-4C42-8B70-13B89AC7FFEE}"/>
    <cellStyle name="Normal 9 3 2 2 2 6" xfId="4032" xr:uid="{067ABF07-7CF3-41A2-87DB-20674BE4D599}"/>
    <cellStyle name="Normal 9 3 2 2 3" xfId="404" xr:uid="{595FF60B-EF22-4E64-A81E-44552C504BC2}"/>
    <cellStyle name="Normal 9 3 2 2 3 2" xfId="828" xr:uid="{F804609E-6174-40EA-A5EC-F7275BC03893}"/>
    <cellStyle name="Normal 9 3 2 2 3 2 2" xfId="829" xr:uid="{B44DD30C-1C1D-474F-AF14-7C51FA5172B9}"/>
    <cellStyle name="Normal 9 3 2 2 3 2 2 2" xfId="2243" xr:uid="{1A67EF13-6386-41A2-8C09-B45C44FD9C4F}"/>
    <cellStyle name="Normal 9 3 2 2 3 2 2 2 2" xfId="2244" xr:uid="{C1EDE3EC-2F3E-4089-8EF9-345051292A22}"/>
    <cellStyle name="Normal 9 3 2 2 3 2 2 3" xfId="2245" xr:uid="{216DC820-3DFB-460C-AC29-330B8C0EAEA1}"/>
    <cellStyle name="Normal 9 3 2 2 3 2 3" xfId="2246" xr:uid="{11D76D46-C0BE-40B1-9310-5F53B48ACD56}"/>
    <cellStyle name="Normal 9 3 2 2 3 2 3 2" xfId="2247" xr:uid="{DFFFC175-6C7B-42D5-AAD7-C764A879DD1C}"/>
    <cellStyle name="Normal 9 3 2 2 3 2 4" xfId="2248" xr:uid="{6C17E51B-76C2-435D-B148-CB05CA13D3CA}"/>
    <cellStyle name="Normal 9 3 2 2 3 3" xfId="830" xr:uid="{908331C4-FF62-4881-B3E8-6290AA8F0AFD}"/>
    <cellStyle name="Normal 9 3 2 2 3 3 2" xfId="2249" xr:uid="{19E1849C-5501-4142-99E7-702CBA903BB5}"/>
    <cellStyle name="Normal 9 3 2 2 3 3 2 2" xfId="2250" xr:uid="{29A49EAA-60BD-4B9C-A233-4ECBFE790D93}"/>
    <cellStyle name="Normal 9 3 2 2 3 3 3" xfId="2251" xr:uid="{AEA07520-4FBB-49EE-9F94-E486BE31A7F1}"/>
    <cellStyle name="Normal 9 3 2 2 3 4" xfId="2252" xr:uid="{26C54D98-516C-4E43-824E-02F1F5590325}"/>
    <cellStyle name="Normal 9 3 2 2 3 4 2" xfId="2253" xr:uid="{3296EF87-1256-41F9-AB63-26712B77B245}"/>
    <cellStyle name="Normal 9 3 2 2 3 5" xfId="2254" xr:uid="{A4B8C9F8-0BC5-41A5-A214-45509B0FB7BD}"/>
    <cellStyle name="Normal 9 3 2 2 4" xfId="831" xr:uid="{9CF7CAC2-9102-4B39-8CC6-5356F2F80015}"/>
    <cellStyle name="Normal 9 3 2 2 4 2" xfId="832" xr:uid="{D11B4BF2-0332-4C5D-A5E5-749F149AF01D}"/>
    <cellStyle name="Normal 9 3 2 2 4 2 2" xfId="2255" xr:uid="{E9541BE5-D135-4A03-ADBC-199FE8E68B70}"/>
    <cellStyle name="Normal 9 3 2 2 4 2 2 2" xfId="2256" xr:uid="{4B9BB804-E8B7-46A1-8EB7-8CF5F16C698C}"/>
    <cellStyle name="Normal 9 3 2 2 4 2 3" xfId="2257" xr:uid="{CD671FF3-AEFE-4694-92AB-33E59A320200}"/>
    <cellStyle name="Normal 9 3 2 2 4 3" xfId="2258" xr:uid="{DEC89AF7-DBB8-444B-ACE0-16056E771A63}"/>
    <cellStyle name="Normal 9 3 2 2 4 3 2" xfId="2259" xr:uid="{0B07C5A9-B237-4EB4-A2E5-415C91660572}"/>
    <cellStyle name="Normal 9 3 2 2 4 4" xfId="2260" xr:uid="{18DE5364-0D94-4435-B509-D0BBC68F703C}"/>
    <cellStyle name="Normal 9 3 2 2 5" xfId="833" xr:uid="{9117D296-D9A3-4489-BFAE-5B873445D589}"/>
    <cellStyle name="Normal 9 3 2 2 5 2" xfId="2261" xr:uid="{14095367-96D5-410F-8056-E6967720CCBF}"/>
    <cellStyle name="Normal 9 3 2 2 5 2 2" xfId="2262" xr:uid="{C2E5E1C4-FDCD-4345-8227-2FADE5D4BBAC}"/>
    <cellStyle name="Normal 9 3 2 2 5 3" xfId="2263" xr:uid="{0B582514-8FE0-43A0-894A-F0B90B58FA57}"/>
    <cellStyle name="Normal 9 3 2 2 5 4" xfId="4033" xr:uid="{CB4BD69D-5EE9-4475-87B1-2E77D7BB1637}"/>
    <cellStyle name="Normal 9 3 2 2 6" xfId="2264" xr:uid="{11010E21-2B82-4C91-A18A-AD827897188F}"/>
    <cellStyle name="Normal 9 3 2 2 6 2" xfId="2265" xr:uid="{32C14428-D77B-4AFF-8CA6-6A4D7717C82E}"/>
    <cellStyle name="Normal 9 3 2 2 7" xfId="2266" xr:uid="{0DF412D0-C808-4384-B43D-97EB8A9E02E7}"/>
    <cellStyle name="Normal 9 3 2 2 8" xfId="4034" xr:uid="{8BE04B0B-D7D6-4855-A347-887A978C29C7}"/>
    <cellStyle name="Normal 9 3 2 3" xfId="405" xr:uid="{6F21CCE5-F81E-4CCA-8792-2DA76D558BBB}"/>
    <cellStyle name="Normal 9 3 2 3 2" xfId="834" xr:uid="{A67996EC-F0FA-4B8B-AB86-4ED7297BEB2E}"/>
    <cellStyle name="Normal 9 3 2 3 2 2" xfId="835" xr:uid="{08A6B0B8-1BF1-4D15-9451-8FC85F409134}"/>
    <cellStyle name="Normal 9 3 2 3 2 2 2" xfId="2267" xr:uid="{D87F11C7-F1AE-4D94-92BF-A239D25C6AFD}"/>
    <cellStyle name="Normal 9 3 2 3 2 2 2 2" xfId="2268" xr:uid="{D1F3B783-40FD-40A8-9258-180405FF400E}"/>
    <cellStyle name="Normal 9 3 2 3 2 2 3" xfId="2269" xr:uid="{2DFEF9D8-C7CD-4330-A3F2-C641F3BC1514}"/>
    <cellStyle name="Normal 9 3 2 3 2 3" xfId="2270" xr:uid="{3AD5F9EE-27F4-4770-9E73-F14E42059AA9}"/>
    <cellStyle name="Normal 9 3 2 3 2 3 2" xfId="2271" xr:uid="{EEB005C4-390F-4398-BFEB-F849E163A1DD}"/>
    <cellStyle name="Normal 9 3 2 3 2 4" xfId="2272" xr:uid="{37116F9D-13F8-4C29-A822-78D65BED326F}"/>
    <cellStyle name="Normal 9 3 2 3 3" xfId="836" xr:uid="{60AA67A0-7A21-4261-B271-2DA1ED125F11}"/>
    <cellStyle name="Normal 9 3 2 3 3 2" xfId="2273" xr:uid="{FF534657-35F4-42B6-8B73-69BF2DEC5AFF}"/>
    <cellStyle name="Normal 9 3 2 3 3 2 2" xfId="2274" xr:uid="{ED5AA261-3EBB-4266-BFC0-FB939D314AB5}"/>
    <cellStyle name="Normal 9 3 2 3 3 3" xfId="2275" xr:uid="{12A934B8-06A2-4DD3-849D-A8BDB9880115}"/>
    <cellStyle name="Normal 9 3 2 3 3 4" xfId="4035" xr:uid="{883BA7B1-B8C7-4D99-A09E-6FA3B07310BE}"/>
    <cellStyle name="Normal 9 3 2 3 4" xfId="2276" xr:uid="{8F9F4ED0-273D-4F75-9456-AE3FC77BBFB4}"/>
    <cellStyle name="Normal 9 3 2 3 4 2" xfId="2277" xr:uid="{33629B62-138E-44E4-92D1-33DF9A0E934C}"/>
    <cellStyle name="Normal 9 3 2 3 5" xfId="2278" xr:uid="{ABF50D3B-9DB8-4225-A945-33175CE1ABE3}"/>
    <cellStyle name="Normal 9 3 2 3 6" xfId="4036" xr:uid="{4D6DD589-5453-44B7-88A0-B6F4A7A3B2D7}"/>
    <cellStyle name="Normal 9 3 2 4" xfId="406" xr:uid="{F3A771AF-9574-4F59-8A11-277FAF4B6D61}"/>
    <cellStyle name="Normal 9 3 2 4 2" xfId="837" xr:uid="{BE32DE3A-B948-4F71-9ECF-29DF16ECF27A}"/>
    <cellStyle name="Normal 9 3 2 4 2 2" xfId="838" xr:uid="{DC323FC7-C336-49B9-9BCD-4AF42A5BF737}"/>
    <cellStyle name="Normal 9 3 2 4 2 2 2" xfId="2279" xr:uid="{C56FD777-40E2-43DB-8A4F-9418AC7E648D}"/>
    <cellStyle name="Normal 9 3 2 4 2 2 2 2" xfId="2280" xr:uid="{74B2CF8A-B298-48DC-B74D-F7682C60F824}"/>
    <cellStyle name="Normal 9 3 2 4 2 2 3" xfId="2281" xr:uid="{BCB378B9-50C9-429A-AB20-8AFCE6EA2D9E}"/>
    <cellStyle name="Normal 9 3 2 4 2 3" xfId="2282" xr:uid="{DB0E8FFF-6DAF-4207-A40E-3A0088402E4C}"/>
    <cellStyle name="Normal 9 3 2 4 2 3 2" xfId="2283" xr:uid="{C65EDEED-A42C-4682-874A-F7CEC64CEC69}"/>
    <cellStyle name="Normal 9 3 2 4 2 4" xfId="2284" xr:uid="{B720E4CD-783B-4B2A-A82F-7FF1330BE466}"/>
    <cellStyle name="Normal 9 3 2 4 3" xfId="839" xr:uid="{0DC58189-AB29-439F-B7D6-5F194A59B64F}"/>
    <cellStyle name="Normal 9 3 2 4 3 2" xfId="2285" xr:uid="{AAB35AF4-3A3D-401C-B8B6-0B5A4D8759EA}"/>
    <cellStyle name="Normal 9 3 2 4 3 2 2" xfId="2286" xr:uid="{11764FEC-ACD5-44DD-9261-120AC3302D63}"/>
    <cellStyle name="Normal 9 3 2 4 3 3" xfId="2287" xr:uid="{EED5C7CC-BC1C-464B-BBE0-143A2A584E64}"/>
    <cellStyle name="Normal 9 3 2 4 4" xfId="2288" xr:uid="{AB43417F-5E5C-4A3C-A81E-F1604E2974BA}"/>
    <cellStyle name="Normal 9 3 2 4 4 2" xfId="2289" xr:uid="{635A1280-4E72-48D2-AB9A-58B09E96D919}"/>
    <cellStyle name="Normal 9 3 2 4 5" xfId="2290" xr:uid="{40E908AB-AF93-40D9-9E6B-1A4E6E89017A}"/>
    <cellStyle name="Normal 9 3 2 5" xfId="407" xr:uid="{8ABC5AE0-6009-4F1C-9A5C-6E78F731A150}"/>
    <cellStyle name="Normal 9 3 2 5 2" xfId="840" xr:uid="{24755094-AEFF-41CF-9064-3C4EBF9D0973}"/>
    <cellStyle name="Normal 9 3 2 5 2 2" xfId="2291" xr:uid="{F083D502-A7DC-4110-9037-AFE62E49F245}"/>
    <cellStyle name="Normal 9 3 2 5 2 2 2" xfId="2292" xr:uid="{78D596BA-C6D6-4D41-9C00-8FF776B22B11}"/>
    <cellStyle name="Normal 9 3 2 5 2 3" xfId="2293" xr:uid="{31BD8FF1-AE25-4D92-A8F4-DE16E5F1E025}"/>
    <cellStyle name="Normal 9 3 2 5 3" xfId="2294" xr:uid="{9B3019E0-27BE-487C-AB36-C0D2EE16C9AD}"/>
    <cellStyle name="Normal 9 3 2 5 3 2" xfId="2295" xr:uid="{BEEBC21E-3FFF-46ED-ABAD-A29E35576995}"/>
    <cellStyle name="Normal 9 3 2 5 4" xfId="2296" xr:uid="{4CBDCA76-5A65-4713-B532-FE918FE9158D}"/>
    <cellStyle name="Normal 9 3 2 6" xfId="841" xr:uid="{EB2B7B09-8761-468F-824D-DCCA7C7B8BA6}"/>
    <cellStyle name="Normal 9 3 2 6 2" xfId="2297" xr:uid="{D519A6E6-1889-438B-AA0E-D28FFC95496E}"/>
    <cellStyle name="Normal 9 3 2 6 2 2" xfId="2298" xr:uid="{244DC12B-C046-4489-84F8-A7E844156B47}"/>
    <cellStyle name="Normal 9 3 2 6 3" xfId="2299" xr:uid="{8DAE023E-D77C-47A3-AFCC-BAD868C0DAB4}"/>
    <cellStyle name="Normal 9 3 2 6 4" xfId="4037" xr:uid="{F3D70D19-64F3-45FF-9A13-D70015DDFC23}"/>
    <cellStyle name="Normal 9 3 2 7" xfId="2300" xr:uid="{A1072269-5D0D-4D88-8B6F-3EBDC49C2803}"/>
    <cellStyle name="Normal 9 3 2 7 2" xfId="2301" xr:uid="{A7B4FE09-F365-43D6-ACEB-8FCF43AB64B2}"/>
    <cellStyle name="Normal 9 3 2 8" xfId="2302" xr:uid="{6062872C-9215-42A4-837C-6AAB5E0FC218}"/>
    <cellStyle name="Normal 9 3 2 9" xfId="4038" xr:uid="{C1D90494-77FA-4C47-877A-6682A079A211}"/>
    <cellStyle name="Normal 9 3 3" xfId="170" xr:uid="{1157AC7C-3F00-4219-96EE-08956DD21C7B}"/>
    <cellStyle name="Normal 9 3 3 2" xfId="171" xr:uid="{B5C2D027-CAF7-4B06-8719-0A59CE9C4943}"/>
    <cellStyle name="Normal 9 3 3 2 2" xfId="842" xr:uid="{FD7C1DE3-B8C0-4D27-958A-7211BD458C1E}"/>
    <cellStyle name="Normal 9 3 3 2 2 2" xfId="843" xr:uid="{5C6743FA-2A2D-42CD-A464-09582FD0222A}"/>
    <cellStyle name="Normal 9 3 3 2 2 2 2" xfId="2303" xr:uid="{6D7D19C6-B23A-4EBD-B0DD-070D54BFA1B3}"/>
    <cellStyle name="Normal 9 3 3 2 2 2 2 2" xfId="2304" xr:uid="{760AF34A-4F15-4085-AA39-79D79E0A6CA2}"/>
    <cellStyle name="Normal 9 3 3 2 2 2 3" xfId="2305" xr:uid="{FFAFBFC4-2490-41F0-BFF4-7DE11BD71233}"/>
    <cellStyle name="Normal 9 3 3 2 2 3" xfId="2306" xr:uid="{19AE5BA9-7FDA-484A-A22D-DEFA2B02C925}"/>
    <cellStyle name="Normal 9 3 3 2 2 3 2" xfId="2307" xr:uid="{1453863E-337A-488B-B5B2-178D42FF0825}"/>
    <cellStyle name="Normal 9 3 3 2 2 4" xfId="2308" xr:uid="{243C9CBA-3A45-46BD-956C-0B14075D788B}"/>
    <cellStyle name="Normal 9 3 3 2 3" xfId="844" xr:uid="{690CF701-BB3B-4A8C-9C09-B00CA0D7618A}"/>
    <cellStyle name="Normal 9 3 3 2 3 2" xfId="2309" xr:uid="{BCFA58AF-C2B0-4275-8B0D-9ED38588D75C}"/>
    <cellStyle name="Normal 9 3 3 2 3 2 2" xfId="2310" xr:uid="{D81BCC63-13BA-459D-9324-D259AD440781}"/>
    <cellStyle name="Normal 9 3 3 2 3 3" xfId="2311" xr:uid="{37F04B35-8702-4FCF-8F8F-CFA729B1D087}"/>
    <cellStyle name="Normal 9 3 3 2 3 4" xfId="4039" xr:uid="{D51079A3-2AFF-4907-9A17-B00F66FD5E73}"/>
    <cellStyle name="Normal 9 3 3 2 4" xfId="2312" xr:uid="{46F00FD8-69C9-439A-A3D7-37DDE39A3470}"/>
    <cellStyle name="Normal 9 3 3 2 4 2" xfId="2313" xr:uid="{778F5175-BC88-4DDC-BFD9-8B5FAFFABC9C}"/>
    <cellStyle name="Normal 9 3 3 2 5" xfId="2314" xr:uid="{9AF02E8F-EADD-452A-BAFD-1B21F6620529}"/>
    <cellStyle name="Normal 9 3 3 2 6" xfId="4040" xr:uid="{E4618213-C7D3-40AC-9387-41408136D23C}"/>
    <cellStyle name="Normal 9 3 3 3" xfId="408" xr:uid="{304B5EDF-6118-40FC-BCB4-91654FC1365E}"/>
    <cellStyle name="Normal 9 3 3 3 2" xfId="845" xr:uid="{98BA0198-7365-411D-BA56-3F8737A9E18A}"/>
    <cellStyle name="Normal 9 3 3 3 2 2" xfId="846" xr:uid="{80644305-B242-4612-9D9D-276BA0C74EAA}"/>
    <cellStyle name="Normal 9 3 3 3 2 2 2" xfId="2315" xr:uid="{DC882CB4-23E8-471A-827F-88B73AE5D245}"/>
    <cellStyle name="Normal 9 3 3 3 2 2 2 2" xfId="2316" xr:uid="{0B4C2907-9C1F-488B-854B-7CA831A2FE1A}"/>
    <cellStyle name="Normal 9 3 3 3 2 2 2 2 2" xfId="4765" xr:uid="{29E7D695-35F8-49BC-8B47-E3DBF3EB89FD}"/>
    <cellStyle name="Normal 9 3 3 3 2 2 3" xfId="2317" xr:uid="{E608A106-AB78-4903-8DF2-554F64BD9692}"/>
    <cellStyle name="Normal 9 3 3 3 2 2 3 2" xfId="4766" xr:uid="{77B78903-D050-424B-B0BE-C195B0C54187}"/>
    <cellStyle name="Normal 9 3 3 3 2 3" xfId="2318" xr:uid="{9211BF1D-5380-4811-BE65-519946593F91}"/>
    <cellStyle name="Normal 9 3 3 3 2 3 2" xfId="2319" xr:uid="{CFB2FAEF-F9DF-49FE-8030-DC05074EAC04}"/>
    <cellStyle name="Normal 9 3 3 3 2 3 2 2" xfId="4768" xr:uid="{A4AF2F33-F654-45B9-8503-080868FE8C3C}"/>
    <cellStyle name="Normal 9 3 3 3 2 3 3" xfId="4767" xr:uid="{D334E709-AB1C-4E0E-AA11-6873F15486F5}"/>
    <cellStyle name="Normal 9 3 3 3 2 4" xfId="2320" xr:uid="{AF4DB6E6-C6C8-4CBE-BE9C-5339AA17E167}"/>
    <cellStyle name="Normal 9 3 3 3 2 4 2" xfId="4769" xr:uid="{D805449C-0731-4025-9E07-A0D93A46DA51}"/>
    <cellStyle name="Normal 9 3 3 3 3" xfId="847" xr:uid="{4AEDA21F-80F3-46AC-843F-F860BEC8DE04}"/>
    <cellStyle name="Normal 9 3 3 3 3 2" xfId="2321" xr:uid="{F83EF408-EF1B-4E7C-AB20-203D8F491F06}"/>
    <cellStyle name="Normal 9 3 3 3 3 2 2" xfId="2322" xr:uid="{485F71BD-9EF4-4207-BB2D-EC67D54EC6AD}"/>
    <cellStyle name="Normal 9 3 3 3 3 2 2 2" xfId="4772" xr:uid="{B0CF48B5-E60C-4C2A-951D-F873D2141A55}"/>
    <cellStyle name="Normal 9 3 3 3 3 2 3" xfId="4771" xr:uid="{1CD9CDD3-CF04-4A32-81BF-322C894199A2}"/>
    <cellStyle name="Normal 9 3 3 3 3 3" xfId="2323" xr:uid="{AA4F9FB5-C41C-43FD-88E7-D7629571C3BC}"/>
    <cellStyle name="Normal 9 3 3 3 3 3 2" xfId="4773" xr:uid="{ECDBAA0C-C26B-408A-84E0-08BAFD44DDA5}"/>
    <cellStyle name="Normal 9 3 3 3 3 4" xfId="4770" xr:uid="{537CC102-72D7-477E-ABE2-213BFF7FB850}"/>
    <cellStyle name="Normal 9 3 3 3 4" xfId="2324" xr:uid="{4B822109-4971-431B-A64B-8F396F58310C}"/>
    <cellStyle name="Normal 9 3 3 3 4 2" xfId="2325" xr:uid="{0CC914EE-CAAC-4ADB-B8D7-769675190663}"/>
    <cellStyle name="Normal 9 3 3 3 4 2 2" xfId="4775" xr:uid="{4A0ACA9A-00C4-407E-9FD8-CD3C1A56ADE1}"/>
    <cellStyle name="Normal 9 3 3 3 4 3" xfId="4774" xr:uid="{EC985406-F347-4FAF-AD77-B192840AA964}"/>
    <cellStyle name="Normal 9 3 3 3 5" xfId="2326" xr:uid="{9F4ABE99-D923-474C-9D3C-17CBF7D17FD4}"/>
    <cellStyle name="Normal 9 3 3 3 5 2" xfId="4776" xr:uid="{35F0E5C5-FA05-4CA4-B8E6-6AFE7AAE4388}"/>
    <cellStyle name="Normal 9 3 3 4" xfId="409" xr:uid="{6304B460-FD64-4330-B2A4-6C9BCD34B11D}"/>
    <cellStyle name="Normal 9 3 3 4 2" xfId="848" xr:uid="{860B0705-BB8E-45EE-A0D1-8FC75C4B3828}"/>
    <cellStyle name="Normal 9 3 3 4 2 2" xfId="2327" xr:uid="{B26E403A-878A-49E8-A4A5-9F44984976E3}"/>
    <cellStyle name="Normal 9 3 3 4 2 2 2" xfId="2328" xr:uid="{ADE48F98-6BA2-450C-8895-BF4E242D87A3}"/>
    <cellStyle name="Normal 9 3 3 4 2 2 2 2" xfId="4780" xr:uid="{5584389D-16FF-41F6-A822-4154720896FA}"/>
    <cellStyle name="Normal 9 3 3 4 2 2 3" xfId="4779" xr:uid="{D523C006-65DD-488C-B920-8BFA447A54C2}"/>
    <cellStyle name="Normal 9 3 3 4 2 3" xfId="2329" xr:uid="{DC65A6F7-D413-40F8-9F38-E490AED14C6C}"/>
    <cellStyle name="Normal 9 3 3 4 2 3 2" xfId="4781" xr:uid="{B5145607-6174-4599-85B0-2A1F1564D983}"/>
    <cellStyle name="Normal 9 3 3 4 2 4" xfId="4778" xr:uid="{548E905A-686A-4BEA-8CC3-50D2F768CD0E}"/>
    <cellStyle name="Normal 9 3 3 4 3" xfId="2330" xr:uid="{81A7BE7A-2595-4454-B9FB-1B7D22A2016F}"/>
    <cellStyle name="Normal 9 3 3 4 3 2" xfId="2331" xr:uid="{20C24916-ABE4-4269-888B-56C1E021D12B}"/>
    <cellStyle name="Normal 9 3 3 4 3 2 2" xfId="4783" xr:uid="{CAD22E37-B1A9-49C5-95B0-920EB2A16992}"/>
    <cellStyle name="Normal 9 3 3 4 3 3" xfId="4782" xr:uid="{C8BEE275-395A-4C3D-AE8C-95807412DD24}"/>
    <cellStyle name="Normal 9 3 3 4 4" xfId="2332" xr:uid="{A0D66B06-9E42-4249-ACC5-C9C6FF8CB130}"/>
    <cellStyle name="Normal 9 3 3 4 4 2" xfId="4784" xr:uid="{69D3FCE2-489C-48BC-A8BD-96E53CDDF3E2}"/>
    <cellStyle name="Normal 9 3 3 4 5" xfId="4777" xr:uid="{4DA17BD7-4B77-43C3-A2FC-46BB963163BD}"/>
    <cellStyle name="Normal 9 3 3 5" xfId="849" xr:uid="{85A62550-9A93-4870-9A39-1674108228A6}"/>
    <cellStyle name="Normal 9 3 3 5 2" xfId="2333" xr:uid="{25F401BD-AC22-4864-AA21-E4851E9E11A5}"/>
    <cellStyle name="Normal 9 3 3 5 2 2" xfId="2334" xr:uid="{A7FA01D1-7FA9-42B0-AC5A-F06C82B47F53}"/>
    <cellStyle name="Normal 9 3 3 5 2 2 2" xfId="4787" xr:uid="{834A764D-5608-4958-B33C-5E2BFB8B3CAE}"/>
    <cellStyle name="Normal 9 3 3 5 2 3" xfId="4786" xr:uid="{F6B98EF2-6485-41BC-A38B-75AD8ED8EB05}"/>
    <cellStyle name="Normal 9 3 3 5 3" xfId="2335" xr:uid="{379B2D66-4BFA-4719-AC7B-89687A29C2CD}"/>
    <cellStyle name="Normal 9 3 3 5 3 2" xfId="4788" xr:uid="{C476D6B8-0A93-480C-8F2B-452DCFEAE3B8}"/>
    <cellStyle name="Normal 9 3 3 5 4" xfId="4041" xr:uid="{CBD0760D-344E-4486-8520-531200F19B93}"/>
    <cellStyle name="Normal 9 3 3 5 4 2" xfId="4789" xr:uid="{2DE23B8D-3ABF-4A4F-8704-6AEF03C351C0}"/>
    <cellStyle name="Normal 9 3 3 5 5" xfId="4785" xr:uid="{6B15EF82-6E10-4530-931C-0A489A9D810D}"/>
    <cellStyle name="Normal 9 3 3 6" xfId="2336" xr:uid="{65E1C65E-BA6E-45DC-A0D8-FF472AF87368}"/>
    <cellStyle name="Normal 9 3 3 6 2" xfId="2337" xr:uid="{EE3C960C-E2EB-4A3C-BDC9-56C4A260CC12}"/>
    <cellStyle name="Normal 9 3 3 6 2 2" xfId="4791" xr:uid="{D1606D0D-67AD-467D-93D8-44327B80A123}"/>
    <cellStyle name="Normal 9 3 3 6 3" xfId="4790" xr:uid="{B9592D20-593D-4D5E-9F27-67832E10AF78}"/>
    <cellStyle name="Normal 9 3 3 7" xfId="2338" xr:uid="{29137043-78F3-40DE-9E96-FB23A694FEB0}"/>
    <cellStyle name="Normal 9 3 3 7 2" xfId="4792" xr:uid="{963E9318-F086-466A-B9A6-FAD0C745F144}"/>
    <cellStyle name="Normal 9 3 3 8" xfId="4042" xr:uid="{B5C2BB0C-F098-4D6C-B725-E1E2DA15A57C}"/>
    <cellStyle name="Normal 9 3 3 8 2" xfId="4793" xr:uid="{90C1C6F3-491E-47D7-9076-B12DD99F1AD9}"/>
    <cellStyle name="Normal 9 3 4" xfId="172" xr:uid="{F7EEDED9-F50A-42CB-AE18-10D76673526E}"/>
    <cellStyle name="Normal 9 3 4 2" xfId="450" xr:uid="{2DC7D442-2450-4B7C-9654-2AEE4BA3AF83}"/>
    <cellStyle name="Normal 9 3 4 2 2" xfId="850" xr:uid="{3050E933-2184-4B9A-909C-EE49ACD6505C}"/>
    <cellStyle name="Normal 9 3 4 2 2 2" xfId="2339" xr:uid="{429873F7-B5B8-4B79-876A-9BAFE7267F8F}"/>
    <cellStyle name="Normal 9 3 4 2 2 2 2" xfId="2340" xr:uid="{80F0FB3A-9A1C-4B47-9450-99005106E5FF}"/>
    <cellStyle name="Normal 9 3 4 2 2 2 2 2" xfId="4798" xr:uid="{567749C9-7737-454A-A94F-0E8A49D6D04F}"/>
    <cellStyle name="Normal 9 3 4 2 2 2 3" xfId="4797" xr:uid="{A456D1DA-5424-4404-86C5-89B900B96F22}"/>
    <cellStyle name="Normal 9 3 4 2 2 3" xfId="2341" xr:uid="{618FAC5B-A428-4D5C-B2BF-11A3FDA3FFE0}"/>
    <cellStyle name="Normal 9 3 4 2 2 3 2" xfId="4799" xr:uid="{6ABB5CC6-D383-4DCA-A230-45526205DE67}"/>
    <cellStyle name="Normal 9 3 4 2 2 4" xfId="4043" xr:uid="{B20921FA-AD92-42EE-B917-D344E334166C}"/>
    <cellStyle name="Normal 9 3 4 2 2 4 2" xfId="4800" xr:uid="{B006C50C-5BE4-43E6-97F1-967CA2FE4A76}"/>
    <cellStyle name="Normal 9 3 4 2 2 5" xfId="4796" xr:uid="{08CDB2B0-95DB-40ED-AE05-DD2AD4349C07}"/>
    <cellStyle name="Normal 9 3 4 2 3" xfId="2342" xr:uid="{63AFF189-B9ED-4CC2-88BD-A9A2AA7362DE}"/>
    <cellStyle name="Normal 9 3 4 2 3 2" xfId="2343" xr:uid="{3B18D47A-917C-48B0-8E15-EE3EB0F5D18B}"/>
    <cellStyle name="Normal 9 3 4 2 3 2 2" xfId="4802" xr:uid="{ABDBB755-3BA4-4845-B820-3CEFDE644236}"/>
    <cellStyle name="Normal 9 3 4 2 3 3" xfId="4801" xr:uid="{69301B9B-81D6-4378-A971-E72314371E0B}"/>
    <cellStyle name="Normal 9 3 4 2 4" xfId="2344" xr:uid="{AF7DDE9C-59E3-418B-B4C9-0A921DC8563C}"/>
    <cellStyle name="Normal 9 3 4 2 4 2" xfId="4803" xr:uid="{2690DF14-0CE9-4411-9767-E1CFA6F03776}"/>
    <cellStyle name="Normal 9 3 4 2 5" xfId="4044" xr:uid="{A7569A66-436D-43F7-A7DC-7B4E98DAF19C}"/>
    <cellStyle name="Normal 9 3 4 2 5 2" xfId="4804" xr:uid="{87F4A6EA-8933-4CBE-8BB4-C83C92D567DF}"/>
    <cellStyle name="Normal 9 3 4 2 6" xfId="4795" xr:uid="{EF3C7441-E969-4595-A7B6-A2F2BABAFCAD}"/>
    <cellStyle name="Normal 9 3 4 3" xfId="851" xr:uid="{48AD61BB-0AB6-4ED8-9714-2AADD3D01531}"/>
    <cellStyle name="Normal 9 3 4 3 2" xfId="2345" xr:uid="{5F1DF425-AECF-4DC1-8B7C-AEB4B558B23B}"/>
    <cellStyle name="Normal 9 3 4 3 2 2" xfId="2346" xr:uid="{BE9FCB63-5EC2-49EF-9CC8-1B0E5A3F031D}"/>
    <cellStyle name="Normal 9 3 4 3 2 2 2" xfId="4807" xr:uid="{2D20CB92-C1D7-4FFC-8819-EDE89D02D57C}"/>
    <cellStyle name="Normal 9 3 4 3 2 3" xfId="4806" xr:uid="{DBEA1239-9105-4833-A5AC-3855DDAB909B}"/>
    <cellStyle name="Normal 9 3 4 3 3" xfId="2347" xr:uid="{5E4A0276-21B2-4DBD-AB08-22C924C90DE7}"/>
    <cellStyle name="Normal 9 3 4 3 3 2" xfId="4808" xr:uid="{649F670A-8FFB-4CD5-B15D-88B1E27B7C6F}"/>
    <cellStyle name="Normal 9 3 4 3 4" xfId="4045" xr:uid="{A606BEDE-FFBC-4197-82F8-30E8C6C5473B}"/>
    <cellStyle name="Normal 9 3 4 3 4 2" xfId="4809" xr:uid="{549B919F-B89B-4C5D-8F74-B837CD7F04BA}"/>
    <cellStyle name="Normal 9 3 4 3 5" xfId="4805" xr:uid="{2F8B3EB2-1E9A-4E29-B4F3-CEC96B18D2CF}"/>
    <cellStyle name="Normal 9 3 4 4" xfId="2348" xr:uid="{FAFBFCC6-9680-4705-AE91-E068A1DBADB0}"/>
    <cellStyle name="Normal 9 3 4 4 2" xfId="2349" xr:uid="{AF350A01-2E00-40A6-ADC4-D79CC3CC9A36}"/>
    <cellStyle name="Normal 9 3 4 4 2 2" xfId="4811" xr:uid="{3E34EAD6-9086-44BF-B568-1664CECB5634}"/>
    <cellStyle name="Normal 9 3 4 4 3" xfId="4046" xr:uid="{67C804A3-FFAF-408C-AA38-F098C2023B5E}"/>
    <cellStyle name="Normal 9 3 4 4 3 2" xfId="4812" xr:uid="{0AD41D9F-CC34-49DA-8EB7-1CDC1B1A94BA}"/>
    <cellStyle name="Normal 9 3 4 4 4" xfId="4047" xr:uid="{A02C8B35-FA0B-4968-A80E-BABAA35E1B3F}"/>
    <cellStyle name="Normal 9 3 4 4 4 2" xfId="4813" xr:uid="{AF6AE53E-F74C-4478-B0CE-319C466B99DF}"/>
    <cellStyle name="Normal 9 3 4 4 5" xfId="4810" xr:uid="{F2BB21E7-C966-4423-98E9-21315012F1CC}"/>
    <cellStyle name="Normal 9 3 4 5" xfId="2350" xr:uid="{ED6E29C6-6877-4B03-B361-5B7280CBBFB3}"/>
    <cellStyle name="Normal 9 3 4 5 2" xfId="4814" xr:uid="{3769A1E4-BAA4-416A-98C2-0C37F4EDC20C}"/>
    <cellStyle name="Normal 9 3 4 6" xfId="4048" xr:uid="{F8EA7EE1-A9D0-419A-9353-147DF6850E58}"/>
    <cellStyle name="Normal 9 3 4 6 2" xfId="4815" xr:uid="{6EAF5F6C-5969-4213-9C61-5C8D8710B8CA}"/>
    <cellStyle name="Normal 9 3 4 7" xfId="4049" xr:uid="{2DEEBFD3-2F94-4A06-9681-98D5E6687EA5}"/>
    <cellStyle name="Normal 9 3 4 7 2" xfId="4816" xr:uid="{F0CBBB8F-60F4-4D03-8EFE-70E0FC7666C4}"/>
    <cellStyle name="Normal 9 3 4 8" xfId="4794" xr:uid="{6BC03345-E0AB-4058-A845-C3F7F814D897}"/>
    <cellStyle name="Normal 9 3 5" xfId="410" xr:uid="{2B11662A-E7C8-4B52-806C-5DF0D09936D6}"/>
    <cellStyle name="Normal 9 3 5 2" xfId="852" xr:uid="{6C1BEF5A-B320-465E-8995-36EC308F3A2A}"/>
    <cellStyle name="Normal 9 3 5 2 2" xfId="853" xr:uid="{23398668-5DC4-499B-843A-57CF6D1014EB}"/>
    <cellStyle name="Normal 9 3 5 2 2 2" xfId="2351" xr:uid="{067ECE28-59F3-4E68-953D-C8C7D72167B1}"/>
    <cellStyle name="Normal 9 3 5 2 2 2 2" xfId="2352" xr:uid="{97BB2664-CE25-4D08-95BA-AE059B92E418}"/>
    <cellStyle name="Normal 9 3 5 2 2 2 2 2" xfId="4821" xr:uid="{C780148E-AD24-4A56-A78C-D2B736AD2EB2}"/>
    <cellStyle name="Normal 9 3 5 2 2 2 3" xfId="4820" xr:uid="{AADC4505-5DE2-4C71-BA2E-06D6541F3763}"/>
    <cellStyle name="Normal 9 3 5 2 2 3" xfId="2353" xr:uid="{78A0442F-1556-49D3-802F-9F81ED7420D0}"/>
    <cellStyle name="Normal 9 3 5 2 2 3 2" xfId="4822" xr:uid="{C2F31CE8-E0A2-408D-AAA6-FA19838708FA}"/>
    <cellStyle name="Normal 9 3 5 2 2 4" xfId="4819" xr:uid="{B0CCA21A-03FE-4112-B662-4DD011946D86}"/>
    <cellStyle name="Normal 9 3 5 2 3" xfId="2354" xr:uid="{B931BE40-7296-4535-B266-7D09617833FB}"/>
    <cellStyle name="Normal 9 3 5 2 3 2" xfId="2355" xr:uid="{A487FEF2-B276-42A5-AC89-2E8E3471AB4D}"/>
    <cellStyle name="Normal 9 3 5 2 3 2 2" xfId="4824" xr:uid="{43C43B98-0189-4573-ADC5-C38A7BFB0784}"/>
    <cellStyle name="Normal 9 3 5 2 3 3" xfId="4823" xr:uid="{B973D03F-123E-4017-97E8-B874AA24919A}"/>
    <cellStyle name="Normal 9 3 5 2 4" xfId="2356" xr:uid="{716CD002-C329-45D7-9FDB-3AD7AC28CAEC}"/>
    <cellStyle name="Normal 9 3 5 2 4 2" xfId="4825" xr:uid="{ED0F777F-2E63-49CE-A747-44C83EC5C6D5}"/>
    <cellStyle name="Normal 9 3 5 2 5" xfId="4818" xr:uid="{D7AA366F-F6ED-4931-9407-58B4FD005841}"/>
    <cellStyle name="Normal 9 3 5 3" xfId="854" xr:uid="{43B6C199-3F69-4126-BFA8-D5098B6ABBAE}"/>
    <cellStyle name="Normal 9 3 5 3 2" xfId="2357" xr:uid="{501D501A-07B6-4D49-85FA-99B36AB1E268}"/>
    <cellStyle name="Normal 9 3 5 3 2 2" xfId="2358" xr:uid="{88A9541C-59FC-4DC4-826B-02F0BDCCDE1C}"/>
    <cellStyle name="Normal 9 3 5 3 2 2 2" xfId="4828" xr:uid="{659C8BBC-0077-44A5-9908-16BACEADDC0E}"/>
    <cellStyle name="Normal 9 3 5 3 2 3" xfId="4827" xr:uid="{C5E465B2-DE77-4C26-B770-4D8E570EF6DB}"/>
    <cellStyle name="Normal 9 3 5 3 3" xfId="2359" xr:uid="{92F737E6-6A0B-4B11-9432-8653D1145A71}"/>
    <cellStyle name="Normal 9 3 5 3 3 2" xfId="4829" xr:uid="{26917261-2F06-4A9C-97BD-1284CB1D281F}"/>
    <cellStyle name="Normal 9 3 5 3 4" xfId="4050" xr:uid="{5F2F4B5E-119A-491D-9995-5A64171C6E3E}"/>
    <cellStyle name="Normal 9 3 5 3 4 2" xfId="4830" xr:uid="{41D59852-BBFD-478E-AB23-D45FB7D82274}"/>
    <cellStyle name="Normal 9 3 5 3 5" xfId="4826" xr:uid="{9037C764-D42B-48A8-A6B3-42C25DFFE864}"/>
    <cellStyle name="Normal 9 3 5 4" xfId="2360" xr:uid="{A3C3C7DE-4AD0-49DC-9E0E-57DFB06BACE0}"/>
    <cellStyle name="Normal 9 3 5 4 2" xfId="2361" xr:uid="{F544EB4E-2FDC-498A-9038-9CC4B42B200D}"/>
    <cellStyle name="Normal 9 3 5 4 2 2" xfId="4832" xr:uid="{F8805F94-43FF-445F-A2E1-B1D8CCBA6FBC}"/>
    <cellStyle name="Normal 9 3 5 4 3" xfId="4831" xr:uid="{9EBCC211-B837-4411-BF8F-2AEF9D2B40BA}"/>
    <cellStyle name="Normal 9 3 5 5" xfId="2362" xr:uid="{317609FC-4BAA-4990-B467-A7CE33B331D2}"/>
    <cellStyle name="Normal 9 3 5 5 2" xfId="4833" xr:uid="{65653EB7-E264-4D6F-A1A3-21938779E500}"/>
    <cellStyle name="Normal 9 3 5 6" xfId="4051" xr:uid="{87E17454-5992-4EE2-99BB-AF2F96F410D4}"/>
    <cellStyle name="Normal 9 3 5 6 2" xfId="4834" xr:uid="{45CA999C-4E9E-40EE-9E69-532E7FD58FC1}"/>
    <cellStyle name="Normal 9 3 5 7" xfId="4817" xr:uid="{EC52892D-442F-40F6-8B9A-D85F996B62C3}"/>
    <cellStyle name="Normal 9 3 6" xfId="411" xr:uid="{5082651F-1694-426E-A3E5-4B6F6DBF2DDC}"/>
    <cellStyle name="Normal 9 3 6 2" xfId="855" xr:uid="{F82BADD5-CFAC-4D00-99F2-D6C9820D8EB4}"/>
    <cellStyle name="Normal 9 3 6 2 2" xfId="2363" xr:uid="{F49D26D1-FD1F-4631-AE95-EC9DE83DE2D1}"/>
    <cellStyle name="Normal 9 3 6 2 2 2" xfId="2364" xr:uid="{EB40EECF-BD4F-43BC-BC03-9DCD5590D89A}"/>
    <cellStyle name="Normal 9 3 6 2 2 2 2" xfId="4838" xr:uid="{EFA5553F-7313-4EA0-A58C-3FF84EFFB1B9}"/>
    <cellStyle name="Normal 9 3 6 2 2 3" xfId="4837" xr:uid="{1F6E82F0-76A0-47C3-9421-3B8BFC6A7143}"/>
    <cellStyle name="Normal 9 3 6 2 3" xfId="2365" xr:uid="{F8304C8C-E11D-4A88-8770-22A9420E7ECD}"/>
    <cellStyle name="Normal 9 3 6 2 3 2" xfId="4839" xr:uid="{3B838CD5-C4FC-410D-A4B0-527D542DBFAF}"/>
    <cellStyle name="Normal 9 3 6 2 4" xfId="4052" xr:uid="{98CA19F8-47CB-4BCF-B90B-6F47A47189CF}"/>
    <cellStyle name="Normal 9 3 6 2 4 2" xfId="4840" xr:uid="{AFABDC59-8101-4993-87F9-3E60B2970583}"/>
    <cellStyle name="Normal 9 3 6 2 5" xfId="4836" xr:uid="{B8547A00-ABD9-465E-BAFD-B90D2F620D6F}"/>
    <cellStyle name="Normal 9 3 6 3" xfId="2366" xr:uid="{19006E08-9327-457A-9FE6-CB14552F7642}"/>
    <cellStyle name="Normal 9 3 6 3 2" xfId="2367" xr:uid="{4E52001E-8F09-481C-BFE6-55F74E96B125}"/>
    <cellStyle name="Normal 9 3 6 3 2 2" xfId="4842" xr:uid="{ACAAFE7C-3B73-47D8-AF13-08F23EEDC57A}"/>
    <cellStyle name="Normal 9 3 6 3 3" xfId="4841" xr:uid="{7844B445-FFB5-4D35-8CF9-E2F1C1FCD014}"/>
    <cellStyle name="Normal 9 3 6 4" xfId="2368" xr:uid="{6AA7D97B-6ACF-4339-B8F0-159A81ADB1B2}"/>
    <cellStyle name="Normal 9 3 6 4 2" xfId="4843" xr:uid="{078701D6-124A-4A5D-9417-0D0ED360BFDA}"/>
    <cellStyle name="Normal 9 3 6 5" xfId="4053" xr:uid="{A3BACBDD-AE88-447E-8025-B83A285E67B8}"/>
    <cellStyle name="Normal 9 3 6 5 2" xfId="4844" xr:uid="{F40409AD-6093-42C3-BF9F-F4FBAFD728CD}"/>
    <cellStyle name="Normal 9 3 6 6" xfId="4835" xr:uid="{C164F721-4469-4BF2-8CD0-8E346049DFA7}"/>
    <cellStyle name="Normal 9 3 7" xfId="856" xr:uid="{DE29098F-26EE-4B64-893E-B8BCF2530A53}"/>
    <cellStyle name="Normal 9 3 7 2" xfId="2369" xr:uid="{FA9CF44D-DCAB-4020-A027-C9C59E69DBA6}"/>
    <cellStyle name="Normal 9 3 7 2 2" xfId="2370" xr:uid="{9938FEE3-4251-424C-A3E9-8C5FA02087BC}"/>
    <cellStyle name="Normal 9 3 7 2 2 2" xfId="4847" xr:uid="{68C9A796-1F48-478D-8016-31AB405CFC68}"/>
    <cellStyle name="Normal 9 3 7 2 3" xfId="4846" xr:uid="{4C274DDB-FE79-4A77-B3EC-515EF5C46FDB}"/>
    <cellStyle name="Normal 9 3 7 3" xfId="2371" xr:uid="{97E6FF12-0C3B-4781-9053-4B27C8A26550}"/>
    <cellStyle name="Normal 9 3 7 3 2" xfId="4848" xr:uid="{9CF0FDD4-9C50-4B76-A7E5-F3A2C0A95A4D}"/>
    <cellStyle name="Normal 9 3 7 4" xfId="4054" xr:uid="{074C91C2-6AB2-419D-9C0E-7FBCC32FBC61}"/>
    <cellStyle name="Normal 9 3 7 4 2" xfId="4849" xr:uid="{F18F5735-19DE-44BF-BE54-0E157E8A13A5}"/>
    <cellStyle name="Normal 9 3 7 5" xfId="4845" xr:uid="{507191DF-63CD-46DC-8FF0-E1CD3002D048}"/>
    <cellStyle name="Normal 9 3 8" xfId="2372" xr:uid="{DCAF99C3-4789-4269-9EFC-06637BC60B57}"/>
    <cellStyle name="Normal 9 3 8 2" xfId="2373" xr:uid="{FCAC601B-C597-4D2B-9E70-1B918273C856}"/>
    <cellStyle name="Normal 9 3 8 2 2" xfId="4851" xr:uid="{CCD6FB1A-0007-4712-97E9-0F9303A02B1E}"/>
    <cellStyle name="Normal 9 3 8 3" xfId="4055" xr:uid="{DD9C5E9F-B812-42C5-85EF-7C65F702994B}"/>
    <cellStyle name="Normal 9 3 8 3 2" xfId="4852" xr:uid="{027EF6C4-3008-40D7-B2A8-9BD49739B2F6}"/>
    <cellStyle name="Normal 9 3 8 4" xfId="4056" xr:uid="{8EF798D6-69F4-4C2D-B5F9-EAB3992F8779}"/>
    <cellStyle name="Normal 9 3 8 4 2" xfId="4853" xr:uid="{AF580350-DB71-4390-A832-A7BFBB630DFC}"/>
    <cellStyle name="Normal 9 3 8 5" xfId="4850" xr:uid="{DF2AA839-4C21-48F6-B28C-6CF6C93999BC}"/>
    <cellStyle name="Normal 9 3 9" xfId="2374" xr:uid="{8CB09F1B-231B-410C-B261-17CBC1F4513B}"/>
    <cellStyle name="Normal 9 3 9 2" xfId="4854" xr:uid="{BFD8B3F4-4F42-4F52-BE7F-CAB654E678BE}"/>
    <cellStyle name="Normal 9 4" xfId="173" xr:uid="{FA8F75F5-5E51-45AA-9D72-C9175B916801}"/>
    <cellStyle name="Normal 9 4 10" xfId="4057" xr:uid="{7A4C4FEB-1A12-47F9-B83D-44CDF79ABE66}"/>
    <cellStyle name="Normal 9 4 10 2" xfId="4856" xr:uid="{313FABAE-FCDC-4115-8DFE-964A63C173C8}"/>
    <cellStyle name="Normal 9 4 11" xfId="4058" xr:uid="{C52F65DB-05A1-47B8-8EF2-9B2943143D98}"/>
    <cellStyle name="Normal 9 4 11 2" xfId="4857" xr:uid="{135BF6E0-E47F-4296-B46A-D57D193FE334}"/>
    <cellStyle name="Normal 9 4 12" xfId="4855" xr:uid="{5F54E723-7ABA-4AFC-AF74-19AF626075B4}"/>
    <cellStyle name="Normal 9 4 2" xfId="174" xr:uid="{C0C52993-62F1-4B0D-8F5B-4B0ECBB21308}"/>
    <cellStyle name="Normal 9 4 2 10" xfId="4858" xr:uid="{44E1143A-CE5F-4D84-B3D5-2E50D8A0EB17}"/>
    <cellStyle name="Normal 9 4 2 2" xfId="175" xr:uid="{E887E61B-35C3-4F78-A59A-572DD0F4CD14}"/>
    <cellStyle name="Normal 9 4 2 2 2" xfId="412" xr:uid="{5FC776CC-F3B3-403E-A89D-560B9662A660}"/>
    <cellStyle name="Normal 9 4 2 2 2 2" xfId="857" xr:uid="{184142D1-514B-4768-B3D0-F949A7F0922F}"/>
    <cellStyle name="Normal 9 4 2 2 2 2 2" xfId="2375" xr:uid="{4406669D-98B6-4E5D-9F26-A6435E948771}"/>
    <cellStyle name="Normal 9 4 2 2 2 2 2 2" xfId="2376" xr:uid="{D9D9E2DD-4B70-43EB-BCC8-D46F0DFE2A00}"/>
    <cellStyle name="Normal 9 4 2 2 2 2 2 2 2" xfId="4863" xr:uid="{890410FA-6CBB-4F90-A76A-E29A8B5138B6}"/>
    <cellStyle name="Normal 9 4 2 2 2 2 2 3" xfId="4862" xr:uid="{6B2101EE-ACD3-4BCD-A0CB-564985CD0BAD}"/>
    <cellStyle name="Normal 9 4 2 2 2 2 3" xfId="2377" xr:uid="{EAC841DA-4BC5-4953-B687-B5B2A0727EDD}"/>
    <cellStyle name="Normal 9 4 2 2 2 2 3 2" xfId="4864" xr:uid="{82540D94-429D-401D-BD06-DF491C0814CE}"/>
    <cellStyle name="Normal 9 4 2 2 2 2 4" xfId="4059" xr:uid="{2B5D8F0B-B119-4A02-971A-841DCFFD6981}"/>
    <cellStyle name="Normal 9 4 2 2 2 2 4 2" xfId="4865" xr:uid="{78A4F075-509F-4FB4-9AB2-7204C637EF98}"/>
    <cellStyle name="Normal 9 4 2 2 2 2 5" xfId="4861" xr:uid="{BC2CFCF6-CFC6-41D4-8051-4C560990CFC7}"/>
    <cellStyle name="Normal 9 4 2 2 2 3" xfId="2378" xr:uid="{88F7458A-A614-48AA-AFB4-8DB27EECF146}"/>
    <cellStyle name="Normal 9 4 2 2 2 3 2" xfId="2379" xr:uid="{C929E488-B523-40B3-B1A2-9CF9DC306C9D}"/>
    <cellStyle name="Normal 9 4 2 2 2 3 2 2" xfId="4867" xr:uid="{C6AB5FE1-6CDD-4B28-828E-844751D21A2F}"/>
    <cellStyle name="Normal 9 4 2 2 2 3 3" xfId="4060" xr:uid="{B8E6979F-B3F3-4A48-A316-F8B0ED8ECC9F}"/>
    <cellStyle name="Normal 9 4 2 2 2 3 3 2" xfId="4868" xr:uid="{DBB65F2B-68CE-462A-BE67-3A4E8DC739F1}"/>
    <cellStyle name="Normal 9 4 2 2 2 3 4" xfId="4061" xr:uid="{FFE3DA9D-B70E-4C68-BB3F-4C57FB9950B0}"/>
    <cellStyle name="Normal 9 4 2 2 2 3 4 2" xfId="4869" xr:uid="{F0FDAD35-6CB9-432F-AD00-D5B82A74108D}"/>
    <cellStyle name="Normal 9 4 2 2 2 3 5" xfId="4866" xr:uid="{EC7654B1-CF6C-4467-81A7-55B6C9F005B0}"/>
    <cellStyle name="Normal 9 4 2 2 2 4" xfId="2380" xr:uid="{D2FE42AD-7457-4985-8160-A04EBF6AC6FE}"/>
    <cellStyle name="Normal 9 4 2 2 2 4 2" xfId="4870" xr:uid="{9764737C-26AA-466B-ADFA-62471412B36B}"/>
    <cellStyle name="Normal 9 4 2 2 2 5" xfId="4062" xr:uid="{B15DBF5E-5DCF-4B7B-9EF5-637408AE7DB1}"/>
    <cellStyle name="Normal 9 4 2 2 2 5 2" xfId="4871" xr:uid="{D9376339-825D-4FE8-BC42-1BA4E9AE391A}"/>
    <cellStyle name="Normal 9 4 2 2 2 6" xfId="4063" xr:uid="{339FDDC1-AF81-40E0-BFCC-B46D5C807F52}"/>
    <cellStyle name="Normal 9 4 2 2 2 6 2" xfId="4872" xr:uid="{294F094E-20CB-478B-B8F4-8D95030EE95B}"/>
    <cellStyle name="Normal 9 4 2 2 2 7" xfId="4860" xr:uid="{DFAE434B-545C-47D4-A75D-9432F7EEDA7D}"/>
    <cellStyle name="Normal 9 4 2 2 3" xfId="858" xr:uid="{F4B6713C-3E78-44EF-B6B4-6A4D6FD12448}"/>
    <cellStyle name="Normal 9 4 2 2 3 2" xfId="2381" xr:uid="{C2249622-42FF-4753-A0A9-30A1759A1D5E}"/>
    <cellStyle name="Normal 9 4 2 2 3 2 2" xfId="2382" xr:uid="{58E99C89-9AD3-4E1E-A18E-F687864731A7}"/>
    <cellStyle name="Normal 9 4 2 2 3 2 2 2" xfId="4875" xr:uid="{2CFF606B-9A46-471E-A9E6-C55CB9F98DDE}"/>
    <cellStyle name="Normal 9 4 2 2 3 2 3" xfId="4064" xr:uid="{63391638-37E7-4B55-A50C-F849EAAC974C}"/>
    <cellStyle name="Normal 9 4 2 2 3 2 3 2" xfId="4876" xr:uid="{AB118B7A-2AAF-4E97-BC53-1648522FFFE4}"/>
    <cellStyle name="Normal 9 4 2 2 3 2 4" xfId="4065" xr:uid="{72A12D89-2066-4CCE-B34A-177C857D4311}"/>
    <cellStyle name="Normal 9 4 2 2 3 2 4 2" xfId="4877" xr:uid="{E8705077-D398-44BC-9EE3-BBE8EF8E4CB3}"/>
    <cellStyle name="Normal 9 4 2 2 3 2 5" xfId="4874" xr:uid="{19814121-86A4-4186-A13C-4A12E7D7E426}"/>
    <cellStyle name="Normal 9 4 2 2 3 3" xfId="2383" xr:uid="{C2EF929E-4F68-40F2-A05F-C7E70AA6120F}"/>
    <cellStyle name="Normal 9 4 2 2 3 3 2" xfId="4878" xr:uid="{9C87E7F3-4E80-4227-A283-DB44A4040CDD}"/>
    <cellStyle name="Normal 9 4 2 2 3 4" xfId="4066" xr:uid="{90EB9FFF-E189-4559-834A-D8FE432D361E}"/>
    <cellStyle name="Normal 9 4 2 2 3 4 2" xfId="4879" xr:uid="{3B53C604-C6F2-4C67-A769-E6929632AEC0}"/>
    <cellStyle name="Normal 9 4 2 2 3 5" xfId="4067" xr:uid="{EF4610B1-FB9B-40D3-84EC-8843A62A21D1}"/>
    <cellStyle name="Normal 9 4 2 2 3 5 2" xfId="4880" xr:uid="{D0C9FB65-A75F-455D-B996-A3EA1FE0C55D}"/>
    <cellStyle name="Normal 9 4 2 2 3 6" xfId="4873" xr:uid="{B3CDFCB5-1290-46BA-B0E7-415432B6D797}"/>
    <cellStyle name="Normal 9 4 2 2 4" xfId="2384" xr:uid="{7E86F09B-03B3-446F-BB0C-36F2B10C29E3}"/>
    <cellStyle name="Normal 9 4 2 2 4 2" xfId="2385" xr:uid="{D30A1DA2-128C-4AE3-82D3-A3E3D10AAD62}"/>
    <cellStyle name="Normal 9 4 2 2 4 2 2" xfId="4882" xr:uid="{97038847-0565-46AA-A04C-1A870980E2AB}"/>
    <cellStyle name="Normal 9 4 2 2 4 3" xfId="4068" xr:uid="{8972F82C-4A61-40EE-A008-FD375D8BC4AB}"/>
    <cellStyle name="Normal 9 4 2 2 4 3 2" xfId="4883" xr:uid="{8437E97E-A7C1-41FA-AFAB-3EA5480CA5C8}"/>
    <cellStyle name="Normal 9 4 2 2 4 4" xfId="4069" xr:uid="{A3ED2A0B-5529-4D28-A6E7-D11F5DAFB29B}"/>
    <cellStyle name="Normal 9 4 2 2 4 4 2" xfId="4884" xr:uid="{96BAE4C1-2DFF-4587-83D1-05EAD941AE32}"/>
    <cellStyle name="Normal 9 4 2 2 4 5" xfId="4881" xr:uid="{E2537134-CF31-4662-B0A8-96C9858FCD6F}"/>
    <cellStyle name="Normal 9 4 2 2 5" xfId="2386" xr:uid="{7E5B2760-61BF-4807-A877-4631FA245E36}"/>
    <cellStyle name="Normal 9 4 2 2 5 2" xfId="4070" xr:uid="{0A5AC9E8-49D7-48A5-A0C3-8D40E37D71FF}"/>
    <cellStyle name="Normal 9 4 2 2 5 2 2" xfId="4886" xr:uid="{0F93890B-B534-4D8B-B603-AB5A77CE0237}"/>
    <cellStyle name="Normal 9 4 2 2 5 3" xfId="4071" xr:uid="{A0356631-4174-41F3-9822-8F3D35CB8CDA}"/>
    <cellStyle name="Normal 9 4 2 2 5 3 2" xfId="4887" xr:uid="{8D195486-F016-423E-832F-3D265BDE3FAC}"/>
    <cellStyle name="Normal 9 4 2 2 5 4" xfId="4072" xr:uid="{6F781A68-E3B5-4218-BF17-0B8E1F3A0F65}"/>
    <cellStyle name="Normal 9 4 2 2 5 4 2" xfId="4888" xr:uid="{E8F3DCDC-775F-420E-A05A-D2B76863BBD4}"/>
    <cellStyle name="Normal 9 4 2 2 5 5" xfId="4885" xr:uid="{E98E9B1A-D5AC-4531-ACB9-E438BB7D95F5}"/>
    <cellStyle name="Normal 9 4 2 2 6" xfId="4073" xr:uid="{5A8CCAB2-977D-4645-BE62-F4C2559173B1}"/>
    <cellStyle name="Normal 9 4 2 2 6 2" xfId="4889" xr:uid="{07FFD3F8-9AD9-4C77-8446-1FF53835925C}"/>
    <cellStyle name="Normal 9 4 2 2 7" xfId="4074" xr:uid="{7B762247-A33C-4A9D-9D7F-333750822FD8}"/>
    <cellStyle name="Normal 9 4 2 2 7 2" xfId="4890" xr:uid="{6579967A-6F23-492D-A5A9-B8F85EF773BD}"/>
    <cellStyle name="Normal 9 4 2 2 8" xfId="4075" xr:uid="{5C530CAC-6548-4339-9724-C34B40BDFB53}"/>
    <cellStyle name="Normal 9 4 2 2 8 2" xfId="4891" xr:uid="{E8745FE2-B40C-45B2-8659-2B0575D133C7}"/>
    <cellStyle name="Normal 9 4 2 2 9" xfId="4859" xr:uid="{A0FF2DC1-B51A-4DFD-8628-B6FA403924DA}"/>
    <cellStyle name="Normal 9 4 2 3" xfId="413" xr:uid="{CF3FEEBA-56C3-4257-AC3E-B103DD8D6A01}"/>
    <cellStyle name="Normal 9 4 2 3 2" xfId="859" xr:uid="{9D3018B6-E287-49B0-9506-B22330570BED}"/>
    <cellStyle name="Normal 9 4 2 3 2 2" xfId="860" xr:uid="{AD22F12C-6FF0-4499-9DD5-72469C85772F}"/>
    <cellStyle name="Normal 9 4 2 3 2 2 2" xfId="2387" xr:uid="{E8B982FE-3291-4595-A3ED-8CB05182BBA9}"/>
    <cellStyle name="Normal 9 4 2 3 2 2 2 2" xfId="2388" xr:uid="{EEC4DFA4-4646-4FBE-86D1-7CC4D2867FA0}"/>
    <cellStyle name="Normal 9 4 2 3 2 2 2 2 2" xfId="4896" xr:uid="{350E56A8-20B4-43EA-B8FA-11DB5562AD7F}"/>
    <cellStyle name="Normal 9 4 2 3 2 2 2 3" xfId="4895" xr:uid="{420AE489-F833-46E7-9ADE-74C773A00F28}"/>
    <cellStyle name="Normal 9 4 2 3 2 2 3" xfId="2389" xr:uid="{1AF84161-92D0-49B7-BF5D-9CE6568D3901}"/>
    <cellStyle name="Normal 9 4 2 3 2 2 3 2" xfId="4897" xr:uid="{FBEAD8E3-F396-4818-B11E-C40A2E7D2470}"/>
    <cellStyle name="Normal 9 4 2 3 2 2 4" xfId="4894" xr:uid="{A8AD8FE7-E8E0-44C6-8C3B-3A903C9280DC}"/>
    <cellStyle name="Normal 9 4 2 3 2 3" xfId="2390" xr:uid="{2B932963-20EA-4784-A952-10BEF3102031}"/>
    <cellStyle name="Normal 9 4 2 3 2 3 2" xfId="2391" xr:uid="{6338AE08-A5A0-4CC6-9058-C08096655FA5}"/>
    <cellStyle name="Normal 9 4 2 3 2 3 2 2" xfId="4899" xr:uid="{FB0EA6A7-9151-474F-9017-F3F7FE66DD7B}"/>
    <cellStyle name="Normal 9 4 2 3 2 3 3" xfId="4898" xr:uid="{6D80A28C-A359-4AC1-9C48-3855AA22454D}"/>
    <cellStyle name="Normal 9 4 2 3 2 4" xfId="2392" xr:uid="{EF120327-C349-42F9-8C13-254AD22B9E3B}"/>
    <cellStyle name="Normal 9 4 2 3 2 4 2" xfId="4900" xr:uid="{EA9C4319-4D09-446C-A1C3-3A5BD785FBBB}"/>
    <cellStyle name="Normal 9 4 2 3 2 5" xfId="4893" xr:uid="{A580C276-3E7F-468D-8573-825F6CEE6137}"/>
    <cellStyle name="Normal 9 4 2 3 3" xfId="861" xr:uid="{06236A02-BB5D-4B1C-9DF5-285660272689}"/>
    <cellStyle name="Normal 9 4 2 3 3 2" xfId="2393" xr:uid="{D3ADBD09-EAF4-45CC-887A-30FD82699404}"/>
    <cellStyle name="Normal 9 4 2 3 3 2 2" xfId="2394" xr:uid="{BA513521-7898-43A3-B60E-E6B1AD26FE37}"/>
    <cellStyle name="Normal 9 4 2 3 3 2 2 2" xfId="4903" xr:uid="{1A2C7560-60BD-4739-9095-9339ED21C531}"/>
    <cellStyle name="Normal 9 4 2 3 3 2 3" xfId="4902" xr:uid="{55CCBD1A-E9A5-4FA1-B2CE-8F520C0DA4B3}"/>
    <cellStyle name="Normal 9 4 2 3 3 3" xfId="2395" xr:uid="{BCB575D9-3DCC-4361-B96B-57800B5D5D9F}"/>
    <cellStyle name="Normal 9 4 2 3 3 3 2" xfId="4904" xr:uid="{B89DDEFA-C319-443E-BC76-AF3518AB5552}"/>
    <cellStyle name="Normal 9 4 2 3 3 4" xfId="4076" xr:uid="{A1FBC10A-F9CA-4206-8278-C08FD89B9B0C}"/>
    <cellStyle name="Normal 9 4 2 3 3 4 2" xfId="4905" xr:uid="{BA29D284-C53D-4896-82D5-22D92B10E07D}"/>
    <cellStyle name="Normal 9 4 2 3 3 5" xfId="4901" xr:uid="{3C57D607-AFD9-495F-9DFD-6B9BD4EA4641}"/>
    <cellStyle name="Normal 9 4 2 3 4" xfId="2396" xr:uid="{A68D4016-B9FE-4606-A999-9CC9EC953D05}"/>
    <cellStyle name="Normal 9 4 2 3 4 2" xfId="2397" xr:uid="{48D0A18A-3143-4EC6-84A4-C950EC94F1B6}"/>
    <cellStyle name="Normal 9 4 2 3 4 2 2" xfId="4907" xr:uid="{C6161A64-2E29-4010-A107-2D6E61603EC2}"/>
    <cellStyle name="Normal 9 4 2 3 4 3" xfId="4906" xr:uid="{CD30DA74-ACEB-48DF-8035-FBCF4269085C}"/>
    <cellStyle name="Normal 9 4 2 3 5" xfId="2398" xr:uid="{8E06F009-C028-4737-A78C-A68106FBF491}"/>
    <cellStyle name="Normal 9 4 2 3 5 2" xfId="4908" xr:uid="{FD670674-5B10-4255-9711-3226952344AF}"/>
    <cellStyle name="Normal 9 4 2 3 6" xfId="4077" xr:uid="{4B374958-8ED5-4263-B716-53FAE79B379D}"/>
    <cellStyle name="Normal 9 4 2 3 6 2" xfId="4909" xr:uid="{68158348-3132-41E3-8E59-0704C93EABB7}"/>
    <cellStyle name="Normal 9 4 2 3 7" xfId="4892" xr:uid="{6F3BC331-BE42-4CA8-887E-B62223586BC1}"/>
    <cellStyle name="Normal 9 4 2 4" xfId="414" xr:uid="{EEB87BB6-65B9-4A93-8BCC-13006C70D099}"/>
    <cellStyle name="Normal 9 4 2 4 2" xfId="862" xr:uid="{3BB82F75-D436-49CE-BB7F-D773F561906E}"/>
    <cellStyle name="Normal 9 4 2 4 2 2" xfId="2399" xr:uid="{E77ABBA0-278D-4630-86F3-4A3A538963DE}"/>
    <cellStyle name="Normal 9 4 2 4 2 2 2" xfId="2400" xr:uid="{DD5EC9FC-3973-4C62-B5B4-218A667F0A51}"/>
    <cellStyle name="Normal 9 4 2 4 2 2 2 2" xfId="4913" xr:uid="{0FAF6583-44DE-4923-B1AD-48A67341DAB9}"/>
    <cellStyle name="Normal 9 4 2 4 2 2 3" xfId="4912" xr:uid="{459B7B40-A7FB-45A7-999D-0E9DE1931AD7}"/>
    <cellStyle name="Normal 9 4 2 4 2 3" xfId="2401" xr:uid="{8BF2D4A2-6613-45D8-BB8E-27EE56A42929}"/>
    <cellStyle name="Normal 9 4 2 4 2 3 2" xfId="4914" xr:uid="{23A62462-4F56-45FF-9999-CB2B26B88846}"/>
    <cellStyle name="Normal 9 4 2 4 2 4" xfId="4078" xr:uid="{662D24FB-0564-4BE9-8FC1-86069A8B03EE}"/>
    <cellStyle name="Normal 9 4 2 4 2 4 2" xfId="4915" xr:uid="{651F8691-B9DC-4A51-8C80-2744453BA39C}"/>
    <cellStyle name="Normal 9 4 2 4 2 5" xfId="4911" xr:uid="{F67092FF-5EBC-4038-B84E-E1069160D8A0}"/>
    <cellStyle name="Normal 9 4 2 4 3" xfId="2402" xr:uid="{8E24B651-2831-420E-A862-F99D5767BD7C}"/>
    <cellStyle name="Normal 9 4 2 4 3 2" xfId="2403" xr:uid="{4918A2BA-7A8D-4DDD-A003-F703F4FC48B0}"/>
    <cellStyle name="Normal 9 4 2 4 3 2 2" xfId="4917" xr:uid="{A0C2D548-2A1B-40F2-AF9E-95D52B76A6C9}"/>
    <cellStyle name="Normal 9 4 2 4 3 3" xfId="4916" xr:uid="{CEB17166-B242-4DAB-9E5B-DDC107D28C35}"/>
    <cellStyle name="Normal 9 4 2 4 4" xfId="2404" xr:uid="{3820E33E-D35C-4989-ABD5-E995E99A274E}"/>
    <cellStyle name="Normal 9 4 2 4 4 2" xfId="4918" xr:uid="{4450B093-1C87-4BCA-B2A3-EFA7098452AA}"/>
    <cellStyle name="Normal 9 4 2 4 5" xfId="4079" xr:uid="{FE4D5C60-58CC-4790-BD16-53B08BC64EB6}"/>
    <cellStyle name="Normal 9 4 2 4 5 2" xfId="4919" xr:uid="{0E718B57-D8A3-497A-887B-0B42684C6445}"/>
    <cellStyle name="Normal 9 4 2 4 6" xfId="4910" xr:uid="{FF020ADE-9C18-4FD5-B3A1-DF022BF79ED1}"/>
    <cellStyle name="Normal 9 4 2 5" xfId="415" xr:uid="{C55DAC59-9026-4DBC-8B64-C204CF183450}"/>
    <cellStyle name="Normal 9 4 2 5 2" xfId="2405" xr:uid="{64D18F10-FE49-4150-84A6-EEFCD639A647}"/>
    <cellStyle name="Normal 9 4 2 5 2 2" xfId="2406" xr:uid="{5CB565D8-4CED-4CBE-8264-ED568997C43A}"/>
    <cellStyle name="Normal 9 4 2 5 2 2 2" xfId="4922" xr:uid="{BE80B3E5-D2D7-4C93-AD97-6CEA02F45ED5}"/>
    <cellStyle name="Normal 9 4 2 5 2 3" xfId="4921" xr:uid="{D27FBA02-9D55-418B-85A1-4832A6EBBB0B}"/>
    <cellStyle name="Normal 9 4 2 5 3" xfId="2407" xr:uid="{1A7A00FC-001A-419D-B1B9-3E5985EC8928}"/>
    <cellStyle name="Normal 9 4 2 5 3 2" xfId="4923" xr:uid="{7E9D00E4-BF06-436F-BA63-BA7AE89A15AF}"/>
    <cellStyle name="Normal 9 4 2 5 4" xfId="4080" xr:uid="{1C7830DA-F97D-4E53-A070-4B3E0C5FF011}"/>
    <cellStyle name="Normal 9 4 2 5 4 2" xfId="4924" xr:uid="{E602724D-F872-4211-B79A-4EAE32A96878}"/>
    <cellStyle name="Normal 9 4 2 5 5" xfId="4920" xr:uid="{4CAEAD43-7D3B-42EE-8EC0-F837F5D78B01}"/>
    <cellStyle name="Normal 9 4 2 6" xfId="2408" xr:uid="{2C9206E8-3611-418C-AE2D-AE2A160E5E1E}"/>
    <cellStyle name="Normal 9 4 2 6 2" xfId="2409" xr:uid="{8E93F483-0D00-4538-8FC9-BEBFDD69C283}"/>
    <cellStyle name="Normal 9 4 2 6 2 2" xfId="4926" xr:uid="{61DF5719-E1D1-4467-9770-03AC61E415F4}"/>
    <cellStyle name="Normal 9 4 2 6 3" xfId="4081" xr:uid="{57A63A34-4DCA-485E-9868-E95FA0097FE0}"/>
    <cellStyle name="Normal 9 4 2 6 3 2" xfId="4927" xr:uid="{2E1EB949-C726-4C21-8CD7-67C483FC2A17}"/>
    <cellStyle name="Normal 9 4 2 6 4" xfId="4082" xr:uid="{47D9120F-6C6F-4E93-92B9-6CD633BF9BA8}"/>
    <cellStyle name="Normal 9 4 2 6 4 2" xfId="4928" xr:uid="{37DE6C95-319B-4156-A9EB-693C9B16C0CA}"/>
    <cellStyle name="Normal 9 4 2 6 5" xfId="4925" xr:uid="{C209275F-F340-4C96-9A9D-5E17537A252E}"/>
    <cellStyle name="Normal 9 4 2 7" xfId="2410" xr:uid="{DDE59C5A-93D8-4A6D-8DE5-435112AD925F}"/>
    <cellStyle name="Normal 9 4 2 7 2" xfId="4929" xr:uid="{1B2F93F4-BE69-4EB3-A594-20FD2872C8AB}"/>
    <cellStyle name="Normal 9 4 2 8" xfId="4083" xr:uid="{D8B9D613-252F-4B60-8CF9-9DCD491BA130}"/>
    <cellStyle name="Normal 9 4 2 8 2" xfId="4930" xr:uid="{CCDB4264-F3B1-4EDA-8BBF-FA30A4F15301}"/>
    <cellStyle name="Normal 9 4 2 9" xfId="4084" xr:uid="{AA075E4F-5DEA-41A2-A68E-7A9EBABFB585}"/>
    <cellStyle name="Normal 9 4 2 9 2" xfId="4931" xr:uid="{ADFF207D-6645-4FE3-9435-60EF78D27C10}"/>
    <cellStyle name="Normal 9 4 3" xfId="176" xr:uid="{59E62C08-2F54-4647-8836-E91FE7E601AB}"/>
    <cellStyle name="Normal 9 4 3 2" xfId="177" xr:uid="{833BF443-EBBB-401E-AD59-30437291F4EC}"/>
    <cellStyle name="Normal 9 4 3 2 2" xfId="863" xr:uid="{B5DED714-077B-4D61-A704-78182B9CCFB8}"/>
    <cellStyle name="Normal 9 4 3 2 2 2" xfId="2411" xr:uid="{BF659BB8-D492-460B-B9DE-229216EBC8FE}"/>
    <cellStyle name="Normal 9 4 3 2 2 2 2" xfId="2412" xr:uid="{B775AE81-1C5F-4E84-9821-45E19C8626CC}"/>
    <cellStyle name="Normal 9 4 3 2 2 2 2 2" xfId="4500" xr:uid="{3B2B1768-C7E9-4504-9B12-8F49DDE205F4}"/>
    <cellStyle name="Normal 9 4 3 2 2 2 2 2 2" xfId="5307" xr:uid="{2783FA49-A397-447D-848E-39FC7283F7FF}"/>
    <cellStyle name="Normal 9 4 3 2 2 2 2 2 3" xfId="4936" xr:uid="{8FC9D858-3128-46F1-ADA4-9E8B57014BC3}"/>
    <cellStyle name="Normal 9 4 3 2 2 2 3" xfId="4501" xr:uid="{4611DC7C-8075-4822-8F6D-0D0E2E2AD79D}"/>
    <cellStyle name="Normal 9 4 3 2 2 2 3 2" xfId="5308" xr:uid="{566EEC04-3694-44BB-94F8-8D2479699BE6}"/>
    <cellStyle name="Normal 9 4 3 2 2 2 3 3" xfId="4935" xr:uid="{E5CFDAE8-AA3B-416E-9581-4DEA78DD51B1}"/>
    <cellStyle name="Normal 9 4 3 2 2 3" xfId="2413" xr:uid="{8ED2CCB3-229C-4FAA-84F3-F6D5FFE6C32B}"/>
    <cellStyle name="Normal 9 4 3 2 2 3 2" xfId="4502" xr:uid="{15568003-A3AD-4CDA-8986-6103BF83CBC1}"/>
    <cellStyle name="Normal 9 4 3 2 2 3 2 2" xfId="5309" xr:uid="{4DFDB551-5FE5-45A6-8186-11EEA9A292D3}"/>
    <cellStyle name="Normal 9 4 3 2 2 3 2 3" xfId="4937" xr:uid="{0E6E1EA7-57DE-4371-A416-F3194E99BC89}"/>
    <cellStyle name="Normal 9 4 3 2 2 4" xfId="4085" xr:uid="{6104282B-30FA-4B4C-88D3-62AD0AA772B0}"/>
    <cellStyle name="Normal 9 4 3 2 2 4 2" xfId="4938" xr:uid="{2059F010-DC20-4D60-A9BA-1D6E0B28A421}"/>
    <cellStyle name="Normal 9 4 3 2 2 5" xfId="4934" xr:uid="{79FB458E-F555-4EBA-BA36-DED71EA28206}"/>
    <cellStyle name="Normal 9 4 3 2 3" xfId="2414" xr:uid="{EDF9F487-8124-47C3-B575-B0B130261FBC}"/>
    <cellStyle name="Normal 9 4 3 2 3 2" xfId="2415" xr:uid="{D36E4AF5-8046-4F27-AE84-D25AAA19ED75}"/>
    <cellStyle name="Normal 9 4 3 2 3 2 2" xfId="4503" xr:uid="{19E8772C-5D6A-4921-96CA-48FADD63AB9C}"/>
    <cellStyle name="Normal 9 4 3 2 3 2 2 2" xfId="5310" xr:uid="{95D2AB12-8C53-4D25-A47D-89A6797AC156}"/>
    <cellStyle name="Normal 9 4 3 2 3 2 2 3" xfId="4940" xr:uid="{837B37C8-E10B-44AA-A2F5-94CADE96B331}"/>
    <cellStyle name="Normal 9 4 3 2 3 3" xfId="4086" xr:uid="{920DCFCD-C95A-4D06-8827-88D84CDE4FDE}"/>
    <cellStyle name="Normal 9 4 3 2 3 3 2" xfId="4941" xr:uid="{FA3B202A-0CF4-4250-A0AB-A9283510EE3A}"/>
    <cellStyle name="Normal 9 4 3 2 3 4" xfId="4087" xr:uid="{FB9A80F6-4CF6-41D9-8821-ACC9D77383F4}"/>
    <cellStyle name="Normal 9 4 3 2 3 4 2" xfId="4942" xr:uid="{6878FB7A-FBA4-44D1-8FCC-F517EBCFC6DB}"/>
    <cellStyle name="Normal 9 4 3 2 3 5" xfId="4939" xr:uid="{38136719-E0BE-461C-993E-7A21050C9594}"/>
    <cellStyle name="Normal 9 4 3 2 4" xfId="2416" xr:uid="{A8CA91FB-E3D2-4F59-A9FC-60ED0A92F9FF}"/>
    <cellStyle name="Normal 9 4 3 2 4 2" xfId="4504" xr:uid="{865651AB-CA54-444D-B2DF-BE16DE1FD636}"/>
    <cellStyle name="Normal 9 4 3 2 4 2 2" xfId="5311" xr:uid="{C0823DAC-C0E0-41B5-BBC3-6277917110E5}"/>
    <cellStyle name="Normal 9 4 3 2 4 2 3" xfId="4943" xr:uid="{F369F386-1061-4066-A6E6-154665A9D3BF}"/>
    <cellStyle name="Normal 9 4 3 2 5" xfId="4088" xr:uid="{56068AC7-7BD0-42D7-B467-FACA8E2C7F7E}"/>
    <cellStyle name="Normal 9 4 3 2 5 2" xfId="4944" xr:uid="{FA6717F5-6B0D-4D07-8FEE-19BB954E10A3}"/>
    <cellStyle name="Normal 9 4 3 2 6" xfId="4089" xr:uid="{9F0BAD2F-40B9-4E3A-BBF6-96E59AC3F730}"/>
    <cellStyle name="Normal 9 4 3 2 6 2" xfId="4945" xr:uid="{FA06A799-393B-414A-8323-3A4085DF2677}"/>
    <cellStyle name="Normal 9 4 3 2 7" xfId="4933" xr:uid="{90F40E53-9144-48C4-BE5C-010D21259655}"/>
    <cellStyle name="Normal 9 4 3 3" xfId="416" xr:uid="{0F18505C-89B9-4977-965F-62859391B5A9}"/>
    <cellStyle name="Normal 9 4 3 3 2" xfId="2417" xr:uid="{07424C92-8075-4915-AFE4-F7144F1C2DAF}"/>
    <cellStyle name="Normal 9 4 3 3 2 2" xfId="2418" xr:uid="{0CE34FD0-1475-49DC-AB81-D3A59F8E5E80}"/>
    <cellStyle name="Normal 9 4 3 3 2 2 2" xfId="4505" xr:uid="{49DD9A6C-CE3E-4A01-B71C-32EC21A270EB}"/>
    <cellStyle name="Normal 9 4 3 3 2 2 2 2" xfId="5312" xr:uid="{EAB98492-7A3B-4FF6-B3BE-D14E4C920E7E}"/>
    <cellStyle name="Normal 9 4 3 3 2 2 2 3" xfId="4948" xr:uid="{CA035728-7ADF-42D7-831C-7937FBE77F2D}"/>
    <cellStyle name="Normal 9 4 3 3 2 3" xfId="4090" xr:uid="{3A5220F2-898E-402B-8D98-42B8805519FF}"/>
    <cellStyle name="Normal 9 4 3 3 2 3 2" xfId="4949" xr:uid="{D6177F3C-EAD4-4800-B551-E401CEBA8A85}"/>
    <cellStyle name="Normal 9 4 3 3 2 4" xfId="4091" xr:uid="{0D9F7681-46ED-40EA-8A6B-259FA378DA8C}"/>
    <cellStyle name="Normal 9 4 3 3 2 4 2" xfId="4950" xr:uid="{5425B9DB-2FC8-40DE-BFDD-77F451C118CB}"/>
    <cellStyle name="Normal 9 4 3 3 2 5" xfId="4947" xr:uid="{D89B9082-54BD-4E77-83E9-32B4BB1C0603}"/>
    <cellStyle name="Normal 9 4 3 3 3" xfId="2419" xr:uid="{44756990-2A90-4A1C-AEE7-57228BFCB420}"/>
    <cellStyle name="Normal 9 4 3 3 3 2" xfId="4506" xr:uid="{372BB436-1DF8-438E-8841-30A26F4E504E}"/>
    <cellStyle name="Normal 9 4 3 3 3 2 2" xfId="5313" xr:uid="{81F12304-3A7D-4F62-833D-7512CA7A2B91}"/>
    <cellStyle name="Normal 9 4 3 3 3 2 3" xfId="4951" xr:uid="{E5D6CBC0-31CB-450D-A742-FB4E66F10AD4}"/>
    <cellStyle name="Normal 9 4 3 3 4" xfId="4092" xr:uid="{B46C7A67-9988-4980-A304-40E12B11FA5A}"/>
    <cellStyle name="Normal 9 4 3 3 4 2" xfId="4952" xr:uid="{8E26380E-4232-44E9-B1E0-0B31A9D55CCE}"/>
    <cellStyle name="Normal 9 4 3 3 5" xfId="4093" xr:uid="{102E2699-97B5-4911-9FDC-9DCFF7795914}"/>
    <cellStyle name="Normal 9 4 3 3 5 2" xfId="4953" xr:uid="{80270EF0-C47F-448F-9A3A-7E9A0C461E3B}"/>
    <cellStyle name="Normal 9 4 3 3 6" xfId="4946" xr:uid="{655A17AB-CB9F-4E46-942F-3643FD662827}"/>
    <cellStyle name="Normal 9 4 3 4" xfId="2420" xr:uid="{1CE6525A-B7BC-4784-8652-B38D88C11303}"/>
    <cellStyle name="Normal 9 4 3 4 2" xfId="2421" xr:uid="{AB164E76-F598-45FD-A055-6C5843934A3D}"/>
    <cellStyle name="Normal 9 4 3 4 2 2" xfId="4507" xr:uid="{1FC03DF0-2388-4665-9299-E4F621AA78CB}"/>
    <cellStyle name="Normal 9 4 3 4 2 2 2" xfId="5314" xr:uid="{A3340E2A-54B6-4A1C-B2D2-BF4CCDDA0CDF}"/>
    <cellStyle name="Normal 9 4 3 4 2 2 3" xfId="4955" xr:uid="{37D928E5-4CD9-4FED-91A0-03D3E4AC9566}"/>
    <cellStyle name="Normal 9 4 3 4 3" xfId="4094" xr:uid="{EC0B1272-A232-49D3-8082-3D9231E27CAD}"/>
    <cellStyle name="Normal 9 4 3 4 3 2" xfId="4956" xr:uid="{396A2BD5-26C2-4247-8194-4C1C6B1FF757}"/>
    <cellStyle name="Normal 9 4 3 4 4" xfId="4095" xr:uid="{77FBF12E-FB5C-4C14-B4CE-B10DE42F45B6}"/>
    <cellStyle name="Normal 9 4 3 4 4 2" xfId="4957" xr:uid="{3AF53434-F9FD-43A0-B624-CA840EE53B71}"/>
    <cellStyle name="Normal 9 4 3 4 5" xfId="4954" xr:uid="{7592FDD7-3271-4D64-B5A4-A9E1AB93D5D6}"/>
    <cellStyle name="Normal 9 4 3 5" xfId="2422" xr:uid="{72E3FDDC-C139-413F-9C99-0BC8A9D039D5}"/>
    <cellStyle name="Normal 9 4 3 5 2" xfId="4096" xr:uid="{546FC470-97BD-4356-A843-E6DD85E418FF}"/>
    <cellStyle name="Normal 9 4 3 5 2 2" xfId="4959" xr:uid="{F2A282B0-E67B-46F0-A34C-ED6B31DBFB3B}"/>
    <cellStyle name="Normal 9 4 3 5 3" xfId="4097" xr:uid="{F6D708BC-9D10-456F-98D2-8612FCE2DD8D}"/>
    <cellStyle name="Normal 9 4 3 5 3 2" xfId="4960" xr:uid="{102F2457-A501-455F-8FD0-AAA25C61D227}"/>
    <cellStyle name="Normal 9 4 3 5 4" xfId="4098" xr:uid="{2FD8009B-1DE8-4431-97A7-6B046681C146}"/>
    <cellStyle name="Normal 9 4 3 5 4 2" xfId="4961" xr:uid="{5EA58012-6590-445A-99F2-02405950E40E}"/>
    <cellStyle name="Normal 9 4 3 5 5" xfId="4958" xr:uid="{0CDD7AA4-9A2D-447A-99B0-5A2A8DFA7260}"/>
    <cellStyle name="Normal 9 4 3 6" xfId="4099" xr:uid="{0CEBCB28-40CB-4EAC-BC3C-A9DE405EF690}"/>
    <cellStyle name="Normal 9 4 3 6 2" xfId="4962" xr:uid="{38C263CD-0821-40BD-A23E-D4C28DCEF1DB}"/>
    <cellStyle name="Normal 9 4 3 7" xfId="4100" xr:uid="{8FC8850B-4BA0-40E7-AFCE-A7D5F3670D2F}"/>
    <cellStyle name="Normal 9 4 3 7 2" xfId="4963" xr:uid="{A67B7B8B-0D75-4865-B139-B9AAFD4E4E81}"/>
    <cellStyle name="Normal 9 4 3 8" xfId="4101" xr:uid="{1BE4EF4E-AD5F-40F8-8DEA-BCB42748E96A}"/>
    <cellStyle name="Normal 9 4 3 8 2" xfId="4964" xr:uid="{86D4F077-4EA7-4FD4-8145-58E92314B8EF}"/>
    <cellStyle name="Normal 9 4 3 9" xfId="4932" xr:uid="{4B46DD8E-1505-48A7-9A96-2A57E1D850E6}"/>
    <cellStyle name="Normal 9 4 4" xfId="178" xr:uid="{04D84BFB-EA97-4B1C-8A58-9EA38CDF7048}"/>
    <cellStyle name="Normal 9 4 4 2" xfId="864" xr:uid="{86CF7C0D-AAFB-422A-BF6D-FDB2C26099DB}"/>
    <cellStyle name="Normal 9 4 4 2 2" xfId="865" xr:uid="{B5130685-DD3A-486D-8057-A15712007696}"/>
    <cellStyle name="Normal 9 4 4 2 2 2" xfId="2423" xr:uid="{779A984C-81AC-43BE-BF4C-3B0E141AC5AB}"/>
    <cellStyle name="Normal 9 4 4 2 2 2 2" xfId="2424" xr:uid="{DEC260C2-2EBC-4109-8650-B25312C86976}"/>
    <cellStyle name="Normal 9 4 4 2 2 2 2 2" xfId="4969" xr:uid="{DE27BCAF-3562-46E3-BF23-BFE4BCE4C231}"/>
    <cellStyle name="Normal 9 4 4 2 2 2 3" xfId="4968" xr:uid="{5BB0038C-94ED-4847-9A65-8F421209485A}"/>
    <cellStyle name="Normal 9 4 4 2 2 3" xfId="2425" xr:uid="{260084B6-37E7-4244-B8AB-19726D33C131}"/>
    <cellStyle name="Normal 9 4 4 2 2 3 2" xfId="4970" xr:uid="{A2B16110-BD5F-4C38-89D5-00C70290E83D}"/>
    <cellStyle name="Normal 9 4 4 2 2 4" xfId="4102" xr:uid="{8F7B79D8-15E5-4CEC-9AED-0F54E80C1883}"/>
    <cellStyle name="Normal 9 4 4 2 2 4 2" xfId="4971" xr:uid="{907362E9-3D04-48BC-8890-33D3C1510F61}"/>
    <cellStyle name="Normal 9 4 4 2 2 5" xfId="4967" xr:uid="{94AE0A6C-9564-4119-A353-4920E40C43A6}"/>
    <cellStyle name="Normal 9 4 4 2 3" xfId="2426" xr:uid="{745331D8-B122-4F6D-AD78-9B6E71549D13}"/>
    <cellStyle name="Normal 9 4 4 2 3 2" xfId="2427" xr:uid="{3CFCA4E3-F6FA-461F-B78E-84117AB069D6}"/>
    <cellStyle name="Normal 9 4 4 2 3 2 2" xfId="4973" xr:uid="{55FF6705-1A24-4CDA-B108-74B5B72387CB}"/>
    <cellStyle name="Normal 9 4 4 2 3 3" xfId="4972" xr:uid="{14E83119-53B9-46C2-A254-9FA706F6FABE}"/>
    <cellStyle name="Normal 9 4 4 2 4" xfId="2428" xr:uid="{3D762E77-2938-4ADB-BC65-7E3C4E49F54D}"/>
    <cellStyle name="Normal 9 4 4 2 4 2" xfId="4974" xr:uid="{F55E9123-0033-40DC-A220-0C4C6AD1024E}"/>
    <cellStyle name="Normal 9 4 4 2 5" xfId="4103" xr:uid="{2597DCFE-807E-4D18-9AAC-2986B874B19E}"/>
    <cellStyle name="Normal 9 4 4 2 5 2" xfId="4975" xr:uid="{CCDA7B0B-1B5B-4AD1-888C-271DE4FFD4F5}"/>
    <cellStyle name="Normal 9 4 4 2 6" xfId="4966" xr:uid="{03F37C50-5752-4B12-8213-CCAC6E9C9767}"/>
    <cellStyle name="Normal 9 4 4 3" xfId="866" xr:uid="{196F0505-D908-4173-8DB3-FC2BCFF6B467}"/>
    <cellStyle name="Normal 9 4 4 3 2" xfId="2429" xr:uid="{7FD54813-1579-427F-B163-64E0DE1036B1}"/>
    <cellStyle name="Normal 9 4 4 3 2 2" xfId="2430" xr:uid="{C59D6AE0-A250-4C96-AD4A-0EFC1CABD7AB}"/>
    <cellStyle name="Normal 9 4 4 3 2 2 2" xfId="4978" xr:uid="{85BE14FE-66A3-42EF-A7BE-1FEDA9F8AD9C}"/>
    <cellStyle name="Normal 9 4 4 3 2 3" xfId="4977" xr:uid="{D5033376-6572-47A4-8EC3-807D8315E42B}"/>
    <cellStyle name="Normal 9 4 4 3 3" xfId="2431" xr:uid="{3CF0ECB3-442A-4458-AA6C-554B8F7CCD4A}"/>
    <cellStyle name="Normal 9 4 4 3 3 2" xfId="4979" xr:uid="{A2637EFE-7C44-4A4E-A960-7E6963D49A5B}"/>
    <cellStyle name="Normal 9 4 4 3 4" xfId="4104" xr:uid="{E53C71F5-5154-4466-AE0B-566A1B56B047}"/>
    <cellStyle name="Normal 9 4 4 3 4 2" xfId="4980" xr:uid="{E276CDAE-AAAE-47CA-8C0C-D4CD5F011DCA}"/>
    <cellStyle name="Normal 9 4 4 3 5" xfId="4976" xr:uid="{1FF9D5F3-CABF-4551-8202-9C87973A8BD3}"/>
    <cellStyle name="Normal 9 4 4 4" xfId="2432" xr:uid="{85186685-1524-4B82-A412-2701925DE9CF}"/>
    <cellStyle name="Normal 9 4 4 4 2" xfId="2433" xr:uid="{4502C1E9-C35D-4FCC-95CA-85B32CAB9AE3}"/>
    <cellStyle name="Normal 9 4 4 4 2 2" xfId="4982" xr:uid="{95DB5603-75B9-4B7D-B5C1-E20184789276}"/>
    <cellStyle name="Normal 9 4 4 4 3" xfId="4105" xr:uid="{6A4CC1FF-D2AC-4A9C-B03B-9B9474C674BB}"/>
    <cellStyle name="Normal 9 4 4 4 3 2" xfId="4983" xr:uid="{AE2AA0B7-4C9D-4257-AF07-33530174721A}"/>
    <cellStyle name="Normal 9 4 4 4 4" xfId="4106" xr:uid="{DCB8C801-29A7-432C-A2B1-6D978341A2CB}"/>
    <cellStyle name="Normal 9 4 4 4 4 2" xfId="4984" xr:uid="{A8A07B42-DD31-469E-ADC8-C0A913E55066}"/>
    <cellStyle name="Normal 9 4 4 4 5" xfId="4981" xr:uid="{95B7BDC7-0A34-44C6-AC18-EDBF59393268}"/>
    <cellStyle name="Normal 9 4 4 5" xfId="2434" xr:uid="{9737B7BA-7E01-486D-9327-12CF9C98F536}"/>
    <cellStyle name="Normal 9 4 4 5 2" xfId="4985" xr:uid="{29D62605-EDB3-4CB7-B4B3-01B03A400A80}"/>
    <cellStyle name="Normal 9 4 4 6" xfId="4107" xr:uid="{C1A60B6C-233E-4259-8B4B-5C01872A423E}"/>
    <cellStyle name="Normal 9 4 4 6 2" xfId="4986" xr:uid="{2A290A04-8BBE-42AA-BDDE-1173C04921A8}"/>
    <cellStyle name="Normal 9 4 4 7" xfId="4108" xr:uid="{E3871384-3E8D-412F-80B0-A8007F6FC6DC}"/>
    <cellStyle name="Normal 9 4 4 7 2" xfId="4987" xr:uid="{9F1734B7-978A-4B64-81D4-276F8CBA453B}"/>
    <cellStyle name="Normal 9 4 4 8" xfId="4965" xr:uid="{71380D6C-F57C-49B0-A653-AA87524C4379}"/>
    <cellStyle name="Normal 9 4 5" xfId="417" xr:uid="{B3BB5DD5-40A2-49D6-838F-3ADBA66CB733}"/>
    <cellStyle name="Normal 9 4 5 2" xfId="867" xr:uid="{DCBB7AAC-A7FB-49A6-AE8C-9B65F94308AB}"/>
    <cellStyle name="Normal 9 4 5 2 2" xfId="2435" xr:uid="{D839FB82-6009-40A5-9F75-66F58A691498}"/>
    <cellStyle name="Normal 9 4 5 2 2 2" xfId="2436" xr:uid="{950E0796-EACA-4C21-88FE-9BF48D9B97FA}"/>
    <cellStyle name="Normal 9 4 5 2 2 2 2" xfId="4991" xr:uid="{C7BE4438-366E-4E3A-8973-788C068F4AB1}"/>
    <cellStyle name="Normal 9 4 5 2 2 3" xfId="4990" xr:uid="{628821FE-AAD0-4885-B714-63A08BCF5D4C}"/>
    <cellStyle name="Normal 9 4 5 2 3" xfId="2437" xr:uid="{2F654754-021E-4A85-AF00-8F08F1CD29B7}"/>
    <cellStyle name="Normal 9 4 5 2 3 2" xfId="4992" xr:uid="{B1E97CDC-5C72-431E-956F-DD0A71EE261E}"/>
    <cellStyle name="Normal 9 4 5 2 4" xfId="4109" xr:uid="{8087B757-6F13-44F0-B072-70063AA3E445}"/>
    <cellStyle name="Normal 9 4 5 2 4 2" xfId="4993" xr:uid="{6F372D6E-B8F4-401E-AADC-3766A72FDE9E}"/>
    <cellStyle name="Normal 9 4 5 2 5" xfId="4989" xr:uid="{719E2236-AB3A-4086-9D88-819F5BCE21D5}"/>
    <cellStyle name="Normal 9 4 5 3" xfId="2438" xr:uid="{8F36527F-15B4-4F5A-8C95-87D551ABF0B9}"/>
    <cellStyle name="Normal 9 4 5 3 2" xfId="2439" xr:uid="{400EEFAF-EBA7-457E-A4C4-C8B37FF1952E}"/>
    <cellStyle name="Normal 9 4 5 3 2 2" xfId="4995" xr:uid="{22BBD89E-9427-4A18-A6C0-977760E67175}"/>
    <cellStyle name="Normal 9 4 5 3 3" xfId="4110" xr:uid="{0DAE2B62-756E-4FB8-AE4D-EE7D88A2F0D0}"/>
    <cellStyle name="Normal 9 4 5 3 3 2" xfId="4996" xr:uid="{2E5447F6-899A-4620-9E58-F747930EFDE3}"/>
    <cellStyle name="Normal 9 4 5 3 4" xfId="4111" xr:uid="{06DEEE9C-0CD7-45EB-933C-918DE61F1F4D}"/>
    <cellStyle name="Normal 9 4 5 3 4 2" xfId="4997" xr:uid="{5EE603CD-2A60-4711-96A2-A1C786FA97C4}"/>
    <cellStyle name="Normal 9 4 5 3 5" xfId="4994" xr:uid="{953CFDA8-F935-44E5-AC1D-22A682C3ACAE}"/>
    <cellStyle name="Normal 9 4 5 4" xfId="2440" xr:uid="{E097D2FD-5E7C-4C53-A63C-8D7B6323DC61}"/>
    <cellStyle name="Normal 9 4 5 4 2" xfId="4998" xr:uid="{97E8E196-FFFE-46DC-BA8A-2EEF5D21CD31}"/>
    <cellStyle name="Normal 9 4 5 5" xfId="4112" xr:uid="{B696A1B4-06BC-423C-812E-ED98648DDA28}"/>
    <cellStyle name="Normal 9 4 5 5 2" xfId="4999" xr:uid="{462DF3E6-D602-421E-B36A-31B4A114ABA4}"/>
    <cellStyle name="Normal 9 4 5 6" xfId="4113" xr:uid="{76B9CBAD-7C57-4278-AE16-8CBB59F3C5B2}"/>
    <cellStyle name="Normal 9 4 5 6 2" xfId="5000" xr:uid="{0BCA4698-2451-4A3A-8436-4CD66FAA5CDE}"/>
    <cellStyle name="Normal 9 4 5 7" xfId="4988" xr:uid="{2B5C6E45-C410-45BF-8B05-C21AD6CD703E}"/>
    <cellStyle name="Normal 9 4 6" xfId="418" xr:uid="{3B74EE94-9142-4683-8866-684BFDD16703}"/>
    <cellStyle name="Normal 9 4 6 2" xfId="2441" xr:uid="{F532206A-317B-4301-9F9A-204420453CC9}"/>
    <cellStyle name="Normal 9 4 6 2 2" xfId="2442" xr:uid="{BACBB34F-5F1C-426B-BB0D-1D6E9A932B2B}"/>
    <cellStyle name="Normal 9 4 6 2 2 2" xfId="5003" xr:uid="{22F55540-B97F-494F-A841-51A5C7E3C71A}"/>
    <cellStyle name="Normal 9 4 6 2 3" xfId="4114" xr:uid="{E03D8B32-CF88-45C3-A10C-D735DD6EBCCB}"/>
    <cellStyle name="Normal 9 4 6 2 3 2" xfId="5004" xr:uid="{498FB9B7-501A-45A3-A809-EA3DF668EB37}"/>
    <cellStyle name="Normal 9 4 6 2 4" xfId="4115" xr:uid="{393BD547-7886-4D41-8B43-42FF04F26C62}"/>
    <cellStyle name="Normal 9 4 6 2 4 2" xfId="5005" xr:uid="{25B42111-400B-4890-88C4-6508BD7F743E}"/>
    <cellStyle name="Normal 9 4 6 2 5" xfId="5002" xr:uid="{C4282DD5-42D1-489F-B401-4FC2B8CBC40B}"/>
    <cellStyle name="Normal 9 4 6 3" xfId="2443" xr:uid="{4B7DA75A-0FAD-4AA4-AD23-2258788899CD}"/>
    <cellStyle name="Normal 9 4 6 3 2" xfId="5006" xr:uid="{99107973-CA4C-49EA-83AF-D56D5A7E31B2}"/>
    <cellStyle name="Normal 9 4 6 4" xfId="4116" xr:uid="{A0F1EA9E-478B-4327-8BAB-741FFCB515E2}"/>
    <cellStyle name="Normal 9 4 6 4 2" xfId="5007" xr:uid="{F1C54FF5-62EC-490E-A083-E2B816D0B405}"/>
    <cellStyle name="Normal 9 4 6 5" xfId="4117" xr:uid="{33D2CD1F-4068-4055-92D6-9E51F8EE4D28}"/>
    <cellStyle name="Normal 9 4 6 5 2" xfId="5008" xr:uid="{9E5B5B75-C6E0-483A-822E-C0C68BBD8E40}"/>
    <cellStyle name="Normal 9 4 6 6" xfId="5001" xr:uid="{D06B46A5-141D-4201-A7A5-F1EA9E06ACDB}"/>
    <cellStyle name="Normal 9 4 7" xfId="2444" xr:uid="{B95700D7-D866-44F1-A75B-08DB34A701D7}"/>
    <cellStyle name="Normal 9 4 7 2" xfId="2445" xr:uid="{F6DFA845-78F2-46C5-AC05-9E4967056E27}"/>
    <cellStyle name="Normal 9 4 7 2 2" xfId="5010" xr:uid="{08E31A63-C23C-46C3-AE0E-D61870E54880}"/>
    <cellStyle name="Normal 9 4 7 3" xfId="4118" xr:uid="{50792273-F209-47B0-BCC9-5492477A9ECB}"/>
    <cellStyle name="Normal 9 4 7 3 2" xfId="5011" xr:uid="{BDCDA506-3242-4AF8-A2F1-1748A41BF72C}"/>
    <cellStyle name="Normal 9 4 7 4" xfId="4119" xr:uid="{8169D7DD-98CE-4B0A-9617-5AF27C8430EE}"/>
    <cellStyle name="Normal 9 4 7 4 2" xfId="5012" xr:uid="{09121E83-1DCD-46BA-9C34-0D99345CDC12}"/>
    <cellStyle name="Normal 9 4 7 5" xfId="5009" xr:uid="{CAAF2152-A310-4051-88A5-AD818DE4E5AF}"/>
    <cellStyle name="Normal 9 4 8" xfId="2446" xr:uid="{446647B8-5D2C-4C8C-9ABD-7A27DFE20221}"/>
    <cellStyle name="Normal 9 4 8 2" xfId="4120" xr:uid="{5D7943EE-1CF6-46C4-ADC0-6FA012536145}"/>
    <cellStyle name="Normal 9 4 8 2 2" xfId="5014" xr:uid="{BDDEA6ED-109F-4853-94FF-16CF7C08A1B3}"/>
    <cellStyle name="Normal 9 4 8 3" xfId="4121" xr:uid="{8DAB7A96-3003-4DBF-99B9-33ACA4071796}"/>
    <cellStyle name="Normal 9 4 8 3 2" xfId="5015" xr:uid="{C190561F-4D47-42BD-BC24-D12433FF8BB6}"/>
    <cellStyle name="Normal 9 4 8 4" xfId="4122" xr:uid="{B83B44D2-6941-484B-96AE-ED0A01BDD312}"/>
    <cellStyle name="Normal 9 4 8 4 2" xfId="5016" xr:uid="{753DF6FA-B7EA-460E-B78C-FCF6625FFB82}"/>
    <cellStyle name="Normal 9 4 8 5" xfId="5013" xr:uid="{C9B013EB-2E73-4F4B-9B9A-513C5B87CF97}"/>
    <cellStyle name="Normal 9 4 9" xfId="4123" xr:uid="{8E4B84E9-0379-4275-9675-8A99B3C832C6}"/>
    <cellStyle name="Normal 9 4 9 2" xfId="5017" xr:uid="{173811A2-E92C-45CC-85A2-3E853B8AC38E}"/>
    <cellStyle name="Normal 9 5" xfId="179" xr:uid="{EFE594AA-EF0E-432F-82DD-95C5CCF95B56}"/>
    <cellStyle name="Normal 9 5 10" xfId="4124" xr:uid="{6507DBCF-925E-49D0-89EE-97D1C53EB113}"/>
    <cellStyle name="Normal 9 5 10 2" xfId="5019" xr:uid="{929323E6-1395-4925-9942-DC6CEECC0F84}"/>
    <cellStyle name="Normal 9 5 11" xfId="4125" xr:uid="{0C8FC126-F6D6-4CB7-88EC-E36EEFE78F4B}"/>
    <cellStyle name="Normal 9 5 11 2" xfId="5020" xr:uid="{48CC286C-1F78-427C-9B1B-8EA5688438E4}"/>
    <cellStyle name="Normal 9 5 12" xfId="5018" xr:uid="{7063F2F4-B47A-4707-892D-D65178A27269}"/>
    <cellStyle name="Normal 9 5 2" xfId="180" xr:uid="{655D90D6-4AFF-4028-BE18-7770349A0CC4}"/>
    <cellStyle name="Normal 9 5 2 10" xfId="5021" xr:uid="{6BBD1F86-302E-4E32-BCCB-FAD1825570DE}"/>
    <cellStyle name="Normal 9 5 2 2" xfId="419" xr:uid="{B6828BE6-EF4C-4FFE-87DB-CC55138A545A}"/>
    <cellStyle name="Normal 9 5 2 2 2" xfId="868" xr:uid="{AFD1E5F9-874A-435F-9068-DB35930953A8}"/>
    <cellStyle name="Normal 9 5 2 2 2 2" xfId="869" xr:uid="{BDE97017-8EDD-4BA5-91CC-69572C73922B}"/>
    <cellStyle name="Normal 9 5 2 2 2 2 2" xfId="2447" xr:uid="{97631AE3-5C67-4B0A-82AC-475088BCF34C}"/>
    <cellStyle name="Normal 9 5 2 2 2 2 2 2" xfId="5025" xr:uid="{98ED89AB-DE9C-405E-9FBA-0307002EDEDD}"/>
    <cellStyle name="Normal 9 5 2 2 2 2 3" xfId="4126" xr:uid="{241892AF-6C90-469E-985C-CAEC984E3B83}"/>
    <cellStyle name="Normal 9 5 2 2 2 2 3 2" xfId="5026" xr:uid="{627DDD7A-F12D-44BF-AFCD-0C64B47344BB}"/>
    <cellStyle name="Normal 9 5 2 2 2 2 4" xfId="4127" xr:uid="{55EE93FE-C1ED-4129-8C31-BDCF9150E01B}"/>
    <cellStyle name="Normal 9 5 2 2 2 2 4 2" xfId="5027" xr:uid="{8BCED9AA-9231-49AF-9090-AD4090A102CF}"/>
    <cellStyle name="Normal 9 5 2 2 2 2 5" xfId="5024" xr:uid="{AAB641F2-279B-47D7-B370-C8D16B02905D}"/>
    <cellStyle name="Normal 9 5 2 2 2 3" xfId="2448" xr:uid="{D4CF82A4-8E79-42AE-AD2C-500F7F649AD6}"/>
    <cellStyle name="Normal 9 5 2 2 2 3 2" xfId="4128" xr:uid="{A1123018-7E9F-481A-908C-7866752620D9}"/>
    <cellStyle name="Normal 9 5 2 2 2 3 2 2" xfId="5029" xr:uid="{A3CAB79B-0402-4642-A288-AF0E084FD54F}"/>
    <cellStyle name="Normal 9 5 2 2 2 3 3" xfId="4129" xr:uid="{AEAE5F79-6CFF-4473-BCC3-5B2612A155F1}"/>
    <cellStyle name="Normal 9 5 2 2 2 3 3 2" xfId="5030" xr:uid="{859113DA-8DE9-4899-BB2F-C0BB8FCCB858}"/>
    <cellStyle name="Normal 9 5 2 2 2 3 4" xfId="4130" xr:uid="{0EE64D6A-632E-4796-804D-E4D26CAADD65}"/>
    <cellStyle name="Normal 9 5 2 2 2 3 4 2" xfId="5031" xr:uid="{A149BB94-C4F5-4647-A701-EDB669BA9CE0}"/>
    <cellStyle name="Normal 9 5 2 2 2 3 5" xfId="5028" xr:uid="{E48363AC-A3C2-48E6-899D-D5B1655DCF4D}"/>
    <cellStyle name="Normal 9 5 2 2 2 4" xfId="4131" xr:uid="{91EBB0C9-7BEE-4644-9C28-3D87B415F8A1}"/>
    <cellStyle name="Normal 9 5 2 2 2 4 2" xfId="5032" xr:uid="{C3490884-77F4-4122-BB32-9B3248CDEA8A}"/>
    <cellStyle name="Normal 9 5 2 2 2 5" xfId="4132" xr:uid="{170D07F1-7538-499D-950C-F2AB56F360B6}"/>
    <cellStyle name="Normal 9 5 2 2 2 5 2" xfId="5033" xr:uid="{CC9471D2-8F15-4038-A669-D5DCEEE91756}"/>
    <cellStyle name="Normal 9 5 2 2 2 6" xfId="4133" xr:uid="{954E595E-23BB-44BB-8D5B-0CC607D384EF}"/>
    <cellStyle name="Normal 9 5 2 2 2 6 2" xfId="5034" xr:uid="{16F633F3-E8FE-49CA-A2F7-84C73C5957B5}"/>
    <cellStyle name="Normal 9 5 2 2 2 7" xfId="5023" xr:uid="{AECBFAAA-C03D-4325-BF20-DF8359FF88CF}"/>
    <cellStyle name="Normal 9 5 2 2 3" xfId="870" xr:uid="{72294144-2190-464B-AADB-BD59CC8B7AE7}"/>
    <cellStyle name="Normal 9 5 2 2 3 2" xfId="2449" xr:uid="{23C99FA7-F89A-4E1C-BD45-DBA86BB31F8F}"/>
    <cellStyle name="Normal 9 5 2 2 3 2 2" xfId="4134" xr:uid="{E35D0F2C-FC55-49CB-89C6-86E22ECE3CDA}"/>
    <cellStyle name="Normal 9 5 2 2 3 2 2 2" xfId="5037" xr:uid="{110CFAF8-3665-46E1-8E29-F87FFCD9C907}"/>
    <cellStyle name="Normal 9 5 2 2 3 2 3" xfId="4135" xr:uid="{B8CCA11D-1471-4EC8-AB8D-585110BB012A}"/>
    <cellStyle name="Normal 9 5 2 2 3 2 3 2" xfId="5038" xr:uid="{C6577641-7521-47B3-92B4-1E9CF1A45145}"/>
    <cellStyle name="Normal 9 5 2 2 3 2 4" xfId="4136" xr:uid="{B86E59B8-127D-4A65-B949-8618623B6257}"/>
    <cellStyle name="Normal 9 5 2 2 3 2 4 2" xfId="5039" xr:uid="{78620804-921C-41AD-ACDD-48C057E3DFE0}"/>
    <cellStyle name="Normal 9 5 2 2 3 2 5" xfId="5036" xr:uid="{ADB66E11-02B1-4F19-9B8F-4CC0BFC9A3D4}"/>
    <cellStyle name="Normal 9 5 2 2 3 3" xfId="4137" xr:uid="{7A36B810-99A8-4EB5-9554-41DC217918EF}"/>
    <cellStyle name="Normal 9 5 2 2 3 3 2" xfId="5040" xr:uid="{61FED4E0-1746-4D71-9545-DAB01A4343A1}"/>
    <cellStyle name="Normal 9 5 2 2 3 4" xfId="4138" xr:uid="{AB4F8879-DE35-41ED-9343-DB49C9205D1F}"/>
    <cellStyle name="Normal 9 5 2 2 3 4 2" xfId="5041" xr:uid="{81EF68CE-FC20-4151-914B-14BABFF06780}"/>
    <cellStyle name="Normal 9 5 2 2 3 5" xfId="4139" xr:uid="{D2E5E8A9-9B73-4187-813D-B6BC1F8E5DAE}"/>
    <cellStyle name="Normal 9 5 2 2 3 5 2" xfId="5042" xr:uid="{29B68E7C-20DC-4804-A249-3CA122326901}"/>
    <cellStyle name="Normal 9 5 2 2 3 6" xfId="5035" xr:uid="{55BAFBB6-AC4A-46D4-8067-1499840B9129}"/>
    <cellStyle name="Normal 9 5 2 2 4" xfId="2450" xr:uid="{07F04154-5066-46F6-A693-4A1098FE3CDD}"/>
    <cellStyle name="Normal 9 5 2 2 4 2" xfId="4140" xr:uid="{FD556EAC-CC79-4870-B145-A523BD917A91}"/>
    <cellStyle name="Normal 9 5 2 2 4 2 2" xfId="5044" xr:uid="{A4F04E31-9945-41E3-A65C-B10662793672}"/>
    <cellStyle name="Normal 9 5 2 2 4 3" xfId="4141" xr:uid="{6BECF0A6-3D98-4751-991C-85CB8DC106C1}"/>
    <cellStyle name="Normal 9 5 2 2 4 3 2" xfId="5045" xr:uid="{C80589EE-784B-4A7C-B9E8-56D2B1C61542}"/>
    <cellStyle name="Normal 9 5 2 2 4 4" xfId="4142" xr:uid="{469248E4-34B7-48D0-B186-58D2E9F1BB90}"/>
    <cellStyle name="Normal 9 5 2 2 4 4 2" xfId="5046" xr:uid="{CA58BDF2-1040-42F3-A578-1CEC5C84CA94}"/>
    <cellStyle name="Normal 9 5 2 2 4 5" xfId="5043" xr:uid="{27B47DDD-423A-4889-A626-5B6098A4D0CD}"/>
    <cellStyle name="Normal 9 5 2 2 5" xfId="4143" xr:uid="{65D80EC3-EBB5-4615-ABBC-B369D248F61D}"/>
    <cellStyle name="Normal 9 5 2 2 5 2" xfId="4144" xr:uid="{A4A9143B-EF41-4E08-B94D-5188D448AA5A}"/>
    <cellStyle name="Normal 9 5 2 2 5 2 2" xfId="5048" xr:uid="{FF43E55E-6908-4BBE-9F57-FF3B4B9AC639}"/>
    <cellStyle name="Normal 9 5 2 2 5 3" xfId="4145" xr:uid="{866B31F3-EC5D-4192-A47A-CF3DBDAD1D4A}"/>
    <cellStyle name="Normal 9 5 2 2 5 3 2" xfId="5049" xr:uid="{0564615C-D4D2-45DF-94E8-39FB92273F7C}"/>
    <cellStyle name="Normal 9 5 2 2 5 4" xfId="4146" xr:uid="{27B612EC-A747-40CC-800D-46E5CE9B1881}"/>
    <cellStyle name="Normal 9 5 2 2 5 4 2" xfId="5050" xr:uid="{B93916AB-9B88-4633-B2EA-8036EAAF8087}"/>
    <cellStyle name="Normal 9 5 2 2 5 5" xfId="5047" xr:uid="{EA3F6636-7553-4C3E-A964-F3B1276B8167}"/>
    <cellStyle name="Normal 9 5 2 2 6" xfId="4147" xr:uid="{B8F287D8-3391-44B1-BE6B-02647C6ED591}"/>
    <cellStyle name="Normal 9 5 2 2 6 2" xfId="5051" xr:uid="{C63428BE-94ED-4A14-9707-B003AD36E9DD}"/>
    <cellStyle name="Normal 9 5 2 2 7" xfId="4148" xr:uid="{B55B6F1D-B9DC-42A5-BC50-159DF063F9B0}"/>
    <cellStyle name="Normal 9 5 2 2 7 2" xfId="5052" xr:uid="{5DD349F5-F6F0-4594-A54B-6CED56E84D65}"/>
    <cellStyle name="Normal 9 5 2 2 8" xfId="4149" xr:uid="{A8BEA352-FD5A-44DB-A495-69CA60B76775}"/>
    <cellStyle name="Normal 9 5 2 2 8 2" xfId="5053" xr:uid="{FA59651B-8689-4E0A-B223-587920629822}"/>
    <cellStyle name="Normal 9 5 2 2 9" xfId="5022" xr:uid="{619DCBCB-988C-4D23-BCB0-A13F7B28B061}"/>
    <cellStyle name="Normal 9 5 2 3" xfId="871" xr:uid="{CC4D1176-0A82-4F3E-9B5E-8293E1AF908F}"/>
    <cellStyle name="Normal 9 5 2 3 2" xfId="872" xr:uid="{03BE863B-0173-42E8-A1B5-CFFB7DD9ED1A}"/>
    <cellStyle name="Normal 9 5 2 3 2 2" xfId="873" xr:uid="{196212CB-D33A-42B0-B73E-B29BA9BE8BFF}"/>
    <cellStyle name="Normal 9 5 2 3 2 2 2" xfId="5056" xr:uid="{1D91061D-073E-4038-8F40-7EBFD02B5367}"/>
    <cellStyle name="Normal 9 5 2 3 2 3" xfId="4150" xr:uid="{AC639688-02D6-4FEA-99E3-C5D3A19AA1F8}"/>
    <cellStyle name="Normal 9 5 2 3 2 3 2" xfId="5057" xr:uid="{2A8B0EBF-9814-4A63-A080-B4475EA84AB9}"/>
    <cellStyle name="Normal 9 5 2 3 2 4" xfId="4151" xr:uid="{61A49B68-834A-4D01-83CE-CC83582AAE32}"/>
    <cellStyle name="Normal 9 5 2 3 2 4 2" xfId="5058" xr:uid="{799E1BA7-DF8E-45B6-A729-3A02C3E7CDE0}"/>
    <cellStyle name="Normal 9 5 2 3 2 5" xfId="5055" xr:uid="{194EDA86-A408-4A0E-8F7F-D3F6DC67C504}"/>
    <cellStyle name="Normal 9 5 2 3 3" xfId="874" xr:uid="{4D123CC5-7D7A-469B-B378-070CD6DA9299}"/>
    <cellStyle name="Normal 9 5 2 3 3 2" xfId="4152" xr:uid="{714DAA26-14C4-4245-8C65-C042B7E3D6D7}"/>
    <cellStyle name="Normal 9 5 2 3 3 2 2" xfId="5060" xr:uid="{296FF5A9-4162-49D5-9F81-C4AB2349D315}"/>
    <cellStyle name="Normal 9 5 2 3 3 3" xfId="4153" xr:uid="{069D5F9E-54B9-4B0B-94C7-EFE43DD2F472}"/>
    <cellStyle name="Normal 9 5 2 3 3 3 2" xfId="5061" xr:uid="{DBD76DF9-8D35-493A-B3F6-A816F3A1B47B}"/>
    <cellStyle name="Normal 9 5 2 3 3 4" xfId="4154" xr:uid="{32A0FEBB-54D2-400E-A272-6241B39546C2}"/>
    <cellStyle name="Normal 9 5 2 3 3 4 2" xfId="5062" xr:uid="{93A8E0F8-BD00-4951-96EF-7FB44FD1540C}"/>
    <cellStyle name="Normal 9 5 2 3 3 5" xfId="5059" xr:uid="{D5044D19-CC22-4883-A83F-F70E6232A645}"/>
    <cellStyle name="Normal 9 5 2 3 4" xfId="4155" xr:uid="{2884BF3E-2216-45CA-A561-51EDF89AC270}"/>
    <cellStyle name="Normal 9 5 2 3 4 2" xfId="5063" xr:uid="{6CEC63C9-FF3B-4667-8DD1-C19D8D4813FD}"/>
    <cellStyle name="Normal 9 5 2 3 5" xfId="4156" xr:uid="{251A3BD8-BDAA-4745-8D01-C8A7CB1F226C}"/>
    <cellStyle name="Normal 9 5 2 3 5 2" xfId="5064" xr:uid="{B1A1D6E1-4A28-49B6-AF79-C7C8B6F3B500}"/>
    <cellStyle name="Normal 9 5 2 3 6" xfId="4157" xr:uid="{B720A283-BFCE-43BE-A2B9-F895BEA499C5}"/>
    <cellStyle name="Normal 9 5 2 3 6 2" xfId="5065" xr:uid="{5CDBD90C-4E5C-496E-98BE-0A42D5190E8F}"/>
    <cellStyle name="Normal 9 5 2 3 7" xfId="5054" xr:uid="{AAD730BF-5343-40D0-89E8-FD61112B43A9}"/>
    <cellStyle name="Normal 9 5 2 4" xfId="875" xr:uid="{19619B75-43EF-41E6-963A-2C8B1D514F01}"/>
    <cellStyle name="Normal 9 5 2 4 2" xfId="876" xr:uid="{A2FAC6DA-0B13-483C-A96E-9FCEE5BAAA09}"/>
    <cellStyle name="Normal 9 5 2 4 2 2" xfId="4158" xr:uid="{5FDD6AA3-330C-4E64-BEF6-A08EF42EF19D}"/>
    <cellStyle name="Normal 9 5 2 4 2 2 2" xfId="5068" xr:uid="{EF2AA3D2-2C0C-4303-88AE-C9DF0BA7CC75}"/>
    <cellStyle name="Normal 9 5 2 4 2 3" xfId="4159" xr:uid="{262A7A64-599D-41C0-921E-5983A1D1C21C}"/>
    <cellStyle name="Normal 9 5 2 4 2 3 2" xfId="5069" xr:uid="{CCC5BAE3-BB52-48AB-8FB0-2B72D1652193}"/>
    <cellStyle name="Normal 9 5 2 4 2 4" xfId="4160" xr:uid="{548C7674-29BB-40DF-B305-6C1C00E2B92C}"/>
    <cellStyle name="Normal 9 5 2 4 2 4 2" xfId="5070" xr:uid="{11C91D27-A05F-43BC-B30C-263F6F7F8B79}"/>
    <cellStyle name="Normal 9 5 2 4 2 5" xfId="5067" xr:uid="{19C8564E-1946-43B1-B69A-B8482A2DE10F}"/>
    <cellStyle name="Normal 9 5 2 4 3" xfId="4161" xr:uid="{A9DF214C-A07B-4143-BBA5-F399523E2E11}"/>
    <cellStyle name="Normal 9 5 2 4 3 2" xfId="5071" xr:uid="{54EB2975-5EA9-4369-8969-89E27F7FF1F1}"/>
    <cellStyle name="Normal 9 5 2 4 4" xfId="4162" xr:uid="{DDB07FAB-5CC6-4D1A-9350-2781A4F73682}"/>
    <cellStyle name="Normal 9 5 2 4 4 2" xfId="5072" xr:uid="{BC519DD0-880A-4D0B-927C-6461FCDCED9F}"/>
    <cellStyle name="Normal 9 5 2 4 5" xfId="4163" xr:uid="{E07BD8D6-096C-4BD2-BDEA-9E48DFB09A67}"/>
    <cellStyle name="Normal 9 5 2 4 5 2" xfId="5073" xr:uid="{1E8D57A1-2F78-4810-8364-F5244D04B7B1}"/>
    <cellStyle name="Normal 9 5 2 4 6" xfId="5066" xr:uid="{37C9FA2A-65F9-45FC-99B0-5F88AFB0A39E}"/>
    <cellStyle name="Normal 9 5 2 5" xfId="877" xr:uid="{F6C63283-1529-43F3-B8EC-0CD3A0263FEB}"/>
    <cellStyle name="Normal 9 5 2 5 2" xfId="4164" xr:uid="{E42DDD9B-E384-43FA-95BB-4317A8147AE1}"/>
    <cellStyle name="Normal 9 5 2 5 2 2" xfId="5075" xr:uid="{A2A4C455-3699-4073-BF74-6E30434EC049}"/>
    <cellStyle name="Normal 9 5 2 5 3" xfId="4165" xr:uid="{61ECECA7-4E0B-4EC1-BB48-BA12FFEE1D5E}"/>
    <cellStyle name="Normal 9 5 2 5 3 2" xfId="5076" xr:uid="{D6E5E64F-553F-4B3C-AFEF-159FB8ADC4CC}"/>
    <cellStyle name="Normal 9 5 2 5 4" xfId="4166" xr:uid="{AAA08030-4F72-40C4-99EB-6F98FE6E016E}"/>
    <cellStyle name="Normal 9 5 2 5 4 2" xfId="5077" xr:uid="{B74E612A-AAD5-4977-9AC8-DDA1A4DABACD}"/>
    <cellStyle name="Normal 9 5 2 5 5" xfId="5074" xr:uid="{F6F8DBCC-9902-4995-83B2-FD72A964D6F0}"/>
    <cellStyle name="Normal 9 5 2 6" xfId="4167" xr:uid="{77DB4EBE-3FED-41FC-86C5-F8C770A8EDDE}"/>
    <cellStyle name="Normal 9 5 2 6 2" xfId="4168" xr:uid="{F1FF30E9-F331-4126-8E0A-DF076EBFBFF9}"/>
    <cellStyle name="Normal 9 5 2 6 2 2" xfId="5079" xr:uid="{A3C2CD48-BD70-4DE6-920F-8EEAEE8F9281}"/>
    <cellStyle name="Normal 9 5 2 6 3" xfId="4169" xr:uid="{9FA34754-6A87-4C81-812D-B084FE449122}"/>
    <cellStyle name="Normal 9 5 2 6 3 2" xfId="5080" xr:uid="{08A0AEC0-577D-4EE0-A038-3784CE5713A2}"/>
    <cellStyle name="Normal 9 5 2 6 4" xfId="4170" xr:uid="{48488A0D-6B7F-4202-AC3D-AF765F5A9A8B}"/>
    <cellStyle name="Normal 9 5 2 6 4 2" xfId="5081" xr:uid="{6C65FD51-4C85-408F-8AEA-2DB5CC37515C}"/>
    <cellStyle name="Normal 9 5 2 6 5" xfId="5078" xr:uid="{A6695E94-7FDC-40D9-80BC-934C7737E234}"/>
    <cellStyle name="Normal 9 5 2 7" xfId="4171" xr:uid="{5C832728-9A75-4DFF-BFB4-770B9BA7826E}"/>
    <cellStyle name="Normal 9 5 2 7 2" xfId="5082" xr:uid="{C1FC6534-EBF0-4055-B29D-856B2081051D}"/>
    <cellStyle name="Normal 9 5 2 8" xfId="4172" xr:uid="{5F85C5DB-AE0B-4199-ACA9-6120290EF8F2}"/>
    <cellStyle name="Normal 9 5 2 8 2" xfId="5083" xr:uid="{0F81FB82-0CDF-445A-AD43-94DF57732EB3}"/>
    <cellStyle name="Normal 9 5 2 9" xfId="4173" xr:uid="{0730CCE8-CFF0-406D-ADFA-877DA3B75600}"/>
    <cellStyle name="Normal 9 5 2 9 2" xfId="5084" xr:uid="{320288AC-ADEB-4212-AA52-C261656B6526}"/>
    <cellStyle name="Normal 9 5 3" xfId="420" xr:uid="{15F8363D-E25B-4745-AEF6-057A0A85B62D}"/>
    <cellStyle name="Normal 9 5 3 2" xfId="878" xr:uid="{FBCBB79D-12AC-4BBF-A91E-C316BA2C0C1B}"/>
    <cellStyle name="Normal 9 5 3 2 2" xfId="879" xr:uid="{A8C597A7-1C29-4D0F-8199-1FFB8C037BAD}"/>
    <cellStyle name="Normal 9 5 3 2 2 2" xfId="2451" xr:uid="{9855C97F-700F-404F-8E4B-8509E5ED4148}"/>
    <cellStyle name="Normal 9 5 3 2 2 2 2" xfId="2452" xr:uid="{D14697AA-8BE4-4412-A90B-1D286E89DDAF}"/>
    <cellStyle name="Normal 9 5 3 2 2 2 2 2" xfId="5089" xr:uid="{C09E3AA0-8693-4A19-8D08-2A157B4B8721}"/>
    <cellStyle name="Normal 9 5 3 2 2 2 3" xfId="5088" xr:uid="{690EA4A8-1718-4D44-A6FF-532A80B10067}"/>
    <cellStyle name="Normal 9 5 3 2 2 3" xfId="2453" xr:uid="{B8DD4E88-C0D5-4592-A6F3-D614EEEA312C}"/>
    <cellStyle name="Normal 9 5 3 2 2 3 2" xfId="5090" xr:uid="{D8B53B6D-478F-4D23-BC70-54E22EB714C2}"/>
    <cellStyle name="Normal 9 5 3 2 2 4" xfId="4174" xr:uid="{D6BFCD42-9159-415F-B1FF-063F8B7329E9}"/>
    <cellStyle name="Normal 9 5 3 2 2 4 2" xfId="5091" xr:uid="{713A5F30-BC51-430F-B10F-C67E3DA36AA0}"/>
    <cellStyle name="Normal 9 5 3 2 2 5" xfId="5087" xr:uid="{EB34982D-0314-49C4-ABCE-0E4E7F3ACEEE}"/>
    <cellStyle name="Normal 9 5 3 2 3" xfId="2454" xr:uid="{65A9C9E6-66D1-4C0F-89F9-75F5900F3EB2}"/>
    <cellStyle name="Normal 9 5 3 2 3 2" xfId="2455" xr:uid="{366834A0-EB9E-4A93-B7BE-C5539E4ABDC2}"/>
    <cellStyle name="Normal 9 5 3 2 3 2 2" xfId="5093" xr:uid="{19678B5F-2CCB-448C-9984-4BBC3BCEF7F2}"/>
    <cellStyle name="Normal 9 5 3 2 3 3" xfId="4175" xr:uid="{800233BC-64AF-4B4E-9FB3-B1146A096E5A}"/>
    <cellStyle name="Normal 9 5 3 2 3 3 2" xfId="5094" xr:uid="{955B5884-1F9A-4834-AB98-C21CC9D4FF0C}"/>
    <cellStyle name="Normal 9 5 3 2 3 4" xfId="4176" xr:uid="{A1F0AB9A-D5C7-43D1-848B-59F2311A0676}"/>
    <cellStyle name="Normal 9 5 3 2 3 4 2" xfId="5095" xr:uid="{0471E1AD-A112-4DF3-B377-346AD89715F9}"/>
    <cellStyle name="Normal 9 5 3 2 3 5" xfId="5092" xr:uid="{A721AB1D-35E3-4F37-973A-233D9ACDCFD9}"/>
    <cellStyle name="Normal 9 5 3 2 4" xfId="2456" xr:uid="{FB2348F3-B193-483F-9C2A-D47D60BE98AC}"/>
    <cellStyle name="Normal 9 5 3 2 4 2" xfId="5096" xr:uid="{6E219CD6-61B4-42D7-8F1D-E5EC22B9670B}"/>
    <cellStyle name="Normal 9 5 3 2 5" xfId="4177" xr:uid="{A2F1079B-7BF2-44D9-BC87-B5519247B705}"/>
    <cellStyle name="Normal 9 5 3 2 5 2" xfId="5097" xr:uid="{F6D5ACF0-4FEC-471B-80D5-6B6A86BC53D8}"/>
    <cellStyle name="Normal 9 5 3 2 6" xfId="4178" xr:uid="{2F2AFA20-A14F-4011-ACC8-4002A7A3ADA6}"/>
    <cellStyle name="Normal 9 5 3 2 6 2" xfId="5098" xr:uid="{BAF53D81-7311-4017-A257-88F1F7CC7228}"/>
    <cellStyle name="Normal 9 5 3 2 7" xfId="5086" xr:uid="{1F31B418-0E76-4AC4-BC46-79B7D839ECCA}"/>
    <cellStyle name="Normal 9 5 3 3" xfId="880" xr:uid="{80EE6C6E-25F9-4DF3-BA41-90C273165885}"/>
    <cellStyle name="Normal 9 5 3 3 2" xfId="2457" xr:uid="{FE30ACDF-2DE5-4305-9209-D310547C2245}"/>
    <cellStyle name="Normal 9 5 3 3 2 2" xfId="2458" xr:uid="{7DCCDE00-0C3C-4B17-B54A-A340A5DEFB08}"/>
    <cellStyle name="Normal 9 5 3 3 2 2 2" xfId="5101" xr:uid="{F00B5D97-38EC-42DB-A2CB-C72D07993DFA}"/>
    <cellStyle name="Normal 9 5 3 3 2 3" xfId="4179" xr:uid="{CBBD55FA-BC3A-4E83-AD4A-E4D64518DAF5}"/>
    <cellStyle name="Normal 9 5 3 3 2 3 2" xfId="5102" xr:uid="{9058C545-F46A-41B7-A326-932B5ACB1DD5}"/>
    <cellStyle name="Normal 9 5 3 3 2 4" xfId="4180" xr:uid="{71623CC5-473B-4F5B-BCA6-85D846CB5095}"/>
    <cellStyle name="Normal 9 5 3 3 2 4 2" xfId="5103" xr:uid="{52B26378-7D26-4544-AB35-BCBED217CFCB}"/>
    <cellStyle name="Normal 9 5 3 3 2 5" xfId="5100" xr:uid="{E8B8E57B-15FB-42B0-8CE3-F5879020F329}"/>
    <cellStyle name="Normal 9 5 3 3 3" xfId="2459" xr:uid="{710B5955-2AC7-431D-A0D8-D8BCA5CC4861}"/>
    <cellStyle name="Normal 9 5 3 3 3 2" xfId="5104" xr:uid="{137D14FA-7CC1-461E-B8AB-2B855262D0B1}"/>
    <cellStyle name="Normal 9 5 3 3 4" xfId="4181" xr:uid="{00B53DF5-D27F-4140-B132-3FFC1A6B8172}"/>
    <cellStyle name="Normal 9 5 3 3 4 2" xfId="5105" xr:uid="{74DFE9CA-4798-40C3-851E-228B6D3EC895}"/>
    <cellStyle name="Normal 9 5 3 3 5" xfId="4182" xr:uid="{F0FCF8CD-0561-4658-9EF8-7FC6545A00D5}"/>
    <cellStyle name="Normal 9 5 3 3 5 2" xfId="5106" xr:uid="{5FB1A8F0-D40A-45A8-9036-6AAA8B0ECEA0}"/>
    <cellStyle name="Normal 9 5 3 3 6" xfId="5099" xr:uid="{0202D3C2-CD13-4454-A153-B841741850D9}"/>
    <cellStyle name="Normal 9 5 3 4" xfId="2460" xr:uid="{2AEA320E-0B9D-4813-9383-EC38A8C2E14A}"/>
    <cellStyle name="Normal 9 5 3 4 2" xfId="2461" xr:uid="{3A6754AE-6594-4DD5-AAE5-8B130F875646}"/>
    <cellStyle name="Normal 9 5 3 4 2 2" xfId="5108" xr:uid="{2101C9C0-5F9C-4F4E-AD76-4CE2491EB306}"/>
    <cellStyle name="Normal 9 5 3 4 3" xfId="4183" xr:uid="{9E7001FC-2905-46DE-ADB7-2472732B6929}"/>
    <cellStyle name="Normal 9 5 3 4 3 2" xfId="5109" xr:uid="{299F0EEC-D4E4-4D6F-A1AB-1C54110176BE}"/>
    <cellStyle name="Normal 9 5 3 4 4" xfId="4184" xr:uid="{CE5F25C3-495E-43D6-8219-8A4377B11B9B}"/>
    <cellStyle name="Normal 9 5 3 4 4 2" xfId="5110" xr:uid="{5E695ECC-C6DC-4C0B-8FD3-2C99711698C0}"/>
    <cellStyle name="Normal 9 5 3 4 5" xfId="5107" xr:uid="{E0D9C14B-22B1-44FA-BD0B-065BC48BFA91}"/>
    <cellStyle name="Normal 9 5 3 5" xfId="2462" xr:uid="{FB619F37-FE1F-4D54-BE0E-2BAD378014CF}"/>
    <cellStyle name="Normal 9 5 3 5 2" xfId="4185" xr:uid="{04036716-83EA-4C6F-9E6E-FB1A1B302922}"/>
    <cellStyle name="Normal 9 5 3 5 2 2" xfId="5112" xr:uid="{FB93310A-9A1D-4A0E-8EDA-4115D8D1C6CB}"/>
    <cellStyle name="Normal 9 5 3 5 3" xfId="4186" xr:uid="{6C19BEB6-0321-4BA1-A0CF-067798FE314E}"/>
    <cellStyle name="Normal 9 5 3 5 3 2" xfId="5113" xr:uid="{9656D342-CEB1-4016-A790-3D83AB062FFD}"/>
    <cellStyle name="Normal 9 5 3 5 4" xfId="4187" xr:uid="{0D980A31-4E8E-4C69-BEF5-91150F5372D4}"/>
    <cellStyle name="Normal 9 5 3 5 4 2" xfId="5114" xr:uid="{6E20BF14-4FA1-4AE9-9CAD-EFA9385C1B2A}"/>
    <cellStyle name="Normal 9 5 3 5 5" xfId="5111" xr:uid="{F8AA3134-94B7-4CD9-951C-34918C02AA72}"/>
    <cellStyle name="Normal 9 5 3 6" xfId="4188" xr:uid="{86FB7190-2C2A-4503-A39E-B87893A78A13}"/>
    <cellStyle name="Normal 9 5 3 6 2" xfId="5115" xr:uid="{897C1A47-E9E0-4EFB-8F7C-592F03BF06E5}"/>
    <cellStyle name="Normal 9 5 3 7" xfId="4189" xr:uid="{2A909CFF-D6A7-4D3B-A10A-766CC567A545}"/>
    <cellStyle name="Normal 9 5 3 7 2" xfId="5116" xr:uid="{7EA77B5E-41E5-49DD-88F9-4576EE2D7F54}"/>
    <cellStyle name="Normal 9 5 3 8" xfId="4190" xr:uid="{0514D65C-C472-4877-8CBA-E7547E2C324A}"/>
    <cellStyle name="Normal 9 5 3 8 2" xfId="5117" xr:uid="{25A5A350-B37E-4B06-968F-DF3E040B9281}"/>
    <cellStyle name="Normal 9 5 3 9" xfId="5085" xr:uid="{D2D9EDFB-6EFA-490D-9A5F-1E58AD47DF34}"/>
    <cellStyle name="Normal 9 5 4" xfId="421" xr:uid="{D2FD1BC3-8A0F-42F3-BAEE-25D06FFE5DFB}"/>
    <cellStyle name="Normal 9 5 4 2" xfId="881" xr:uid="{2B8F6189-98F8-4DBE-8B8F-9117DD4F3069}"/>
    <cellStyle name="Normal 9 5 4 2 2" xfId="882" xr:uid="{477553DA-5BD7-4794-BEED-544283503FBC}"/>
    <cellStyle name="Normal 9 5 4 2 2 2" xfId="2463" xr:uid="{85C0207D-5B81-4305-9586-E2D544AA7676}"/>
    <cellStyle name="Normal 9 5 4 2 2 2 2" xfId="5121" xr:uid="{19EB1897-0982-4135-8E61-8A74435C67FF}"/>
    <cellStyle name="Normal 9 5 4 2 2 3" xfId="4191" xr:uid="{F5496387-4DC4-4A00-80B4-01C5EB771339}"/>
    <cellStyle name="Normal 9 5 4 2 2 3 2" xfId="5122" xr:uid="{1F00D14C-36AA-4C85-9C09-B7B727F0649F}"/>
    <cellStyle name="Normal 9 5 4 2 2 4" xfId="4192" xr:uid="{53DEBAE0-592F-4404-B6FC-47679B1E91EA}"/>
    <cellStyle name="Normal 9 5 4 2 2 4 2" xfId="5123" xr:uid="{533AE35A-A60B-49D8-82DF-8FB71FCA3E7E}"/>
    <cellStyle name="Normal 9 5 4 2 2 5" xfId="5120" xr:uid="{6322C1C8-8EC1-4CAE-AD1C-5ACB712C0AEB}"/>
    <cellStyle name="Normal 9 5 4 2 3" xfId="2464" xr:uid="{FDA22B49-B762-45F6-A568-4DEA0627EB95}"/>
    <cellStyle name="Normal 9 5 4 2 3 2" xfId="5124" xr:uid="{4E721CE3-2476-41DC-8BA2-70C121D7DD6D}"/>
    <cellStyle name="Normal 9 5 4 2 4" xfId="4193" xr:uid="{70BB8D22-0DC3-49E6-B388-382E55C4B38D}"/>
    <cellStyle name="Normal 9 5 4 2 4 2" xfId="5125" xr:uid="{243ABD2E-861D-4F65-9AF5-A6EACF129604}"/>
    <cellStyle name="Normal 9 5 4 2 5" xfId="4194" xr:uid="{52BBA199-B107-4041-818C-CADD3D83E9E6}"/>
    <cellStyle name="Normal 9 5 4 2 5 2" xfId="5126" xr:uid="{CC7B5AD1-2878-4DDA-A70F-69F79A9DA34D}"/>
    <cellStyle name="Normal 9 5 4 2 6" xfId="5119" xr:uid="{EF6943A9-6745-4EAB-AA31-C8AE40E3F0ED}"/>
    <cellStyle name="Normal 9 5 4 3" xfId="883" xr:uid="{ADBD8CA0-72C8-48E3-AA16-D75E0BE8DC09}"/>
    <cellStyle name="Normal 9 5 4 3 2" xfId="2465" xr:uid="{B1C261B4-129B-412E-A398-63FFF1B54785}"/>
    <cellStyle name="Normal 9 5 4 3 2 2" xfId="5128" xr:uid="{4051452A-0F9F-4684-A481-A498FA6837A0}"/>
    <cellStyle name="Normal 9 5 4 3 3" xfId="4195" xr:uid="{4C6B080D-E897-4722-A7C4-34DA0E9ECDA4}"/>
    <cellStyle name="Normal 9 5 4 3 3 2" xfId="5129" xr:uid="{9A3EAF7E-6615-49F5-872C-EA04625C9DA6}"/>
    <cellStyle name="Normal 9 5 4 3 4" xfId="4196" xr:uid="{9A9796C4-D4BC-4D81-B8D3-8E480C631A6A}"/>
    <cellStyle name="Normal 9 5 4 3 4 2" xfId="5130" xr:uid="{A4C1DCB2-A75F-4493-8F6C-380F0EFED9CC}"/>
    <cellStyle name="Normal 9 5 4 3 5" xfId="5127" xr:uid="{0BB14857-4A53-4A09-BFA6-023470DC0518}"/>
    <cellStyle name="Normal 9 5 4 4" xfId="2466" xr:uid="{3AD48F0E-26A9-40B9-89FA-6818D5C3D957}"/>
    <cellStyle name="Normal 9 5 4 4 2" xfId="4197" xr:uid="{31A3D02E-5067-4655-8B25-78F7A92C9381}"/>
    <cellStyle name="Normal 9 5 4 4 2 2" xfId="5132" xr:uid="{9173E79E-151B-4787-8672-9D1A217483DA}"/>
    <cellStyle name="Normal 9 5 4 4 3" xfId="4198" xr:uid="{57ADC171-866C-4A92-AF12-47C6836C8857}"/>
    <cellStyle name="Normal 9 5 4 4 3 2" xfId="5133" xr:uid="{013EDF30-B843-4DE0-A45C-B83E49A175BB}"/>
    <cellStyle name="Normal 9 5 4 4 4" xfId="4199" xr:uid="{D47C9F7C-815D-4D1E-A7BD-1264BF4C62FD}"/>
    <cellStyle name="Normal 9 5 4 4 4 2" xfId="5134" xr:uid="{840C289E-DAF0-4D8A-AE0C-DF18C828C836}"/>
    <cellStyle name="Normal 9 5 4 4 5" xfId="5131" xr:uid="{13F9CB44-3BA3-44FD-8295-619887969979}"/>
    <cellStyle name="Normal 9 5 4 5" xfId="4200" xr:uid="{72D51F0C-A9DC-4A1F-8E8B-8083D9187FB4}"/>
    <cellStyle name="Normal 9 5 4 5 2" xfId="5135" xr:uid="{979A6929-4F75-4FA1-BD91-0E3CC14B5486}"/>
    <cellStyle name="Normal 9 5 4 6" xfId="4201" xr:uid="{5F524CA8-8E88-477A-9683-886E883CCC72}"/>
    <cellStyle name="Normal 9 5 4 6 2" xfId="5136" xr:uid="{5DB7400A-5F9E-460D-8081-CDA0AB80FC4A}"/>
    <cellStyle name="Normal 9 5 4 7" xfId="4202" xr:uid="{AA65463A-CACA-40FB-B78B-9024330C22A5}"/>
    <cellStyle name="Normal 9 5 4 7 2" xfId="5137" xr:uid="{66861088-B5BB-47F5-8198-88E2BA57DDB0}"/>
    <cellStyle name="Normal 9 5 4 8" xfId="5118" xr:uid="{6D2ABDD5-3DE5-41ED-A783-4D2637F65B34}"/>
    <cellStyle name="Normal 9 5 5" xfId="422" xr:uid="{EF87DC1A-5B7F-4A1D-A583-2CBE933366A6}"/>
    <cellStyle name="Normal 9 5 5 2" xfId="884" xr:uid="{13AC937E-D558-464E-882C-8A9336175DDB}"/>
    <cellStyle name="Normal 9 5 5 2 2" xfId="2467" xr:uid="{2A3FC4FF-D96C-4CF6-8475-2A9B15526A3A}"/>
    <cellStyle name="Normal 9 5 5 2 2 2" xfId="5140" xr:uid="{26C497E2-BF96-4B7A-A523-36A6DCBD3262}"/>
    <cellStyle name="Normal 9 5 5 2 3" xfId="4203" xr:uid="{E530DEE3-C349-404E-B077-A0B30387F21C}"/>
    <cellStyle name="Normal 9 5 5 2 3 2" xfId="5141" xr:uid="{580A5636-FAA0-48E0-B1BF-2C80B058CA7A}"/>
    <cellStyle name="Normal 9 5 5 2 4" xfId="4204" xr:uid="{79069A8E-5ADE-4AD3-A253-14295D993CFF}"/>
    <cellStyle name="Normal 9 5 5 2 4 2" xfId="5142" xr:uid="{6D31A7D5-B5B3-4237-8239-C80E6CE840FA}"/>
    <cellStyle name="Normal 9 5 5 2 5" xfId="5139" xr:uid="{E83C58BF-2EB4-41FA-9665-256F4BE1A053}"/>
    <cellStyle name="Normal 9 5 5 3" xfId="2468" xr:uid="{AEEF1D67-CF79-45BA-9EE9-D7C7F8445112}"/>
    <cellStyle name="Normal 9 5 5 3 2" xfId="4205" xr:uid="{0FD22A5C-5322-4C93-A07E-7AFDB2934BAA}"/>
    <cellStyle name="Normal 9 5 5 3 2 2" xfId="5144" xr:uid="{8390E5BB-6812-47D0-AD7F-6BEDAF34C356}"/>
    <cellStyle name="Normal 9 5 5 3 3" xfId="4206" xr:uid="{B9082FE0-F511-4224-8B5A-5BC27920F372}"/>
    <cellStyle name="Normal 9 5 5 3 3 2" xfId="5145" xr:uid="{161EFF71-372A-4209-B533-BBEE99A8EB9A}"/>
    <cellStyle name="Normal 9 5 5 3 4" xfId="4207" xr:uid="{7B7084F8-C591-433D-93B1-61C8CB240D81}"/>
    <cellStyle name="Normal 9 5 5 3 4 2" xfId="5146" xr:uid="{54DF28EC-A331-49F0-91B2-46711ADC6776}"/>
    <cellStyle name="Normal 9 5 5 3 5" xfId="5143" xr:uid="{1195223C-4AFC-483E-92AF-AB95F48CFC78}"/>
    <cellStyle name="Normal 9 5 5 4" xfId="4208" xr:uid="{F71E7427-498A-4289-88DD-6D8C289C8986}"/>
    <cellStyle name="Normal 9 5 5 4 2" xfId="5147" xr:uid="{22C4CD5D-DE21-49CB-8327-8260E8E4D66E}"/>
    <cellStyle name="Normal 9 5 5 5" xfId="4209" xr:uid="{268CF499-6536-4DEB-B579-E67A2C542BF4}"/>
    <cellStyle name="Normal 9 5 5 5 2" xfId="5148" xr:uid="{E3017D5A-B333-40FF-95AE-A3E7EAAF6F1E}"/>
    <cellStyle name="Normal 9 5 5 6" xfId="4210" xr:uid="{762292D7-BD2D-4236-B991-AEE971C502F2}"/>
    <cellStyle name="Normal 9 5 5 6 2" xfId="5149" xr:uid="{A617DFF3-9A01-4F5C-AD32-DBA81709FE7E}"/>
    <cellStyle name="Normal 9 5 5 7" xfId="5138" xr:uid="{AD2A4659-A17D-4339-B6F9-98ABC8A65DDC}"/>
    <cellStyle name="Normal 9 5 6" xfId="885" xr:uid="{3B66DAB6-A8BF-49C7-9DF9-7B357B12A54C}"/>
    <cellStyle name="Normal 9 5 6 2" xfId="2469" xr:uid="{8AE46B37-8C12-46E7-AC45-0CE7DF3AD2F1}"/>
    <cellStyle name="Normal 9 5 6 2 2" xfId="4211" xr:uid="{6C346ACD-6D1D-4897-8159-9FBC81554E2A}"/>
    <cellStyle name="Normal 9 5 6 2 2 2" xfId="5152" xr:uid="{F940C038-EAF7-420D-BA27-53E9B6C3C4B7}"/>
    <cellStyle name="Normal 9 5 6 2 3" xfId="4212" xr:uid="{ABBEC64F-FEE8-4921-AC3C-7811CA8479AF}"/>
    <cellStyle name="Normal 9 5 6 2 3 2" xfId="5153" xr:uid="{F2D8426D-1DD7-48B8-988A-AB50BB8007F5}"/>
    <cellStyle name="Normal 9 5 6 2 4" xfId="4213" xr:uid="{B58A4C1F-A5FB-4546-BD8A-045E34D0BCA4}"/>
    <cellStyle name="Normal 9 5 6 2 4 2" xfId="5154" xr:uid="{0B038D95-E022-4B3B-BDB7-1B87275F58D2}"/>
    <cellStyle name="Normal 9 5 6 2 5" xfId="5151" xr:uid="{E61CE13D-4E07-4DE4-A1DB-DB765FEE1D43}"/>
    <cellStyle name="Normal 9 5 6 3" xfId="4214" xr:uid="{5E3978F4-2B17-4443-8B4F-5210CBCC122D}"/>
    <cellStyle name="Normal 9 5 6 3 2" xfId="5155" xr:uid="{E1236C20-6F53-465C-8D2B-8B8F9E942567}"/>
    <cellStyle name="Normal 9 5 6 4" xfId="4215" xr:uid="{FCE8AD9A-C0EE-4578-8989-706A25DEF42C}"/>
    <cellStyle name="Normal 9 5 6 4 2" xfId="5156" xr:uid="{F5752741-9BC8-410A-B800-791D33033E56}"/>
    <cellStyle name="Normal 9 5 6 5" xfId="4216" xr:uid="{66B04FC4-FAA4-4472-B3EF-704DC4EA5904}"/>
    <cellStyle name="Normal 9 5 6 5 2" xfId="5157" xr:uid="{5FF327CC-557D-460F-A1FE-C534F013F744}"/>
    <cellStyle name="Normal 9 5 6 6" xfId="5150" xr:uid="{4C608AE7-55F4-4077-B699-BEDECF3743ED}"/>
    <cellStyle name="Normal 9 5 7" xfId="2470" xr:uid="{073EAF4D-4F81-4067-9E6C-58B48CB8E38F}"/>
    <cellStyle name="Normal 9 5 7 2" xfId="4217" xr:uid="{2A5158AF-D4FF-4790-9FC7-DD22072F6251}"/>
    <cellStyle name="Normal 9 5 7 2 2" xfId="5159" xr:uid="{68C81E85-C50D-4698-A1FB-9619F55151D5}"/>
    <cellStyle name="Normal 9 5 7 3" xfId="4218" xr:uid="{303F050C-E0DD-4C9C-9070-6EAC4C4BD4A5}"/>
    <cellStyle name="Normal 9 5 7 3 2" xfId="5160" xr:uid="{A4F68CA5-8F21-4564-B070-979A177FBDF6}"/>
    <cellStyle name="Normal 9 5 7 4" xfId="4219" xr:uid="{BA64967B-84E7-4876-A34C-04C069150908}"/>
    <cellStyle name="Normal 9 5 7 4 2" xfId="5161" xr:uid="{7865C577-1698-46FA-A8D4-65A9B82E9F5A}"/>
    <cellStyle name="Normal 9 5 7 5" xfId="5158" xr:uid="{AF00E547-C63E-4DFF-B219-A8BC69A4EDB7}"/>
    <cellStyle name="Normal 9 5 8" xfId="4220" xr:uid="{F811F0DB-9E75-4A69-8C3F-73AC3D7DB69F}"/>
    <cellStyle name="Normal 9 5 8 2" xfId="4221" xr:uid="{8051E56E-5514-4CE1-B7C7-ABCD6EDF0DE3}"/>
    <cellStyle name="Normal 9 5 8 2 2" xfId="5163" xr:uid="{AB523B2D-8FBA-4B83-854F-36B2E0347CA7}"/>
    <cellStyle name="Normal 9 5 8 3" xfId="4222" xr:uid="{733B774C-FBA9-498B-BE5C-EC96E3EF5B24}"/>
    <cellStyle name="Normal 9 5 8 3 2" xfId="5164" xr:uid="{C611C063-9C8C-4D92-AE85-9759827E992D}"/>
    <cellStyle name="Normal 9 5 8 4" xfId="4223" xr:uid="{09620238-1C56-46A3-A3CA-4B524BF3C3DF}"/>
    <cellStyle name="Normal 9 5 8 4 2" xfId="5165" xr:uid="{4773E10E-EFAC-40BE-9BA8-E6825E433B88}"/>
    <cellStyle name="Normal 9 5 8 5" xfId="5162" xr:uid="{71985293-99D3-4A96-94B3-221C1954EFC5}"/>
    <cellStyle name="Normal 9 5 9" xfId="4224" xr:uid="{78F84C18-9DF7-4EAB-887E-DF61E9C6D4B8}"/>
    <cellStyle name="Normal 9 5 9 2" xfId="5166" xr:uid="{C8BDA55A-308E-4E5D-A35E-ABE8914B12C2}"/>
    <cellStyle name="Normal 9 6" xfId="181" xr:uid="{03FA97A5-DB1E-490C-A1A4-61D825B64042}"/>
    <cellStyle name="Normal 9 6 10" xfId="5167" xr:uid="{6098384C-D666-4920-87EC-5841BA85596D}"/>
    <cellStyle name="Normal 9 6 2" xfId="182" xr:uid="{F9611241-7C79-4C73-9371-3AB939FA78F0}"/>
    <cellStyle name="Normal 9 6 2 2" xfId="423" xr:uid="{2A8A46C8-A5C6-4664-BADA-565821985925}"/>
    <cellStyle name="Normal 9 6 2 2 2" xfId="886" xr:uid="{B31CEF95-BB30-4084-9000-6A15EF3A7489}"/>
    <cellStyle name="Normal 9 6 2 2 2 2" xfId="2471" xr:uid="{DFDB2D98-0995-4AF8-910F-3ED5215442E7}"/>
    <cellStyle name="Normal 9 6 2 2 2 2 2" xfId="5171" xr:uid="{7B006F4D-2760-497A-92E8-3F883BC0149C}"/>
    <cellStyle name="Normal 9 6 2 2 2 3" xfId="4225" xr:uid="{BA72521E-7C2D-4886-85DB-D1A9B51A1E94}"/>
    <cellStyle name="Normal 9 6 2 2 2 3 2" xfId="5172" xr:uid="{90361F05-9560-45EB-A515-66A940B26C4E}"/>
    <cellStyle name="Normal 9 6 2 2 2 4" xfId="4226" xr:uid="{35BFAA1A-6BEE-4D81-9837-3A16D59A347E}"/>
    <cellStyle name="Normal 9 6 2 2 2 4 2" xfId="5173" xr:uid="{9D273979-669D-4863-8A7B-345A16D47150}"/>
    <cellStyle name="Normal 9 6 2 2 2 5" xfId="5170" xr:uid="{AD6AD5FD-AB1A-41D1-9A46-E6425AED29A7}"/>
    <cellStyle name="Normal 9 6 2 2 3" xfId="2472" xr:uid="{7307EF63-95D4-48A6-9095-1230141E49AB}"/>
    <cellStyle name="Normal 9 6 2 2 3 2" xfId="4227" xr:uid="{A20622FD-AE45-47CD-9BB8-4316A7A6C8CA}"/>
    <cellStyle name="Normal 9 6 2 2 3 2 2" xfId="5175" xr:uid="{02651E50-9268-4946-A539-0550C74DC6DE}"/>
    <cellStyle name="Normal 9 6 2 2 3 3" xfId="4228" xr:uid="{1550A8DD-7900-4459-8A4A-62C797199281}"/>
    <cellStyle name="Normal 9 6 2 2 3 3 2" xfId="5176" xr:uid="{B8694392-3EE1-438D-8527-F6C2C7B1D18A}"/>
    <cellStyle name="Normal 9 6 2 2 3 4" xfId="4229" xr:uid="{F6CBC4EC-176D-467C-83D4-50A00EFB3484}"/>
    <cellStyle name="Normal 9 6 2 2 3 4 2" xfId="5177" xr:uid="{5E74C0E6-D357-472F-B32C-D1DFBF18A4CD}"/>
    <cellStyle name="Normal 9 6 2 2 3 5" xfId="5174" xr:uid="{7B316FF8-712B-42D3-A597-B5F813EBC5C1}"/>
    <cellStyle name="Normal 9 6 2 2 4" xfId="4230" xr:uid="{E2B0063D-7C51-42AF-906F-58FC25D70A4F}"/>
    <cellStyle name="Normal 9 6 2 2 4 2" xfId="5178" xr:uid="{31FA6C62-1DBD-4308-B776-688731C3348D}"/>
    <cellStyle name="Normal 9 6 2 2 5" xfId="4231" xr:uid="{BDB0DC21-D285-4D59-A997-E2A2E7C24E62}"/>
    <cellStyle name="Normal 9 6 2 2 5 2" xfId="5179" xr:uid="{159ECA80-8885-47CA-8A43-2E3BC864DBAD}"/>
    <cellStyle name="Normal 9 6 2 2 6" xfId="4232" xr:uid="{3178630F-55AE-4EDE-9998-AB8CD3148B7A}"/>
    <cellStyle name="Normal 9 6 2 2 6 2" xfId="5180" xr:uid="{C4EE1CC8-FA93-41C2-8E72-1A439225E07D}"/>
    <cellStyle name="Normal 9 6 2 2 7" xfId="5169" xr:uid="{682ACC9B-1CF9-4FAC-B421-07AC554533CD}"/>
    <cellStyle name="Normal 9 6 2 3" xfId="887" xr:uid="{94AD6B70-7C04-4D49-BE89-BD4E48133E1E}"/>
    <cellStyle name="Normal 9 6 2 3 2" xfId="2473" xr:uid="{5A66D565-DFBB-4F85-BE2C-D4E0697F53D8}"/>
    <cellStyle name="Normal 9 6 2 3 2 2" xfId="4233" xr:uid="{1AD32F6F-1ECF-419C-878C-1D8C190F847E}"/>
    <cellStyle name="Normal 9 6 2 3 2 2 2" xfId="5183" xr:uid="{71D96BA7-DAA9-45EB-8099-2CCC332BB0D0}"/>
    <cellStyle name="Normal 9 6 2 3 2 3" xfId="4234" xr:uid="{7BCDD6E6-776F-495A-B42B-45B88BF47BB5}"/>
    <cellStyle name="Normal 9 6 2 3 2 3 2" xfId="5184" xr:uid="{FCA94532-85AE-4B09-802E-C3060B22F9A2}"/>
    <cellStyle name="Normal 9 6 2 3 2 4" xfId="4235" xr:uid="{9D9EC027-1DB7-407C-8DA4-ECB5AF0D1586}"/>
    <cellStyle name="Normal 9 6 2 3 2 4 2" xfId="5185" xr:uid="{A2C0A9B7-9CEE-4847-A5E5-2D75F23DF1AF}"/>
    <cellStyle name="Normal 9 6 2 3 2 5" xfId="5182" xr:uid="{9C878CC9-0054-4057-90C7-4EEDDA9C8D95}"/>
    <cellStyle name="Normal 9 6 2 3 3" xfId="4236" xr:uid="{E5A80A60-34B2-4DAC-A283-64A8076DD377}"/>
    <cellStyle name="Normal 9 6 2 3 3 2" xfId="5186" xr:uid="{C07E39FA-999D-4A4F-A7D3-C07A46980C82}"/>
    <cellStyle name="Normal 9 6 2 3 4" xfId="4237" xr:uid="{41AFFE0B-6F6A-487C-8E8E-9E171858DE26}"/>
    <cellStyle name="Normal 9 6 2 3 4 2" xfId="5187" xr:uid="{4A0D16F2-0F83-49E7-B90F-8E30078CCEF4}"/>
    <cellStyle name="Normal 9 6 2 3 5" xfId="4238" xr:uid="{BE36BCBA-4E9C-48DF-8B40-3F4762B3AEFA}"/>
    <cellStyle name="Normal 9 6 2 3 5 2" xfId="5188" xr:uid="{A010ED0B-9A56-41EC-A561-AE4BA075D29E}"/>
    <cellStyle name="Normal 9 6 2 3 6" xfId="5181" xr:uid="{8B8AB82E-306A-440A-9B52-B6BBDA4922A9}"/>
    <cellStyle name="Normal 9 6 2 4" xfId="2474" xr:uid="{8043C290-3158-423E-B2EE-270A14AEA8A2}"/>
    <cellStyle name="Normal 9 6 2 4 2" xfId="4239" xr:uid="{7373823E-4A10-41AB-96B3-7E06A7B7596F}"/>
    <cellStyle name="Normal 9 6 2 4 2 2" xfId="5190" xr:uid="{64558138-CD50-4501-93F0-D605314646A8}"/>
    <cellStyle name="Normal 9 6 2 4 3" xfId="4240" xr:uid="{5ADB87A6-649D-4C77-82F4-DCF0FFD9A197}"/>
    <cellStyle name="Normal 9 6 2 4 3 2" xfId="5191" xr:uid="{94A98429-9091-483D-86CC-F7452366FC80}"/>
    <cellStyle name="Normal 9 6 2 4 4" xfId="4241" xr:uid="{8C34287D-EC94-470D-986B-6BEC7F0A23E5}"/>
    <cellStyle name="Normal 9 6 2 4 4 2" xfId="5192" xr:uid="{23A2CA59-53A6-4142-8F7A-0E2392613910}"/>
    <cellStyle name="Normal 9 6 2 4 5" xfId="5189" xr:uid="{D3835BC8-1C00-4C16-BFF9-FCE84AC13F98}"/>
    <cellStyle name="Normal 9 6 2 5" xfId="4242" xr:uid="{2EC8CF82-F571-4AD6-9089-57C261ADF1BD}"/>
    <cellStyle name="Normal 9 6 2 5 2" xfId="4243" xr:uid="{1EFD39AA-E2D7-4C54-8838-18C3DE8BA86B}"/>
    <cellStyle name="Normal 9 6 2 5 2 2" xfId="5194" xr:uid="{DF95067B-1EBC-460C-9083-F6DC829F7254}"/>
    <cellStyle name="Normal 9 6 2 5 3" xfId="4244" xr:uid="{BE0019D0-4D87-4FFB-A9FE-510BD9F647A5}"/>
    <cellStyle name="Normal 9 6 2 5 3 2" xfId="5195" xr:uid="{ED46EA71-25BF-4956-A1F1-BFFEACF5B1B9}"/>
    <cellStyle name="Normal 9 6 2 5 4" xfId="4245" xr:uid="{164D1A94-3565-4F17-9434-43A383005F30}"/>
    <cellStyle name="Normal 9 6 2 5 4 2" xfId="5196" xr:uid="{EB2858A7-8210-46D8-B73C-22D68A669661}"/>
    <cellStyle name="Normal 9 6 2 5 5" xfId="5193" xr:uid="{6EEE485A-AE45-405B-8DCF-8FD1F648714C}"/>
    <cellStyle name="Normal 9 6 2 6" xfId="4246" xr:uid="{9371A43D-26C3-45E3-9393-0D5CA0F673CA}"/>
    <cellStyle name="Normal 9 6 2 6 2" xfId="5197" xr:uid="{05C10A7C-2210-4073-A66C-4531035E9618}"/>
    <cellStyle name="Normal 9 6 2 7" xfId="4247" xr:uid="{6CA545E0-1405-459B-837B-3D93FD1A7ED9}"/>
    <cellStyle name="Normal 9 6 2 7 2" xfId="5198" xr:uid="{28188226-1321-4452-A2DC-F7DD4C720706}"/>
    <cellStyle name="Normal 9 6 2 8" xfId="4248" xr:uid="{5E72B76B-58E3-459E-ABB0-F6288C0A5108}"/>
    <cellStyle name="Normal 9 6 2 8 2" xfId="5199" xr:uid="{A38FC3D6-7192-463F-B6FC-AED42073E95C}"/>
    <cellStyle name="Normal 9 6 2 9" xfId="5168" xr:uid="{8B659235-6B44-4706-9504-1C2D83D8D936}"/>
    <cellStyle name="Normal 9 6 3" xfId="424" xr:uid="{4997A6AB-36C8-4759-B830-A426DAE0FEDB}"/>
    <cellStyle name="Normal 9 6 3 2" xfId="888" xr:uid="{0B95C01B-5E2A-47FE-9ECC-E36FA7204976}"/>
    <cellStyle name="Normal 9 6 3 2 2" xfId="889" xr:uid="{43CEB88F-F3F9-4BCC-B028-E1160EC95533}"/>
    <cellStyle name="Normal 9 6 3 2 2 2" xfId="5202" xr:uid="{9A2EF68D-919B-42CA-B9B8-3FE803FB5420}"/>
    <cellStyle name="Normal 9 6 3 2 3" xfId="4249" xr:uid="{83082AEF-B6E7-4EC1-BCFC-7700A095B955}"/>
    <cellStyle name="Normal 9 6 3 2 3 2" xfId="5203" xr:uid="{6A36F0F5-63C4-499C-8422-87C6E5407A97}"/>
    <cellStyle name="Normal 9 6 3 2 4" xfId="4250" xr:uid="{9214EAF7-3335-4812-8DC9-5F25A919D89B}"/>
    <cellStyle name="Normal 9 6 3 2 4 2" xfId="5204" xr:uid="{88EB9AD5-6048-4C45-9EEA-D8EFF47EDFF6}"/>
    <cellStyle name="Normal 9 6 3 2 5" xfId="5201" xr:uid="{5B1B2B66-C6CF-4144-BF60-F2C6A2752E61}"/>
    <cellStyle name="Normal 9 6 3 3" xfId="890" xr:uid="{8C388FCC-5170-4E68-B8B5-54390925315C}"/>
    <cellStyle name="Normal 9 6 3 3 2" xfId="4251" xr:uid="{EFA69996-3D55-4DD7-9CD2-993DD7A3D028}"/>
    <cellStyle name="Normal 9 6 3 3 2 2" xfId="5206" xr:uid="{FFB46D29-3B5D-46AF-A70D-A32EE8F06C66}"/>
    <cellStyle name="Normal 9 6 3 3 3" xfId="4252" xr:uid="{F03A8FD4-DA1E-493B-9B0D-97F64EF4620E}"/>
    <cellStyle name="Normal 9 6 3 3 3 2" xfId="5207" xr:uid="{5E23CD23-88A2-47E1-AD29-70708902A8C2}"/>
    <cellStyle name="Normal 9 6 3 3 4" xfId="4253" xr:uid="{127E1578-24D1-4B7D-9DA9-3B24F8FE9D57}"/>
    <cellStyle name="Normal 9 6 3 3 4 2" xfId="5208" xr:uid="{86888068-F95A-44D3-9AF6-11FDCA1935E8}"/>
    <cellStyle name="Normal 9 6 3 3 5" xfId="5205" xr:uid="{D8A2FA33-CE7D-41C9-A504-0EB086A4D68B}"/>
    <cellStyle name="Normal 9 6 3 4" xfId="4254" xr:uid="{1D616C62-96D4-44E8-8377-BBDE3C0BBA69}"/>
    <cellStyle name="Normal 9 6 3 4 2" xfId="5209" xr:uid="{FE3CEDA0-EA95-42BC-8AD2-05405752CFD3}"/>
    <cellStyle name="Normal 9 6 3 5" xfId="4255" xr:uid="{AB210602-0EC5-4C99-899B-316358131475}"/>
    <cellStyle name="Normal 9 6 3 5 2" xfId="5210" xr:uid="{620714F7-EBE1-4394-85E2-86C77A597217}"/>
    <cellStyle name="Normal 9 6 3 6" xfId="4256" xr:uid="{CD2494D1-1054-4F08-A108-DCF5CAF10DB5}"/>
    <cellStyle name="Normal 9 6 3 6 2" xfId="5211" xr:uid="{A7B43D6F-0050-471C-ADE4-16D1DE9BF2CA}"/>
    <cellStyle name="Normal 9 6 3 7" xfId="5200" xr:uid="{5EDADA05-E607-4BD3-8359-D908F9A99D77}"/>
    <cellStyle name="Normal 9 6 4" xfId="425" xr:uid="{BFA8E386-CCEC-4CE1-9274-272361AD7AD3}"/>
    <cellStyle name="Normal 9 6 4 2" xfId="891" xr:uid="{2D848B33-4E26-49CC-AB52-7B3E07588A51}"/>
    <cellStyle name="Normal 9 6 4 2 2" xfId="4257" xr:uid="{E7F0C844-7137-4D53-AF4E-B733EB7B4D0D}"/>
    <cellStyle name="Normal 9 6 4 2 2 2" xfId="5214" xr:uid="{903502AC-E1C8-4E3F-BF1A-0AE9FB2F1FC3}"/>
    <cellStyle name="Normal 9 6 4 2 3" xfId="4258" xr:uid="{8849439E-3108-44EB-A48D-26E5D1176442}"/>
    <cellStyle name="Normal 9 6 4 2 3 2" xfId="5215" xr:uid="{7BF7320C-41A9-4704-980D-4EA385074D4B}"/>
    <cellStyle name="Normal 9 6 4 2 4" xfId="4259" xr:uid="{1930153E-6820-4689-BED5-BBDF110C2073}"/>
    <cellStyle name="Normal 9 6 4 2 4 2" xfId="5216" xr:uid="{6B639455-FF2F-4F70-8C80-BB1ACDD96C67}"/>
    <cellStyle name="Normal 9 6 4 2 5" xfId="5213" xr:uid="{1C77C29D-DAA8-409E-9CA0-5B3ED3F938B4}"/>
    <cellStyle name="Normal 9 6 4 3" xfId="4260" xr:uid="{2B307414-898F-48A4-84D0-05D70E02D469}"/>
    <cellStyle name="Normal 9 6 4 3 2" xfId="5217" xr:uid="{32D2469A-1E26-44C9-A728-96C27A17621B}"/>
    <cellStyle name="Normal 9 6 4 4" xfId="4261" xr:uid="{59B1DE15-7D52-4621-9FBA-913C0E3ABD57}"/>
    <cellStyle name="Normal 9 6 4 4 2" xfId="5218" xr:uid="{4FA5FE44-872B-48FF-A0BB-55E8C41B4B8F}"/>
    <cellStyle name="Normal 9 6 4 5" xfId="4262" xr:uid="{57466CFC-56E1-4271-A629-43E0D9EC8320}"/>
    <cellStyle name="Normal 9 6 4 5 2" xfId="5219" xr:uid="{8742EDB1-74D5-4B21-806A-88328E5C4369}"/>
    <cellStyle name="Normal 9 6 4 6" xfId="5212" xr:uid="{00D42524-73C3-4827-B91F-2A292EE1BA3C}"/>
    <cellStyle name="Normal 9 6 5" xfId="892" xr:uid="{45260E8B-C91B-4340-8C31-FFEC23291D2B}"/>
    <cellStyle name="Normal 9 6 5 2" xfId="4263" xr:uid="{08054AED-2C9F-4F86-A132-6BA9E25043C6}"/>
    <cellStyle name="Normal 9 6 5 2 2" xfId="5221" xr:uid="{B2B669AF-3D78-42C0-977D-952F93F93488}"/>
    <cellStyle name="Normal 9 6 5 3" xfId="4264" xr:uid="{B6F0473F-5FD6-4F04-91B6-AF8393F1F610}"/>
    <cellStyle name="Normal 9 6 5 3 2" xfId="5222" xr:uid="{FC9B51F1-B6D7-474A-803A-FFB76A2A41D6}"/>
    <cellStyle name="Normal 9 6 5 4" xfId="4265" xr:uid="{08024950-E837-4337-B5B7-8E6547A86913}"/>
    <cellStyle name="Normal 9 6 5 4 2" xfId="5223" xr:uid="{DB5CC993-7A08-491A-BEB4-6B68D73984A5}"/>
    <cellStyle name="Normal 9 6 5 5" xfId="5220" xr:uid="{5E55FF3E-EB3B-41D9-B470-74F53F2D736E}"/>
    <cellStyle name="Normal 9 6 6" xfId="4266" xr:uid="{702300AB-D36C-4204-A8BD-D6B69D1120FF}"/>
    <cellStyle name="Normal 9 6 6 2" xfId="4267" xr:uid="{635DB429-476B-4919-A3D2-363D27D9D7E7}"/>
    <cellStyle name="Normal 9 6 6 2 2" xfId="5225" xr:uid="{1653F207-CB8B-443F-8921-311BAF9BC64A}"/>
    <cellStyle name="Normal 9 6 6 3" xfId="4268" xr:uid="{9F60180E-FE8C-4D2A-9B82-62802B66DA07}"/>
    <cellStyle name="Normal 9 6 6 3 2" xfId="5226" xr:uid="{1DC231F3-99B9-41CD-8300-065BF7C6BFE9}"/>
    <cellStyle name="Normal 9 6 6 4" xfId="4269" xr:uid="{2C4C5296-05A1-4746-81D2-5DCF675EF5D8}"/>
    <cellStyle name="Normal 9 6 6 4 2" xfId="5227" xr:uid="{E83DB4E6-F86C-4176-A080-6B93BE2C4386}"/>
    <cellStyle name="Normal 9 6 6 5" xfId="5224" xr:uid="{82A6C145-6481-44FB-BBF2-9AFF33C4BE9B}"/>
    <cellStyle name="Normal 9 6 7" xfId="4270" xr:uid="{E4BC2919-2A64-41F9-BFE2-5FEB94948253}"/>
    <cellStyle name="Normal 9 6 7 2" xfId="5228" xr:uid="{A0E442B0-0776-4A13-9610-8A38084B4962}"/>
    <cellStyle name="Normal 9 6 8" xfId="4271" xr:uid="{25F4420B-0E38-4F84-8753-15AD516E1ACD}"/>
    <cellStyle name="Normal 9 6 8 2" xfId="5229" xr:uid="{0EA08626-FD5F-4461-8553-9A8655AAAAFB}"/>
    <cellStyle name="Normal 9 6 9" xfId="4272" xr:uid="{E5EA0050-2F41-4524-8A5F-44954EC5E5B6}"/>
    <cellStyle name="Normal 9 6 9 2" xfId="5230" xr:uid="{6918AE1E-D58A-4DBC-84E3-AA3144DDE9CD}"/>
    <cellStyle name="Normal 9 7" xfId="183" xr:uid="{889A4F53-F271-4FE0-949B-BF72598A3F53}"/>
    <cellStyle name="Normal 9 7 2" xfId="426" xr:uid="{1477A33C-34B9-4794-B9BA-79740F62B5AC}"/>
    <cellStyle name="Normal 9 7 2 2" xfId="893" xr:uid="{34916CE4-A577-4C56-920F-B8BE75EEA2A1}"/>
    <cellStyle name="Normal 9 7 2 2 2" xfId="2475" xr:uid="{4876191C-5CC7-4EA7-AAE4-43CA9EDF4DE8}"/>
    <cellStyle name="Normal 9 7 2 2 2 2" xfId="2476" xr:uid="{A8458076-5880-44FC-8F60-8ACD3395E2EF}"/>
    <cellStyle name="Normal 9 7 2 2 2 2 2" xfId="5235" xr:uid="{9AA722DF-8F14-48A0-A272-777423D52DB5}"/>
    <cellStyle name="Normal 9 7 2 2 2 3" xfId="5234" xr:uid="{C3BEC75A-7AB0-4406-B184-91282C62C994}"/>
    <cellStyle name="Normal 9 7 2 2 3" xfId="2477" xr:uid="{55D3B2E5-8BFD-471A-A9AB-419B436D55EE}"/>
    <cellStyle name="Normal 9 7 2 2 3 2" xfId="5236" xr:uid="{FD7C00A6-A33C-440E-A109-7AA7FD8526D5}"/>
    <cellStyle name="Normal 9 7 2 2 4" xfId="4273" xr:uid="{43BBFF89-6AAF-4501-A2BB-47CED70941E7}"/>
    <cellStyle name="Normal 9 7 2 2 4 2" xfId="5237" xr:uid="{E79D246C-4F22-496C-8A27-8FCA74A2A9CC}"/>
    <cellStyle name="Normal 9 7 2 2 5" xfId="5233" xr:uid="{26D5EAA6-DE0B-426E-BE2A-9F2CF93D0371}"/>
    <cellStyle name="Normal 9 7 2 3" xfId="2478" xr:uid="{18010C2D-E28F-48E5-9C4B-B4E4B41AE4BE}"/>
    <cellStyle name="Normal 9 7 2 3 2" xfId="2479" xr:uid="{03A9E3DA-9646-42A4-9920-7B8956A0CE77}"/>
    <cellStyle name="Normal 9 7 2 3 2 2" xfId="5239" xr:uid="{BAA46DEA-9BEA-463D-956E-3C5EFB8C46F0}"/>
    <cellStyle name="Normal 9 7 2 3 3" xfId="4274" xr:uid="{13EE357D-D493-4C4C-BCD2-0540830DFB77}"/>
    <cellStyle name="Normal 9 7 2 3 3 2" xfId="5240" xr:uid="{5E3F1A79-474D-48A8-AC3E-621B92A08143}"/>
    <cellStyle name="Normal 9 7 2 3 4" xfId="4275" xr:uid="{AC3A859D-F924-40C6-BC83-0C37CF742B01}"/>
    <cellStyle name="Normal 9 7 2 3 4 2" xfId="5241" xr:uid="{BC20DE95-7B5C-4A1D-8A3C-54029C640120}"/>
    <cellStyle name="Normal 9 7 2 3 5" xfId="5238" xr:uid="{F15D659D-2292-4A26-AD44-2C9B5044696C}"/>
    <cellStyle name="Normal 9 7 2 4" xfId="2480" xr:uid="{A58B7D6B-EDBC-46A5-8C1A-F045D05CE640}"/>
    <cellStyle name="Normal 9 7 2 4 2" xfId="5242" xr:uid="{D1B02864-610B-4A14-BE9A-6CB0F26FCCDF}"/>
    <cellStyle name="Normal 9 7 2 5" xfId="4276" xr:uid="{CB31330A-CA83-4953-87F1-A9FCED35B087}"/>
    <cellStyle name="Normal 9 7 2 5 2" xfId="5243" xr:uid="{41F05B16-D762-4466-8410-143E1308B4CD}"/>
    <cellStyle name="Normal 9 7 2 6" xfId="4277" xr:uid="{E4EF51E3-75F9-4139-9370-0D505ACE6B1B}"/>
    <cellStyle name="Normal 9 7 2 6 2" xfId="5244" xr:uid="{8CF36E14-64C7-4613-B157-69D6D761ED41}"/>
    <cellStyle name="Normal 9 7 2 7" xfId="5232" xr:uid="{1FDC79C8-9714-4AEC-9ABF-7B8073EA45D5}"/>
    <cellStyle name="Normal 9 7 3" xfId="894" xr:uid="{44BD8EB9-CAE6-4668-A97E-EB834621ABE2}"/>
    <cellStyle name="Normal 9 7 3 2" xfId="2481" xr:uid="{165FB52C-9F11-45B8-B60C-41A7CD673090}"/>
    <cellStyle name="Normal 9 7 3 2 2" xfId="2482" xr:uid="{3C15B24C-AB9D-4BB4-9E01-0DC8760C6ACB}"/>
    <cellStyle name="Normal 9 7 3 2 2 2" xfId="5247" xr:uid="{0A6C3019-D479-4D85-9202-42457F104D66}"/>
    <cellStyle name="Normal 9 7 3 2 3" xfId="4278" xr:uid="{13282140-B018-4651-9333-94FC34A08135}"/>
    <cellStyle name="Normal 9 7 3 2 3 2" xfId="5248" xr:uid="{FC74CF13-2759-46B3-B770-F318DE62B98C}"/>
    <cellStyle name="Normal 9 7 3 2 4" xfId="4279" xr:uid="{3F8EB230-5CE7-4407-A872-87E2833E2F96}"/>
    <cellStyle name="Normal 9 7 3 2 4 2" xfId="5249" xr:uid="{37379DC1-184C-4000-8749-05C9EE88B6AF}"/>
    <cellStyle name="Normal 9 7 3 2 5" xfId="5246" xr:uid="{DD84D324-7BAF-47C7-8E84-59B0C4BBDD59}"/>
    <cellStyle name="Normal 9 7 3 3" xfId="2483" xr:uid="{08698591-7A09-41B2-8C32-C721F403831A}"/>
    <cellStyle name="Normal 9 7 3 3 2" xfId="5250" xr:uid="{7CB79C4E-6E95-4416-8A72-C430FECA14E3}"/>
    <cellStyle name="Normal 9 7 3 4" xfId="4280" xr:uid="{2B07A3F3-4EBB-4FC6-82F2-242D490ED3BB}"/>
    <cellStyle name="Normal 9 7 3 4 2" xfId="5251" xr:uid="{D60D41BC-4952-4634-A700-8C8904E47288}"/>
    <cellStyle name="Normal 9 7 3 5" xfId="4281" xr:uid="{339D0C27-8013-4261-A64E-E2B8B5A0122B}"/>
    <cellStyle name="Normal 9 7 3 5 2" xfId="5252" xr:uid="{14D05387-6CAB-414F-B16C-2C905D6DAFC4}"/>
    <cellStyle name="Normal 9 7 3 6" xfId="5245" xr:uid="{BC9EF953-4FAE-411C-BF41-0926B971A4B0}"/>
    <cellStyle name="Normal 9 7 4" xfId="2484" xr:uid="{1646000C-CACF-4743-A324-46184EC592AB}"/>
    <cellStyle name="Normal 9 7 4 2" xfId="2485" xr:uid="{8A6E14A6-CF3B-41C9-849A-D3A0953AF7B3}"/>
    <cellStyle name="Normal 9 7 4 2 2" xfId="5254" xr:uid="{DF8C5E73-BB08-4338-A73B-241E32082BEC}"/>
    <cellStyle name="Normal 9 7 4 3" xfId="4282" xr:uid="{5B3A6124-CEE1-40B0-8E88-7358016011F5}"/>
    <cellStyle name="Normal 9 7 4 3 2" xfId="5255" xr:uid="{52EF3575-1A20-432B-97DA-9AE7A804A6BB}"/>
    <cellStyle name="Normal 9 7 4 4" xfId="4283" xr:uid="{A7EEC060-D1B5-47B9-831C-0F28AC09D1C0}"/>
    <cellStyle name="Normal 9 7 4 4 2" xfId="5256" xr:uid="{BD0B66E2-9FF5-4354-8A77-0BF3FA51D78D}"/>
    <cellStyle name="Normal 9 7 4 5" xfId="5253" xr:uid="{5D49EF01-A571-490A-A2CD-F1B2C547DFE9}"/>
    <cellStyle name="Normal 9 7 5" xfId="2486" xr:uid="{3DA558E0-7D81-4E30-841D-F368BFEE4CCE}"/>
    <cellStyle name="Normal 9 7 5 2" xfId="4284" xr:uid="{4446C58B-3DFF-423E-9953-200F5FD007F7}"/>
    <cellStyle name="Normal 9 7 5 2 2" xfId="5258" xr:uid="{4F204B69-5A07-43AF-95AC-1F3455D7B877}"/>
    <cellStyle name="Normal 9 7 5 3" xfId="4285" xr:uid="{E6C7F1CB-3420-49B5-A322-1AD1BF214847}"/>
    <cellStyle name="Normal 9 7 5 3 2" xfId="5259" xr:uid="{E7FA3EE9-0BE5-4DD3-9B12-8A2C059CF628}"/>
    <cellStyle name="Normal 9 7 5 4" xfId="4286" xr:uid="{E72E6284-5CF6-4AAE-82B4-07A99EBBA4FD}"/>
    <cellStyle name="Normal 9 7 5 4 2" xfId="5260" xr:uid="{6F693852-0A18-4354-9EFB-E4E8F90D6D7D}"/>
    <cellStyle name="Normal 9 7 5 5" xfId="5257" xr:uid="{9550A708-99DD-4C1B-97EA-722A14AA096A}"/>
    <cellStyle name="Normal 9 7 6" xfId="4287" xr:uid="{397C7471-E66C-474D-B0A8-2FD3851CD09F}"/>
    <cellStyle name="Normal 9 7 6 2" xfId="5261" xr:uid="{47625FCA-77EC-461F-93DF-3EBE60D46F56}"/>
    <cellStyle name="Normal 9 7 7" xfId="4288" xr:uid="{968FC015-B9C3-4525-AE68-C47C4553E12D}"/>
    <cellStyle name="Normal 9 7 7 2" xfId="5262" xr:uid="{01BE11C6-C67F-48B7-AEDD-93CB31F16967}"/>
    <cellStyle name="Normal 9 7 8" xfId="4289" xr:uid="{45CAE06B-8890-4011-A7C3-A5D03C439B74}"/>
    <cellStyle name="Normal 9 7 8 2" xfId="5263" xr:uid="{9B8587A3-3FE2-417A-8EA4-6284DF36C023}"/>
    <cellStyle name="Normal 9 7 9" xfId="5231" xr:uid="{635B4AF8-12C0-4FFB-8660-7DE0043D4554}"/>
    <cellStyle name="Normal 9 8" xfId="427" xr:uid="{C65A7394-8E9E-4051-8AE7-45669F16FDF8}"/>
    <cellStyle name="Normal 9 8 2" xfId="895" xr:uid="{CCA5F595-C595-4455-A2F5-080642E514FB}"/>
    <cellStyle name="Normal 9 8 2 2" xfId="896" xr:uid="{36BCAD8B-926E-4389-9409-91E980B37B12}"/>
    <cellStyle name="Normal 9 8 2 2 2" xfId="2487" xr:uid="{4AE4595B-0CB9-4B29-8C9C-CFD9EE6B415B}"/>
    <cellStyle name="Normal 9 8 2 2 2 2" xfId="5267" xr:uid="{16BDA883-8DA5-4E02-A296-E63A252E4648}"/>
    <cellStyle name="Normal 9 8 2 2 3" xfId="4290" xr:uid="{8423984B-EA85-4BBA-8BE2-9E5D8120CB5F}"/>
    <cellStyle name="Normal 9 8 2 2 3 2" xfId="5268" xr:uid="{98936EB0-F823-44A1-AA66-4CD59F48FEED}"/>
    <cellStyle name="Normal 9 8 2 2 4" xfId="4291" xr:uid="{5541D0A3-B966-449E-9504-C5BE91263F15}"/>
    <cellStyle name="Normal 9 8 2 2 4 2" xfId="5269" xr:uid="{0D3561A4-A1A6-489A-AAAE-DF392B7290D5}"/>
    <cellStyle name="Normal 9 8 2 2 5" xfId="5266" xr:uid="{118BEE94-3314-4EE9-BA4B-A49F71B85868}"/>
    <cellStyle name="Normal 9 8 2 3" xfId="2488" xr:uid="{E9EDB073-56A2-4500-A822-EBE7AD97F934}"/>
    <cellStyle name="Normal 9 8 2 3 2" xfId="5270" xr:uid="{73DC3AE9-E2C1-4B13-96BB-4CFF9767A449}"/>
    <cellStyle name="Normal 9 8 2 4" xfId="4292" xr:uid="{14B549F7-5E27-49FE-9C56-68E1F8BEE618}"/>
    <cellStyle name="Normal 9 8 2 4 2" xfId="5271" xr:uid="{B29A8D68-19DD-4AC3-B9C4-128C76E4ECFB}"/>
    <cellStyle name="Normal 9 8 2 5" xfId="4293" xr:uid="{0218EBC0-28BF-4D77-AE49-6B19A7F03EB6}"/>
    <cellStyle name="Normal 9 8 2 5 2" xfId="5272" xr:uid="{8948FCC9-707F-46C2-B5CA-7DEA8F474343}"/>
    <cellStyle name="Normal 9 8 2 6" xfId="5265" xr:uid="{BC1819E1-E071-4805-B5FA-5B05F31724DE}"/>
    <cellStyle name="Normal 9 8 3" xfId="897" xr:uid="{024A4022-0E61-42A7-9836-2143ED0B918E}"/>
    <cellStyle name="Normal 9 8 3 2" xfId="2489" xr:uid="{721B58AB-7C0D-4662-9F83-BB974DC3FD12}"/>
    <cellStyle name="Normal 9 8 3 2 2" xfId="5274" xr:uid="{6746ABB9-C42F-4A0B-99C3-F41F80D40597}"/>
    <cellStyle name="Normal 9 8 3 3" xfId="4294" xr:uid="{2F844E32-A87D-40A0-861B-2C6C11293F3D}"/>
    <cellStyle name="Normal 9 8 3 3 2" xfId="5275" xr:uid="{4CAA51A1-92DD-4231-B394-EE75ABA7D22D}"/>
    <cellStyle name="Normal 9 8 3 4" xfId="4295" xr:uid="{F5BF043D-92C9-490C-B50B-50BD07670345}"/>
    <cellStyle name="Normal 9 8 3 4 2" xfId="5276" xr:uid="{FC101549-C3D3-4D10-8C45-8DC2EA6D684C}"/>
    <cellStyle name="Normal 9 8 3 5" xfId="5273" xr:uid="{3F54BA75-4E9C-429C-90AE-BA690F338CB9}"/>
    <cellStyle name="Normal 9 8 4" xfId="2490" xr:uid="{E594FCDF-3244-4B5D-BC22-12034B0E1E05}"/>
    <cellStyle name="Normal 9 8 4 2" xfId="4296" xr:uid="{B6018F09-9097-4075-AE30-30E40B525C12}"/>
    <cellStyle name="Normal 9 8 4 2 2" xfId="5278" xr:uid="{7F6828FF-90AB-46E3-8519-F6D2FE501CA1}"/>
    <cellStyle name="Normal 9 8 4 3" xfId="4297" xr:uid="{C65BFF17-693C-4161-B14C-4397D39BAED3}"/>
    <cellStyle name="Normal 9 8 4 3 2" xfId="5279" xr:uid="{D1F06CEE-291C-4503-A6BF-52B3E0A75B04}"/>
    <cellStyle name="Normal 9 8 4 4" xfId="4298" xr:uid="{FF4FFE84-F3B8-4A26-8164-BA5DF88A8C91}"/>
    <cellStyle name="Normal 9 8 4 4 2" xfId="5280" xr:uid="{CE49E0A7-205E-43FF-9FC5-3A737E6DF534}"/>
    <cellStyle name="Normal 9 8 4 5" xfId="5277" xr:uid="{5F1D2198-6023-4238-AB5D-FCA5B3FE09AC}"/>
    <cellStyle name="Normal 9 8 5" xfId="4299" xr:uid="{0ECFEE26-D40E-4B2F-AA50-745E35E937B4}"/>
    <cellStyle name="Normal 9 8 5 2" xfId="5281" xr:uid="{8F4F2DA3-8D17-4F67-AC7D-E2B3BACF7625}"/>
    <cellStyle name="Normal 9 8 6" xfId="4300" xr:uid="{4C9B4097-174A-482D-87B1-658FEF366865}"/>
    <cellStyle name="Normal 9 8 6 2" xfId="5282" xr:uid="{9F9261C5-8C62-47D1-BA96-9DE493A9EA12}"/>
    <cellStyle name="Normal 9 8 7" xfId="4301" xr:uid="{D5E7211D-45C3-4136-AD61-2940005CC29C}"/>
    <cellStyle name="Normal 9 8 7 2" xfId="5283" xr:uid="{C0A91C6D-A3DC-4907-B72D-DCCC572AD58E}"/>
    <cellStyle name="Normal 9 8 8" xfId="5264" xr:uid="{4E4675E1-E20F-46E4-A7C9-B166433F73C9}"/>
    <cellStyle name="Normal 9 9" xfId="428" xr:uid="{B4BD7816-E65D-45D6-ABCF-CD663D68FAE8}"/>
    <cellStyle name="Normal 9 9 2" xfId="898" xr:uid="{C6D59F8B-50F3-4B96-9A44-14F8766E5238}"/>
    <cellStyle name="Normal 9 9 2 2" xfId="2491" xr:uid="{04A581CD-5A2E-49B7-B49E-22664A755896}"/>
    <cellStyle name="Normal 9 9 2 2 2" xfId="5286" xr:uid="{0B25FEF6-9AC1-47B5-BBFD-96B312E721E6}"/>
    <cellStyle name="Normal 9 9 2 3" xfId="4302" xr:uid="{2AD6BCA4-E9E9-40F0-84F7-C9DF88132105}"/>
    <cellStyle name="Normal 9 9 2 3 2" xfId="5287" xr:uid="{2B2AD74F-26A1-450E-9C5B-D9AA6431C8E1}"/>
    <cellStyle name="Normal 9 9 2 4" xfId="4303" xr:uid="{C72F8B6D-D983-46BE-8B0E-8E1C3CBB234E}"/>
    <cellStyle name="Normal 9 9 2 4 2" xfId="5288" xr:uid="{63911691-D294-4DB0-BD59-A7D5007E249D}"/>
    <cellStyle name="Normal 9 9 2 5" xfId="5285" xr:uid="{A614A1C6-F49B-4730-8C85-F3459A7041E6}"/>
    <cellStyle name="Normal 9 9 3" xfId="2492" xr:uid="{63B4DE12-C9C3-4509-8FE8-CE4F63BDC02F}"/>
    <cellStyle name="Normal 9 9 3 2" xfId="4304" xr:uid="{5A6F2BB9-2019-4692-BB9E-72DC9496E772}"/>
    <cellStyle name="Normal 9 9 3 2 2" xfId="5290" xr:uid="{D7D722ED-4A0F-45A9-B3CA-59E1AA8C25EA}"/>
    <cellStyle name="Normal 9 9 3 3" xfId="4305" xr:uid="{E0096A09-508D-496F-AD2E-F75537A0C5A4}"/>
    <cellStyle name="Normal 9 9 3 3 2" xfId="5291" xr:uid="{65052615-6E37-4F4B-8632-4BA220AEB9EC}"/>
    <cellStyle name="Normal 9 9 3 4" xfId="4306" xr:uid="{CA91D199-F501-4114-B56D-562536322914}"/>
    <cellStyle name="Normal 9 9 3 4 2" xfId="5292" xr:uid="{04A30A26-3480-4476-BBC9-F53F9BAF247E}"/>
    <cellStyle name="Normal 9 9 3 5" xfId="5289" xr:uid="{494CC1D5-2DC4-4512-9354-A44A57CCEBD0}"/>
    <cellStyle name="Normal 9 9 4" xfId="4307" xr:uid="{F23C40DA-E9F7-44B5-B65D-AAF3ECB8F71C}"/>
    <cellStyle name="Normal 9 9 4 2" xfId="5293" xr:uid="{A781CCDC-1F31-45A5-9F8B-E184E814B638}"/>
    <cellStyle name="Normal 9 9 5" xfId="4308" xr:uid="{A80D184D-6DB3-4624-A7D9-987661BFA3D5}"/>
    <cellStyle name="Normal 9 9 5 2" xfId="5294" xr:uid="{1B6AFF99-A6D9-4ADD-825F-E568881AC4DA}"/>
    <cellStyle name="Normal 9 9 6" xfId="4309" xr:uid="{DFA84B24-D42D-4D4D-8BBA-9EB6ADC6BAA4}"/>
    <cellStyle name="Normal 9 9 6 2" xfId="5295" xr:uid="{A0256682-B1D1-49D8-9F4B-9B12D432C877}"/>
    <cellStyle name="Normal 9 9 7" xfId="5284" xr:uid="{FB22FD78-02CD-4ADF-AF26-4DBC57EA387E}"/>
    <cellStyle name="Percent 2" xfId="70" xr:uid="{9FB29E5F-46B5-4A85-ADAE-00CFE8BFE527}"/>
    <cellStyle name="Percent 2 2" xfId="5296" xr:uid="{52A36F2F-0086-4A55-87CC-7D8EE7B4E510}"/>
    <cellStyle name="Гиперссылка 2" xfId="4" xr:uid="{49BAA0F8-B3D3-41B5-87DD-435502328B29}"/>
    <cellStyle name="Гиперссылка 2 2" xfId="5297" xr:uid="{84D76FB2-4914-423E-A9DF-CB940C447C27}"/>
    <cellStyle name="Обычный 2" xfId="1" xr:uid="{A3CD5D5E-4502-4158-8112-08CDD679ACF5}"/>
    <cellStyle name="Обычный 2 2" xfId="5" xr:uid="{D19F253E-EE9B-4476-9D91-2EE3A6D7A3DC}"/>
    <cellStyle name="Обычный 2 2 2" xfId="5299" xr:uid="{D4D1A3A9-A37C-4163-9222-4C9DB681687E}"/>
    <cellStyle name="Обычный 2 3" xfId="5298" xr:uid="{43D1CD7C-C444-4FB6-B1F2-D93A3B4F5F5B}"/>
    <cellStyle name="常规_Sheet1_1" xfId="4411" xr:uid="{593FA3F3-C052-4FA0-85C9-6D897667D36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M25" sqref="M25"/>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53"/>
  <sheetViews>
    <sheetView tabSelected="1" zoomScale="90" zoomScaleNormal="90" workbookViewId="0">
      <selection activeCell="S11" sqref="S1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5">
        <v>52202</v>
      </c>
      <c r="K10" s="127"/>
    </row>
    <row r="11" spans="1:11">
      <c r="A11" s="126"/>
      <c r="B11" s="126" t="s">
        <v>717</v>
      </c>
      <c r="C11" s="132"/>
      <c r="D11" s="132"/>
      <c r="E11" s="132"/>
      <c r="F11" s="127"/>
      <c r="G11" s="128"/>
      <c r="H11" s="128" t="s">
        <v>717</v>
      </c>
      <c r="I11" s="132"/>
      <c r="J11" s="156"/>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7">
        <v>45246</v>
      </c>
      <c r="K14" s="127"/>
    </row>
    <row r="15" spans="1:11" ht="15" customHeight="1">
      <c r="A15" s="126"/>
      <c r="B15" s="6" t="s">
        <v>11</v>
      </c>
      <c r="C15" s="7"/>
      <c r="D15" s="7"/>
      <c r="E15" s="7"/>
      <c r="F15" s="8"/>
      <c r="G15" s="128"/>
      <c r="H15" s="9" t="s">
        <v>11</v>
      </c>
      <c r="I15" s="132"/>
      <c r="J15" s="158"/>
      <c r="K15" s="127"/>
    </row>
    <row r="16" spans="1:11" ht="15" customHeight="1">
      <c r="A16" s="126"/>
      <c r="B16" s="132"/>
      <c r="C16" s="132"/>
      <c r="D16" s="132"/>
      <c r="E16" s="132"/>
      <c r="F16" s="132"/>
      <c r="G16" s="132"/>
      <c r="H16" s="132"/>
      <c r="I16" s="136" t="s">
        <v>147</v>
      </c>
      <c r="J16" s="142">
        <v>40735</v>
      </c>
      <c r="K16" s="127"/>
    </row>
    <row r="17" spans="1:11">
      <c r="A17" s="126"/>
      <c r="B17" s="132" t="s">
        <v>720</v>
      </c>
      <c r="C17" s="132"/>
      <c r="D17" s="132"/>
      <c r="E17" s="132"/>
      <c r="F17" s="132"/>
      <c r="G17" s="132"/>
      <c r="H17" s="132"/>
      <c r="I17" s="136" t="s">
        <v>148</v>
      </c>
      <c r="J17" s="142" t="s">
        <v>958</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c r="A22" s="126"/>
      <c r="B22" s="119">
        <v>4</v>
      </c>
      <c r="C22" s="10" t="s">
        <v>722</v>
      </c>
      <c r="D22" s="130" t="s">
        <v>722</v>
      </c>
      <c r="E22" s="130" t="s">
        <v>28</v>
      </c>
      <c r="F22" s="153" t="s">
        <v>279</v>
      </c>
      <c r="G22" s="154"/>
      <c r="H22" s="11" t="s">
        <v>723</v>
      </c>
      <c r="I22" s="14">
        <v>4.97</v>
      </c>
      <c r="J22" s="121">
        <f t="shared" ref="J22:J85" si="0">I22*B22</f>
        <v>19.88</v>
      </c>
      <c r="K22" s="127"/>
    </row>
    <row r="23" spans="1:11">
      <c r="A23" s="126"/>
      <c r="B23" s="119">
        <v>4</v>
      </c>
      <c r="C23" s="10" t="s">
        <v>722</v>
      </c>
      <c r="D23" s="130" t="s">
        <v>722</v>
      </c>
      <c r="E23" s="130" t="s">
        <v>30</v>
      </c>
      <c r="F23" s="153" t="s">
        <v>279</v>
      </c>
      <c r="G23" s="154"/>
      <c r="H23" s="11" t="s">
        <v>723</v>
      </c>
      <c r="I23" s="14">
        <v>4.97</v>
      </c>
      <c r="J23" s="121">
        <f t="shared" si="0"/>
        <v>19.88</v>
      </c>
      <c r="K23" s="127"/>
    </row>
    <row r="24" spans="1:11" ht="24">
      <c r="A24" s="126"/>
      <c r="B24" s="119">
        <v>2</v>
      </c>
      <c r="C24" s="10" t="s">
        <v>724</v>
      </c>
      <c r="D24" s="130" t="s">
        <v>724</v>
      </c>
      <c r="E24" s="130" t="s">
        <v>112</v>
      </c>
      <c r="F24" s="153"/>
      <c r="G24" s="154"/>
      <c r="H24" s="11" t="s">
        <v>725</v>
      </c>
      <c r="I24" s="14">
        <v>12.07</v>
      </c>
      <c r="J24" s="121">
        <f t="shared" si="0"/>
        <v>24.14</v>
      </c>
      <c r="K24" s="127"/>
    </row>
    <row r="25" spans="1:11" ht="24">
      <c r="A25" s="126"/>
      <c r="B25" s="119">
        <v>3</v>
      </c>
      <c r="C25" s="10" t="s">
        <v>724</v>
      </c>
      <c r="D25" s="130" t="s">
        <v>724</v>
      </c>
      <c r="E25" s="130" t="s">
        <v>216</v>
      </c>
      <c r="F25" s="153"/>
      <c r="G25" s="154"/>
      <c r="H25" s="11" t="s">
        <v>725</v>
      </c>
      <c r="I25" s="14">
        <v>12.07</v>
      </c>
      <c r="J25" s="121">
        <f t="shared" si="0"/>
        <v>36.21</v>
      </c>
      <c r="K25" s="127"/>
    </row>
    <row r="26" spans="1:11" ht="24">
      <c r="A26" s="126"/>
      <c r="B26" s="119">
        <v>4</v>
      </c>
      <c r="C26" s="10" t="s">
        <v>726</v>
      </c>
      <c r="D26" s="130" t="s">
        <v>726</v>
      </c>
      <c r="E26" s="130" t="s">
        <v>112</v>
      </c>
      <c r="F26" s="153"/>
      <c r="G26" s="154"/>
      <c r="H26" s="11" t="s">
        <v>727</v>
      </c>
      <c r="I26" s="14">
        <v>12.07</v>
      </c>
      <c r="J26" s="121">
        <f t="shared" si="0"/>
        <v>48.28</v>
      </c>
      <c r="K26" s="127"/>
    </row>
    <row r="27" spans="1:11" ht="24">
      <c r="A27" s="126"/>
      <c r="B27" s="119">
        <v>4</v>
      </c>
      <c r="C27" s="10" t="s">
        <v>726</v>
      </c>
      <c r="D27" s="130" t="s">
        <v>726</v>
      </c>
      <c r="E27" s="130" t="s">
        <v>216</v>
      </c>
      <c r="F27" s="153"/>
      <c r="G27" s="154"/>
      <c r="H27" s="11" t="s">
        <v>727</v>
      </c>
      <c r="I27" s="14">
        <v>12.07</v>
      </c>
      <c r="J27" s="121">
        <f t="shared" si="0"/>
        <v>48.28</v>
      </c>
      <c r="K27" s="127"/>
    </row>
    <row r="28" spans="1:11" ht="24">
      <c r="A28" s="126"/>
      <c r="B28" s="119">
        <v>10</v>
      </c>
      <c r="C28" s="10" t="s">
        <v>728</v>
      </c>
      <c r="D28" s="130" t="s">
        <v>728</v>
      </c>
      <c r="E28" s="130" t="s">
        <v>729</v>
      </c>
      <c r="F28" s="153" t="s">
        <v>28</v>
      </c>
      <c r="G28" s="154"/>
      <c r="H28" s="11" t="s">
        <v>730</v>
      </c>
      <c r="I28" s="14">
        <v>6.75</v>
      </c>
      <c r="J28" s="121">
        <f t="shared" si="0"/>
        <v>67.5</v>
      </c>
      <c r="K28" s="127"/>
    </row>
    <row r="29" spans="1:11" ht="24">
      <c r="A29" s="126"/>
      <c r="B29" s="119">
        <v>24</v>
      </c>
      <c r="C29" s="10" t="s">
        <v>728</v>
      </c>
      <c r="D29" s="130" t="s">
        <v>728</v>
      </c>
      <c r="E29" s="130" t="s">
        <v>729</v>
      </c>
      <c r="F29" s="153" t="s">
        <v>30</v>
      </c>
      <c r="G29" s="154"/>
      <c r="H29" s="11" t="s">
        <v>730</v>
      </c>
      <c r="I29" s="14">
        <v>6.75</v>
      </c>
      <c r="J29" s="121">
        <f t="shared" si="0"/>
        <v>162</v>
      </c>
      <c r="K29" s="127"/>
    </row>
    <row r="30" spans="1:11" ht="24">
      <c r="A30" s="126"/>
      <c r="B30" s="119">
        <v>19</v>
      </c>
      <c r="C30" s="10" t="s">
        <v>728</v>
      </c>
      <c r="D30" s="130" t="s">
        <v>728</v>
      </c>
      <c r="E30" s="130" t="s">
        <v>729</v>
      </c>
      <c r="F30" s="153" t="s">
        <v>31</v>
      </c>
      <c r="G30" s="154"/>
      <c r="H30" s="11" t="s">
        <v>730</v>
      </c>
      <c r="I30" s="14">
        <v>6.75</v>
      </c>
      <c r="J30" s="121">
        <f t="shared" si="0"/>
        <v>128.25</v>
      </c>
      <c r="K30" s="127"/>
    </row>
    <row r="31" spans="1:11">
      <c r="A31" s="126"/>
      <c r="B31" s="119">
        <v>5</v>
      </c>
      <c r="C31" s="10" t="s">
        <v>731</v>
      </c>
      <c r="D31" s="130" t="s">
        <v>731</v>
      </c>
      <c r="E31" s="130" t="s">
        <v>28</v>
      </c>
      <c r="F31" s="153"/>
      <c r="G31" s="154"/>
      <c r="H31" s="11" t="s">
        <v>732</v>
      </c>
      <c r="I31" s="14">
        <v>8.17</v>
      </c>
      <c r="J31" s="121">
        <f t="shared" si="0"/>
        <v>40.85</v>
      </c>
      <c r="K31" s="127"/>
    </row>
    <row r="32" spans="1:11">
      <c r="A32" s="126"/>
      <c r="B32" s="119">
        <v>5</v>
      </c>
      <c r="C32" s="10" t="s">
        <v>731</v>
      </c>
      <c r="D32" s="130" t="s">
        <v>731</v>
      </c>
      <c r="E32" s="130" t="s">
        <v>30</v>
      </c>
      <c r="F32" s="153"/>
      <c r="G32" s="154"/>
      <c r="H32" s="11" t="s">
        <v>732</v>
      </c>
      <c r="I32" s="14">
        <v>8.17</v>
      </c>
      <c r="J32" s="121">
        <f t="shared" si="0"/>
        <v>40.85</v>
      </c>
      <c r="K32" s="127"/>
    </row>
    <row r="33" spans="1:11">
      <c r="A33" s="126"/>
      <c r="B33" s="119">
        <v>5</v>
      </c>
      <c r="C33" s="10" t="s">
        <v>731</v>
      </c>
      <c r="D33" s="130" t="s">
        <v>731</v>
      </c>
      <c r="E33" s="130" t="s">
        <v>31</v>
      </c>
      <c r="F33" s="153"/>
      <c r="G33" s="154"/>
      <c r="H33" s="11" t="s">
        <v>732</v>
      </c>
      <c r="I33" s="14">
        <v>8.17</v>
      </c>
      <c r="J33" s="121">
        <f t="shared" si="0"/>
        <v>40.85</v>
      </c>
      <c r="K33" s="127"/>
    </row>
    <row r="34" spans="1:11">
      <c r="A34" s="126"/>
      <c r="B34" s="119">
        <v>3</v>
      </c>
      <c r="C34" s="10" t="s">
        <v>733</v>
      </c>
      <c r="D34" s="130" t="s">
        <v>733</v>
      </c>
      <c r="E34" s="130" t="s">
        <v>30</v>
      </c>
      <c r="F34" s="153"/>
      <c r="G34" s="154"/>
      <c r="H34" s="11" t="s">
        <v>734</v>
      </c>
      <c r="I34" s="14">
        <v>13.85</v>
      </c>
      <c r="J34" s="121">
        <f t="shared" si="0"/>
        <v>41.55</v>
      </c>
      <c r="K34" s="127"/>
    </row>
    <row r="35" spans="1:11" ht="24">
      <c r="A35" s="126"/>
      <c r="B35" s="119">
        <v>10</v>
      </c>
      <c r="C35" s="10" t="s">
        <v>735</v>
      </c>
      <c r="D35" s="130" t="s">
        <v>735</v>
      </c>
      <c r="E35" s="130" t="s">
        <v>30</v>
      </c>
      <c r="F35" s="153"/>
      <c r="G35" s="154"/>
      <c r="H35" s="11" t="s">
        <v>736</v>
      </c>
      <c r="I35" s="14">
        <v>13.85</v>
      </c>
      <c r="J35" s="121">
        <f t="shared" si="0"/>
        <v>138.5</v>
      </c>
      <c r="K35" s="127"/>
    </row>
    <row r="36" spans="1:11" ht="24">
      <c r="A36" s="126"/>
      <c r="B36" s="119">
        <v>10</v>
      </c>
      <c r="C36" s="10" t="s">
        <v>735</v>
      </c>
      <c r="D36" s="130" t="s">
        <v>735</v>
      </c>
      <c r="E36" s="130" t="s">
        <v>31</v>
      </c>
      <c r="F36" s="153"/>
      <c r="G36" s="154"/>
      <c r="H36" s="11" t="s">
        <v>736</v>
      </c>
      <c r="I36" s="14">
        <v>13.85</v>
      </c>
      <c r="J36" s="121">
        <f t="shared" si="0"/>
        <v>138.5</v>
      </c>
      <c r="K36" s="127"/>
    </row>
    <row r="37" spans="1:11">
      <c r="A37" s="126"/>
      <c r="B37" s="119">
        <v>60</v>
      </c>
      <c r="C37" s="10" t="s">
        <v>109</v>
      </c>
      <c r="D37" s="130" t="s">
        <v>109</v>
      </c>
      <c r="E37" s="130" t="s">
        <v>28</v>
      </c>
      <c r="F37" s="153"/>
      <c r="G37" s="154"/>
      <c r="H37" s="11" t="s">
        <v>737</v>
      </c>
      <c r="I37" s="14">
        <v>5.68</v>
      </c>
      <c r="J37" s="121">
        <f t="shared" si="0"/>
        <v>340.79999999999995</v>
      </c>
      <c r="K37" s="127"/>
    </row>
    <row r="38" spans="1:11">
      <c r="A38" s="126"/>
      <c r="B38" s="119">
        <v>6</v>
      </c>
      <c r="C38" s="10" t="s">
        <v>109</v>
      </c>
      <c r="D38" s="130" t="s">
        <v>109</v>
      </c>
      <c r="E38" s="130" t="s">
        <v>95</v>
      </c>
      <c r="F38" s="153"/>
      <c r="G38" s="154"/>
      <c r="H38" s="11" t="s">
        <v>737</v>
      </c>
      <c r="I38" s="14">
        <v>5.68</v>
      </c>
      <c r="J38" s="121">
        <f t="shared" si="0"/>
        <v>34.08</v>
      </c>
      <c r="K38" s="127"/>
    </row>
    <row r="39" spans="1:11">
      <c r="A39" s="126"/>
      <c r="B39" s="119">
        <v>8</v>
      </c>
      <c r="C39" s="10" t="s">
        <v>738</v>
      </c>
      <c r="D39" s="130" t="s">
        <v>738</v>
      </c>
      <c r="E39" s="130" t="s">
        <v>33</v>
      </c>
      <c r="F39" s="153"/>
      <c r="G39" s="154"/>
      <c r="H39" s="11" t="s">
        <v>739</v>
      </c>
      <c r="I39" s="14">
        <v>5.68</v>
      </c>
      <c r="J39" s="121">
        <f t="shared" si="0"/>
        <v>45.44</v>
      </c>
      <c r="K39" s="127"/>
    </row>
    <row r="40" spans="1:11" ht="24">
      <c r="A40" s="126"/>
      <c r="B40" s="119">
        <v>1</v>
      </c>
      <c r="C40" s="10" t="s">
        <v>740</v>
      </c>
      <c r="D40" s="130" t="s">
        <v>740</v>
      </c>
      <c r="E40" s="130" t="s">
        <v>42</v>
      </c>
      <c r="F40" s="153" t="s">
        <v>279</v>
      </c>
      <c r="G40" s="154"/>
      <c r="H40" s="11" t="s">
        <v>741</v>
      </c>
      <c r="I40" s="14">
        <v>26.28</v>
      </c>
      <c r="J40" s="121">
        <f t="shared" si="0"/>
        <v>26.28</v>
      </c>
      <c r="K40" s="127"/>
    </row>
    <row r="41" spans="1:11">
      <c r="A41" s="126"/>
      <c r="B41" s="119">
        <v>4</v>
      </c>
      <c r="C41" s="10" t="s">
        <v>742</v>
      </c>
      <c r="D41" s="130" t="s">
        <v>742</v>
      </c>
      <c r="E41" s="130" t="s">
        <v>28</v>
      </c>
      <c r="F41" s="153"/>
      <c r="G41" s="154"/>
      <c r="H41" s="11" t="s">
        <v>743</v>
      </c>
      <c r="I41" s="14">
        <v>7.1</v>
      </c>
      <c r="J41" s="121">
        <f t="shared" si="0"/>
        <v>28.4</v>
      </c>
      <c r="K41" s="127"/>
    </row>
    <row r="42" spans="1:11">
      <c r="A42" s="126"/>
      <c r="B42" s="119">
        <v>4</v>
      </c>
      <c r="C42" s="10" t="s">
        <v>742</v>
      </c>
      <c r="D42" s="130" t="s">
        <v>742</v>
      </c>
      <c r="E42" s="130" t="s">
        <v>30</v>
      </c>
      <c r="F42" s="153"/>
      <c r="G42" s="154"/>
      <c r="H42" s="11" t="s">
        <v>743</v>
      </c>
      <c r="I42" s="14">
        <v>7.1</v>
      </c>
      <c r="J42" s="121">
        <f t="shared" si="0"/>
        <v>28.4</v>
      </c>
      <c r="K42" s="127"/>
    </row>
    <row r="43" spans="1:11">
      <c r="A43" s="126"/>
      <c r="B43" s="119">
        <v>4</v>
      </c>
      <c r="C43" s="10" t="s">
        <v>742</v>
      </c>
      <c r="D43" s="130" t="s">
        <v>742</v>
      </c>
      <c r="E43" s="130" t="s">
        <v>31</v>
      </c>
      <c r="F43" s="153"/>
      <c r="G43" s="154"/>
      <c r="H43" s="11" t="s">
        <v>743</v>
      </c>
      <c r="I43" s="14">
        <v>7.1</v>
      </c>
      <c r="J43" s="121">
        <f t="shared" si="0"/>
        <v>28.4</v>
      </c>
      <c r="K43" s="127"/>
    </row>
    <row r="44" spans="1:11" ht="24">
      <c r="A44" s="126"/>
      <c r="B44" s="119">
        <v>1</v>
      </c>
      <c r="C44" s="10" t="s">
        <v>744</v>
      </c>
      <c r="D44" s="130" t="s">
        <v>744</v>
      </c>
      <c r="E44" s="130" t="s">
        <v>28</v>
      </c>
      <c r="F44" s="153" t="s">
        <v>277</v>
      </c>
      <c r="G44" s="154"/>
      <c r="H44" s="11" t="s">
        <v>745</v>
      </c>
      <c r="I44" s="14">
        <v>20.95</v>
      </c>
      <c r="J44" s="121">
        <f t="shared" si="0"/>
        <v>20.95</v>
      </c>
      <c r="K44" s="127"/>
    </row>
    <row r="45" spans="1:11">
      <c r="A45" s="126"/>
      <c r="B45" s="119">
        <v>2</v>
      </c>
      <c r="C45" s="10" t="s">
        <v>746</v>
      </c>
      <c r="D45" s="130" t="s">
        <v>746</v>
      </c>
      <c r="E45" s="130" t="s">
        <v>50</v>
      </c>
      <c r="F45" s="153"/>
      <c r="G45" s="154"/>
      <c r="H45" s="11" t="s">
        <v>747</v>
      </c>
      <c r="I45" s="14">
        <v>7.81</v>
      </c>
      <c r="J45" s="121">
        <f t="shared" si="0"/>
        <v>15.62</v>
      </c>
      <c r="K45" s="127"/>
    </row>
    <row r="46" spans="1:11" ht="24">
      <c r="A46" s="126"/>
      <c r="B46" s="119">
        <v>6</v>
      </c>
      <c r="C46" s="10" t="s">
        <v>748</v>
      </c>
      <c r="D46" s="130" t="s">
        <v>748</v>
      </c>
      <c r="E46" s="130" t="s">
        <v>40</v>
      </c>
      <c r="F46" s="153" t="s">
        <v>279</v>
      </c>
      <c r="G46" s="154"/>
      <c r="H46" s="11" t="s">
        <v>749</v>
      </c>
      <c r="I46" s="14">
        <v>13.14</v>
      </c>
      <c r="J46" s="121">
        <f t="shared" si="0"/>
        <v>78.84</v>
      </c>
      <c r="K46" s="127"/>
    </row>
    <row r="47" spans="1:11" ht="24">
      <c r="A47" s="126"/>
      <c r="B47" s="119">
        <v>4</v>
      </c>
      <c r="C47" s="10" t="s">
        <v>748</v>
      </c>
      <c r="D47" s="130" t="s">
        <v>748</v>
      </c>
      <c r="E47" s="130" t="s">
        <v>40</v>
      </c>
      <c r="F47" s="153" t="s">
        <v>115</v>
      </c>
      <c r="G47" s="154"/>
      <c r="H47" s="11" t="s">
        <v>749</v>
      </c>
      <c r="I47" s="14">
        <v>13.14</v>
      </c>
      <c r="J47" s="121">
        <f t="shared" si="0"/>
        <v>52.56</v>
      </c>
      <c r="K47" s="127"/>
    </row>
    <row r="48" spans="1:11" ht="24">
      <c r="A48" s="126"/>
      <c r="B48" s="119">
        <v>4</v>
      </c>
      <c r="C48" s="10" t="s">
        <v>748</v>
      </c>
      <c r="D48" s="130" t="s">
        <v>748</v>
      </c>
      <c r="E48" s="130" t="s">
        <v>40</v>
      </c>
      <c r="F48" s="153" t="s">
        <v>679</v>
      </c>
      <c r="G48" s="154"/>
      <c r="H48" s="11" t="s">
        <v>749</v>
      </c>
      <c r="I48" s="14">
        <v>13.14</v>
      </c>
      <c r="J48" s="121">
        <f t="shared" si="0"/>
        <v>52.56</v>
      </c>
      <c r="K48" s="127"/>
    </row>
    <row r="49" spans="1:11" ht="24">
      <c r="A49" s="126"/>
      <c r="B49" s="119">
        <v>3</v>
      </c>
      <c r="C49" s="10" t="s">
        <v>748</v>
      </c>
      <c r="D49" s="130" t="s">
        <v>748</v>
      </c>
      <c r="E49" s="130" t="s">
        <v>40</v>
      </c>
      <c r="F49" s="153" t="s">
        <v>750</v>
      </c>
      <c r="G49" s="154"/>
      <c r="H49" s="11" t="s">
        <v>749</v>
      </c>
      <c r="I49" s="14">
        <v>13.14</v>
      </c>
      <c r="J49" s="121">
        <f t="shared" si="0"/>
        <v>39.42</v>
      </c>
      <c r="K49" s="127"/>
    </row>
    <row r="50" spans="1:11" ht="24">
      <c r="A50" s="126"/>
      <c r="B50" s="119">
        <v>3</v>
      </c>
      <c r="C50" s="10" t="s">
        <v>748</v>
      </c>
      <c r="D50" s="130" t="s">
        <v>748</v>
      </c>
      <c r="E50" s="130" t="s">
        <v>40</v>
      </c>
      <c r="F50" s="153" t="s">
        <v>751</v>
      </c>
      <c r="G50" s="154"/>
      <c r="H50" s="11" t="s">
        <v>749</v>
      </c>
      <c r="I50" s="14">
        <v>13.14</v>
      </c>
      <c r="J50" s="121">
        <f t="shared" si="0"/>
        <v>39.42</v>
      </c>
      <c r="K50" s="127"/>
    </row>
    <row r="51" spans="1:11" ht="24">
      <c r="A51" s="126"/>
      <c r="B51" s="119">
        <v>4</v>
      </c>
      <c r="C51" s="10" t="s">
        <v>748</v>
      </c>
      <c r="D51" s="130" t="s">
        <v>748</v>
      </c>
      <c r="E51" s="130" t="s">
        <v>40</v>
      </c>
      <c r="F51" s="153" t="s">
        <v>752</v>
      </c>
      <c r="G51" s="154"/>
      <c r="H51" s="11" t="s">
        <v>749</v>
      </c>
      <c r="I51" s="14">
        <v>13.14</v>
      </c>
      <c r="J51" s="121">
        <f t="shared" si="0"/>
        <v>52.56</v>
      </c>
      <c r="K51" s="127"/>
    </row>
    <row r="52" spans="1:11" ht="24">
      <c r="A52" s="126"/>
      <c r="B52" s="119">
        <v>3</v>
      </c>
      <c r="C52" s="10" t="s">
        <v>753</v>
      </c>
      <c r="D52" s="130" t="s">
        <v>753</v>
      </c>
      <c r="E52" s="130" t="s">
        <v>279</v>
      </c>
      <c r="F52" s="153"/>
      <c r="G52" s="154"/>
      <c r="H52" s="11" t="s">
        <v>954</v>
      </c>
      <c r="I52" s="14">
        <v>10.3</v>
      </c>
      <c r="J52" s="121">
        <f t="shared" si="0"/>
        <v>30.900000000000002</v>
      </c>
      <c r="K52" s="127"/>
    </row>
    <row r="53" spans="1:11" ht="24">
      <c r="A53" s="126"/>
      <c r="B53" s="119">
        <v>1</v>
      </c>
      <c r="C53" s="10" t="s">
        <v>753</v>
      </c>
      <c r="D53" s="130" t="s">
        <v>753</v>
      </c>
      <c r="E53" s="130" t="s">
        <v>115</v>
      </c>
      <c r="F53" s="153"/>
      <c r="G53" s="154"/>
      <c r="H53" s="11" t="s">
        <v>954</v>
      </c>
      <c r="I53" s="14">
        <v>10.3</v>
      </c>
      <c r="J53" s="121">
        <f t="shared" si="0"/>
        <v>10.3</v>
      </c>
      <c r="K53" s="127"/>
    </row>
    <row r="54" spans="1:11" ht="24">
      <c r="A54" s="126"/>
      <c r="B54" s="119">
        <v>1</v>
      </c>
      <c r="C54" s="10" t="s">
        <v>753</v>
      </c>
      <c r="D54" s="130" t="s">
        <v>753</v>
      </c>
      <c r="E54" s="130" t="s">
        <v>679</v>
      </c>
      <c r="F54" s="153"/>
      <c r="G54" s="154"/>
      <c r="H54" s="11" t="s">
        <v>954</v>
      </c>
      <c r="I54" s="14">
        <v>10.3</v>
      </c>
      <c r="J54" s="121">
        <f t="shared" si="0"/>
        <v>10.3</v>
      </c>
      <c r="K54" s="127"/>
    </row>
    <row r="55" spans="1:11" ht="24">
      <c r="A55" s="126"/>
      <c r="B55" s="119">
        <v>1</v>
      </c>
      <c r="C55" s="10" t="s">
        <v>753</v>
      </c>
      <c r="D55" s="130" t="s">
        <v>753</v>
      </c>
      <c r="E55" s="130" t="s">
        <v>754</v>
      </c>
      <c r="F55" s="153"/>
      <c r="G55" s="154"/>
      <c r="H55" s="11" t="s">
        <v>954</v>
      </c>
      <c r="I55" s="14">
        <v>10.3</v>
      </c>
      <c r="J55" s="121">
        <f t="shared" si="0"/>
        <v>10.3</v>
      </c>
      <c r="K55" s="127"/>
    </row>
    <row r="56" spans="1:11" ht="24">
      <c r="A56" s="126"/>
      <c r="B56" s="119">
        <v>1</v>
      </c>
      <c r="C56" s="10" t="s">
        <v>753</v>
      </c>
      <c r="D56" s="130" t="s">
        <v>753</v>
      </c>
      <c r="E56" s="130" t="s">
        <v>752</v>
      </c>
      <c r="F56" s="153"/>
      <c r="G56" s="154"/>
      <c r="H56" s="11" t="s">
        <v>954</v>
      </c>
      <c r="I56" s="14">
        <v>10.3</v>
      </c>
      <c r="J56" s="121">
        <f t="shared" si="0"/>
        <v>10.3</v>
      </c>
      <c r="K56" s="127"/>
    </row>
    <row r="57" spans="1:11" ht="24">
      <c r="A57" s="126"/>
      <c r="B57" s="119">
        <v>3</v>
      </c>
      <c r="C57" s="10" t="s">
        <v>755</v>
      </c>
      <c r="D57" s="130" t="s">
        <v>755</v>
      </c>
      <c r="E57" s="130" t="s">
        <v>30</v>
      </c>
      <c r="F57" s="153"/>
      <c r="G57" s="154"/>
      <c r="H57" s="11" t="s">
        <v>756</v>
      </c>
      <c r="I57" s="14">
        <v>6.75</v>
      </c>
      <c r="J57" s="121">
        <f t="shared" si="0"/>
        <v>20.25</v>
      </c>
      <c r="K57" s="127"/>
    </row>
    <row r="58" spans="1:11" ht="24">
      <c r="A58" s="126"/>
      <c r="B58" s="119">
        <v>2</v>
      </c>
      <c r="C58" s="10" t="s">
        <v>755</v>
      </c>
      <c r="D58" s="130" t="s">
        <v>755</v>
      </c>
      <c r="E58" s="130" t="s">
        <v>32</v>
      </c>
      <c r="F58" s="153"/>
      <c r="G58" s="154"/>
      <c r="H58" s="11" t="s">
        <v>756</v>
      </c>
      <c r="I58" s="14">
        <v>6.75</v>
      </c>
      <c r="J58" s="121">
        <f t="shared" si="0"/>
        <v>13.5</v>
      </c>
      <c r="K58" s="127"/>
    </row>
    <row r="59" spans="1:11" ht="24">
      <c r="A59" s="126"/>
      <c r="B59" s="119">
        <v>2</v>
      </c>
      <c r="C59" s="10" t="s">
        <v>757</v>
      </c>
      <c r="D59" s="130" t="s">
        <v>757</v>
      </c>
      <c r="E59" s="130" t="s">
        <v>28</v>
      </c>
      <c r="F59" s="153" t="s">
        <v>679</v>
      </c>
      <c r="G59" s="154"/>
      <c r="H59" s="11" t="s">
        <v>758</v>
      </c>
      <c r="I59" s="14">
        <v>20.95</v>
      </c>
      <c r="J59" s="121">
        <f t="shared" si="0"/>
        <v>41.9</v>
      </c>
      <c r="K59" s="127"/>
    </row>
    <row r="60" spans="1:11" ht="24">
      <c r="A60" s="126"/>
      <c r="B60" s="119">
        <v>2</v>
      </c>
      <c r="C60" s="10" t="s">
        <v>757</v>
      </c>
      <c r="D60" s="130" t="s">
        <v>757</v>
      </c>
      <c r="E60" s="130" t="s">
        <v>30</v>
      </c>
      <c r="F60" s="153" t="s">
        <v>679</v>
      </c>
      <c r="G60" s="154"/>
      <c r="H60" s="11" t="s">
        <v>758</v>
      </c>
      <c r="I60" s="14">
        <v>20.95</v>
      </c>
      <c r="J60" s="121">
        <f t="shared" si="0"/>
        <v>41.9</v>
      </c>
      <c r="K60" s="127"/>
    </row>
    <row r="61" spans="1:11" ht="24">
      <c r="A61" s="126"/>
      <c r="B61" s="119">
        <v>2</v>
      </c>
      <c r="C61" s="10" t="s">
        <v>757</v>
      </c>
      <c r="D61" s="130" t="s">
        <v>757</v>
      </c>
      <c r="E61" s="130" t="s">
        <v>31</v>
      </c>
      <c r="F61" s="153" t="s">
        <v>679</v>
      </c>
      <c r="G61" s="154"/>
      <c r="H61" s="11" t="s">
        <v>758</v>
      </c>
      <c r="I61" s="14">
        <v>20.95</v>
      </c>
      <c r="J61" s="121">
        <f t="shared" si="0"/>
        <v>41.9</v>
      </c>
      <c r="K61" s="127"/>
    </row>
    <row r="62" spans="1:11" ht="24">
      <c r="A62" s="126"/>
      <c r="B62" s="119">
        <v>2</v>
      </c>
      <c r="C62" s="10" t="s">
        <v>759</v>
      </c>
      <c r="D62" s="130" t="s">
        <v>759</v>
      </c>
      <c r="E62" s="130" t="s">
        <v>28</v>
      </c>
      <c r="F62" s="153" t="s">
        <v>751</v>
      </c>
      <c r="G62" s="154"/>
      <c r="H62" s="11" t="s">
        <v>760</v>
      </c>
      <c r="I62" s="14">
        <v>20.95</v>
      </c>
      <c r="J62" s="121">
        <f t="shared" si="0"/>
        <v>41.9</v>
      </c>
      <c r="K62" s="127"/>
    </row>
    <row r="63" spans="1:11" ht="24">
      <c r="A63" s="126"/>
      <c r="B63" s="119">
        <v>2</v>
      </c>
      <c r="C63" s="10" t="s">
        <v>759</v>
      </c>
      <c r="D63" s="130" t="s">
        <v>759</v>
      </c>
      <c r="E63" s="130" t="s">
        <v>30</v>
      </c>
      <c r="F63" s="153" t="s">
        <v>751</v>
      </c>
      <c r="G63" s="154"/>
      <c r="H63" s="11" t="s">
        <v>760</v>
      </c>
      <c r="I63" s="14">
        <v>20.95</v>
      </c>
      <c r="J63" s="121">
        <f t="shared" si="0"/>
        <v>41.9</v>
      </c>
      <c r="K63" s="127"/>
    </row>
    <row r="64" spans="1:11" ht="24">
      <c r="A64" s="126"/>
      <c r="B64" s="119">
        <v>2</v>
      </c>
      <c r="C64" s="10" t="s">
        <v>759</v>
      </c>
      <c r="D64" s="130" t="s">
        <v>759</v>
      </c>
      <c r="E64" s="130" t="s">
        <v>31</v>
      </c>
      <c r="F64" s="153" t="s">
        <v>751</v>
      </c>
      <c r="G64" s="154"/>
      <c r="H64" s="11" t="s">
        <v>760</v>
      </c>
      <c r="I64" s="14">
        <v>20.95</v>
      </c>
      <c r="J64" s="121">
        <f t="shared" si="0"/>
        <v>41.9</v>
      </c>
      <c r="K64" s="127"/>
    </row>
    <row r="65" spans="1:11" ht="24">
      <c r="A65" s="126"/>
      <c r="B65" s="119">
        <v>4</v>
      </c>
      <c r="C65" s="10" t="s">
        <v>761</v>
      </c>
      <c r="D65" s="130" t="s">
        <v>941</v>
      </c>
      <c r="E65" s="130" t="s">
        <v>236</v>
      </c>
      <c r="F65" s="153" t="s">
        <v>216</v>
      </c>
      <c r="G65" s="154"/>
      <c r="H65" s="11" t="s">
        <v>762</v>
      </c>
      <c r="I65" s="14">
        <v>23.08</v>
      </c>
      <c r="J65" s="121">
        <f t="shared" si="0"/>
        <v>92.32</v>
      </c>
      <c r="K65" s="127"/>
    </row>
    <row r="66" spans="1:11" ht="24">
      <c r="A66" s="126"/>
      <c r="B66" s="119">
        <v>4</v>
      </c>
      <c r="C66" s="10" t="s">
        <v>761</v>
      </c>
      <c r="D66" s="130" t="s">
        <v>941</v>
      </c>
      <c r="E66" s="130" t="s">
        <v>237</v>
      </c>
      <c r="F66" s="153" t="s">
        <v>216</v>
      </c>
      <c r="G66" s="154"/>
      <c r="H66" s="11" t="s">
        <v>762</v>
      </c>
      <c r="I66" s="14">
        <v>23.08</v>
      </c>
      <c r="J66" s="121">
        <f t="shared" si="0"/>
        <v>92.32</v>
      </c>
      <c r="K66" s="127"/>
    </row>
    <row r="67" spans="1:11" ht="24">
      <c r="A67" s="126"/>
      <c r="B67" s="119">
        <v>2</v>
      </c>
      <c r="C67" s="10" t="s">
        <v>763</v>
      </c>
      <c r="D67" s="130" t="s">
        <v>763</v>
      </c>
      <c r="E67" s="130" t="s">
        <v>28</v>
      </c>
      <c r="F67" s="153"/>
      <c r="G67" s="154"/>
      <c r="H67" s="11" t="s">
        <v>764</v>
      </c>
      <c r="I67" s="14">
        <v>57.17</v>
      </c>
      <c r="J67" s="121">
        <f t="shared" si="0"/>
        <v>114.34</v>
      </c>
      <c r="K67" s="127"/>
    </row>
    <row r="68" spans="1:11" ht="24">
      <c r="A68" s="126"/>
      <c r="B68" s="119">
        <v>1</v>
      </c>
      <c r="C68" s="10" t="s">
        <v>763</v>
      </c>
      <c r="D68" s="130" t="s">
        <v>763</v>
      </c>
      <c r="E68" s="130" t="s">
        <v>30</v>
      </c>
      <c r="F68" s="153"/>
      <c r="G68" s="154"/>
      <c r="H68" s="11" t="s">
        <v>764</v>
      </c>
      <c r="I68" s="14">
        <v>57.17</v>
      </c>
      <c r="J68" s="121">
        <f t="shared" si="0"/>
        <v>57.17</v>
      </c>
      <c r="K68" s="127"/>
    </row>
    <row r="69" spans="1:11" ht="24">
      <c r="A69" s="126"/>
      <c r="B69" s="119">
        <v>6</v>
      </c>
      <c r="C69" s="10" t="s">
        <v>765</v>
      </c>
      <c r="D69" s="130" t="s">
        <v>765</v>
      </c>
      <c r="E69" s="130" t="s">
        <v>729</v>
      </c>
      <c r="F69" s="153" t="s">
        <v>31</v>
      </c>
      <c r="G69" s="154"/>
      <c r="H69" s="11" t="s">
        <v>766</v>
      </c>
      <c r="I69" s="14">
        <v>6.75</v>
      </c>
      <c r="J69" s="121">
        <f t="shared" si="0"/>
        <v>40.5</v>
      </c>
      <c r="K69" s="127"/>
    </row>
    <row r="70" spans="1:11" ht="24">
      <c r="A70" s="126"/>
      <c r="B70" s="119">
        <v>4</v>
      </c>
      <c r="C70" s="10" t="s">
        <v>504</v>
      </c>
      <c r="D70" s="130" t="s">
        <v>504</v>
      </c>
      <c r="E70" s="130" t="s">
        <v>304</v>
      </c>
      <c r="F70" s="153" t="s">
        <v>216</v>
      </c>
      <c r="G70" s="154"/>
      <c r="H70" s="11" t="s">
        <v>506</v>
      </c>
      <c r="I70" s="14">
        <v>20.95</v>
      </c>
      <c r="J70" s="121">
        <f t="shared" si="0"/>
        <v>83.8</v>
      </c>
      <c r="K70" s="127"/>
    </row>
    <row r="71" spans="1:11" ht="24">
      <c r="A71" s="126"/>
      <c r="B71" s="119">
        <v>4</v>
      </c>
      <c r="C71" s="10" t="s">
        <v>504</v>
      </c>
      <c r="D71" s="130" t="s">
        <v>504</v>
      </c>
      <c r="E71" s="130" t="s">
        <v>304</v>
      </c>
      <c r="F71" s="153" t="s">
        <v>245</v>
      </c>
      <c r="G71" s="154"/>
      <c r="H71" s="11" t="s">
        <v>506</v>
      </c>
      <c r="I71" s="14">
        <v>20.95</v>
      </c>
      <c r="J71" s="121">
        <f t="shared" si="0"/>
        <v>83.8</v>
      </c>
      <c r="K71" s="127"/>
    </row>
    <row r="72" spans="1:11" ht="24">
      <c r="A72" s="126"/>
      <c r="B72" s="119">
        <v>2</v>
      </c>
      <c r="C72" s="10" t="s">
        <v>504</v>
      </c>
      <c r="D72" s="130" t="s">
        <v>504</v>
      </c>
      <c r="E72" s="130" t="s">
        <v>300</v>
      </c>
      <c r="F72" s="153" t="s">
        <v>271</v>
      </c>
      <c r="G72" s="154"/>
      <c r="H72" s="11" t="s">
        <v>506</v>
      </c>
      <c r="I72" s="14">
        <v>20.95</v>
      </c>
      <c r="J72" s="121">
        <f t="shared" si="0"/>
        <v>41.9</v>
      </c>
      <c r="K72" s="127"/>
    </row>
    <row r="73" spans="1:11" ht="24">
      <c r="A73" s="126"/>
      <c r="B73" s="119">
        <v>2</v>
      </c>
      <c r="C73" s="10" t="s">
        <v>504</v>
      </c>
      <c r="D73" s="130" t="s">
        <v>504</v>
      </c>
      <c r="E73" s="130" t="s">
        <v>300</v>
      </c>
      <c r="F73" s="153" t="s">
        <v>275</v>
      </c>
      <c r="G73" s="154"/>
      <c r="H73" s="11" t="s">
        <v>506</v>
      </c>
      <c r="I73" s="14">
        <v>20.95</v>
      </c>
      <c r="J73" s="121">
        <f t="shared" si="0"/>
        <v>41.9</v>
      </c>
      <c r="K73" s="127"/>
    </row>
    <row r="74" spans="1:11" ht="24">
      <c r="A74" s="126"/>
      <c r="B74" s="119">
        <v>2</v>
      </c>
      <c r="C74" s="10" t="s">
        <v>504</v>
      </c>
      <c r="D74" s="130" t="s">
        <v>504</v>
      </c>
      <c r="E74" s="130" t="s">
        <v>300</v>
      </c>
      <c r="F74" s="153" t="s">
        <v>354</v>
      </c>
      <c r="G74" s="154"/>
      <c r="H74" s="11" t="s">
        <v>506</v>
      </c>
      <c r="I74" s="14">
        <v>20.95</v>
      </c>
      <c r="J74" s="121">
        <f t="shared" si="0"/>
        <v>41.9</v>
      </c>
      <c r="K74" s="127"/>
    </row>
    <row r="75" spans="1:11" ht="24">
      <c r="A75" s="126"/>
      <c r="B75" s="119">
        <v>2</v>
      </c>
      <c r="C75" s="10" t="s">
        <v>504</v>
      </c>
      <c r="D75" s="130" t="s">
        <v>504</v>
      </c>
      <c r="E75" s="130" t="s">
        <v>320</v>
      </c>
      <c r="F75" s="153" t="s">
        <v>245</v>
      </c>
      <c r="G75" s="154"/>
      <c r="H75" s="11" t="s">
        <v>506</v>
      </c>
      <c r="I75" s="14">
        <v>20.95</v>
      </c>
      <c r="J75" s="121">
        <f t="shared" si="0"/>
        <v>41.9</v>
      </c>
      <c r="K75" s="127"/>
    </row>
    <row r="76" spans="1:11" ht="24">
      <c r="A76" s="126"/>
      <c r="B76" s="119">
        <v>2</v>
      </c>
      <c r="C76" s="10" t="s">
        <v>668</v>
      </c>
      <c r="D76" s="130" t="s">
        <v>668</v>
      </c>
      <c r="E76" s="130" t="s">
        <v>32</v>
      </c>
      <c r="F76" s="153" t="s">
        <v>112</v>
      </c>
      <c r="G76" s="154"/>
      <c r="H76" s="11" t="s">
        <v>767</v>
      </c>
      <c r="I76" s="14">
        <v>30.54</v>
      </c>
      <c r="J76" s="121">
        <f t="shared" si="0"/>
        <v>61.08</v>
      </c>
      <c r="K76" s="127"/>
    </row>
    <row r="77" spans="1:11" ht="24">
      <c r="A77" s="126"/>
      <c r="B77" s="119">
        <v>2</v>
      </c>
      <c r="C77" s="10" t="s">
        <v>668</v>
      </c>
      <c r="D77" s="130" t="s">
        <v>668</v>
      </c>
      <c r="E77" s="130" t="s">
        <v>32</v>
      </c>
      <c r="F77" s="153" t="s">
        <v>271</v>
      </c>
      <c r="G77" s="154"/>
      <c r="H77" s="11" t="s">
        <v>767</v>
      </c>
      <c r="I77" s="14">
        <v>30.54</v>
      </c>
      <c r="J77" s="121">
        <f t="shared" si="0"/>
        <v>61.08</v>
      </c>
      <c r="K77" s="127"/>
    </row>
    <row r="78" spans="1:11" ht="24">
      <c r="A78" s="126"/>
      <c r="B78" s="119">
        <v>2</v>
      </c>
      <c r="C78" s="10" t="s">
        <v>668</v>
      </c>
      <c r="D78" s="130" t="s">
        <v>668</v>
      </c>
      <c r="E78" s="130" t="s">
        <v>32</v>
      </c>
      <c r="F78" s="153" t="s">
        <v>276</v>
      </c>
      <c r="G78" s="154"/>
      <c r="H78" s="11" t="s">
        <v>767</v>
      </c>
      <c r="I78" s="14">
        <v>30.54</v>
      </c>
      <c r="J78" s="121">
        <f t="shared" si="0"/>
        <v>61.08</v>
      </c>
      <c r="K78" s="127"/>
    </row>
    <row r="79" spans="1:11" ht="24">
      <c r="A79" s="126"/>
      <c r="B79" s="119">
        <v>2</v>
      </c>
      <c r="C79" s="10" t="s">
        <v>668</v>
      </c>
      <c r="D79" s="130" t="s">
        <v>668</v>
      </c>
      <c r="E79" s="130" t="s">
        <v>32</v>
      </c>
      <c r="F79" s="153" t="s">
        <v>317</v>
      </c>
      <c r="G79" s="154"/>
      <c r="H79" s="11" t="s">
        <v>767</v>
      </c>
      <c r="I79" s="14">
        <v>30.54</v>
      </c>
      <c r="J79" s="121">
        <f t="shared" si="0"/>
        <v>61.08</v>
      </c>
      <c r="K79" s="127"/>
    </row>
    <row r="80" spans="1:11">
      <c r="A80" s="126"/>
      <c r="B80" s="119">
        <v>3</v>
      </c>
      <c r="C80" s="10" t="s">
        <v>768</v>
      </c>
      <c r="D80" s="130" t="s">
        <v>768</v>
      </c>
      <c r="E80" s="130" t="s">
        <v>28</v>
      </c>
      <c r="F80" s="153"/>
      <c r="G80" s="154"/>
      <c r="H80" s="11" t="s">
        <v>769</v>
      </c>
      <c r="I80" s="14">
        <v>6.75</v>
      </c>
      <c r="J80" s="121">
        <f t="shared" si="0"/>
        <v>20.25</v>
      </c>
      <c r="K80" s="127"/>
    </row>
    <row r="81" spans="1:11" ht="12" customHeight="1">
      <c r="A81" s="126"/>
      <c r="B81" s="119">
        <v>6</v>
      </c>
      <c r="C81" s="10" t="s">
        <v>770</v>
      </c>
      <c r="D81" s="130" t="s">
        <v>770</v>
      </c>
      <c r="E81" s="130" t="s">
        <v>30</v>
      </c>
      <c r="F81" s="153"/>
      <c r="G81" s="154"/>
      <c r="H81" s="11" t="s">
        <v>771</v>
      </c>
      <c r="I81" s="14">
        <v>13.85</v>
      </c>
      <c r="J81" s="121">
        <f t="shared" si="0"/>
        <v>83.1</v>
      </c>
      <c r="K81" s="127"/>
    </row>
    <row r="82" spans="1:11" ht="12" customHeight="1">
      <c r="A82" s="126"/>
      <c r="B82" s="119">
        <v>6</v>
      </c>
      <c r="C82" s="10" t="s">
        <v>770</v>
      </c>
      <c r="D82" s="130" t="s">
        <v>770</v>
      </c>
      <c r="E82" s="130" t="s">
        <v>31</v>
      </c>
      <c r="F82" s="153"/>
      <c r="G82" s="154"/>
      <c r="H82" s="11" t="s">
        <v>771</v>
      </c>
      <c r="I82" s="14">
        <v>13.85</v>
      </c>
      <c r="J82" s="121">
        <f t="shared" si="0"/>
        <v>83.1</v>
      </c>
      <c r="K82" s="127"/>
    </row>
    <row r="83" spans="1:11" ht="24">
      <c r="A83" s="126"/>
      <c r="B83" s="119">
        <v>4</v>
      </c>
      <c r="C83" s="10" t="s">
        <v>772</v>
      </c>
      <c r="D83" s="130" t="s">
        <v>772</v>
      </c>
      <c r="E83" s="130" t="s">
        <v>589</v>
      </c>
      <c r="F83" s="153"/>
      <c r="G83" s="154"/>
      <c r="H83" s="11" t="s">
        <v>955</v>
      </c>
      <c r="I83" s="14">
        <v>9.94</v>
      </c>
      <c r="J83" s="121">
        <f t="shared" si="0"/>
        <v>39.76</v>
      </c>
      <c r="K83" s="127"/>
    </row>
    <row r="84" spans="1:11" ht="24">
      <c r="A84" s="126"/>
      <c r="B84" s="119">
        <v>4</v>
      </c>
      <c r="C84" s="10" t="s">
        <v>772</v>
      </c>
      <c r="D84" s="130" t="s">
        <v>772</v>
      </c>
      <c r="E84" s="130" t="s">
        <v>490</v>
      </c>
      <c r="F84" s="153"/>
      <c r="G84" s="154"/>
      <c r="H84" s="11" t="s">
        <v>955</v>
      </c>
      <c r="I84" s="14">
        <v>9.94</v>
      </c>
      <c r="J84" s="121">
        <f t="shared" si="0"/>
        <v>39.76</v>
      </c>
      <c r="K84" s="127"/>
    </row>
    <row r="85" spans="1:11" ht="24">
      <c r="A85" s="126"/>
      <c r="B85" s="119">
        <v>4</v>
      </c>
      <c r="C85" s="10" t="s">
        <v>772</v>
      </c>
      <c r="D85" s="130" t="s">
        <v>772</v>
      </c>
      <c r="E85" s="130" t="s">
        <v>754</v>
      </c>
      <c r="F85" s="153"/>
      <c r="G85" s="154"/>
      <c r="H85" s="11" t="s">
        <v>955</v>
      </c>
      <c r="I85" s="14">
        <v>9.94</v>
      </c>
      <c r="J85" s="121">
        <f t="shared" si="0"/>
        <v>39.76</v>
      </c>
      <c r="K85" s="127"/>
    </row>
    <row r="86" spans="1:11" ht="24">
      <c r="A86" s="126"/>
      <c r="B86" s="119">
        <v>4</v>
      </c>
      <c r="C86" s="10" t="s">
        <v>772</v>
      </c>
      <c r="D86" s="130" t="s">
        <v>772</v>
      </c>
      <c r="E86" s="130" t="s">
        <v>752</v>
      </c>
      <c r="F86" s="153"/>
      <c r="G86" s="154"/>
      <c r="H86" s="11" t="s">
        <v>955</v>
      </c>
      <c r="I86" s="14">
        <v>9.94</v>
      </c>
      <c r="J86" s="121">
        <f t="shared" ref="J86:J149" si="1">I86*B86</f>
        <v>39.76</v>
      </c>
      <c r="K86" s="127"/>
    </row>
    <row r="87" spans="1:11" ht="14.25" customHeight="1">
      <c r="A87" s="126"/>
      <c r="B87" s="119">
        <v>5</v>
      </c>
      <c r="C87" s="10" t="s">
        <v>773</v>
      </c>
      <c r="D87" s="130" t="s">
        <v>773</v>
      </c>
      <c r="E87" s="130" t="s">
        <v>30</v>
      </c>
      <c r="F87" s="153"/>
      <c r="G87" s="154"/>
      <c r="H87" s="11" t="s">
        <v>774</v>
      </c>
      <c r="I87" s="14">
        <v>5.68</v>
      </c>
      <c r="J87" s="121">
        <f t="shared" si="1"/>
        <v>28.4</v>
      </c>
      <c r="K87" s="127"/>
    </row>
    <row r="88" spans="1:11" ht="14.25" customHeight="1">
      <c r="A88" s="126"/>
      <c r="B88" s="119">
        <v>2</v>
      </c>
      <c r="C88" s="10" t="s">
        <v>773</v>
      </c>
      <c r="D88" s="130" t="s">
        <v>773</v>
      </c>
      <c r="E88" s="130" t="s">
        <v>32</v>
      </c>
      <c r="F88" s="153"/>
      <c r="G88" s="154"/>
      <c r="H88" s="11" t="s">
        <v>774</v>
      </c>
      <c r="I88" s="14">
        <v>5.68</v>
      </c>
      <c r="J88" s="121">
        <f t="shared" si="1"/>
        <v>11.36</v>
      </c>
      <c r="K88" s="127"/>
    </row>
    <row r="89" spans="1:11" ht="24">
      <c r="A89" s="126"/>
      <c r="B89" s="119">
        <v>2</v>
      </c>
      <c r="C89" s="10" t="s">
        <v>775</v>
      </c>
      <c r="D89" s="130" t="s">
        <v>775</v>
      </c>
      <c r="E89" s="130" t="s">
        <v>32</v>
      </c>
      <c r="F89" s="153" t="s">
        <v>112</v>
      </c>
      <c r="G89" s="154"/>
      <c r="H89" s="11" t="s">
        <v>776</v>
      </c>
      <c r="I89" s="14">
        <v>28.41</v>
      </c>
      <c r="J89" s="121">
        <f t="shared" si="1"/>
        <v>56.82</v>
      </c>
      <c r="K89" s="127"/>
    </row>
    <row r="90" spans="1:11">
      <c r="A90" s="126"/>
      <c r="B90" s="119">
        <v>2</v>
      </c>
      <c r="C90" s="10" t="s">
        <v>777</v>
      </c>
      <c r="D90" s="130" t="s">
        <v>777</v>
      </c>
      <c r="E90" s="130" t="s">
        <v>30</v>
      </c>
      <c r="F90" s="153"/>
      <c r="G90" s="154"/>
      <c r="H90" s="11" t="s">
        <v>778</v>
      </c>
      <c r="I90" s="14">
        <v>19.53</v>
      </c>
      <c r="J90" s="121">
        <f t="shared" si="1"/>
        <v>39.06</v>
      </c>
      <c r="K90" s="127"/>
    </row>
    <row r="91" spans="1:11">
      <c r="A91" s="126"/>
      <c r="B91" s="119">
        <v>5</v>
      </c>
      <c r="C91" s="10" t="s">
        <v>777</v>
      </c>
      <c r="D91" s="130" t="s">
        <v>777</v>
      </c>
      <c r="E91" s="130" t="s">
        <v>31</v>
      </c>
      <c r="F91" s="153"/>
      <c r="G91" s="154"/>
      <c r="H91" s="11" t="s">
        <v>778</v>
      </c>
      <c r="I91" s="14">
        <v>19.53</v>
      </c>
      <c r="J91" s="121">
        <f t="shared" si="1"/>
        <v>97.65</v>
      </c>
      <c r="K91" s="127"/>
    </row>
    <row r="92" spans="1:11" ht="24">
      <c r="A92" s="126"/>
      <c r="B92" s="119">
        <v>2</v>
      </c>
      <c r="C92" s="10" t="s">
        <v>779</v>
      </c>
      <c r="D92" s="130" t="s">
        <v>779</v>
      </c>
      <c r="E92" s="130" t="s">
        <v>30</v>
      </c>
      <c r="F92" s="153" t="s">
        <v>679</v>
      </c>
      <c r="G92" s="154"/>
      <c r="H92" s="11" t="s">
        <v>780</v>
      </c>
      <c r="I92" s="14">
        <v>20.95</v>
      </c>
      <c r="J92" s="121">
        <f t="shared" si="1"/>
        <v>41.9</v>
      </c>
      <c r="K92" s="127"/>
    </row>
    <row r="93" spans="1:11" ht="24">
      <c r="A93" s="126"/>
      <c r="B93" s="119">
        <v>2</v>
      </c>
      <c r="C93" s="10" t="s">
        <v>779</v>
      </c>
      <c r="D93" s="130" t="s">
        <v>779</v>
      </c>
      <c r="E93" s="130" t="s">
        <v>31</v>
      </c>
      <c r="F93" s="153" t="s">
        <v>679</v>
      </c>
      <c r="G93" s="154"/>
      <c r="H93" s="11" t="s">
        <v>780</v>
      </c>
      <c r="I93" s="14">
        <v>20.95</v>
      </c>
      <c r="J93" s="121">
        <f t="shared" si="1"/>
        <v>41.9</v>
      </c>
      <c r="K93" s="127"/>
    </row>
    <row r="94" spans="1:11" ht="24">
      <c r="A94" s="126"/>
      <c r="B94" s="119">
        <v>2</v>
      </c>
      <c r="C94" s="10" t="s">
        <v>781</v>
      </c>
      <c r="D94" s="130" t="s">
        <v>781</v>
      </c>
      <c r="E94" s="130" t="s">
        <v>30</v>
      </c>
      <c r="F94" s="153" t="s">
        <v>679</v>
      </c>
      <c r="G94" s="154"/>
      <c r="H94" s="11" t="s">
        <v>782</v>
      </c>
      <c r="I94" s="14">
        <v>20.95</v>
      </c>
      <c r="J94" s="121">
        <f t="shared" si="1"/>
        <v>41.9</v>
      </c>
      <c r="K94" s="127"/>
    </row>
    <row r="95" spans="1:11" ht="24">
      <c r="A95" s="126"/>
      <c r="B95" s="119">
        <v>2</v>
      </c>
      <c r="C95" s="10" t="s">
        <v>781</v>
      </c>
      <c r="D95" s="130" t="s">
        <v>781</v>
      </c>
      <c r="E95" s="130" t="s">
        <v>31</v>
      </c>
      <c r="F95" s="153" t="s">
        <v>679</v>
      </c>
      <c r="G95" s="154"/>
      <c r="H95" s="11" t="s">
        <v>782</v>
      </c>
      <c r="I95" s="14">
        <v>20.95</v>
      </c>
      <c r="J95" s="121">
        <f t="shared" si="1"/>
        <v>41.9</v>
      </c>
      <c r="K95" s="127"/>
    </row>
    <row r="96" spans="1:11" ht="24">
      <c r="A96" s="126"/>
      <c r="B96" s="119">
        <v>4</v>
      </c>
      <c r="C96" s="10" t="s">
        <v>783</v>
      </c>
      <c r="D96" s="130" t="s">
        <v>783</v>
      </c>
      <c r="E96" s="130" t="s">
        <v>30</v>
      </c>
      <c r="F96" s="153" t="s">
        <v>589</v>
      </c>
      <c r="G96" s="154"/>
      <c r="H96" s="11" t="s">
        <v>784</v>
      </c>
      <c r="I96" s="14">
        <v>6.04</v>
      </c>
      <c r="J96" s="121">
        <f t="shared" si="1"/>
        <v>24.16</v>
      </c>
      <c r="K96" s="127"/>
    </row>
    <row r="97" spans="1:11" ht="24">
      <c r="A97" s="126"/>
      <c r="B97" s="119">
        <v>4</v>
      </c>
      <c r="C97" s="10" t="s">
        <v>783</v>
      </c>
      <c r="D97" s="130" t="s">
        <v>783</v>
      </c>
      <c r="E97" s="130" t="s">
        <v>31</v>
      </c>
      <c r="F97" s="153" t="s">
        <v>589</v>
      </c>
      <c r="G97" s="154"/>
      <c r="H97" s="11" t="s">
        <v>784</v>
      </c>
      <c r="I97" s="14">
        <v>6.04</v>
      </c>
      <c r="J97" s="121">
        <f t="shared" si="1"/>
        <v>24.16</v>
      </c>
      <c r="K97" s="127"/>
    </row>
    <row r="98" spans="1:11" ht="24">
      <c r="A98" s="126"/>
      <c r="B98" s="119">
        <v>5</v>
      </c>
      <c r="C98" s="10" t="s">
        <v>785</v>
      </c>
      <c r="D98" s="130" t="s">
        <v>785</v>
      </c>
      <c r="E98" s="130" t="s">
        <v>30</v>
      </c>
      <c r="F98" s="153" t="s">
        <v>279</v>
      </c>
      <c r="G98" s="154"/>
      <c r="H98" s="11" t="s">
        <v>786</v>
      </c>
      <c r="I98" s="14">
        <v>41.55</v>
      </c>
      <c r="J98" s="121">
        <f t="shared" si="1"/>
        <v>207.75</v>
      </c>
      <c r="K98" s="127"/>
    </row>
    <row r="99" spans="1:11" ht="24">
      <c r="A99" s="126"/>
      <c r="B99" s="119">
        <v>1</v>
      </c>
      <c r="C99" s="10" t="s">
        <v>785</v>
      </c>
      <c r="D99" s="130" t="s">
        <v>785</v>
      </c>
      <c r="E99" s="130" t="s">
        <v>30</v>
      </c>
      <c r="F99" s="153" t="s">
        <v>277</v>
      </c>
      <c r="G99" s="154"/>
      <c r="H99" s="11" t="s">
        <v>786</v>
      </c>
      <c r="I99" s="14">
        <v>41.55</v>
      </c>
      <c r="J99" s="121">
        <f t="shared" si="1"/>
        <v>41.55</v>
      </c>
      <c r="K99" s="127"/>
    </row>
    <row r="100" spans="1:11" ht="24">
      <c r="A100" s="126"/>
      <c r="B100" s="119">
        <v>5</v>
      </c>
      <c r="C100" s="10" t="s">
        <v>785</v>
      </c>
      <c r="D100" s="130" t="s">
        <v>785</v>
      </c>
      <c r="E100" s="130" t="s">
        <v>31</v>
      </c>
      <c r="F100" s="153" t="s">
        <v>279</v>
      </c>
      <c r="G100" s="154"/>
      <c r="H100" s="11" t="s">
        <v>786</v>
      </c>
      <c r="I100" s="14">
        <v>41.55</v>
      </c>
      <c r="J100" s="121">
        <f t="shared" si="1"/>
        <v>207.75</v>
      </c>
      <c r="K100" s="127"/>
    </row>
    <row r="101" spans="1:11" ht="24">
      <c r="A101" s="126"/>
      <c r="B101" s="119">
        <v>1</v>
      </c>
      <c r="C101" s="10" t="s">
        <v>785</v>
      </c>
      <c r="D101" s="130" t="s">
        <v>785</v>
      </c>
      <c r="E101" s="130" t="s">
        <v>31</v>
      </c>
      <c r="F101" s="153" t="s">
        <v>277</v>
      </c>
      <c r="G101" s="154"/>
      <c r="H101" s="11" t="s">
        <v>786</v>
      </c>
      <c r="I101" s="14">
        <v>41.55</v>
      </c>
      <c r="J101" s="121">
        <f t="shared" si="1"/>
        <v>41.55</v>
      </c>
      <c r="K101" s="127"/>
    </row>
    <row r="102" spans="1:11">
      <c r="A102" s="126"/>
      <c r="B102" s="119">
        <v>2</v>
      </c>
      <c r="C102" s="10" t="s">
        <v>787</v>
      </c>
      <c r="D102" s="130" t="s">
        <v>787</v>
      </c>
      <c r="E102" s="130" t="s">
        <v>28</v>
      </c>
      <c r="F102" s="153"/>
      <c r="G102" s="154"/>
      <c r="H102" s="11" t="s">
        <v>788</v>
      </c>
      <c r="I102" s="14">
        <v>10.3</v>
      </c>
      <c r="J102" s="121">
        <f t="shared" si="1"/>
        <v>20.6</v>
      </c>
      <c r="K102" s="127"/>
    </row>
    <row r="103" spans="1:11">
      <c r="A103" s="126"/>
      <c r="B103" s="119">
        <v>2</v>
      </c>
      <c r="C103" s="10" t="s">
        <v>787</v>
      </c>
      <c r="D103" s="130" t="s">
        <v>787</v>
      </c>
      <c r="E103" s="130" t="s">
        <v>30</v>
      </c>
      <c r="F103" s="153"/>
      <c r="G103" s="154"/>
      <c r="H103" s="11" t="s">
        <v>788</v>
      </c>
      <c r="I103" s="14">
        <v>10.3</v>
      </c>
      <c r="J103" s="121">
        <f t="shared" si="1"/>
        <v>20.6</v>
      </c>
      <c r="K103" s="127"/>
    </row>
    <row r="104" spans="1:11">
      <c r="A104" s="126"/>
      <c r="B104" s="119">
        <v>2</v>
      </c>
      <c r="C104" s="10" t="s">
        <v>787</v>
      </c>
      <c r="D104" s="130" t="s">
        <v>787</v>
      </c>
      <c r="E104" s="130" t="s">
        <v>31</v>
      </c>
      <c r="F104" s="153"/>
      <c r="G104" s="154"/>
      <c r="H104" s="11" t="s">
        <v>788</v>
      </c>
      <c r="I104" s="14">
        <v>10.3</v>
      </c>
      <c r="J104" s="121">
        <f t="shared" si="1"/>
        <v>20.6</v>
      </c>
      <c r="K104" s="127"/>
    </row>
    <row r="105" spans="1:11" ht="14.25" customHeight="1">
      <c r="A105" s="126"/>
      <c r="B105" s="119">
        <v>2</v>
      </c>
      <c r="C105" s="10" t="s">
        <v>789</v>
      </c>
      <c r="D105" s="130" t="s">
        <v>789</v>
      </c>
      <c r="E105" s="130" t="s">
        <v>657</v>
      </c>
      <c r="F105" s="153"/>
      <c r="G105" s="154"/>
      <c r="H105" s="11" t="s">
        <v>790</v>
      </c>
      <c r="I105" s="14">
        <v>13.85</v>
      </c>
      <c r="J105" s="121">
        <f t="shared" si="1"/>
        <v>27.7</v>
      </c>
      <c r="K105" s="127"/>
    </row>
    <row r="106" spans="1:11" ht="14.25" customHeight="1">
      <c r="A106" s="126"/>
      <c r="B106" s="119">
        <v>5</v>
      </c>
      <c r="C106" s="10" t="s">
        <v>789</v>
      </c>
      <c r="D106" s="130" t="s">
        <v>789</v>
      </c>
      <c r="E106" s="130" t="s">
        <v>30</v>
      </c>
      <c r="F106" s="153"/>
      <c r="G106" s="154"/>
      <c r="H106" s="11" t="s">
        <v>790</v>
      </c>
      <c r="I106" s="14">
        <v>13.85</v>
      </c>
      <c r="J106" s="121">
        <f t="shared" si="1"/>
        <v>69.25</v>
      </c>
      <c r="K106" s="127"/>
    </row>
    <row r="107" spans="1:11" ht="14.25" customHeight="1">
      <c r="A107" s="126"/>
      <c r="B107" s="119">
        <v>5</v>
      </c>
      <c r="C107" s="10" t="s">
        <v>791</v>
      </c>
      <c r="D107" s="130" t="s">
        <v>791</v>
      </c>
      <c r="E107" s="130" t="s">
        <v>31</v>
      </c>
      <c r="F107" s="153"/>
      <c r="G107" s="154"/>
      <c r="H107" s="11" t="s">
        <v>792</v>
      </c>
      <c r="I107" s="14">
        <v>13.85</v>
      </c>
      <c r="J107" s="121">
        <f t="shared" si="1"/>
        <v>69.25</v>
      </c>
      <c r="K107" s="127"/>
    </row>
    <row r="108" spans="1:11" ht="14.25" customHeight="1">
      <c r="A108" s="126"/>
      <c r="B108" s="119">
        <v>1</v>
      </c>
      <c r="C108" s="10" t="s">
        <v>793</v>
      </c>
      <c r="D108" s="130" t="s">
        <v>793</v>
      </c>
      <c r="E108" s="130" t="s">
        <v>31</v>
      </c>
      <c r="F108" s="153"/>
      <c r="G108" s="154"/>
      <c r="H108" s="11" t="s">
        <v>794</v>
      </c>
      <c r="I108" s="14">
        <v>8.8800000000000008</v>
      </c>
      <c r="J108" s="121">
        <f t="shared" si="1"/>
        <v>8.8800000000000008</v>
      </c>
      <c r="K108" s="127"/>
    </row>
    <row r="109" spans="1:11" ht="14.25" customHeight="1">
      <c r="A109" s="126"/>
      <c r="B109" s="119">
        <v>9</v>
      </c>
      <c r="C109" s="10" t="s">
        <v>795</v>
      </c>
      <c r="D109" s="130" t="s">
        <v>795</v>
      </c>
      <c r="E109" s="130" t="s">
        <v>30</v>
      </c>
      <c r="F109" s="153"/>
      <c r="G109" s="154"/>
      <c r="H109" s="11" t="s">
        <v>796</v>
      </c>
      <c r="I109" s="14">
        <v>8.52</v>
      </c>
      <c r="J109" s="121">
        <f t="shared" si="1"/>
        <v>76.679999999999993</v>
      </c>
      <c r="K109" s="127"/>
    </row>
    <row r="110" spans="1:11" ht="14.25" customHeight="1">
      <c r="A110" s="126"/>
      <c r="B110" s="119">
        <v>2</v>
      </c>
      <c r="C110" s="10" t="s">
        <v>795</v>
      </c>
      <c r="D110" s="130" t="s">
        <v>795</v>
      </c>
      <c r="E110" s="130" t="s">
        <v>50</v>
      </c>
      <c r="F110" s="153"/>
      <c r="G110" s="154"/>
      <c r="H110" s="11" t="s">
        <v>796</v>
      </c>
      <c r="I110" s="14">
        <v>8.52</v>
      </c>
      <c r="J110" s="121">
        <f t="shared" si="1"/>
        <v>17.04</v>
      </c>
      <c r="K110" s="127"/>
    </row>
    <row r="111" spans="1:11" ht="24">
      <c r="A111" s="126"/>
      <c r="B111" s="119">
        <v>4</v>
      </c>
      <c r="C111" s="10" t="s">
        <v>797</v>
      </c>
      <c r="D111" s="130" t="s">
        <v>797</v>
      </c>
      <c r="E111" s="130" t="s">
        <v>30</v>
      </c>
      <c r="F111" s="153" t="s">
        <v>679</v>
      </c>
      <c r="G111" s="154"/>
      <c r="H111" s="11" t="s">
        <v>798</v>
      </c>
      <c r="I111" s="14">
        <v>20.95</v>
      </c>
      <c r="J111" s="121">
        <f t="shared" si="1"/>
        <v>83.8</v>
      </c>
      <c r="K111" s="127"/>
    </row>
    <row r="112" spans="1:11" ht="24">
      <c r="A112" s="126"/>
      <c r="B112" s="119">
        <v>4</v>
      </c>
      <c r="C112" s="10" t="s">
        <v>797</v>
      </c>
      <c r="D112" s="130" t="s">
        <v>797</v>
      </c>
      <c r="E112" s="130" t="s">
        <v>31</v>
      </c>
      <c r="F112" s="153" t="s">
        <v>679</v>
      </c>
      <c r="G112" s="154"/>
      <c r="H112" s="11" t="s">
        <v>798</v>
      </c>
      <c r="I112" s="14">
        <v>20.95</v>
      </c>
      <c r="J112" s="121">
        <f t="shared" si="1"/>
        <v>83.8</v>
      </c>
      <c r="K112" s="127"/>
    </row>
    <row r="113" spans="1:11" ht="24">
      <c r="A113" s="126"/>
      <c r="B113" s="119">
        <v>4</v>
      </c>
      <c r="C113" s="10" t="s">
        <v>799</v>
      </c>
      <c r="D113" s="130" t="s">
        <v>799</v>
      </c>
      <c r="E113" s="130" t="s">
        <v>30</v>
      </c>
      <c r="F113" s="153" t="s">
        <v>679</v>
      </c>
      <c r="G113" s="154"/>
      <c r="H113" s="11" t="s">
        <v>800</v>
      </c>
      <c r="I113" s="14">
        <v>20.95</v>
      </c>
      <c r="J113" s="121">
        <f t="shared" si="1"/>
        <v>83.8</v>
      </c>
      <c r="K113" s="127"/>
    </row>
    <row r="114" spans="1:11" ht="24">
      <c r="A114" s="126"/>
      <c r="B114" s="119">
        <v>4</v>
      </c>
      <c r="C114" s="10" t="s">
        <v>799</v>
      </c>
      <c r="D114" s="130" t="s">
        <v>799</v>
      </c>
      <c r="E114" s="130" t="s">
        <v>31</v>
      </c>
      <c r="F114" s="153" t="s">
        <v>679</v>
      </c>
      <c r="G114" s="154"/>
      <c r="H114" s="11" t="s">
        <v>800</v>
      </c>
      <c r="I114" s="14">
        <v>20.95</v>
      </c>
      <c r="J114" s="121">
        <f t="shared" si="1"/>
        <v>83.8</v>
      </c>
      <c r="K114" s="127"/>
    </row>
    <row r="115" spans="1:11" ht="24">
      <c r="A115" s="126"/>
      <c r="B115" s="119">
        <v>3</v>
      </c>
      <c r="C115" s="10" t="s">
        <v>801</v>
      </c>
      <c r="D115" s="130" t="s">
        <v>801</v>
      </c>
      <c r="E115" s="130" t="s">
        <v>589</v>
      </c>
      <c r="F115" s="153"/>
      <c r="G115" s="154"/>
      <c r="H115" s="11" t="s">
        <v>956</v>
      </c>
      <c r="I115" s="14">
        <v>13.85</v>
      </c>
      <c r="J115" s="121">
        <f t="shared" si="1"/>
        <v>41.55</v>
      </c>
      <c r="K115" s="127"/>
    </row>
    <row r="116" spans="1:11" ht="24">
      <c r="A116" s="126"/>
      <c r="B116" s="119">
        <v>3</v>
      </c>
      <c r="C116" s="10" t="s">
        <v>801</v>
      </c>
      <c r="D116" s="130" t="s">
        <v>801</v>
      </c>
      <c r="E116" s="130" t="s">
        <v>490</v>
      </c>
      <c r="F116" s="153"/>
      <c r="G116" s="154"/>
      <c r="H116" s="11" t="s">
        <v>956</v>
      </c>
      <c r="I116" s="14">
        <v>13.85</v>
      </c>
      <c r="J116" s="121">
        <f t="shared" si="1"/>
        <v>41.55</v>
      </c>
      <c r="K116" s="127"/>
    </row>
    <row r="117" spans="1:11" ht="24">
      <c r="A117" s="126"/>
      <c r="B117" s="119">
        <v>3</v>
      </c>
      <c r="C117" s="10" t="s">
        <v>801</v>
      </c>
      <c r="D117" s="130" t="s">
        <v>801</v>
      </c>
      <c r="E117" s="130" t="s">
        <v>754</v>
      </c>
      <c r="F117" s="153"/>
      <c r="G117" s="154"/>
      <c r="H117" s="11" t="s">
        <v>956</v>
      </c>
      <c r="I117" s="14">
        <v>13.85</v>
      </c>
      <c r="J117" s="121">
        <f t="shared" si="1"/>
        <v>41.55</v>
      </c>
      <c r="K117" s="127"/>
    </row>
    <row r="118" spans="1:11" ht="24">
      <c r="A118" s="126"/>
      <c r="B118" s="119">
        <v>3</v>
      </c>
      <c r="C118" s="10" t="s">
        <v>801</v>
      </c>
      <c r="D118" s="130" t="s">
        <v>801</v>
      </c>
      <c r="E118" s="130" t="s">
        <v>752</v>
      </c>
      <c r="F118" s="153"/>
      <c r="G118" s="154"/>
      <c r="H118" s="11" t="s">
        <v>956</v>
      </c>
      <c r="I118" s="14">
        <v>13.85</v>
      </c>
      <c r="J118" s="121">
        <f t="shared" si="1"/>
        <v>41.55</v>
      </c>
      <c r="K118" s="127"/>
    </row>
    <row r="119" spans="1:11" ht="16.5" customHeight="1">
      <c r="A119" s="126"/>
      <c r="B119" s="119">
        <v>1</v>
      </c>
      <c r="C119" s="10" t="s">
        <v>802</v>
      </c>
      <c r="D119" s="130" t="s">
        <v>802</v>
      </c>
      <c r="E119" s="130" t="s">
        <v>31</v>
      </c>
      <c r="F119" s="153"/>
      <c r="G119" s="154"/>
      <c r="H119" s="11" t="s">
        <v>803</v>
      </c>
      <c r="I119" s="14">
        <v>10.3</v>
      </c>
      <c r="J119" s="121">
        <f t="shared" si="1"/>
        <v>10.3</v>
      </c>
      <c r="K119" s="127"/>
    </row>
    <row r="120" spans="1:11" ht="16.5" customHeight="1">
      <c r="A120" s="126"/>
      <c r="B120" s="119">
        <v>4</v>
      </c>
      <c r="C120" s="10" t="s">
        <v>802</v>
      </c>
      <c r="D120" s="130" t="s">
        <v>802</v>
      </c>
      <c r="E120" s="130" t="s">
        <v>32</v>
      </c>
      <c r="F120" s="153"/>
      <c r="G120" s="154"/>
      <c r="H120" s="11" t="s">
        <v>803</v>
      </c>
      <c r="I120" s="14">
        <v>10.3</v>
      </c>
      <c r="J120" s="121">
        <f t="shared" si="1"/>
        <v>41.2</v>
      </c>
      <c r="K120" s="127"/>
    </row>
    <row r="121" spans="1:11">
      <c r="A121" s="126"/>
      <c r="B121" s="119">
        <v>1</v>
      </c>
      <c r="C121" s="10" t="s">
        <v>804</v>
      </c>
      <c r="D121" s="130" t="s">
        <v>804</v>
      </c>
      <c r="E121" s="130" t="s">
        <v>31</v>
      </c>
      <c r="F121" s="153"/>
      <c r="G121" s="154"/>
      <c r="H121" s="11" t="s">
        <v>805</v>
      </c>
      <c r="I121" s="14">
        <v>25.21</v>
      </c>
      <c r="J121" s="121">
        <f t="shared" si="1"/>
        <v>25.21</v>
      </c>
      <c r="K121" s="127"/>
    </row>
    <row r="122" spans="1:11" ht="24">
      <c r="A122" s="126"/>
      <c r="B122" s="119">
        <v>3</v>
      </c>
      <c r="C122" s="10" t="s">
        <v>806</v>
      </c>
      <c r="D122" s="130" t="s">
        <v>806</v>
      </c>
      <c r="E122" s="130" t="s">
        <v>30</v>
      </c>
      <c r="F122" s="153" t="s">
        <v>279</v>
      </c>
      <c r="G122" s="154"/>
      <c r="H122" s="11" t="s">
        <v>807</v>
      </c>
      <c r="I122" s="14">
        <v>23.44</v>
      </c>
      <c r="J122" s="121">
        <f t="shared" si="1"/>
        <v>70.320000000000007</v>
      </c>
      <c r="K122" s="127"/>
    </row>
    <row r="123" spans="1:11" ht="24">
      <c r="A123" s="126"/>
      <c r="B123" s="119">
        <v>3</v>
      </c>
      <c r="C123" s="10" t="s">
        <v>806</v>
      </c>
      <c r="D123" s="130" t="s">
        <v>806</v>
      </c>
      <c r="E123" s="130" t="s">
        <v>30</v>
      </c>
      <c r="F123" s="153" t="s">
        <v>277</v>
      </c>
      <c r="G123" s="154"/>
      <c r="H123" s="11" t="s">
        <v>807</v>
      </c>
      <c r="I123" s="14">
        <v>23.44</v>
      </c>
      <c r="J123" s="121">
        <f t="shared" si="1"/>
        <v>70.320000000000007</v>
      </c>
      <c r="K123" s="127"/>
    </row>
    <row r="124" spans="1:11" ht="24">
      <c r="A124" s="126"/>
      <c r="B124" s="119">
        <v>3</v>
      </c>
      <c r="C124" s="10" t="s">
        <v>808</v>
      </c>
      <c r="D124" s="130" t="s">
        <v>808</v>
      </c>
      <c r="E124" s="130" t="s">
        <v>28</v>
      </c>
      <c r="F124" s="153" t="s">
        <v>279</v>
      </c>
      <c r="G124" s="154"/>
      <c r="H124" s="11" t="s">
        <v>809</v>
      </c>
      <c r="I124" s="14">
        <v>24.5</v>
      </c>
      <c r="J124" s="121">
        <f t="shared" si="1"/>
        <v>73.5</v>
      </c>
      <c r="K124" s="127"/>
    </row>
    <row r="125" spans="1:11" ht="24">
      <c r="A125" s="126"/>
      <c r="B125" s="119">
        <v>1</v>
      </c>
      <c r="C125" s="10" t="s">
        <v>808</v>
      </c>
      <c r="D125" s="130" t="s">
        <v>808</v>
      </c>
      <c r="E125" s="130" t="s">
        <v>30</v>
      </c>
      <c r="F125" s="153" t="s">
        <v>279</v>
      </c>
      <c r="G125" s="154"/>
      <c r="H125" s="11" t="s">
        <v>809</v>
      </c>
      <c r="I125" s="14">
        <v>24.5</v>
      </c>
      <c r="J125" s="121">
        <f t="shared" si="1"/>
        <v>24.5</v>
      </c>
      <c r="K125" s="127"/>
    </row>
    <row r="126" spans="1:11" ht="24">
      <c r="A126" s="126"/>
      <c r="B126" s="119">
        <v>1</v>
      </c>
      <c r="C126" s="10" t="s">
        <v>808</v>
      </c>
      <c r="D126" s="130" t="s">
        <v>808</v>
      </c>
      <c r="E126" s="130" t="s">
        <v>31</v>
      </c>
      <c r="F126" s="153" t="s">
        <v>279</v>
      </c>
      <c r="G126" s="154"/>
      <c r="H126" s="11" t="s">
        <v>809</v>
      </c>
      <c r="I126" s="14">
        <v>24.5</v>
      </c>
      <c r="J126" s="121">
        <f t="shared" si="1"/>
        <v>24.5</v>
      </c>
      <c r="K126" s="127"/>
    </row>
    <row r="127" spans="1:11" ht="24">
      <c r="A127" s="126"/>
      <c r="B127" s="119">
        <v>9</v>
      </c>
      <c r="C127" s="10" t="s">
        <v>810</v>
      </c>
      <c r="D127" s="130" t="s">
        <v>810</v>
      </c>
      <c r="E127" s="130" t="s">
        <v>28</v>
      </c>
      <c r="F127" s="153" t="s">
        <v>279</v>
      </c>
      <c r="G127" s="154"/>
      <c r="H127" s="11" t="s">
        <v>811</v>
      </c>
      <c r="I127" s="14">
        <v>24.5</v>
      </c>
      <c r="J127" s="121">
        <f t="shared" si="1"/>
        <v>220.5</v>
      </c>
      <c r="K127" s="127"/>
    </row>
    <row r="128" spans="1:11" ht="24">
      <c r="A128" s="126"/>
      <c r="B128" s="119">
        <v>5</v>
      </c>
      <c r="C128" s="10" t="s">
        <v>810</v>
      </c>
      <c r="D128" s="130" t="s">
        <v>810</v>
      </c>
      <c r="E128" s="130" t="s">
        <v>30</v>
      </c>
      <c r="F128" s="153" t="s">
        <v>279</v>
      </c>
      <c r="G128" s="154"/>
      <c r="H128" s="11" t="s">
        <v>811</v>
      </c>
      <c r="I128" s="14">
        <v>24.5</v>
      </c>
      <c r="J128" s="121">
        <f t="shared" si="1"/>
        <v>122.5</v>
      </c>
      <c r="K128" s="127"/>
    </row>
    <row r="129" spans="1:11" ht="24">
      <c r="A129" s="126"/>
      <c r="B129" s="119">
        <v>1</v>
      </c>
      <c r="C129" s="10" t="s">
        <v>810</v>
      </c>
      <c r="D129" s="130" t="s">
        <v>810</v>
      </c>
      <c r="E129" s="130" t="s">
        <v>31</v>
      </c>
      <c r="F129" s="153" t="s">
        <v>279</v>
      </c>
      <c r="G129" s="154"/>
      <c r="H129" s="11" t="s">
        <v>811</v>
      </c>
      <c r="I129" s="14">
        <v>24.5</v>
      </c>
      <c r="J129" s="121">
        <f t="shared" si="1"/>
        <v>24.5</v>
      </c>
      <c r="K129" s="127"/>
    </row>
    <row r="130" spans="1:11" ht="24">
      <c r="A130" s="126"/>
      <c r="B130" s="119">
        <v>2</v>
      </c>
      <c r="C130" s="10" t="s">
        <v>812</v>
      </c>
      <c r="D130" s="130" t="s">
        <v>812</v>
      </c>
      <c r="E130" s="130" t="s">
        <v>30</v>
      </c>
      <c r="F130" s="153" t="s">
        <v>279</v>
      </c>
      <c r="G130" s="154"/>
      <c r="H130" s="11" t="s">
        <v>813</v>
      </c>
      <c r="I130" s="14">
        <v>22.73</v>
      </c>
      <c r="J130" s="121">
        <f t="shared" si="1"/>
        <v>45.46</v>
      </c>
      <c r="K130" s="127"/>
    </row>
    <row r="131" spans="1:11" ht="24">
      <c r="A131" s="126"/>
      <c r="B131" s="119">
        <v>2</v>
      </c>
      <c r="C131" s="10" t="s">
        <v>812</v>
      </c>
      <c r="D131" s="130" t="s">
        <v>812</v>
      </c>
      <c r="E131" s="130" t="s">
        <v>30</v>
      </c>
      <c r="F131" s="153" t="s">
        <v>679</v>
      </c>
      <c r="G131" s="154"/>
      <c r="H131" s="11" t="s">
        <v>813</v>
      </c>
      <c r="I131" s="14">
        <v>22.73</v>
      </c>
      <c r="J131" s="121">
        <f t="shared" si="1"/>
        <v>45.46</v>
      </c>
      <c r="K131" s="127"/>
    </row>
    <row r="132" spans="1:11" ht="24">
      <c r="A132" s="126"/>
      <c r="B132" s="119">
        <v>3</v>
      </c>
      <c r="C132" s="10" t="s">
        <v>812</v>
      </c>
      <c r="D132" s="130" t="s">
        <v>812</v>
      </c>
      <c r="E132" s="130" t="s">
        <v>32</v>
      </c>
      <c r="F132" s="153" t="s">
        <v>279</v>
      </c>
      <c r="G132" s="154"/>
      <c r="H132" s="11" t="s">
        <v>813</v>
      </c>
      <c r="I132" s="14">
        <v>22.73</v>
      </c>
      <c r="J132" s="121">
        <f t="shared" si="1"/>
        <v>68.19</v>
      </c>
      <c r="K132" s="127"/>
    </row>
    <row r="133" spans="1:11" ht="24">
      <c r="A133" s="126"/>
      <c r="B133" s="119">
        <v>2</v>
      </c>
      <c r="C133" s="10" t="s">
        <v>814</v>
      </c>
      <c r="D133" s="130" t="s">
        <v>814</v>
      </c>
      <c r="E133" s="130" t="s">
        <v>30</v>
      </c>
      <c r="F133" s="153" t="s">
        <v>279</v>
      </c>
      <c r="G133" s="154"/>
      <c r="H133" s="11" t="s">
        <v>815</v>
      </c>
      <c r="I133" s="14">
        <v>22.73</v>
      </c>
      <c r="J133" s="121">
        <f t="shared" si="1"/>
        <v>45.46</v>
      </c>
      <c r="K133" s="127"/>
    </row>
    <row r="134" spans="1:11" ht="24">
      <c r="A134" s="126"/>
      <c r="B134" s="119">
        <v>2</v>
      </c>
      <c r="C134" s="10" t="s">
        <v>814</v>
      </c>
      <c r="D134" s="130" t="s">
        <v>814</v>
      </c>
      <c r="E134" s="130" t="s">
        <v>30</v>
      </c>
      <c r="F134" s="153" t="s">
        <v>679</v>
      </c>
      <c r="G134" s="154"/>
      <c r="H134" s="11" t="s">
        <v>815</v>
      </c>
      <c r="I134" s="14">
        <v>22.73</v>
      </c>
      <c r="J134" s="121">
        <f t="shared" si="1"/>
        <v>45.46</v>
      </c>
      <c r="K134" s="127"/>
    </row>
    <row r="135" spans="1:11" ht="24">
      <c r="A135" s="126"/>
      <c r="B135" s="119">
        <v>3</v>
      </c>
      <c r="C135" s="10" t="s">
        <v>814</v>
      </c>
      <c r="D135" s="130" t="s">
        <v>814</v>
      </c>
      <c r="E135" s="130" t="s">
        <v>32</v>
      </c>
      <c r="F135" s="153" t="s">
        <v>279</v>
      </c>
      <c r="G135" s="154"/>
      <c r="H135" s="11" t="s">
        <v>815</v>
      </c>
      <c r="I135" s="14">
        <v>22.73</v>
      </c>
      <c r="J135" s="121">
        <f t="shared" si="1"/>
        <v>68.19</v>
      </c>
      <c r="K135" s="127"/>
    </row>
    <row r="136" spans="1:11" ht="24">
      <c r="A136" s="126"/>
      <c r="B136" s="119">
        <v>12</v>
      </c>
      <c r="C136" s="10" t="s">
        <v>816</v>
      </c>
      <c r="D136" s="130" t="s">
        <v>816</v>
      </c>
      <c r="E136" s="130" t="s">
        <v>31</v>
      </c>
      <c r="F136" s="153" t="s">
        <v>679</v>
      </c>
      <c r="G136" s="154"/>
      <c r="H136" s="11" t="s">
        <v>817</v>
      </c>
      <c r="I136" s="14">
        <v>44.39</v>
      </c>
      <c r="J136" s="121">
        <f t="shared" si="1"/>
        <v>532.68000000000006</v>
      </c>
      <c r="K136" s="127"/>
    </row>
    <row r="137" spans="1:11" ht="24">
      <c r="A137" s="126"/>
      <c r="B137" s="119">
        <v>4</v>
      </c>
      <c r="C137" s="10" t="s">
        <v>818</v>
      </c>
      <c r="D137" s="130" t="s">
        <v>818</v>
      </c>
      <c r="E137" s="130" t="s">
        <v>39</v>
      </c>
      <c r="F137" s="153"/>
      <c r="G137" s="154"/>
      <c r="H137" s="11" t="s">
        <v>819</v>
      </c>
      <c r="I137" s="14">
        <v>60.01</v>
      </c>
      <c r="J137" s="121">
        <f t="shared" si="1"/>
        <v>240.04</v>
      </c>
      <c r="K137" s="127"/>
    </row>
    <row r="138" spans="1:11" ht="24">
      <c r="A138" s="126"/>
      <c r="B138" s="119">
        <v>1</v>
      </c>
      <c r="C138" s="10" t="s">
        <v>818</v>
      </c>
      <c r="D138" s="130" t="s">
        <v>818</v>
      </c>
      <c r="E138" s="130" t="s">
        <v>42</v>
      </c>
      <c r="F138" s="153"/>
      <c r="G138" s="154"/>
      <c r="H138" s="11" t="s">
        <v>819</v>
      </c>
      <c r="I138" s="14">
        <v>60.01</v>
      </c>
      <c r="J138" s="121">
        <f t="shared" si="1"/>
        <v>60.01</v>
      </c>
      <c r="K138" s="127"/>
    </row>
    <row r="139" spans="1:11" ht="24">
      <c r="A139" s="126"/>
      <c r="B139" s="119">
        <v>12</v>
      </c>
      <c r="C139" s="10" t="s">
        <v>820</v>
      </c>
      <c r="D139" s="130" t="s">
        <v>820</v>
      </c>
      <c r="E139" s="130" t="s">
        <v>38</v>
      </c>
      <c r="F139" s="153"/>
      <c r="G139" s="154"/>
      <c r="H139" s="11" t="s">
        <v>821</v>
      </c>
      <c r="I139" s="14">
        <v>59.66</v>
      </c>
      <c r="J139" s="121">
        <f t="shared" si="1"/>
        <v>715.92</v>
      </c>
      <c r="K139" s="127"/>
    </row>
    <row r="140" spans="1:11" ht="24">
      <c r="A140" s="126"/>
      <c r="B140" s="119">
        <v>2</v>
      </c>
      <c r="C140" s="10" t="s">
        <v>820</v>
      </c>
      <c r="D140" s="130" t="s">
        <v>820</v>
      </c>
      <c r="E140" s="130" t="s">
        <v>39</v>
      </c>
      <c r="F140" s="153"/>
      <c r="G140" s="154"/>
      <c r="H140" s="11" t="s">
        <v>821</v>
      </c>
      <c r="I140" s="14">
        <v>59.66</v>
      </c>
      <c r="J140" s="121">
        <f t="shared" si="1"/>
        <v>119.32</v>
      </c>
      <c r="K140" s="127"/>
    </row>
    <row r="141" spans="1:11" ht="24">
      <c r="A141" s="126"/>
      <c r="B141" s="119">
        <v>2</v>
      </c>
      <c r="C141" s="10" t="s">
        <v>820</v>
      </c>
      <c r="D141" s="130" t="s">
        <v>820</v>
      </c>
      <c r="E141" s="130" t="s">
        <v>43</v>
      </c>
      <c r="F141" s="153"/>
      <c r="G141" s="154"/>
      <c r="H141" s="11" t="s">
        <v>821</v>
      </c>
      <c r="I141" s="14">
        <v>59.66</v>
      </c>
      <c r="J141" s="121">
        <f t="shared" si="1"/>
        <v>119.32</v>
      </c>
      <c r="K141" s="127"/>
    </row>
    <row r="142" spans="1:11" ht="24">
      <c r="A142" s="126"/>
      <c r="B142" s="119">
        <v>4</v>
      </c>
      <c r="C142" s="10" t="s">
        <v>822</v>
      </c>
      <c r="D142" s="130" t="s">
        <v>822</v>
      </c>
      <c r="E142" s="130" t="s">
        <v>39</v>
      </c>
      <c r="F142" s="153" t="s">
        <v>279</v>
      </c>
      <c r="G142" s="154"/>
      <c r="H142" s="11" t="s">
        <v>823</v>
      </c>
      <c r="I142" s="14">
        <v>80.25</v>
      </c>
      <c r="J142" s="121">
        <f t="shared" si="1"/>
        <v>321</v>
      </c>
      <c r="K142" s="127"/>
    </row>
    <row r="143" spans="1:11" ht="24">
      <c r="A143" s="126"/>
      <c r="B143" s="119">
        <v>1</v>
      </c>
      <c r="C143" s="10" t="s">
        <v>822</v>
      </c>
      <c r="D143" s="130" t="s">
        <v>822</v>
      </c>
      <c r="E143" s="130" t="s">
        <v>42</v>
      </c>
      <c r="F143" s="153" t="s">
        <v>279</v>
      </c>
      <c r="G143" s="154"/>
      <c r="H143" s="11" t="s">
        <v>823</v>
      </c>
      <c r="I143" s="14">
        <v>80.25</v>
      </c>
      <c r="J143" s="121">
        <f t="shared" si="1"/>
        <v>80.25</v>
      </c>
      <c r="K143" s="127"/>
    </row>
    <row r="144" spans="1:11">
      <c r="A144" s="126"/>
      <c r="B144" s="119">
        <v>1</v>
      </c>
      <c r="C144" s="10" t="s">
        <v>824</v>
      </c>
      <c r="D144" s="130" t="s">
        <v>824</v>
      </c>
      <c r="E144" s="130" t="s">
        <v>30</v>
      </c>
      <c r="F144" s="153" t="s">
        <v>273</v>
      </c>
      <c r="G144" s="154"/>
      <c r="H144" s="11" t="s">
        <v>825</v>
      </c>
      <c r="I144" s="14">
        <v>13.85</v>
      </c>
      <c r="J144" s="121">
        <f t="shared" si="1"/>
        <v>13.85</v>
      </c>
      <c r="K144" s="127"/>
    </row>
    <row r="145" spans="1:11">
      <c r="A145" s="126"/>
      <c r="B145" s="119">
        <v>1</v>
      </c>
      <c r="C145" s="10" t="s">
        <v>824</v>
      </c>
      <c r="D145" s="130" t="s">
        <v>824</v>
      </c>
      <c r="E145" s="130" t="s">
        <v>31</v>
      </c>
      <c r="F145" s="153" t="s">
        <v>273</v>
      </c>
      <c r="G145" s="154"/>
      <c r="H145" s="11" t="s">
        <v>825</v>
      </c>
      <c r="I145" s="14">
        <v>13.85</v>
      </c>
      <c r="J145" s="121">
        <f t="shared" si="1"/>
        <v>13.85</v>
      </c>
      <c r="K145" s="127"/>
    </row>
    <row r="146" spans="1:11">
      <c r="A146" s="126"/>
      <c r="B146" s="119">
        <v>1</v>
      </c>
      <c r="C146" s="10" t="s">
        <v>824</v>
      </c>
      <c r="D146" s="130" t="s">
        <v>824</v>
      </c>
      <c r="E146" s="130" t="s">
        <v>32</v>
      </c>
      <c r="F146" s="153" t="s">
        <v>273</v>
      </c>
      <c r="G146" s="154"/>
      <c r="H146" s="11" t="s">
        <v>825</v>
      </c>
      <c r="I146" s="14">
        <v>13.85</v>
      </c>
      <c r="J146" s="121">
        <f t="shared" si="1"/>
        <v>13.85</v>
      </c>
      <c r="K146" s="127"/>
    </row>
    <row r="147" spans="1:11">
      <c r="A147" s="126"/>
      <c r="B147" s="119">
        <v>1</v>
      </c>
      <c r="C147" s="10" t="s">
        <v>824</v>
      </c>
      <c r="D147" s="130" t="s">
        <v>824</v>
      </c>
      <c r="E147" s="130" t="s">
        <v>33</v>
      </c>
      <c r="F147" s="153" t="s">
        <v>273</v>
      </c>
      <c r="G147" s="154"/>
      <c r="H147" s="11" t="s">
        <v>825</v>
      </c>
      <c r="I147" s="14">
        <v>13.85</v>
      </c>
      <c r="J147" s="121">
        <f t="shared" si="1"/>
        <v>13.85</v>
      </c>
      <c r="K147" s="127"/>
    </row>
    <row r="148" spans="1:11" ht="14.25" customHeight="1">
      <c r="A148" s="126"/>
      <c r="B148" s="119">
        <v>2</v>
      </c>
      <c r="C148" s="10" t="s">
        <v>826</v>
      </c>
      <c r="D148" s="130" t="s">
        <v>826</v>
      </c>
      <c r="E148" s="130" t="s">
        <v>30</v>
      </c>
      <c r="F148" s="153" t="s">
        <v>112</v>
      </c>
      <c r="G148" s="154"/>
      <c r="H148" s="11" t="s">
        <v>827</v>
      </c>
      <c r="I148" s="14">
        <v>12.43</v>
      </c>
      <c r="J148" s="121">
        <f t="shared" si="1"/>
        <v>24.86</v>
      </c>
      <c r="K148" s="127"/>
    </row>
    <row r="149" spans="1:11" ht="14.25" customHeight="1">
      <c r="A149" s="126"/>
      <c r="B149" s="119">
        <v>2</v>
      </c>
      <c r="C149" s="10" t="s">
        <v>826</v>
      </c>
      <c r="D149" s="130" t="s">
        <v>826</v>
      </c>
      <c r="E149" s="130" t="s">
        <v>31</v>
      </c>
      <c r="F149" s="153" t="s">
        <v>112</v>
      </c>
      <c r="G149" s="154"/>
      <c r="H149" s="11" t="s">
        <v>827</v>
      </c>
      <c r="I149" s="14">
        <v>12.43</v>
      </c>
      <c r="J149" s="121">
        <f t="shared" si="1"/>
        <v>24.86</v>
      </c>
      <c r="K149" s="127"/>
    </row>
    <row r="150" spans="1:11">
      <c r="A150" s="126"/>
      <c r="B150" s="119">
        <v>4</v>
      </c>
      <c r="C150" s="10" t="s">
        <v>828</v>
      </c>
      <c r="D150" s="130" t="s">
        <v>828</v>
      </c>
      <c r="E150" s="130" t="s">
        <v>30</v>
      </c>
      <c r="F150" s="153"/>
      <c r="G150" s="154"/>
      <c r="H150" s="11" t="s">
        <v>829</v>
      </c>
      <c r="I150" s="14">
        <v>10.3</v>
      </c>
      <c r="J150" s="121">
        <f t="shared" ref="J150:J213" si="2">I150*B150</f>
        <v>41.2</v>
      </c>
      <c r="K150" s="127"/>
    </row>
    <row r="151" spans="1:11" ht="24">
      <c r="A151" s="126"/>
      <c r="B151" s="119">
        <v>2</v>
      </c>
      <c r="C151" s="10" t="s">
        <v>830</v>
      </c>
      <c r="D151" s="130" t="s">
        <v>830</v>
      </c>
      <c r="E151" s="130" t="s">
        <v>28</v>
      </c>
      <c r="F151" s="153" t="s">
        <v>112</v>
      </c>
      <c r="G151" s="154"/>
      <c r="H151" s="11" t="s">
        <v>831</v>
      </c>
      <c r="I151" s="14">
        <v>20.95</v>
      </c>
      <c r="J151" s="121">
        <f t="shared" si="2"/>
        <v>41.9</v>
      </c>
      <c r="K151" s="127"/>
    </row>
    <row r="152" spans="1:11" ht="24">
      <c r="A152" s="126"/>
      <c r="B152" s="119">
        <v>1</v>
      </c>
      <c r="C152" s="10" t="s">
        <v>832</v>
      </c>
      <c r="D152" s="130" t="s">
        <v>942</v>
      </c>
      <c r="E152" s="130" t="s">
        <v>240</v>
      </c>
      <c r="F152" s="153" t="s">
        <v>112</v>
      </c>
      <c r="G152" s="154"/>
      <c r="H152" s="11" t="s">
        <v>833</v>
      </c>
      <c r="I152" s="14">
        <v>47.58</v>
      </c>
      <c r="J152" s="121">
        <f t="shared" si="2"/>
        <v>47.58</v>
      </c>
      <c r="K152" s="127"/>
    </row>
    <row r="153" spans="1:11" ht="24">
      <c r="A153" s="126"/>
      <c r="B153" s="119">
        <v>1</v>
      </c>
      <c r="C153" s="10" t="s">
        <v>832</v>
      </c>
      <c r="D153" s="130" t="s">
        <v>942</v>
      </c>
      <c r="E153" s="130" t="s">
        <v>241</v>
      </c>
      <c r="F153" s="153" t="s">
        <v>112</v>
      </c>
      <c r="G153" s="154"/>
      <c r="H153" s="11" t="s">
        <v>833</v>
      </c>
      <c r="I153" s="14">
        <v>47.58</v>
      </c>
      <c r="J153" s="121">
        <f t="shared" si="2"/>
        <v>47.58</v>
      </c>
      <c r="K153" s="127"/>
    </row>
    <row r="154" spans="1:11" ht="26.25" customHeight="1">
      <c r="A154" s="126"/>
      <c r="B154" s="119">
        <v>2</v>
      </c>
      <c r="C154" s="10" t="s">
        <v>834</v>
      </c>
      <c r="D154" s="130" t="s">
        <v>943</v>
      </c>
      <c r="E154" s="130" t="s">
        <v>236</v>
      </c>
      <c r="F154" s="153" t="s">
        <v>218</v>
      </c>
      <c r="G154" s="154"/>
      <c r="H154" s="11" t="s">
        <v>835</v>
      </c>
      <c r="I154" s="14">
        <v>29.83</v>
      </c>
      <c r="J154" s="121">
        <f t="shared" si="2"/>
        <v>59.66</v>
      </c>
      <c r="K154" s="127"/>
    </row>
    <row r="155" spans="1:11" ht="24" customHeight="1">
      <c r="A155" s="126"/>
      <c r="B155" s="119">
        <v>2</v>
      </c>
      <c r="C155" s="10" t="s">
        <v>834</v>
      </c>
      <c r="D155" s="130" t="s">
        <v>943</v>
      </c>
      <c r="E155" s="130" t="s">
        <v>236</v>
      </c>
      <c r="F155" s="153" t="s">
        <v>269</v>
      </c>
      <c r="G155" s="154"/>
      <c r="H155" s="11" t="s">
        <v>835</v>
      </c>
      <c r="I155" s="14">
        <v>29.83</v>
      </c>
      <c r="J155" s="121">
        <f t="shared" si="2"/>
        <v>59.66</v>
      </c>
      <c r="K155" s="127"/>
    </row>
    <row r="156" spans="1:11">
      <c r="A156" s="126"/>
      <c r="B156" s="119">
        <v>12</v>
      </c>
      <c r="C156" s="10" t="s">
        <v>836</v>
      </c>
      <c r="D156" s="130" t="s">
        <v>836</v>
      </c>
      <c r="E156" s="130" t="s">
        <v>28</v>
      </c>
      <c r="F156" s="153" t="s">
        <v>115</v>
      </c>
      <c r="G156" s="154"/>
      <c r="H156" s="11" t="s">
        <v>837</v>
      </c>
      <c r="I156" s="14">
        <v>4.97</v>
      </c>
      <c r="J156" s="121">
        <f t="shared" si="2"/>
        <v>59.64</v>
      </c>
      <c r="K156" s="127"/>
    </row>
    <row r="157" spans="1:11">
      <c r="A157" s="126"/>
      <c r="B157" s="119">
        <v>3</v>
      </c>
      <c r="C157" s="10" t="s">
        <v>838</v>
      </c>
      <c r="D157" s="130" t="s">
        <v>838</v>
      </c>
      <c r="E157" s="130" t="s">
        <v>28</v>
      </c>
      <c r="F157" s="153" t="s">
        <v>115</v>
      </c>
      <c r="G157" s="154"/>
      <c r="H157" s="11" t="s">
        <v>839</v>
      </c>
      <c r="I157" s="14">
        <v>4.97</v>
      </c>
      <c r="J157" s="121">
        <f t="shared" si="2"/>
        <v>14.91</v>
      </c>
      <c r="K157" s="127"/>
    </row>
    <row r="158" spans="1:11">
      <c r="A158" s="126"/>
      <c r="B158" s="119">
        <v>19</v>
      </c>
      <c r="C158" s="10" t="s">
        <v>838</v>
      </c>
      <c r="D158" s="130" t="s">
        <v>838</v>
      </c>
      <c r="E158" s="130" t="s">
        <v>30</v>
      </c>
      <c r="F158" s="153" t="s">
        <v>115</v>
      </c>
      <c r="G158" s="154"/>
      <c r="H158" s="11" t="s">
        <v>839</v>
      </c>
      <c r="I158" s="14">
        <v>4.97</v>
      </c>
      <c r="J158" s="121">
        <f t="shared" si="2"/>
        <v>94.429999999999993</v>
      </c>
      <c r="K158" s="127"/>
    </row>
    <row r="159" spans="1:11">
      <c r="A159" s="126"/>
      <c r="B159" s="119">
        <v>8</v>
      </c>
      <c r="C159" s="10" t="s">
        <v>838</v>
      </c>
      <c r="D159" s="130" t="s">
        <v>838</v>
      </c>
      <c r="E159" s="130" t="s">
        <v>31</v>
      </c>
      <c r="F159" s="153" t="s">
        <v>115</v>
      </c>
      <c r="G159" s="154"/>
      <c r="H159" s="11" t="s">
        <v>839</v>
      </c>
      <c r="I159" s="14">
        <v>4.97</v>
      </c>
      <c r="J159" s="121">
        <f t="shared" si="2"/>
        <v>39.76</v>
      </c>
      <c r="K159" s="127"/>
    </row>
    <row r="160" spans="1:11" ht="24">
      <c r="A160" s="126"/>
      <c r="B160" s="119">
        <v>2</v>
      </c>
      <c r="C160" s="10" t="s">
        <v>840</v>
      </c>
      <c r="D160" s="130" t="s">
        <v>840</v>
      </c>
      <c r="E160" s="130" t="s">
        <v>33</v>
      </c>
      <c r="F160" s="153" t="s">
        <v>279</v>
      </c>
      <c r="G160" s="154"/>
      <c r="H160" s="11" t="s">
        <v>841</v>
      </c>
      <c r="I160" s="14">
        <v>20.95</v>
      </c>
      <c r="J160" s="121">
        <f t="shared" si="2"/>
        <v>41.9</v>
      </c>
      <c r="K160" s="127"/>
    </row>
    <row r="161" spans="1:11">
      <c r="A161" s="126"/>
      <c r="B161" s="119">
        <v>2</v>
      </c>
      <c r="C161" s="10" t="s">
        <v>842</v>
      </c>
      <c r="D161" s="130" t="s">
        <v>842</v>
      </c>
      <c r="E161" s="130" t="s">
        <v>30</v>
      </c>
      <c r="F161" s="153" t="s">
        <v>279</v>
      </c>
      <c r="G161" s="154"/>
      <c r="H161" s="11" t="s">
        <v>843</v>
      </c>
      <c r="I161" s="14">
        <v>20.95</v>
      </c>
      <c r="J161" s="121">
        <f t="shared" si="2"/>
        <v>41.9</v>
      </c>
      <c r="K161" s="127"/>
    </row>
    <row r="162" spans="1:11">
      <c r="A162" s="126"/>
      <c r="B162" s="119">
        <v>2</v>
      </c>
      <c r="C162" s="10" t="s">
        <v>842</v>
      </c>
      <c r="D162" s="130" t="s">
        <v>842</v>
      </c>
      <c r="E162" s="130" t="s">
        <v>30</v>
      </c>
      <c r="F162" s="153" t="s">
        <v>679</v>
      </c>
      <c r="G162" s="154"/>
      <c r="H162" s="11" t="s">
        <v>843</v>
      </c>
      <c r="I162" s="14">
        <v>20.95</v>
      </c>
      <c r="J162" s="121">
        <f t="shared" si="2"/>
        <v>41.9</v>
      </c>
      <c r="K162" s="127"/>
    </row>
    <row r="163" spans="1:11">
      <c r="A163" s="126"/>
      <c r="B163" s="119">
        <v>2</v>
      </c>
      <c r="C163" s="10" t="s">
        <v>842</v>
      </c>
      <c r="D163" s="130" t="s">
        <v>842</v>
      </c>
      <c r="E163" s="130" t="s">
        <v>30</v>
      </c>
      <c r="F163" s="153" t="s">
        <v>277</v>
      </c>
      <c r="G163" s="154"/>
      <c r="H163" s="11" t="s">
        <v>843</v>
      </c>
      <c r="I163" s="14">
        <v>20.95</v>
      </c>
      <c r="J163" s="121">
        <f t="shared" si="2"/>
        <v>41.9</v>
      </c>
      <c r="K163" s="127"/>
    </row>
    <row r="164" spans="1:11" ht="24">
      <c r="A164" s="126"/>
      <c r="B164" s="119">
        <v>3</v>
      </c>
      <c r="C164" s="10" t="s">
        <v>844</v>
      </c>
      <c r="D164" s="130" t="s">
        <v>844</v>
      </c>
      <c r="E164" s="130" t="s">
        <v>28</v>
      </c>
      <c r="F164" s="153" t="s">
        <v>845</v>
      </c>
      <c r="G164" s="154"/>
      <c r="H164" s="11" t="s">
        <v>846</v>
      </c>
      <c r="I164" s="14">
        <v>35.159999999999997</v>
      </c>
      <c r="J164" s="121">
        <f t="shared" si="2"/>
        <v>105.47999999999999</v>
      </c>
      <c r="K164" s="127"/>
    </row>
    <row r="165" spans="1:11" ht="24">
      <c r="A165" s="126"/>
      <c r="B165" s="119">
        <v>4</v>
      </c>
      <c r="C165" s="10" t="s">
        <v>844</v>
      </c>
      <c r="D165" s="130" t="s">
        <v>844</v>
      </c>
      <c r="E165" s="130" t="s">
        <v>30</v>
      </c>
      <c r="F165" s="153" t="s">
        <v>847</v>
      </c>
      <c r="G165" s="154"/>
      <c r="H165" s="11" t="s">
        <v>846</v>
      </c>
      <c r="I165" s="14">
        <v>35.159999999999997</v>
      </c>
      <c r="J165" s="121">
        <f t="shared" si="2"/>
        <v>140.63999999999999</v>
      </c>
      <c r="K165" s="127"/>
    </row>
    <row r="166" spans="1:11" ht="24">
      <c r="A166" s="126"/>
      <c r="B166" s="119">
        <v>4</v>
      </c>
      <c r="C166" s="10" t="s">
        <v>844</v>
      </c>
      <c r="D166" s="130" t="s">
        <v>844</v>
      </c>
      <c r="E166" s="130" t="s">
        <v>30</v>
      </c>
      <c r="F166" s="153" t="s">
        <v>848</v>
      </c>
      <c r="G166" s="154"/>
      <c r="H166" s="11" t="s">
        <v>846</v>
      </c>
      <c r="I166" s="14">
        <v>35.159999999999997</v>
      </c>
      <c r="J166" s="121">
        <f t="shared" si="2"/>
        <v>140.63999999999999</v>
      </c>
      <c r="K166" s="127"/>
    </row>
    <row r="167" spans="1:11" ht="24">
      <c r="A167" s="126"/>
      <c r="B167" s="119">
        <v>39</v>
      </c>
      <c r="C167" s="10" t="s">
        <v>844</v>
      </c>
      <c r="D167" s="130" t="s">
        <v>844</v>
      </c>
      <c r="E167" s="130" t="s">
        <v>30</v>
      </c>
      <c r="F167" s="153" t="s">
        <v>849</v>
      </c>
      <c r="G167" s="154"/>
      <c r="H167" s="11" t="s">
        <v>846</v>
      </c>
      <c r="I167" s="14">
        <v>35.159999999999997</v>
      </c>
      <c r="J167" s="121">
        <f t="shared" si="2"/>
        <v>1371.2399999999998</v>
      </c>
      <c r="K167" s="133"/>
    </row>
    <row r="168" spans="1:11">
      <c r="A168" s="126"/>
      <c r="B168" s="119">
        <v>2</v>
      </c>
      <c r="C168" s="10" t="s">
        <v>850</v>
      </c>
      <c r="D168" s="130" t="s">
        <v>850</v>
      </c>
      <c r="E168" s="130" t="s">
        <v>31</v>
      </c>
      <c r="F168" s="153" t="s">
        <v>679</v>
      </c>
      <c r="G168" s="154"/>
      <c r="H168" s="11" t="s">
        <v>851</v>
      </c>
      <c r="I168" s="14">
        <v>32.31</v>
      </c>
      <c r="J168" s="121">
        <f t="shared" si="2"/>
        <v>64.62</v>
      </c>
      <c r="K168" s="127"/>
    </row>
    <row r="169" spans="1:11">
      <c r="A169" s="126"/>
      <c r="B169" s="119">
        <v>2</v>
      </c>
      <c r="C169" s="10" t="s">
        <v>850</v>
      </c>
      <c r="D169" s="130" t="s">
        <v>850</v>
      </c>
      <c r="E169" s="130" t="s">
        <v>31</v>
      </c>
      <c r="F169" s="153" t="s">
        <v>277</v>
      </c>
      <c r="G169" s="154"/>
      <c r="H169" s="11" t="s">
        <v>851</v>
      </c>
      <c r="I169" s="14">
        <v>32.31</v>
      </c>
      <c r="J169" s="121">
        <f t="shared" si="2"/>
        <v>64.62</v>
      </c>
      <c r="K169" s="127"/>
    </row>
    <row r="170" spans="1:11" ht="24">
      <c r="A170" s="126"/>
      <c r="B170" s="119">
        <v>3</v>
      </c>
      <c r="C170" s="10" t="s">
        <v>852</v>
      </c>
      <c r="D170" s="130" t="s">
        <v>852</v>
      </c>
      <c r="E170" s="130" t="s">
        <v>853</v>
      </c>
      <c r="F170" s="153"/>
      <c r="G170" s="154"/>
      <c r="H170" s="11" t="s">
        <v>854</v>
      </c>
      <c r="I170" s="14">
        <v>4.97</v>
      </c>
      <c r="J170" s="121">
        <f t="shared" si="2"/>
        <v>14.91</v>
      </c>
      <c r="K170" s="127"/>
    </row>
    <row r="171" spans="1:11" ht="24">
      <c r="A171" s="126"/>
      <c r="B171" s="119">
        <v>4</v>
      </c>
      <c r="C171" s="10" t="s">
        <v>855</v>
      </c>
      <c r="D171" s="130" t="s">
        <v>855</v>
      </c>
      <c r="E171" s="130" t="s">
        <v>269</v>
      </c>
      <c r="F171" s="153"/>
      <c r="G171" s="154"/>
      <c r="H171" s="11" t="s">
        <v>856</v>
      </c>
      <c r="I171" s="14">
        <v>15.27</v>
      </c>
      <c r="J171" s="121">
        <f t="shared" si="2"/>
        <v>61.08</v>
      </c>
      <c r="K171" s="127"/>
    </row>
    <row r="172" spans="1:11" ht="36">
      <c r="A172" s="126"/>
      <c r="B172" s="119">
        <v>2</v>
      </c>
      <c r="C172" s="10" t="s">
        <v>857</v>
      </c>
      <c r="D172" s="130" t="s">
        <v>857</v>
      </c>
      <c r="E172" s="130" t="s">
        <v>858</v>
      </c>
      <c r="F172" s="153"/>
      <c r="G172" s="154"/>
      <c r="H172" s="11" t="s">
        <v>859</v>
      </c>
      <c r="I172" s="14">
        <v>17.399999999999999</v>
      </c>
      <c r="J172" s="121">
        <f t="shared" si="2"/>
        <v>34.799999999999997</v>
      </c>
      <c r="K172" s="127"/>
    </row>
    <row r="173" spans="1:11" ht="36">
      <c r="A173" s="126"/>
      <c r="B173" s="119">
        <v>3</v>
      </c>
      <c r="C173" s="10" t="s">
        <v>857</v>
      </c>
      <c r="D173" s="130" t="s">
        <v>857</v>
      </c>
      <c r="E173" s="130" t="s">
        <v>860</v>
      </c>
      <c r="F173" s="153"/>
      <c r="G173" s="154"/>
      <c r="H173" s="11" t="s">
        <v>859</v>
      </c>
      <c r="I173" s="14">
        <v>17.399999999999999</v>
      </c>
      <c r="J173" s="121">
        <f t="shared" si="2"/>
        <v>52.199999999999996</v>
      </c>
      <c r="K173" s="127"/>
    </row>
    <row r="174" spans="1:11" ht="24">
      <c r="A174" s="126"/>
      <c r="B174" s="119">
        <v>4</v>
      </c>
      <c r="C174" s="10" t="s">
        <v>861</v>
      </c>
      <c r="D174" s="130" t="s">
        <v>861</v>
      </c>
      <c r="E174" s="130" t="s">
        <v>30</v>
      </c>
      <c r="F174" s="153" t="s">
        <v>276</v>
      </c>
      <c r="G174" s="154"/>
      <c r="H174" s="11" t="s">
        <v>862</v>
      </c>
      <c r="I174" s="14">
        <v>24.5</v>
      </c>
      <c r="J174" s="121">
        <f t="shared" si="2"/>
        <v>98</v>
      </c>
      <c r="K174" s="127"/>
    </row>
    <row r="175" spans="1:11" ht="14.25" customHeight="1">
      <c r="A175" s="126"/>
      <c r="B175" s="119">
        <v>2</v>
      </c>
      <c r="C175" s="10" t="s">
        <v>863</v>
      </c>
      <c r="D175" s="130" t="s">
        <v>944</v>
      </c>
      <c r="E175" s="130" t="s">
        <v>620</v>
      </c>
      <c r="F175" s="153" t="s">
        <v>31</v>
      </c>
      <c r="G175" s="154"/>
      <c r="H175" s="11" t="s">
        <v>864</v>
      </c>
      <c r="I175" s="14">
        <v>12.07</v>
      </c>
      <c r="J175" s="121">
        <f t="shared" si="2"/>
        <v>24.14</v>
      </c>
      <c r="K175" s="127"/>
    </row>
    <row r="176" spans="1:11" ht="14.25" customHeight="1">
      <c r="A176" s="126"/>
      <c r="B176" s="119">
        <v>2</v>
      </c>
      <c r="C176" s="10" t="s">
        <v>863</v>
      </c>
      <c r="D176" s="130" t="s">
        <v>945</v>
      </c>
      <c r="E176" s="130" t="s">
        <v>865</v>
      </c>
      <c r="F176" s="153" t="s">
        <v>31</v>
      </c>
      <c r="G176" s="154"/>
      <c r="H176" s="11" t="s">
        <v>864</v>
      </c>
      <c r="I176" s="14">
        <v>12.07</v>
      </c>
      <c r="J176" s="121">
        <f t="shared" si="2"/>
        <v>24.14</v>
      </c>
      <c r="K176" s="127"/>
    </row>
    <row r="177" spans="1:11" ht="24">
      <c r="A177" s="126"/>
      <c r="B177" s="119">
        <v>3</v>
      </c>
      <c r="C177" s="10" t="s">
        <v>866</v>
      </c>
      <c r="D177" s="130" t="s">
        <v>946</v>
      </c>
      <c r="E177" s="130" t="s">
        <v>620</v>
      </c>
      <c r="F177" s="153" t="s">
        <v>31</v>
      </c>
      <c r="G177" s="154"/>
      <c r="H177" s="11" t="s">
        <v>867</v>
      </c>
      <c r="I177" s="14">
        <v>12.07</v>
      </c>
      <c r="J177" s="121">
        <f t="shared" si="2"/>
        <v>36.21</v>
      </c>
      <c r="K177" s="127"/>
    </row>
    <row r="178" spans="1:11" ht="24">
      <c r="A178" s="126"/>
      <c r="B178" s="119">
        <v>3</v>
      </c>
      <c r="C178" s="10" t="s">
        <v>866</v>
      </c>
      <c r="D178" s="130" t="s">
        <v>946</v>
      </c>
      <c r="E178" s="130" t="s">
        <v>620</v>
      </c>
      <c r="F178" s="153" t="s">
        <v>32</v>
      </c>
      <c r="G178" s="154"/>
      <c r="H178" s="11" t="s">
        <v>867</v>
      </c>
      <c r="I178" s="14">
        <v>12.07</v>
      </c>
      <c r="J178" s="121">
        <f t="shared" si="2"/>
        <v>36.21</v>
      </c>
      <c r="K178" s="127"/>
    </row>
    <row r="179" spans="1:11" ht="24">
      <c r="A179" s="126"/>
      <c r="B179" s="119">
        <v>3</v>
      </c>
      <c r="C179" s="10" t="s">
        <v>866</v>
      </c>
      <c r="D179" s="130" t="s">
        <v>947</v>
      </c>
      <c r="E179" s="130" t="s">
        <v>865</v>
      </c>
      <c r="F179" s="153" t="s">
        <v>32</v>
      </c>
      <c r="G179" s="154"/>
      <c r="H179" s="11" t="s">
        <v>867</v>
      </c>
      <c r="I179" s="14">
        <v>12.07</v>
      </c>
      <c r="J179" s="121">
        <f t="shared" si="2"/>
        <v>36.21</v>
      </c>
      <c r="K179" s="127"/>
    </row>
    <row r="180" spans="1:11" ht="24">
      <c r="A180" s="126"/>
      <c r="B180" s="119">
        <v>3</v>
      </c>
      <c r="C180" s="10" t="s">
        <v>866</v>
      </c>
      <c r="D180" s="130" t="s">
        <v>948</v>
      </c>
      <c r="E180" s="130" t="s">
        <v>868</v>
      </c>
      <c r="F180" s="153" t="s">
        <v>32</v>
      </c>
      <c r="G180" s="154"/>
      <c r="H180" s="11" t="s">
        <v>867</v>
      </c>
      <c r="I180" s="14">
        <v>12.07</v>
      </c>
      <c r="J180" s="121">
        <f t="shared" si="2"/>
        <v>36.21</v>
      </c>
      <c r="K180" s="127"/>
    </row>
    <row r="181" spans="1:11" ht="36">
      <c r="A181" s="126"/>
      <c r="B181" s="119">
        <v>2</v>
      </c>
      <c r="C181" s="10" t="s">
        <v>869</v>
      </c>
      <c r="D181" s="130" t="s">
        <v>949</v>
      </c>
      <c r="E181" s="130" t="s">
        <v>870</v>
      </c>
      <c r="F181" s="153" t="s">
        <v>279</v>
      </c>
      <c r="G181" s="154"/>
      <c r="H181" s="11" t="s">
        <v>871</v>
      </c>
      <c r="I181" s="14">
        <v>24.5</v>
      </c>
      <c r="J181" s="121">
        <f t="shared" si="2"/>
        <v>49</v>
      </c>
      <c r="K181" s="127"/>
    </row>
    <row r="182" spans="1:11" ht="36">
      <c r="A182" s="126"/>
      <c r="B182" s="119">
        <v>2</v>
      </c>
      <c r="C182" s="10" t="s">
        <v>869</v>
      </c>
      <c r="D182" s="130" t="s">
        <v>950</v>
      </c>
      <c r="E182" s="130" t="s">
        <v>872</v>
      </c>
      <c r="F182" s="153" t="s">
        <v>279</v>
      </c>
      <c r="G182" s="154"/>
      <c r="H182" s="11" t="s">
        <v>871</v>
      </c>
      <c r="I182" s="14">
        <v>24.5</v>
      </c>
      <c r="J182" s="121">
        <f t="shared" si="2"/>
        <v>49</v>
      </c>
      <c r="K182" s="127"/>
    </row>
    <row r="183" spans="1:11" ht="24">
      <c r="A183" s="126"/>
      <c r="B183" s="119">
        <v>12</v>
      </c>
      <c r="C183" s="10" t="s">
        <v>873</v>
      </c>
      <c r="D183" s="130" t="s">
        <v>951</v>
      </c>
      <c r="E183" s="130" t="s">
        <v>874</v>
      </c>
      <c r="F183" s="153" t="s">
        <v>32</v>
      </c>
      <c r="G183" s="154"/>
      <c r="H183" s="11" t="s">
        <v>875</v>
      </c>
      <c r="I183" s="14">
        <v>26.28</v>
      </c>
      <c r="J183" s="121">
        <f t="shared" si="2"/>
        <v>315.36</v>
      </c>
      <c r="K183" s="127"/>
    </row>
    <row r="184" spans="1:11" ht="24">
      <c r="A184" s="126"/>
      <c r="B184" s="119">
        <v>2</v>
      </c>
      <c r="C184" s="10" t="s">
        <v>876</v>
      </c>
      <c r="D184" s="130" t="s">
        <v>876</v>
      </c>
      <c r="E184" s="130" t="s">
        <v>300</v>
      </c>
      <c r="F184" s="153" t="s">
        <v>245</v>
      </c>
      <c r="G184" s="154"/>
      <c r="H184" s="11" t="s">
        <v>877</v>
      </c>
      <c r="I184" s="14">
        <v>31.25</v>
      </c>
      <c r="J184" s="121">
        <f t="shared" si="2"/>
        <v>62.5</v>
      </c>
      <c r="K184" s="127"/>
    </row>
    <row r="185" spans="1:11" ht="24">
      <c r="A185" s="126"/>
      <c r="B185" s="119">
        <v>3</v>
      </c>
      <c r="C185" s="10" t="s">
        <v>606</v>
      </c>
      <c r="D185" s="130" t="s">
        <v>606</v>
      </c>
      <c r="E185" s="130" t="s">
        <v>31</v>
      </c>
      <c r="F185" s="153" t="s">
        <v>751</v>
      </c>
      <c r="G185" s="154"/>
      <c r="H185" s="11" t="s">
        <v>608</v>
      </c>
      <c r="I185" s="14">
        <v>24.5</v>
      </c>
      <c r="J185" s="121">
        <f t="shared" si="2"/>
        <v>73.5</v>
      </c>
      <c r="K185" s="127"/>
    </row>
    <row r="186" spans="1:11" ht="24">
      <c r="A186" s="126"/>
      <c r="B186" s="119">
        <v>3</v>
      </c>
      <c r="C186" s="10" t="s">
        <v>878</v>
      </c>
      <c r="D186" s="130" t="s">
        <v>878</v>
      </c>
      <c r="E186" s="130" t="s">
        <v>28</v>
      </c>
      <c r="F186" s="153" t="s">
        <v>279</v>
      </c>
      <c r="G186" s="154"/>
      <c r="H186" s="11" t="s">
        <v>879</v>
      </c>
      <c r="I186" s="14">
        <v>20.95</v>
      </c>
      <c r="J186" s="121">
        <f t="shared" si="2"/>
        <v>62.849999999999994</v>
      </c>
      <c r="K186" s="127"/>
    </row>
    <row r="187" spans="1:11" ht="24">
      <c r="A187" s="126"/>
      <c r="B187" s="119">
        <v>1</v>
      </c>
      <c r="C187" s="10" t="s">
        <v>878</v>
      </c>
      <c r="D187" s="130" t="s">
        <v>878</v>
      </c>
      <c r="E187" s="130" t="s">
        <v>30</v>
      </c>
      <c r="F187" s="153" t="s">
        <v>279</v>
      </c>
      <c r="G187" s="154"/>
      <c r="H187" s="11" t="s">
        <v>879</v>
      </c>
      <c r="I187" s="14">
        <v>20.95</v>
      </c>
      <c r="J187" s="121">
        <f t="shared" si="2"/>
        <v>20.95</v>
      </c>
      <c r="K187" s="127"/>
    </row>
    <row r="188" spans="1:11" ht="24">
      <c r="A188" s="126"/>
      <c r="B188" s="119">
        <v>1</v>
      </c>
      <c r="C188" s="10" t="s">
        <v>878</v>
      </c>
      <c r="D188" s="130" t="s">
        <v>878</v>
      </c>
      <c r="E188" s="130" t="s">
        <v>31</v>
      </c>
      <c r="F188" s="153" t="s">
        <v>279</v>
      </c>
      <c r="G188" s="154"/>
      <c r="H188" s="11" t="s">
        <v>879</v>
      </c>
      <c r="I188" s="14">
        <v>20.95</v>
      </c>
      <c r="J188" s="121">
        <f t="shared" si="2"/>
        <v>20.95</v>
      </c>
      <c r="K188" s="127"/>
    </row>
    <row r="189" spans="1:11" ht="24">
      <c r="A189" s="126"/>
      <c r="B189" s="119">
        <v>1</v>
      </c>
      <c r="C189" s="10" t="s">
        <v>880</v>
      </c>
      <c r="D189" s="130" t="s">
        <v>880</v>
      </c>
      <c r="E189" s="130" t="s">
        <v>28</v>
      </c>
      <c r="F189" s="153" t="s">
        <v>279</v>
      </c>
      <c r="G189" s="154"/>
      <c r="H189" s="11" t="s">
        <v>881</v>
      </c>
      <c r="I189" s="14">
        <v>20.95</v>
      </c>
      <c r="J189" s="121">
        <f t="shared" si="2"/>
        <v>20.95</v>
      </c>
      <c r="K189" s="127"/>
    </row>
    <row r="190" spans="1:11" ht="24">
      <c r="A190" s="126"/>
      <c r="B190" s="119">
        <v>1</v>
      </c>
      <c r="C190" s="10" t="s">
        <v>880</v>
      </c>
      <c r="D190" s="130" t="s">
        <v>880</v>
      </c>
      <c r="E190" s="130" t="s">
        <v>30</v>
      </c>
      <c r="F190" s="153" t="s">
        <v>279</v>
      </c>
      <c r="G190" s="154"/>
      <c r="H190" s="11" t="s">
        <v>881</v>
      </c>
      <c r="I190" s="14">
        <v>20.95</v>
      </c>
      <c r="J190" s="121">
        <f t="shared" si="2"/>
        <v>20.95</v>
      </c>
      <c r="K190" s="127"/>
    </row>
    <row r="191" spans="1:11" ht="24">
      <c r="A191" s="126"/>
      <c r="B191" s="119">
        <v>1</v>
      </c>
      <c r="C191" s="10" t="s">
        <v>880</v>
      </c>
      <c r="D191" s="130" t="s">
        <v>880</v>
      </c>
      <c r="E191" s="130" t="s">
        <v>31</v>
      </c>
      <c r="F191" s="153" t="s">
        <v>279</v>
      </c>
      <c r="G191" s="154"/>
      <c r="H191" s="11" t="s">
        <v>881</v>
      </c>
      <c r="I191" s="14">
        <v>20.95</v>
      </c>
      <c r="J191" s="121">
        <f t="shared" si="2"/>
        <v>20.95</v>
      </c>
      <c r="K191" s="127"/>
    </row>
    <row r="192" spans="1:11">
      <c r="A192" s="126"/>
      <c r="B192" s="119">
        <v>4</v>
      </c>
      <c r="C192" s="10" t="s">
        <v>882</v>
      </c>
      <c r="D192" s="130" t="s">
        <v>882</v>
      </c>
      <c r="E192" s="130" t="s">
        <v>53</v>
      </c>
      <c r="F192" s="153"/>
      <c r="G192" s="154"/>
      <c r="H192" s="11" t="s">
        <v>883</v>
      </c>
      <c r="I192" s="14">
        <v>48.65</v>
      </c>
      <c r="J192" s="121">
        <f t="shared" si="2"/>
        <v>194.6</v>
      </c>
      <c r="K192" s="127"/>
    </row>
    <row r="193" spans="1:11" ht="24" customHeight="1">
      <c r="A193" s="126"/>
      <c r="B193" s="119">
        <v>1</v>
      </c>
      <c r="C193" s="10" t="s">
        <v>884</v>
      </c>
      <c r="D193" s="130" t="s">
        <v>884</v>
      </c>
      <c r="E193" s="130" t="s">
        <v>885</v>
      </c>
      <c r="F193" s="153"/>
      <c r="G193" s="154"/>
      <c r="H193" s="11" t="s">
        <v>886</v>
      </c>
      <c r="I193" s="14">
        <v>87</v>
      </c>
      <c r="J193" s="121">
        <f t="shared" si="2"/>
        <v>87</v>
      </c>
      <c r="K193" s="127"/>
    </row>
    <row r="194" spans="1:11">
      <c r="A194" s="126"/>
      <c r="B194" s="119">
        <v>8</v>
      </c>
      <c r="C194" s="10" t="s">
        <v>887</v>
      </c>
      <c r="D194" s="130" t="s">
        <v>887</v>
      </c>
      <c r="E194" s="130" t="s">
        <v>31</v>
      </c>
      <c r="F194" s="153"/>
      <c r="G194" s="154"/>
      <c r="H194" s="11" t="s">
        <v>888</v>
      </c>
      <c r="I194" s="14">
        <v>24.15</v>
      </c>
      <c r="J194" s="121">
        <f t="shared" si="2"/>
        <v>193.2</v>
      </c>
      <c r="K194" s="127"/>
    </row>
    <row r="195" spans="1:11">
      <c r="A195" s="126"/>
      <c r="B195" s="119">
        <v>2</v>
      </c>
      <c r="C195" s="10" t="s">
        <v>887</v>
      </c>
      <c r="D195" s="130" t="s">
        <v>887</v>
      </c>
      <c r="E195" s="130" t="s">
        <v>32</v>
      </c>
      <c r="F195" s="153"/>
      <c r="G195" s="154"/>
      <c r="H195" s="11" t="s">
        <v>888</v>
      </c>
      <c r="I195" s="14">
        <v>24.15</v>
      </c>
      <c r="J195" s="121">
        <f t="shared" si="2"/>
        <v>48.3</v>
      </c>
      <c r="K195" s="127"/>
    </row>
    <row r="196" spans="1:11" ht="24">
      <c r="A196" s="126"/>
      <c r="B196" s="119">
        <v>1</v>
      </c>
      <c r="C196" s="10" t="s">
        <v>889</v>
      </c>
      <c r="D196" s="130" t="s">
        <v>889</v>
      </c>
      <c r="E196" s="130" t="s">
        <v>30</v>
      </c>
      <c r="F196" s="153" t="s">
        <v>112</v>
      </c>
      <c r="G196" s="154"/>
      <c r="H196" s="11" t="s">
        <v>243</v>
      </c>
      <c r="I196" s="14">
        <v>79.540000000000006</v>
      </c>
      <c r="J196" s="121">
        <f t="shared" si="2"/>
        <v>79.540000000000006</v>
      </c>
      <c r="K196" s="127"/>
    </row>
    <row r="197" spans="1:11" ht="24">
      <c r="A197" s="126"/>
      <c r="B197" s="119">
        <v>1</v>
      </c>
      <c r="C197" s="10" t="s">
        <v>889</v>
      </c>
      <c r="D197" s="130" t="s">
        <v>889</v>
      </c>
      <c r="E197" s="130" t="s">
        <v>30</v>
      </c>
      <c r="F197" s="153" t="s">
        <v>271</v>
      </c>
      <c r="G197" s="154"/>
      <c r="H197" s="11" t="s">
        <v>243</v>
      </c>
      <c r="I197" s="14">
        <v>79.540000000000006</v>
      </c>
      <c r="J197" s="121">
        <f t="shared" si="2"/>
        <v>79.540000000000006</v>
      </c>
      <c r="K197" s="127"/>
    </row>
    <row r="198" spans="1:11" ht="24">
      <c r="A198" s="126"/>
      <c r="B198" s="119">
        <v>1</v>
      </c>
      <c r="C198" s="10" t="s">
        <v>889</v>
      </c>
      <c r="D198" s="130" t="s">
        <v>889</v>
      </c>
      <c r="E198" s="130" t="s">
        <v>30</v>
      </c>
      <c r="F198" s="153" t="s">
        <v>317</v>
      </c>
      <c r="G198" s="154"/>
      <c r="H198" s="11" t="s">
        <v>243</v>
      </c>
      <c r="I198" s="14">
        <v>79.540000000000006</v>
      </c>
      <c r="J198" s="121">
        <f t="shared" si="2"/>
        <v>79.540000000000006</v>
      </c>
      <c r="K198" s="127"/>
    </row>
    <row r="199" spans="1:11" ht="15.75" customHeight="1">
      <c r="A199" s="126"/>
      <c r="B199" s="119">
        <v>1</v>
      </c>
      <c r="C199" s="10" t="s">
        <v>890</v>
      </c>
      <c r="D199" s="130" t="s">
        <v>890</v>
      </c>
      <c r="E199" s="130" t="s">
        <v>657</v>
      </c>
      <c r="F199" s="153"/>
      <c r="G199" s="154"/>
      <c r="H199" s="11" t="s">
        <v>891</v>
      </c>
      <c r="I199" s="14">
        <v>35.159999999999997</v>
      </c>
      <c r="J199" s="121">
        <f t="shared" si="2"/>
        <v>35.159999999999997</v>
      </c>
      <c r="K199" s="127"/>
    </row>
    <row r="200" spans="1:11" ht="15.75" customHeight="1">
      <c r="A200" s="126"/>
      <c r="B200" s="119">
        <v>2</v>
      </c>
      <c r="C200" s="10" t="s">
        <v>892</v>
      </c>
      <c r="D200" s="130" t="s">
        <v>892</v>
      </c>
      <c r="E200" s="130" t="s">
        <v>39</v>
      </c>
      <c r="F200" s="153"/>
      <c r="G200" s="154"/>
      <c r="H200" s="11" t="s">
        <v>893</v>
      </c>
      <c r="I200" s="14">
        <v>52.2</v>
      </c>
      <c r="J200" s="121">
        <f t="shared" si="2"/>
        <v>104.4</v>
      </c>
      <c r="K200" s="127"/>
    </row>
    <row r="201" spans="1:11" ht="15.75" customHeight="1">
      <c r="A201" s="126"/>
      <c r="B201" s="119">
        <v>23</v>
      </c>
      <c r="C201" s="10" t="s">
        <v>892</v>
      </c>
      <c r="D201" s="130" t="s">
        <v>892</v>
      </c>
      <c r="E201" s="130" t="s">
        <v>42</v>
      </c>
      <c r="F201" s="153"/>
      <c r="G201" s="154"/>
      <c r="H201" s="11" t="s">
        <v>893</v>
      </c>
      <c r="I201" s="14">
        <v>52.2</v>
      </c>
      <c r="J201" s="121">
        <f t="shared" si="2"/>
        <v>1200.6000000000001</v>
      </c>
      <c r="K201" s="133"/>
    </row>
    <row r="202" spans="1:11" ht="24">
      <c r="A202" s="126"/>
      <c r="B202" s="119">
        <v>1</v>
      </c>
      <c r="C202" s="10" t="s">
        <v>894</v>
      </c>
      <c r="D202" s="130" t="s">
        <v>894</v>
      </c>
      <c r="E202" s="130" t="s">
        <v>40</v>
      </c>
      <c r="F202" s="153" t="s">
        <v>216</v>
      </c>
      <c r="G202" s="154"/>
      <c r="H202" s="11" t="s">
        <v>895</v>
      </c>
      <c r="I202" s="14">
        <v>135.65</v>
      </c>
      <c r="J202" s="121">
        <f t="shared" si="2"/>
        <v>135.65</v>
      </c>
      <c r="K202" s="127"/>
    </row>
    <row r="203" spans="1:11">
      <c r="A203" s="126"/>
      <c r="B203" s="119">
        <v>1</v>
      </c>
      <c r="C203" s="10" t="s">
        <v>896</v>
      </c>
      <c r="D203" s="130" t="s">
        <v>896</v>
      </c>
      <c r="E203" s="130" t="s">
        <v>30</v>
      </c>
      <c r="F203" s="153"/>
      <c r="G203" s="154"/>
      <c r="H203" s="11" t="s">
        <v>897</v>
      </c>
      <c r="I203" s="14">
        <v>35.159999999999997</v>
      </c>
      <c r="J203" s="121">
        <f t="shared" si="2"/>
        <v>35.159999999999997</v>
      </c>
      <c r="K203" s="127"/>
    </row>
    <row r="204" spans="1:11" ht="15.75" customHeight="1">
      <c r="A204" s="126"/>
      <c r="B204" s="119">
        <v>2</v>
      </c>
      <c r="C204" s="10" t="s">
        <v>898</v>
      </c>
      <c r="D204" s="130" t="s">
        <v>898</v>
      </c>
      <c r="E204" s="130" t="s">
        <v>30</v>
      </c>
      <c r="F204" s="153" t="s">
        <v>112</v>
      </c>
      <c r="G204" s="154"/>
      <c r="H204" s="11" t="s">
        <v>899</v>
      </c>
      <c r="I204" s="14">
        <v>44.03</v>
      </c>
      <c r="J204" s="121">
        <f t="shared" si="2"/>
        <v>88.06</v>
      </c>
      <c r="K204" s="127"/>
    </row>
    <row r="205" spans="1:11" ht="24">
      <c r="A205" s="126"/>
      <c r="B205" s="119">
        <v>2</v>
      </c>
      <c r="C205" s="10" t="s">
        <v>898</v>
      </c>
      <c r="D205" s="130" t="s">
        <v>898</v>
      </c>
      <c r="E205" s="130" t="s">
        <v>30</v>
      </c>
      <c r="F205" s="153" t="s">
        <v>269</v>
      </c>
      <c r="G205" s="154"/>
      <c r="H205" s="11" t="s">
        <v>899</v>
      </c>
      <c r="I205" s="14">
        <v>44.03</v>
      </c>
      <c r="J205" s="121">
        <f t="shared" si="2"/>
        <v>88.06</v>
      </c>
      <c r="K205" s="127"/>
    </row>
    <row r="206" spans="1:11" ht="24">
      <c r="A206" s="126"/>
      <c r="B206" s="119">
        <v>2</v>
      </c>
      <c r="C206" s="10" t="s">
        <v>898</v>
      </c>
      <c r="D206" s="130" t="s">
        <v>898</v>
      </c>
      <c r="E206" s="130" t="s">
        <v>30</v>
      </c>
      <c r="F206" s="153" t="s">
        <v>220</v>
      </c>
      <c r="G206" s="154"/>
      <c r="H206" s="11" t="s">
        <v>899</v>
      </c>
      <c r="I206" s="14">
        <v>44.03</v>
      </c>
      <c r="J206" s="121">
        <f t="shared" si="2"/>
        <v>88.06</v>
      </c>
      <c r="K206" s="127"/>
    </row>
    <row r="207" spans="1:11" ht="24">
      <c r="A207" s="126"/>
      <c r="B207" s="119">
        <v>1</v>
      </c>
      <c r="C207" s="10" t="s">
        <v>900</v>
      </c>
      <c r="D207" s="130" t="s">
        <v>900</v>
      </c>
      <c r="E207" s="130" t="s">
        <v>112</v>
      </c>
      <c r="F207" s="153" t="s">
        <v>31</v>
      </c>
      <c r="G207" s="154"/>
      <c r="H207" s="11" t="s">
        <v>901</v>
      </c>
      <c r="I207" s="14">
        <v>44.03</v>
      </c>
      <c r="J207" s="121">
        <f t="shared" si="2"/>
        <v>44.03</v>
      </c>
      <c r="K207" s="127"/>
    </row>
    <row r="208" spans="1:11" ht="24">
      <c r="A208" s="126"/>
      <c r="B208" s="119">
        <v>1</v>
      </c>
      <c r="C208" s="10" t="s">
        <v>900</v>
      </c>
      <c r="D208" s="130" t="s">
        <v>900</v>
      </c>
      <c r="E208" s="130" t="s">
        <v>269</v>
      </c>
      <c r="F208" s="153" t="s">
        <v>31</v>
      </c>
      <c r="G208" s="154"/>
      <c r="H208" s="11" t="s">
        <v>901</v>
      </c>
      <c r="I208" s="14">
        <v>44.03</v>
      </c>
      <c r="J208" s="121">
        <f t="shared" si="2"/>
        <v>44.03</v>
      </c>
      <c r="K208" s="127"/>
    </row>
    <row r="209" spans="1:11" ht="24">
      <c r="A209" s="126"/>
      <c r="B209" s="119">
        <v>1</v>
      </c>
      <c r="C209" s="10" t="s">
        <v>900</v>
      </c>
      <c r="D209" s="130" t="s">
        <v>900</v>
      </c>
      <c r="E209" s="130" t="s">
        <v>220</v>
      </c>
      <c r="F209" s="153" t="s">
        <v>31</v>
      </c>
      <c r="G209" s="154"/>
      <c r="H209" s="11" t="s">
        <v>901</v>
      </c>
      <c r="I209" s="14">
        <v>44.03</v>
      </c>
      <c r="J209" s="121">
        <f t="shared" si="2"/>
        <v>44.03</v>
      </c>
      <c r="K209" s="127"/>
    </row>
    <row r="210" spans="1:11" ht="24">
      <c r="A210" s="126"/>
      <c r="B210" s="119">
        <v>1</v>
      </c>
      <c r="C210" s="10" t="s">
        <v>902</v>
      </c>
      <c r="D210" s="130" t="s">
        <v>902</v>
      </c>
      <c r="E210" s="130" t="s">
        <v>30</v>
      </c>
      <c r="F210" s="153" t="s">
        <v>112</v>
      </c>
      <c r="G210" s="154"/>
      <c r="H210" s="11" t="s">
        <v>903</v>
      </c>
      <c r="I210" s="14">
        <v>52.91</v>
      </c>
      <c r="J210" s="121">
        <f t="shared" si="2"/>
        <v>52.91</v>
      </c>
      <c r="K210" s="127"/>
    </row>
    <row r="211" spans="1:11" ht="24">
      <c r="A211" s="126"/>
      <c r="B211" s="119">
        <v>9</v>
      </c>
      <c r="C211" s="10" t="s">
        <v>904</v>
      </c>
      <c r="D211" s="130" t="s">
        <v>904</v>
      </c>
      <c r="E211" s="130" t="s">
        <v>216</v>
      </c>
      <c r="F211" s="153"/>
      <c r="G211" s="154"/>
      <c r="H211" s="11" t="s">
        <v>905</v>
      </c>
      <c r="I211" s="14">
        <v>35.159999999999997</v>
      </c>
      <c r="J211" s="121">
        <f t="shared" si="2"/>
        <v>316.43999999999994</v>
      </c>
      <c r="K211" s="127"/>
    </row>
    <row r="212" spans="1:11" ht="24">
      <c r="A212" s="126"/>
      <c r="B212" s="119">
        <v>1</v>
      </c>
      <c r="C212" s="10" t="s">
        <v>904</v>
      </c>
      <c r="D212" s="130" t="s">
        <v>904</v>
      </c>
      <c r="E212" s="130" t="s">
        <v>269</v>
      </c>
      <c r="F212" s="153"/>
      <c r="G212" s="154"/>
      <c r="H212" s="11" t="s">
        <v>905</v>
      </c>
      <c r="I212" s="14">
        <v>35.159999999999997</v>
      </c>
      <c r="J212" s="121">
        <f t="shared" si="2"/>
        <v>35.159999999999997</v>
      </c>
      <c r="K212" s="127"/>
    </row>
    <row r="213" spans="1:11" ht="24">
      <c r="A213" s="126"/>
      <c r="B213" s="119">
        <v>1</v>
      </c>
      <c r="C213" s="10" t="s">
        <v>904</v>
      </c>
      <c r="D213" s="130" t="s">
        <v>904</v>
      </c>
      <c r="E213" s="130" t="s">
        <v>220</v>
      </c>
      <c r="F213" s="153"/>
      <c r="G213" s="154"/>
      <c r="H213" s="11" t="s">
        <v>905</v>
      </c>
      <c r="I213" s="14">
        <v>35.159999999999997</v>
      </c>
      <c r="J213" s="121">
        <f t="shared" si="2"/>
        <v>35.159999999999997</v>
      </c>
      <c r="K213" s="127"/>
    </row>
    <row r="214" spans="1:11" ht="24">
      <c r="A214" s="126"/>
      <c r="B214" s="119">
        <v>2</v>
      </c>
      <c r="C214" s="10" t="s">
        <v>906</v>
      </c>
      <c r="D214" s="130" t="s">
        <v>906</v>
      </c>
      <c r="E214" s="130" t="s">
        <v>28</v>
      </c>
      <c r="F214" s="153"/>
      <c r="G214" s="154"/>
      <c r="H214" s="11" t="s">
        <v>907</v>
      </c>
      <c r="I214" s="14">
        <v>45.81</v>
      </c>
      <c r="J214" s="121">
        <f t="shared" ref="J214:J241" si="3">I214*B214</f>
        <v>91.62</v>
      </c>
      <c r="K214" s="127"/>
    </row>
    <row r="215" spans="1:11" ht="24">
      <c r="A215" s="126"/>
      <c r="B215" s="119">
        <v>3</v>
      </c>
      <c r="C215" s="10" t="s">
        <v>908</v>
      </c>
      <c r="D215" s="130" t="s">
        <v>908</v>
      </c>
      <c r="E215" s="130" t="s">
        <v>33</v>
      </c>
      <c r="F215" s="153" t="s">
        <v>279</v>
      </c>
      <c r="G215" s="154"/>
      <c r="H215" s="11" t="s">
        <v>909</v>
      </c>
      <c r="I215" s="14">
        <v>68.180000000000007</v>
      </c>
      <c r="J215" s="121">
        <f t="shared" si="3"/>
        <v>204.54000000000002</v>
      </c>
      <c r="K215" s="127"/>
    </row>
    <row r="216" spans="1:11" ht="24">
      <c r="A216" s="126"/>
      <c r="B216" s="119">
        <v>6</v>
      </c>
      <c r="C216" s="10" t="s">
        <v>908</v>
      </c>
      <c r="D216" s="130" t="s">
        <v>908</v>
      </c>
      <c r="E216" s="130" t="s">
        <v>33</v>
      </c>
      <c r="F216" s="153" t="s">
        <v>277</v>
      </c>
      <c r="G216" s="154"/>
      <c r="H216" s="11" t="s">
        <v>909</v>
      </c>
      <c r="I216" s="14">
        <v>68.180000000000007</v>
      </c>
      <c r="J216" s="121">
        <f t="shared" si="3"/>
        <v>409.08000000000004</v>
      </c>
      <c r="K216" s="127"/>
    </row>
    <row r="217" spans="1:11" ht="24">
      <c r="A217" s="126"/>
      <c r="B217" s="119">
        <v>6</v>
      </c>
      <c r="C217" s="10" t="s">
        <v>908</v>
      </c>
      <c r="D217" s="130" t="s">
        <v>908</v>
      </c>
      <c r="E217" s="130" t="s">
        <v>33</v>
      </c>
      <c r="F217" s="153" t="s">
        <v>754</v>
      </c>
      <c r="G217" s="154"/>
      <c r="H217" s="11" t="s">
        <v>909</v>
      </c>
      <c r="I217" s="14">
        <v>68.180000000000007</v>
      </c>
      <c r="J217" s="121">
        <f t="shared" si="3"/>
        <v>409.08000000000004</v>
      </c>
      <c r="K217" s="127"/>
    </row>
    <row r="218" spans="1:11" ht="24">
      <c r="A218" s="126"/>
      <c r="B218" s="119">
        <v>2</v>
      </c>
      <c r="C218" s="10" t="s">
        <v>910</v>
      </c>
      <c r="D218" s="130" t="s">
        <v>910</v>
      </c>
      <c r="E218" s="130" t="s">
        <v>30</v>
      </c>
      <c r="F218" s="153" t="s">
        <v>679</v>
      </c>
      <c r="G218" s="154"/>
      <c r="H218" s="11" t="s">
        <v>911</v>
      </c>
      <c r="I218" s="14">
        <v>49</v>
      </c>
      <c r="J218" s="121">
        <f t="shared" si="3"/>
        <v>98</v>
      </c>
      <c r="K218" s="127"/>
    </row>
    <row r="219" spans="1:11" ht="24">
      <c r="A219" s="126"/>
      <c r="B219" s="119">
        <v>1</v>
      </c>
      <c r="C219" s="10" t="s">
        <v>910</v>
      </c>
      <c r="D219" s="130" t="s">
        <v>910</v>
      </c>
      <c r="E219" s="130" t="s">
        <v>30</v>
      </c>
      <c r="F219" s="153" t="s">
        <v>750</v>
      </c>
      <c r="G219" s="154"/>
      <c r="H219" s="11" t="s">
        <v>911</v>
      </c>
      <c r="I219" s="14">
        <v>49</v>
      </c>
      <c r="J219" s="121">
        <f t="shared" si="3"/>
        <v>49</v>
      </c>
      <c r="K219" s="127"/>
    </row>
    <row r="220" spans="1:11" ht="24">
      <c r="A220" s="126"/>
      <c r="B220" s="119">
        <v>1</v>
      </c>
      <c r="C220" s="10" t="s">
        <v>912</v>
      </c>
      <c r="D220" s="130" t="s">
        <v>912</v>
      </c>
      <c r="E220" s="130" t="s">
        <v>30</v>
      </c>
      <c r="F220" s="153" t="s">
        <v>679</v>
      </c>
      <c r="G220" s="154"/>
      <c r="H220" s="11" t="s">
        <v>913</v>
      </c>
      <c r="I220" s="14">
        <v>49.36</v>
      </c>
      <c r="J220" s="121">
        <f t="shared" si="3"/>
        <v>49.36</v>
      </c>
      <c r="K220" s="127"/>
    </row>
    <row r="221" spans="1:11" ht="24">
      <c r="A221" s="126"/>
      <c r="B221" s="119">
        <v>1</v>
      </c>
      <c r="C221" s="10" t="s">
        <v>914</v>
      </c>
      <c r="D221" s="130" t="s">
        <v>914</v>
      </c>
      <c r="E221" s="130" t="s">
        <v>30</v>
      </c>
      <c r="F221" s="153" t="s">
        <v>679</v>
      </c>
      <c r="G221" s="154"/>
      <c r="H221" s="11" t="s">
        <v>915</v>
      </c>
      <c r="I221" s="14">
        <v>58.24</v>
      </c>
      <c r="J221" s="121">
        <f t="shared" si="3"/>
        <v>58.24</v>
      </c>
      <c r="K221" s="127"/>
    </row>
    <row r="222" spans="1:11" ht="24">
      <c r="A222" s="126"/>
      <c r="B222" s="119">
        <v>3</v>
      </c>
      <c r="C222" s="10" t="s">
        <v>914</v>
      </c>
      <c r="D222" s="130" t="s">
        <v>914</v>
      </c>
      <c r="E222" s="130" t="s">
        <v>31</v>
      </c>
      <c r="F222" s="153" t="s">
        <v>279</v>
      </c>
      <c r="G222" s="154"/>
      <c r="H222" s="11" t="s">
        <v>915</v>
      </c>
      <c r="I222" s="14">
        <v>58.24</v>
      </c>
      <c r="J222" s="121">
        <f t="shared" si="3"/>
        <v>174.72</v>
      </c>
      <c r="K222" s="127"/>
    </row>
    <row r="223" spans="1:11" ht="24">
      <c r="A223" s="126"/>
      <c r="B223" s="119">
        <v>3</v>
      </c>
      <c r="C223" s="10" t="s">
        <v>916</v>
      </c>
      <c r="D223" s="130" t="s">
        <v>916</v>
      </c>
      <c r="E223" s="130" t="s">
        <v>30</v>
      </c>
      <c r="F223" s="153" t="s">
        <v>679</v>
      </c>
      <c r="G223" s="154"/>
      <c r="H223" s="11" t="s">
        <v>917</v>
      </c>
      <c r="I223" s="14">
        <v>55.4</v>
      </c>
      <c r="J223" s="121">
        <f t="shared" si="3"/>
        <v>166.2</v>
      </c>
      <c r="K223" s="127"/>
    </row>
    <row r="224" spans="1:11" ht="24">
      <c r="A224" s="126"/>
      <c r="B224" s="119">
        <v>7</v>
      </c>
      <c r="C224" s="10" t="s">
        <v>916</v>
      </c>
      <c r="D224" s="130" t="s">
        <v>916</v>
      </c>
      <c r="E224" s="130" t="s">
        <v>31</v>
      </c>
      <c r="F224" s="153" t="s">
        <v>279</v>
      </c>
      <c r="G224" s="154"/>
      <c r="H224" s="11" t="s">
        <v>917</v>
      </c>
      <c r="I224" s="14">
        <v>55.4</v>
      </c>
      <c r="J224" s="121">
        <f t="shared" si="3"/>
        <v>387.8</v>
      </c>
      <c r="K224" s="127"/>
    </row>
    <row r="225" spans="1:11" ht="24">
      <c r="A225" s="126"/>
      <c r="B225" s="119">
        <v>2</v>
      </c>
      <c r="C225" s="10" t="s">
        <v>916</v>
      </c>
      <c r="D225" s="130" t="s">
        <v>916</v>
      </c>
      <c r="E225" s="130" t="s">
        <v>31</v>
      </c>
      <c r="F225" s="153" t="s">
        <v>277</v>
      </c>
      <c r="G225" s="154"/>
      <c r="H225" s="11" t="s">
        <v>917</v>
      </c>
      <c r="I225" s="14">
        <v>55.4</v>
      </c>
      <c r="J225" s="121">
        <f t="shared" si="3"/>
        <v>110.8</v>
      </c>
      <c r="K225" s="127"/>
    </row>
    <row r="226" spans="1:11" ht="24">
      <c r="A226" s="126"/>
      <c r="B226" s="119">
        <v>1</v>
      </c>
      <c r="C226" s="10" t="s">
        <v>918</v>
      </c>
      <c r="D226" s="130" t="s">
        <v>918</v>
      </c>
      <c r="E226" s="130" t="s">
        <v>32</v>
      </c>
      <c r="F226" s="153" t="s">
        <v>271</v>
      </c>
      <c r="G226" s="154"/>
      <c r="H226" s="11" t="s">
        <v>919</v>
      </c>
      <c r="I226" s="14">
        <v>143.46</v>
      </c>
      <c r="J226" s="121">
        <f t="shared" si="3"/>
        <v>143.46</v>
      </c>
      <c r="K226" s="127"/>
    </row>
    <row r="227" spans="1:11" ht="24">
      <c r="A227" s="126"/>
      <c r="B227" s="119">
        <v>2</v>
      </c>
      <c r="C227" s="10" t="s">
        <v>920</v>
      </c>
      <c r="D227" s="130" t="s">
        <v>920</v>
      </c>
      <c r="E227" s="130" t="s">
        <v>42</v>
      </c>
      <c r="F227" s="153" t="s">
        <v>679</v>
      </c>
      <c r="G227" s="154"/>
      <c r="H227" s="11" t="s">
        <v>921</v>
      </c>
      <c r="I227" s="14">
        <v>60.01</v>
      </c>
      <c r="J227" s="121">
        <f t="shared" si="3"/>
        <v>120.02</v>
      </c>
      <c r="K227" s="127"/>
    </row>
    <row r="228" spans="1:11" ht="24">
      <c r="A228" s="126"/>
      <c r="B228" s="119">
        <v>1</v>
      </c>
      <c r="C228" s="10" t="s">
        <v>922</v>
      </c>
      <c r="D228" s="130" t="s">
        <v>922</v>
      </c>
      <c r="E228" s="130" t="s">
        <v>42</v>
      </c>
      <c r="F228" s="153" t="s">
        <v>279</v>
      </c>
      <c r="G228" s="154"/>
      <c r="H228" s="11" t="s">
        <v>923</v>
      </c>
      <c r="I228" s="14">
        <v>68.180000000000007</v>
      </c>
      <c r="J228" s="121">
        <f t="shared" si="3"/>
        <v>68.180000000000007</v>
      </c>
      <c r="K228" s="127"/>
    </row>
    <row r="229" spans="1:11" ht="24">
      <c r="A229" s="126"/>
      <c r="B229" s="119">
        <v>1</v>
      </c>
      <c r="C229" s="10" t="s">
        <v>922</v>
      </c>
      <c r="D229" s="130" t="s">
        <v>922</v>
      </c>
      <c r="E229" s="130" t="s">
        <v>42</v>
      </c>
      <c r="F229" s="153" t="s">
        <v>679</v>
      </c>
      <c r="G229" s="154"/>
      <c r="H229" s="11" t="s">
        <v>923</v>
      </c>
      <c r="I229" s="14">
        <v>68.180000000000007</v>
      </c>
      <c r="J229" s="121">
        <f t="shared" si="3"/>
        <v>68.180000000000007</v>
      </c>
      <c r="K229" s="127"/>
    </row>
    <row r="230" spans="1:11" ht="24">
      <c r="A230" s="126"/>
      <c r="B230" s="119">
        <v>1</v>
      </c>
      <c r="C230" s="10" t="s">
        <v>924</v>
      </c>
      <c r="D230" s="130" t="s">
        <v>924</v>
      </c>
      <c r="E230" s="130" t="s">
        <v>39</v>
      </c>
      <c r="F230" s="153" t="s">
        <v>218</v>
      </c>
      <c r="G230" s="154"/>
      <c r="H230" s="11" t="s">
        <v>925</v>
      </c>
      <c r="I230" s="14">
        <v>145.59</v>
      </c>
      <c r="J230" s="121">
        <f t="shared" si="3"/>
        <v>145.59</v>
      </c>
      <c r="K230" s="127"/>
    </row>
    <row r="231" spans="1:11">
      <c r="A231" s="126"/>
      <c r="B231" s="119">
        <v>2</v>
      </c>
      <c r="C231" s="10" t="s">
        <v>926</v>
      </c>
      <c r="D231" s="130" t="s">
        <v>926</v>
      </c>
      <c r="E231" s="130" t="s">
        <v>30</v>
      </c>
      <c r="F231" s="153" t="s">
        <v>277</v>
      </c>
      <c r="G231" s="154"/>
      <c r="H231" s="11" t="s">
        <v>927</v>
      </c>
      <c r="I231" s="14">
        <v>52.2</v>
      </c>
      <c r="J231" s="121">
        <f t="shared" si="3"/>
        <v>104.4</v>
      </c>
      <c r="K231" s="127"/>
    </row>
    <row r="232" spans="1:11">
      <c r="A232" s="126"/>
      <c r="B232" s="119">
        <v>1</v>
      </c>
      <c r="C232" s="10" t="s">
        <v>926</v>
      </c>
      <c r="D232" s="130" t="s">
        <v>926</v>
      </c>
      <c r="E232" s="130" t="s">
        <v>30</v>
      </c>
      <c r="F232" s="153" t="s">
        <v>750</v>
      </c>
      <c r="G232" s="154"/>
      <c r="H232" s="11" t="s">
        <v>927</v>
      </c>
      <c r="I232" s="14">
        <v>52.2</v>
      </c>
      <c r="J232" s="121">
        <f t="shared" si="3"/>
        <v>52.2</v>
      </c>
      <c r="K232" s="127"/>
    </row>
    <row r="233" spans="1:11">
      <c r="A233" s="126"/>
      <c r="B233" s="119">
        <v>2</v>
      </c>
      <c r="C233" s="10" t="s">
        <v>926</v>
      </c>
      <c r="D233" s="130" t="s">
        <v>926</v>
      </c>
      <c r="E233" s="130" t="s">
        <v>31</v>
      </c>
      <c r="F233" s="153" t="s">
        <v>679</v>
      </c>
      <c r="G233" s="154"/>
      <c r="H233" s="11" t="s">
        <v>927</v>
      </c>
      <c r="I233" s="14">
        <v>52.2</v>
      </c>
      <c r="J233" s="121">
        <f t="shared" si="3"/>
        <v>104.4</v>
      </c>
      <c r="K233" s="127"/>
    </row>
    <row r="234" spans="1:11" ht="24">
      <c r="A234" s="126"/>
      <c r="B234" s="119">
        <v>2</v>
      </c>
      <c r="C234" s="10" t="s">
        <v>928</v>
      </c>
      <c r="D234" s="130" t="s">
        <v>928</v>
      </c>
      <c r="E234" s="130" t="s">
        <v>30</v>
      </c>
      <c r="F234" s="153" t="s">
        <v>929</v>
      </c>
      <c r="G234" s="154"/>
      <c r="H234" s="11" t="s">
        <v>930</v>
      </c>
      <c r="I234" s="14">
        <v>73.86</v>
      </c>
      <c r="J234" s="121">
        <f t="shared" si="3"/>
        <v>147.72</v>
      </c>
      <c r="K234" s="127"/>
    </row>
    <row r="235" spans="1:11">
      <c r="A235" s="126"/>
      <c r="B235" s="119">
        <v>2</v>
      </c>
      <c r="C235" s="10" t="s">
        <v>931</v>
      </c>
      <c r="D235" s="130" t="s">
        <v>931</v>
      </c>
      <c r="E235" s="130" t="s">
        <v>30</v>
      </c>
      <c r="F235" s="153" t="s">
        <v>277</v>
      </c>
      <c r="G235" s="154"/>
      <c r="H235" s="11" t="s">
        <v>932</v>
      </c>
      <c r="I235" s="14">
        <v>55.04</v>
      </c>
      <c r="J235" s="121">
        <f t="shared" si="3"/>
        <v>110.08</v>
      </c>
      <c r="K235" s="127"/>
    </row>
    <row r="236" spans="1:11">
      <c r="A236" s="126"/>
      <c r="B236" s="119">
        <v>3</v>
      </c>
      <c r="C236" s="10" t="s">
        <v>933</v>
      </c>
      <c r="D236" s="130" t="s">
        <v>933</v>
      </c>
      <c r="E236" s="130" t="s">
        <v>28</v>
      </c>
      <c r="F236" s="153" t="s">
        <v>279</v>
      </c>
      <c r="G236" s="154"/>
      <c r="H236" s="11" t="s">
        <v>934</v>
      </c>
      <c r="I236" s="14">
        <v>54.69</v>
      </c>
      <c r="J236" s="121">
        <f t="shared" si="3"/>
        <v>164.07</v>
      </c>
      <c r="K236" s="127"/>
    </row>
    <row r="237" spans="1:11">
      <c r="A237" s="126"/>
      <c r="B237" s="119">
        <v>3</v>
      </c>
      <c r="C237" s="10" t="s">
        <v>933</v>
      </c>
      <c r="D237" s="130" t="s">
        <v>933</v>
      </c>
      <c r="E237" s="130" t="s">
        <v>30</v>
      </c>
      <c r="F237" s="153" t="s">
        <v>279</v>
      </c>
      <c r="G237" s="154"/>
      <c r="H237" s="11" t="s">
        <v>934</v>
      </c>
      <c r="I237" s="14">
        <v>54.69</v>
      </c>
      <c r="J237" s="121">
        <f t="shared" si="3"/>
        <v>164.07</v>
      </c>
      <c r="K237" s="127"/>
    </row>
    <row r="238" spans="1:11">
      <c r="A238" s="126"/>
      <c r="B238" s="119">
        <v>3</v>
      </c>
      <c r="C238" s="10" t="s">
        <v>933</v>
      </c>
      <c r="D238" s="130" t="s">
        <v>933</v>
      </c>
      <c r="E238" s="130" t="s">
        <v>31</v>
      </c>
      <c r="F238" s="153" t="s">
        <v>279</v>
      </c>
      <c r="G238" s="154"/>
      <c r="H238" s="11" t="s">
        <v>934</v>
      </c>
      <c r="I238" s="14">
        <v>54.69</v>
      </c>
      <c r="J238" s="121">
        <f t="shared" si="3"/>
        <v>164.07</v>
      </c>
      <c r="K238" s="127"/>
    </row>
    <row r="239" spans="1:11" ht="24">
      <c r="A239" s="126"/>
      <c r="B239" s="119">
        <v>1</v>
      </c>
      <c r="C239" s="10" t="s">
        <v>935</v>
      </c>
      <c r="D239" s="130" t="s">
        <v>952</v>
      </c>
      <c r="E239" s="130" t="s">
        <v>42</v>
      </c>
      <c r="F239" s="153"/>
      <c r="G239" s="154"/>
      <c r="H239" s="11" t="s">
        <v>936</v>
      </c>
      <c r="I239" s="14">
        <v>174</v>
      </c>
      <c r="J239" s="121">
        <f t="shared" si="3"/>
        <v>174</v>
      </c>
      <c r="K239" s="127"/>
    </row>
    <row r="240" spans="1:11" ht="24">
      <c r="A240" s="126"/>
      <c r="B240" s="119">
        <v>1</v>
      </c>
      <c r="C240" s="10" t="s">
        <v>937</v>
      </c>
      <c r="D240" s="130" t="s">
        <v>937</v>
      </c>
      <c r="E240" s="130" t="s">
        <v>31</v>
      </c>
      <c r="F240" s="153" t="s">
        <v>279</v>
      </c>
      <c r="G240" s="154"/>
      <c r="H240" s="11" t="s">
        <v>938</v>
      </c>
      <c r="I240" s="14">
        <v>131.38999999999999</v>
      </c>
      <c r="J240" s="121">
        <f t="shared" si="3"/>
        <v>131.38999999999999</v>
      </c>
      <c r="K240" s="127"/>
    </row>
    <row r="241" spans="1:11" ht="24">
      <c r="A241" s="126"/>
      <c r="B241" s="120">
        <v>1</v>
      </c>
      <c r="C241" s="12" t="s">
        <v>939</v>
      </c>
      <c r="D241" s="131" t="s">
        <v>939</v>
      </c>
      <c r="E241" s="131" t="s">
        <v>34</v>
      </c>
      <c r="F241" s="163"/>
      <c r="G241" s="164"/>
      <c r="H241" s="13" t="s">
        <v>940</v>
      </c>
      <c r="I241" s="15">
        <v>66.400000000000006</v>
      </c>
      <c r="J241" s="122">
        <f t="shared" si="3"/>
        <v>66.400000000000006</v>
      </c>
      <c r="K241" s="127"/>
    </row>
    <row r="242" spans="1:11" ht="13.5" thickBot="1">
      <c r="A242" s="126"/>
      <c r="B242" s="139"/>
      <c r="C242" s="139"/>
      <c r="D242" s="139"/>
      <c r="E242" s="139"/>
      <c r="F242" s="139"/>
      <c r="G242" s="139"/>
      <c r="H242" s="139"/>
      <c r="I242" s="140" t="s">
        <v>261</v>
      </c>
      <c r="J242" s="141">
        <f>SUM(J22:J241)</f>
        <v>19634.730000000021</v>
      </c>
      <c r="K242" s="127"/>
    </row>
    <row r="243" spans="1:11">
      <c r="A243" s="126"/>
      <c r="B243" s="139"/>
      <c r="C243" s="147" t="s">
        <v>961</v>
      </c>
      <c r="D243" s="149"/>
      <c r="E243" s="149"/>
      <c r="F243" s="144"/>
      <c r="G243" s="150"/>
      <c r="H243" s="165" t="s">
        <v>959</v>
      </c>
      <c r="I243" s="165"/>
      <c r="J243" s="141">
        <f>J242*-0.4</f>
        <v>-7853.8920000000089</v>
      </c>
      <c r="K243" s="127"/>
    </row>
    <row r="244" spans="1:11" ht="13.5" outlineLevel="1" thickBot="1">
      <c r="A244" s="126"/>
      <c r="B244" s="139"/>
      <c r="C244" s="151" t="s">
        <v>962</v>
      </c>
      <c r="D244" s="148">
        <v>44637</v>
      </c>
      <c r="E244" s="143">
        <f>J14+90</f>
        <v>45336</v>
      </c>
      <c r="F244" s="145"/>
      <c r="G244" s="146"/>
      <c r="H244" s="165" t="s">
        <v>960</v>
      </c>
      <c r="I244" s="165"/>
      <c r="J244" s="141">
        <v>0</v>
      </c>
      <c r="K244" s="127"/>
    </row>
    <row r="245" spans="1:11">
      <c r="A245" s="126"/>
      <c r="B245" s="139"/>
      <c r="C245" s="139"/>
      <c r="D245" s="139"/>
      <c r="E245" s="139"/>
      <c r="F245" s="139"/>
      <c r="G245" s="139"/>
      <c r="H245" s="139"/>
      <c r="I245" s="140" t="s">
        <v>263</v>
      </c>
      <c r="J245" s="141">
        <f>SUM(J242:J244)</f>
        <v>11780.838000000012</v>
      </c>
      <c r="K245" s="127"/>
    </row>
    <row r="246" spans="1:11">
      <c r="A246" s="6"/>
      <c r="B246" s="7"/>
      <c r="C246" s="7"/>
      <c r="D246" s="7"/>
      <c r="E246" s="7"/>
      <c r="F246" s="7"/>
      <c r="G246" s="7"/>
      <c r="H246" s="7" t="s">
        <v>963</v>
      </c>
      <c r="I246" s="7"/>
      <c r="J246" s="7"/>
      <c r="K246" s="8"/>
    </row>
    <row r="248" spans="1:11">
      <c r="H248" s="1" t="s">
        <v>957</v>
      </c>
      <c r="I248" s="103">
        <f>'Tax Invoice'!E14</f>
        <v>1</v>
      </c>
    </row>
    <row r="249" spans="1:11">
      <c r="H249" s="1" t="s">
        <v>711</v>
      </c>
      <c r="I249" s="103">
        <v>35.92</v>
      </c>
    </row>
    <row r="250" spans="1:11">
      <c r="H250" s="1" t="s">
        <v>714</v>
      </c>
      <c r="I250" s="103">
        <f>I252/I249</f>
        <v>546.62388641425446</v>
      </c>
    </row>
    <row r="251" spans="1:11">
      <c r="H251" s="1" t="s">
        <v>715</v>
      </c>
      <c r="I251" s="103">
        <f>I253/I249</f>
        <v>327.97433184855265</v>
      </c>
    </row>
    <row r="252" spans="1:11">
      <c r="H252" s="1" t="s">
        <v>712</v>
      </c>
      <c r="I252" s="103">
        <f>J242*I248</f>
        <v>19634.730000000021</v>
      </c>
    </row>
    <row r="253" spans="1:11">
      <c r="H253" s="1" t="s">
        <v>713</v>
      </c>
      <c r="I253" s="103">
        <f>J245*I248</f>
        <v>11780.838000000012</v>
      </c>
    </row>
  </sheetData>
  <mergeCells count="226">
    <mergeCell ref="F240:G240"/>
    <mergeCell ref="F241:G241"/>
    <mergeCell ref="H243:I243"/>
    <mergeCell ref="H244:I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2:G32"/>
    <mergeCell ref="F33:G33"/>
    <mergeCell ref="F34:G34"/>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824</v>
      </c>
      <c r="O1" t="s">
        <v>149</v>
      </c>
      <c r="T1" t="s">
        <v>261</v>
      </c>
      <c r="U1">
        <v>19634.730000000021</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19634.730000000021</v>
      </c>
    </row>
    <row r="5" spans="1:21">
      <c r="A5" s="126"/>
      <c r="B5" s="134" t="s">
        <v>142</v>
      </c>
      <c r="C5" s="132"/>
      <c r="D5" s="132"/>
      <c r="E5" s="132"/>
      <c r="F5" s="132"/>
      <c r="G5" s="132"/>
      <c r="H5" s="132"/>
      <c r="I5" s="132"/>
      <c r="J5" s="127"/>
      <c r="S5" t="s">
        <v>953</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5"/>
      <c r="J10" s="127"/>
    </row>
    <row r="11" spans="1:21">
      <c r="A11" s="126"/>
      <c r="B11" s="126" t="s">
        <v>717</v>
      </c>
      <c r="C11" s="132"/>
      <c r="D11" s="132"/>
      <c r="E11" s="127"/>
      <c r="F11" s="128"/>
      <c r="G11" s="128" t="s">
        <v>717</v>
      </c>
      <c r="H11" s="132"/>
      <c r="I11" s="156"/>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7">
        <v>45245</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6" t="s">
        <v>147</v>
      </c>
      <c r="I16" s="142">
        <v>40735</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45245</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84">
      <c r="A22" s="126"/>
      <c r="B22" s="119">
        <v>4</v>
      </c>
      <c r="C22" s="10" t="s">
        <v>722</v>
      </c>
      <c r="D22" s="130" t="s">
        <v>28</v>
      </c>
      <c r="E22" s="153" t="s">
        <v>279</v>
      </c>
      <c r="F22" s="154"/>
      <c r="G22" s="11" t="s">
        <v>723</v>
      </c>
      <c r="H22" s="14">
        <v>4.97</v>
      </c>
      <c r="I22" s="121">
        <f t="shared" ref="I22:I85" si="0">H22*B22</f>
        <v>19.88</v>
      </c>
      <c r="J22" s="127"/>
    </row>
    <row r="23" spans="1:16" ht="84">
      <c r="A23" s="126"/>
      <c r="B23" s="119">
        <v>4</v>
      </c>
      <c r="C23" s="10" t="s">
        <v>722</v>
      </c>
      <c r="D23" s="130" t="s">
        <v>30</v>
      </c>
      <c r="E23" s="153" t="s">
        <v>279</v>
      </c>
      <c r="F23" s="154"/>
      <c r="G23" s="11" t="s">
        <v>723</v>
      </c>
      <c r="H23" s="14">
        <v>4.97</v>
      </c>
      <c r="I23" s="121">
        <f t="shared" si="0"/>
        <v>19.88</v>
      </c>
      <c r="J23" s="127"/>
    </row>
    <row r="24" spans="1:16" ht="132">
      <c r="A24" s="126"/>
      <c r="B24" s="119">
        <v>2</v>
      </c>
      <c r="C24" s="10" t="s">
        <v>724</v>
      </c>
      <c r="D24" s="130" t="s">
        <v>112</v>
      </c>
      <c r="E24" s="153"/>
      <c r="F24" s="154"/>
      <c r="G24" s="11" t="s">
        <v>725</v>
      </c>
      <c r="H24" s="14">
        <v>12.07</v>
      </c>
      <c r="I24" s="121">
        <f t="shared" si="0"/>
        <v>24.14</v>
      </c>
      <c r="J24" s="127"/>
    </row>
    <row r="25" spans="1:16" ht="132">
      <c r="A25" s="126"/>
      <c r="B25" s="119">
        <v>3</v>
      </c>
      <c r="C25" s="10" t="s">
        <v>724</v>
      </c>
      <c r="D25" s="130" t="s">
        <v>216</v>
      </c>
      <c r="E25" s="153"/>
      <c r="F25" s="154"/>
      <c r="G25" s="11" t="s">
        <v>725</v>
      </c>
      <c r="H25" s="14">
        <v>12.07</v>
      </c>
      <c r="I25" s="121">
        <f t="shared" si="0"/>
        <v>36.21</v>
      </c>
      <c r="J25" s="127"/>
    </row>
    <row r="26" spans="1:16" ht="132">
      <c r="A26" s="126"/>
      <c r="B26" s="119">
        <v>4</v>
      </c>
      <c r="C26" s="10" t="s">
        <v>726</v>
      </c>
      <c r="D26" s="130" t="s">
        <v>112</v>
      </c>
      <c r="E26" s="153"/>
      <c r="F26" s="154"/>
      <c r="G26" s="11" t="s">
        <v>727</v>
      </c>
      <c r="H26" s="14">
        <v>12.07</v>
      </c>
      <c r="I26" s="121">
        <f t="shared" si="0"/>
        <v>48.28</v>
      </c>
      <c r="J26" s="127"/>
    </row>
    <row r="27" spans="1:16" ht="132">
      <c r="A27" s="126"/>
      <c r="B27" s="119">
        <v>4</v>
      </c>
      <c r="C27" s="10" t="s">
        <v>726</v>
      </c>
      <c r="D27" s="130" t="s">
        <v>216</v>
      </c>
      <c r="E27" s="153"/>
      <c r="F27" s="154"/>
      <c r="G27" s="11" t="s">
        <v>727</v>
      </c>
      <c r="H27" s="14">
        <v>12.07</v>
      </c>
      <c r="I27" s="121">
        <f t="shared" si="0"/>
        <v>48.28</v>
      </c>
      <c r="J27" s="127"/>
    </row>
    <row r="28" spans="1:16" ht="132">
      <c r="A28" s="126"/>
      <c r="B28" s="119">
        <v>10</v>
      </c>
      <c r="C28" s="10" t="s">
        <v>728</v>
      </c>
      <c r="D28" s="130" t="s">
        <v>729</v>
      </c>
      <c r="E28" s="153" t="s">
        <v>28</v>
      </c>
      <c r="F28" s="154"/>
      <c r="G28" s="11" t="s">
        <v>730</v>
      </c>
      <c r="H28" s="14">
        <v>6.75</v>
      </c>
      <c r="I28" s="121">
        <f t="shared" si="0"/>
        <v>67.5</v>
      </c>
      <c r="J28" s="127"/>
    </row>
    <row r="29" spans="1:16" ht="132">
      <c r="A29" s="126"/>
      <c r="B29" s="119">
        <v>24</v>
      </c>
      <c r="C29" s="10" t="s">
        <v>728</v>
      </c>
      <c r="D29" s="130" t="s">
        <v>729</v>
      </c>
      <c r="E29" s="153" t="s">
        <v>30</v>
      </c>
      <c r="F29" s="154"/>
      <c r="G29" s="11" t="s">
        <v>730</v>
      </c>
      <c r="H29" s="14">
        <v>6.75</v>
      </c>
      <c r="I29" s="121">
        <f t="shared" si="0"/>
        <v>162</v>
      </c>
      <c r="J29" s="127"/>
    </row>
    <row r="30" spans="1:16" ht="132">
      <c r="A30" s="126"/>
      <c r="B30" s="119">
        <v>19</v>
      </c>
      <c r="C30" s="10" t="s">
        <v>728</v>
      </c>
      <c r="D30" s="130" t="s">
        <v>729</v>
      </c>
      <c r="E30" s="153" t="s">
        <v>31</v>
      </c>
      <c r="F30" s="154"/>
      <c r="G30" s="11" t="s">
        <v>730</v>
      </c>
      <c r="H30" s="14">
        <v>6.75</v>
      </c>
      <c r="I30" s="121">
        <f t="shared" si="0"/>
        <v>128.25</v>
      </c>
      <c r="J30" s="127"/>
    </row>
    <row r="31" spans="1:16" ht="108">
      <c r="A31" s="126"/>
      <c r="B31" s="119">
        <v>5</v>
      </c>
      <c r="C31" s="10" t="s">
        <v>731</v>
      </c>
      <c r="D31" s="130" t="s">
        <v>28</v>
      </c>
      <c r="E31" s="153"/>
      <c r="F31" s="154"/>
      <c r="G31" s="11" t="s">
        <v>732</v>
      </c>
      <c r="H31" s="14">
        <v>8.17</v>
      </c>
      <c r="I31" s="121">
        <f t="shared" si="0"/>
        <v>40.85</v>
      </c>
      <c r="J31" s="127"/>
    </row>
    <row r="32" spans="1:16" ht="108">
      <c r="A32" s="126"/>
      <c r="B32" s="119">
        <v>5</v>
      </c>
      <c r="C32" s="10" t="s">
        <v>731</v>
      </c>
      <c r="D32" s="130" t="s">
        <v>30</v>
      </c>
      <c r="E32" s="153"/>
      <c r="F32" s="154"/>
      <c r="G32" s="11" t="s">
        <v>732</v>
      </c>
      <c r="H32" s="14">
        <v>8.17</v>
      </c>
      <c r="I32" s="121">
        <f t="shared" si="0"/>
        <v>40.85</v>
      </c>
      <c r="J32" s="127"/>
    </row>
    <row r="33" spans="1:10" ht="108">
      <c r="A33" s="126"/>
      <c r="B33" s="119">
        <v>5</v>
      </c>
      <c r="C33" s="10" t="s">
        <v>731</v>
      </c>
      <c r="D33" s="130" t="s">
        <v>31</v>
      </c>
      <c r="E33" s="153"/>
      <c r="F33" s="154"/>
      <c r="G33" s="11" t="s">
        <v>732</v>
      </c>
      <c r="H33" s="14">
        <v>8.17</v>
      </c>
      <c r="I33" s="121">
        <f t="shared" si="0"/>
        <v>40.85</v>
      </c>
      <c r="J33" s="127"/>
    </row>
    <row r="34" spans="1:10" ht="84">
      <c r="A34" s="126"/>
      <c r="B34" s="119">
        <v>3</v>
      </c>
      <c r="C34" s="10" t="s">
        <v>733</v>
      </c>
      <c r="D34" s="130" t="s">
        <v>30</v>
      </c>
      <c r="E34" s="153"/>
      <c r="F34" s="154"/>
      <c r="G34" s="11" t="s">
        <v>734</v>
      </c>
      <c r="H34" s="14">
        <v>13.85</v>
      </c>
      <c r="I34" s="121">
        <f t="shared" si="0"/>
        <v>41.55</v>
      </c>
      <c r="J34" s="127"/>
    </row>
    <row r="35" spans="1:10" ht="120">
      <c r="A35" s="126"/>
      <c r="B35" s="119">
        <v>10</v>
      </c>
      <c r="C35" s="10" t="s">
        <v>735</v>
      </c>
      <c r="D35" s="130" t="s">
        <v>30</v>
      </c>
      <c r="E35" s="153"/>
      <c r="F35" s="154"/>
      <c r="G35" s="11" t="s">
        <v>736</v>
      </c>
      <c r="H35" s="14">
        <v>13.85</v>
      </c>
      <c r="I35" s="121">
        <f t="shared" si="0"/>
        <v>138.5</v>
      </c>
      <c r="J35" s="127"/>
    </row>
    <row r="36" spans="1:10" ht="120">
      <c r="A36" s="126"/>
      <c r="B36" s="119">
        <v>10</v>
      </c>
      <c r="C36" s="10" t="s">
        <v>735</v>
      </c>
      <c r="D36" s="130" t="s">
        <v>31</v>
      </c>
      <c r="E36" s="153"/>
      <c r="F36" s="154"/>
      <c r="G36" s="11" t="s">
        <v>736</v>
      </c>
      <c r="H36" s="14">
        <v>13.85</v>
      </c>
      <c r="I36" s="121">
        <f t="shared" si="0"/>
        <v>138.5</v>
      </c>
      <c r="J36" s="127"/>
    </row>
    <row r="37" spans="1:10" ht="108">
      <c r="A37" s="126"/>
      <c r="B37" s="119">
        <v>60</v>
      </c>
      <c r="C37" s="10" t="s">
        <v>109</v>
      </c>
      <c r="D37" s="130" t="s">
        <v>28</v>
      </c>
      <c r="E37" s="153"/>
      <c r="F37" s="154"/>
      <c r="G37" s="11" t="s">
        <v>737</v>
      </c>
      <c r="H37" s="14">
        <v>5.68</v>
      </c>
      <c r="I37" s="121">
        <f t="shared" si="0"/>
        <v>340.79999999999995</v>
      </c>
      <c r="J37" s="127"/>
    </row>
    <row r="38" spans="1:10" ht="108">
      <c r="A38" s="126"/>
      <c r="B38" s="119">
        <v>6</v>
      </c>
      <c r="C38" s="10" t="s">
        <v>109</v>
      </c>
      <c r="D38" s="130" t="s">
        <v>95</v>
      </c>
      <c r="E38" s="153"/>
      <c r="F38" s="154"/>
      <c r="G38" s="11" t="s">
        <v>737</v>
      </c>
      <c r="H38" s="14">
        <v>5.68</v>
      </c>
      <c r="I38" s="121">
        <f t="shared" si="0"/>
        <v>34.08</v>
      </c>
      <c r="J38" s="127"/>
    </row>
    <row r="39" spans="1:10" ht="108">
      <c r="A39" s="126"/>
      <c r="B39" s="119">
        <v>8</v>
      </c>
      <c r="C39" s="10" t="s">
        <v>738</v>
      </c>
      <c r="D39" s="130" t="s">
        <v>33</v>
      </c>
      <c r="E39" s="153"/>
      <c r="F39" s="154"/>
      <c r="G39" s="11" t="s">
        <v>739</v>
      </c>
      <c r="H39" s="14">
        <v>5.68</v>
      </c>
      <c r="I39" s="121">
        <f t="shared" si="0"/>
        <v>45.44</v>
      </c>
      <c r="J39" s="127"/>
    </row>
    <row r="40" spans="1:10" ht="120">
      <c r="A40" s="126"/>
      <c r="B40" s="119">
        <v>1</v>
      </c>
      <c r="C40" s="10" t="s">
        <v>740</v>
      </c>
      <c r="D40" s="130" t="s">
        <v>42</v>
      </c>
      <c r="E40" s="153" t="s">
        <v>279</v>
      </c>
      <c r="F40" s="154"/>
      <c r="G40" s="11" t="s">
        <v>741</v>
      </c>
      <c r="H40" s="14">
        <v>26.28</v>
      </c>
      <c r="I40" s="121">
        <f t="shared" si="0"/>
        <v>26.28</v>
      </c>
      <c r="J40" s="127"/>
    </row>
    <row r="41" spans="1:10" ht="96">
      <c r="A41" s="126"/>
      <c r="B41" s="119">
        <v>4</v>
      </c>
      <c r="C41" s="10" t="s">
        <v>742</v>
      </c>
      <c r="D41" s="130" t="s">
        <v>28</v>
      </c>
      <c r="E41" s="153"/>
      <c r="F41" s="154"/>
      <c r="G41" s="11" t="s">
        <v>743</v>
      </c>
      <c r="H41" s="14">
        <v>7.1</v>
      </c>
      <c r="I41" s="121">
        <f t="shared" si="0"/>
        <v>28.4</v>
      </c>
      <c r="J41" s="127"/>
    </row>
    <row r="42" spans="1:10" ht="96">
      <c r="A42" s="126"/>
      <c r="B42" s="119">
        <v>4</v>
      </c>
      <c r="C42" s="10" t="s">
        <v>742</v>
      </c>
      <c r="D42" s="130" t="s">
        <v>30</v>
      </c>
      <c r="E42" s="153"/>
      <c r="F42" s="154"/>
      <c r="G42" s="11" t="s">
        <v>743</v>
      </c>
      <c r="H42" s="14">
        <v>7.1</v>
      </c>
      <c r="I42" s="121">
        <f t="shared" si="0"/>
        <v>28.4</v>
      </c>
      <c r="J42" s="127"/>
    </row>
    <row r="43" spans="1:10" ht="96">
      <c r="A43" s="126"/>
      <c r="B43" s="119">
        <v>4</v>
      </c>
      <c r="C43" s="10" t="s">
        <v>742</v>
      </c>
      <c r="D43" s="130" t="s">
        <v>31</v>
      </c>
      <c r="E43" s="153"/>
      <c r="F43" s="154"/>
      <c r="G43" s="11" t="s">
        <v>743</v>
      </c>
      <c r="H43" s="14">
        <v>7.1</v>
      </c>
      <c r="I43" s="121">
        <f t="shared" si="0"/>
        <v>28.4</v>
      </c>
      <c r="J43" s="127"/>
    </row>
    <row r="44" spans="1:10" ht="132">
      <c r="A44" s="126"/>
      <c r="B44" s="119">
        <v>1</v>
      </c>
      <c r="C44" s="10" t="s">
        <v>744</v>
      </c>
      <c r="D44" s="130" t="s">
        <v>28</v>
      </c>
      <c r="E44" s="153" t="s">
        <v>277</v>
      </c>
      <c r="F44" s="154"/>
      <c r="G44" s="11" t="s">
        <v>745</v>
      </c>
      <c r="H44" s="14">
        <v>20.95</v>
      </c>
      <c r="I44" s="121">
        <f t="shared" si="0"/>
        <v>20.95</v>
      </c>
      <c r="J44" s="127"/>
    </row>
    <row r="45" spans="1:10" ht="108">
      <c r="A45" s="126"/>
      <c r="B45" s="119">
        <v>2</v>
      </c>
      <c r="C45" s="10" t="s">
        <v>746</v>
      </c>
      <c r="D45" s="130" t="s">
        <v>50</v>
      </c>
      <c r="E45" s="153"/>
      <c r="F45" s="154"/>
      <c r="G45" s="11" t="s">
        <v>747</v>
      </c>
      <c r="H45" s="14">
        <v>7.81</v>
      </c>
      <c r="I45" s="121">
        <f t="shared" si="0"/>
        <v>15.62</v>
      </c>
      <c r="J45" s="127"/>
    </row>
    <row r="46" spans="1:10" ht="132">
      <c r="A46" s="126"/>
      <c r="B46" s="119">
        <v>6</v>
      </c>
      <c r="C46" s="10" t="s">
        <v>748</v>
      </c>
      <c r="D46" s="130" t="s">
        <v>40</v>
      </c>
      <c r="E46" s="153" t="s">
        <v>279</v>
      </c>
      <c r="F46" s="154"/>
      <c r="G46" s="11" t="s">
        <v>749</v>
      </c>
      <c r="H46" s="14">
        <v>13.14</v>
      </c>
      <c r="I46" s="121">
        <f t="shared" si="0"/>
        <v>78.84</v>
      </c>
      <c r="J46" s="127"/>
    </row>
    <row r="47" spans="1:10" ht="132">
      <c r="A47" s="126"/>
      <c r="B47" s="119">
        <v>4</v>
      </c>
      <c r="C47" s="10" t="s">
        <v>748</v>
      </c>
      <c r="D47" s="130" t="s">
        <v>40</v>
      </c>
      <c r="E47" s="153" t="s">
        <v>115</v>
      </c>
      <c r="F47" s="154"/>
      <c r="G47" s="11" t="s">
        <v>749</v>
      </c>
      <c r="H47" s="14">
        <v>13.14</v>
      </c>
      <c r="I47" s="121">
        <f t="shared" si="0"/>
        <v>52.56</v>
      </c>
      <c r="J47" s="127"/>
    </row>
    <row r="48" spans="1:10" ht="132">
      <c r="A48" s="126"/>
      <c r="B48" s="119">
        <v>4</v>
      </c>
      <c r="C48" s="10" t="s">
        <v>748</v>
      </c>
      <c r="D48" s="130" t="s">
        <v>40</v>
      </c>
      <c r="E48" s="153" t="s">
        <v>679</v>
      </c>
      <c r="F48" s="154"/>
      <c r="G48" s="11" t="s">
        <v>749</v>
      </c>
      <c r="H48" s="14">
        <v>13.14</v>
      </c>
      <c r="I48" s="121">
        <f t="shared" si="0"/>
        <v>52.56</v>
      </c>
      <c r="J48" s="127"/>
    </row>
    <row r="49" spans="1:10" ht="132">
      <c r="A49" s="126"/>
      <c r="B49" s="119">
        <v>3</v>
      </c>
      <c r="C49" s="10" t="s">
        <v>748</v>
      </c>
      <c r="D49" s="130" t="s">
        <v>40</v>
      </c>
      <c r="E49" s="153" t="s">
        <v>750</v>
      </c>
      <c r="F49" s="154"/>
      <c r="G49" s="11" t="s">
        <v>749</v>
      </c>
      <c r="H49" s="14">
        <v>13.14</v>
      </c>
      <c r="I49" s="121">
        <f t="shared" si="0"/>
        <v>39.42</v>
      </c>
      <c r="J49" s="127"/>
    </row>
    <row r="50" spans="1:10" ht="132">
      <c r="A50" s="126"/>
      <c r="B50" s="119">
        <v>3</v>
      </c>
      <c r="C50" s="10" t="s">
        <v>748</v>
      </c>
      <c r="D50" s="130" t="s">
        <v>40</v>
      </c>
      <c r="E50" s="153" t="s">
        <v>751</v>
      </c>
      <c r="F50" s="154"/>
      <c r="G50" s="11" t="s">
        <v>749</v>
      </c>
      <c r="H50" s="14">
        <v>13.14</v>
      </c>
      <c r="I50" s="121">
        <f t="shared" si="0"/>
        <v>39.42</v>
      </c>
      <c r="J50" s="127"/>
    </row>
    <row r="51" spans="1:10" ht="132">
      <c r="A51" s="126"/>
      <c r="B51" s="119">
        <v>4</v>
      </c>
      <c r="C51" s="10" t="s">
        <v>748</v>
      </c>
      <c r="D51" s="130" t="s">
        <v>40</v>
      </c>
      <c r="E51" s="153" t="s">
        <v>752</v>
      </c>
      <c r="F51" s="154"/>
      <c r="G51" s="11" t="s">
        <v>749</v>
      </c>
      <c r="H51" s="14">
        <v>13.14</v>
      </c>
      <c r="I51" s="121">
        <f t="shared" si="0"/>
        <v>52.56</v>
      </c>
      <c r="J51" s="127"/>
    </row>
    <row r="52" spans="1:10" ht="144">
      <c r="A52" s="126"/>
      <c r="B52" s="119">
        <v>3</v>
      </c>
      <c r="C52" s="10" t="s">
        <v>753</v>
      </c>
      <c r="D52" s="130" t="s">
        <v>279</v>
      </c>
      <c r="E52" s="153"/>
      <c r="F52" s="154"/>
      <c r="G52" s="11" t="s">
        <v>954</v>
      </c>
      <c r="H52" s="14">
        <v>10.3</v>
      </c>
      <c r="I52" s="121">
        <f t="shared" si="0"/>
        <v>30.900000000000002</v>
      </c>
      <c r="J52" s="127"/>
    </row>
    <row r="53" spans="1:10" ht="144">
      <c r="A53" s="126"/>
      <c r="B53" s="119">
        <v>1</v>
      </c>
      <c r="C53" s="10" t="s">
        <v>753</v>
      </c>
      <c r="D53" s="130" t="s">
        <v>115</v>
      </c>
      <c r="E53" s="153"/>
      <c r="F53" s="154"/>
      <c r="G53" s="11" t="s">
        <v>954</v>
      </c>
      <c r="H53" s="14">
        <v>10.3</v>
      </c>
      <c r="I53" s="121">
        <f t="shared" si="0"/>
        <v>10.3</v>
      </c>
      <c r="J53" s="127"/>
    </row>
    <row r="54" spans="1:10" ht="144">
      <c r="A54" s="126"/>
      <c r="B54" s="119">
        <v>1</v>
      </c>
      <c r="C54" s="10" t="s">
        <v>753</v>
      </c>
      <c r="D54" s="130" t="s">
        <v>679</v>
      </c>
      <c r="E54" s="153"/>
      <c r="F54" s="154"/>
      <c r="G54" s="11" t="s">
        <v>954</v>
      </c>
      <c r="H54" s="14">
        <v>10.3</v>
      </c>
      <c r="I54" s="121">
        <f t="shared" si="0"/>
        <v>10.3</v>
      </c>
      <c r="J54" s="127"/>
    </row>
    <row r="55" spans="1:10" ht="144">
      <c r="A55" s="126"/>
      <c r="B55" s="119">
        <v>1</v>
      </c>
      <c r="C55" s="10" t="s">
        <v>753</v>
      </c>
      <c r="D55" s="130" t="s">
        <v>754</v>
      </c>
      <c r="E55" s="153"/>
      <c r="F55" s="154"/>
      <c r="G55" s="11" t="s">
        <v>954</v>
      </c>
      <c r="H55" s="14">
        <v>10.3</v>
      </c>
      <c r="I55" s="121">
        <f t="shared" si="0"/>
        <v>10.3</v>
      </c>
      <c r="J55" s="127"/>
    </row>
    <row r="56" spans="1:10" ht="144">
      <c r="A56" s="126"/>
      <c r="B56" s="119">
        <v>1</v>
      </c>
      <c r="C56" s="10" t="s">
        <v>753</v>
      </c>
      <c r="D56" s="130" t="s">
        <v>752</v>
      </c>
      <c r="E56" s="153"/>
      <c r="F56" s="154"/>
      <c r="G56" s="11" t="s">
        <v>954</v>
      </c>
      <c r="H56" s="14">
        <v>10.3</v>
      </c>
      <c r="I56" s="121">
        <f t="shared" si="0"/>
        <v>10.3</v>
      </c>
      <c r="J56" s="127"/>
    </row>
    <row r="57" spans="1:10" ht="96">
      <c r="A57" s="126"/>
      <c r="B57" s="119">
        <v>3</v>
      </c>
      <c r="C57" s="10" t="s">
        <v>755</v>
      </c>
      <c r="D57" s="130" t="s">
        <v>30</v>
      </c>
      <c r="E57" s="153"/>
      <c r="F57" s="154"/>
      <c r="G57" s="11" t="s">
        <v>756</v>
      </c>
      <c r="H57" s="14">
        <v>6.75</v>
      </c>
      <c r="I57" s="121">
        <f t="shared" si="0"/>
        <v>20.25</v>
      </c>
      <c r="J57" s="127"/>
    </row>
    <row r="58" spans="1:10" ht="96">
      <c r="A58" s="126"/>
      <c r="B58" s="119">
        <v>2</v>
      </c>
      <c r="C58" s="10" t="s">
        <v>755</v>
      </c>
      <c r="D58" s="130" t="s">
        <v>32</v>
      </c>
      <c r="E58" s="153"/>
      <c r="F58" s="154"/>
      <c r="G58" s="11" t="s">
        <v>756</v>
      </c>
      <c r="H58" s="14">
        <v>6.75</v>
      </c>
      <c r="I58" s="121">
        <f t="shared" si="0"/>
        <v>13.5</v>
      </c>
      <c r="J58" s="127"/>
    </row>
    <row r="59" spans="1:10" ht="108">
      <c r="A59" s="126"/>
      <c r="B59" s="119">
        <v>2</v>
      </c>
      <c r="C59" s="10" t="s">
        <v>757</v>
      </c>
      <c r="D59" s="130" t="s">
        <v>28</v>
      </c>
      <c r="E59" s="153" t="s">
        <v>679</v>
      </c>
      <c r="F59" s="154"/>
      <c r="G59" s="11" t="s">
        <v>758</v>
      </c>
      <c r="H59" s="14">
        <v>20.95</v>
      </c>
      <c r="I59" s="121">
        <f t="shared" si="0"/>
        <v>41.9</v>
      </c>
      <c r="J59" s="127"/>
    </row>
    <row r="60" spans="1:10" ht="108">
      <c r="A60" s="126"/>
      <c r="B60" s="119">
        <v>2</v>
      </c>
      <c r="C60" s="10" t="s">
        <v>757</v>
      </c>
      <c r="D60" s="130" t="s">
        <v>30</v>
      </c>
      <c r="E60" s="153" t="s">
        <v>679</v>
      </c>
      <c r="F60" s="154"/>
      <c r="G60" s="11" t="s">
        <v>758</v>
      </c>
      <c r="H60" s="14">
        <v>20.95</v>
      </c>
      <c r="I60" s="121">
        <f t="shared" si="0"/>
        <v>41.9</v>
      </c>
      <c r="J60" s="127"/>
    </row>
    <row r="61" spans="1:10" ht="108">
      <c r="A61" s="126"/>
      <c r="B61" s="119">
        <v>2</v>
      </c>
      <c r="C61" s="10" t="s">
        <v>757</v>
      </c>
      <c r="D61" s="130" t="s">
        <v>31</v>
      </c>
      <c r="E61" s="153" t="s">
        <v>679</v>
      </c>
      <c r="F61" s="154"/>
      <c r="G61" s="11" t="s">
        <v>758</v>
      </c>
      <c r="H61" s="14">
        <v>20.95</v>
      </c>
      <c r="I61" s="121">
        <f t="shared" si="0"/>
        <v>41.9</v>
      </c>
      <c r="J61" s="127"/>
    </row>
    <row r="62" spans="1:10" ht="120">
      <c r="A62" s="126"/>
      <c r="B62" s="119">
        <v>2</v>
      </c>
      <c r="C62" s="10" t="s">
        <v>759</v>
      </c>
      <c r="D62" s="130" t="s">
        <v>28</v>
      </c>
      <c r="E62" s="153" t="s">
        <v>751</v>
      </c>
      <c r="F62" s="154"/>
      <c r="G62" s="11" t="s">
        <v>760</v>
      </c>
      <c r="H62" s="14">
        <v>20.95</v>
      </c>
      <c r="I62" s="121">
        <f t="shared" si="0"/>
        <v>41.9</v>
      </c>
      <c r="J62" s="127"/>
    </row>
    <row r="63" spans="1:10" ht="120">
      <c r="A63" s="126"/>
      <c r="B63" s="119">
        <v>2</v>
      </c>
      <c r="C63" s="10" t="s">
        <v>759</v>
      </c>
      <c r="D63" s="130" t="s">
        <v>30</v>
      </c>
      <c r="E63" s="153" t="s">
        <v>751</v>
      </c>
      <c r="F63" s="154"/>
      <c r="G63" s="11" t="s">
        <v>760</v>
      </c>
      <c r="H63" s="14">
        <v>20.95</v>
      </c>
      <c r="I63" s="121">
        <f t="shared" si="0"/>
        <v>41.9</v>
      </c>
      <c r="J63" s="127"/>
    </row>
    <row r="64" spans="1:10" ht="120">
      <c r="A64" s="126"/>
      <c r="B64" s="119">
        <v>2</v>
      </c>
      <c r="C64" s="10" t="s">
        <v>759</v>
      </c>
      <c r="D64" s="130" t="s">
        <v>31</v>
      </c>
      <c r="E64" s="153" t="s">
        <v>751</v>
      </c>
      <c r="F64" s="154"/>
      <c r="G64" s="11" t="s">
        <v>760</v>
      </c>
      <c r="H64" s="14">
        <v>20.95</v>
      </c>
      <c r="I64" s="121">
        <f t="shared" si="0"/>
        <v>41.9</v>
      </c>
      <c r="J64" s="127"/>
    </row>
    <row r="65" spans="1:10" ht="132">
      <c r="A65" s="126"/>
      <c r="B65" s="119">
        <v>4</v>
      </c>
      <c r="C65" s="10" t="s">
        <v>761</v>
      </c>
      <c r="D65" s="130" t="s">
        <v>236</v>
      </c>
      <c r="E65" s="153" t="s">
        <v>216</v>
      </c>
      <c r="F65" s="154"/>
      <c r="G65" s="11" t="s">
        <v>762</v>
      </c>
      <c r="H65" s="14">
        <v>23.08</v>
      </c>
      <c r="I65" s="121">
        <f t="shared" si="0"/>
        <v>92.32</v>
      </c>
      <c r="J65" s="127"/>
    </row>
    <row r="66" spans="1:10" ht="132">
      <c r="A66" s="126"/>
      <c r="B66" s="119">
        <v>4</v>
      </c>
      <c r="C66" s="10" t="s">
        <v>761</v>
      </c>
      <c r="D66" s="130" t="s">
        <v>237</v>
      </c>
      <c r="E66" s="153" t="s">
        <v>216</v>
      </c>
      <c r="F66" s="154"/>
      <c r="G66" s="11" t="s">
        <v>762</v>
      </c>
      <c r="H66" s="14">
        <v>23.08</v>
      </c>
      <c r="I66" s="121">
        <f t="shared" si="0"/>
        <v>92.32</v>
      </c>
      <c r="J66" s="127"/>
    </row>
    <row r="67" spans="1:10" ht="156">
      <c r="A67" s="126"/>
      <c r="B67" s="119">
        <v>2</v>
      </c>
      <c r="C67" s="10" t="s">
        <v>763</v>
      </c>
      <c r="D67" s="130" t="s">
        <v>28</v>
      </c>
      <c r="E67" s="153"/>
      <c r="F67" s="154"/>
      <c r="G67" s="11" t="s">
        <v>764</v>
      </c>
      <c r="H67" s="14">
        <v>57.17</v>
      </c>
      <c r="I67" s="121">
        <f t="shared" si="0"/>
        <v>114.34</v>
      </c>
      <c r="J67" s="127"/>
    </row>
    <row r="68" spans="1:10" ht="156">
      <c r="A68" s="126"/>
      <c r="B68" s="119">
        <v>1</v>
      </c>
      <c r="C68" s="10" t="s">
        <v>763</v>
      </c>
      <c r="D68" s="130" t="s">
        <v>30</v>
      </c>
      <c r="E68" s="153"/>
      <c r="F68" s="154"/>
      <c r="G68" s="11" t="s">
        <v>764</v>
      </c>
      <c r="H68" s="14">
        <v>57.17</v>
      </c>
      <c r="I68" s="121">
        <f t="shared" si="0"/>
        <v>57.17</v>
      </c>
      <c r="J68" s="127"/>
    </row>
    <row r="69" spans="1:10" ht="132">
      <c r="A69" s="126"/>
      <c r="B69" s="119">
        <v>6</v>
      </c>
      <c r="C69" s="10" t="s">
        <v>765</v>
      </c>
      <c r="D69" s="130" t="s">
        <v>729</v>
      </c>
      <c r="E69" s="153" t="s">
        <v>31</v>
      </c>
      <c r="F69" s="154"/>
      <c r="G69" s="11" t="s">
        <v>766</v>
      </c>
      <c r="H69" s="14">
        <v>6.75</v>
      </c>
      <c r="I69" s="121">
        <f t="shared" si="0"/>
        <v>40.5</v>
      </c>
      <c r="J69" s="127"/>
    </row>
    <row r="70" spans="1:10" ht="132">
      <c r="A70" s="126"/>
      <c r="B70" s="119">
        <v>4</v>
      </c>
      <c r="C70" s="10" t="s">
        <v>504</v>
      </c>
      <c r="D70" s="130" t="s">
        <v>304</v>
      </c>
      <c r="E70" s="153" t="s">
        <v>216</v>
      </c>
      <c r="F70" s="154"/>
      <c r="G70" s="11" t="s">
        <v>506</v>
      </c>
      <c r="H70" s="14">
        <v>20.95</v>
      </c>
      <c r="I70" s="121">
        <f t="shared" si="0"/>
        <v>83.8</v>
      </c>
      <c r="J70" s="127"/>
    </row>
    <row r="71" spans="1:10" ht="132">
      <c r="A71" s="126"/>
      <c r="B71" s="119">
        <v>4</v>
      </c>
      <c r="C71" s="10" t="s">
        <v>504</v>
      </c>
      <c r="D71" s="130" t="s">
        <v>304</v>
      </c>
      <c r="E71" s="153" t="s">
        <v>245</v>
      </c>
      <c r="F71" s="154"/>
      <c r="G71" s="11" t="s">
        <v>506</v>
      </c>
      <c r="H71" s="14">
        <v>20.95</v>
      </c>
      <c r="I71" s="121">
        <f t="shared" si="0"/>
        <v>83.8</v>
      </c>
      <c r="J71" s="127"/>
    </row>
    <row r="72" spans="1:10" ht="132">
      <c r="A72" s="126"/>
      <c r="B72" s="119">
        <v>2</v>
      </c>
      <c r="C72" s="10" t="s">
        <v>504</v>
      </c>
      <c r="D72" s="130" t="s">
        <v>300</v>
      </c>
      <c r="E72" s="153" t="s">
        <v>271</v>
      </c>
      <c r="F72" s="154"/>
      <c r="G72" s="11" t="s">
        <v>506</v>
      </c>
      <c r="H72" s="14">
        <v>20.95</v>
      </c>
      <c r="I72" s="121">
        <f t="shared" si="0"/>
        <v>41.9</v>
      </c>
      <c r="J72" s="127"/>
    </row>
    <row r="73" spans="1:10" ht="132">
      <c r="A73" s="126"/>
      <c r="B73" s="119">
        <v>2</v>
      </c>
      <c r="C73" s="10" t="s">
        <v>504</v>
      </c>
      <c r="D73" s="130" t="s">
        <v>300</v>
      </c>
      <c r="E73" s="153" t="s">
        <v>275</v>
      </c>
      <c r="F73" s="154"/>
      <c r="G73" s="11" t="s">
        <v>506</v>
      </c>
      <c r="H73" s="14">
        <v>20.95</v>
      </c>
      <c r="I73" s="121">
        <f t="shared" si="0"/>
        <v>41.9</v>
      </c>
      <c r="J73" s="127"/>
    </row>
    <row r="74" spans="1:10" ht="132">
      <c r="A74" s="126"/>
      <c r="B74" s="119">
        <v>2</v>
      </c>
      <c r="C74" s="10" t="s">
        <v>504</v>
      </c>
      <c r="D74" s="130" t="s">
        <v>300</v>
      </c>
      <c r="E74" s="153" t="s">
        <v>354</v>
      </c>
      <c r="F74" s="154"/>
      <c r="G74" s="11" t="s">
        <v>506</v>
      </c>
      <c r="H74" s="14">
        <v>20.95</v>
      </c>
      <c r="I74" s="121">
        <f t="shared" si="0"/>
        <v>41.9</v>
      </c>
      <c r="J74" s="127"/>
    </row>
    <row r="75" spans="1:10" ht="132">
      <c r="A75" s="126"/>
      <c r="B75" s="119">
        <v>2</v>
      </c>
      <c r="C75" s="10" t="s">
        <v>504</v>
      </c>
      <c r="D75" s="130" t="s">
        <v>320</v>
      </c>
      <c r="E75" s="153" t="s">
        <v>245</v>
      </c>
      <c r="F75" s="154"/>
      <c r="G75" s="11" t="s">
        <v>506</v>
      </c>
      <c r="H75" s="14">
        <v>20.95</v>
      </c>
      <c r="I75" s="121">
        <f t="shared" si="0"/>
        <v>41.9</v>
      </c>
      <c r="J75" s="127"/>
    </row>
    <row r="76" spans="1:10" ht="180">
      <c r="A76" s="126"/>
      <c r="B76" s="119">
        <v>2</v>
      </c>
      <c r="C76" s="10" t="s">
        <v>668</v>
      </c>
      <c r="D76" s="130" t="s">
        <v>32</v>
      </c>
      <c r="E76" s="153" t="s">
        <v>112</v>
      </c>
      <c r="F76" s="154"/>
      <c r="G76" s="11" t="s">
        <v>767</v>
      </c>
      <c r="H76" s="14">
        <v>30.54</v>
      </c>
      <c r="I76" s="121">
        <f t="shared" si="0"/>
        <v>61.08</v>
      </c>
      <c r="J76" s="127"/>
    </row>
    <row r="77" spans="1:10" ht="180">
      <c r="A77" s="126"/>
      <c r="B77" s="119">
        <v>2</v>
      </c>
      <c r="C77" s="10" t="s">
        <v>668</v>
      </c>
      <c r="D77" s="130" t="s">
        <v>32</v>
      </c>
      <c r="E77" s="153" t="s">
        <v>271</v>
      </c>
      <c r="F77" s="154"/>
      <c r="G77" s="11" t="s">
        <v>767</v>
      </c>
      <c r="H77" s="14">
        <v>30.54</v>
      </c>
      <c r="I77" s="121">
        <f t="shared" si="0"/>
        <v>61.08</v>
      </c>
      <c r="J77" s="127"/>
    </row>
    <row r="78" spans="1:10" ht="180">
      <c r="A78" s="126"/>
      <c r="B78" s="119">
        <v>2</v>
      </c>
      <c r="C78" s="10" t="s">
        <v>668</v>
      </c>
      <c r="D78" s="130" t="s">
        <v>32</v>
      </c>
      <c r="E78" s="153" t="s">
        <v>276</v>
      </c>
      <c r="F78" s="154"/>
      <c r="G78" s="11" t="s">
        <v>767</v>
      </c>
      <c r="H78" s="14">
        <v>30.54</v>
      </c>
      <c r="I78" s="121">
        <f t="shared" si="0"/>
        <v>61.08</v>
      </c>
      <c r="J78" s="127"/>
    </row>
    <row r="79" spans="1:10" ht="180">
      <c r="A79" s="126"/>
      <c r="B79" s="119">
        <v>2</v>
      </c>
      <c r="C79" s="10" t="s">
        <v>668</v>
      </c>
      <c r="D79" s="130" t="s">
        <v>32</v>
      </c>
      <c r="E79" s="153" t="s">
        <v>317</v>
      </c>
      <c r="F79" s="154"/>
      <c r="G79" s="11" t="s">
        <v>767</v>
      </c>
      <c r="H79" s="14">
        <v>30.54</v>
      </c>
      <c r="I79" s="121">
        <f t="shared" si="0"/>
        <v>61.08</v>
      </c>
      <c r="J79" s="127"/>
    </row>
    <row r="80" spans="1:10" ht="96">
      <c r="A80" s="126"/>
      <c r="B80" s="119">
        <v>3</v>
      </c>
      <c r="C80" s="10" t="s">
        <v>768</v>
      </c>
      <c r="D80" s="130" t="s">
        <v>28</v>
      </c>
      <c r="E80" s="153"/>
      <c r="F80" s="154"/>
      <c r="G80" s="11" t="s">
        <v>769</v>
      </c>
      <c r="H80" s="14">
        <v>6.75</v>
      </c>
      <c r="I80" s="121">
        <f t="shared" si="0"/>
        <v>20.25</v>
      </c>
      <c r="J80" s="127"/>
    </row>
    <row r="81" spans="1:10" ht="108">
      <c r="A81" s="126"/>
      <c r="B81" s="119">
        <v>6</v>
      </c>
      <c r="C81" s="10" t="s">
        <v>770</v>
      </c>
      <c r="D81" s="130" t="s">
        <v>30</v>
      </c>
      <c r="E81" s="153"/>
      <c r="F81" s="154"/>
      <c r="G81" s="11" t="s">
        <v>771</v>
      </c>
      <c r="H81" s="14">
        <v>13.85</v>
      </c>
      <c r="I81" s="121">
        <f t="shared" si="0"/>
        <v>83.1</v>
      </c>
      <c r="J81" s="127"/>
    </row>
    <row r="82" spans="1:10" ht="108">
      <c r="A82" s="126"/>
      <c r="B82" s="119">
        <v>6</v>
      </c>
      <c r="C82" s="10" t="s">
        <v>770</v>
      </c>
      <c r="D82" s="130" t="s">
        <v>31</v>
      </c>
      <c r="E82" s="153"/>
      <c r="F82" s="154"/>
      <c r="G82" s="11" t="s">
        <v>771</v>
      </c>
      <c r="H82" s="14">
        <v>13.85</v>
      </c>
      <c r="I82" s="121">
        <f t="shared" si="0"/>
        <v>83.1</v>
      </c>
      <c r="J82" s="127"/>
    </row>
    <row r="83" spans="1:10" ht="144">
      <c r="A83" s="126"/>
      <c r="B83" s="119">
        <v>4</v>
      </c>
      <c r="C83" s="10" t="s">
        <v>772</v>
      </c>
      <c r="D83" s="130" t="s">
        <v>589</v>
      </c>
      <c r="E83" s="153"/>
      <c r="F83" s="154"/>
      <c r="G83" s="11" t="s">
        <v>955</v>
      </c>
      <c r="H83" s="14">
        <v>9.94</v>
      </c>
      <c r="I83" s="121">
        <f t="shared" si="0"/>
        <v>39.76</v>
      </c>
      <c r="J83" s="127"/>
    </row>
    <row r="84" spans="1:10" ht="144">
      <c r="A84" s="126"/>
      <c r="B84" s="119">
        <v>4</v>
      </c>
      <c r="C84" s="10" t="s">
        <v>772</v>
      </c>
      <c r="D84" s="130" t="s">
        <v>490</v>
      </c>
      <c r="E84" s="153"/>
      <c r="F84" s="154"/>
      <c r="G84" s="11" t="s">
        <v>955</v>
      </c>
      <c r="H84" s="14">
        <v>9.94</v>
      </c>
      <c r="I84" s="121">
        <f t="shared" si="0"/>
        <v>39.76</v>
      </c>
      <c r="J84" s="127"/>
    </row>
    <row r="85" spans="1:10" ht="144">
      <c r="A85" s="126"/>
      <c r="B85" s="119">
        <v>4</v>
      </c>
      <c r="C85" s="10" t="s">
        <v>772</v>
      </c>
      <c r="D85" s="130" t="s">
        <v>754</v>
      </c>
      <c r="E85" s="153"/>
      <c r="F85" s="154"/>
      <c r="G85" s="11" t="s">
        <v>955</v>
      </c>
      <c r="H85" s="14">
        <v>9.94</v>
      </c>
      <c r="I85" s="121">
        <f t="shared" si="0"/>
        <v>39.76</v>
      </c>
      <c r="J85" s="127"/>
    </row>
    <row r="86" spans="1:10" ht="144">
      <c r="A86" s="126"/>
      <c r="B86" s="119">
        <v>4</v>
      </c>
      <c r="C86" s="10" t="s">
        <v>772</v>
      </c>
      <c r="D86" s="130" t="s">
        <v>752</v>
      </c>
      <c r="E86" s="153"/>
      <c r="F86" s="154"/>
      <c r="G86" s="11" t="s">
        <v>955</v>
      </c>
      <c r="H86" s="14">
        <v>9.94</v>
      </c>
      <c r="I86" s="121">
        <f t="shared" ref="I86:I149" si="1">H86*B86</f>
        <v>39.76</v>
      </c>
      <c r="J86" s="127"/>
    </row>
    <row r="87" spans="1:10" ht="108">
      <c r="A87" s="126"/>
      <c r="B87" s="119">
        <v>5</v>
      </c>
      <c r="C87" s="10" t="s">
        <v>773</v>
      </c>
      <c r="D87" s="130" t="s">
        <v>30</v>
      </c>
      <c r="E87" s="153"/>
      <c r="F87" s="154"/>
      <c r="G87" s="11" t="s">
        <v>774</v>
      </c>
      <c r="H87" s="14">
        <v>5.68</v>
      </c>
      <c r="I87" s="121">
        <f t="shared" si="1"/>
        <v>28.4</v>
      </c>
      <c r="J87" s="127"/>
    </row>
    <row r="88" spans="1:10" ht="108">
      <c r="A88" s="126"/>
      <c r="B88" s="119">
        <v>2</v>
      </c>
      <c r="C88" s="10" t="s">
        <v>773</v>
      </c>
      <c r="D88" s="130" t="s">
        <v>32</v>
      </c>
      <c r="E88" s="153"/>
      <c r="F88" s="154"/>
      <c r="G88" s="11" t="s">
        <v>774</v>
      </c>
      <c r="H88" s="14">
        <v>5.68</v>
      </c>
      <c r="I88" s="121">
        <f t="shared" si="1"/>
        <v>11.36</v>
      </c>
      <c r="J88" s="127"/>
    </row>
    <row r="89" spans="1:10" ht="132">
      <c r="A89" s="126"/>
      <c r="B89" s="119">
        <v>2</v>
      </c>
      <c r="C89" s="10" t="s">
        <v>775</v>
      </c>
      <c r="D89" s="130" t="s">
        <v>32</v>
      </c>
      <c r="E89" s="153" t="s">
        <v>112</v>
      </c>
      <c r="F89" s="154"/>
      <c r="G89" s="11" t="s">
        <v>776</v>
      </c>
      <c r="H89" s="14">
        <v>28.41</v>
      </c>
      <c r="I89" s="121">
        <f t="shared" si="1"/>
        <v>56.82</v>
      </c>
      <c r="J89" s="127"/>
    </row>
    <row r="90" spans="1:10" ht="84">
      <c r="A90" s="126"/>
      <c r="B90" s="119">
        <v>2</v>
      </c>
      <c r="C90" s="10" t="s">
        <v>777</v>
      </c>
      <c r="D90" s="130" t="s">
        <v>30</v>
      </c>
      <c r="E90" s="153"/>
      <c r="F90" s="154"/>
      <c r="G90" s="11" t="s">
        <v>778</v>
      </c>
      <c r="H90" s="14">
        <v>19.53</v>
      </c>
      <c r="I90" s="121">
        <f t="shared" si="1"/>
        <v>39.06</v>
      </c>
      <c r="J90" s="127"/>
    </row>
    <row r="91" spans="1:10" ht="84">
      <c r="A91" s="126"/>
      <c r="B91" s="119">
        <v>5</v>
      </c>
      <c r="C91" s="10" t="s">
        <v>777</v>
      </c>
      <c r="D91" s="130" t="s">
        <v>31</v>
      </c>
      <c r="E91" s="153"/>
      <c r="F91" s="154"/>
      <c r="G91" s="11" t="s">
        <v>778</v>
      </c>
      <c r="H91" s="14">
        <v>19.53</v>
      </c>
      <c r="I91" s="121">
        <f t="shared" si="1"/>
        <v>97.65</v>
      </c>
      <c r="J91" s="127"/>
    </row>
    <row r="92" spans="1:10" ht="144">
      <c r="A92" s="126"/>
      <c r="B92" s="119">
        <v>2</v>
      </c>
      <c r="C92" s="10" t="s">
        <v>779</v>
      </c>
      <c r="D92" s="130" t="s">
        <v>30</v>
      </c>
      <c r="E92" s="153" t="s">
        <v>679</v>
      </c>
      <c r="F92" s="154"/>
      <c r="G92" s="11" t="s">
        <v>780</v>
      </c>
      <c r="H92" s="14">
        <v>20.95</v>
      </c>
      <c r="I92" s="121">
        <f t="shared" si="1"/>
        <v>41.9</v>
      </c>
      <c r="J92" s="127"/>
    </row>
    <row r="93" spans="1:10" ht="144">
      <c r="A93" s="126"/>
      <c r="B93" s="119">
        <v>2</v>
      </c>
      <c r="C93" s="10" t="s">
        <v>779</v>
      </c>
      <c r="D93" s="130" t="s">
        <v>31</v>
      </c>
      <c r="E93" s="153" t="s">
        <v>679</v>
      </c>
      <c r="F93" s="154"/>
      <c r="G93" s="11" t="s">
        <v>780</v>
      </c>
      <c r="H93" s="14">
        <v>20.95</v>
      </c>
      <c r="I93" s="121">
        <f t="shared" si="1"/>
        <v>41.9</v>
      </c>
      <c r="J93" s="127"/>
    </row>
    <row r="94" spans="1:10" ht="132">
      <c r="A94" s="126"/>
      <c r="B94" s="119">
        <v>2</v>
      </c>
      <c r="C94" s="10" t="s">
        <v>781</v>
      </c>
      <c r="D94" s="130" t="s">
        <v>30</v>
      </c>
      <c r="E94" s="153" t="s">
        <v>679</v>
      </c>
      <c r="F94" s="154"/>
      <c r="G94" s="11" t="s">
        <v>782</v>
      </c>
      <c r="H94" s="14">
        <v>20.95</v>
      </c>
      <c r="I94" s="121">
        <f t="shared" si="1"/>
        <v>41.9</v>
      </c>
      <c r="J94" s="127"/>
    </row>
    <row r="95" spans="1:10" ht="132">
      <c r="A95" s="126"/>
      <c r="B95" s="119">
        <v>2</v>
      </c>
      <c r="C95" s="10" t="s">
        <v>781</v>
      </c>
      <c r="D95" s="130" t="s">
        <v>31</v>
      </c>
      <c r="E95" s="153" t="s">
        <v>679</v>
      </c>
      <c r="F95" s="154"/>
      <c r="G95" s="11" t="s">
        <v>782</v>
      </c>
      <c r="H95" s="14">
        <v>20.95</v>
      </c>
      <c r="I95" s="121">
        <f t="shared" si="1"/>
        <v>41.9</v>
      </c>
      <c r="J95" s="127"/>
    </row>
    <row r="96" spans="1:10" ht="120">
      <c r="A96" s="126"/>
      <c r="B96" s="119">
        <v>4</v>
      </c>
      <c r="C96" s="10" t="s">
        <v>783</v>
      </c>
      <c r="D96" s="130" t="s">
        <v>30</v>
      </c>
      <c r="E96" s="153" t="s">
        <v>589</v>
      </c>
      <c r="F96" s="154"/>
      <c r="G96" s="11" t="s">
        <v>784</v>
      </c>
      <c r="H96" s="14">
        <v>6.04</v>
      </c>
      <c r="I96" s="121">
        <f t="shared" si="1"/>
        <v>24.16</v>
      </c>
      <c r="J96" s="127"/>
    </row>
    <row r="97" spans="1:10" ht="120">
      <c r="A97" s="126"/>
      <c r="B97" s="119">
        <v>4</v>
      </c>
      <c r="C97" s="10" t="s">
        <v>783</v>
      </c>
      <c r="D97" s="130" t="s">
        <v>31</v>
      </c>
      <c r="E97" s="153" t="s">
        <v>589</v>
      </c>
      <c r="F97" s="154"/>
      <c r="G97" s="11" t="s">
        <v>784</v>
      </c>
      <c r="H97" s="14">
        <v>6.04</v>
      </c>
      <c r="I97" s="121">
        <f t="shared" si="1"/>
        <v>24.16</v>
      </c>
      <c r="J97" s="127"/>
    </row>
    <row r="98" spans="1:10" ht="108">
      <c r="A98" s="126"/>
      <c r="B98" s="119">
        <v>5</v>
      </c>
      <c r="C98" s="10" t="s">
        <v>785</v>
      </c>
      <c r="D98" s="130" t="s">
        <v>30</v>
      </c>
      <c r="E98" s="153" t="s">
        <v>279</v>
      </c>
      <c r="F98" s="154"/>
      <c r="G98" s="11" t="s">
        <v>786</v>
      </c>
      <c r="H98" s="14">
        <v>41.55</v>
      </c>
      <c r="I98" s="121">
        <f t="shared" si="1"/>
        <v>207.75</v>
      </c>
      <c r="J98" s="127"/>
    </row>
    <row r="99" spans="1:10" ht="108">
      <c r="A99" s="126"/>
      <c r="B99" s="119">
        <v>1</v>
      </c>
      <c r="C99" s="10" t="s">
        <v>785</v>
      </c>
      <c r="D99" s="130" t="s">
        <v>30</v>
      </c>
      <c r="E99" s="153" t="s">
        <v>277</v>
      </c>
      <c r="F99" s="154"/>
      <c r="G99" s="11" t="s">
        <v>786</v>
      </c>
      <c r="H99" s="14">
        <v>41.55</v>
      </c>
      <c r="I99" s="121">
        <f t="shared" si="1"/>
        <v>41.55</v>
      </c>
      <c r="J99" s="127"/>
    </row>
    <row r="100" spans="1:10" ht="108">
      <c r="A100" s="126"/>
      <c r="B100" s="119">
        <v>5</v>
      </c>
      <c r="C100" s="10" t="s">
        <v>785</v>
      </c>
      <c r="D100" s="130" t="s">
        <v>31</v>
      </c>
      <c r="E100" s="153" t="s">
        <v>279</v>
      </c>
      <c r="F100" s="154"/>
      <c r="G100" s="11" t="s">
        <v>786</v>
      </c>
      <c r="H100" s="14">
        <v>41.55</v>
      </c>
      <c r="I100" s="121">
        <f t="shared" si="1"/>
        <v>207.75</v>
      </c>
      <c r="J100" s="127"/>
    </row>
    <row r="101" spans="1:10" ht="108">
      <c r="A101" s="126"/>
      <c r="B101" s="119">
        <v>1</v>
      </c>
      <c r="C101" s="10" t="s">
        <v>785</v>
      </c>
      <c r="D101" s="130" t="s">
        <v>31</v>
      </c>
      <c r="E101" s="153" t="s">
        <v>277</v>
      </c>
      <c r="F101" s="154"/>
      <c r="G101" s="11" t="s">
        <v>786</v>
      </c>
      <c r="H101" s="14">
        <v>41.55</v>
      </c>
      <c r="I101" s="121">
        <f t="shared" si="1"/>
        <v>41.55</v>
      </c>
      <c r="J101" s="127"/>
    </row>
    <row r="102" spans="1:10" ht="108">
      <c r="A102" s="126"/>
      <c r="B102" s="119">
        <v>2</v>
      </c>
      <c r="C102" s="10" t="s">
        <v>787</v>
      </c>
      <c r="D102" s="130" t="s">
        <v>28</v>
      </c>
      <c r="E102" s="153"/>
      <c r="F102" s="154"/>
      <c r="G102" s="11" t="s">
        <v>788</v>
      </c>
      <c r="H102" s="14">
        <v>10.3</v>
      </c>
      <c r="I102" s="121">
        <f t="shared" si="1"/>
        <v>20.6</v>
      </c>
      <c r="J102" s="127"/>
    </row>
    <row r="103" spans="1:10" ht="108">
      <c r="A103" s="126"/>
      <c r="B103" s="119">
        <v>2</v>
      </c>
      <c r="C103" s="10" t="s">
        <v>787</v>
      </c>
      <c r="D103" s="130" t="s">
        <v>30</v>
      </c>
      <c r="E103" s="153"/>
      <c r="F103" s="154"/>
      <c r="G103" s="11" t="s">
        <v>788</v>
      </c>
      <c r="H103" s="14">
        <v>10.3</v>
      </c>
      <c r="I103" s="121">
        <f t="shared" si="1"/>
        <v>20.6</v>
      </c>
      <c r="J103" s="127"/>
    </row>
    <row r="104" spans="1:10" ht="108">
      <c r="A104" s="126"/>
      <c r="B104" s="119">
        <v>2</v>
      </c>
      <c r="C104" s="10" t="s">
        <v>787</v>
      </c>
      <c r="D104" s="130" t="s">
        <v>31</v>
      </c>
      <c r="E104" s="153"/>
      <c r="F104" s="154"/>
      <c r="G104" s="11" t="s">
        <v>788</v>
      </c>
      <c r="H104" s="14">
        <v>10.3</v>
      </c>
      <c r="I104" s="121">
        <f t="shared" si="1"/>
        <v>20.6</v>
      </c>
      <c r="J104" s="127"/>
    </row>
    <row r="105" spans="1:10" ht="108">
      <c r="A105" s="126"/>
      <c r="B105" s="119">
        <v>2</v>
      </c>
      <c r="C105" s="10" t="s">
        <v>789</v>
      </c>
      <c r="D105" s="130" t="s">
        <v>657</v>
      </c>
      <c r="E105" s="153"/>
      <c r="F105" s="154"/>
      <c r="G105" s="11" t="s">
        <v>790</v>
      </c>
      <c r="H105" s="14">
        <v>13.85</v>
      </c>
      <c r="I105" s="121">
        <f t="shared" si="1"/>
        <v>27.7</v>
      </c>
      <c r="J105" s="127"/>
    </row>
    <row r="106" spans="1:10" ht="108">
      <c r="A106" s="126"/>
      <c r="B106" s="119">
        <v>5</v>
      </c>
      <c r="C106" s="10" t="s">
        <v>789</v>
      </c>
      <c r="D106" s="130" t="s">
        <v>30</v>
      </c>
      <c r="E106" s="153"/>
      <c r="F106" s="154"/>
      <c r="G106" s="11" t="s">
        <v>790</v>
      </c>
      <c r="H106" s="14">
        <v>13.85</v>
      </c>
      <c r="I106" s="121">
        <f t="shared" si="1"/>
        <v>69.25</v>
      </c>
      <c r="J106" s="127"/>
    </row>
    <row r="107" spans="1:10" ht="108">
      <c r="A107" s="126"/>
      <c r="B107" s="119">
        <v>5</v>
      </c>
      <c r="C107" s="10" t="s">
        <v>791</v>
      </c>
      <c r="D107" s="130" t="s">
        <v>31</v>
      </c>
      <c r="E107" s="153"/>
      <c r="F107" s="154"/>
      <c r="G107" s="11" t="s">
        <v>792</v>
      </c>
      <c r="H107" s="14">
        <v>13.85</v>
      </c>
      <c r="I107" s="121">
        <f t="shared" si="1"/>
        <v>69.25</v>
      </c>
      <c r="J107" s="127"/>
    </row>
    <row r="108" spans="1:10" ht="108">
      <c r="A108" s="126"/>
      <c r="B108" s="119">
        <v>1</v>
      </c>
      <c r="C108" s="10" t="s">
        <v>793</v>
      </c>
      <c r="D108" s="130" t="s">
        <v>31</v>
      </c>
      <c r="E108" s="153"/>
      <c r="F108" s="154"/>
      <c r="G108" s="11" t="s">
        <v>794</v>
      </c>
      <c r="H108" s="14">
        <v>8.8800000000000008</v>
      </c>
      <c r="I108" s="121">
        <f t="shared" si="1"/>
        <v>8.8800000000000008</v>
      </c>
      <c r="J108" s="127"/>
    </row>
    <row r="109" spans="1:10" ht="108">
      <c r="A109" s="126"/>
      <c r="B109" s="119">
        <v>9</v>
      </c>
      <c r="C109" s="10" t="s">
        <v>795</v>
      </c>
      <c r="D109" s="130" t="s">
        <v>30</v>
      </c>
      <c r="E109" s="153"/>
      <c r="F109" s="154"/>
      <c r="G109" s="11" t="s">
        <v>796</v>
      </c>
      <c r="H109" s="14">
        <v>8.52</v>
      </c>
      <c r="I109" s="121">
        <f t="shared" si="1"/>
        <v>76.679999999999993</v>
      </c>
      <c r="J109" s="127"/>
    </row>
    <row r="110" spans="1:10" ht="108">
      <c r="A110" s="126"/>
      <c r="B110" s="119">
        <v>2</v>
      </c>
      <c r="C110" s="10" t="s">
        <v>795</v>
      </c>
      <c r="D110" s="130" t="s">
        <v>50</v>
      </c>
      <c r="E110" s="153"/>
      <c r="F110" s="154"/>
      <c r="G110" s="11" t="s">
        <v>796</v>
      </c>
      <c r="H110" s="14">
        <v>8.52</v>
      </c>
      <c r="I110" s="121">
        <f t="shared" si="1"/>
        <v>17.04</v>
      </c>
      <c r="J110" s="127"/>
    </row>
    <row r="111" spans="1:10" ht="144">
      <c r="A111" s="126"/>
      <c r="B111" s="119">
        <v>4</v>
      </c>
      <c r="C111" s="10" t="s">
        <v>797</v>
      </c>
      <c r="D111" s="130" t="s">
        <v>30</v>
      </c>
      <c r="E111" s="153" t="s">
        <v>679</v>
      </c>
      <c r="F111" s="154"/>
      <c r="G111" s="11" t="s">
        <v>798</v>
      </c>
      <c r="H111" s="14">
        <v>20.95</v>
      </c>
      <c r="I111" s="121">
        <f t="shared" si="1"/>
        <v>83.8</v>
      </c>
      <c r="J111" s="127"/>
    </row>
    <row r="112" spans="1:10" ht="144">
      <c r="A112" s="126"/>
      <c r="B112" s="119">
        <v>4</v>
      </c>
      <c r="C112" s="10" t="s">
        <v>797</v>
      </c>
      <c r="D112" s="130" t="s">
        <v>31</v>
      </c>
      <c r="E112" s="153" t="s">
        <v>679</v>
      </c>
      <c r="F112" s="154"/>
      <c r="G112" s="11" t="s">
        <v>798</v>
      </c>
      <c r="H112" s="14">
        <v>20.95</v>
      </c>
      <c r="I112" s="121">
        <f t="shared" si="1"/>
        <v>83.8</v>
      </c>
      <c r="J112" s="127"/>
    </row>
    <row r="113" spans="1:10" ht="144">
      <c r="A113" s="126"/>
      <c r="B113" s="119">
        <v>4</v>
      </c>
      <c r="C113" s="10" t="s">
        <v>799</v>
      </c>
      <c r="D113" s="130" t="s">
        <v>30</v>
      </c>
      <c r="E113" s="153" t="s">
        <v>679</v>
      </c>
      <c r="F113" s="154"/>
      <c r="G113" s="11" t="s">
        <v>800</v>
      </c>
      <c r="H113" s="14">
        <v>20.95</v>
      </c>
      <c r="I113" s="121">
        <f t="shared" si="1"/>
        <v>83.8</v>
      </c>
      <c r="J113" s="127"/>
    </row>
    <row r="114" spans="1:10" ht="144">
      <c r="A114" s="126"/>
      <c r="B114" s="119">
        <v>4</v>
      </c>
      <c r="C114" s="10" t="s">
        <v>799</v>
      </c>
      <c r="D114" s="130" t="s">
        <v>31</v>
      </c>
      <c r="E114" s="153" t="s">
        <v>679</v>
      </c>
      <c r="F114" s="154"/>
      <c r="G114" s="11" t="s">
        <v>800</v>
      </c>
      <c r="H114" s="14">
        <v>20.95</v>
      </c>
      <c r="I114" s="121">
        <f t="shared" si="1"/>
        <v>83.8</v>
      </c>
      <c r="J114" s="127"/>
    </row>
    <row r="115" spans="1:10" ht="156">
      <c r="A115" s="126"/>
      <c r="B115" s="119">
        <v>3</v>
      </c>
      <c r="C115" s="10" t="s">
        <v>801</v>
      </c>
      <c r="D115" s="130" t="s">
        <v>589</v>
      </c>
      <c r="E115" s="153"/>
      <c r="F115" s="154"/>
      <c r="G115" s="11" t="s">
        <v>956</v>
      </c>
      <c r="H115" s="14">
        <v>13.85</v>
      </c>
      <c r="I115" s="121">
        <f t="shared" si="1"/>
        <v>41.55</v>
      </c>
      <c r="J115" s="127"/>
    </row>
    <row r="116" spans="1:10" ht="156">
      <c r="A116" s="126"/>
      <c r="B116" s="119">
        <v>3</v>
      </c>
      <c r="C116" s="10" t="s">
        <v>801</v>
      </c>
      <c r="D116" s="130" t="s">
        <v>490</v>
      </c>
      <c r="E116" s="153"/>
      <c r="F116" s="154"/>
      <c r="G116" s="11" t="s">
        <v>956</v>
      </c>
      <c r="H116" s="14">
        <v>13.85</v>
      </c>
      <c r="I116" s="121">
        <f t="shared" si="1"/>
        <v>41.55</v>
      </c>
      <c r="J116" s="127"/>
    </row>
    <row r="117" spans="1:10" ht="156">
      <c r="A117" s="126"/>
      <c r="B117" s="119">
        <v>3</v>
      </c>
      <c r="C117" s="10" t="s">
        <v>801</v>
      </c>
      <c r="D117" s="130" t="s">
        <v>754</v>
      </c>
      <c r="E117" s="153"/>
      <c r="F117" s="154"/>
      <c r="G117" s="11" t="s">
        <v>956</v>
      </c>
      <c r="H117" s="14">
        <v>13.85</v>
      </c>
      <c r="I117" s="121">
        <f t="shared" si="1"/>
        <v>41.55</v>
      </c>
      <c r="J117" s="127"/>
    </row>
    <row r="118" spans="1:10" ht="156">
      <c r="A118" s="126"/>
      <c r="B118" s="119">
        <v>3</v>
      </c>
      <c r="C118" s="10" t="s">
        <v>801</v>
      </c>
      <c r="D118" s="130" t="s">
        <v>752</v>
      </c>
      <c r="E118" s="153"/>
      <c r="F118" s="154"/>
      <c r="G118" s="11" t="s">
        <v>956</v>
      </c>
      <c r="H118" s="14">
        <v>13.85</v>
      </c>
      <c r="I118" s="121">
        <f t="shared" si="1"/>
        <v>41.55</v>
      </c>
      <c r="J118" s="127"/>
    </row>
    <row r="119" spans="1:10" ht="108">
      <c r="A119" s="126"/>
      <c r="B119" s="119">
        <v>1</v>
      </c>
      <c r="C119" s="10" t="s">
        <v>802</v>
      </c>
      <c r="D119" s="130" t="s">
        <v>31</v>
      </c>
      <c r="E119" s="153"/>
      <c r="F119" s="154"/>
      <c r="G119" s="11" t="s">
        <v>803</v>
      </c>
      <c r="H119" s="14">
        <v>10.3</v>
      </c>
      <c r="I119" s="121">
        <f t="shared" si="1"/>
        <v>10.3</v>
      </c>
      <c r="J119" s="127"/>
    </row>
    <row r="120" spans="1:10" ht="108">
      <c r="A120" s="126"/>
      <c r="B120" s="119">
        <v>4</v>
      </c>
      <c r="C120" s="10" t="s">
        <v>802</v>
      </c>
      <c r="D120" s="130" t="s">
        <v>32</v>
      </c>
      <c r="E120" s="153"/>
      <c r="F120" s="154"/>
      <c r="G120" s="11" t="s">
        <v>803</v>
      </c>
      <c r="H120" s="14">
        <v>10.3</v>
      </c>
      <c r="I120" s="121">
        <f t="shared" si="1"/>
        <v>41.2</v>
      </c>
      <c r="J120" s="127"/>
    </row>
    <row r="121" spans="1:10" ht="96">
      <c r="A121" s="126"/>
      <c r="B121" s="119">
        <v>1</v>
      </c>
      <c r="C121" s="10" t="s">
        <v>804</v>
      </c>
      <c r="D121" s="130" t="s">
        <v>31</v>
      </c>
      <c r="E121" s="153"/>
      <c r="F121" s="154"/>
      <c r="G121" s="11" t="s">
        <v>805</v>
      </c>
      <c r="H121" s="14">
        <v>25.21</v>
      </c>
      <c r="I121" s="121">
        <f t="shared" si="1"/>
        <v>25.21</v>
      </c>
      <c r="J121" s="127"/>
    </row>
    <row r="122" spans="1:10" ht="132">
      <c r="A122" s="126"/>
      <c r="B122" s="119">
        <v>3</v>
      </c>
      <c r="C122" s="10" t="s">
        <v>806</v>
      </c>
      <c r="D122" s="130" t="s">
        <v>30</v>
      </c>
      <c r="E122" s="153" t="s">
        <v>279</v>
      </c>
      <c r="F122" s="154"/>
      <c r="G122" s="11" t="s">
        <v>807</v>
      </c>
      <c r="H122" s="14">
        <v>23.44</v>
      </c>
      <c r="I122" s="121">
        <f t="shared" si="1"/>
        <v>70.320000000000007</v>
      </c>
      <c r="J122" s="127"/>
    </row>
    <row r="123" spans="1:10" ht="132">
      <c r="A123" s="126"/>
      <c r="B123" s="119">
        <v>3</v>
      </c>
      <c r="C123" s="10" t="s">
        <v>806</v>
      </c>
      <c r="D123" s="130" t="s">
        <v>30</v>
      </c>
      <c r="E123" s="153" t="s">
        <v>277</v>
      </c>
      <c r="F123" s="154"/>
      <c r="G123" s="11" t="s">
        <v>807</v>
      </c>
      <c r="H123" s="14">
        <v>23.44</v>
      </c>
      <c r="I123" s="121">
        <f t="shared" si="1"/>
        <v>70.320000000000007</v>
      </c>
      <c r="J123" s="127"/>
    </row>
    <row r="124" spans="1:10" ht="132">
      <c r="A124" s="126"/>
      <c r="B124" s="119">
        <v>3</v>
      </c>
      <c r="C124" s="10" t="s">
        <v>808</v>
      </c>
      <c r="D124" s="130" t="s">
        <v>28</v>
      </c>
      <c r="E124" s="153" t="s">
        <v>279</v>
      </c>
      <c r="F124" s="154"/>
      <c r="G124" s="11" t="s">
        <v>809</v>
      </c>
      <c r="H124" s="14">
        <v>24.5</v>
      </c>
      <c r="I124" s="121">
        <f t="shared" si="1"/>
        <v>73.5</v>
      </c>
      <c r="J124" s="127"/>
    </row>
    <row r="125" spans="1:10" ht="132">
      <c r="A125" s="126"/>
      <c r="B125" s="119">
        <v>1</v>
      </c>
      <c r="C125" s="10" t="s">
        <v>808</v>
      </c>
      <c r="D125" s="130" t="s">
        <v>30</v>
      </c>
      <c r="E125" s="153" t="s">
        <v>279</v>
      </c>
      <c r="F125" s="154"/>
      <c r="G125" s="11" t="s">
        <v>809</v>
      </c>
      <c r="H125" s="14">
        <v>24.5</v>
      </c>
      <c r="I125" s="121">
        <f t="shared" si="1"/>
        <v>24.5</v>
      </c>
      <c r="J125" s="127"/>
    </row>
    <row r="126" spans="1:10" ht="132">
      <c r="A126" s="126"/>
      <c r="B126" s="119">
        <v>1</v>
      </c>
      <c r="C126" s="10" t="s">
        <v>808</v>
      </c>
      <c r="D126" s="130" t="s">
        <v>31</v>
      </c>
      <c r="E126" s="153" t="s">
        <v>279</v>
      </c>
      <c r="F126" s="154"/>
      <c r="G126" s="11" t="s">
        <v>809</v>
      </c>
      <c r="H126" s="14">
        <v>24.5</v>
      </c>
      <c r="I126" s="121">
        <f t="shared" si="1"/>
        <v>24.5</v>
      </c>
      <c r="J126" s="127"/>
    </row>
    <row r="127" spans="1:10" ht="132">
      <c r="A127" s="126"/>
      <c r="B127" s="119">
        <v>9</v>
      </c>
      <c r="C127" s="10" t="s">
        <v>810</v>
      </c>
      <c r="D127" s="130" t="s">
        <v>28</v>
      </c>
      <c r="E127" s="153" t="s">
        <v>279</v>
      </c>
      <c r="F127" s="154"/>
      <c r="G127" s="11" t="s">
        <v>811</v>
      </c>
      <c r="H127" s="14">
        <v>24.5</v>
      </c>
      <c r="I127" s="121">
        <f t="shared" si="1"/>
        <v>220.5</v>
      </c>
      <c r="J127" s="127"/>
    </row>
    <row r="128" spans="1:10" ht="132">
      <c r="A128" s="126"/>
      <c r="B128" s="119">
        <v>5</v>
      </c>
      <c r="C128" s="10" t="s">
        <v>810</v>
      </c>
      <c r="D128" s="130" t="s">
        <v>30</v>
      </c>
      <c r="E128" s="153" t="s">
        <v>279</v>
      </c>
      <c r="F128" s="154"/>
      <c r="G128" s="11" t="s">
        <v>811</v>
      </c>
      <c r="H128" s="14">
        <v>24.5</v>
      </c>
      <c r="I128" s="121">
        <f t="shared" si="1"/>
        <v>122.5</v>
      </c>
      <c r="J128" s="127"/>
    </row>
    <row r="129" spans="1:10" ht="132">
      <c r="A129" s="126"/>
      <c r="B129" s="119">
        <v>1</v>
      </c>
      <c r="C129" s="10" t="s">
        <v>810</v>
      </c>
      <c r="D129" s="130" t="s">
        <v>31</v>
      </c>
      <c r="E129" s="153" t="s">
        <v>279</v>
      </c>
      <c r="F129" s="154"/>
      <c r="G129" s="11" t="s">
        <v>811</v>
      </c>
      <c r="H129" s="14">
        <v>24.5</v>
      </c>
      <c r="I129" s="121">
        <f t="shared" si="1"/>
        <v>24.5</v>
      </c>
      <c r="J129" s="127"/>
    </row>
    <row r="130" spans="1:10" ht="120">
      <c r="A130" s="126"/>
      <c r="B130" s="119">
        <v>2</v>
      </c>
      <c r="C130" s="10" t="s">
        <v>812</v>
      </c>
      <c r="D130" s="130" t="s">
        <v>30</v>
      </c>
      <c r="E130" s="153" t="s">
        <v>279</v>
      </c>
      <c r="F130" s="154"/>
      <c r="G130" s="11" t="s">
        <v>813</v>
      </c>
      <c r="H130" s="14">
        <v>22.73</v>
      </c>
      <c r="I130" s="121">
        <f t="shared" si="1"/>
        <v>45.46</v>
      </c>
      <c r="J130" s="127"/>
    </row>
    <row r="131" spans="1:10" ht="120">
      <c r="A131" s="126"/>
      <c r="B131" s="119">
        <v>2</v>
      </c>
      <c r="C131" s="10" t="s">
        <v>812</v>
      </c>
      <c r="D131" s="130" t="s">
        <v>30</v>
      </c>
      <c r="E131" s="153" t="s">
        <v>679</v>
      </c>
      <c r="F131" s="154"/>
      <c r="G131" s="11" t="s">
        <v>813</v>
      </c>
      <c r="H131" s="14">
        <v>22.73</v>
      </c>
      <c r="I131" s="121">
        <f t="shared" si="1"/>
        <v>45.46</v>
      </c>
      <c r="J131" s="127"/>
    </row>
    <row r="132" spans="1:10" ht="120">
      <c r="A132" s="126"/>
      <c r="B132" s="119">
        <v>3</v>
      </c>
      <c r="C132" s="10" t="s">
        <v>812</v>
      </c>
      <c r="D132" s="130" t="s">
        <v>32</v>
      </c>
      <c r="E132" s="153" t="s">
        <v>279</v>
      </c>
      <c r="F132" s="154"/>
      <c r="G132" s="11" t="s">
        <v>813</v>
      </c>
      <c r="H132" s="14">
        <v>22.73</v>
      </c>
      <c r="I132" s="121">
        <f t="shared" si="1"/>
        <v>68.19</v>
      </c>
      <c r="J132" s="127"/>
    </row>
    <row r="133" spans="1:10" ht="120">
      <c r="A133" s="126"/>
      <c r="B133" s="119">
        <v>2</v>
      </c>
      <c r="C133" s="10" t="s">
        <v>814</v>
      </c>
      <c r="D133" s="130" t="s">
        <v>30</v>
      </c>
      <c r="E133" s="153" t="s">
        <v>279</v>
      </c>
      <c r="F133" s="154"/>
      <c r="G133" s="11" t="s">
        <v>815</v>
      </c>
      <c r="H133" s="14">
        <v>22.73</v>
      </c>
      <c r="I133" s="121">
        <f t="shared" si="1"/>
        <v>45.46</v>
      </c>
      <c r="J133" s="127"/>
    </row>
    <row r="134" spans="1:10" ht="120">
      <c r="A134" s="126"/>
      <c r="B134" s="119">
        <v>2</v>
      </c>
      <c r="C134" s="10" t="s">
        <v>814</v>
      </c>
      <c r="D134" s="130" t="s">
        <v>30</v>
      </c>
      <c r="E134" s="153" t="s">
        <v>679</v>
      </c>
      <c r="F134" s="154"/>
      <c r="G134" s="11" t="s">
        <v>815</v>
      </c>
      <c r="H134" s="14">
        <v>22.73</v>
      </c>
      <c r="I134" s="121">
        <f t="shared" si="1"/>
        <v>45.46</v>
      </c>
      <c r="J134" s="127"/>
    </row>
    <row r="135" spans="1:10" ht="120">
      <c r="A135" s="126"/>
      <c r="B135" s="119">
        <v>3</v>
      </c>
      <c r="C135" s="10" t="s">
        <v>814</v>
      </c>
      <c r="D135" s="130" t="s">
        <v>32</v>
      </c>
      <c r="E135" s="153" t="s">
        <v>279</v>
      </c>
      <c r="F135" s="154"/>
      <c r="G135" s="11" t="s">
        <v>815</v>
      </c>
      <c r="H135" s="14">
        <v>22.73</v>
      </c>
      <c r="I135" s="121">
        <f t="shared" si="1"/>
        <v>68.19</v>
      </c>
      <c r="J135" s="127"/>
    </row>
    <row r="136" spans="1:10" ht="108">
      <c r="A136" s="126"/>
      <c r="B136" s="119">
        <v>12</v>
      </c>
      <c r="C136" s="10" t="s">
        <v>816</v>
      </c>
      <c r="D136" s="130" t="s">
        <v>31</v>
      </c>
      <c r="E136" s="153" t="s">
        <v>679</v>
      </c>
      <c r="F136" s="154"/>
      <c r="G136" s="11" t="s">
        <v>817</v>
      </c>
      <c r="H136" s="14">
        <v>44.39</v>
      </c>
      <c r="I136" s="121">
        <f t="shared" si="1"/>
        <v>532.68000000000006</v>
      </c>
      <c r="J136" s="127"/>
    </row>
    <row r="137" spans="1:10" ht="132">
      <c r="A137" s="126"/>
      <c r="B137" s="119">
        <v>4</v>
      </c>
      <c r="C137" s="10" t="s">
        <v>818</v>
      </c>
      <c r="D137" s="130" t="s">
        <v>39</v>
      </c>
      <c r="E137" s="153"/>
      <c r="F137" s="154"/>
      <c r="G137" s="11" t="s">
        <v>819</v>
      </c>
      <c r="H137" s="14">
        <v>60.01</v>
      </c>
      <c r="I137" s="121">
        <f t="shared" si="1"/>
        <v>240.04</v>
      </c>
      <c r="J137" s="127"/>
    </row>
    <row r="138" spans="1:10" ht="132">
      <c r="A138" s="126"/>
      <c r="B138" s="119">
        <v>1</v>
      </c>
      <c r="C138" s="10" t="s">
        <v>818</v>
      </c>
      <c r="D138" s="130" t="s">
        <v>42</v>
      </c>
      <c r="E138" s="153"/>
      <c r="F138" s="154"/>
      <c r="G138" s="11" t="s">
        <v>819</v>
      </c>
      <c r="H138" s="14">
        <v>60.01</v>
      </c>
      <c r="I138" s="121">
        <f t="shared" si="1"/>
        <v>60.01</v>
      </c>
      <c r="J138" s="127"/>
    </row>
    <row r="139" spans="1:10" ht="132">
      <c r="A139" s="126"/>
      <c r="B139" s="119">
        <v>12</v>
      </c>
      <c r="C139" s="10" t="s">
        <v>820</v>
      </c>
      <c r="D139" s="130" t="s">
        <v>38</v>
      </c>
      <c r="E139" s="153"/>
      <c r="F139" s="154"/>
      <c r="G139" s="11" t="s">
        <v>821</v>
      </c>
      <c r="H139" s="14">
        <v>59.66</v>
      </c>
      <c r="I139" s="121">
        <f t="shared" si="1"/>
        <v>715.92</v>
      </c>
      <c r="J139" s="127"/>
    </row>
    <row r="140" spans="1:10" ht="132">
      <c r="A140" s="126"/>
      <c r="B140" s="119">
        <v>2</v>
      </c>
      <c r="C140" s="10" t="s">
        <v>820</v>
      </c>
      <c r="D140" s="130" t="s">
        <v>39</v>
      </c>
      <c r="E140" s="153"/>
      <c r="F140" s="154"/>
      <c r="G140" s="11" t="s">
        <v>821</v>
      </c>
      <c r="H140" s="14">
        <v>59.66</v>
      </c>
      <c r="I140" s="121">
        <f t="shared" si="1"/>
        <v>119.32</v>
      </c>
      <c r="J140" s="127"/>
    </row>
    <row r="141" spans="1:10" ht="132">
      <c r="A141" s="126"/>
      <c r="B141" s="119">
        <v>2</v>
      </c>
      <c r="C141" s="10" t="s">
        <v>820</v>
      </c>
      <c r="D141" s="130" t="s">
        <v>43</v>
      </c>
      <c r="E141" s="153"/>
      <c r="F141" s="154"/>
      <c r="G141" s="11" t="s">
        <v>821</v>
      </c>
      <c r="H141" s="14">
        <v>59.66</v>
      </c>
      <c r="I141" s="121">
        <f t="shared" si="1"/>
        <v>119.32</v>
      </c>
      <c r="J141" s="127"/>
    </row>
    <row r="142" spans="1:10" ht="144">
      <c r="A142" s="126"/>
      <c r="B142" s="119">
        <v>4</v>
      </c>
      <c r="C142" s="10" t="s">
        <v>822</v>
      </c>
      <c r="D142" s="130" t="s">
        <v>39</v>
      </c>
      <c r="E142" s="153" t="s">
        <v>279</v>
      </c>
      <c r="F142" s="154"/>
      <c r="G142" s="11" t="s">
        <v>823</v>
      </c>
      <c r="H142" s="14">
        <v>80.25</v>
      </c>
      <c r="I142" s="121">
        <f t="shared" si="1"/>
        <v>321</v>
      </c>
      <c r="J142" s="127"/>
    </row>
    <row r="143" spans="1:10" ht="144">
      <c r="A143" s="126"/>
      <c r="B143" s="119">
        <v>1</v>
      </c>
      <c r="C143" s="10" t="s">
        <v>822</v>
      </c>
      <c r="D143" s="130" t="s">
        <v>42</v>
      </c>
      <c r="E143" s="153" t="s">
        <v>279</v>
      </c>
      <c r="F143" s="154"/>
      <c r="G143" s="11" t="s">
        <v>823</v>
      </c>
      <c r="H143" s="14">
        <v>80.25</v>
      </c>
      <c r="I143" s="121">
        <f t="shared" si="1"/>
        <v>80.25</v>
      </c>
      <c r="J143" s="127"/>
    </row>
    <row r="144" spans="1:10" ht="108">
      <c r="A144" s="126"/>
      <c r="B144" s="119">
        <v>1</v>
      </c>
      <c r="C144" s="10" t="s">
        <v>824</v>
      </c>
      <c r="D144" s="130" t="s">
        <v>30</v>
      </c>
      <c r="E144" s="153" t="s">
        <v>273</v>
      </c>
      <c r="F144" s="154"/>
      <c r="G144" s="11" t="s">
        <v>825</v>
      </c>
      <c r="H144" s="14">
        <v>13.85</v>
      </c>
      <c r="I144" s="121">
        <f t="shared" si="1"/>
        <v>13.85</v>
      </c>
      <c r="J144" s="127"/>
    </row>
    <row r="145" spans="1:10" ht="108">
      <c r="A145" s="126"/>
      <c r="B145" s="119">
        <v>1</v>
      </c>
      <c r="C145" s="10" t="s">
        <v>824</v>
      </c>
      <c r="D145" s="130" t="s">
        <v>31</v>
      </c>
      <c r="E145" s="153" t="s">
        <v>273</v>
      </c>
      <c r="F145" s="154"/>
      <c r="G145" s="11" t="s">
        <v>825</v>
      </c>
      <c r="H145" s="14">
        <v>13.85</v>
      </c>
      <c r="I145" s="121">
        <f t="shared" si="1"/>
        <v>13.85</v>
      </c>
      <c r="J145" s="127"/>
    </row>
    <row r="146" spans="1:10" ht="108">
      <c r="A146" s="126"/>
      <c r="B146" s="119">
        <v>1</v>
      </c>
      <c r="C146" s="10" t="s">
        <v>824</v>
      </c>
      <c r="D146" s="130" t="s">
        <v>32</v>
      </c>
      <c r="E146" s="153" t="s">
        <v>273</v>
      </c>
      <c r="F146" s="154"/>
      <c r="G146" s="11" t="s">
        <v>825</v>
      </c>
      <c r="H146" s="14">
        <v>13.85</v>
      </c>
      <c r="I146" s="121">
        <f t="shared" si="1"/>
        <v>13.85</v>
      </c>
      <c r="J146" s="127"/>
    </row>
    <row r="147" spans="1:10" ht="108">
      <c r="A147" s="126"/>
      <c r="B147" s="119">
        <v>1</v>
      </c>
      <c r="C147" s="10" t="s">
        <v>824</v>
      </c>
      <c r="D147" s="130" t="s">
        <v>33</v>
      </c>
      <c r="E147" s="153" t="s">
        <v>273</v>
      </c>
      <c r="F147" s="154"/>
      <c r="G147" s="11" t="s">
        <v>825</v>
      </c>
      <c r="H147" s="14">
        <v>13.85</v>
      </c>
      <c r="I147" s="121">
        <f t="shared" si="1"/>
        <v>13.85</v>
      </c>
      <c r="J147" s="127"/>
    </row>
    <row r="148" spans="1:10" ht="108">
      <c r="A148" s="126"/>
      <c r="B148" s="119">
        <v>2</v>
      </c>
      <c r="C148" s="10" t="s">
        <v>826</v>
      </c>
      <c r="D148" s="130" t="s">
        <v>30</v>
      </c>
      <c r="E148" s="153" t="s">
        <v>112</v>
      </c>
      <c r="F148" s="154"/>
      <c r="G148" s="11" t="s">
        <v>827</v>
      </c>
      <c r="H148" s="14">
        <v>12.43</v>
      </c>
      <c r="I148" s="121">
        <f t="shared" si="1"/>
        <v>24.86</v>
      </c>
      <c r="J148" s="127"/>
    </row>
    <row r="149" spans="1:10" ht="108">
      <c r="A149" s="126"/>
      <c r="B149" s="119">
        <v>2</v>
      </c>
      <c r="C149" s="10" t="s">
        <v>826</v>
      </c>
      <c r="D149" s="130" t="s">
        <v>31</v>
      </c>
      <c r="E149" s="153" t="s">
        <v>112</v>
      </c>
      <c r="F149" s="154"/>
      <c r="G149" s="11" t="s">
        <v>827</v>
      </c>
      <c r="H149" s="14">
        <v>12.43</v>
      </c>
      <c r="I149" s="121">
        <f t="shared" si="1"/>
        <v>24.86</v>
      </c>
      <c r="J149" s="127"/>
    </row>
    <row r="150" spans="1:10" ht="108">
      <c r="A150" s="126"/>
      <c r="B150" s="119">
        <v>4</v>
      </c>
      <c r="C150" s="10" t="s">
        <v>828</v>
      </c>
      <c r="D150" s="130" t="s">
        <v>30</v>
      </c>
      <c r="E150" s="153"/>
      <c r="F150" s="154"/>
      <c r="G150" s="11" t="s">
        <v>829</v>
      </c>
      <c r="H150" s="14">
        <v>10.3</v>
      </c>
      <c r="I150" s="121">
        <f t="shared" ref="I150:I213" si="2">H150*B150</f>
        <v>41.2</v>
      </c>
      <c r="J150" s="127"/>
    </row>
    <row r="151" spans="1:10" ht="132">
      <c r="A151" s="126"/>
      <c r="B151" s="119">
        <v>2</v>
      </c>
      <c r="C151" s="10" t="s">
        <v>830</v>
      </c>
      <c r="D151" s="130" t="s">
        <v>28</v>
      </c>
      <c r="E151" s="153" t="s">
        <v>112</v>
      </c>
      <c r="F151" s="154"/>
      <c r="G151" s="11" t="s">
        <v>831</v>
      </c>
      <c r="H151" s="14">
        <v>20.95</v>
      </c>
      <c r="I151" s="121">
        <f t="shared" si="2"/>
        <v>41.9</v>
      </c>
      <c r="J151" s="127"/>
    </row>
    <row r="152" spans="1:10" ht="180">
      <c r="A152" s="126"/>
      <c r="B152" s="119">
        <v>1</v>
      </c>
      <c r="C152" s="10" t="s">
        <v>832</v>
      </c>
      <c r="D152" s="130" t="s">
        <v>240</v>
      </c>
      <c r="E152" s="153" t="s">
        <v>112</v>
      </c>
      <c r="F152" s="154"/>
      <c r="G152" s="11" t="s">
        <v>833</v>
      </c>
      <c r="H152" s="14">
        <v>47.58</v>
      </c>
      <c r="I152" s="121">
        <f t="shared" si="2"/>
        <v>47.58</v>
      </c>
      <c r="J152" s="127"/>
    </row>
    <row r="153" spans="1:10" ht="180">
      <c r="A153" s="126"/>
      <c r="B153" s="119">
        <v>1</v>
      </c>
      <c r="C153" s="10" t="s">
        <v>832</v>
      </c>
      <c r="D153" s="130" t="s">
        <v>241</v>
      </c>
      <c r="E153" s="153" t="s">
        <v>112</v>
      </c>
      <c r="F153" s="154"/>
      <c r="G153" s="11" t="s">
        <v>833</v>
      </c>
      <c r="H153" s="14">
        <v>47.58</v>
      </c>
      <c r="I153" s="121">
        <f t="shared" si="2"/>
        <v>47.58</v>
      </c>
      <c r="J153" s="127"/>
    </row>
    <row r="154" spans="1:10" ht="192">
      <c r="A154" s="126"/>
      <c r="B154" s="119">
        <v>2</v>
      </c>
      <c r="C154" s="10" t="s">
        <v>834</v>
      </c>
      <c r="D154" s="130" t="s">
        <v>236</v>
      </c>
      <c r="E154" s="153" t="s">
        <v>218</v>
      </c>
      <c r="F154" s="154"/>
      <c r="G154" s="11" t="s">
        <v>835</v>
      </c>
      <c r="H154" s="14">
        <v>29.83</v>
      </c>
      <c r="I154" s="121">
        <f t="shared" si="2"/>
        <v>59.66</v>
      </c>
      <c r="J154" s="127"/>
    </row>
    <row r="155" spans="1:10" ht="192">
      <c r="A155" s="126"/>
      <c r="B155" s="119">
        <v>2</v>
      </c>
      <c r="C155" s="10" t="s">
        <v>834</v>
      </c>
      <c r="D155" s="130" t="s">
        <v>236</v>
      </c>
      <c r="E155" s="153" t="s">
        <v>269</v>
      </c>
      <c r="F155" s="154"/>
      <c r="G155" s="11" t="s">
        <v>835</v>
      </c>
      <c r="H155" s="14">
        <v>29.83</v>
      </c>
      <c r="I155" s="121">
        <f t="shared" si="2"/>
        <v>59.66</v>
      </c>
      <c r="J155" s="127"/>
    </row>
    <row r="156" spans="1:10" ht="84">
      <c r="A156" s="126"/>
      <c r="B156" s="119">
        <v>12</v>
      </c>
      <c r="C156" s="10" t="s">
        <v>836</v>
      </c>
      <c r="D156" s="130" t="s">
        <v>28</v>
      </c>
      <c r="E156" s="153" t="s">
        <v>115</v>
      </c>
      <c r="F156" s="154"/>
      <c r="G156" s="11" t="s">
        <v>837</v>
      </c>
      <c r="H156" s="14">
        <v>4.97</v>
      </c>
      <c r="I156" s="121">
        <f t="shared" si="2"/>
        <v>59.64</v>
      </c>
      <c r="J156" s="127"/>
    </row>
    <row r="157" spans="1:10" ht="84">
      <c r="A157" s="126"/>
      <c r="B157" s="119">
        <v>3</v>
      </c>
      <c r="C157" s="10" t="s">
        <v>838</v>
      </c>
      <c r="D157" s="130" t="s">
        <v>28</v>
      </c>
      <c r="E157" s="153" t="s">
        <v>115</v>
      </c>
      <c r="F157" s="154"/>
      <c r="G157" s="11" t="s">
        <v>839</v>
      </c>
      <c r="H157" s="14">
        <v>4.97</v>
      </c>
      <c r="I157" s="121">
        <f t="shared" si="2"/>
        <v>14.91</v>
      </c>
      <c r="J157" s="127"/>
    </row>
    <row r="158" spans="1:10" ht="84">
      <c r="A158" s="126"/>
      <c r="B158" s="119">
        <v>19</v>
      </c>
      <c r="C158" s="10" t="s">
        <v>838</v>
      </c>
      <c r="D158" s="130" t="s">
        <v>30</v>
      </c>
      <c r="E158" s="153" t="s">
        <v>115</v>
      </c>
      <c r="F158" s="154"/>
      <c r="G158" s="11" t="s">
        <v>839</v>
      </c>
      <c r="H158" s="14">
        <v>4.97</v>
      </c>
      <c r="I158" s="121">
        <f t="shared" si="2"/>
        <v>94.429999999999993</v>
      </c>
      <c r="J158" s="127"/>
    </row>
    <row r="159" spans="1:10" ht="84">
      <c r="A159" s="126"/>
      <c r="B159" s="119">
        <v>8</v>
      </c>
      <c r="C159" s="10" t="s">
        <v>838</v>
      </c>
      <c r="D159" s="130" t="s">
        <v>31</v>
      </c>
      <c r="E159" s="153" t="s">
        <v>115</v>
      </c>
      <c r="F159" s="154"/>
      <c r="G159" s="11" t="s">
        <v>839</v>
      </c>
      <c r="H159" s="14">
        <v>4.97</v>
      </c>
      <c r="I159" s="121">
        <f t="shared" si="2"/>
        <v>39.76</v>
      </c>
      <c r="J159" s="127"/>
    </row>
    <row r="160" spans="1:10" ht="120">
      <c r="A160" s="126"/>
      <c r="B160" s="119">
        <v>2</v>
      </c>
      <c r="C160" s="10" t="s">
        <v>840</v>
      </c>
      <c r="D160" s="130" t="s">
        <v>33</v>
      </c>
      <c r="E160" s="153" t="s">
        <v>279</v>
      </c>
      <c r="F160" s="154"/>
      <c r="G160" s="11" t="s">
        <v>841</v>
      </c>
      <c r="H160" s="14">
        <v>20.95</v>
      </c>
      <c r="I160" s="121">
        <f t="shared" si="2"/>
        <v>41.9</v>
      </c>
      <c r="J160" s="127"/>
    </row>
    <row r="161" spans="1:10" ht="96">
      <c r="A161" s="126"/>
      <c r="B161" s="119">
        <v>2</v>
      </c>
      <c r="C161" s="10" t="s">
        <v>842</v>
      </c>
      <c r="D161" s="130" t="s">
        <v>30</v>
      </c>
      <c r="E161" s="153" t="s">
        <v>279</v>
      </c>
      <c r="F161" s="154"/>
      <c r="G161" s="11" t="s">
        <v>843</v>
      </c>
      <c r="H161" s="14">
        <v>20.95</v>
      </c>
      <c r="I161" s="121">
        <f t="shared" si="2"/>
        <v>41.9</v>
      </c>
      <c r="J161" s="127"/>
    </row>
    <row r="162" spans="1:10" ht="96">
      <c r="A162" s="126"/>
      <c r="B162" s="119">
        <v>2</v>
      </c>
      <c r="C162" s="10" t="s">
        <v>842</v>
      </c>
      <c r="D162" s="130" t="s">
        <v>30</v>
      </c>
      <c r="E162" s="153" t="s">
        <v>679</v>
      </c>
      <c r="F162" s="154"/>
      <c r="G162" s="11" t="s">
        <v>843</v>
      </c>
      <c r="H162" s="14">
        <v>20.95</v>
      </c>
      <c r="I162" s="121">
        <f t="shared" si="2"/>
        <v>41.9</v>
      </c>
      <c r="J162" s="127"/>
    </row>
    <row r="163" spans="1:10" ht="96">
      <c r="A163" s="126"/>
      <c r="B163" s="119">
        <v>2</v>
      </c>
      <c r="C163" s="10" t="s">
        <v>842</v>
      </c>
      <c r="D163" s="130" t="s">
        <v>30</v>
      </c>
      <c r="E163" s="153" t="s">
        <v>277</v>
      </c>
      <c r="F163" s="154"/>
      <c r="G163" s="11" t="s">
        <v>843</v>
      </c>
      <c r="H163" s="14">
        <v>20.95</v>
      </c>
      <c r="I163" s="121">
        <f t="shared" si="2"/>
        <v>41.9</v>
      </c>
      <c r="J163" s="127"/>
    </row>
    <row r="164" spans="1:10" ht="132">
      <c r="A164" s="126"/>
      <c r="B164" s="119">
        <v>3</v>
      </c>
      <c r="C164" s="10" t="s">
        <v>844</v>
      </c>
      <c r="D164" s="130" t="s">
        <v>28</v>
      </c>
      <c r="E164" s="153" t="s">
        <v>845</v>
      </c>
      <c r="F164" s="154"/>
      <c r="G164" s="11" t="s">
        <v>846</v>
      </c>
      <c r="H164" s="14">
        <v>35.159999999999997</v>
      </c>
      <c r="I164" s="121">
        <f t="shared" si="2"/>
        <v>105.47999999999999</v>
      </c>
      <c r="J164" s="127"/>
    </row>
    <row r="165" spans="1:10" ht="132">
      <c r="A165" s="126"/>
      <c r="B165" s="119">
        <v>4</v>
      </c>
      <c r="C165" s="10" t="s">
        <v>844</v>
      </c>
      <c r="D165" s="130" t="s">
        <v>30</v>
      </c>
      <c r="E165" s="153" t="s">
        <v>847</v>
      </c>
      <c r="F165" s="154"/>
      <c r="G165" s="11" t="s">
        <v>846</v>
      </c>
      <c r="H165" s="14">
        <v>35.159999999999997</v>
      </c>
      <c r="I165" s="121">
        <f t="shared" si="2"/>
        <v>140.63999999999999</v>
      </c>
      <c r="J165" s="127"/>
    </row>
    <row r="166" spans="1:10" ht="132">
      <c r="A166" s="126"/>
      <c r="B166" s="119">
        <v>4</v>
      </c>
      <c r="C166" s="10" t="s">
        <v>844</v>
      </c>
      <c r="D166" s="130" t="s">
        <v>30</v>
      </c>
      <c r="E166" s="153" t="s">
        <v>848</v>
      </c>
      <c r="F166" s="154"/>
      <c r="G166" s="11" t="s">
        <v>846</v>
      </c>
      <c r="H166" s="14">
        <v>35.159999999999997</v>
      </c>
      <c r="I166" s="121">
        <f t="shared" si="2"/>
        <v>140.63999999999999</v>
      </c>
      <c r="J166" s="127"/>
    </row>
    <row r="167" spans="1:10" ht="132">
      <c r="A167" s="126"/>
      <c r="B167" s="119">
        <v>39</v>
      </c>
      <c r="C167" s="10" t="s">
        <v>844</v>
      </c>
      <c r="D167" s="130" t="s">
        <v>30</v>
      </c>
      <c r="E167" s="153" t="s">
        <v>849</v>
      </c>
      <c r="F167" s="154"/>
      <c r="G167" s="11" t="s">
        <v>846</v>
      </c>
      <c r="H167" s="14">
        <v>35.159999999999997</v>
      </c>
      <c r="I167" s="121">
        <f t="shared" si="2"/>
        <v>1371.2399999999998</v>
      </c>
      <c r="J167" s="133"/>
    </row>
    <row r="168" spans="1:10" ht="96">
      <c r="A168" s="126"/>
      <c r="B168" s="119">
        <v>2</v>
      </c>
      <c r="C168" s="10" t="s">
        <v>850</v>
      </c>
      <c r="D168" s="130" t="s">
        <v>31</v>
      </c>
      <c r="E168" s="153" t="s">
        <v>679</v>
      </c>
      <c r="F168" s="154"/>
      <c r="G168" s="11" t="s">
        <v>851</v>
      </c>
      <c r="H168" s="14">
        <v>32.31</v>
      </c>
      <c r="I168" s="121">
        <f t="shared" si="2"/>
        <v>64.62</v>
      </c>
      <c r="J168" s="127"/>
    </row>
    <row r="169" spans="1:10" ht="96">
      <c r="A169" s="126"/>
      <c r="B169" s="119">
        <v>2</v>
      </c>
      <c r="C169" s="10" t="s">
        <v>850</v>
      </c>
      <c r="D169" s="130" t="s">
        <v>31</v>
      </c>
      <c r="E169" s="153" t="s">
        <v>277</v>
      </c>
      <c r="F169" s="154"/>
      <c r="G169" s="11" t="s">
        <v>851</v>
      </c>
      <c r="H169" s="14">
        <v>32.31</v>
      </c>
      <c r="I169" s="121">
        <f t="shared" si="2"/>
        <v>64.62</v>
      </c>
      <c r="J169" s="127"/>
    </row>
    <row r="170" spans="1:10" ht="168">
      <c r="A170" s="126"/>
      <c r="B170" s="119">
        <v>3</v>
      </c>
      <c r="C170" s="10" t="s">
        <v>852</v>
      </c>
      <c r="D170" s="130" t="s">
        <v>853</v>
      </c>
      <c r="E170" s="153"/>
      <c r="F170" s="154"/>
      <c r="G170" s="11" t="s">
        <v>854</v>
      </c>
      <c r="H170" s="14">
        <v>4.97</v>
      </c>
      <c r="I170" s="121">
        <f t="shared" si="2"/>
        <v>14.91</v>
      </c>
      <c r="J170" s="127"/>
    </row>
    <row r="171" spans="1:10" ht="108">
      <c r="A171" s="126"/>
      <c r="B171" s="119">
        <v>4</v>
      </c>
      <c r="C171" s="10" t="s">
        <v>855</v>
      </c>
      <c r="D171" s="130" t="s">
        <v>269</v>
      </c>
      <c r="E171" s="153"/>
      <c r="F171" s="154"/>
      <c r="G171" s="11" t="s">
        <v>856</v>
      </c>
      <c r="H171" s="14">
        <v>15.27</v>
      </c>
      <c r="I171" s="121">
        <f t="shared" si="2"/>
        <v>61.08</v>
      </c>
      <c r="J171" s="127"/>
    </row>
    <row r="172" spans="1:10" ht="108">
      <c r="A172" s="126"/>
      <c r="B172" s="119">
        <v>2</v>
      </c>
      <c r="C172" s="10" t="s">
        <v>857</v>
      </c>
      <c r="D172" s="130" t="s">
        <v>858</v>
      </c>
      <c r="E172" s="153"/>
      <c r="F172" s="154"/>
      <c r="G172" s="11" t="s">
        <v>859</v>
      </c>
      <c r="H172" s="14">
        <v>17.399999999999999</v>
      </c>
      <c r="I172" s="121">
        <f t="shared" si="2"/>
        <v>34.799999999999997</v>
      </c>
      <c r="J172" s="127"/>
    </row>
    <row r="173" spans="1:10" ht="108">
      <c r="A173" s="126"/>
      <c r="B173" s="119">
        <v>3</v>
      </c>
      <c r="C173" s="10" t="s">
        <v>857</v>
      </c>
      <c r="D173" s="130" t="s">
        <v>860</v>
      </c>
      <c r="E173" s="153"/>
      <c r="F173" s="154"/>
      <c r="G173" s="11" t="s">
        <v>859</v>
      </c>
      <c r="H173" s="14">
        <v>17.399999999999999</v>
      </c>
      <c r="I173" s="121">
        <f t="shared" si="2"/>
        <v>52.199999999999996</v>
      </c>
      <c r="J173" s="127"/>
    </row>
    <row r="174" spans="1:10" ht="144">
      <c r="A174" s="126"/>
      <c r="B174" s="119">
        <v>4</v>
      </c>
      <c r="C174" s="10" t="s">
        <v>861</v>
      </c>
      <c r="D174" s="130" t="s">
        <v>30</v>
      </c>
      <c r="E174" s="153" t="s">
        <v>276</v>
      </c>
      <c r="F174" s="154"/>
      <c r="G174" s="11" t="s">
        <v>862</v>
      </c>
      <c r="H174" s="14">
        <v>24.5</v>
      </c>
      <c r="I174" s="121">
        <f t="shared" si="2"/>
        <v>98</v>
      </c>
      <c r="J174" s="127"/>
    </row>
    <row r="175" spans="1:10" ht="96">
      <c r="A175" s="126"/>
      <c r="B175" s="119">
        <v>2</v>
      </c>
      <c r="C175" s="10" t="s">
        <v>863</v>
      </c>
      <c r="D175" s="130" t="s">
        <v>620</v>
      </c>
      <c r="E175" s="153" t="s">
        <v>31</v>
      </c>
      <c r="F175" s="154"/>
      <c r="G175" s="11" t="s">
        <v>864</v>
      </c>
      <c r="H175" s="14">
        <v>12.07</v>
      </c>
      <c r="I175" s="121">
        <f t="shared" si="2"/>
        <v>24.14</v>
      </c>
      <c r="J175" s="127"/>
    </row>
    <row r="176" spans="1:10" ht="96">
      <c r="A176" s="126"/>
      <c r="B176" s="119">
        <v>2</v>
      </c>
      <c r="C176" s="10" t="s">
        <v>863</v>
      </c>
      <c r="D176" s="130" t="s">
        <v>865</v>
      </c>
      <c r="E176" s="153" t="s">
        <v>31</v>
      </c>
      <c r="F176" s="154"/>
      <c r="G176" s="11" t="s">
        <v>864</v>
      </c>
      <c r="H176" s="14">
        <v>12.07</v>
      </c>
      <c r="I176" s="121">
        <f t="shared" si="2"/>
        <v>24.14</v>
      </c>
      <c r="J176" s="127"/>
    </row>
    <row r="177" spans="1:10" ht="132">
      <c r="A177" s="126"/>
      <c r="B177" s="119">
        <v>3</v>
      </c>
      <c r="C177" s="10" t="s">
        <v>866</v>
      </c>
      <c r="D177" s="130" t="s">
        <v>620</v>
      </c>
      <c r="E177" s="153" t="s">
        <v>31</v>
      </c>
      <c r="F177" s="154"/>
      <c r="G177" s="11" t="s">
        <v>867</v>
      </c>
      <c r="H177" s="14">
        <v>12.07</v>
      </c>
      <c r="I177" s="121">
        <f t="shared" si="2"/>
        <v>36.21</v>
      </c>
      <c r="J177" s="127"/>
    </row>
    <row r="178" spans="1:10" ht="132">
      <c r="A178" s="126"/>
      <c r="B178" s="119">
        <v>3</v>
      </c>
      <c r="C178" s="10" t="s">
        <v>866</v>
      </c>
      <c r="D178" s="130" t="s">
        <v>620</v>
      </c>
      <c r="E178" s="153" t="s">
        <v>32</v>
      </c>
      <c r="F178" s="154"/>
      <c r="G178" s="11" t="s">
        <v>867</v>
      </c>
      <c r="H178" s="14">
        <v>12.07</v>
      </c>
      <c r="I178" s="121">
        <f t="shared" si="2"/>
        <v>36.21</v>
      </c>
      <c r="J178" s="127"/>
    </row>
    <row r="179" spans="1:10" ht="132">
      <c r="A179" s="126"/>
      <c r="B179" s="119">
        <v>3</v>
      </c>
      <c r="C179" s="10" t="s">
        <v>866</v>
      </c>
      <c r="D179" s="130" t="s">
        <v>865</v>
      </c>
      <c r="E179" s="153" t="s">
        <v>32</v>
      </c>
      <c r="F179" s="154"/>
      <c r="G179" s="11" t="s">
        <v>867</v>
      </c>
      <c r="H179" s="14">
        <v>12.07</v>
      </c>
      <c r="I179" s="121">
        <f t="shared" si="2"/>
        <v>36.21</v>
      </c>
      <c r="J179" s="127"/>
    </row>
    <row r="180" spans="1:10" ht="132">
      <c r="A180" s="126"/>
      <c r="B180" s="119">
        <v>3</v>
      </c>
      <c r="C180" s="10" t="s">
        <v>866</v>
      </c>
      <c r="D180" s="130" t="s">
        <v>868</v>
      </c>
      <c r="E180" s="153" t="s">
        <v>32</v>
      </c>
      <c r="F180" s="154"/>
      <c r="G180" s="11" t="s">
        <v>867</v>
      </c>
      <c r="H180" s="14">
        <v>12.07</v>
      </c>
      <c r="I180" s="121">
        <f t="shared" si="2"/>
        <v>36.21</v>
      </c>
      <c r="J180" s="127"/>
    </row>
    <row r="181" spans="1:10" ht="108">
      <c r="A181" s="126"/>
      <c r="B181" s="119">
        <v>2</v>
      </c>
      <c r="C181" s="10" t="s">
        <v>869</v>
      </c>
      <c r="D181" s="130" t="s">
        <v>870</v>
      </c>
      <c r="E181" s="153" t="s">
        <v>279</v>
      </c>
      <c r="F181" s="154"/>
      <c r="G181" s="11" t="s">
        <v>871</v>
      </c>
      <c r="H181" s="14">
        <v>24.5</v>
      </c>
      <c r="I181" s="121">
        <f t="shared" si="2"/>
        <v>49</v>
      </c>
      <c r="J181" s="127"/>
    </row>
    <row r="182" spans="1:10" ht="108">
      <c r="A182" s="126"/>
      <c r="B182" s="119">
        <v>2</v>
      </c>
      <c r="C182" s="10" t="s">
        <v>869</v>
      </c>
      <c r="D182" s="130" t="s">
        <v>872</v>
      </c>
      <c r="E182" s="153" t="s">
        <v>279</v>
      </c>
      <c r="F182" s="154"/>
      <c r="G182" s="11" t="s">
        <v>871</v>
      </c>
      <c r="H182" s="14">
        <v>24.5</v>
      </c>
      <c r="I182" s="121">
        <f t="shared" si="2"/>
        <v>49</v>
      </c>
      <c r="J182" s="127"/>
    </row>
    <row r="183" spans="1:10" ht="156">
      <c r="A183" s="126"/>
      <c r="B183" s="119">
        <v>12</v>
      </c>
      <c r="C183" s="10" t="s">
        <v>873</v>
      </c>
      <c r="D183" s="130" t="s">
        <v>874</v>
      </c>
      <c r="E183" s="153" t="s">
        <v>32</v>
      </c>
      <c r="F183" s="154"/>
      <c r="G183" s="11" t="s">
        <v>875</v>
      </c>
      <c r="H183" s="14">
        <v>26.28</v>
      </c>
      <c r="I183" s="121">
        <f t="shared" si="2"/>
        <v>315.36</v>
      </c>
      <c r="J183" s="127"/>
    </row>
    <row r="184" spans="1:10" ht="132">
      <c r="A184" s="126"/>
      <c r="B184" s="119">
        <v>2</v>
      </c>
      <c r="C184" s="10" t="s">
        <v>876</v>
      </c>
      <c r="D184" s="130" t="s">
        <v>300</v>
      </c>
      <c r="E184" s="153" t="s">
        <v>245</v>
      </c>
      <c r="F184" s="154"/>
      <c r="G184" s="11" t="s">
        <v>877</v>
      </c>
      <c r="H184" s="14">
        <v>31.25</v>
      </c>
      <c r="I184" s="121">
        <f t="shared" si="2"/>
        <v>62.5</v>
      </c>
      <c r="J184" s="127"/>
    </row>
    <row r="185" spans="1:10" ht="144">
      <c r="A185" s="126"/>
      <c r="B185" s="119">
        <v>3</v>
      </c>
      <c r="C185" s="10" t="s">
        <v>606</v>
      </c>
      <c r="D185" s="130" t="s">
        <v>31</v>
      </c>
      <c r="E185" s="153" t="s">
        <v>751</v>
      </c>
      <c r="F185" s="154"/>
      <c r="G185" s="11" t="s">
        <v>608</v>
      </c>
      <c r="H185" s="14">
        <v>24.5</v>
      </c>
      <c r="I185" s="121">
        <f t="shared" si="2"/>
        <v>73.5</v>
      </c>
      <c r="J185" s="127"/>
    </row>
    <row r="186" spans="1:10" ht="120">
      <c r="A186" s="126"/>
      <c r="B186" s="119">
        <v>3</v>
      </c>
      <c r="C186" s="10" t="s">
        <v>878</v>
      </c>
      <c r="D186" s="130" t="s">
        <v>28</v>
      </c>
      <c r="E186" s="153" t="s">
        <v>279</v>
      </c>
      <c r="F186" s="154"/>
      <c r="G186" s="11" t="s">
        <v>879</v>
      </c>
      <c r="H186" s="14">
        <v>20.95</v>
      </c>
      <c r="I186" s="121">
        <f t="shared" si="2"/>
        <v>62.849999999999994</v>
      </c>
      <c r="J186" s="127"/>
    </row>
    <row r="187" spans="1:10" ht="120">
      <c r="A187" s="126"/>
      <c r="B187" s="119">
        <v>1</v>
      </c>
      <c r="C187" s="10" t="s">
        <v>878</v>
      </c>
      <c r="D187" s="130" t="s">
        <v>30</v>
      </c>
      <c r="E187" s="153" t="s">
        <v>279</v>
      </c>
      <c r="F187" s="154"/>
      <c r="G187" s="11" t="s">
        <v>879</v>
      </c>
      <c r="H187" s="14">
        <v>20.95</v>
      </c>
      <c r="I187" s="121">
        <f t="shared" si="2"/>
        <v>20.95</v>
      </c>
      <c r="J187" s="127"/>
    </row>
    <row r="188" spans="1:10" ht="120">
      <c r="A188" s="126"/>
      <c r="B188" s="119">
        <v>1</v>
      </c>
      <c r="C188" s="10" t="s">
        <v>878</v>
      </c>
      <c r="D188" s="130" t="s">
        <v>31</v>
      </c>
      <c r="E188" s="153" t="s">
        <v>279</v>
      </c>
      <c r="F188" s="154"/>
      <c r="G188" s="11" t="s">
        <v>879</v>
      </c>
      <c r="H188" s="14">
        <v>20.95</v>
      </c>
      <c r="I188" s="121">
        <f t="shared" si="2"/>
        <v>20.95</v>
      </c>
      <c r="J188" s="127"/>
    </row>
    <row r="189" spans="1:10" ht="120">
      <c r="A189" s="126"/>
      <c r="B189" s="119">
        <v>1</v>
      </c>
      <c r="C189" s="10" t="s">
        <v>880</v>
      </c>
      <c r="D189" s="130" t="s">
        <v>28</v>
      </c>
      <c r="E189" s="153" t="s">
        <v>279</v>
      </c>
      <c r="F189" s="154"/>
      <c r="G189" s="11" t="s">
        <v>881</v>
      </c>
      <c r="H189" s="14">
        <v>20.95</v>
      </c>
      <c r="I189" s="121">
        <f t="shared" si="2"/>
        <v>20.95</v>
      </c>
      <c r="J189" s="127"/>
    </row>
    <row r="190" spans="1:10" ht="120">
      <c r="A190" s="126"/>
      <c r="B190" s="119">
        <v>1</v>
      </c>
      <c r="C190" s="10" t="s">
        <v>880</v>
      </c>
      <c r="D190" s="130" t="s">
        <v>30</v>
      </c>
      <c r="E190" s="153" t="s">
        <v>279</v>
      </c>
      <c r="F190" s="154"/>
      <c r="G190" s="11" t="s">
        <v>881</v>
      </c>
      <c r="H190" s="14">
        <v>20.95</v>
      </c>
      <c r="I190" s="121">
        <f t="shared" si="2"/>
        <v>20.95</v>
      </c>
      <c r="J190" s="127"/>
    </row>
    <row r="191" spans="1:10" ht="120">
      <c r="A191" s="126"/>
      <c r="B191" s="119">
        <v>1</v>
      </c>
      <c r="C191" s="10" t="s">
        <v>880</v>
      </c>
      <c r="D191" s="130" t="s">
        <v>31</v>
      </c>
      <c r="E191" s="153" t="s">
        <v>279</v>
      </c>
      <c r="F191" s="154"/>
      <c r="G191" s="11" t="s">
        <v>881</v>
      </c>
      <c r="H191" s="14">
        <v>20.95</v>
      </c>
      <c r="I191" s="121">
        <f t="shared" si="2"/>
        <v>20.95</v>
      </c>
      <c r="J191" s="127"/>
    </row>
    <row r="192" spans="1:10" ht="96">
      <c r="A192" s="126"/>
      <c r="B192" s="119">
        <v>4</v>
      </c>
      <c r="C192" s="10" t="s">
        <v>882</v>
      </c>
      <c r="D192" s="130" t="s">
        <v>53</v>
      </c>
      <c r="E192" s="153"/>
      <c r="F192" s="154"/>
      <c r="G192" s="11" t="s">
        <v>883</v>
      </c>
      <c r="H192" s="14">
        <v>48.65</v>
      </c>
      <c r="I192" s="121">
        <f t="shared" si="2"/>
        <v>194.6</v>
      </c>
      <c r="J192" s="127"/>
    </row>
    <row r="193" spans="1:10" ht="192">
      <c r="A193" s="126"/>
      <c r="B193" s="119">
        <v>1</v>
      </c>
      <c r="C193" s="10" t="s">
        <v>884</v>
      </c>
      <c r="D193" s="130" t="s">
        <v>885</v>
      </c>
      <c r="E193" s="153"/>
      <c r="F193" s="154"/>
      <c r="G193" s="11" t="s">
        <v>886</v>
      </c>
      <c r="H193" s="14">
        <v>87</v>
      </c>
      <c r="I193" s="121">
        <f t="shared" si="2"/>
        <v>87</v>
      </c>
      <c r="J193" s="127"/>
    </row>
    <row r="194" spans="1:10" ht="84">
      <c r="A194" s="126"/>
      <c r="B194" s="119">
        <v>8</v>
      </c>
      <c r="C194" s="10" t="s">
        <v>887</v>
      </c>
      <c r="D194" s="130" t="s">
        <v>31</v>
      </c>
      <c r="E194" s="153"/>
      <c r="F194" s="154"/>
      <c r="G194" s="11" t="s">
        <v>888</v>
      </c>
      <c r="H194" s="14">
        <v>24.15</v>
      </c>
      <c r="I194" s="121">
        <f t="shared" si="2"/>
        <v>193.2</v>
      </c>
      <c r="J194" s="127"/>
    </row>
    <row r="195" spans="1:10" ht="84">
      <c r="A195" s="126"/>
      <c r="B195" s="119">
        <v>2</v>
      </c>
      <c r="C195" s="10" t="s">
        <v>887</v>
      </c>
      <c r="D195" s="130" t="s">
        <v>32</v>
      </c>
      <c r="E195" s="153"/>
      <c r="F195" s="154"/>
      <c r="G195" s="11" t="s">
        <v>888</v>
      </c>
      <c r="H195" s="14">
        <v>24.15</v>
      </c>
      <c r="I195" s="121">
        <f t="shared" si="2"/>
        <v>48.3</v>
      </c>
      <c r="J195" s="127"/>
    </row>
    <row r="196" spans="1:10" ht="108">
      <c r="A196" s="126"/>
      <c r="B196" s="119">
        <v>1</v>
      </c>
      <c r="C196" s="10" t="s">
        <v>889</v>
      </c>
      <c r="D196" s="130" t="s">
        <v>30</v>
      </c>
      <c r="E196" s="153" t="s">
        <v>112</v>
      </c>
      <c r="F196" s="154"/>
      <c r="G196" s="11" t="s">
        <v>243</v>
      </c>
      <c r="H196" s="14">
        <v>79.540000000000006</v>
      </c>
      <c r="I196" s="121">
        <f t="shared" si="2"/>
        <v>79.540000000000006</v>
      </c>
      <c r="J196" s="127"/>
    </row>
    <row r="197" spans="1:10" ht="108">
      <c r="A197" s="126"/>
      <c r="B197" s="119">
        <v>1</v>
      </c>
      <c r="C197" s="10" t="s">
        <v>889</v>
      </c>
      <c r="D197" s="130" t="s">
        <v>30</v>
      </c>
      <c r="E197" s="153" t="s">
        <v>271</v>
      </c>
      <c r="F197" s="154"/>
      <c r="G197" s="11" t="s">
        <v>243</v>
      </c>
      <c r="H197" s="14">
        <v>79.540000000000006</v>
      </c>
      <c r="I197" s="121">
        <f t="shared" si="2"/>
        <v>79.540000000000006</v>
      </c>
      <c r="J197" s="127"/>
    </row>
    <row r="198" spans="1:10" ht="108">
      <c r="A198" s="126"/>
      <c r="B198" s="119">
        <v>1</v>
      </c>
      <c r="C198" s="10" t="s">
        <v>889</v>
      </c>
      <c r="D198" s="130" t="s">
        <v>30</v>
      </c>
      <c r="E198" s="153" t="s">
        <v>317</v>
      </c>
      <c r="F198" s="154"/>
      <c r="G198" s="11" t="s">
        <v>243</v>
      </c>
      <c r="H198" s="14">
        <v>79.540000000000006</v>
      </c>
      <c r="I198" s="121">
        <f t="shared" si="2"/>
        <v>79.540000000000006</v>
      </c>
      <c r="J198" s="127"/>
    </row>
    <row r="199" spans="1:10" ht="108">
      <c r="A199" s="126"/>
      <c r="B199" s="119">
        <v>1</v>
      </c>
      <c r="C199" s="10" t="s">
        <v>890</v>
      </c>
      <c r="D199" s="130" t="s">
        <v>657</v>
      </c>
      <c r="E199" s="153"/>
      <c r="F199" s="154"/>
      <c r="G199" s="11" t="s">
        <v>891</v>
      </c>
      <c r="H199" s="14">
        <v>35.159999999999997</v>
      </c>
      <c r="I199" s="121">
        <f t="shared" si="2"/>
        <v>35.159999999999997</v>
      </c>
      <c r="J199" s="127"/>
    </row>
    <row r="200" spans="1:10" ht="108">
      <c r="A200" s="126"/>
      <c r="B200" s="119">
        <v>2</v>
      </c>
      <c r="C200" s="10" t="s">
        <v>892</v>
      </c>
      <c r="D200" s="130" t="s">
        <v>39</v>
      </c>
      <c r="E200" s="153"/>
      <c r="F200" s="154"/>
      <c r="G200" s="11" t="s">
        <v>893</v>
      </c>
      <c r="H200" s="14">
        <v>52.2</v>
      </c>
      <c r="I200" s="121">
        <f t="shared" si="2"/>
        <v>104.4</v>
      </c>
      <c r="J200" s="127"/>
    </row>
    <row r="201" spans="1:10" ht="108">
      <c r="A201" s="126"/>
      <c r="B201" s="119">
        <v>23</v>
      </c>
      <c r="C201" s="10" t="s">
        <v>892</v>
      </c>
      <c r="D201" s="130" t="s">
        <v>42</v>
      </c>
      <c r="E201" s="153"/>
      <c r="F201" s="154"/>
      <c r="G201" s="11" t="s">
        <v>893</v>
      </c>
      <c r="H201" s="14">
        <v>52.2</v>
      </c>
      <c r="I201" s="121">
        <f t="shared" si="2"/>
        <v>1200.6000000000001</v>
      </c>
      <c r="J201" s="133"/>
    </row>
    <row r="202" spans="1:10" ht="180">
      <c r="A202" s="126"/>
      <c r="B202" s="119">
        <v>1</v>
      </c>
      <c r="C202" s="10" t="s">
        <v>894</v>
      </c>
      <c r="D202" s="130" t="s">
        <v>40</v>
      </c>
      <c r="E202" s="153" t="s">
        <v>216</v>
      </c>
      <c r="F202" s="154"/>
      <c r="G202" s="11" t="s">
        <v>895</v>
      </c>
      <c r="H202" s="14">
        <v>135.65</v>
      </c>
      <c r="I202" s="121">
        <f t="shared" si="2"/>
        <v>135.65</v>
      </c>
      <c r="J202" s="127"/>
    </row>
    <row r="203" spans="1:10" ht="84">
      <c r="A203" s="126"/>
      <c r="B203" s="119">
        <v>1</v>
      </c>
      <c r="C203" s="10" t="s">
        <v>896</v>
      </c>
      <c r="D203" s="130" t="s">
        <v>30</v>
      </c>
      <c r="E203" s="153"/>
      <c r="F203" s="154"/>
      <c r="G203" s="11" t="s">
        <v>897</v>
      </c>
      <c r="H203" s="14">
        <v>35.159999999999997</v>
      </c>
      <c r="I203" s="121">
        <f t="shared" si="2"/>
        <v>35.159999999999997</v>
      </c>
      <c r="J203" s="127"/>
    </row>
    <row r="204" spans="1:10" ht="108">
      <c r="A204" s="126"/>
      <c r="B204" s="119">
        <v>2</v>
      </c>
      <c r="C204" s="10" t="s">
        <v>898</v>
      </c>
      <c r="D204" s="130" t="s">
        <v>30</v>
      </c>
      <c r="E204" s="153" t="s">
        <v>112</v>
      </c>
      <c r="F204" s="154"/>
      <c r="G204" s="11" t="s">
        <v>899</v>
      </c>
      <c r="H204" s="14">
        <v>44.03</v>
      </c>
      <c r="I204" s="121">
        <f t="shared" si="2"/>
        <v>88.06</v>
      </c>
      <c r="J204" s="127"/>
    </row>
    <row r="205" spans="1:10" ht="108">
      <c r="A205" s="126"/>
      <c r="B205" s="119">
        <v>2</v>
      </c>
      <c r="C205" s="10" t="s">
        <v>898</v>
      </c>
      <c r="D205" s="130" t="s">
        <v>30</v>
      </c>
      <c r="E205" s="153" t="s">
        <v>269</v>
      </c>
      <c r="F205" s="154"/>
      <c r="G205" s="11" t="s">
        <v>899</v>
      </c>
      <c r="H205" s="14">
        <v>44.03</v>
      </c>
      <c r="I205" s="121">
        <f t="shared" si="2"/>
        <v>88.06</v>
      </c>
      <c r="J205" s="127"/>
    </row>
    <row r="206" spans="1:10" ht="108">
      <c r="A206" s="126"/>
      <c r="B206" s="119">
        <v>2</v>
      </c>
      <c r="C206" s="10" t="s">
        <v>898</v>
      </c>
      <c r="D206" s="130" t="s">
        <v>30</v>
      </c>
      <c r="E206" s="153" t="s">
        <v>220</v>
      </c>
      <c r="F206" s="154"/>
      <c r="G206" s="11" t="s">
        <v>899</v>
      </c>
      <c r="H206" s="14">
        <v>44.03</v>
      </c>
      <c r="I206" s="121">
        <f t="shared" si="2"/>
        <v>88.06</v>
      </c>
      <c r="J206" s="127"/>
    </row>
    <row r="207" spans="1:10" ht="120">
      <c r="A207" s="126"/>
      <c r="B207" s="119">
        <v>1</v>
      </c>
      <c r="C207" s="10" t="s">
        <v>900</v>
      </c>
      <c r="D207" s="130" t="s">
        <v>112</v>
      </c>
      <c r="E207" s="153" t="s">
        <v>31</v>
      </c>
      <c r="F207" s="154"/>
      <c r="G207" s="11" t="s">
        <v>901</v>
      </c>
      <c r="H207" s="14">
        <v>44.03</v>
      </c>
      <c r="I207" s="121">
        <f t="shared" si="2"/>
        <v>44.03</v>
      </c>
      <c r="J207" s="127"/>
    </row>
    <row r="208" spans="1:10" ht="120">
      <c r="A208" s="126"/>
      <c r="B208" s="119">
        <v>1</v>
      </c>
      <c r="C208" s="10" t="s">
        <v>900</v>
      </c>
      <c r="D208" s="130" t="s">
        <v>269</v>
      </c>
      <c r="E208" s="153" t="s">
        <v>31</v>
      </c>
      <c r="F208" s="154"/>
      <c r="G208" s="11" t="s">
        <v>901</v>
      </c>
      <c r="H208" s="14">
        <v>44.03</v>
      </c>
      <c r="I208" s="121">
        <f t="shared" si="2"/>
        <v>44.03</v>
      </c>
      <c r="J208" s="127"/>
    </row>
    <row r="209" spans="1:10" ht="120">
      <c r="A209" s="126"/>
      <c r="B209" s="119">
        <v>1</v>
      </c>
      <c r="C209" s="10" t="s">
        <v>900</v>
      </c>
      <c r="D209" s="130" t="s">
        <v>220</v>
      </c>
      <c r="E209" s="153" t="s">
        <v>31</v>
      </c>
      <c r="F209" s="154"/>
      <c r="G209" s="11" t="s">
        <v>901</v>
      </c>
      <c r="H209" s="14">
        <v>44.03</v>
      </c>
      <c r="I209" s="121">
        <f t="shared" si="2"/>
        <v>44.03</v>
      </c>
      <c r="J209" s="127"/>
    </row>
    <row r="210" spans="1:10" ht="156">
      <c r="A210" s="126"/>
      <c r="B210" s="119">
        <v>1</v>
      </c>
      <c r="C210" s="10" t="s">
        <v>902</v>
      </c>
      <c r="D210" s="130" t="s">
        <v>30</v>
      </c>
      <c r="E210" s="153" t="s">
        <v>112</v>
      </c>
      <c r="F210" s="154"/>
      <c r="G210" s="11" t="s">
        <v>903</v>
      </c>
      <c r="H210" s="14">
        <v>52.91</v>
      </c>
      <c r="I210" s="121">
        <f t="shared" si="2"/>
        <v>52.91</v>
      </c>
      <c r="J210" s="127"/>
    </row>
    <row r="211" spans="1:10" ht="84">
      <c r="A211" s="126"/>
      <c r="B211" s="119">
        <v>9</v>
      </c>
      <c r="C211" s="10" t="s">
        <v>904</v>
      </c>
      <c r="D211" s="130" t="s">
        <v>216</v>
      </c>
      <c r="E211" s="153"/>
      <c r="F211" s="154"/>
      <c r="G211" s="11" t="s">
        <v>905</v>
      </c>
      <c r="H211" s="14">
        <v>35.159999999999997</v>
      </c>
      <c r="I211" s="121">
        <f t="shared" si="2"/>
        <v>316.43999999999994</v>
      </c>
      <c r="J211" s="127"/>
    </row>
    <row r="212" spans="1:10" ht="84">
      <c r="A212" s="126"/>
      <c r="B212" s="119">
        <v>1</v>
      </c>
      <c r="C212" s="10" t="s">
        <v>904</v>
      </c>
      <c r="D212" s="130" t="s">
        <v>269</v>
      </c>
      <c r="E212" s="153"/>
      <c r="F212" s="154"/>
      <c r="G212" s="11" t="s">
        <v>905</v>
      </c>
      <c r="H212" s="14">
        <v>35.159999999999997</v>
      </c>
      <c r="I212" s="121">
        <f t="shared" si="2"/>
        <v>35.159999999999997</v>
      </c>
      <c r="J212" s="127"/>
    </row>
    <row r="213" spans="1:10" ht="84">
      <c r="A213" s="126"/>
      <c r="B213" s="119">
        <v>1</v>
      </c>
      <c r="C213" s="10" t="s">
        <v>904</v>
      </c>
      <c r="D213" s="130" t="s">
        <v>220</v>
      </c>
      <c r="E213" s="153"/>
      <c r="F213" s="154"/>
      <c r="G213" s="11" t="s">
        <v>905</v>
      </c>
      <c r="H213" s="14">
        <v>35.159999999999997</v>
      </c>
      <c r="I213" s="121">
        <f t="shared" si="2"/>
        <v>35.159999999999997</v>
      </c>
      <c r="J213" s="127"/>
    </row>
    <row r="214" spans="1:10" ht="108">
      <c r="A214" s="126"/>
      <c r="B214" s="119">
        <v>2</v>
      </c>
      <c r="C214" s="10" t="s">
        <v>906</v>
      </c>
      <c r="D214" s="130" t="s">
        <v>28</v>
      </c>
      <c r="E214" s="153"/>
      <c r="F214" s="154"/>
      <c r="G214" s="11" t="s">
        <v>907</v>
      </c>
      <c r="H214" s="14">
        <v>45.81</v>
      </c>
      <c r="I214" s="121">
        <f t="shared" ref="I214:I241" si="3">H214*B214</f>
        <v>91.62</v>
      </c>
      <c r="J214" s="127"/>
    </row>
    <row r="215" spans="1:10" ht="120">
      <c r="A215" s="126"/>
      <c r="B215" s="119">
        <v>3</v>
      </c>
      <c r="C215" s="10" t="s">
        <v>908</v>
      </c>
      <c r="D215" s="130" t="s">
        <v>33</v>
      </c>
      <c r="E215" s="153" t="s">
        <v>279</v>
      </c>
      <c r="F215" s="154"/>
      <c r="G215" s="11" t="s">
        <v>909</v>
      </c>
      <c r="H215" s="14">
        <v>68.180000000000007</v>
      </c>
      <c r="I215" s="121">
        <f t="shared" si="3"/>
        <v>204.54000000000002</v>
      </c>
      <c r="J215" s="127"/>
    </row>
    <row r="216" spans="1:10" ht="120">
      <c r="A216" s="126"/>
      <c r="B216" s="119">
        <v>6</v>
      </c>
      <c r="C216" s="10" t="s">
        <v>908</v>
      </c>
      <c r="D216" s="130" t="s">
        <v>33</v>
      </c>
      <c r="E216" s="153" t="s">
        <v>277</v>
      </c>
      <c r="F216" s="154"/>
      <c r="G216" s="11" t="s">
        <v>909</v>
      </c>
      <c r="H216" s="14">
        <v>68.180000000000007</v>
      </c>
      <c r="I216" s="121">
        <f t="shared" si="3"/>
        <v>409.08000000000004</v>
      </c>
      <c r="J216" s="127"/>
    </row>
    <row r="217" spans="1:10" ht="120">
      <c r="A217" s="126"/>
      <c r="B217" s="119">
        <v>6</v>
      </c>
      <c r="C217" s="10" t="s">
        <v>908</v>
      </c>
      <c r="D217" s="130" t="s">
        <v>33</v>
      </c>
      <c r="E217" s="153" t="s">
        <v>754</v>
      </c>
      <c r="F217" s="154"/>
      <c r="G217" s="11" t="s">
        <v>909</v>
      </c>
      <c r="H217" s="14">
        <v>68.180000000000007</v>
      </c>
      <c r="I217" s="121">
        <f t="shared" si="3"/>
        <v>409.08000000000004</v>
      </c>
      <c r="J217" s="127"/>
    </row>
    <row r="218" spans="1:10" ht="120">
      <c r="A218" s="126"/>
      <c r="B218" s="119">
        <v>2</v>
      </c>
      <c r="C218" s="10" t="s">
        <v>910</v>
      </c>
      <c r="D218" s="130" t="s">
        <v>30</v>
      </c>
      <c r="E218" s="153" t="s">
        <v>679</v>
      </c>
      <c r="F218" s="154"/>
      <c r="G218" s="11" t="s">
        <v>911</v>
      </c>
      <c r="H218" s="14">
        <v>49</v>
      </c>
      <c r="I218" s="121">
        <f t="shared" si="3"/>
        <v>98</v>
      </c>
      <c r="J218" s="127"/>
    </row>
    <row r="219" spans="1:10" ht="120">
      <c r="A219" s="126"/>
      <c r="B219" s="119">
        <v>1</v>
      </c>
      <c r="C219" s="10" t="s">
        <v>910</v>
      </c>
      <c r="D219" s="130" t="s">
        <v>30</v>
      </c>
      <c r="E219" s="153" t="s">
        <v>750</v>
      </c>
      <c r="F219" s="154"/>
      <c r="G219" s="11" t="s">
        <v>911</v>
      </c>
      <c r="H219" s="14">
        <v>49</v>
      </c>
      <c r="I219" s="121">
        <f t="shared" si="3"/>
        <v>49</v>
      </c>
      <c r="J219" s="127"/>
    </row>
    <row r="220" spans="1:10" ht="120">
      <c r="A220" s="126"/>
      <c r="B220" s="119">
        <v>1</v>
      </c>
      <c r="C220" s="10" t="s">
        <v>912</v>
      </c>
      <c r="D220" s="130" t="s">
        <v>30</v>
      </c>
      <c r="E220" s="153" t="s">
        <v>679</v>
      </c>
      <c r="F220" s="154"/>
      <c r="G220" s="11" t="s">
        <v>913</v>
      </c>
      <c r="H220" s="14">
        <v>49.36</v>
      </c>
      <c r="I220" s="121">
        <f t="shared" si="3"/>
        <v>49.36</v>
      </c>
      <c r="J220" s="127"/>
    </row>
    <row r="221" spans="1:10" ht="108">
      <c r="A221" s="126"/>
      <c r="B221" s="119">
        <v>1</v>
      </c>
      <c r="C221" s="10" t="s">
        <v>914</v>
      </c>
      <c r="D221" s="130" t="s">
        <v>30</v>
      </c>
      <c r="E221" s="153" t="s">
        <v>679</v>
      </c>
      <c r="F221" s="154"/>
      <c r="G221" s="11" t="s">
        <v>915</v>
      </c>
      <c r="H221" s="14">
        <v>58.24</v>
      </c>
      <c r="I221" s="121">
        <f t="shared" si="3"/>
        <v>58.24</v>
      </c>
      <c r="J221" s="127"/>
    </row>
    <row r="222" spans="1:10" ht="108">
      <c r="A222" s="126"/>
      <c r="B222" s="119">
        <v>3</v>
      </c>
      <c r="C222" s="10" t="s">
        <v>914</v>
      </c>
      <c r="D222" s="130" t="s">
        <v>31</v>
      </c>
      <c r="E222" s="153" t="s">
        <v>279</v>
      </c>
      <c r="F222" s="154"/>
      <c r="G222" s="11" t="s">
        <v>915</v>
      </c>
      <c r="H222" s="14">
        <v>58.24</v>
      </c>
      <c r="I222" s="121">
        <f t="shared" si="3"/>
        <v>174.72</v>
      </c>
      <c r="J222" s="127"/>
    </row>
    <row r="223" spans="1:10" ht="120">
      <c r="A223" s="126"/>
      <c r="B223" s="119">
        <v>3</v>
      </c>
      <c r="C223" s="10" t="s">
        <v>916</v>
      </c>
      <c r="D223" s="130" t="s">
        <v>30</v>
      </c>
      <c r="E223" s="153" t="s">
        <v>679</v>
      </c>
      <c r="F223" s="154"/>
      <c r="G223" s="11" t="s">
        <v>917</v>
      </c>
      <c r="H223" s="14">
        <v>55.4</v>
      </c>
      <c r="I223" s="121">
        <f t="shared" si="3"/>
        <v>166.2</v>
      </c>
      <c r="J223" s="127"/>
    </row>
    <row r="224" spans="1:10" ht="120">
      <c r="A224" s="126"/>
      <c r="B224" s="119">
        <v>7</v>
      </c>
      <c r="C224" s="10" t="s">
        <v>916</v>
      </c>
      <c r="D224" s="130" t="s">
        <v>31</v>
      </c>
      <c r="E224" s="153" t="s">
        <v>279</v>
      </c>
      <c r="F224" s="154"/>
      <c r="G224" s="11" t="s">
        <v>917</v>
      </c>
      <c r="H224" s="14">
        <v>55.4</v>
      </c>
      <c r="I224" s="121">
        <f t="shared" si="3"/>
        <v>387.8</v>
      </c>
      <c r="J224" s="127"/>
    </row>
    <row r="225" spans="1:10" ht="120">
      <c r="A225" s="126"/>
      <c r="B225" s="119">
        <v>2</v>
      </c>
      <c r="C225" s="10" t="s">
        <v>916</v>
      </c>
      <c r="D225" s="130" t="s">
        <v>31</v>
      </c>
      <c r="E225" s="153" t="s">
        <v>277</v>
      </c>
      <c r="F225" s="154"/>
      <c r="G225" s="11" t="s">
        <v>917</v>
      </c>
      <c r="H225" s="14">
        <v>55.4</v>
      </c>
      <c r="I225" s="121">
        <f t="shared" si="3"/>
        <v>110.8</v>
      </c>
      <c r="J225" s="127"/>
    </row>
    <row r="226" spans="1:10" ht="168">
      <c r="A226" s="126"/>
      <c r="B226" s="119">
        <v>1</v>
      </c>
      <c r="C226" s="10" t="s">
        <v>918</v>
      </c>
      <c r="D226" s="130" t="s">
        <v>32</v>
      </c>
      <c r="E226" s="153" t="s">
        <v>271</v>
      </c>
      <c r="F226" s="154"/>
      <c r="G226" s="11" t="s">
        <v>919</v>
      </c>
      <c r="H226" s="14">
        <v>143.46</v>
      </c>
      <c r="I226" s="121">
        <f t="shared" si="3"/>
        <v>143.46</v>
      </c>
      <c r="J226" s="127"/>
    </row>
    <row r="227" spans="1:10" ht="120">
      <c r="A227" s="126"/>
      <c r="B227" s="119">
        <v>2</v>
      </c>
      <c r="C227" s="10" t="s">
        <v>920</v>
      </c>
      <c r="D227" s="130" t="s">
        <v>42</v>
      </c>
      <c r="E227" s="153" t="s">
        <v>679</v>
      </c>
      <c r="F227" s="154"/>
      <c r="G227" s="11" t="s">
        <v>921</v>
      </c>
      <c r="H227" s="14">
        <v>60.01</v>
      </c>
      <c r="I227" s="121">
        <f t="shared" si="3"/>
        <v>120.02</v>
      </c>
      <c r="J227" s="127"/>
    </row>
    <row r="228" spans="1:10" ht="120">
      <c r="A228" s="126"/>
      <c r="B228" s="119">
        <v>1</v>
      </c>
      <c r="C228" s="10" t="s">
        <v>922</v>
      </c>
      <c r="D228" s="130" t="s">
        <v>42</v>
      </c>
      <c r="E228" s="153" t="s">
        <v>279</v>
      </c>
      <c r="F228" s="154"/>
      <c r="G228" s="11" t="s">
        <v>923</v>
      </c>
      <c r="H228" s="14">
        <v>68.180000000000007</v>
      </c>
      <c r="I228" s="121">
        <f t="shared" si="3"/>
        <v>68.180000000000007</v>
      </c>
      <c r="J228" s="127"/>
    </row>
    <row r="229" spans="1:10" ht="120">
      <c r="A229" s="126"/>
      <c r="B229" s="119">
        <v>1</v>
      </c>
      <c r="C229" s="10" t="s">
        <v>922</v>
      </c>
      <c r="D229" s="130" t="s">
        <v>42</v>
      </c>
      <c r="E229" s="153" t="s">
        <v>679</v>
      </c>
      <c r="F229" s="154"/>
      <c r="G229" s="11" t="s">
        <v>923</v>
      </c>
      <c r="H229" s="14">
        <v>68.180000000000007</v>
      </c>
      <c r="I229" s="121">
        <f t="shared" si="3"/>
        <v>68.180000000000007</v>
      </c>
      <c r="J229" s="127"/>
    </row>
    <row r="230" spans="1:10" ht="192">
      <c r="A230" s="126"/>
      <c r="B230" s="119">
        <v>1</v>
      </c>
      <c r="C230" s="10" t="s">
        <v>924</v>
      </c>
      <c r="D230" s="130" t="s">
        <v>39</v>
      </c>
      <c r="E230" s="153" t="s">
        <v>218</v>
      </c>
      <c r="F230" s="154"/>
      <c r="G230" s="11" t="s">
        <v>925</v>
      </c>
      <c r="H230" s="14">
        <v>145.59</v>
      </c>
      <c r="I230" s="121">
        <f t="shared" si="3"/>
        <v>145.59</v>
      </c>
      <c r="J230" s="127"/>
    </row>
    <row r="231" spans="1:10" ht="96">
      <c r="A231" s="126"/>
      <c r="B231" s="119">
        <v>2</v>
      </c>
      <c r="C231" s="10" t="s">
        <v>926</v>
      </c>
      <c r="D231" s="130" t="s">
        <v>30</v>
      </c>
      <c r="E231" s="153" t="s">
        <v>277</v>
      </c>
      <c r="F231" s="154"/>
      <c r="G231" s="11" t="s">
        <v>927</v>
      </c>
      <c r="H231" s="14">
        <v>52.2</v>
      </c>
      <c r="I231" s="121">
        <f t="shared" si="3"/>
        <v>104.4</v>
      </c>
      <c r="J231" s="127"/>
    </row>
    <row r="232" spans="1:10" ht="96">
      <c r="A232" s="126"/>
      <c r="B232" s="119">
        <v>1</v>
      </c>
      <c r="C232" s="10" t="s">
        <v>926</v>
      </c>
      <c r="D232" s="130" t="s">
        <v>30</v>
      </c>
      <c r="E232" s="153" t="s">
        <v>750</v>
      </c>
      <c r="F232" s="154"/>
      <c r="G232" s="11" t="s">
        <v>927</v>
      </c>
      <c r="H232" s="14">
        <v>52.2</v>
      </c>
      <c r="I232" s="121">
        <f t="shared" si="3"/>
        <v>52.2</v>
      </c>
      <c r="J232" s="127"/>
    </row>
    <row r="233" spans="1:10" ht="96">
      <c r="A233" s="126"/>
      <c r="B233" s="119">
        <v>2</v>
      </c>
      <c r="C233" s="10" t="s">
        <v>926</v>
      </c>
      <c r="D233" s="130" t="s">
        <v>31</v>
      </c>
      <c r="E233" s="153" t="s">
        <v>679</v>
      </c>
      <c r="F233" s="154"/>
      <c r="G233" s="11" t="s">
        <v>927</v>
      </c>
      <c r="H233" s="14">
        <v>52.2</v>
      </c>
      <c r="I233" s="121">
        <f t="shared" si="3"/>
        <v>104.4</v>
      </c>
      <c r="J233" s="127"/>
    </row>
    <row r="234" spans="1:10" ht="120">
      <c r="A234" s="126"/>
      <c r="B234" s="119">
        <v>2</v>
      </c>
      <c r="C234" s="10" t="s">
        <v>928</v>
      </c>
      <c r="D234" s="130" t="s">
        <v>30</v>
      </c>
      <c r="E234" s="153" t="s">
        <v>929</v>
      </c>
      <c r="F234" s="154"/>
      <c r="G234" s="11" t="s">
        <v>930</v>
      </c>
      <c r="H234" s="14">
        <v>73.86</v>
      </c>
      <c r="I234" s="121">
        <f t="shared" si="3"/>
        <v>147.72</v>
      </c>
      <c r="J234" s="127"/>
    </row>
    <row r="235" spans="1:10" ht="108">
      <c r="A235" s="126"/>
      <c r="B235" s="119">
        <v>2</v>
      </c>
      <c r="C235" s="10" t="s">
        <v>931</v>
      </c>
      <c r="D235" s="130" t="s">
        <v>30</v>
      </c>
      <c r="E235" s="153" t="s">
        <v>277</v>
      </c>
      <c r="F235" s="154"/>
      <c r="G235" s="11" t="s">
        <v>932</v>
      </c>
      <c r="H235" s="14">
        <v>55.04</v>
      </c>
      <c r="I235" s="121">
        <f t="shared" si="3"/>
        <v>110.08</v>
      </c>
      <c r="J235" s="127"/>
    </row>
    <row r="236" spans="1:10" ht="108">
      <c r="A236" s="126"/>
      <c r="B236" s="119">
        <v>3</v>
      </c>
      <c r="C236" s="10" t="s">
        <v>933</v>
      </c>
      <c r="D236" s="130" t="s">
        <v>28</v>
      </c>
      <c r="E236" s="153" t="s">
        <v>279</v>
      </c>
      <c r="F236" s="154"/>
      <c r="G236" s="11" t="s">
        <v>934</v>
      </c>
      <c r="H236" s="14">
        <v>54.69</v>
      </c>
      <c r="I236" s="121">
        <f t="shared" si="3"/>
        <v>164.07</v>
      </c>
      <c r="J236" s="127"/>
    </row>
    <row r="237" spans="1:10" ht="108">
      <c r="A237" s="126"/>
      <c r="B237" s="119">
        <v>3</v>
      </c>
      <c r="C237" s="10" t="s">
        <v>933</v>
      </c>
      <c r="D237" s="130" t="s">
        <v>30</v>
      </c>
      <c r="E237" s="153" t="s">
        <v>279</v>
      </c>
      <c r="F237" s="154"/>
      <c r="G237" s="11" t="s">
        <v>934</v>
      </c>
      <c r="H237" s="14">
        <v>54.69</v>
      </c>
      <c r="I237" s="121">
        <f t="shared" si="3"/>
        <v>164.07</v>
      </c>
      <c r="J237" s="127"/>
    </row>
    <row r="238" spans="1:10" ht="108">
      <c r="A238" s="126"/>
      <c r="B238" s="119">
        <v>3</v>
      </c>
      <c r="C238" s="10" t="s">
        <v>933</v>
      </c>
      <c r="D238" s="130" t="s">
        <v>31</v>
      </c>
      <c r="E238" s="153" t="s">
        <v>279</v>
      </c>
      <c r="F238" s="154"/>
      <c r="G238" s="11" t="s">
        <v>934</v>
      </c>
      <c r="H238" s="14">
        <v>54.69</v>
      </c>
      <c r="I238" s="121">
        <f t="shared" si="3"/>
        <v>164.07</v>
      </c>
      <c r="J238" s="127"/>
    </row>
    <row r="239" spans="1:10" ht="108">
      <c r="A239" s="126"/>
      <c r="B239" s="119">
        <v>1</v>
      </c>
      <c r="C239" s="10" t="s">
        <v>935</v>
      </c>
      <c r="D239" s="130" t="s">
        <v>42</v>
      </c>
      <c r="E239" s="153"/>
      <c r="F239" s="154"/>
      <c r="G239" s="11" t="s">
        <v>936</v>
      </c>
      <c r="H239" s="14">
        <v>174</v>
      </c>
      <c r="I239" s="121">
        <f t="shared" si="3"/>
        <v>174</v>
      </c>
      <c r="J239" s="127"/>
    </row>
    <row r="240" spans="1:10" ht="132">
      <c r="A240" s="126"/>
      <c r="B240" s="119">
        <v>1</v>
      </c>
      <c r="C240" s="10" t="s">
        <v>937</v>
      </c>
      <c r="D240" s="130" t="s">
        <v>31</v>
      </c>
      <c r="E240" s="153" t="s">
        <v>279</v>
      </c>
      <c r="F240" s="154"/>
      <c r="G240" s="11" t="s">
        <v>938</v>
      </c>
      <c r="H240" s="14">
        <v>131.38999999999999</v>
      </c>
      <c r="I240" s="121">
        <f t="shared" si="3"/>
        <v>131.38999999999999</v>
      </c>
      <c r="J240" s="127"/>
    </row>
    <row r="241" spans="1:10" ht="120">
      <c r="A241" s="126"/>
      <c r="B241" s="120">
        <v>1</v>
      </c>
      <c r="C241" s="12" t="s">
        <v>939</v>
      </c>
      <c r="D241" s="131" t="s">
        <v>34</v>
      </c>
      <c r="E241" s="163"/>
      <c r="F241" s="164"/>
      <c r="G241" s="13" t="s">
        <v>940</v>
      </c>
      <c r="H241" s="15">
        <v>66.400000000000006</v>
      </c>
      <c r="I241" s="122">
        <f t="shared" si="3"/>
        <v>66.400000000000006</v>
      </c>
      <c r="J241" s="127"/>
    </row>
  </sheetData>
  <mergeCells count="224">
    <mergeCell ref="E240:F240"/>
    <mergeCell ref="E241:F241"/>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53"/>
  <sheetViews>
    <sheetView topLeftCell="A220" zoomScale="90" zoomScaleNormal="90" workbookViewId="0">
      <selection activeCell="O24" sqref="O2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19634.730000000021</v>
      </c>
      <c r="O2" t="s">
        <v>188</v>
      </c>
    </row>
    <row r="3" spans="1:15" ht="12.75" customHeight="1">
      <c r="A3" s="126"/>
      <c r="B3" s="134" t="s">
        <v>140</v>
      </c>
      <c r="C3" s="132"/>
      <c r="D3" s="132"/>
      <c r="E3" s="132"/>
      <c r="F3" s="132"/>
      <c r="G3" s="132"/>
      <c r="H3" s="132"/>
      <c r="I3" s="132"/>
      <c r="J3" s="132"/>
      <c r="K3" s="132"/>
      <c r="L3" s="127"/>
      <c r="N3">
        <v>19634.730000000021</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5">
        <f>IF(Invoice!J10&lt;&gt;"",Invoice!J10,"")</f>
        <v>52202</v>
      </c>
      <c r="L10" s="127"/>
    </row>
    <row r="11" spans="1:15" ht="12.75" customHeight="1">
      <c r="A11" s="126"/>
      <c r="B11" s="126" t="s">
        <v>717</v>
      </c>
      <c r="C11" s="132"/>
      <c r="D11" s="132"/>
      <c r="E11" s="132"/>
      <c r="F11" s="127"/>
      <c r="G11" s="128"/>
      <c r="H11" s="128" t="s">
        <v>717</v>
      </c>
      <c r="I11" s="132"/>
      <c r="J11" s="132"/>
      <c r="K11" s="156"/>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7">
        <f>Invoice!J14</f>
        <v>45246</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6" t="s">
        <v>147</v>
      </c>
      <c r="J16" s="136" t="s">
        <v>147</v>
      </c>
      <c r="K16" s="142">
        <v>40735</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12.75" customHeight="1">
      <c r="A22" s="126"/>
      <c r="B22" s="119">
        <f>'Tax Invoice'!D18</f>
        <v>4</v>
      </c>
      <c r="C22" s="10" t="s">
        <v>722</v>
      </c>
      <c r="D22" s="10" t="s">
        <v>722</v>
      </c>
      <c r="E22" s="130" t="s">
        <v>28</v>
      </c>
      <c r="F22" s="153" t="s">
        <v>279</v>
      </c>
      <c r="G22" s="154"/>
      <c r="H22" s="11" t="s">
        <v>723</v>
      </c>
      <c r="I22" s="14">
        <f t="shared" ref="I22:I85" si="0">ROUNDUP(J22*$N$1,2)</f>
        <v>4.97</v>
      </c>
      <c r="J22" s="14">
        <v>4.97</v>
      </c>
      <c r="K22" s="121">
        <f t="shared" ref="K22:K85" si="1">I22*B22</f>
        <v>19.88</v>
      </c>
      <c r="L22" s="127"/>
    </row>
    <row r="23" spans="1:12" ht="12.75" customHeight="1">
      <c r="A23" s="126"/>
      <c r="B23" s="119">
        <f>'Tax Invoice'!D19</f>
        <v>4</v>
      </c>
      <c r="C23" s="10" t="s">
        <v>722</v>
      </c>
      <c r="D23" s="10" t="s">
        <v>722</v>
      </c>
      <c r="E23" s="130" t="s">
        <v>30</v>
      </c>
      <c r="F23" s="153" t="s">
        <v>279</v>
      </c>
      <c r="G23" s="154"/>
      <c r="H23" s="11" t="s">
        <v>723</v>
      </c>
      <c r="I23" s="14">
        <f t="shared" si="0"/>
        <v>4.97</v>
      </c>
      <c r="J23" s="14">
        <v>4.97</v>
      </c>
      <c r="K23" s="121">
        <f t="shared" si="1"/>
        <v>19.88</v>
      </c>
      <c r="L23" s="127"/>
    </row>
    <row r="24" spans="1:12" ht="24" customHeight="1">
      <c r="A24" s="126"/>
      <c r="B24" s="119">
        <f>'Tax Invoice'!D20</f>
        <v>2</v>
      </c>
      <c r="C24" s="10" t="s">
        <v>724</v>
      </c>
      <c r="D24" s="10" t="s">
        <v>724</v>
      </c>
      <c r="E24" s="130" t="s">
        <v>112</v>
      </c>
      <c r="F24" s="153"/>
      <c r="G24" s="154"/>
      <c r="H24" s="11" t="s">
        <v>725</v>
      </c>
      <c r="I24" s="14">
        <f t="shared" si="0"/>
        <v>12.07</v>
      </c>
      <c r="J24" s="14">
        <v>12.07</v>
      </c>
      <c r="K24" s="121">
        <f t="shared" si="1"/>
        <v>24.14</v>
      </c>
      <c r="L24" s="127"/>
    </row>
    <row r="25" spans="1:12" ht="24" customHeight="1">
      <c r="A25" s="126"/>
      <c r="B25" s="119">
        <f>'Tax Invoice'!D21</f>
        <v>3</v>
      </c>
      <c r="C25" s="10" t="s">
        <v>724</v>
      </c>
      <c r="D25" s="10" t="s">
        <v>724</v>
      </c>
      <c r="E25" s="130" t="s">
        <v>216</v>
      </c>
      <c r="F25" s="153"/>
      <c r="G25" s="154"/>
      <c r="H25" s="11" t="s">
        <v>725</v>
      </c>
      <c r="I25" s="14">
        <f t="shared" si="0"/>
        <v>12.07</v>
      </c>
      <c r="J25" s="14">
        <v>12.07</v>
      </c>
      <c r="K25" s="121">
        <f t="shared" si="1"/>
        <v>36.21</v>
      </c>
      <c r="L25" s="127"/>
    </row>
    <row r="26" spans="1:12" ht="24" customHeight="1">
      <c r="A26" s="126"/>
      <c r="B26" s="119">
        <f>'Tax Invoice'!D22</f>
        <v>4</v>
      </c>
      <c r="C26" s="10" t="s">
        <v>726</v>
      </c>
      <c r="D26" s="10" t="s">
        <v>726</v>
      </c>
      <c r="E26" s="130" t="s">
        <v>112</v>
      </c>
      <c r="F26" s="153"/>
      <c r="G26" s="154"/>
      <c r="H26" s="11" t="s">
        <v>727</v>
      </c>
      <c r="I26" s="14">
        <f t="shared" si="0"/>
        <v>12.07</v>
      </c>
      <c r="J26" s="14">
        <v>12.07</v>
      </c>
      <c r="K26" s="121">
        <f t="shared" si="1"/>
        <v>48.28</v>
      </c>
      <c r="L26" s="127"/>
    </row>
    <row r="27" spans="1:12" ht="24" customHeight="1">
      <c r="A27" s="126"/>
      <c r="B27" s="119">
        <f>'Tax Invoice'!D23</f>
        <v>4</v>
      </c>
      <c r="C27" s="10" t="s">
        <v>726</v>
      </c>
      <c r="D27" s="10" t="s">
        <v>726</v>
      </c>
      <c r="E27" s="130" t="s">
        <v>216</v>
      </c>
      <c r="F27" s="153"/>
      <c r="G27" s="154"/>
      <c r="H27" s="11" t="s">
        <v>727</v>
      </c>
      <c r="I27" s="14">
        <f t="shared" si="0"/>
        <v>12.07</v>
      </c>
      <c r="J27" s="14">
        <v>12.07</v>
      </c>
      <c r="K27" s="121">
        <f t="shared" si="1"/>
        <v>48.28</v>
      </c>
      <c r="L27" s="127"/>
    </row>
    <row r="28" spans="1:12" ht="24" customHeight="1">
      <c r="A28" s="126"/>
      <c r="B28" s="119">
        <f>'Tax Invoice'!D24</f>
        <v>10</v>
      </c>
      <c r="C28" s="10" t="s">
        <v>728</v>
      </c>
      <c r="D28" s="10" t="s">
        <v>728</v>
      </c>
      <c r="E28" s="130" t="s">
        <v>729</v>
      </c>
      <c r="F28" s="153" t="s">
        <v>28</v>
      </c>
      <c r="G28" s="154"/>
      <c r="H28" s="11" t="s">
        <v>730</v>
      </c>
      <c r="I28" s="14">
        <f t="shared" si="0"/>
        <v>6.75</v>
      </c>
      <c r="J28" s="14">
        <v>6.75</v>
      </c>
      <c r="K28" s="121">
        <f t="shared" si="1"/>
        <v>67.5</v>
      </c>
      <c r="L28" s="127"/>
    </row>
    <row r="29" spans="1:12" ht="24" customHeight="1">
      <c r="A29" s="126"/>
      <c r="B29" s="119">
        <f>'Tax Invoice'!D25</f>
        <v>24</v>
      </c>
      <c r="C29" s="10" t="s">
        <v>728</v>
      </c>
      <c r="D29" s="10" t="s">
        <v>728</v>
      </c>
      <c r="E29" s="130" t="s">
        <v>729</v>
      </c>
      <c r="F29" s="153" t="s">
        <v>30</v>
      </c>
      <c r="G29" s="154"/>
      <c r="H29" s="11" t="s">
        <v>730</v>
      </c>
      <c r="I29" s="14">
        <f t="shared" si="0"/>
        <v>6.75</v>
      </c>
      <c r="J29" s="14">
        <v>6.75</v>
      </c>
      <c r="K29" s="121">
        <f t="shared" si="1"/>
        <v>162</v>
      </c>
      <c r="L29" s="127"/>
    </row>
    <row r="30" spans="1:12" ht="24" customHeight="1">
      <c r="A30" s="126"/>
      <c r="B30" s="119">
        <f>'Tax Invoice'!D26</f>
        <v>19</v>
      </c>
      <c r="C30" s="10" t="s">
        <v>728</v>
      </c>
      <c r="D30" s="10" t="s">
        <v>728</v>
      </c>
      <c r="E30" s="130" t="s">
        <v>729</v>
      </c>
      <c r="F30" s="153" t="s">
        <v>31</v>
      </c>
      <c r="G30" s="154"/>
      <c r="H30" s="11" t="s">
        <v>730</v>
      </c>
      <c r="I30" s="14">
        <f t="shared" si="0"/>
        <v>6.75</v>
      </c>
      <c r="J30" s="14">
        <v>6.75</v>
      </c>
      <c r="K30" s="121">
        <f t="shared" si="1"/>
        <v>128.25</v>
      </c>
      <c r="L30" s="127"/>
    </row>
    <row r="31" spans="1:12" ht="12.75" customHeight="1">
      <c r="A31" s="126"/>
      <c r="B31" s="119">
        <f>'Tax Invoice'!D27</f>
        <v>5</v>
      </c>
      <c r="C31" s="10" t="s">
        <v>731</v>
      </c>
      <c r="D31" s="10" t="s">
        <v>731</v>
      </c>
      <c r="E31" s="130" t="s">
        <v>28</v>
      </c>
      <c r="F31" s="153"/>
      <c r="G31" s="154"/>
      <c r="H31" s="11" t="s">
        <v>732</v>
      </c>
      <c r="I31" s="14">
        <f t="shared" si="0"/>
        <v>8.17</v>
      </c>
      <c r="J31" s="14">
        <v>8.17</v>
      </c>
      <c r="K31" s="121">
        <f t="shared" si="1"/>
        <v>40.85</v>
      </c>
      <c r="L31" s="127"/>
    </row>
    <row r="32" spans="1:12" ht="12.75" customHeight="1">
      <c r="A32" s="126"/>
      <c r="B32" s="119">
        <f>'Tax Invoice'!D28</f>
        <v>5</v>
      </c>
      <c r="C32" s="10" t="s">
        <v>731</v>
      </c>
      <c r="D32" s="10" t="s">
        <v>731</v>
      </c>
      <c r="E32" s="130" t="s">
        <v>30</v>
      </c>
      <c r="F32" s="153"/>
      <c r="G32" s="154"/>
      <c r="H32" s="11" t="s">
        <v>732</v>
      </c>
      <c r="I32" s="14">
        <f t="shared" si="0"/>
        <v>8.17</v>
      </c>
      <c r="J32" s="14">
        <v>8.17</v>
      </c>
      <c r="K32" s="121">
        <f t="shared" si="1"/>
        <v>40.85</v>
      </c>
      <c r="L32" s="127"/>
    </row>
    <row r="33" spans="1:12" ht="12.75" customHeight="1">
      <c r="A33" s="126"/>
      <c r="B33" s="119">
        <f>'Tax Invoice'!D29</f>
        <v>5</v>
      </c>
      <c r="C33" s="10" t="s">
        <v>731</v>
      </c>
      <c r="D33" s="10" t="s">
        <v>731</v>
      </c>
      <c r="E33" s="130" t="s">
        <v>31</v>
      </c>
      <c r="F33" s="153"/>
      <c r="G33" s="154"/>
      <c r="H33" s="11" t="s">
        <v>732</v>
      </c>
      <c r="I33" s="14">
        <f t="shared" si="0"/>
        <v>8.17</v>
      </c>
      <c r="J33" s="14">
        <v>8.17</v>
      </c>
      <c r="K33" s="121">
        <f t="shared" si="1"/>
        <v>40.85</v>
      </c>
      <c r="L33" s="127"/>
    </row>
    <row r="34" spans="1:12" ht="12.75" customHeight="1">
      <c r="A34" s="126"/>
      <c r="B34" s="119">
        <f>'Tax Invoice'!D30</f>
        <v>3</v>
      </c>
      <c r="C34" s="10" t="s">
        <v>733</v>
      </c>
      <c r="D34" s="10" t="s">
        <v>733</v>
      </c>
      <c r="E34" s="130" t="s">
        <v>30</v>
      </c>
      <c r="F34" s="153"/>
      <c r="G34" s="154"/>
      <c r="H34" s="11" t="s">
        <v>734</v>
      </c>
      <c r="I34" s="14">
        <f t="shared" si="0"/>
        <v>13.85</v>
      </c>
      <c r="J34" s="14">
        <v>13.85</v>
      </c>
      <c r="K34" s="121">
        <f t="shared" si="1"/>
        <v>41.55</v>
      </c>
      <c r="L34" s="127"/>
    </row>
    <row r="35" spans="1:12" ht="24" customHeight="1">
      <c r="A35" s="126"/>
      <c r="B35" s="119">
        <f>'Tax Invoice'!D31</f>
        <v>10</v>
      </c>
      <c r="C35" s="10" t="s">
        <v>735</v>
      </c>
      <c r="D35" s="10" t="s">
        <v>735</v>
      </c>
      <c r="E35" s="130" t="s">
        <v>30</v>
      </c>
      <c r="F35" s="153"/>
      <c r="G35" s="154"/>
      <c r="H35" s="11" t="s">
        <v>736</v>
      </c>
      <c r="I35" s="14">
        <f t="shared" si="0"/>
        <v>13.85</v>
      </c>
      <c r="J35" s="14">
        <v>13.85</v>
      </c>
      <c r="K35" s="121">
        <f t="shared" si="1"/>
        <v>138.5</v>
      </c>
      <c r="L35" s="127"/>
    </row>
    <row r="36" spans="1:12" ht="24" customHeight="1">
      <c r="A36" s="126"/>
      <c r="B36" s="119">
        <f>'Tax Invoice'!D32</f>
        <v>10</v>
      </c>
      <c r="C36" s="10" t="s">
        <v>735</v>
      </c>
      <c r="D36" s="10" t="s">
        <v>735</v>
      </c>
      <c r="E36" s="130" t="s">
        <v>31</v>
      </c>
      <c r="F36" s="153"/>
      <c r="G36" s="154"/>
      <c r="H36" s="11" t="s">
        <v>736</v>
      </c>
      <c r="I36" s="14">
        <f t="shared" si="0"/>
        <v>13.85</v>
      </c>
      <c r="J36" s="14">
        <v>13.85</v>
      </c>
      <c r="K36" s="121">
        <f t="shared" si="1"/>
        <v>138.5</v>
      </c>
      <c r="L36" s="127"/>
    </row>
    <row r="37" spans="1:12" ht="12.75" customHeight="1">
      <c r="A37" s="126"/>
      <c r="B37" s="119">
        <f>'Tax Invoice'!D33</f>
        <v>60</v>
      </c>
      <c r="C37" s="10" t="s">
        <v>109</v>
      </c>
      <c r="D37" s="10" t="s">
        <v>109</v>
      </c>
      <c r="E37" s="130" t="s">
        <v>28</v>
      </c>
      <c r="F37" s="153"/>
      <c r="G37" s="154"/>
      <c r="H37" s="11" t="s">
        <v>737</v>
      </c>
      <c r="I37" s="14">
        <f t="shared" si="0"/>
        <v>5.68</v>
      </c>
      <c r="J37" s="14">
        <v>5.68</v>
      </c>
      <c r="K37" s="121">
        <f t="shared" si="1"/>
        <v>340.79999999999995</v>
      </c>
      <c r="L37" s="127"/>
    </row>
    <row r="38" spans="1:12" ht="12.75" customHeight="1">
      <c r="A38" s="126"/>
      <c r="B38" s="119">
        <f>'Tax Invoice'!D34</f>
        <v>6</v>
      </c>
      <c r="C38" s="10" t="s">
        <v>109</v>
      </c>
      <c r="D38" s="10" t="s">
        <v>109</v>
      </c>
      <c r="E38" s="130" t="s">
        <v>95</v>
      </c>
      <c r="F38" s="153"/>
      <c r="G38" s="154"/>
      <c r="H38" s="11" t="s">
        <v>737</v>
      </c>
      <c r="I38" s="14">
        <f t="shared" si="0"/>
        <v>5.68</v>
      </c>
      <c r="J38" s="14">
        <v>5.68</v>
      </c>
      <c r="K38" s="121">
        <f t="shared" si="1"/>
        <v>34.08</v>
      </c>
      <c r="L38" s="127"/>
    </row>
    <row r="39" spans="1:12" ht="12.75" customHeight="1">
      <c r="A39" s="126"/>
      <c r="B39" s="119">
        <f>'Tax Invoice'!D35</f>
        <v>8</v>
      </c>
      <c r="C39" s="10" t="s">
        <v>738</v>
      </c>
      <c r="D39" s="10" t="s">
        <v>738</v>
      </c>
      <c r="E39" s="130" t="s">
        <v>33</v>
      </c>
      <c r="F39" s="153"/>
      <c r="G39" s="154"/>
      <c r="H39" s="11" t="s">
        <v>739</v>
      </c>
      <c r="I39" s="14">
        <f t="shared" si="0"/>
        <v>5.68</v>
      </c>
      <c r="J39" s="14">
        <v>5.68</v>
      </c>
      <c r="K39" s="121">
        <f t="shared" si="1"/>
        <v>45.44</v>
      </c>
      <c r="L39" s="127"/>
    </row>
    <row r="40" spans="1:12" ht="24" customHeight="1">
      <c r="A40" s="126"/>
      <c r="B40" s="119">
        <f>'Tax Invoice'!D36</f>
        <v>1</v>
      </c>
      <c r="C40" s="10" t="s">
        <v>740</v>
      </c>
      <c r="D40" s="10" t="s">
        <v>740</v>
      </c>
      <c r="E40" s="130" t="s">
        <v>42</v>
      </c>
      <c r="F40" s="153" t="s">
        <v>279</v>
      </c>
      <c r="G40" s="154"/>
      <c r="H40" s="11" t="s">
        <v>741</v>
      </c>
      <c r="I40" s="14">
        <f t="shared" si="0"/>
        <v>26.28</v>
      </c>
      <c r="J40" s="14">
        <v>26.28</v>
      </c>
      <c r="K40" s="121">
        <f t="shared" si="1"/>
        <v>26.28</v>
      </c>
      <c r="L40" s="127"/>
    </row>
    <row r="41" spans="1:12" ht="12.75" customHeight="1">
      <c r="A41" s="126"/>
      <c r="B41" s="119">
        <f>'Tax Invoice'!D37</f>
        <v>4</v>
      </c>
      <c r="C41" s="10" t="s">
        <v>742</v>
      </c>
      <c r="D41" s="10" t="s">
        <v>742</v>
      </c>
      <c r="E41" s="130" t="s">
        <v>28</v>
      </c>
      <c r="F41" s="153"/>
      <c r="G41" s="154"/>
      <c r="H41" s="11" t="s">
        <v>743</v>
      </c>
      <c r="I41" s="14">
        <f t="shared" si="0"/>
        <v>7.1</v>
      </c>
      <c r="J41" s="14">
        <v>7.1</v>
      </c>
      <c r="K41" s="121">
        <f t="shared" si="1"/>
        <v>28.4</v>
      </c>
      <c r="L41" s="127"/>
    </row>
    <row r="42" spans="1:12" ht="12.75" customHeight="1">
      <c r="A42" s="126"/>
      <c r="B42" s="119">
        <f>'Tax Invoice'!D38</f>
        <v>4</v>
      </c>
      <c r="C42" s="10" t="s">
        <v>742</v>
      </c>
      <c r="D42" s="10" t="s">
        <v>742</v>
      </c>
      <c r="E42" s="130" t="s">
        <v>30</v>
      </c>
      <c r="F42" s="153"/>
      <c r="G42" s="154"/>
      <c r="H42" s="11" t="s">
        <v>743</v>
      </c>
      <c r="I42" s="14">
        <f t="shared" si="0"/>
        <v>7.1</v>
      </c>
      <c r="J42" s="14">
        <v>7.1</v>
      </c>
      <c r="K42" s="121">
        <f t="shared" si="1"/>
        <v>28.4</v>
      </c>
      <c r="L42" s="127"/>
    </row>
    <row r="43" spans="1:12" ht="12.75" customHeight="1">
      <c r="A43" s="126"/>
      <c r="B43" s="119">
        <f>'Tax Invoice'!D39</f>
        <v>4</v>
      </c>
      <c r="C43" s="10" t="s">
        <v>742</v>
      </c>
      <c r="D43" s="10" t="s">
        <v>742</v>
      </c>
      <c r="E43" s="130" t="s">
        <v>31</v>
      </c>
      <c r="F43" s="153"/>
      <c r="G43" s="154"/>
      <c r="H43" s="11" t="s">
        <v>743</v>
      </c>
      <c r="I43" s="14">
        <f t="shared" si="0"/>
        <v>7.1</v>
      </c>
      <c r="J43" s="14">
        <v>7.1</v>
      </c>
      <c r="K43" s="121">
        <f t="shared" si="1"/>
        <v>28.4</v>
      </c>
      <c r="L43" s="127"/>
    </row>
    <row r="44" spans="1:12" ht="24" customHeight="1">
      <c r="A44" s="126"/>
      <c r="B44" s="119">
        <f>'Tax Invoice'!D40</f>
        <v>1</v>
      </c>
      <c r="C44" s="10" t="s">
        <v>744</v>
      </c>
      <c r="D44" s="10" t="s">
        <v>744</v>
      </c>
      <c r="E44" s="130" t="s">
        <v>28</v>
      </c>
      <c r="F44" s="153" t="s">
        <v>277</v>
      </c>
      <c r="G44" s="154"/>
      <c r="H44" s="11" t="s">
        <v>745</v>
      </c>
      <c r="I44" s="14">
        <f t="shared" si="0"/>
        <v>20.95</v>
      </c>
      <c r="J44" s="14">
        <v>20.95</v>
      </c>
      <c r="K44" s="121">
        <f t="shared" si="1"/>
        <v>20.95</v>
      </c>
      <c r="L44" s="127"/>
    </row>
    <row r="45" spans="1:12" ht="12.75" customHeight="1">
      <c r="A45" s="126"/>
      <c r="B45" s="119">
        <f>'Tax Invoice'!D41</f>
        <v>2</v>
      </c>
      <c r="C45" s="10" t="s">
        <v>746</v>
      </c>
      <c r="D45" s="10" t="s">
        <v>746</v>
      </c>
      <c r="E45" s="130" t="s">
        <v>50</v>
      </c>
      <c r="F45" s="153"/>
      <c r="G45" s="154"/>
      <c r="H45" s="11" t="s">
        <v>747</v>
      </c>
      <c r="I45" s="14">
        <f t="shared" si="0"/>
        <v>7.81</v>
      </c>
      <c r="J45" s="14">
        <v>7.81</v>
      </c>
      <c r="K45" s="121">
        <f t="shared" si="1"/>
        <v>15.62</v>
      </c>
      <c r="L45" s="127"/>
    </row>
    <row r="46" spans="1:12" ht="24" customHeight="1">
      <c r="A46" s="126"/>
      <c r="B46" s="119">
        <f>'Tax Invoice'!D42</f>
        <v>6</v>
      </c>
      <c r="C46" s="10" t="s">
        <v>748</v>
      </c>
      <c r="D46" s="10" t="s">
        <v>748</v>
      </c>
      <c r="E46" s="130" t="s">
        <v>40</v>
      </c>
      <c r="F46" s="153" t="s">
        <v>279</v>
      </c>
      <c r="G46" s="154"/>
      <c r="H46" s="11" t="s">
        <v>749</v>
      </c>
      <c r="I46" s="14">
        <f t="shared" si="0"/>
        <v>13.14</v>
      </c>
      <c r="J46" s="14">
        <v>13.14</v>
      </c>
      <c r="K46" s="121">
        <f t="shared" si="1"/>
        <v>78.84</v>
      </c>
      <c r="L46" s="127"/>
    </row>
    <row r="47" spans="1:12" ht="24" customHeight="1">
      <c r="A47" s="126"/>
      <c r="B47" s="119">
        <f>'Tax Invoice'!D43</f>
        <v>4</v>
      </c>
      <c r="C47" s="10" t="s">
        <v>748</v>
      </c>
      <c r="D47" s="10" t="s">
        <v>748</v>
      </c>
      <c r="E47" s="130" t="s">
        <v>40</v>
      </c>
      <c r="F47" s="153" t="s">
        <v>115</v>
      </c>
      <c r="G47" s="154"/>
      <c r="H47" s="11" t="s">
        <v>749</v>
      </c>
      <c r="I47" s="14">
        <f t="shared" si="0"/>
        <v>13.14</v>
      </c>
      <c r="J47" s="14">
        <v>13.14</v>
      </c>
      <c r="K47" s="121">
        <f t="shared" si="1"/>
        <v>52.56</v>
      </c>
      <c r="L47" s="127"/>
    </row>
    <row r="48" spans="1:12" ht="24" customHeight="1">
      <c r="A48" s="126"/>
      <c r="B48" s="119">
        <f>'Tax Invoice'!D44</f>
        <v>4</v>
      </c>
      <c r="C48" s="10" t="s">
        <v>748</v>
      </c>
      <c r="D48" s="10" t="s">
        <v>748</v>
      </c>
      <c r="E48" s="130" t="s">
        <v>40</v>
      </c>
      <c r="F48" s="153" t="s">
        <v>679</v>
      </c>
      <c r="G48" s="154"/>
      <c r="H48" s="11" t="s">
        <v>749</v>
      </c>
      <c r="I48" s="14">
        <f t="shared" si="0"/>
        <v>13.14</v>
      </c>
      <c r="J48" s="14">
        <v>13.14</v>
      </c>
      <c r="K48" s="121">
        <f t="shared" si="1"/>
        <v>52.56</v>
      </c>
      <c r="L48" s="127"/>
    </row>
    <row r="49" spans="1:12" ht="24" customHeight="1">
      <c r="A49" s="126"/>
      <c r="B49" s="119">
        <f>'Tax Invoice'!D45</f>
        <v>3</v>
      </c>
      <c r="C49" s="10" t="s">
        <v>748</v>
      </c>
      <c r="D49" s="10" t="s">
        <v>748</v>
      </c>
      <c r="E49" s="130" t="s">
        <v>40</v>
      </c>
      <c r="F49" s="153" t="s">
        <v>750</v>
      </c>
      <c r="G49" s="154"/>
      <c r="H49" s="11" t="s">
        <v>749</v>
      </c>
      <c r="I49" s="14">
        <f t="shared" si="0"/>
        <v>13.14</v>
      </c>
      <c r="J49" s="14">
        <v>13.14</v>
      </c>
      <c r="K49" s="121">
        <f t="shared" si="1"/>
        <v>39.42</v>
      </c>
      <c r="L49" s="127"/>
    </row>
    <row r="50" spans="1:12" ht="24" customHeight="1">
      <c r="A50" s="126"/>
      <c r="B50" s="119">
        <f>'Tax Invoice'!D46</f>
        <v>3</v>
      </c>
      <c r="C50" s="10" t="s">
        <v>748</v>
      </c>
      <c r="D50" s="10" t="s">
        <v>748</v>
      </c>
      <c r="E50" s="130" t="s">
        <v>40</v>
      </c>
      <c r="F50" s="153" t="s">
        <v>751</v>
      </c>
      <c r="G50" s="154"/>
      <c r="H50" s="11" t="s">
        <v>749</v>
      </c>
      <c r="I50" s="14">
        <f t="shared" si="0"/>
        <v>13.14</v>
      </c>
      <c r="J50" s="14">
        <v>13.14</v>
      </c>
      <c r="K50" s="121">
        <f t="shared" si="1"/>
        <v>39.42</v>
      </c>
      <c r="L50" s="127"/>
    </row>
    <row r="51" spans="1:12" ht="24" customHeight="1">
      <c r="A51" s="126"/>
      <c r="B51" s="119">
        <f>'Tax Invoice'!D47</f>
        <v>4</v>
      </c>
      <c r="C51" s="10" t="s">
        <v>748</v>
      </c>
      <c r="D51" s="10" t="s">
        <v>748</v>
      </c>
      <c r="E51" s="130" t="s">
        <v>40</v>
      </c>
      <c r="F51" s="153" t="s">
        <v>752</v>
      </c>
      <c r="G51" s="154"/>
      <c r="H51" s="11" t="s">
        <v>749</v>
      </c>
      <c r="I51" s="14">
        <f t="shared" si="0"/>
        <v>13.14</v>
      </c>
      <c r="J51" s="14">
        <v>13.14</v>
      </c>
      <c r="K51" s="121">
        <f t="shared" si="1"/>
        <v>52.56</v>
      </c>
      <c r="L51" s="127"/>
    </row>
    <row r="52" spans="1:12" ht="24" customHeight="1">
      <c r="A52" s="126"/>
      <c r="B52" s="119">
        <f>'Tax Invoice'!D48</f>
        <v>3</v>
      </c>
      <c r="C52" s="10" t="s">
        <v>753</v>
      </c>
      <c r="D52" s="10" t="s">
        <v>753</v>
      </c>
      <c r="E52" s="130" t="s">
        <v>279</v>
      </c>
      <c r="F52" s="153"/>
      <c r="G52" s="154"/>
      <c r="H52" s="11" t="s">
        <v>954</v>
      </c>
      <c r="I52" s="14">
        <f t="shared" si="0"/>
        <v>10.3</v>
      </c>
      <c r="J52" s="14">
        <v>10.3</v>
      </c>
      <c r="K52" s="121">
        <f t="shared" si="1"/>
        <v>30.900000000000002</v>
      </c>
      <c r="L52" s="127"/>
    </row>
    <row r="53" spans="1:12" ht="24" customHeight="1">
      <c r="A53" s="126"/>
      <c r="B53" s="119">
        <f>'Tax Invoice'!D49</f>
        <v>1</v>
      </c>
      <c r="C53" s="10" t="s">
        <v>753</v>
      </c>
      <c r="D53" s="10" t="s">
        <v>753</v>
      </c>
      <c r="E53" s="130" t="s">
        <v>115</v>
      </c>
      <c r="F53" s="153"/>
      <c r="G53" s="154"/>
      <c r="H53" s="11" t="s">
        <v>954</v>
      </c>
      <c r="I53" s="14">
        <f t="shared" si="0"/>
        <v>10.3</v>
      </c>
      <c r="J53" s="14">
        <v>10.3</v>
      </c>
      <c r="K53" s="121">
        <f t="shared" si="1"/>
        <v>10.3</v>
      </c>
      <c r="L53" s="127"/>
    </row>
    <row r="54" spans="1:12" ht="24" customHeight="1">
      <c r="A54" s="126"/>
      <c r="B54" s="119">
        <f>'Tax Invoice'!D50</f>
        <v>1</v>
      </c>
      <c r="C54" s="10" t="s">
        <v>753</v>
      </c>
      <c r="D54" s="10" t="s">
        <v>753</v>
      </c>
      <c r="E54" s="130" t="s">
        <v>679</v>
      </c>
      <c r="F54" s="153"/>
      <c r="G54" s="154"/>
      <c r="H54" s="11" t="s">
        <v>954</v>
      </c>
      <c r="I54" s="14">
        <f t="shared" si="0"/>
        <v>10.3</v>
      </c>
      <c r="J54" s="14">
        <v>10.3</v>
      </c>
      <c r="K54" s="121">
        <f t="shared" si="1"/>
        <v>10.3</v>
      </c>
      <c r="L54" s="127"/>
    </row>
    <row r="55" spans="1:12" ht="24" customHeight="1">
      <c r="A55" s="126"/>
      <c r="B55" s="119">
        <f>'Tax Invoice'!D51</f>
        <v>1</v>
      </c>
      <c r="C55" s="10" t="s">
        <v>753</v>
      </c>
      <c r="D55" s="10" t="s">
        <v>753</v>
      </c>
      <c r="E55" s="130" t="s">
        <v>754</v>
      </c>
      <c r="F55" s="153"/>
      <c r="G55" s="154"/>
      <c r="H55" s="11" t="s">
        <v>954</v>
      </c>
      <c r="I55" s="14">
        <f t="shared" si="0"/>
        <v>10.3</v>
      </c>
      <c r="J55" s="14">
        <v>10.3</v>
      </c>
      <c r="K55" s="121">
        <f t="shared" si="1"/>
        <v>10.3</v>
      </c>
      <c r="L55" s="127"/>
    </row>
    <row r="56" spans="1:12" ht="24" customHeight="1">
      <c r="A56" s="126"/>
      <c r="B56" s="119">
        <f>'Tax Invoice'!D52</f>
        <v>1</v>
      </c>
      <c r="C56" s="10" t="s">
        <v>753</v>
      </c>
      <c r="D56" s="10" t="s">
        <v>753</v>
      </c>
      <c r="E56" s="130" t="s">
        <v>752</v>
      </c>
      <c r="F56" s="153"/>
      <c r="G56" s="154"/>
      <c r="H56" s="11" t="s">
        <v>954</v>
      </c>
      <c r="I56" s="14">
        <f t="shared" si="0"/>
        <v>10.3</v>
      </c>
      <c r="J56" s="14">
        <v>10.3</v>
      </c>
      <c r="K56" s="121">
        <f t="shared" si="1"/>
        <v>10.3</v>
      </c>
      <c r="L56" s="127"/>
    </row>
    <row r="57" spans="1:12" ht="24" customHeight="1">
      <c r="A57" s="126"/>
      <c r="B57" s="119">
        <f>'Tax Invoice'!D53</f>
        <v>3</v>
      </c>
      <c r="C57" s="10" t="s">
        <v>755</v>
      </c>
      <c r="D57" s="10" t="s">
        <v>755</v>
      </c>
      <c r="E57" s="130" t="s">
        <v>30</v>
      </c>
      <c r="F57" s="153"/>
      <c r="G57" s="154"/>
      <c r="H57" s="11" t="s">
        <v>756</v>
      </c>
      <c r="I57" s="14">
        <f t="shared" si="0"/>
        <v>6.75</v>
      </c>
      <c r="J57" s="14">
        <v>6.75</v>
      </c>
      <c r="K57" s="121">
        <f t="shared" si="1"/>
        <v>20.25</v>
      </c>
      <c r="L57" s="127"/>
    </row>
    <row r="58" spans="1:12" ht="24" customHeight="1">
      <c r="A58" s="126"/>
      <c r="B58" s="119">
        <f>'Tax Invoice'!D54</f>
        <v>2</v>
      </c>
      <c r="C58" s="10" t="s">
        <v>755</v>
      </c>
      <c r="D58" s="10" t="s">
        <v>755</v>
      </c>
      <c r="E58" s="130" t="s">
        <v>32</v>
      </c>
      <c r="F58" s="153"/>
      <c r="G58" s="154"/>
      <c r="H58" s="11" t="s">
        <v>756</v>
      </c>
      <c r="I58" s="14">
        <f t="shared" si="0"/>
        <v>6.75</v>
      </c>
      <c r="J58" s="14">
        <v>6.75</v>
      </c>
      <c r="K58" s="121">
        <f t="shared" si="1"/>
        <v>13.5</v>
      </c>
      <c r="L58" s="127"/>
    </row>
    <row r="59" spans="1:12" ht="24" customHeight="1">
      <c r="A59" s="126"/>
      <c r="B59" s="119">
        <f>'Tax Invoice'!D55</f>
        <v>2</v>
      </c>
      <c r="C59" s="10" t="s">
        <v>757</v>
      </c>
      <c r="D59" s="10" t="s">
        <v>757</v>
      </c>
      <c r="E59" s="130" t="s">
        <v>28</v>
      </c>
      <c r="F59" s="153" t="s">
        <v>679</v>
      </c>
      <c r="G59" s="154"/>
      <c r="H59" s="11" t="s">
        <v>758</v>
      </c>
      <c r="I59" s="14">
        <f t="shared" si="0"/>
        <v>20.95</v>
      </c>
      <c r="J59" s="14">
        <v>20.95</v>
      </c>
      <c r="K59" s="121">
        <f t="shared" si="1"/>
        <v>41.9</v>
      </c>
      <c r="L59" s="127"/>
    </row>
    <row r="60" spans="1:12" ht="24" customHeight="1">
      <c r="A60" s="126"/>
      <c r="B60" s="119">
        <f>'Tax Invoice'!D56</f>
        <v>2</v>
      </c>
      <c r="C60" s="10" t="s">
        <v>757</v>
      </c>
      <c r="D60" s="10" t="s">
        <v>757</v>
      </c>
      <c r="E60" s="130" t="s">
        <v>30</v>
      </c>
      <c r="F60" s="153" t="s">
        <v>679</v>
      </c>
      <c r="G60" s="154"/>
      <c r="H60" s="11" t="s">
        <v>758</v>
      </c>
      <c r="I60" s="14">
        <f t="shared" si="0"/>
        <v>20.95</v>
      </c>
      <c r="J60" s="14">
        <v>20.95</v>
      </c>
      <c r="K60" s="121">
        <f t="shared" si="1"/>
        <v>41.9</v>
      </c>
      <c r="L60" s="127"/>
    </row>
    <row r="61" spans="1:12" ht="24" customHeight="1">
      <c r="A61" s="126"/>
      <c r="B61" s="119">
        <f>'Tax Invoice'!D57</f>
        <v>2</v>
      </c>
      <c r="C61" s="10" t="s">
        <v>757</v>
      </c>
      <c r="D61" s="10" t="s">
        <v>757</v>
      </c>
      <c r="E61" s="130" t="s">
        <v>31</v>
      </c>
      <c r="F61" s="153" t="s">
        <v>679</v>
      </c>
      <c r="G61" s="154"/>
      <c r="H61" s="11" t="s">
        <v>758</v>
      </c>
      <c r="I61" s="14">
        <f t="shared" si="0"/>
        <v>20.95</v>
      </c>
      <c r="J61" s="14">
        <v>20.95</v>
      </c>
      <c r="K61" s="121">
        <f t="shared" si="1"/>
        <v>41.9</v>
      </c>
      <c r="L61" s="127"/>
    </row>
    <row r="62" spans="1:12" ht="24" customHeight="1">
      <c r="A62" s="126"/>
      <c r="B62" s="119">
        <f>'Tax Invoice'!D58</f>
        <v>2</v>
      </c>
      <c r="C62" s="10" t="s">
        <v>759</v>
      </c>
      <c r="D62" s="10" t="s">
        <v>759</v>
      </c>
      <c r="E62" s="130" t="s">
        <v>28</v>
      </c>
      <c r="F62" s="153" t="s">
        <v>751</v>
      </c>
      <c r="G62" s="154"/>
      <c r="H62" s="11" t="s">
        <v>760</v>
      </c>
      <c r="I62" s="14">
        <f t="shared" si="0"/>
        <v>20.95</v>
      </c>
      <c r="J62" s="14">
        <v>20.95</v>
      </c>
      <c r="K62" s="121">
        <f t="shared" si="1"/>
        <v>41.9</v>
      </c>
      <c r="L62" s="127"/>
    </row>
    <row r="63" spans="1:12" ht="24" customHeight="1">
      <c r="A63" s="126"/>
      <c r="B63" s="119">
        <f>'Tax Invoice'!D59</f>
        <v>2</v>
      </c>
      <c r="C63" s="10" t="s">
        <v>759</v>
      </c>
      <c r="D63" s="10" t="s">
        <v>759</v>
      </c>
      <c r="E63" s="130" t="s">
        <v>30</v>
      </c>
      <c r="F63" s="153" t="s">
        <v>751</v>
      </c>
      <c r="G63" s="154"/>
      <c r="H63" s="11" t="s">
        <v>760</v>
      </c>
      <c r="I63" s="14">
        <f t="shared" si="0"/>
        <v>20.95</v>
      </c>
      <c r="J63" s="14">
        <v>20.95</v>
      </c>
      <c r="K63" s="121">
        <f t="shared" si="1"/>
        <v>41.9</v>
      </c>
      <c r="L63" s="127"/>
    </row>
    <row r="64" spans="1:12" ht="24" customHeight="1">
      <c r="A64" s="126"/>
      <c r="B64" s="119">
        <f>'Tax Invoice'!D60</f>
        <v>2</v>
      </c>
      <c r="C64" s="10" t="s">
        <v>759</v>
      </c>
      <c r="D64" s="10" t="s">
        <v>759</v>
      </c>
      <c r="E64" s="130" t="s">
        <v>31</v>
      </c>
      <c r="F64" s="153" t="s">
        <v>751</v>
      </c>
      <c r="G64" s="154"/>
      <c r="H64" s="11" t="s">
        <v>760</v>
      </c>
      <c r="I64" s="14">
        <f t="shared" si="0"/>
        <v>20.95</v>
      </c>
      <c r="J64" s="14">
        <v>20.95</v>
      </c>
      <c r="K64" s="121">
        <f t="shared" si="1"/>
        <v>41.9</v>
      </c>
      <c r="L64" s="127"/>
    </row>
    <row r="65" spans="1:12" ht="24" customHeight="1">
      <c r="A65" s="126"/>
      <c r="B65" s="119">
        <f>'Tax Invoice'!D61</f>
        <v>4</v>
      </c>
      <c r="C65" s="10" t="s">
        <v>761</v>
      </c>
      <c r="D65" s="10" t="s">
        <v>941</v>
      </c>
      <c r="E65" s="130" t="s">
        <v>236</v>
      </c>
      <c r="F65" s="153" t="s">
        <v>216</v>
      </c>
      <c r="G65" s="154"/>
      <c r="H65" s="11" t="s">
        <v>762</v>
      </c>
      <c r="I65" s="14">
        <f t="shared" si="0"/>
        <v>23.08</v>
      </c>
      <c r="J65" s="14">
        <v>23.08</v>
      </c>
      <c r="K65" s="121">
        <f t="shared" si="1"/>
        <v>92.32</v>
      </c>
      <c r="L65" s="127"/>
    </row>
    <row r="66" spans="1:12" ht="24" customHeight="1">
      <c r="A66" s="126"/>
      <c r="B66" s="119">
        <f>'Tax Invoice'!D62</f>
        <v>4</v>
      </c>
      <c r="C66" s="10" t="s">
        <v>761</v>
      </c>
      <c r="D66" s="10" t="s">
        <v>941</v>
      </c>
      <c r="E66" s="130" t="s">
        <v>237</v>
      </c>
      <c r="F66" s="153" t="s">
        <v>216</v>
      </c>
      <c r="G66" s="154"/>
      <c r="H66" s="11" t="s">
        <v>762</v>
      </c>
      <c r="I66" s="14">
        <f t="shared" si="0"/>
        <v>23.08</v>
      </c>
      <c r="J66" s="14">
        <v>23.08</v>
      </c>
      <c r="K66" s="121">
        <f t="shared" si="1"/>
        <v>92.32</v>
      </c>
      <c r="L66" s="127"/>
    </row>
    <row r="67" spans="1:12" ht="24" customHeight="1">
      <c r="A67" s="126"/>
      <c r="B67" s="119">
        <f>'Tax Invoice'!D63</f>
        <v>2</v>
      </c>
      <c r="C67" s="10" t="s">
        <v>763</v>
      </c>
      <c r="D67" s="10" t="s">
        <v>763</v>
      </c>
      <c r="E67" s="130" t="s">
        <v>28</v>
      </c>
      <c r="F67" s="153"/>
      <c r="G67" s="154"/>
      <c r="H67" s="11" t="s">
        <v>764</v>
      </c>
      <c r="I67" s="14">
        <f t="shared" si="0"/>
        <v>57.17</v>
      </c>
      <c r="J67" s="14">
        <v>57.17</v>
      </c>
      <c r="K67" s="121">
        <f t="shared" si="1"/>
        <v>114.34</v>
      </c>
      <c r="L67" s="127"/>
    </row>
    <row r="68" spans="1:12" ht="24" customHeight="1">
      <c r="A68" s="126"/>
      <c r="B68" s="119">
        <f>'Tax Invoice'!D64</f>
        <v>1</v>
      </c>
      <c r="C68" s="10" t="s">
        <v>763</v>
      </c>
      <c r="D68" s="10" t="s">
        <v>763</v>
      </c>
      <c r="E68" s="130" t="s">
        <v>30</v>
      </c>
      <c r="F68" s="153"/>
      <c r="G68" s="154"/>
      <c r="H68" s="11" t="s">
        <v>764</v>
      </c>
      <c r="I68" s="14">
        <f t="shared" si="0"/>
        <v>57.17</v>
      </c>
      <c r="J68" s="14">
        <v>57.17</v>
      </c>
      <c r="K68" s="121">
        <f t="shared" si="1"/>
        <v>57.17</v>
      </c>
      <c r="L68" s="127"/>
    </row>
    <row r="69" spans="1:12" ht="24" customHeight="1">
      <c r="A69" s="126"/>
      <c r="B69" s="119">
        <f>'Tax Invoice'!D65</f>
        <v>6</v>
      </c>
      <c r="C69" s="10" t="s">
        <v>765</v>
      </c>
      <c r="D69" s="10" t="s">
        <v>765</v>
      </c>
      <c r="E69" s="130" t="s">
        <v>729</v>
      </c>
      <c r="F69" s="153" t="s">
        <v>31</v>
      </c>
      <c r="G69" s="154"/>
      <c r="H69" s="11" t="s">
        <v>766</v>
      </c>
      <c r="I69" s="14">
        <f t="shared" si="0"/>
        <v>6.75</v>
      </c>
      <c r="J69" s="14">
        <v>6.75</v>
      </c>
      <c r="K69" s="121">
        <f t="shared" si="1"/>
        <v>40.5</v>
      </c>
      <c r="L69" s="127"/>
    </row>
    <row r="70" spans="1:12" ht="24" customHeight="1">
      <c r="A70" s="126"/>
      <c r="B70" s="119">
        <f>'Tax Invoice'!D66</f>
        <v>4</v>
      </c>
      <c r="C70" s="10" t="s">
        <v>504</v>
      </c>
      <c r="D70" s="10" t="s">
        <v>504</v>
      </c>
      <c r="E70" s="130" t="s">
        <v>304</v>
      </c>
      <c r="F70" s="153" t="s">
        <v>216</v>
      </c>
      <c r="G70" s="154"/>
      <c r="H70" s="11" t="s">
        <v>506</v>
      </c>
      <c r="I70" s="14">
        <f t="shared" si="0"/>
        <v>20.95</v>
      </c>
      <c r="J70" s="14">
        <v>20.95</v>
      </c>
      <c r="K70" s="121">
        <f t="shared" si="1"/>
        <v>83.8</v>
      </c>
      <c r="L70" s="127"/>
    </row>
    <row r="71" spans="1:12" ht="24" customHeight="1">
      <c r="A71" s="126"/>
      <c r="B71" s="119">
        <f>'Tax Invoice'!D67</f>
        <v>4</v>
      </c>
      <c r="C71" s="10" t="s">
        <v>504</v>
      </c>
      <c r="D71" s="10" t="s">
        <v>504</v>
      </c>
      <c r="E71" s="130" t="s">
        <v>304</v>
      </c>
      <c r="F71" s="153" t="s">
        <v>245</v>
      </c>
      <c r="G71" s="154"/>
      <c r="H71" s="11" t="s">
        <v>506</v>
      </c>
      <c r="I71" s="14">
        <f t="shared" si="0"/>
        <v>20.95</v>
      </c>
      <c r="J71" s="14">
        <v>20.95</v>
      </c>
      <c r="K71" s="121">
        <f t="shared" si="1"/>
        <v>83.8</v>
      </c>
      <c r="L71" s="127"/>
    </row>
    <row r="72" spans="1:12" ht="24" customHeight="1">
      <c r="A72" s="126"/>
      <c r="B72" s="119">
        <f>'Tax Invoice'!D68</f>
        <v>2</v>
      </c>
      <c r="C72" s="10" t="s">
        <v>504</v>
      </c>
      <c r="D72" s="10" t="s">
        <v>504</v>
      </c>
      <c r="E72" s="130" t="s">
        <v>300</v>
      </c>
      <c r="F72" s="153" t="s">
        <v>271</v>
      </c>
      <c r="G72" s="154"/>
      <c r="H72" s="11" t="s">
        <v>506</v>
      </c>
      <c r="I72" s="14">
        <f t="shared" si="0"/>
        <v>20.95</v>
      </c>
      <c r="J72" s="14">
        <v>20.95</v>
      </c>
      <c r="K72" s="121">
        <f t="shared" si="1"/>
        <v>41.9</v>
      </c>
      <c r="L72" s="127"/>
    </row>
    <row r="73" spans="1:12" ht="24" customHeight="1">
      <c r="A73" s="126"/>
      <c r="B73" s="119">
        <f>'Tax Invoice'!D69</f>
        <v>2</v>
      </c>
      <c r="C73" s="10" t="s">
        <v>504</v>
      </c>
      <c r="D73" s="10" t="s">
        <v>504</v>
      </c>
      <c r="E73" s="130" t="s">
        <v>300</v>
      </c>
      <c r="F73" s="153" t="s">
        <v>275</v>
      </c>
      <c r="G73" s="154"/>
      <c r="H73" s="11" t="s">
        <v>506</v>
      </c>
      <c r="I73" s="14">
        <f t="shared" si="0"/>
        <v>20.95</v>
      </c>
      <c r="J73" s="14">
        <v>20.95</v>
      </c>
      <c r="K73" s="121">
        <f t="shared" si="1"/>
        <v>41.9</v>
      </c>
      <c r="L73" s="127"/>
    </row>
    <row r="74" spans="1:12" ht="24" customHeight="1">
      <c r="A74" s="126"/>
      <c r="B74" s="119">
        <f>'Tax Invoice'!D70</f>
        <v>2</v>
      </c>
      <c r="C74" s="10" t="s">
        <v>504</v>
      </c>
      <c r="D74" s="10" t="s">
        <v>504</v>
      </c>
      <c r="E74" s="130" t="s">
        <v>300</v>
      </c>
      <c r="F74" s="153" t="s">
        <v>354</v>
      </c>
      <c r="G74" s="154"/>
      <c r="H74" s="11" t="s">
        <v>506</v>
      </c>
      <c r="I74" s="14">
        <f t="shared" si="0"/>
        <v>20.95</v>
      </c>
      <c r="J74" s="14">
        <v>20.95</v>
      </c>
      <c r="K74" s="121">
        <f t="shared" si="1"/>
        <v>41.9</v>
      </c>
      <c r="L74" s="127"/>
    </row>
    <row r="75" spans="1:12" ht="24" customHeight="1">
      <c r="A75" s="126"/>
      <c r="B75" s="119">
        <f>'Tax Invoice'!D71</f>
        <v>2</v>
      </c>
      <c r="C75" s="10" t="s">
        <v>504</v>
      </c>
      <c r="D75" s="10" t="s">
        <v>504</v>
      </c>
      <c r="E75" s="130" t="s">
        <v>320</v>
      </c>
      <c r="F75" s="153" t="s">
        <v>245</v>
      </c>
      <c r="G75" s="154"/>
      <c r="H75" s="11" t="s">
        <v>506</v>
      </c>
      <c r="I75" s="14">
        <f t="shared" si="0"/>
        <v>20.95</v>
      </c>
      <c r="J75" s="14">
        <v>20.95</v>
      </c>
      <c r="K75" s="121">
        <f t="shared" si="1"/>
        <v>41.9</v>
      </c>
      <c r="L75" s="127"/>
    </row>
    <row r="76" spans="1:12" ht="24" customHeight="1">
      <c r="A76" s="126"/>
      <c r="B76" s="119">
        <f>'Tax Invoice'!D72</f>
        <v>2</v>
      </c>
      <c r="C76" s="10" t="s">
        <v>668</v>
      </c>
      <c r="D76" s="10" t="s">
        <v>668</v>
      </c>
      <c r="E76" s="130" t="s">
        <v>32</v>
      </c>
      <c r="F76" s="153" t="s">
        <v>112</v>
      </c>
      <c r="G76" s="154"/>
      <c r="H76" s="11" t="s">
        <v>767</v>
      </c>
      <c r="I76" s="14">
        <f t="shared" si="0"/>
        <v>30.54</v>
      </c>
      <c r="J76" s="14">
        <v>30.54</v>
      </c>
      <c r="K76" s="121">
        <f t="shared" si="1"/>
        <v>61.08</v>
      </c>
      <c r="L76" s="127"/>
    </row>
    <row r="77" spans="1:12" ht="24" customHeight="1">
      <c r="A77" s="126"/>
      <c r="B77" s="119">
        <f>'Tax Invoice'!D73</f>
        <v>2</v>
      </c>
      <c r="C77" s="10" t="s">
        <v>668</v>
      </c>
      <c r="D77" s="10" t="s">
        <v>668</v>
      </c>
      <c r="E77" s="130" t="s">
        <v>32</v>
      </c>
      <c r="F77" s="153" t="s">
        <v>271</v>
      </c>
      <c r="G77" s="154"/>
      <c r="H77" s="11" t="s">
        <v>767</v>
      </c>
      <c r="I77" s="14">
        <f t="shared" si="0"/>
        <v>30.54</v>
      </c>
      <c r="J77" s="14">
        <v>30.54</v>
      </c>
      <c r="K77" s="121">
        <f t="shared" si="1"/>
        <v>61.08</v>
      </c>
      <c r="L77" s="127"/>
    </row>
    <row r="78" spans="1:12" ht="24" customHeight="1">
      <c r="A78" s="126"/>
      <c r="B78" s="119">
        <f>'Tax Invoice'!D74</f>
        <v>2</v>
      </c>
      <c r="C78" s="10" t="s">
        <v>668</v>
      </c>
      <c r="D78" s="10" t="s">
        <v>668</v>
      </c>
      <c r="E78" s="130" t="s">
        <v>32</v>
      </c>
      <c r="F78" s="153" t="s">
        <v>276</v>
      </c>
      <c r="G78" s="154"/>
      <c r="H78" s="11" t="s">
        <v>767</v>
      </c>
      <c r="I78" s="14">
        <f t="shared" si="0"/>
        <v>30.54</v>
      </c>
      <c r="J78" s="14">
        <v>30.54</v>
      </c>
      <c r="K78" s="121">
        <f t="shared" si="1"/>
        <v>61.08</v>
      </c>
      <c r="L78" s="127"/>
    </row>
    <row r="79" spans="1:12" ht="24" customHeight="1">
      <c r="A79" s="126"/>
      <c r="B79" s="119">
        <f>'Tax Invoice'!D75</f>
        <v>2</v>
      </c>
      <c r="C79" s="10" t="s">
        <v>668</v>
      </c>
      <c r="D79" s="10" t="s">
        <v>668</v>
      </c>
      <c r="E79" s="130" t="s">
        <v>32</v>
      </c>
      <c r="F79" s="153" t="s">
        <v>317</v>
      </c>
      <c r="G79" s="154"/>
      <c r="H79" s="11" t="s">
        <v>767</v>
      </c>
      <c r="I79" s="14">
        <f t="shared" si="0"/>
        <v>30.54</v>
      </c>
      <c r="J79" s="14">
        <v>30.54</v>
      </c>
      <c r="K79" s="121">
        <f t="shared" si="1"/>
        <v>61.08</v>
      </c>
      <c r="L79" s="127"/>
    </row>
    <row r="80" spans="1:12" ht="12.75" customHeight="1">
      <c r="A80" s="126"/>
      <c r="B80" s="119">
        <f>'Tax Invoice'!D76</f>
        <v>3</v>
      </c>
      <c r="C80" s="10" t="s">
        <v>768</v>
      </c>
      <c r="D80" s="10" t="s">
        <v>768</v>
      </c>
      <c r="E80" s="130" t="s">
        <v>28</v>
      </c>
      <c r="F80" s="153"/>
      <c r="G80" s="154"/>
      <c r="H80" s="11" t="s">
        <v>769</v>
      </c>
      <c r="I80" s="14">
        <f t="shared" si="0"/>
        <v>6.75</v>
      </c>
      <c r="J80" s="14">
        <v>6.75</v>
      </c>
      <c r="K80" s="121">
        <f t="shared" si="1"/>
        <v>20.25</v>
      </c>
      <c r="L80" s="127"/>
    </row>
    <row r="81" spans="1:12" ht="24" customHeight="1">
      <c r="A81" s="126"/>
      <c r="B81" s="119">
        <f>'Tax Invoice'!D77</f>
        <v>6</v>
      </c>
      <c r="C81" s="10" t="s">
        <v>770</v>
      </c>
      <c r="D81" s="10" t="s">
        <v>770</v>
      </c>
      <c r="E81" s="130" t="s">
        <v>30</v>
      </c>
      <c r="F81" s="153"/>
      <c r="G81" s="154"/>
      <c r="H81" s="11" t="s">
        <v>771</v>
      </c>
      <c r="I81" s="14">
        <f t="shared" si="0"/>
        <v>13.85</v>
      </c>
      <c r="J81" s="14">
        <v>13.85</v>
      </c>
      <c r="K81" s="121">
        <f t="shared" si="1"/>
        <v>83.1</v>
      </c>
      <c r="L81" s="127"/>
    </row>
    <row r="82" spans="1:12" ht="24" customHeight="1">
      <c r="A82" s="126"/>
      <c r="B82" s="119">
        <f>'Tax Invoice'!D78</f>
        <v>6</v>
      </c>
      <c r="C82" s="10" t="s">
        <v>770</v>
      </c>
      <c r="D82" s="10" t="s">
        <v>770</v>
      </c>
      <c r="E82" s="130" t="s">
        <v>31</v>
      </c>
      <c r="F82" s="153"/>
      <c r="G82" s="154"/>
      <c r="H82" s="11" t="s">
        <v>771</v>
      </c>
      <c r="I82" s="14">
        <f t="shared" si="0"/>
        <v>13.85</v>
      </c>
      <c r="J82" s="14">
        <v>13.85</v>
      </c>
      <c r="K82" s="121">
        <f t="shared" si="1"/>
        <v>83.1</v>
      </c>
      <c r="L82" s="127"/>
    </row>
    <row r="83" spans="1:12" ht="24" customHeight="1">
      <c r="A83" s="126"/>
      <c r="B83" s="119">
        <f>'Tax Invoice'!D79</f>
        <v>4</v>
      </c>
      <c r="C83" s="10" t="s">
        <v>772</v>
      </c>
      <c r="D83" s="10" t="s">
        <v>772</v>
      </c>
      <c r="E83" s="130" t="s">
        <v>589</v>
      </c>
      <c r="F83" s="153"/>
      <c r="G83" s="154"/>
      <c r="H83" s="11" t="s">
        <v>955</v>
      </c>
      <c r="I83" s="14">
        <f t="shared" si="0"/>
        <v>9.94</v>
      </c>
      <c r="J83" s="14">
        <v>9.94</v>
      </c>
      <c r="K83" s="121">
        <f t="shared" si="1"/>
        <v>39.76</v>
      </c>
      <c r="L83" s="127"/>
    </row>
    <row r="84" spans="1:12" ht="24" customHeight="1">
      <c r="A84" s="126"/>
      <c r="B84" s="119">
        <f>'Tax Invoice'!D80</f>
        <v>4</v>
      </c>
      <c r="C84" s="10" t="s">
        <v>772</v>
      </c>
      <c r="D84" s="10" t="s">
        <v>772</v>
      </c>
      <c r="E84" s="130" t="s">
        <v>490</v>
      </c>
      <c r="F84" s="153"/>
      <c r="G84" s="154"/>
      <c r="H84" s="11" t="s">
        <v>955</v>
      </c>
      <c r="I84" s="14">
        <f t="shared" si="0"/>
        <v>9.94</v>
      </c>
      <c r="J84" s="14">
        <v>9.94</v>
      </c>
      <c r="K84" s="121">
        <f t="shared" si="1"/>
        <v>39.76</v>
      </c>
      <c r="L84" s="127"/>
    </row>
    <row r="85" spans="1:12" ht="24" customHeight="1">
      <c r="A85" s="126"/>
      <c r="B85" s="119">
        <f>'Tax Invoice'!D81</f>
        <v>4</v>
      </c>
      <c r="C85" s="10" t="s">
        <v>772</v>
      </c>
      <c r="D85" s="10" t="s">
        <v>772</v>
      </c>
      <c r="E85" s="130" t="s">
        <v>754</v>
      </c>
      <c r="F85" s="153"/>
      <c r="G85" s="154"/>
      <c r="H85" s="11" t="s">
        <v>955</v>
      </c>
      <c r="I85" s="14">
        <f t="shared" si="0"/>
        <v>9.94</v>
      </c>
      <c r="J85" s="14">
        <v>9.94</v>
      </c>
      <c r="K85" s="121">
        <f t="shared" si="1"/>
        <v>39.76</v>
      </c>
      <c r="L85" s="127"/>
    </row>
    <row r="86" spans="1:12" ht="24" customHeight="1">
      <c r="A86" s="126"/>
      <c r="B86" s="119">
        <f>'Tax Invoice'!D82</f>
        <v>4</v>
      </c>
      <c r="C86" s="10" t="s">
        <v>772</v>
      </c>
      <c r="D86" s="10" t="s">
        <v>772</v>
      </c>
      <c r="E86" s="130" t="s">
        <v>752</v>
      </c>
      <c r="F86" s="153"/>
      <c r="G86" s="154"/>
      <c r="H86" s="11" t="s">
        <v>955</v>
      </c>
      <c r="I86" s="14">
        <f t="shared" ref="I86:I149" si="2">ROUNDUP(J86*$N$1,2)</f>
        <v>9.94</v>
      </c>
      <c r="J86" s="14">
        <v>9.94</v>
      </c>
      <c r="K86" s="121">
        <f t="shared" ref="K86:K149" si="3">I86*B86</f>
        <v>39.76</v>
      </c>
      <c r="L86" s="127"/>
    </row>
    <row r="87" spans="1:12" ht="24" customHeight="1">
      <c r="A87" s="126"/>
      <c r="B87" s="119">
        <f>'Tax Invoice'!D83</f>
        <v>5</v>
      </c>
      <c r="C87" s="10" t="s">
        <v>773</v>
      </c>
      <c r="D87" s="10" t="s">
        <v>773</v>
      </c>
      <c r="E87" s="130" t="s">
        <v>30</v>
      </c>
      <c r="F87" s="153"/>
      <c r="G87" s="154"/>
      <c r="H87" s="11" t="s">
        <v>774</v>
      </c>
      <c r="I87" s="14">
        <f t="shared" si="2"/>
        <v>5.68</v>
      </c>
      <c r="J87" s="14">
        <v>5.68</v>
      </c>
      <c r="K87" s="121">
        <f t="shared" si="3"/>
        <v>28.4</v>
      </c>
      <c r="L87" s="127"/>
    </row>
    <row r="88" spans="1:12" ht="24" customHeight="1">
      <c r="A88" s="126"/>
      <c r="B88" s="119">
        <f>'Tax Invoice'!D84</f>
        <v>2</v>
      </c>
      <c r="C88" s="10" t="s">
        <v>773</v>
      </c>
      <c r="D88" s="10" t="s">
        <v>773</v>
      </c>
      <c r="E88" s="130" t="s">
        <v>32</v>
      </c>
      <c r="F88" s="153"/>
      <c r="G88" s="154"/>
      <c r="H88" s="11" t="s">
        <v>774</v>
      </c>
      <c r="I88" s="14">
        <f t="shared" si="2"/>
        <v>5.68</v>
      </c>
      <c r="J88" s="14">
        <v>5.68</v>
      </c>
      <c r="K88" s="121">
        <f t="shared" si="3"/>
        <v>11.36</v>
      </c>
      <c r="L88" s="127"/>
    </row>
    <row r="89" spans="1:12" ht="24" customHeight="1">
      <c r="A89" s="126"/>
      <c r="B89" s="119">
        <f>'Tax Invoice'!D85</f>
        <v>2</v>
      </c>
      <c r="C89" s="10" t="s">
        <v>775</v>
      </c>
      <c r="D89" s="10" t="s">
        <v>775</v>
      </c>
      <c r="E89" s="130" t="s">
        <v>32</v>
      </c>
      <c r="F89" s="153" t="s">
        <v>112</v>
      </c>
      <c r="G89" s="154"/>
      <c r="H89" s="11" t="s">
        <v>776</v>
      </c>
      <c r="I89" s="14">
        <f t="shared" si="2"/>
        <v>28.41</v>
      </c>
      <c r="J89" s="14">
        <v>28.41</v>
      </c>
      <c r="K89" s="121">
        <f t="shared" si="3"/>
        <v>56.82</v>
      </c>
      <c r="L89" s="127"/>
    </row>
    <row r="90" spans="1:12" ht="12.75" customHeight="1">
      <c r="A90" s="126"/>
      <c r="B90" s="119">
        <f>'Tax Invoice'!D86</f>
        <v>2</v>
      </c>
      <c r="C90" s="10" t="s">
        <v>777</v>
      </c>
      <c r="D90" s="10" t="s">
        <v>777</v>
      </c>
      <c r="E90" s="130" t="s">
        <v>30</v>
      </c>
      <c r="F90" s="153"/>
      <c r="G90" s="154"/>
      <c r="H90" s="11" t="s">
        <v>778</v>
      </c>
      <c r="I90" s="14">
        <f t="shared" si="2"/>
        <v>19.53</v>
      </c>
      <c r="J90" s="14">
        <v>19.53</v>
      </c>
      <c r="K90" s="121">
        <f t="shared" si="3"/>
        <v>39.06</v>
      </c>
      <c r="L90" s="127"/>
    </row>
    <row r="91" spans="1:12" ht="12.75" customHeight="1">
      <c r="A91" s="126"/>
      <c r="B91" s="119">
        <f>'Tax Invoice'!D87</f>
        <v>5</v>
      </c>
      <c r="C91" s="10" t="s">
        <v>777</v>
      </c>
      <c r="D91" s="10" t="s">
        <v>777</v>
      </c>
      <c r="E91" s="130" t="s">
        <v>31</v>
      </c>
      <c r="F91" s="153"/>
      <c r="G91" s="154"/>
      <c r="H91" s="11" t="s">
        <v>778</v>
      </c>
      <c r="I91" s="14">
        <f t="shared" si="2"/>
        <v>19.53</v>
      </c>
      <c r="J91" s="14">
        <v>19.53</v>
      </c>
      <c r="K91" s="121">
        <f t="shared" si="3"/>
        <v>97.65</v>
      </c>
      <c r="L91" s="127"/>
    </row>
    <row r="92" spans="1:12" ht="24" customHeight="1">
      <c r="A92" s="126"/>
      <c r="B92" s="119">
        <f>'Tax Invoice'!D88</f>
        <v>2</v>
      </c>
      <c r="C92" s="10" t="s">
        <v>779</v>
      </c>
      <c r="D92" s="10" t="s">
        <v>779</v>
      </c>
      <c r="E92" s="130" t="s">
        <v>30</v>
      </c>
      <c r="F92" s="153" t="s">
        <v>679</v>
      </c>
      <c r="G92" s="154"/>
      <c r="H92" s="11" t="s">
        <v>780</v>
      </c>
      <c r="I92" s="14">
        <f t="shared" si="2"/>
        <v>20.95</v>
      </c>
      <c r="J92" s="14">
        <v>20.95</v>
      </c>
      <c r="K92" s="121">
        <f t="shared" si="3"/>
        <v>41.9</v>
      </c>
      <c r="L92" s="127"/>
    </row>
    <row r="93" spans="1:12" ht="24" customHeight="1">
      <c r="A93" s="126"/>
      <c r="B93" s="119">
        <f>'Tax Invoice'!D89</f>
        <v>2</v>
      </c>
      <c r="C93" s="10" t="s">
        <v>779</v>
      </c>
      <c r="D93" s="10" t="s">
        <v>779</v>
      </c>
      <c r="E93" s="130" t="s">
        <v>31</v>
      </c>
      <c r="F93" s="153" t="s">
        <v>679</v>
      </c>
      <c r="G93" s="154"/>
      <c r="H93" s="11" t="s">
        <v>780</v>
      </c>
      <c r="I93" s="14">
        <f t="shared" si="2"/>
        <v>20.95</v>
      </c>
      <c r="J93" s="14">
        <v>20.95</v>
      </c>
      <c r="K93" s="121">
        <f t="shared" si="3"/>
        <v>41.9</v>
      </c>
      <c r="L93" s="127"/>
    </row>
    <row r="94" spans="1:12" ht="24" customHeight="1">
      <c r="A94" s="126"/>
      <c r="B94" s="119">
        <f>'Tax Invoice'!D90</f>
        <v>2</v>
      </c>
      <c r="C94" s="10" t="s">
        <v>781</v>
      </c>
      <c r="D94" s="10" t="s">
        <v>781</v>
      </c>
      <c r="E94" s="130" t="s">
        <v>30</v>
      </c>
      <c r="F94" s="153" t="s">
        <v>679</v>
      </c>
      <c r="G94" s="154"/>
      <c r="H94" s="11" t="s">
        <v>782</v>
      </c>
      <c r="I94" s="14">
        <f t="shared" si="2"/>
        <v>20.95</v>
      </c>
      <c r="J94" s="14">
        <v>20.95</v>
      </c>
      <c r="K94" s="121">
        <f t="shared" si="3"/>
        <v>41.9</v>
      </c>
      <c r="L94" s="127"/>
    </row>
    <row r="95" spans="1:12" ht="24" customHeight="1">
      <c r="A95" s="126"/>
      <c r="B95" s="119">
        <f>'Tax Invoice'!D91</f>
        <v>2</v>
      </c>
      <c r="C95" s="10" t="s">
        <v>781</v>
      </c>
      <c r="D95" s="10" t="s">
        <v>781</v>
      </c>
      <c r="E95" s="130" t="s">
        <v>31</v>
      </c>
      <c r="F95" s="153" t="s">
        <v>679</v>
      </c>
      <c r="G95" s="154"/>
      <c r="H95" s="11" t="s">
        <v>782</v>
      </c>
      <c r="I95" s="14">
        <f t="shared" si="2"/>
        <v>20.95</v>
      </c>
      <c r="J95" s="14">
        <v>20.95</v>
      </c>
      <c r="K95" s="121">
        <f t="shared" si="3"/>
        <v>41.9</v>
      </c>
      <c r="L95" s="127"/>
    </row>
    <row r="96" spans="1:12" ht="24" customHeight="1">
      <c r="A96" s="126"/>
      <c r="B96" s="119">
        <f>'Tax Invoice'!D92</f>
        <v>4</v>
      </c>
      <c r="C96" s="10" t="s">
        <v>783</v>
      </c>
      <c r="D96" s="10" t="s">
        <v>783</v>
      </c>
      <c r="E96" s="130" t="s">
        <v>30</v>
      </c>
      <c r="F96" s="153" t="s">
        <v>589</v>
      </c>
      <c r="G96" s="154"/>
      <c r="H96" s="11" t="s">
        <v>784</v>
      </c>
      <c r="I96" s="14">
        <f t="shared" si="2"/>
        <v>6.04</v>
      </c>
      <c r="J96" s="14">
        <v>6.04</v>
      </c>
      <c r="K96" s="121">
        <f t="shared" si="3"/>
        <v>24.16</v>
      </c>
      <c r="L96" s="127"/>
    </row>
    <row r="97" spans="1:12" ht="24" customHeight="1">
      <c r="A97" s="126"/>
      <c r="B97" s="119">
        <f>'Tax Invoice'!D93</f>
        <v>4</v>
      </c>
      <c r="C97" s="10" t="s">
        <v>783</v>
      </c>
      <c r="D97" s="10" t="s">
        <v>783</v>
      </c>
      <c r="E97" s="130" t="s">
        <v>31</v>
      </c>
      <c r="F97" s="153" t="s">
        <v>589</v>
      </c>
      <c r="G97" s="154"/>
      <c r="H97" s="11" t="s">
        <v>784</v>
      </c>
      <c r="I97" s="14">
        <f t="shared" si="2"/>
        <v>6.04</v>
      </c>
      <c r="J97" s="14">
        <v>6.04</v>
      </c>
      <c r="K97" s="121">
        <f t="shared" si="3"/>
        <v>24.16</v>
      </c>
      <c r="L97" s="127"/>
    </row>
    <row r="98" spans="1:12" ht="24" customHeight="1">
      <c r="A98" s="126"/>
      <c r="B98" s="119">
        <f>'Tax Invoice'!D94</f>
        <v>5</v>
      </c>
      <c r="C98" s="10" t="s">
        <v>785</v>
      </c>
      <c r="D98" s="10" t="s">
        <v>785</v>
      </c>
      <c r="E98" s="130" t="s">
        <v>30</v>
      </c>
      <c r="F98" s="153" t="s">
        <v>279</v>
      </c>
      <c r="G98" s="154"/>
      <c r="H98" s="11" t="s">
        <v>786</v>
      </c>
      <c r="I98" s="14">
        <f t="shared" si="2"/>
        <v>41.55</v>
      </c>
      <c r="J98" s="14">
        <v>41.55</v>
      </c>
      <c r="K98" s="121">
        <f t="shared" si="3"/>
        <v>207.75</v>
      </c>
      <c r="L98" s="127"/>
    </row>
    <row r="99" spans="1:12" ht="24" customHeight="1">
      <c r="A99" s="126"/>
      <c r="B99" s="119">
        <f>'Tax Invoice'!D95</f>
        <v>1</v>
      </c>
      <c r="C99" s="10" t="s">
        <v>785</v>
      </c>
      <c r="D99" s="10" t="s">
        <v>785</v>
      </c>
      <c r="E99" s="130" t="s">
        <v>30</v>
      </c>
      <c r="F99" s="153" t="s">
        <v>277</v>
      </c>
      <c r="G99" s="154"/>
      <c r="H99" s="11" t="s">
        <v>786</v>
      </c>
      <c r="I99" s="14">
        <f t="shared" si="2"/>
        <v>41.55</v>
      </c>
      <c r="J99" s="14">
        <v>41.55</v>
      </c>
      <c r="K99" s="121">
        <f t="shared" si="3"/>
        <v>41.55</v>
      </c>
      <c r="L99" s="127"/>
    </row>
    <row r="100" spans="1:12" ht="24" customHeight="1">
      <c r="A100" s="126"/>
      <c r="B100" s="119">
        <f>'Tax Invoice'!D96</f>
        <v>5</v>
      </c>
      <c r="C100" s="10" t="s">
        <v>785</v>
      </c>
      <c r="D100" s="10" t="s">
        <v>785</v>
      </c>
      <c r="E100" s="130" t="s">
        <v>31</v>
      </c>
      <c r="F100" s="153" t="s">
        <v>279</v>
      </c>
      <c r="G100" s="154"/>
      <c r="H100" s="11" t="s">
        <v>786</v>
      </c>
      <c r="I100" s="14">
        <f t="shared" si="2"/>
        <v>41.55</v>
      </c>
      <c r="J100" s="14">
        <v>41.55</v>
      </c>
      <c r="K100" s="121">
        <f t="shared" si="3"/>
        <v>207.75</v>
      </c>
      <c r="L100" s="127"/>
    </row>
    <row r="101" spans="1:12" ht="24" customHeight="1">
      <c r="A101" s="126"/>
      <c r="B101" s="119">
        <f>'Tax Invoice'!D97</f>
        <v>1</v>
      </c>
      <c r="C101" s="10" t="s">
        <v>785</v>
      </c>
      <c r="D101" s="10" t="s">
        <v>785</v>
      </c>
      <c r="E101" s="130" t="s">
        <v>31</v>
      </c>
      <c r="F101" s="153" t="s">
        <v>277</v>
      </c>
      <c r="G101" s="154"/>
      <c r="H101" s="11" t="s">
        <v>786</v>
      </c>
      <c r="I101" s="14">
        <f t="shared" si="2"/>
        <v>41.55</v>
      </c>
      <c r="J101" s="14">
        <v>41.55</v>
      </c>
      <c r="K101" s="121">
        <f t="shared" si="3"/>
        <v>41.55</v>
      </c>
      <c r="L101" s="127"/>
    </row>
    <row r="102" spans="1:12" ht="12.75" customHeight="1">
      <c r="A102" s="126"/>
      <c r="B102" s="119">
        <f>'Tax Invoice'!D98</f>
        <v>2</v>
      </c>
      <c r="C102" s="10" t="s">
        <v>787</v>
      </c>
      <c r="D102" s="10" t="s">
        <v>787</v>
      </c>
      <c r="E102" s="130" t="s">
        <v>28</v>
      </c>
      <c r="F102" s="153"/>
      <c r="G102" s="154"/>
      <c r="H102" s="11" t="s">
        <v>788</v>
      </c>
      <c r="I102" s="14">
        <f t="shared" si="2"/>
        <v>10.3</v>
      </c>
      <c r="J102" s="14">
        <v>10.3</v>
      </c>
      <c r="K102" s="121">
        <f t="shared" si="3"/>
        <v>20.6</v>
      </c>
      <c r="L102" s="127"/>
    </row>
    <row r="103" spans="1:12" ht="12.75" customHeight="1">
      <c r="A103" s="126"/>
      <c r="B103" s="119">
        <f>'Tax Invoice'!D99</f>
        <v>2</v>
      </c>
      <c r="C103" s="10" t="s">
        <v>787</v>
      </c>
      <c r="D103" s="10" t="s">
        <v>787</v>
      </c>
      <c r="E103" s="130" t="s">
        <v>30</v>
      </c>
      <c r="F103" s="153"/>
      <c r="G103" s="154"/>
      <c r="H103" s="11" t="s">
        <v>788</v>
      </c>
      <c r="I103" s="14">
        <f t="shared" si="2"/>
        <v>10.3</v>
      </c>
      <c r="J103" s="14">
        <v>10.3</v>
      </c>
      <c r="K103" s="121">
        <f t="shared" si="3"/>
        <v>20.6</v>
      </c>
      <c r="L103" s="127"/>
    </row>
    <row r="104" spans="1:12" ht="12.75" customHeight="1">
      <c r="A104" s="126"/>
      <c r="B104" s="119">
        <f>'Tax Invoice'!D100</f>
        <v>2</v>
      </c>
      <c r="C104" s="10" t="s">
        <v>787</v>
      </c>
      <c r="D104" s="10" t="s">
        <v>787</v>
      </c>
      <c r="E104" s="130" t="s">
        <v>31</v>
      </c>
      <c r="F104" s="153"/>
      <c r="G104" s="154"/>
      <c r="H104" s="11" t="s">
        <v>788</v>
      </c>
      <c r="I104" s="14">
        <f t="shared" si="2"/>
        <v>10.3</v>
      </c>
      <c r="J104" s="14">
        <v>10.3</v>
      </c>
      <c r="K104" s="121">
        <f t="shared" si="3"/>
        <v>20.6</v>
      </c>
      <c r="L104" s="127"/>
    </row>
    <row r="105" spans="1:12" ht="24" customHeight="1">
      <c r="A105" s="126"/>
      <c r="B105" s="119">
        <f>'Tax Invoice'!D101</f>
        <v>2</v>
      </c>
      <c r="C105" s="10" t="s">
        <v>789</v>
      </c>
      <c r="D105" s="10" t="s">
        <v>789</v>
      </c>
      <c r="E105" s="130" t="s">
        <v>657</v>
      </c>
      <c r="F105" s="153"/>
      <c r="G105" s="154"/>
      <c r="H105" s="11" t="s">
        <v>790</v>
      </c>
      <c r="I105" s="14">
        <f t="shared" si="2"/>
        <v>13.85</v>
      </c>
      <c r="J105" s="14">
        <v>13.85</v>
      </c>
      <c r="K105" s="121">
        <f t="shared" si="3"/>
        <v>27.7</v>
      </c>
      <c r="L105" s="127"/>
    </row>
    <row r="106" spans="1:12" ht="24" customHeight="1">
      <c r="A106" s="126"/>
      <c r="B106" s="119">
        <f>'Tax Invoice'!D102</f>
        <v>5</v>
      </c>
      <c r="C106" s="10" t="s">
        <v>789</v>
      </c>
      <c r="D106" s="10" t="s">
        <v>789</v>
      </c>
      <c r="E106" s="130" t="s">
        <v>30</v>
      </c>
      <c r="F106" s="153"/>
      <c r="G106" s="154"/>
      <c r="H106" s="11" t="s">
        <v>790</v>
      </c>
      <c r="I106" s="14">
        <f t="shared" si="2"/>
        <v>13.85</v>
      </c>
      <c r="J106" s="14">
        <v>13.85</v>
      </c>
      <c r="K106" s="121">
        <f t="shared" si="3"/>
        <v>69.25</v>
      </c>
      <c r="L106" s="127"/>
    </row>
    <row r="107" spans="1:12" ht="24" customHeight="1">
      <c r="A107" s="126"/>
      <c r="B107" s="119">
        <f>'Tax Invoice'!D103</f>
        <v>5</v>
      </c>
      <c r="C107" s="10" t="s">
        <v>791</v>
      </c>
      <c r="D107" s="10" t="s">
        <v>791</v>
      </c>
      <c r="E107" s="130" t="s">
        <v>31</v>
      </c>
      <c r="F107" s="153"/>
      <c r="G107" s="154"/>
      <c r="H107" s="11" t="s">
        <v>792</v>
      </c>
      <c r="I107" s="14">
        <f t="shared" si="2"/>
        <v>13.85</v>
      </c>
      <c r="J107" s="14">
        <v>13.85</v>
      </c>
      <c r="K107" s="121">
        <f t="shared" si="3"/>
        <v>69.25</v>
      </c>
      <c r="L107" s="127"/>
    </row>
    <row r="108" spans="1:12" ht="24" customHeight="1">
      <c r="A108" s="126"/>
      <c r="B108" s="119">
        <f>'Tax Invoice'!D104</f>
        <v>1</v>
      </c>
      <c r="C108" s="10" t="s">
        <v>793</v>
      </c>
      <c r="D108" s="10" t="s">
        <v>793</v>
      </c>
      <c r="E108" s="130" t="s">
        <v>31</v>
      </c>
      <c r="F108" s="153"/>
      <c r="G108" s="154"/>
      <c r="H108" s="11" t="s">
        <v>794</v>
      </c>
      <c r="I108" s="14">
        <f t="shared" si="2"/>
        <v>8.8800000000000008</v>
      </c>
      <c r="J108" s="14">
        <v>8.8800000000000008</v>
      </c>
      <c r="K108" s="121">
        <f t="shared" si="3"/>
        <v>8.8800000000000008</v>
      </c>
      <c r="L108" s="127"/>
    </row>
    <row r="109" spans="1:12" ht="24" customHeight="1">
      <c r="A109" s="126"/>
      <c r="B109" s="119">
        <f>'Tax Invoice'!D105</f>
        <v>9</v>
      </c>
      <c r="C109" s="10" t="s">
        <v>795</v>
      </c>
      <c r="D109" s="10" t="s">
        <v>795</v>
      </c>
      <c r="E109" s="130" t="s">
        <v>30</v>
      </c>
      <c r="F109" s="153"/>
      <c r="G109" s="154"/>
      <c r="H109" s="11" t="s">
        <v>796</v>
      </c>
      <c r="I109" s="14">
        <f t="shared" si="2"/>
        <v>8.52</v>
      </c>
      <c r="J109" s="14">
        <v>8.52</v>
      </c>
      <c r="K109" s="121">
        <f t="shared" si="3"/>
        <v>76.679999999999993</v>
      </c>
      <c r="L109" s="127"/>
    </row>
    <row r="110" spans="1:12" ht="24" customHeight="1">
      <c r="A110" s="126"/>
      <c r="B110" s="119">
        <f>'Tax Invoice'!D106</f>
        <v>2</v>
      </c>
      <c r="C110" s="10" t="s">
        <v>795</v>
      </c>
      <c r="D110" s="10" t="s">
        <v>795</v>
      </c>
      <c r="E110" s="130" t="s">
        <v>50</v>
      </c>
      <c r="F110" s="153"/>
      <c r="G110" s="154"/>
      <c r="H110" s="11" t="s">
        <v>796</v>
      </c>
      <c r="I110" s="14">
        <f t="shared" si="2"/>
        <v>8.52</v>
      </c>
      <c r="J110" s="14">
        <v>8.52</v>
      </c>
      <c r="K110" s="121">
        <f t="shared" si="3"/>
        <v>17.04</v>
      </c>
      <c r="L110" s="127"/>
    </row>
    <row r="111" spans="1:12" ht="24" customHeight="1">
      <c r="A111" s="126"/>
      <c r="B111" s="119">
        <f>'Tax Invoice'!D107</f>
        <v>4</v>
      </c>
      <c r="C111" s="10" t="s">
        <v>797</v>
      </c>
      <c r="D111" s="10" t="s">
        <v>797</v>
      </c>
      <c r="E111" s="130" t="s">
        <v>30</v>
      </c>
      <c r="F111" s="153" t="s">
        <v>679</v>
      </c>
      <c r="G111" s="154"/>
      <c r="H111" s="11" t="s">
        <v>798</v>
      </c>
      <c r="I111" s="14">
        <f t="shared" si="2"/>
        <v>20.95</v>
      </c>
      <c r="J111" s="14">
        <v>20.95</v>
      </c>
      <c r="K111" s="121">
        <f t="shared" si="3"/>
        <v>83.8</v>
      </c>
      <c r="L111" s="127"/>
    </row>
    <row r="112" spans="1:12" ht="24" customHeight="1">
      <c r="A112" s="126"/>
      <c r="B112" s="119">
        <f>'Tax Invoice'!D108</f>
        <v>4</v>
      </c>
      <c r="C112" s="10" t="s">
        <v>797</v>
      </c>
      <c r="D112" s="10" t="s">
        <v>797</v>
      </c>
      <c r="E112" s="130" t="s">
        <v>31</v>
      </c>
      <c r="F112" s="153" t="s">
        <v>679</v>
      </c>
      <c r="G112" s="154"/>
      <c r="H112" s="11" t="s">
        <v>798</v>
      </c>
      <c r="I112" s="14">
        <f t="shared" si="2"/>
        <v>20.95</v>
      </c>
      <c r="J112" s="14">
        <v>20.95</v>
      </c>
      <c r="K112" s="121">
        <f t="shared" si="3"/>
        <v>83.8</v>
      </c>
      <c r="L112" s="127"/>
    </row>
    <row r="113" spans="1:12" ht="24" customHeight="1">
      <c r="A113" s="126"/>
      <c r="B113" s="119">
        <f>'Tax Invoice'!D109</f>
        <v>4</v>
      </c>
      <c r="C113" s="10" t="s">
        <v>799</v>
      </c>
      <c r="D113" s="10" t="s">
        <v>799</v>
      </c>
      <c r="E113" s="130" t="s">
        <v>30</v>
      </c>
      <c r="F113" s="153" t="s">
        <v>679</v>
      </c>
      <c r="G113" s="154"/>
      <c r="H113" s="11" t="s">
        <v>800</v>
      </c>
      <c r="I113" s="14">
        <f t="shared" si="2"/>
        <v>20.95</v>
      </c>
      <c r="J113" s="14">
        <v>20.95</v>
      </c>
      <c r="K113" s="121">
        <f t="shared" si="3"/>
        <v>83.8</v>
      </c>
      <c r="L113" s="127"/>
    </row>
    <row r="114" spans="1:12" ht="24" customHeight="1">
      <c r="A114" s="126"/>
      <c r="B114" s="119">
        <f>'Tax Invoice'!D110</f>
        <v>4</v>
      </c>
      <c r="C114" s="10" t="s">
        <v>799</v>
      </c>
      <c r="D114" s="10" t="s">
        <v>799</v>
      </c>
      <c r="E114" s="130" t="s">
        <v>31</v>
      </c>
      <c r="F114" s="153" t="s">
        <v>679</v>
      </c>
      <c r="G114" s="154"/>
      <c r="H114" s="11" t="s">
        <v>800</v>
      </c>
      <c r="I114" s="14">
        <f t="shared" si="2"/>
        <v>20.95</v>
      </c>
      <c r="J114" s="14">
        <v>20.95</v>
      </c>
      <c r="K114" s="121">
        <f t="shared" si="3"/>
        <v>83.8</v>
      </c>
      <c r="L114" s="127"/>
    </row>
    <row r="115" spans="1:12" ht="24" customHeight="1">
      <c r="A115" s="126"/>
      <c r="B115" s="119">
        <f>'Tax Invoice'!D111</f>
        <v>3</v>
      </c>
      <c r="C115" s="10" t="s">
        <v>801</v>
      </c>
      <c r="D115" s="10" t="s">
        <v>801</v>
      </c>
      <c r="E115" s="130" t="s">
        <v>589</v>
      </c>
      <c r="F115" s="153"/>
      <c r="G115" s="154"/>
      <c r="H115" s="11" t="s">
        <v>956</v>
      </c>
      <c r="I115" s="14">
        <f t="shared" si="2"/>
        <v>13.85</v>
      </c>
      <c r="J115" s="14">
        <v>13.85</v>
      </c>
      <c r="K115" s="121">
        <f t="shared" si="3"/>
        <v>41.55</v>
      </c>
      <c r="L115" s="127"/>
    </row>
    <row r="116" spans="1:12" ht="24" customHeight="1">
      <c r="A116" s="126"/>
      <c r="B116" s="119">
        <f>'Tax Invoice'!D112</f>
        <v>3</v>
      </c>
      <c r="C116" s="10" t="s">
        <v>801</v>
      </c>
      <c r="D116" s="10" t="s">
        <v>801</v>
      </c>
      <c r="E116" s="130" t="s">
        <v>490</v>
      </c>
      <c r="F116" s="153"/>
      <c r="G116" s="154"/>
      <c r="H116" s="11" t="s">
        <v>956</v>
      </c>
      <c r="I116" s="14">
        <f t="shared" si="2"/>
        <v>13.85</v>
      </c>
      <c r="J116" s="14">
        <v>13.85</v>
      </c>
      <c r="K116" s="121">
        <f t="shared" si="3"/>
        <v>41.55</v>
      </c>
      <c r="L116" s="127"/>
    </row>
    <row r="117" spans="1:12" ht="24" customHeight="1">
      <c r="A117" s="126"/>
      <c r="B117" s="119">
        <f>'Tax Invoice'!D113</f>
        <v>3</v>
      </c>
      <c r="C117" s="10" t="s">
        <v>801</v>
      </c>
      <c r="D117" s="10" t="s">
        <v>801</v>
      </c>
      <c r="E117" s="130" t="s">
        <v>754</v>
      </c>
      <c r="F117" s="153"/>
      <c r="G117" s="154"/>
      <c r="H117" s="11" t="s">
        <v>956</v>
      </c>
      <c r="I117" s="14">
        <f t="shared" si="2"/>
        <v>13.85</v>
      </c>
      <c r="J117" s="14">
        <v>13.85</v>
      </c>
      <c r="K117" s="121">
        <f t="shared" si="3"/>
        <v>41.55</v>
      </c>
      <c r="L117" s="127"/>
    </row>
    <row r="118" spans="1:12" ht="24" customHeight="1">
      <c r="A118" s="126"/>
      <c r="B118" s="119">
        <f>'Tax Invoice'!D114</f>
        <v>3</v>
      </c>
      <c r="C118" s="10" t="s">
        <v>801</v>
      </c>
      <c r="D118" s="10" t="s">
        <v>801</v>
      </c>
      <c r="E118" s="130" t="s">
        <v>752</v>
      </c>
      <c r="F118" s="153"/>
      <c r="G118" s="154"/>
      <c r="H118" s="11" t="s">
        <v>956</v>
      </c>
      <c r="I118" s="14">
        <f t="shared" si="2"/>
        <v>13.85</v>
      </c>
      <c r="J118" s="14">
        <v>13.85</v>
      </c>
      <c r="K118" s="121">
        <f t="shared" si="3"/>
        <v>41.55</v>
      </c>
      <c r="L118" s="127"/>
    </row>
    <row r="119" spans="1:12" ht="24" customHeight="1">
      <c r="A119" s="126"/>
      <c r="B119" s="119">
        <f>'Tax Invoice'!D115</f>
        <v>1</v>
      </c>
      <c r="C119" s="10" t="s">
        <v>802</v>
      </c>
      <c r="D119" s="10" t="s">
        <v>802</v>
      </c>
      <c r="E119" s="130" t="s">
        <v>31</v>
      </c>
      <c r="F119" s="153"/>
      <c r="G119" s="154"/>
      <c r="H119" s="11" t="s">
        <v>803</v>
      </c>
      <c r="I119" s="14">
        <f t="shared" si="2"/>
        <v>10.3</v>
      </c>
      <c r="J119" s="14">
        <v>10.3</v>
      </c>
      <c r="K119" s="121">
        <f t="shared" si="3"/>
        <v>10.3</v>
      </c>
      <c r="L119" s="127"/>
    </row>
    <row r="120" spans="1:12" ht="24" customHeight="1">
      <c r="A120" s="126"/>
      <c r="B120" s="119">
        <f>'Tax Invoice'!D116</f>
        <v>4</v>
      </c>
      <c r="C120" s="10" t="s">
        <v>802</v>
      </c>
      <c r="D120" s="10" t="s">
        <v>802</v>
      </c>
      <c r="E120" s="130" t="s">
        <v>32</v>
      </c>
      <c r="F120" s="153"/>
      <c r="G120" s="154"/>
      <c r="H120" s="11" t="s">
        <v>803</v>
      </c>
      <c r="I120" s="14">
        <f t="shared" si="2"/>
        <v>10.3</v>
      </c>
      <c r="J120" s="14">
        <v>10.3</v>
      </c>
      <c r="K120" s="121">
        <f t="shared" si="3"/>
        <v>41.2</v>
      </c>
      <c r="L120" s="127"/>
    </row>
    <row r="121" spans="1:12" ht="12.75" customHeight="1">
      <c r="A121" s="126"/>
      <c r="B121" s="119">
        <f>'Tax Invoice'!D117</f>
        <v>1</v>
      </c>
      <c r="C121" s="10" t="s">
        <v>804</v>
      </c>
      <c r="D121" s="10" t="s">
        <v>804</v>
      </c>
      <c r="E121" s="130" t="s">
        <v>31</v>
      </c>
      <c r="F121" s="153"/>
      <c r="G121" s="154"/>
      <c r="H121" s="11" t="s">
        <v>805</v>
      </c>
      <c r="I121" s="14">
        <f t="shared" si="2"/>
        <v>25.21</v>
      </c>
      <c r="J121" s="14">
        <v>25.21</v>
      </c>
      <c r="K121" s="121">
        <f t="shared" si="3"/>
        <v>25.21</v>
      </c>
      <c r="L121" s="127"/>
    </row>
    <row r="122" spans="1:12" ht="24" customHeight="1">
      <c r="A122" s="126"/>
      <c r="B122" s="119">
        <f>'Tax Invoice'!D118</f>
        <v>3</v>
      </c>
      <c r="C122" s="10" t="s">
        <v>806</v>
      </c>
      <c r="D122" s="10" t="s">
        <v>806</v>
      </c>
      <c r="E122" s="130" t="s">
        <v>30</v>
      </c>
      <c r="F122" s="153" t="s">
        <v>279</v>
      </c>
      <c r="G122" s="154"/>
      <c r="H122" s="11" t="s">
        <v>807</v>
      </c>
      <c r="I122" s="14">
        <f t="shared" si="2"/>
        <v>23.44</v>
      </c>
      <c r="J122" s="14">
        <v>23.44</v>
      </c>
      <c r="K122" s="121">
        <f t="shared" si="3"/>
        <v>70.320000000000007</v>
      </c>
      <c r="L122" s="127"/>
    </row>
    <row r="123" spans="1:12" ht="24" customHeight="1">
      <c r="A123" s="126"/>
      <c r="B123" s="119">
        <f>'Tax Invoice'!D119</f>
        <v>3</v>
      </c>
      <c r="C123" s="10" t="s">
        <v>806</v>
      </c>
      <c r="D123" s="10" t="s">
        <v>806</v>
      </c>
      <c r="E123" s="130" t="s">
        <v>30</v>
      </c>
      <c r="F123" s="153" t="s">
        <v>277</v>
      </c>
      <c r="G123" s="154"/>
      <c r="H123" s="11" t="s">
        <v>807</v>
      </c>
      <c r="I123" s="14">
        <f t="shared" si="2"/>
        <v>23.44</v>
      </c>
      <c r="J123" s="14">
        <v>23.44</v>
      </c>
      <c r="K123" s="121">
        <f t="shared" si="3"/>
        <v>70.320000000000007</v>
      </c>
      <c r="L123" s="127"/>
    </row>
    <row r="124" spans="1:12" ht="24" customHeight="1">
      <c r="A124" s="126"/>
      <c r="B124" s="119">
        <f>'Tax Invoice'!D120</f>
        <v>3</v>
      </c>
      <c r="C124" s="10" t="s">
        <v>808</v>
      </c>
      <c r="D124" s="10" t="s">
        <v>808</v>
      </c>
      <c r="E124" s="130" t="s">
        <v>28</v>
      </c>
      <c r="F124" s="153" t="s">
        <v>279</v>
      </c>
      <c r="G124" s="154"/>
      <c r="H124" s="11" t="s">
        <v>809</v>
      </c>
      <c r="I124" s="14">
        <f t="shared" si="2"/>
        <v>24.5</v>
      </c>
      <c r="J124" s="14">
        <v>24.5</v>
      </c>
      <c r="K124" s="121">
        <f t="shared" si="3"/>
        <v>73.5</v>
      </c>
      <c r="L124" s="127"/>
    </row>
    <row r="125" spans="1:12" ht="24" customHeight="1">
      <c r="A125" s="126"/>
      <c r="B125" s="119">
        <f>'Tax Invoice'!D121</f>
        <v>1</v>
      </c>
      <c r="C125" s="10" t="s">
        <v>808</v>
      </c>
      <c r="D125" s="10" t="s">
        <v>808</v>
      </c>
      <c r="E125" s="130" t="s">
        <v>30</v>
      </c>
      <c r="F125" s="153" t="s">
        <v>279</v>
      </c>
      <c r="G125" s="154"/>
      <c r="H125" s="11" t="s">
        <v>809</v>
      </c>
      <c r="I125" s="14">
        <f t="shared" si="2"/>
        <v>24.5</v>
      </c>
      <c r="J125" s="14">
        <v>24.5</v>
      </c>
      <c r="K125" s="121">
        <f t="shared" si="3"/>
        <v>24.5</v>
      </c>
      <c r="L125" s="127"/>
    </row>
    <row r="126" spans="1:12" ht="24" customHeight="1">
      <c r="A126" s="126"/>
      <c r="B126" s="119">
        <f>'Tax Invoice'!D122</f>
        <v>1</v>
      </c>
      <c r="C126" s="10" t="s">
        <v>808</v>
      </c>
      <c r="D126" s="10" t="s">
        <v>808</v>
      </c>
      <c r="E126" s="130" t="s">
        <v>31</v>
      </c>
      <c r="F126" s="153" t="s">
        <v>279</v>
      </c>
      <c r="G126" s="154"/>
      <c r="H126" s="11" t="s">
        <v>809</v>
      </c>
      <c r="I126" s="14">
        <f t="shared" si="2"/>
        <v>24.5</v>
      </c>
      <c r="J126" s="14">
        <v>24.5</v>
      </c>
      <c r="K126" s="121">
        <f t="shared" si="3"/>
        <v>24.5</v>
      </c>
      <c r="L126" s="127"/>
    </row>
    <row r="127" spans="1:12" ht="24" customHeight="1">
      <c r="A127" s="126"/>
      <c r="B127" s="119">
        <f>'Tax Invoice'!D123</f>
        <v>9</v>
      </c>
      <c r="C127" s="10" t="s">
        <v>810</v>
      </c>
      <c r="D127" s="10" t="s">
        <v>810</v>
      </c>
      <c r="E127" s="130" t="s">
        <v>28</v>
      </c>
      <c r="F127" s="153" t="s">
        <v>279</v>
      </c>
      <c r="G127" s="154"/>
      <c r="H127" s="11" t="s">
        <v>811</v>
      </c>
      <c r="I127" s="14">
        <f t="shared" si="2"/>
        <v>24.5</v>
      </c>
      <c r="J127" s="14">
        <v>24.5</v>
      </c>
      <c r="K127" s="121">
        <f t="shared" si="3"/>
        <v>220.5</v>
      </c>
      <c r="L127" s="127"/>
    </row>
    <row r="128" spans="1:12" ht="24" customHeight="1">
      <c r="A128" s="126"/>
      <c r="B128" s="119">
        <f>'Tax Invoice'!D124</f>
        <v>5</v>
      </c>
      <c r="C128" s="10" t="s">
        <v>810</v>
      </c>
      <c r="D128" s="10" t="s">
        <v>810</v>
      </c>
      <c r="E128" s="130" t="s">
        <v>30</v>
      </c>
      <c r="F128" s="153" t="s">
        <v>279</v>
      </c>
      <c r="G128" s="154"/>
      <c r="H128" s="11" t="s">
        <v>811</v>
      </c>
      <c r="I128" s="14">
        <f t="shared" si="2"/>
        <v>24.5</v>
      </c>
      <c r="J128" s="14">
        <v>24.5</v>
      </c>
      <c r="K128" s="121">
        <f t="shared" si="3"/>
        <v>122.5</v>
      </c>
      <c r="L128" s="127"/>
    </row>
    <row r="129" spans="1:12" ht="24" customHeight="1">
      <c r="A129" s="126"/>
      <c r="B129" s="119">
        <f>'Tax Invoice'!D125</f>
        <v>1</v>
      </c>
      <c r="C129" s="10" t="s">
        <v>810</v>
      </c>
      <c r="D129" s="10" t="s">
        <v>810</v>
      </c>
      <c r="E129" s="130" t="s">
        <v>31</v>
      </c>
      <c r="F129" s="153" t="s">
        <v>279</v>
      </c>
      <c r="G129" s="154"/>
      <c r="H129" s="11" t="s">
        <v>811</v>
      </c>
      <c r="I129" s="14">
        <f t="shared" si="2"/>
        <v>24.5</v>
      </c>
      <c r="J129" s="14">
        <v>24.5</v>
      </c>
      <c r="K129" s="121">
        <f t="shared" si="3"/>
        <v>24.5</v>
      </c>
      <c r="L129" s="127"/>
    </row>
    <row r="130" spans="1:12" ht="24" customHeight="1">
      <c r="A130" s="126"/>
      <c r="B130" s="119">
        <f>'Tax Invoice'!D126</f>
        <v>2</v>
      </c>
      <c r="C130" s="10" t="s">
        <v>812</v>
      </c>
      <c r="D130" s="10" t="s">
        <v>812</v>
      </c>
      <c r="E130" s="130" t="s">
        <v>30</v>
      </c>
      <c r="F130" s="153" t="s">
        <v>279</v>
      </c>
      <c r="G130" s="154"/>
      <c r="H130" s="11" t="s">
        <v>813</v>
      </c>
      <c r="I130" s="14">
        <f t="shared" si="2"/>
        <v>22.73</v>
      </c>
      <c r="J130" s="14">
        <v>22.73</v>
      </c>
      <c r="K130" s="121">
        <f t="shared" si="3"/>
        <v>45.46</v>
      </c>
      <c r="L130" s="127"/>
    </row>
    <row r="131" spans="1:12" ht="24" customHeight="1">
      <c r="A131" s="126"/>
      <c r="B131" s="119">
        <f>'Tax Invoice'!D127</f>
        <v>2</v>
      </c>
      <c r="C131" s="10" t="s">
        <v>812</v>
      </c>
      <c r="D131" s="10" t="s">
        <v>812</v>
      </c>
      <c r="E131" s="130" t="s">
        <v>30</v>
      </c>
      <c r="F131" s="153" t="s">
        <v>679</v>
      </c>
      <c r="G131" s="154"/>
      <c r="H131" s="11" t="s">
        <v>813</v>
      </c>
      <c r="I131" s="14">
        <f t="shared" si="2"/>
        <v>22.73</v>
      </c>
      <c r="J131" s="14">
        <v>22.73</v>
      </c>
      <c r="K131" s="121">
        <f t="shared" si="3"/>
        <v>45.46</v>
      </c>
      <c r="L131" s="127"/>
    </row>
    <row r="132" spans="1:12" ht="24" customHeight="1">
      <c r="A132" s="126"/>
      <c r="B132" s="119">
        <f>'Tax Invoice'!D128</f>
        <v>3</v>
      </c>
      <c r="C132" s="10" t="s">
        <v>812</v>
      </c>
      <c r="D132" s="10" t="s">
        <v>812</v>
      </c>
      <c r="E132" s="130" t="s">
        <v>32</v>
      </c>
      <c r="F132" s="153" t="s">
        <v>279</v>
      </c>
      <c r="G132" s="154"/>
      <c r="H132" s="11" t="s">
        <v>813</v>
      </c>
      <c r="I132" s="14">
        <f t="shared" si="2"/>
        <v>22.73</v>
      </c>
      <c r="J132" s="14">
        <v>22.73</v>
      </c>
      <c r="K132" s="121">
        <f t="shared" si="3"/>
        <v>68.19</v>
      </c>
      <c r="L132" s="127"/>
    </row>
    <row r="133" spans="1:12" ht="24" customHeight="1">
      <c r="A133" s="126"/>
      <c r="B133" s="119">
        <f>'Tax Invoice'!D129</f>
        <v>2</v>
      </c>
      <c r="C133" s="10" t="s">
        <v>814</v>
      </c>
      <c r="D133" s="10" t="s">
        <v>814</v>
      </c>
      <c r="E133" s="130" t="s">
        <v>30</v>
      </c>
      <c r="F133" s="153" t="s">
        <v>279</v>
      </c>
      <c r="G133" s="154"/>
      <c r="H133" s="11" t="s">
        <v>815</v>
      </c>
      <c r="I133" s="14">
        <f t="shared" si="2"/>
        <v>22.73</v>
      </c>
      <c r="J133" s="14">
        <v>22.73</v>
      </c>
      <c r="K133" s="121">
        <f t="shared" si="3"/>
        <v>45.46</v>
      </c>
      <c r="L133" s="127"/>
    </row>
    <row r="134" spans="1:12" ht="24" customHeight="1">
      <c r="A134" s="126"/>
      <c r="B134" s="119">
        <f>'Tax Invoice'!D130</f>
        <v>2</v>
      </c>
      <c r="C134" s="10" t="s">
        <v>814</v>
      </c>
      <c r="D134" s="10" t="s">
        <v>814</v>
      </c>
      <c r="E134" s="130" t="s">
        <v>30</v>
      </c>
      <c r="F134" s="153" t="s">
        <v>679</v>
      </c>
      <c r="G134" s="154"/>
      <c r="H134" s="11" t="s">
        <v>815</v>
      </c>
      <c r="I134" s="14">
        <f t="shared" si="2"/>
        <v>22.73</v>
      </c>
      <c r="J134" s="14">
        <v>22.73</v>
      </c>
      <c r="K134" s="121">
        <f t="shared" si="3"/>
        <v>45.46</v>
      </c>
      <c r="L134" s="127"/>
    </row>
    <row r="135" spans="1:12" ht="24" customHeight="1">
      <c r="A135" s="126"/>
      <c r="B135" s="119">
        <f>'Tax Invoice'!D131</f>
        <v>3</v>
      </c>
      <c r="C135" s="10" t="s">
        <v>814</v>
      </c>
      <c r="D135" s="10" t="s">
        <v>814</v>
      </c>
      <c r="E135" s="130" t="s">
        <v>32</v>
      </c>
      <c r="F135" s="153" t="s">
        <v>279</v>
      </c>
      <c r="G135" s="154"/>
      <c r="H135" s="11" t="s">
        <v>815</v>
      </c>
      <c r="I135" s="14">
        <f t="shared" si="2"/>
        <v>22.73</v>
      </c>
      <c r="J135" s="14">
        <v>22.73</v>
      </c>
      <c r="K135" s="121">
        <f t="shared" si="3"/>
        <v>68.19</v>
      </c>
      <c r="L135" s="127"/>
    </row>
    <row r="136" spans="1:12" ht="24" customHeight="1">
      <c r="A136" s="126"/>
      <c r="B136" s="119">
        <f>'Tax Invoice'!D132</f>
        <v>12</v>
      </c>
      <c r="C136" s="10" t="s">
        <v>816</v>
      </c>
      <c r="D136" s="10" t="s">
        <v>816</v>
      </c>
      <c r="E136" s="130" t="s">
        <v>31</v>
      </c>
      <c r="F136" s="153" t="s">
        <v>679</v>
      </c>
      <c r="G136" s="154"/>
      <c r="H136" s="11" t="s">
        <v>817</v>
      </c>
      <c r="I136" s="14">
        <f t="shared" si="2"/>
        <v>44.39</v>
      </c>
      <c r="J136" s="14">
        <v>44.39</v>
      </c>
      <c r="K136" s="121">
        <f t="shared" si="3"/>
        <v>532.68000000000006</v>
      </c>
      <c r="L136" s="127"/>
    </row>
    <row r="137" spans="1:12" ht="24" customHeight="1">
      <c r="A137" s="126"/>
      <c r="B137" s="119">
        <f>'Tax Invoice'!D133</f>
        <v>4</v>
      </c>
      <c r="C137" s="10" t="s">
        <v>818</v>
      </c>
      <c r="D137" s="10" t="s">
        <v>818</v>
      </c>
      <c r="E137" s="130" t="s">
        <v>39</v>
      </c>
      <c r="F137" s="153"/>
      <c r="G137" s="154"/>
      <c r="H137" s="11" t="s">
        <v>819</v>
      </c>
      <c r="I137" s="14">
        <f t="shared" si="2"/>
        <v>60.01</v>
      </c>
      <c r="J137" s="14">
        <v>60.01</v>
      </c>
      <c r="K137" s="121">
        <f t="shared" si="3"/>
        <v>240.04</v>
      </c>
      <c r="L137" s="127"/>
    </row>
    <row r="138" spans="1:12" ht="24" customHeight="1">
      <c r="A138" s="126"/>
      <c r="B138" s="119">
        <f>'Tax Invoice'!D134</f>
        <v>1</v>
      </c>
      <c r="C138" s="10" t="s">
        <v>818</v>
      </c>
      <c r="D138" s="10" t="s">
        <v>818</v>
      </c>
      <c r="E138" s="130" t="s">
        <v>42</v>
      </c>
      <c r="F138" s="153"/>
      <c r="G138" s="154"/>
      <c r="H138" s="11" t="s">
        <v>819</v>
      </c>
      <c r="I138" s="14">
        <f t="shared" si="2"/>
        <v>60.01</v>
      </c>
      <c r="J138" s="14">
        <v>60.01</v>
      </c>
      <c r="K138" s="121">
        <f t="shared" si="3"/>
        <v>60.01</v>
      </c>
      <c r="L138" s="127"/>
    </row>
    <row r="139" spans="1:12" ht="24" customHeight="1">
      <c r="A139" s="126"/>
      <c r="B139" s="119">
        <f>'Tax Invoice'!D135</f>
        <v>12</v>
      </c>
      <c r="C139" s="10" t="s">
        <v>820</v>
      </c>
      <c r="D139" s="10" t="s">
        <v>820</v>
      </c>
      <c r="E139" s="130" t="s">
        <v>38</v>
      </c>
      <c r="F139" s="153"/>
      <c r="G139" s="154"/>
      <c r="H139" s="11" t="s">
        <v>821</v>
      </c>
      <c r="I139" s="14">
        <f t="shared" si="2"/>
        <v>59.66</v>
      </c>
      <c r="J139" s="14">
        <v>59.66</v>
      </c>
      <c r="K139" s="121">
        <f t="shared" si="3"/>
        <v>715.92</v>
      </c>
      <c r="L139" s="127"/>
    </row>
    <row r="140" spans="1:12" ht="24" customHeight="1">
      <c r="A140" s="126"/>
      <c r="B140" s="119">
        <f>'Tax Invoice'!D136</f>
        <v>2</v>
      </c>
      <c r="C140" s="10" t="s">
        <v>820</v>
      </c>
      <c r="D140" s="10" t="s">
        <v>820</v>
      </c>
      <c r="E140" s="130" t="s">
        <v>39</v>
      </c>
      <c r="F140" s="153"/>
      <c r="G140" s="154"/>
      <c r="H140" s="11" t="s">
        <v>821</v>
      </c>
      <c r="I140" s="14">
        <f t="shared" si="2"/>
        <v>59.66</v>
      </c>
      <c r="J140" s="14">
        <v>59.66</v>
      </c>
      <c r="K140" s="121">
        <f t="shared" si="3"/>
        <v>119.32</v>
      </c>
      <c r="L140" s="127"/>
    </row>
    <row r="141" spans="1:12" ht="24" customHeight="1">
      <c r="A141" s="126"/>
      <c r="B141" s="119">
        <f>'Tax Invoice'!D137</f>
        <v>2</v>
      </c>
      <c r="C141" s="10" t="s">
        <v>820</v>
      </c>
      <c r="D141" s="10" t="s">
        <v>820</v>
      </c>
      <c r="E141" s="130" t="s">
        <v>43</v>
      </c>
      <c r="F141" s="153"/>
      <c r="G141" s="154"/>
      <c r="H141" s="11" t="s">
        <v>821</v>
      </c>
      <c r="I141" s="14">
        <f t="shared" si="2"/>
        <v>59.66</v>
      </c>
      <c r="J141" s="14">
        <v>59.66</v>
      </c>
      <c r="K141" s="121">
        <f t="shared" si="3"/>
        <v>119.32</v>
      </c>
      <c r="L141" s="127"/>
    </row>
    <row r="142" spans="1:12" ht="24" customHeight="1">
      <c r="A142" s="126"/>
      <c r="B142" s="119">
        <f>'Tax Invoice'!D138</f>
        <v>4</v>
      </c>
      <c r="C142" s="10" t="s">
        <v>822</v>
      </c>
      <c r="D142" s="10" t="s">
        <v>822</v>
      </c>
      <c r="E142" s="130" t="s">
        <v>39</v>
      </c>
      <c r="F142" s="153" t="s">
        <v>279</v>
      </c>
      <c r="G142" s="154"/>
      <c r="H142" s="11" t="s">
        <v>823</v>
      </c>
      <c r="I142" s="14">
        <f t="shared" si="2"/>
        <v>80.25</v>
      </c>
      <c r="J142" s="14">
        <v>80.25</v>
      </c>
      <c r="K142" s="121">
        <f t="shared" si="3"/>
        <v>321</v>
      </c>
      <c r="L142" s="127"/>
    </row>
    <row r="143" spans="1:12" ht="24" customHeight="1">
      <c r="A143" s="126"/>
      <c r="B143" s="119">
        <f>'Tax Invoice'!D139</f>
        <v>1</v>
      </c>
      <c r="C143" s="10" t="s">
        <v>822</v>
      </c>
      <c r="D143" s="10" t="s">
        <v>822</v>
      </c>
      <c r="E143" s="130" t="s">
        <v>42</v>
      </c>
      <c r="F143" s="153" t="s">
        <v>279</v>
      </c>
      <c r="G143" s="154"/>
      <c r="H143" s="11" t="s">
        <v>823</v>
      </c>
      <c r="I143" s="14">
        <f t="shared" si="2"/>
        <v>80.25</v>
      </c>
      <c r="J143" s="14">
        <v>80.25</v>
      </c>
      <c r="K143" s="121">
        <f t="shared" si="3"/>
        <v>80.25</v>
      </c>
      <c r="L143" s="127"/>
    </row>
    <row r="144" spans="1:12" ht="12.75" customHeight="1">
      <c r="A144" s="126"/>
      <c r="B144" s="119">
        <f>'Tax Invoice'!D140</f>
        <v>1</v>
      </c>
      <c r="C144" s="10" t="s">
        <v>824</v>
      </c>
      <c r="D144" s="10" t="s">
        <v>824</v>
      </c>
      <c r="E144" s="130" t="s">
        <v>30</v>
      </c>
      <c r="F144" s="153" t="s">
        <v>273</v>
      </c>
      <c r="G144" s="154"/>
      <c r="H144" s="11" t="s">
        <v>825</v>
      </c>
      <c r="I144" s="14">
        <f t="shared" si="2"/>
        <v>13.85</v>
      </c>
      <c r="J144" s="14">
        <v>13.85</v>
      </c>
      <c r="K144" s="121">
        <f t="shared" si="3"/>
        <v>13.85</v>
      </c>
      <c r="L144" s="127"/>
    </row>
    <row r="145" spans="1:12" ht="12.75" customHeight="1">
      <c r="A145" s="126"/>
      <c r="B145" s="119">
        <f>'Tax Invoice'!D141</f>
        <v>1</v>
      </c>
      <c r="C145" s="10" t="s">
        <v>824</v>
      </c>
      <c r="D145" s="10" t="s">
        <v>824</v>
      </c>
      <c r="E145" s="130" t="s">
        <v>31</v>
      </c>
      <c r="F145" s="153" t="s">
        <v>273</v>
      </c>
      <c r="G145" s="154"/>
      <c r="H145" s="11" t="s">
        <v>825</v>
      </c>
      <c r="I145" s="14">
        <f t="shared" si="2"/>
        <v>13.85</v>
      </c>
      <c r="J145" s="14">
        <v>13.85</v>
      </c>
      <c r="K145" s="121">
        <f t="shared" si="3"/>
        <v>13.85</v>
      </c>
      <c r="L145" s="127"/>
    </row>
    <row r="146" spans="1:12" ht="12.75" customHeight="1">
      <c r="A146" s="126"/>
      <c r="B146" s="119">
        <f>'Tax Invoice'!D142</f>
        <v>1</v>
      </c>
      <c r="C146" s="10" t="s">
        <v>824</v>
      </c>
      <c r="D146" s="10" t="s">
        <v>824</v>
      </c>
      <c r="E146" s="130" t="s">
        <v>32</v>
      </c>
      <c r="F146" s="153" t="s">
        <v>273</v>
      </c>
      <c r="G146" s="154"/>
      <c r="H146" s="11" t="s">
        <v>825</v>
      </c>
      <c r="I146" s="14">
        <f t="shared" si="2"/>
        <v>13.85</v>
      </c>
      <c r="J146" s="14">
        <v>13.85</v>
      </c>
      <c r="K146" s="121">
        <f t="shared" si="3"/>
        <v>13.85</v>
      </c>
      <c r="L146" s="127"/>
    </row>
    <row r="147" spans="1:12" ht="12.75" customHeight="1">
      <c r="A147" s="126"/>
      <c r="B147" s="119">
        <f>'Tax Invoice'!D143</f>
        <v>1</v>
      </c>
      <c r="C147" s="10" t="s">
        <v>824</v>
      </c>
      <c r="D147" s="10" t="s">
        <v>824</v>
      </c>
      <c r="E147" s="130" t="s">
        <v>33</v>
      </c>
      <c r="F147" s="153" t="s">
        <v>273</v>
      </c>
      <c r="G147" s="154"/>
      <c r="H147" s="11" t="s">
        <v>825</v>
      </c>
      <c r="I147" s="14">
        <f t="shared" si="2"/>
        <v>13.85</v>
      </c>
      <c r="J147" s="14">
        <v>13.85</v>
      </c>
      <c r="K147" s="121">
        <f t="shared" si="3"/>
        <v>13.85</v>
      </c>
      <c r="L147" s="127"/>
    </row>
    <row r="148" spans="1:12" ht="24" customHeight="1">
      <c r="A148" s="126"/>
      <c r="B148" s="119">
        <f>'Tax Invoice'!D144</f>
        <v>2</v>
      </c>
      <c r="C148" s="10" t="s">
        <v>826</v>
      </c>
      <c r="D148" s="10" t="s">
        <v>826</v>
      </c>
      <c r="E148" s="130" t="s">
        <v>30</v>
      </c>
      <c r="F148" s="153" t="s">
        <v>112</v>
      </c>
      <c r="G148" s="154"/>
      <c r="H148" s="11" t="s">
        <v>827</v>
      </c>
      <c r="I148" s="14">
        <f t="shared" si="2"/>
        <v>12.43</v>
      </c>
      <c r="J148" s="14">
        <v>12.43</v>
      </c>
      <c r="K148" s="121">
        <f t="shared" si="3"/>
        <v>24.86</v>
      </c>
      <c r="L148" s="127"/>
    </row>
    <row r="149" spans="1:12" ht="24" customHeight="1">
      <c r="A149" s="126"/>
      <c r="B149" s="119">
        <f>'Tax Invoice'!D145</f>
        <v>2</v>
      </c>
      <c r="C149" s="10" t="s">
        <v>826</v>
      </c>
      <c r="D149" s="10" t="s">
        <v>826</v>
      </c>
      <c r="E149" s="130" t="s">
        <v>31</v>
      </c>
      <c r="F149" s="153" t="s">
        <v>112</v>
      </c>
      <c r="G149" s="154"/>
      <c r="H149" s="11" t="s">
        <v>827</v>
      </c>
      <c r="I149" s="14">
        <f t="shared" si="2"/>
        <v>12.43</v>
      </c>
      <c r="J149" s="14">
        <v>12.43</v>
      </c>
      <c r="K149" s="121">
        <f t="shared" si="3"/>
        <v>24.86</v>
      </c>
      <c r="L149" s="127"/>
    </row>
    <row r="150" spans="1:12" ht="12.75" customHeight="1">
      <c r="A150" s="126"/>
      <c r="B150" s="119">
        <f>'Tax Invoice'!D146</f>
        <v>4</v>
      </c>
      <c r="C150" s="10" t="s">
        <v>828</v>
      </c>
      <c r="D150" s="10" t="s">
        <v>828</v>
      </c>
      <c r="E150" s="130" t="s">
        <v>30</v>
      </c>
      <c r="F150" s="153"/>
      <c r="G150" s="154"/>
      <c r="H150" s="11" t="s">
        <v>829</v>
      </c>
      <c r="I150" s="14">
        <f t="shared" ref="I150:I213" si="4">ROUNDUP(J150*$N$1,2)</f>
        <v>10.3</v>
      </c>
      <c r="J150" s="14">
        <v>10.3</v>
      </c>
      <c r="K150" s="121">
        <f t="shared" ref="K150:K213" si="5">I150*B150</f>
        <v>41.2</v>
      </c>
      <c r="L150" s="127"/>
    </row>
    <row r="151" spans="1:12" ht="24" customHeight="1">
      <c r="A151" s="126"/>
      <c r="B151" s="119">
        <f>'Tax Invoice'!D147</f>
        <v>2</v>
      </c>
      <c r="C151" s="10" t="s">
        <v>830</v>
      </c>
      <c r="D151" s="10" t="s">
        <v>830</v>
      </c>
      <c r="E151" s="130" t="s">
        <v>28</v>
      </c>
      <c r="F151" s="153" t="s">
        <v>112</v>
      </c>
      <c r="G151" s="154"/>
      <c r="H151" s="11" t="s">
        <v>831</v>
      </c>
      <c r="I151" s="14">
        <f t="shared" si="4"/>
        <v>20.95</v>
      </c>
      <c r="J151" s="14">
        <v>20.95</v>
      </c>
      <c r="K151" s="121">
        <f t="shared" si="5"/>
        <v>41.9</v>
      </c>
      <c r="L151" s="127"/>
    </row>
    <row r="152" spans="1:12" ht="24" customHeight="1">
      <c r="A152" s="126"/>
      <c r="B152" s="119">
        <f>'Tax Invoice'!D148</f>
        <v>1</v>
      </c>
      <c r="C152" s="10" t="s">
        <v>832</v>
      </c>
      <c r="D152" s="10" t="s">
        <v>942</v>
      </c>
      <c r="E152" s="130" t="s">
        <v>240</v>
      </c>
      <c r="F152" s="153" t="s">
        <v>112</v>
      </c>
      <c r="G152" s="154"/>
      <c r="H152" s="11" t="s">
        <v>833</v>
      </c>
      <c r="I152" s="14">
        <f t="shared" si="4"/>
        <v>47.58</v>
      </c>
      <c r="J152" s="14">
        <v>47.58</v>
      </c>
      <c r="K152" s="121">
        <f t="shared" si="5"/>
        <v>47.58</v>
      </c>
      <c r="L152" s="127"/>
    </row>
    <row r="153" spans="1:12" ht="24" customHeight="1">
      <c r="A153" s="126"/>
      <c r="B153" s="119">
        <f>'Tax Invoice'!D149</f>
        <v>1</v>
      </c>
      <c r="C153" s="10" t="s">
        <v>832</v>
      </c>
      <c r="D153" s="10" t="s">
        <v>942</v>
      </c>
      <c r="E153" s="130" t="s">
        <v>241</v>
      </c>
      <c r="F153" s="153" t="s">
        <v>112</v>
      </c>
      <c r="G153" s="154"/>
      <c r="H153" s="11" t="s">
        <v>833</v>
      </c>
      <c r="I153" s="14">
        <f t="shared" si="4"/>
        <v>47.58</v>
      </c>
      <c r="J153" s="14">
        <v>47.58</v>
      </c>
      <c r="K153" s="121">
        <f t="shared" si="5"/>
        <v>47.58</v>
      </c>
      <c r="L153" s="127"/>
    </row>
    <row r="154" spans="1:12" ht="36" customHeight="1">
      <c r="A154" s="126"/>
      <c r="B154" s="119">
        <f>'Tax Invoice'!D150</f>
        <v>2</v>
      </c>
      <c r="C154" s="10" t="s">
        <v>834</v>
      </c>
      <c r="D154" s="10" t="s">
        <v>943</v>
      </c>
      <c r="E154" s="130" t="s">
        <v>236</v>
      </c>
      <c r="F154" s="153" t="s">
        <v>218</v>
      </c>
      <c r="G154" s="154"/>
      <c r="H154" s="11" t="s">
        <v>835</v>
      </c>
      <c r="I154" s="14">
        <f t="shared" si="4"/>
        <v>29.83</v>
      </c>
      <c r="J154" s="14">
        <v>29.83</v>
      </c>
      <c r="K154" s="121">
        <f t="shared" si="5"/>
        <v>59.66</v>
      </c>
      <c r="L154" s="127"/>
    </row>
    <row r="155" spans="1:12" ht="36" customHeight="1">
      <c r="A155" s="126"/>
      <c r="B155" s="119">
        <f>'Tax Invoice'!D151</f>
        <v>2</v>
      </c>
      <c r="C155" s="10" t="s">
        <v>834</v>
      </c>
      <c r="D155" s="10" t="s">
        <v>943</v>
      </c>
      <c r="E155" s="130" t="s">
        <v>236</v>
      </c>
      <c r="F155" s="153" t="s">
        <v>269</v>
      </c>
      <c r="G155" s="154"/>
      <c r="H155" s="11" t="s">
        <v>835</v>
      </c>
      <c r="I155" s="14">
        <f t="shared" si="4"/>
        <v>29.83</v>
      </c>
      <c r="J155" s="14">
        <v>29.83</v>
      </c>
      <c r="K155" s="121">
        <f t="shared" si="5"/>
        <v>59.66</v>
      </c>
      <c r="L155" s="127"/>
    </row>
    <row r="156" spans="1:12" ht="12.75" customHeight="1">
      <c r="A156" s="126"/>
      <c r="B156" s="119">
        <f>'Tax Invoice'!D152</f>
        <v>12</v>
      </c>
      <c r="C156" s="10" t="s">
        <v>836</v>
      </c>
      <c r="D156" s="10" t="s">
        <v>836</v>
      </c>
      <c r="E156" s="130" t="s">
        <v>28</v>
      </c>
      <c r="F156" s="153" t="s">
        <v>115</v>
      </c>
      <c r="G156" s="154"/>
      <c r="H156" s="11" t="s">
        <v>837</v>
      </c>
      <c r="I156" s="14">
        <f t="shared" si="4"/>
        <v>4.97</v>
      </c>
      <c r="J156" s="14">
        <v>4.97</v>
      </c>
      <c r="K156" s="121">
        <f t="shared" si="5"/>
        <v>59.64</v>
      </c>
      <c r="L156" s="127"/>
    </row>
    <row r="157" spans="1:12" ht="12.75" customHeight="1">
      <c r="A157" s="126"/>
      <c r="B157" s="119">
        <f>'Tax Invoice'!D153</f>
        <v>3</v>
      </c>
      <c r="C157" s="10" t="s">
        <v>838</v>
      </c>
      <c r="D157" s="10" t="s">
        <v>838</v>
      </c>
      <c r="E157" s="130" t="s">
        <v>28</v>
      </c>
      <c r="F157" s="153" t="s">
        <v>115</v>
      </c>
      <c r="G157" s="154"/>
      <c r="H157" s="11" t="s">
        <v>839</v>
      </c>
      <c r="I157" s="14">
        <f t="shared" si="4"/>
        <v>4.97</v>
      </c>
      <c r="J157" s="14">
        <v>4.97</v>
      </c>
      <c r="K157" s="121">
        <f t="shared" si="5"/>
        <v>14.91</v>
      </c>
      <c r="L157" s="127"/>
    </row>
    <row r="158" spans="1:12" ht="12.75" customHeight="1">
      <c r="A158" s="126"/>
      <c r="B158" s="119">
        <f>'Tax Invoice'!D154</f>
        <v>19</v>
      </c>
      <c r="C158" s="10" t="s">
        <v>838</v>
      </c>
      <c r="D158" s="10" t="s">
        <v>838</v>
      </c>
      <c r="E158" s="130" t="s">
        <v>30</v>
      </c>
      <c r="F158" s="153" t="s">
        <v>115</v>
      </c>
      <c r="G158" s="154"/>
      <c r="H158" s="11" t="s">
        <v>839</v>
      </c>
      <c r="I158" s="14">
        <f t="shared" si="4"/>
        <v>4.97</v>
      </c>
      <c r="J158" s="14">
        <v>4.97</v>
      </c>
      <c r="K158" s="121">
        <f t="shared" si="5"/>
        <v>94.429999999999993</v>
      </c>
      <c r="L158" s="127"/>
    </row>
    <row r="159" spans="1:12" ht="12.75" customHeight="1">
      <c r="A159" s="126"/>
      <c r="B159" s="119">
        <f>'Tax Invoice'!D155</f>
        <v>8</v>
      </c>
      <c r="C159" s="10" t="s">
        <v>838</v>
      </c>
      <c r="D159" s="10" t="s">
        <v>838</v>
      </c>
      <c r="E159" s="130" t="s">
        <v>31</v>
      </c>
      <c r="F159" s="153" t="s">
        <v>115</v>
      </c>
      <c r="G159" s="154"/>
      <c r="H159" s="11" t="s">
        <v>839</v>
      </c>
      <c r="I159" s="14">
        <f t="shared" si="4"/>
        <v>4.97</v>
      </c>
      <c r="J159" s="14">
        <v>4.97</v>
      </c>
      <c r="K159" s="121">
        <f t="shared" si="5"/>
        <v>39.76</v>
      </c>
      <c r="L159" s="127"/>
    </row>
    <row r="160" spans="1:12" ht="24" customHeight="1">
      <c r="A160" s="126"/>
      <c r="B160" s="119">
        <f>'Tax Invoice'!D156</f>
        <v>2</v>
      </c>
      <c r="C160" s="10" t="s">
        <v>840</v>
      </c>
      <c r="D160" s="10" t="s">
        <v>840</v>
      </c>
      <c r="E160" s="130" t="s">
        <v>33</v>
      </c>
      <c r="F160" s="153" t="s">
        <v>279</v>
      </c>
      <c r="G160" s="154"/>
      <c r="H160" s="11" t="s">
        <v>841</v>
      </c>
      <c r="I160" s="14">
        <f t="shared" si="4"/>
        <v>20.95</v>
      </c>
      <c r="J160" s="14">
        <v>20.95</v>
      </c>
      <c r="K160" s="121">
        <f t="shared" si="5"/>
        <v>41.9</v>
      </c>
      <c r="L160" s="127"/>
    </row>
    <row r="161" spans="1:12" ht="12.75" customHeight="1">
      <c r="A161" s="126"/>
      <c r="B161" s="119">
        <f>'Tax Invoice'!D157</f>
        <v>2</v>
      </c>
      <c r="C161" s="10" t="s">
        <v>842</v>
      </c>
      <c r="D161" s="10" t="s">
        <v>842</v>
      </c>
      <c r="E161" s="130" t="s">
        <v>30</v>
      </c>
      <c r="F161" s="153" t="s">
        <v>279</v>
      </c>
      <c r="G161" s="154"/>
      <c r="H161" s="11" t="s">
        <v>843</v>
      </c>
      <c r="I161" s="14">
        <f t="shared" si="4"/>
        <v>20.95</v>
      </c>
      <c r="J161" s="14">
        <v>20.95</v>
      </c>
      <c r="K161" s="121">
        <f t="shared" si="5"/>
        <v>41.9</v>
      </c>
      <c r="L161" s="127"/>
    </row>
    <row r="162" spans="1:12" ht="12.75" customHeight="1">
      <c r="A162" s="126"/>
      <c r="B162" s="119">
        <f>'Tax Invoice'!D158</f>
        <v>2</v>
      </c>
      <c r="C162" s="10" t="s">
        <v>842</v>
      </c>
      <c r="D162" s="10" t="s">
        <v>842</v>
      </c>
      <c r="E162" s="130" t="s">
        <v>30</v>
      </c>
      <c r="F162" s="153" t="s">
        <v>679</v>
      </c>
      <c r="G162" s="154"/>
      <c r="H162" s="11" t="s">
        <v>843</v>
      </c>
      <c r="I162" s="14">
        <f t="shared" si="4"/>
        <v>20.95</v>
      </c>
      <c r="J162" s="14">
        <v>20.95</v>
      </c>
      <c r="K162" s="121">
        <f t="shared" si="5"/>
        <v>41.9</v>
      </c>
      <c r="L162" s="127"/>
    </row>
    <row r="163" spans="1:12" ht="12.75" customHeight="1">
      <c r="A163" s="126"/>
      <c r="B163" s="119">
        <f>'Tax Invoice'!D159</f>
        <v>2</v>
      </c>
      <c r="C163" s="10" t="s">
        <v>842</v>
      </c>
      <c r="D163" s="10" t="s">
        <v>842</v>
      </c>
      <c r="E163" s="130" t="s">
        <v>30</v>
      </c>
      <c r="F163" s="153" t="s">
        <v>277</v>
      </c>
      <c r="G163" s="154"/>
      <c r="H163" s="11" t="s">
        <v>843</v>
      </c>
      <c r="I163" s="14">
        <f t="shared" si="4"/>
        <v>20.95</v>
      </c>
      <c r="J163" s="14">
        <v>20.95</v>
      </c>
      <c r="K163" s="121">
        <f t="shared" si="5"/>
        <v>41.9</v>
      </c>
      <c r="L163" s="127"/>
    </row>
    <row r="164" spans="1:12" ht="24" customHeight="1">
      <c r="A164" s="126"/>
      <c r="B164" s="119">
        <f>'Tax Invoice'!D160</f>
        <v>3</v>
      </c>
      <c r="C164" s="10" t="s">
        <v>844</v>
      </c>
      <c r="D164" s="10" t="s">
        <v>844</v>
      </c>
      <c r="E164" s="130" t="s">
        <v>28</v>
      </c>
      <c r="F164" s="153" t="s">
        <v>845</v>
      </c>
      <c r="G164" s="154"/>
      <c r="H164" s="11" t="s">
        <v>846</v>
      </c>
      <c r="I164" s="14">
        <f t="shared" si="4"/>
        <v>35.159999999999997</v>
      </c>
      <c r="J164" s="14">
        <v>35.159999999999997</v>
      </c>
      <c r="K164" s="121">
        <f t="shared" si="5"/>
        <v>105.47999999999999</v>
      </c>
      <c r="L164" s="127"/>
    </row>
    <row r="165" spans="1:12" ht="24" customHeight="1">
      <c r="A165" s="126"/>
      <c r="B165" s="119">
        <f>'Tax Invoice'!D161</f>
        <v>4</v>
      </c>
      <c r="C165" s="10" t="s">
        <v>844</v>
      </c>
      <c r="D165" s="10" t="s">
        <v>844</v>
      </c>
      <c r="E165" s="130" t="s">
        <v>30</v>
      </c>
      <c r="F165" s="153" t="s">
        <v>847</v>
      </c>
      <c r="G165" s="154"/>
      <c r="H165" s="11" t="s">
        <v>846</v>
      </c>
      <c r="I165" s="14">
        <f t="shared" si="4"/>
        <v>35.159999999999997</v>
      </c>
      <c r="J165" s="14">
        <v>35.159999999999997</v>
      </c>
      <c r="K165" s="121">
        <f t="shared" si="5"/>
        <v>140.63999999999999</v>
      </c>
      <c r="L165" s="127"/>
    </row>
    <row r="166" spans="1:12" ht="24" customHeight="1">
      <c r="A166" s="126"/>
      <c r="B166" s="119">
        <f>'Tax Invoice'!D162</f>
        <v>4</v>
      </c>
      <c r="C166" s="10" t="s">
        <v>844</v>
      </c>
      <c r="D166" s="10" t="s">
        <v>844</v>
      </c>
      <c r="E166" s="130" t="s">
        <v>30</v>
      </c>
      <c r="F166" s="153" t="s">
        <v>848</v>
      </c>
      <c r="G166" s="154"/>
      <c r="H166" s="11" t="s">
        <v>846</v>
      </c>
      <c r="I166" s="14">
        <f t="shared" si="4"/>
        <v>35.159999999999997</v>
      </c>
      <c r="J166" s="14">
        <v>35.159999999999997</v>
      </c>
      <c r="K166" s="121">
        <f t="shared" si="5"/>
        <v>140.63999999999999</v>
      </c>
      <c r="L166" s="127"/>
    </row>
    <row r="167" spans="1:12" ht="24" customHeight="1">
      <c r="A167" s="126"/>
      <c r="B167" s="119">
        <f>'Tax Invoice'!D163</f>
        <v>39</v>
      </c>
      <c r="C167" s="10" t="s">
        <v>844</v>
      </c>
      <c r="D167" s="10" t="s">
        <v>844</v>
      </c>
      <c r="E167" s="130" t="s">
        <v>30</v>
      </c>
      <c r="F167" s="153" t="s">
        <v>849</v>
      </c>
      <c r="G167" s="154"/>
      <c r="H167" s="11" t="s">
        <v>846</v>
      </c>
      <c r="I167" s="14">
        <f t="shared" si="4"/>
        <v>35.159999999999997</v>
      </c>
      <c r="J167" s="14">
        <v>35.159999999999997</v>
      </c>
      <c r="K167" s="121">
        <f t="shared" si="5"/>
        <v>1371.2399999999998</v>
      </c>
      <c r="L167" s="133"/>
    </row>
    <row r="168" spans="1:12" ht="12.75" customHeight="1">
      <c r="A168" s="126"/>
      <c r="B168" s="119">
        <f>'Tax Invoice'!D164</f>
        <v>2</v>
      </c>
      <c r="C168" s="10" t="s">
        <v>850</v>
      </c>
      <c r="D168" s="10" t="s">
        <v>850</v>
      </c>
      <c r="E168" s="130" t="s">
        <v>31</v>
      </c>
      <c r="F168" s="153" t="s">
        <v>679</v>
      </c>
      <c r="G168" s="154"/>
      <c r="H168" s="11" t="s">
        <v>851</v>
      </c>
      <c r="I168" s="14">
        <f t="shared" si="4"/>
        <v>32.31</v>
      </c>
      <c r="J168" s="14">
        <v>32.31</v>
      </c>
      <c r="K168" s="121">
        <f t="shared" si="5"/>
        <v>64.62</v>
      </c>
      <c r="L168" s="127"/>
    </row>
    <row r="169" spans="1:12" ht="12.75" customHeight="1">
      <c r="A169" s="126"/>
      <c r="B169" s="119">
        <f>'Tax Invoice'!D165</f>
        <v>2</v>
      </c>
      <c r="C169" s="10" t="s">
        <v>850</v>
      </c>
      <c r="D169" s="10" t="s">
        <v>850</v>
      </c>
      <c r="E169" s="130" t="s">
        <v>31</v>
      </c>
      <c r="F169" s="153" t="s">
        <v>277</v>
      </c>
      <c r="G169" s="154"/>
      <c r="H169" s="11" t="s">
        <v>851</v>
      </c>
      <c r="I169" s="14">
        <f t="shared" si="4"/>
        <v>32.31</v>
      </c>
      <c r="J169" s="14">
        <v>32.31</v>
      </c>
      <c r="K169" s="121">
        <f t="shared" si="5"/>
        <v>64.62</v>
      </c>
      <c r="L169" s="127"/>
    </row>
    <row r="170" spans="1:12" ht="24" customHeight="1">
      <c r="A170" s="126"/>
      <c r="B170" s="119">
        <f>'Tax Invoice'!D166</f>
        <v>3</v>
      </c>
      <c r="C170" s="10" t="s">
        <v>852</v>
      </c>
      <c r="D170" s="10" t="s">
        <v>852</v>
      </c>
      <c r="E170" s="130" t="s">
        <v>853</v>
      </c>
      <c r="F170" s="153"/>
      <c r="G170" s="154"/>
      <c r="H170" s="11" t="s">
        <v>854</v>
      </c>
      <c r="I170" s="14">
        <f t="shared" si="4"/>
        <v>4.97</v>
      </c>
      <c r="J170" s="14">
        <v>4.97</v>
      </c>
      <c r="K170" s="121">
        <f t="shared" si="5"/>
        <v>14.91</v>
      </c>
      <c r="L170" s="127"/>
    </row>
    <row r="171" spans="1:12" ht="24" customHeight="1">
      <c r="A171" s="126"/>
      <c r="B171" s="119">
        <f>'Tax Invoice'!D167</f>
        <v>4</v>
      </c>
      <c r="C171" s="10" t="s">
        <v>855</v>
      </c>
      <c r="D171" s="10" t="s">
        <v>855</v>
      </c>
      <c r="E171" s="130" t="s">
        <v>269</v>
      </c>
      <c r="F171" s="153"/>
      <c r="G171" s="154"/>
      <c r="H171" s="11" t="s">
        <v>856</v>
      </c>
      <c r="I171" s="14">
        <f t="shared" si="4"/>
        <v>15.27</v>
      </c>
      <c r="J171" s="14">
        <v>15.27</v>
      </c>
      <c r="K171" s="121">
        <f t="shared" si="5"/>
        <v>61.08</v>
      </c>
      <c r="L171" s="127"/>
    </row>
    <row r="172" spans="1:12" ht="36" customHeight="1">
      <c r="A172" s="126"/>
      <c r="B172" s="119">
        <f>'Tax Invoice'!D168</f>
        <v>2</v>
      </c>
      <c r="C172" s="10" t="s">
        <v>857</v>
      </c>
      <c r="D172" s="10" t="s">
        <v>857</v>
      </c>
      <c r="E172" s="130" t="s">
        <v>858</v>
      </c>
      <c r="F172" s="153"/>
      <c r="G172" s="154"/>
      <c r="H172" s="11" t="s">
        <v>859</v>
      </c>
      <c r="I172" s="14">
        <f t="shared" si="4"/>
        <v>17.399999999999999</v>
      </c>
      <c r="J172" s="14">
        <v>17.399999999999999</v>
      </c>
      <c r="K172" s="121">
        <f t="shared" si="5"/>
        <v>34.799999999999997</v>
      </c>
      <c r="L172" s="127"/>
    </row>
    <row r="173" spans="1:12" ht="36" customHeight="1">
      <c r="A173" s="126"/>
      <c r="B173" s="119">
        <f>'Tax Invoice'!D169</f>
        <v>3</v>
      </c>
      <c r="C173" s="10" t="s">
        <v>857</v>
      </c>
      <c r="D173" s="10" t="s">
        <v>857</v>
      </c>
      <c r="E173" s="130" t="s">
        <v>860</v>
      </c>
      <c r="F173" s="153"/>
      <c r="G173" s="154"/>
      <c r="H173" s="11" t="s">
        <v>859</v>
      </c>
      <c r="I173" s="14">
        <f t="shared" si="4"/>
        <v>17.399999999999999</v>
      </c>
      <c r="J173" s="14">
        <v>17.399999999999999</v>
      </c>
      <c r="K173" s="121">
        <f t="shared" si="5"/>
        <v>52.199999999999996</v>
      </c>
      <c r="L173" s="127"/>
    </row>
    <row r="174" spans="1:12" ht="24" customHeight="1">
      <c r="A174" s="126"/>
      <c r="B174" s="119">
        <f>'Tax Invoice'!D170</f>
        <v>4</v>
      </c>
      <c r="C174" s="10" t="s">
        <v>861</v>
      </c>
      <c r="D174" s="10" t="s">
        <v>861</v>
      </c>
      <c r="E174" s="130" t="s">
        <v>30</v>
      </c>
      <c r="F174" s="153" t="s">
        <v>276</v>
      </c>
      <c r="G174" s="154"/>
      <c r="H174" s="11" t="s">
        <v>862</v>
      </c>
      <c r="I174" s="14">
        <f t="shared" si="4"/>
        <v>24.5</v>
      </c>
      <c r="J174" s="14">
        <v>24.5</v>
      </c>
      <c r="K174" s="121">
        <f t="shared" si="5"/>
        <v>98</v>
      </c>
      <c r="L174" s="127"/>
    </row>
    <row r="175" spans="1:12" ht="24" customHeight="1">
      <c r="A175" s="126"/>
      <c r="B175" s="119">
        <f>'Tax Invoice'!D171</f>
        <v>2</v>
      </c>
      <c r="C175" s="10" t="s">
        <v>863</v>
      </c>
      <c r="D175" s="10" t="s">
        <v>944</v>
      </c>
      <c r="E175" s="130" t="s">
        <v>620</v>
      </c>
      <c r="F175" s="153" t="s">
        <v>31</v>
      </c>
      <c r="G175" s="154"/>
      <c r="H175" s="11" t="s">
        <v>864</v>
      </c>
      <c r="I175" s="14">
        <f t="shared" si="4"/>
        <v>12.07</v>
      </c>
      <c r="J175" s="14">
        <v>12.07</v>
      </c>
      <c r="K175" s="121">
        <f t="shared" si="5"/>
        <v>24.14</v>
      </c>
      <c r="L175" s="127"/>
    </row>
    <row r="176" spans="1:12" ht="24" customHeight="1">
      <c r="A176" s="126"/>
      <c r="B176" s="119">
        <f>'Tax Invoice'!D172</f>
        <v>2</v>
      </c>
      <c r="C176" s="10" t="s">
        <v>863</v>
      </c>
      <c r="D176" s="10" t="s">
        <v>945</v>
      </c>
      <c r="E176" s="130" t="s">
        <v>865</v>
      </c>
      <c r="F176" s="153" t="s">
        <v>31</v>
      </c>
      <c r="G176" s="154"/>
      <c r="H176" s="11" t="s">
        <v>864</v>
      </c>
      <c r="I176" s="14">
        <f t="shared" si="4"/>
        <v>12.07</v>
      </c>
      <c r="J176" s="14">
        <v>12.07</v>
      </c>
      <c r="K176" s="121">
        <f t="shared" si="5"/>
        <v>24.14</v>
      </c>
      <c r="L176" s="127"/>
    </row>
    <row r="177" spans="1:12" ht="24" customHeight="1">
      <c r="A177" s="126"/>
      <c r="B177" s="119">
        <f>'Tax Invoice'!D173</f>
        <v>3</v>
      </c>
      <c r="C177" s="10" t="s">
        <v>866</v>
      </c>
      <c r="D177" s="10" t="s">
        <v>946</v>
      </c>
      <c r="E177" s="130" t="s">
        <v>620</v>
      </c>
      <c r="F177" s="153" t="s">
        <v>31</v>
      </c>
      <c r="G177" s="154"/>
      <c r="H177" s="11" t="s">
        <v>867</v>
      </c>
      <c r="I177" s="14">
        <f t="shared" si="4"/>
        <v>12.07</v>
      </c>
      <c r="J177" s="14">
        <v>12.07</v>
      </c>
      <c r="K177" s="121">
        <f t="shared" si="5"/>
        <v>36.21</v>
      </c>
      <c r="L177" s="127"/>
    </row>
    <row r="178" spans="1:12" ht="24" customHeight="1">
      <c r="A178" s="126"/>
      <c r="B178" s="119">
        <f>'Tax Invoice'!D174</f>
        <v>3</v>
      </c>
      <c r="C178" s="10" t="s">
        <v>866</v>
      </c>
      <c r="D178" s="10" t="s">
        <v>946</v>
      </c>
      <c r="E178" s="130" t="s">
        <v>620</v>
      </c>
      <c r="F178" s="153" t="s">
        <v>32</v>
      </c>
      <c r="G178" s="154"/>
      <c r="H178" s="11" t="s">
        <v>867</v>
      </c>
      <c r="I178" s="14">
        <f t="shared" si="4"/>
        <v>12.07</v>
      </c>
      <c r="J178" s="14">
        <v>12.07</v>
      </c>
      <c r="K178" s="121">
        <f t="shared" si="5"/>
        <v>36.21</v>
      </c>
      <c r="L178" s="127"/>
    </row>
    <row r="179" spans="1:12" ht="24" customHeight="1">
      <c r="A179" s="126"/>
      <c r="B179" s="119">
        <f>'Tax Invoice'!D175</f>
        <v>3</v>
      </c>
      <c r="C179" s="10" t="s">
        <v>866</v>
      </c>
      <c r="D179" s="10" t="s">
        <v>947</v>
      </c>
      <c r="E179" s="130" t="s">
        <v>865</v>
      </c>
      <c r="F179" s="153" t="s">
        <v>32</v>
      </c>
      <c r="G179" s="154"/>
      <c r="H179" s="11" t="s">
        <v>867</v>
      </c>
      <c r="I179" s="14">
        <f t="shared" si="4"/>
        <v>12.07</v>
      </c>
      <c r="J179" s="14">
        <v>12.07</v>
      </c>
      <c r="K179" s="121">
        <f t="shared" si="5"/>
        <v>36.21</v>
      </c>
      <c r="L179" s="127"/>
    </row>
    <row r="180" spans="1:12" ht="24" customHeight="1">
      <c r="A180" s="126"/>
      <c r="B180" s="119">
        <f>'Tax Invoice'!D176</f>
        <v>3</v>
      </c>
      <c r="C180" s="10" t="s">
        <v>866</v>
      </c>
      <c r="D180" s="10" t="s">
        <v>948</v>
      </c>
      <c r="E180" s="130" t="s">
        <v>868</v>
      </c>
      <c r="F180" s="153" t="s">
        <v>32</v>
      </c>
      <c r="G180" s="154"/>
      <c r="H180" s="11" t="s">
        <v>867</v>
      </c>
      <c r="I180" s="14">
        <f t="shared" si="4"/>
        <v>12.07</v>
      </c>
      <c r="J180" s="14">
        <v>12.07</v>
      </c>
      <c r="K180" s="121">
        <f t="shared" si="5"/>
        <v>36.21</v>
      </c>
      <c r="L180" s="127"/>
    </row>
    <row r="181" spans="1:12" ht="36" customHeight="1">
      <c r="A181" s="126"/>
      <c r="B181" s="119">
        <f>'Tax Invoice'!D177</f>
        <v>2</v>
      </c>
      <c r="C181" s="10" t="s">
        <v>869</v>
      </c>
      <c r="D181" s="10" t="s">
        <v>949</v>
      </c>
      <c r="E181" s="130" t="s">
        <v>870</v>
      </c>
      <c r="F181" s="153" t="s">
        <v>279</v>
      </c>
      <c r="G181" s="154"/>
      <c r="H181" s="11" t="s">
        <v>871</v>
      </c>
      <c r="I181" s="14">
        <f t="shared" si="4"/>
        <v>24.5</v>
      </c>
      <c r="J181" s="14">
        <v>24.5</v>
      </c>
      <c r="K181" s="121">
        <f t="shared" si="5"/>
        <v>49</v>
      </c>
      <c r="L181" s="127"/>
    </row>
    <row r="182" spans="1:12" ht="36" customHeight="1">
      <c r="A182" s="126"/>
      <c r="B182" s="119">
        <f>'Tax Invoice'!D178</f>
        <v>2</v>
      </c>
      <c r="C182" s="10" t="s">
        <v>869</v>
      </c>
      <c r="D182" s="10" t="s">
        <v>950</v>
      </c>
      <c r="E182" s="130" t="s">
        <v>872</v>
      </c>
      <c r="F182" s="153" t="s">
        <v>279</v>
      </c>
      <c r="G182" s="154"/>
      <c r="H182" s="11" t="s">
        <v>871</v>
      </c>
      <c r="I182" s="14">
        <f t="shared" si="4"/>
        <v>24.5</v>
      </c>
      <c r="J182" s="14">
        <v>24.5</v>
      </c>
      <c r="K182" s="121">
        <f t="shared" si="5"/>
        <v>49</v>
      </c>
      <c r="L182" s="127"/>
    </row>
    <row r="183" spans="1:12" ht="24" customHeight="1">
      <c r="A183" s="126"/>
      <c r="B183" s="119">
        <f>'Tax Invoice'!D179</f>
        <v>12</v>
      </c>
      <c r="C183" s="10" t="s">
        <v>873</v>
      </c>
      <c r="D183" s="10" t="s">
        <v>951</v>
      </c>
      <c r="E183" s="130" t="s">
        <v>874</v>
      </c>
      <c r="F183" s="153" t="s">
        <v>32</v>
      </c>
      <c r="G183" s="154"/>
      <c r="H183" s="11" t="s">
        <v>875</v>
      </c>
      <c r="I183" s="14">
        <f t="shared" si="4"/>
        <v>26.28</v>
      </c>
      <c r="J183" s="14">
        <v>26.28</v>
      </c>
      <c r="K183" s="121">
        <f t="shared" si="5"/>
        <v>315.36</v>
      </c>
      <c r="L183" s="127"/>
    </row>
    <row r="184" spans="1:12" ht="24" customHeight="1">
      <c r="A184" s="126"/>
      <c r="B184" s="119">
        <f>'Tax Invoice'!D180</f>
        <v>2</v>
      </c>
      <c r="C184" s="10" t="s">
        <v>876</v>
      </c>
      <c r="D184" s="10" t="s">
        <v>876</v>
      </c>
      <c r="E184" s="130" t="s">
        <v>300</v>
      </c>
      <c r="F184" s="153" t="s">
        <v>245</v>
      </c>
      <c r="G184" s="154"/>
      <c r="H184" s="11" t="s">
        <v>877</v>
      </c>
      <c r="I184" s="14">
        <f t="shared" si="4"/>
        <v>31.25</v>
      </c>
      <c r="J184" s="14">
        <v>31.25</v>
      </c>
      <c r="K184" s="121">
        <f t="shared" si="5"/>
        <v>62.5</v>
      </c>
      <c r="L184" s="127"/>
    </row>
    <row r="185" spans="1:12" ht="24" customHeight="1">
      <c r="A185" s="126"/>
      <c r="B185" s="119">
        <f>'Tax Invoice'!D181</f>
        <v>3</v>
      </c>
      <c r="C185" s="10" t="s">
        <v>606</v>
      </c>
      <c r="D185" s="10" t="s">
        <v>606</v>
      </c>
      <c r="E185" s="130" t="s">
        <v>31</v>
      </c>
      <c r="F185" s="153" t="s">
        <v>751</v>
      </c>
      <c r="G185" s="154"/>
      <c r="H185" s="11" t="s">
        <v>608</v>
      </c>
      <c r="I185" s="14">
        <f t="shared" si="4"/>
        <v>24.5</v>
      </c>
      <c r="J185" s="14">
        <v>24.5</v>
      </c>
      <c r="K185" s="121">
        <f t="shared" si="5"/>
        <v>73.5</v>
      </c>
      <c r="L185" s="127"/>
    </row>
    <row r="186" spans="1:12" ht="24" customHeight="1">
      <c r="A186" s="126"/>
      <c r="B186" s="119">
        <f>'Tax Invoice'!D182</f>
        <v>3</v>
      </c>
      <c r="C186" s="10" t="s">
        <v>878</v>
      </c>
      <c r="D186" s="10" t="s">
        <v>878</v>
      </c>
      <c r="E186" s="130" t="s">
        <v>28</v>
      </c>
      <c r="F186" s="153" t="s">
        <v>279</v>
      </c>
      <c r="G186" s="154"/>
      <c r="H186" s="11" t="s">
        <v>879</v>
      </c>
      <c r="I186" s="14">
        <f t="shared" si="4"/>
        <v>20.95</v>
      </c>
      <c r="J186" s="14">
        <v>20.95</v>
      </c>
      <c r="K186" s="121">
        <f t="shared" si="5"/>
        <v>62.849999999999994</v>
      </c>
      <c r="L186" s="127"/>
    </row>
    <row r="187" spans="1:12" ht="24" customHeight="1">
      <c r="A187" s="126"/>
      <c r="B187" s="119">
        <f>'Tax Invoice'!D183</f>
        <v>1</v>
      </c>
      <c r="C187" s="10" t="s">
        <v>878</v>
      </c>
      <c r="D187" s="10" t="s">
        <v>878</v>
      </c>
      <c r="E187" s="130" t="s">
        <v>30</v>
      </c>
      <c r="F187" s="153" t="s">
        <v>279</v>
      </c>
      <c r="G187" s="154"/>
      <c r="H187" s="11" t="s">
        <v>879</v>
      </c>
      <c r="I187" s="14">
        <f t="shared" si="4"/>
        <v>20.95</v>
      </c>
      <c r="J187" s="14">
        <v>20.95</v>
      </c>
      <c r="K187" s="121">
        <f t="shared" si="5"/>
        <v>20.95</v>
      </c>
      <c r="L187" s="127"/>
    </row>
    <row r="188" spans="1:12" ht="24" customHeight="1">
      <c r="A188" s="126"/>
      <c r="B188" s="119">
        <f>'Tax Invoice'!D184</f>
        <v>1</v>
      </c>
      <c r="C188" s="10" t="s">
        <v>878</v>
      </c>
      <c r="D188" s="10" t="s">
        <v>878</v>
      </c>
      <c r="E188" s="130" t="s">
        <v>31</v>
      </c>
      <c r="F188" s="153" t="s">
        <v>279</v>
      </c>
      <c r="G188" s="154"/>
      <c r="H188" s="11" t="s">
        <v>879</v>
      </c>
      <c r="I188" s="14">
        <f t="shared" si="4"/>
        <v>20.95</v>
      </c>
      <c r="J188" s="14">
        <v>20.95</v>
      </c>
      <c r="K188" s="121">
        <f t="shared" si="5"/>
        <v>20.95</v>
      </c>
      <c r="L188" s="127"/>
    </row>
    <row r="189" spans="1:12" ht="24" customHeight="1">
      <c r="A189" s="126"/>
      <c r="B189" s="119">
        <f>'Tax Invoice'!D185</f>
        <v>1</v>
      </c>
      <c r="C189" s="10" t="s">
        <v>880</v>
      </c>
      <c r="D189" s="10" t="s">
        <v>880</v>
      </c>
      <c r="E189" s="130" t="s">
        <v>28</v>
      </c>
      <c r="F189" s="153" t="s">
        <v>279</v>
      </c>
      <c r="G189" s="154"/>
      <c r="H189" s="11" t="s">
        <v>881</v>
      </c>
      <c r="I189" s="14">
        <f t="shared" si="4"/>
        <v>20.95</v>
      </c>
      <c r="J189" s="14">
        <v>20.95</v>
      </c>
      <c r="K189" s="121">
        <f t="shared" si="5"/>
        <v>20.95</v>
      </c>
      <c r="L189" s="127"/>
    </row>
    <row r="190" spans="1:12" ht="24" customHeight="1">
      <c r="A190" s="126"/>
      <c r="B190" s="119">
        <f>'Tax Invoice'!D186</f>
        <v>1</v>
      </c>
      <c r="C190" s="10" t="s">
        <v>880</v>
      </c>
      <c r="D190" s="10" t="s">
        <v>880</v>
      </c>
      <c r="E190" s="130" t="s">
        <v>30</v>
      </c>
      <c r="F190" s="153" t="s">
        <v>279</v>
      </c>
      <c r="G190" s="154"/>
      <c r="H190" s="11" t="s">
        <v>881</v>
      </c>
      <c r="I190" s="14">
        <f t="shared" si="4"/>
        <v>20.95</v>
      </c>
      <c r="J190" s="14">
        <v>20.95</v>
      </c>
      <c r="K190" s="121">
        <f t="shared" si="5"/>
        <v>20.95</v>
      </c>
      <c r="L190" s="127"/>
    </row>
    <row r="191" spans="1:12" ht="24" customHeight="1">
      <c r="A191" s="126"/>
      <c r="B191" s="119">
        <f>'Tax Invoice'!D187</f>
        <v>1</v>
      </c>
      <c r="C191" s="10" t="s">
        <v>880</v>
      </c>
      <c r="D191" s="10" t="s">
        <v>880</v>
      </c>
      <c r="E191" s="130" t="s">
        <v>31</v>
      </c>
      <c r="F191" s="153" t="s">
        <v>279</v>
      </c>
      <c r="G191" s="154"/>
      <c r="H191" s="11" t="s">
        <v>881</v>
      </c>
      <c r="I191" s="14">
        <f t="shared" si="4"/>
        <v>20.95</v>
      </c>
      <c r="J191" s="14">
        <v>20.95</v>
      </c>
      <c r="K191" s="121">
        <f t="shared" si="5"/>
        <v>20.95</v>
      </c>
      <c r="L191" s="127"/>
    </row>
    <row r="192" spans="1:12" ht="12.75" customHeight="1">
      <c r="A192" s="126"/>
      <c r="B192" s="119">
        <f>'Tax Invoice'!D188</f>
        <v>4</v>
      </c>
      <c r="C192" s="10" t="s">
        <v>882</v>
      </c>
      <c r="D192" s="10" t="s">
        <v>882</v>
      </c>
      <c r="E192" s="130" t="s">
        <v>53</v>
      </c>
      <c r="F192" s="153"/>
      <c r="G192" s="154"/>
      <c r="H192" s="11" t="s">
        <v>883</v>
      </c>
      <c r="I192" s="14">
        <f t="shared" si="4"/>
        <v>48.65</v>
      </c>
      <c r="J192" s="14">
        <v>48.65</v>
      </c>
      <c r="K192" s="121">
        <f t="shared" si="5"/>
        <v>194.6</v>
      </c>
      <c r="L192" s="127"/>
    </row>
    <row r="193" spans="1:12" ht="36" customHeight="1">
      <c r="A193" s="126"/>
      <c r="B193" s="119">
        <f>'Tax Invoice'!D189</f>
        <v>1</v>
      </c>
      <c r="C193" s="10" t="s">
        <v>884</v>
      </c>
      <c r="D193" s="10" t="s">
        <v>884</v>
      </c>
      <c r="E193" s="130" t="s">
        <v>885</v>
      </c>
      <c r="F193" s="153"/>
      <c r="G193" s="154"/>
      <c r="H193" s="11" t="s">
        <v>886</v>
      </c>
      <c r="I193" s="14">
        <f t="shared" si="4"/>
        <v>87</v>
      </c>
      <c r="J193" s="14">
        <v>87</v>
      </c>
      <c r="K193" s="121">
        <f t="shared" si="5"/>
        <v>87</v>
      </c>
      <c r="L193" s="127"/>
    </row>
    <row r="194" spans="1:12" ht="12.75" customHeight="1">
      <c r="A194" s="126"/>
      <c r="B194" s="119">
        <f>'Tax Invoice'!D190</f>
        <v>8</v>
      </c>
      <c r="C194" s="10" t="s">
        <v>887</v>
      </c>
      <c r="D194" s="10" t="s">
        <v>887</v>
      </c>
      <c r="E194" s="130" t="s">
        <v>31</v>
      </c>
      <c r="F194" s="153"/>
      <c r="G194" s="154"/>
      <c r="H194" s="11" t="s">
        <v>888</v>
      </c>
      <c r="I194" s="14">
        <f t="shared" si="4"/>
        <v>24.15</v>
      </c>
      <c r="J194" s="14">
        <v>24.15</v>
      </c>
      <c r="K194" s="121">
        <f t="shared" si="5"/>
        <v>193.2</v>
      </c>
      <c r="L194" s="127"/>
    </row>
    <row r="195" spans="1:12" ht="12.75" customHeight="1">
      <c r="A195" s="126"/>
      <c r="B195" s="119">
        <f>'Tax Invoice'!D191</f>
        <v>2</v>
      </c>
      <c r="C195" s="10" t="s">
        <v>887</v>
      </c>
      <c r="D195" s="10" t="s">
        <v>887</v>
      </c>
      <c r="E195" s="130" t="s">
        <v>32</v>
      </c>
      <c r="F195" s="153"/>
      <c r="G195" s="154"/>
      <c r="H195" s="11" t="s">
        <v>888</v>
      </c>
      <c r="I195" s="14">
        <f t="shared" si="4"/>
        <v>24.15</v>
      </c>
      <c r="J195" s="14">
        <v>24.15</v>
      </c>
      <c r="K195" s="121">
        <f t="shared" si="5"/>
        <v>48.3</v>
      </c>
      <c r="L195" s="127"/>
    </row>
    <row r="196" spans="1:12" ht="24" customHeight="1">
      <c r="A196" s="126"/>
      <c r="B196" s="119">
        <f>'Tax Invoice'!D192</f>
        <v>1</v>
      </c>
      <c r="C196" s="10" t="s">
        <v>889</v>
      </c>
      <c r="D196" s="10" t="s">
        <v>889</v>
      </c>
      <c r="E196" s="130" t="s">
        <v>30</v>
      </c>
      <c r="F196" s="153" t="s">
        <v>112</v>
      </c>
      <c r="G196" s="154"/>
      <c r="H196" s="11" t="s">
        <v>243</v>
      </c>
      <c r="I196" s="14">
        <f t="shared" si="4"/>
        <v>79.540000000000006</v>
      </c>
      <c r="J196" s="14">
        <v>79.540000000000006</v>
      </c>
      <c r="K196" s="121">
        <f t="shared" si="5"/>
        <v>79.540000000000006</v>
      </c>
      <c r="L196" s="127"/>
    </row>
    <row r="197" spans="1:12" ht="24" customHeight="1">
      <c r="A197" s="126"/>
      <c r="B197" s="119">
        <f>'Tax Invoice'!D193</f>
        <v>1</v>
      </c>
      <c r="C197" s="10" t="s">
        <v>889</v>
      </c>
      <c r="D197" s="10" t="s">
        <v>889</v>
      </c>
      <c r="E197" s="130" t="s">
        <v>30</v>
      </c>
      <c r="F197" s="153" t="s">
        <v>271</v>
      </c>
      <c r="G197" s="154"/>
      <c r="H197" s="11" t="s">
        <v>243</v>
      </c>
      <c r="I197" s="14">
        <f t="shared" si="4"/>
        <v>79.540000000000006</v>
      </c>
      <c r="J197" s="14">
        <v>79.540000000000006</v>
      </c>
      <c r="K197" s="121">
        <f t="shared" si="5"/>
        <v>79.540000000000006</v>
      </c>
      <c r="L197" s="127"/>
    </row>
    <row r="198" spans="1:12" ht="24" customHeight="1">
      <c r="A198" s="126"/>
      <c r="B198" s="119">
        <f>'Tax Invoice'!D194</f>
        <v>1</v>
      </c>
      <c r="C198" s="10" t="s">
        <v>889</v>
      </c>
      <c r="D198" s="10" t="s">
        <v>889</v>
      </c>
      <c r="E198" s="130" t="s">
        <v>30</v>
      </c>
      <c r="F198" s="153" t="s">
        <v>317</v>
      </c>
      <c r="G198" s="154"/>
      <c r="H198" s="11" t="s">
        <v>243</v>
      </c>
      <c r="I198" s="14">
        <f t="shared" si="4"/>
        <v>79.540000000000006</v>
      </c>
      <c r="J198" s="14">
        <v>79.540000000000006</v>
      </c>
      <c r="K198" s="121">
        <f t="shared" si="5"/>
        <v>79.540000000000006</v>
      </c>
      <c r="L198" s="127"/>
    </row>
    <row r="199" spans="1:12" ht="24" customHeight="1">
      <c r="A199" s="126"/>
      <c r="B199" s="119">
        <f>'Tax Invoice'!D195</f>
        <v>1</v>
      </c>
      <c r="C199" s="10" t="s">
        <v>890</v>
      </c>
      <c r="D199" s="10" t="s">
        <v>890</v>
      </c>
      <c r="E199" s="130" t="s">
        <v>657</v>
      </c>
      <c r="F199" s="153"/>
      <c r="G199" s="154"/>
      <c r="H199" s="11" t="s">
        <v>891</v>
      </c>
      <c r="I199" s="14">
        <f t="shared" si="4"/>
        <v>35.159999999999997</v>
      </c>
      <c r="J199" s="14">
        <v>35.159999999999997</v>
      </c>
      <c r="K199" s="121">
        <f t="shared" si="5"/>
        <v>35.159999999999997</v>
      </c>
      <c r="L199" s="127"/>
    </row>
    <row r="200" spans="1:12" ht="24" customHeight="1">
      <c r="A200" s="126"/>
      <c r="B200" s="119">
        <f>'Tax Invoice'!D196</f>
        <v>2</v>
      </c>
      <c r="C200" s="10" t="s">
        <v>892</v>
      </c>
      <c r="D200" s="10" t="s">
        <v>892</v>
      </c>
      <c r="E200" s="130" t="s">
        <v>39</v>
      </c>
      <c r="F200" s="153"/>
      <c r="G200" s="154"/>
      <c r="H200" s="11" t="s">
        <v>893</v>
      </c>
      <c r="I200" s="14">
        <f t="shared" si="4"/>
        <v>52.2</v>
      </c>
      <c r="J200" s="14">
        <v>52.2</v>
      </c>
      <c r="K200" s="121">
        <f t="shared" si="5"/>
        <v>104.4</v>
      </c>
      <c r="L200" s="127"/>
    </row>
    <row r="201" spans="1:12" ht="24" customHeight="1">
      <c r="A201" s="126"/>
      <c r="B201" s="119">
        <f>'Tax Invoice'!D197</f>
        <v>23</v>
      </c>
      <c r="C201" s="10" t="s">
        <v>892</v>
      </c>
      <c r="D201" s="10" t="s">
        <v>892</v>
      </c>
      <c r="E201" s="130" t="s">
        <v>42</v>
      </c>
      <c r="F201" s="153"/>
      <c r="G201" s="154"/>
      <c r="H201" s="11" t="s">
        <v>893</v>
      </c>
      <c r="I201" s="14">
        <f t="shared" si="4"/>
        <v>52.2</v>
      </c>
      <c r="J201" s="14">
        <v>52.2</v>
      </c>
      <c r="K201" s="121">
        <f t="shared" si="5"/>
        <v>1200.6000000000001</v>
      </c>
      <c r="L201" s="133"/>
    </row>
    <row r="202" spans="1:12" ht="24" customHeight="1">
      <c r="A202" s="126"/>
      <c r="B202" s="119">
        <f>'Tax Invoice'!D198</f>
        <v>1</v>
      </c>
      <c r="C202" s="10" t="s">
        <v>894</v>
      </c>
      <c r="D202" s="10" t="s">
        <v>894</v>
      </c>
      <c r="E202" s="130" t="s">
        <v>40</v>
      </c>
      <c r="F202" s="153" t="s">
        <v>216</v>
      </c>
      <c r="G202" s="154"/>
      <c r="H202" s="11" t="s">
        <v>895</v>
      </c>
      <c r="I202" s="14">
        <f t="shared" si="4"/>
        <v>135.65</v>
      </c>
      <c r="J202" s="14">
        <v>135.65</v>
      </c>
      <c r="K202" s="121">
        <f t="shared" si="5"/>
        <v>135.65</v>
      </c>
      <c r="L202" s="127"/>
    </row>
    <row r="203" spans="1:12" ht="12.75" customHeight="1">
      <c r="A203" s="126"/>
      <c r="B203" s="119">
        <f>'Tax Invoice'!D199</f>
        <v>1</v>
      </c>
      <c r="C203" s="10" t="s">
        <v>896</v>
      </c>
      <c r="D203" s="10" t="s">
        <v>896</v>
      </c>
      <c r="E203" s="130" t="s">
        <v>30</v>
      </c>
      <c r="F203" s="153"/>
      <c r="G203" s="154"/>
      <c r="H203" s="11" t="s">
        <v>897</v>
      </c>
      <c r="I203" s="14">
        <f t="shared" si="4"/>
        <v>35.159999999999997</v>
      </c>
      <c r="J203" s="14">
        <v>35.159999999999997</v>
      </c>
      <c r="K203" s="121">
        <f t="shared" si="5"/>
        <v>35.159999999999997</v>
      </c>
      <c r="L203" s="127"/>
    </row>
    <row r="204" spans="1:12" ht="24" customHeight="1">
      <c r="A204" s="126"/>
      <c r="B204" s="119">
        <f>'Tax Invoice'!D200</f>
        <v>2</v>
      </c>
      <c r="C204" s="10" t="s">
        <v>898</v>
      </c>
      <c r="D204" s="10" t="s">
        <v>898</v>
      </c>
      <c r="E204" s="130" t="s">
        <v>30</v>
      </c>
      <c r="F204" s="153" t="s">
        <v>112</v>
      </c>
      <c r="G204" s="154"/>
      <c r="H204" s="11" t="s">
        <v>899</v>
      </c>
      <c r="I204" s="14">
        <f t="shared" si="4"/>
        <v>44.03</v>
      </c>
      <c r="J204" s="14">
        <v>44.03</v>
      </c>
      <c r="K204" s="121">
        <f t="shared" si="5"/>
        <v>88.06</v>
      </c>
      <c r="L204" s="127"/>
    </row>
    <row r="205" spans="1:12" ht="24" customHeight="1">
      <c r="A205" s="126"/>
      <c r="B205" s="119">
        <f>'Tax Invoice'!D201</f>
        <v>2</v>
      </c>
      <c r="C205" s="10" t="s">
        <v>898</v>
      </c>
      <c r="D205" s="10" t="s">
        <v>898</v>
      </c>
      <c r="E205" s="130" t="s">
        <v>30</v>
      </c>
      <c r="F205" s="153" t="s">
        <v>269</v>
      </c>
      <c r="G205" s="154"/>
      <c r="H205" s="11" t="s">
        <v>899</v>
      </c>
      <c r="I205" s="14">
        <f t="shared" si="4"/>
        <v>44.03</v>
      </c>
      <c r="J205" s="14">
        <v>44.03</v>
      </c>
      <c r="K205" s="121">
        <f t="shared" si="5"/>
        <v>88.06</v>
      </c>
      <c r="L205" s="127"/>
    </row>
    <row r="206" spans="1:12" ht="24" customHeight="1">
      <c r="A206" s="126"/>
      <c r="B206" s="119">
        <f>'Tax Invoice'!D202</f>
        <v>2</v>
      </c>
      <c r="C206" s="10" t="s">
        <v>898</v>
      </c>
      <c r="D206" s="10" t="s">
        <v>898</v>
      </c>
      <c r="E206" s="130" t="s">
        <v>30</v>
      </c>
      <c r="F206" s="153" t="s">
        <v>220</v>
      </c>
      <c r="G206" s="154"/>
      <c r="H206" s="11" t="s">
        <v>899</v>
      </c>
      <c r="I206" s="14">
        <f t="shared" si="4"/>
        <v>44.03</v>
      </c>
      <c r="J206" s="14">
        <v>44.03</v>
      </c>
      <c r="K206" s="121">
        <f t="shared" si="5"/>
        <v>88.06</v>
      </c>
      <c r="L206" s="127"/>
    </row>
    <row r="207" spans="1:12" ht="24" customHeight="1">
      <c r="A207" s="126"/>
      <c r="B207" s="119">
        <f>'Tax Invoice'!D203</f>
        <v>1</v>
      </c>
      <c r="C207" s="10" t="s">
        <v>900</v>
      </c>
      <c r="D207" s="10" t="s">
        <v>900</v>
      </c>
      <c r="E207" s="130" t="s">
        <v>112</v>
      </c>
      <c r="F207" s="153" t="s">
        <v>31</v>
      </c>
      <c r="G207" s="154"/>
      <c r="H207" s="11" t="s">
        <v>901</v>
      </c>
      <c r="I207" s="14">
        <f t="shared" si="4"/>
        <v>44.03</v>
      </c>
      <c r="J207" s="14">
        <v>44.03</v>
      </c>
      <c r="K207" s="121">
        <f t="shared" si="5"/>
        <v>44.03</v>
      </c>
      <c r="L207" s="127"/>
    </row>
    <row r="208" spans="1:12" ht="24" customHeight="1">
      <c r="A208" s="126"/>
      <c r="B208" s="119">
        <f>'Tax Invoice'!D204</f>
        <v>1</v>
      </c>
      <c r="C208" s="10" t="s">
        <v>900</v>
      </c>
      <c r="D208" s="10" t="s">
        <v>900</v>
      </c>
      <c r="E208" s="130" t="s">
        <v>269</v>
      </c>
      <c r="F208" s="153" t="s">
        <v>31</v>
      </c>
      <c r="G208" s="154"/>
      <c r="H208" s="11" t="s">
        <v>901</v>
      </c>
      <c r="I208" s="14">
        <f t="shared" si="4"/>
        <v>44.03</v>
      </c>
      <c r="J208" s="14">
        <v>44.03</v>
      </c>
      <c r="K208" s="121">
        <f t="shared" si="5"/>
        <v>44.03</v>
      </c>
      <c r="L208" s="127"/>
    </row>
    <row r="209" spans="1:12" ht="24" customHeight="1">
      <c r="A209" s="126"/>
      <c r="B209" s="119">
        <f>'Tax Invoice'!D205</f>
        <v>1</v>
      </c>
      <c r="C209" s="10" t="s">
        <v>900</v>
      </c>
      <c r="D209" s="10" t="s">
        <v>900</v>
      </c>
      <c r="E209" s="130" t="s">
        <v>220</v>
      </c>
      <c r="F209" s="153" t="s">
        <v>31</v>
      </c>
      <c r="G209" s="154"/>
      <c r="H209" s="11" t="s">
        <v>901</v>
      </c>
      <c r="I209" s="14">
        <f t="shared" si="4"/>
        <v>44.03</v>
      </c>
      <c r="J209" s="14">
        <v>44.03</v>
      </c>
      <c r="K209" s="121">
        <f t="shared" si="5"/>
        <v>44.03</v>
      </c>
      <c r="L209" s="127"/>
    </row>
    <row r="210" spans="1:12" ht="24" customHeight="1">
      <c r="A210" s="126"/>
      <c r="B210" s="119">
        <f>'Tax Invoice'!D206</f>
        <v>1</v>
      </c>
      <c r="C210" s="10" t="s">
        <v>902</v>
      </c>
      <c r="D210" s="10" t="s">
        <v>902</v>
      </c>
      <c r="E210" s="130" t="s">
        <v>30</v>
      </c>
      <c r="F210" s="153" t="s">
        <v>112</v>
      </c>
      <c r="G210" s="154"/>
      <c r="H210" s="11" t="s">
        <v>903</v>
      </c>
      <c r="I210" s="14">
        <f t="shared" si="4"/>
        <v>52.91</v>
      </c>
      <c r="J210" s="14">
        <v>52.91</v>
      </c>
      <c r="K210" s="121">
        <f t="shared" si="5"/>
        <v>52.91</v>
      </c>
      <c r="L210" s="127"/>
    </row>
    <row r="211" spans="1:12" ht="24" customHeight="1">
      <c r="A211" s="126"/>
      <c r="B211" s="119">
        <f>'Tax Invoice'!D207</f>
        <v>9</v>
      </c>
      <c r="C211" s="10" t="s">
        <v>904</v>
      </c>
      <c r="D211" s="10" t="s">
        <v>904</v>
      </c>
      <c r="E211" s="130" t="s">
        <v>216</v>
      </c>
      <c r="F211" s="153"/>
      <c r="G211" s="154"/>
      <c r="H211" s="11" t="s">
        <v>905</v>
      </c>
      <c r="I211" s="14">
        <f t="shared" si="4"/>
        <v>35.159999999999997</v>
      </c>
      <c r="J211" s="14">
        <v>35.159999999999997</v>
      </c>
      <c r="K211" s="121">
        <f t="shared" si="5"/>
        <v>316.43999999999994</v>
      </c>
      <c r="L211" s="127"/>
    </row>
    <row r="212" spans="1:12" ht="24" customHeight="1">
      <c r="A212" s="126"/>
      <c r="B212" s="119">
        <f>'Tax Invoice'!D208</f>
        <v>1</v>
      </c>
      <c r="C212" s="10" t="s">
        <v>904</v>
      </c>
      <c r="D212" s="10" t="s">
        <v>904</v>
      </c>
      <c r="E212" s="130" t="s">
        <v>269</v>
      </c>
      <c r="F212" s="153"/>
      <c r="G212" s="154"/>
      <c r="H212" s="11" t="s">
        <v>905</v>
      </c>
      <c r="I212" s="14">
        <f t="shared" si="4"/>
        <v>35.159999999999997</v>
      </c>
      <c r="J212" s="14">
        <v>35.159999999999997</v>
      </c>
      <c r="K212" s="121">
        <f t="shared" si="5"/>
        <v>35.159999999999997</v>
      </c>
      <c r="L212" s="127"/>
    </row>
    <row r="213" spans="1:12" ht="24" customHeight="1">
      <c r="A213" s="126"/>
      <c r="B213" s="119">
        <f>'Tax Invoice'!D209</f>
        <v>1</v>
      </c>
      <c r="C213" s="10" t="s">
        <v>904</v>
      </c>
      <c r="D213" s="10" t="s">
        <v>904</v>
      </c>
      <c r="E213" s="130" t="s">
        <v>220</v>
      </c>
      <c r="F213" s="153"/>
      <c r="G213" s="154"/>
      <c r="H213" s="11" t="s">
        <v>905</v>
      </c>
      <c r="I213" s="14">
        <f t="shared" si="4"/>
        <v>35.159999999999997</v>
      </c>
      <c r="J213" s="14">
        <v>35.159999999999997</v>
      </c>
      <c r="K213" s="121">
        <f t="shared" si="5"/>
        <v>35.159999999999997</v>
      </c>
      <c r="L213" s="127"/>
    </row>
    <row r="214" spans="1:12" ht="24" customHeight="1">
      <c r="A214" s="126"/>
      <c r="B214" s="119">
        <f>'Tax Invoice'!D210</f>
        <v>2</v>
      </c>
      <c r="C214" s="10" t="s">
        <v>906</v>
      </c>
      <c r="D214" s="10" t="s">
        <v>906</v>
      </c>
      <c r="E214" s="130" t="s">
        <v>28</v>
      </c>
      <c r="F214" s="153"/>
      <c r="G214" s="154"/>
      <c r="H214" s="11" t="s">
        <v>907</v>
      </c>
      <c r="I214" s="14">
        <f t="shared" ref="I214:I241" si="6">ROUNDUP(J214*$N$1,2)</f>
        <v>45.81</v>
      </c>
      <c r="J214" s="14">
        <v>45.81</v>
      </c>
      <c r="K214" s="121">
        <f t="shared" ref="K214:K241" si="7">I214*B214</f>
        <v>91.62</v>
      </c>
      <c r="L214" s="127"/>
    </row>
    <row r="215" spans="1:12" ht="24" customHeight="1">
      <c r="A215" s="126"/>
      <c r="B215" s="119">
        <f>'Tax Invoice'!D211</f>
        <v>3</v>
      </c>
      <c r="C215" s="10" t="s">
        <v>908</v>
      </c>
      <c r="D215" s="10" t="s">
        <v>908</v>
      </c>
      <c r="E215" s="130" t="s">
        <v>33</v>
      </c>
      <c r="F215" s="153" t="s">
        <v>279</v>
      </c>
      <c r="G215" s="154"/>
      <c r="H215" s="11" t="s">
        <v>909</v>
      </c>
      <c r="I215" s="14">
        <f t="shared" si="6"/>
        <v>68.180000000000007</v>
      </c>
      <c r="J215" s="14">
        <v>68.180000000000007</v>
      </c>
      <c r="K215" s="121">
        <f t="shared" si="7"/>
        <v>204.54000000000002</v>
      </c>
      <c r="L215" s="127"/>
    </row>
    <row r="216" spans="1:12" ht="24" customHeight="1">
      <c r="A216" s="126"/>
      <c r="B216" s="119">
        <f>'Tax Invoice'!D212</f>
        <v>6</v>
      </c>
      <c r="C216" s="10" t="s">
        <v>908</v>
      </c>
      <c r="D216" s="10" t="s">
        <v>908</v>
      </c>
      <c r="E216" s="130" t="s">
        <v>33</v>
      </c>
      <c r="F216" s="153" t="s">
        <v>277</v>
      </c>
      <c r="G216" s="154"/>
      <c r="H216" s="11" t="s">
        <v>909</v>
      </c>
      <c r="I216" s="14">
        <f t="shared" si="6"/>
        <v>68.180000000000007</v>
      </c>
      <c r="J216" s="14">
        <v>68.180000000000007</v>
      </c>
      <c r="K216" s="121">
        <f t="shared" si="7"/>
        <v>409.08000000000004</v>
      </c>
      <c r="L216" s="127"/>
    </row>
    <row r="217" spans="1:12" ht="24" customHeight="1">
      <c r="A217" s="126"/>
      <c r="B217" s="119">
        <f>'Tax Invoice'!D213</f>
        <v>6</v>
      </c>
      <c r="C217" s="10" t="s">
        <v>908</v>
      </c>
      <c r="D217" s="10" t="s">
        <v>908</v>
      </c>
      <c r="E217" s="130" t="s">
        <v>33</v>
      </c>
      <c r="F217" s="153" t="s">
        <v>754</v>
      </c>
      <c r="G217" s="154"/>
      <c r="H217" s="11" t="s">
        <v>909</v>
      </c>
      <c r="I217" s="14">
        <f t="shared" si="6"/>
        <v>68.180000000000007</v>
      </c>
      <c r="J217" s="14">
        <v>68.180000000000007</v>
      </c>
      <c r="K217" s="121">
        <f t="shared" si="7"/>
        <v>409.08000000000004</v>
      </c>
      <c r="L217" s="127"/>
    </row>
    <row r="218" spans="1:12" ht="24" customHeight="1">
      <c r="A218" s="126"/>
      <c r="B218" s="119">
        <f>'Tax Invoice'!D214</f>
        <v>2</v>
      </c>
      <c r="C218" s="10" t="s">
        <v>910</v>
      </c>
      <c r="D218" s="10" t="s">
        <v>910</v>
      </c>
      <c r="E218" s="130" t="s">
        <v>30</v>
      </c>
      <c r="F218" s="153" t="s">
        <v>679</v>
      </c>
      <c r="G218" s="154"/>
      <c r="H218" s="11" t="s">
        <v>911</v>
      </c>
      <c r="I218" s="14">
        <f t="shared" si="6"/>
        <v>49</v>
      </c>
      <c r="J218" s="14">
        <v>49</v>
      </c>
      <c r="K218" s="121">
        <f t="shared" si="7"/>
        <v>98</v>
      </c>
      <c r="L218" s="127"/>
    </row>
    <row r="219" spans="1:12" ht="24" customHeight="1">
      <c r="A219" s="126"/>
      <c r="B219" s="119">
        <f>'Tax Invoice'!D215</f>
        <v>1</v>
      </c>
      <c r="C219" s="10" t="s">
        <v>910</v>
      </c>
      <c r="D219" s="10" t="s">
        <v>910</v>
      </c>
      <c r="E219" s="130" t="s">
        <v>30</v>
      </c>
      <c r="F219" s="153" t="s">
        <v>750</v>
      </c>
      <c r="G219" s="154"/>
      <c r="H219" s="11" t="s">
        <v>911</v>
      </c>
      <c r="I219" s="14">
        <f t="shared" si="6"/>
        <v>49</v>
      </c>
      <c r="J219" s="14">
        <v>49</v>
      </c>
      <c r="K219" s="121">
        <f t="shared" si="7"/>
        <v>49</v>
      </c>
      <c r="L219" s="127"/>
    </row>
    <row r="220" spans="1:12" ht="24" customHeight="1">
      <c r="A220" s="126"/>
      <c r="B220" s="119">
        <f>'Tax Invoice'!D216</f>
        <v>1</v>
      </c>
      <c r="C220" s="10" t="s">
        <v>912</v>
      </c>
      <c r="D220" s="10" t="s">
        <v>912</v>
      </c>
      <c r="E220" s="130" t="s">
        <v>30</v>
      </c>
      <c r="F220" s="153" t="s">
        <v>679</v>
      </c>
      <c r="G220" s="154"/>
      <c r="H220" s="11" t="s">
        <v>913</v>
      </c>
      <c r="I220" s="14">
        <f t="shared" si="6"/>
        <v>49.36</v>
      </c>
      <c r="J220" s="14">
        <v>49.36</v>
      </c>
      <c r="K220" s="121">
        <f t="shared" si="7"/>
        <v>49.36</v>
      </c>
      <c r="L220" s="127"/>
    </row>
    <row r="221" spans="1:12" ht="24" customHeight="1">
      <c r="A221" s="126"/>
      <c r="B221" s="119">
        <f>'Tax Invoice'!D217</f>
        <v>1</v>
      </c>
      <c r="C221" s="10" t="s">
        <v>914</v>
      </c>
      <c r="D221" s="10" t="s">
        <v>914</v>
      </c>
      <c r="E221" s="130" t="s">
        <v>30</v>
      </c>
      <c r="F221" s="153" t="s">
        <v>679</v>
      </c>
      <c r="G221" s="154"/>
      <c r="H221" s="11" t="s">
        <v>915</v>
      </c>
      <c r="I221" s="14">
        <f t="shared" si="6"/>
        <v>58.24</v>
      </c>
      <c r="J221" s="14">
        <v>58.24</v>
      </c>
      <c r="K221" s="121">
        <f t="shared" si="7"/>
        <v>58.24</v>
      </c>
      <c r="L221" s="127"/>
    </row>
    <row r="222" spans="1:12" ht="24" customHeight="1">
      <c r="A222" s="126"/>
      <c r="B222" s="119">
        <f>'Tax Invoice'!D218</f>
        <v>3</v>
      </c>
      <c r="C222" s="10" t="s">
        <v>914</v>
      </c>
      <c r="D222" s="10" t="s">
        <v>914</v>
      </c>
      <c r="E222" s="130" t="s">
        <v>31</v>
      </c>
      <c r="F222" s="153" t="s">
        <v>279</v>
      </c>
      <c r="G222" s="154"/>
      <c r="H222" s="11" t="s">
        <v>915</v>
      </c>
      <c r="I222" s="14">
        <f t="shared" si="6"/>
        <v>58.24</v>
      </c>
      <c r="J222" s="14">
        <v>58.24</v>
      </c>
      <c r="K222" s="121">
        <f t="shared" si="7"/>
        <v>174.72</v>
      </c>
      <c r="L222" s="127"/>
    </row>
    <row r="223" spans="1:12" ht="24" customHeight="1">
      <c r="A223" s="126"/>
      <c r="B223" s="119">
        <f>'Tax Invoice'!D219</f>
        <v>3</v>
      </c>
      <c r="C223" s="10" t="s">
        <v>916</v>
      </c>
      <c r="D223" s="10" t="s">
        <v>916</v>
      </c>
      <c r="E223" s="130" t="s">
        <v>30</v>
      </c>
      <c r="F223" s="153" t="s">
        <v>679</v>
      </c>
      <c r="G223" s="154"/>
      <c r="H223" s="11" t="s">
        <v>917</v>
      </c>
      <c r="I223" s="14">
        <f t="shared" si="6"/>
        <v>55.4</v>
      </c>
      <c r="J223" s="14">
        <v>55.4</v>
      </c>
      <c r="K223" s="121">
        <f t="shared" si="7"/>
        <v>166.2</v>
      </c>
      <c r="L223" s="127"/>
    </row>
    <row r="224" spans="1:12" ht="24" customHeight="1">
      <c r="A224" s="126"/>
      <c r="B224" s="119">
        <f>'Tax Invoice'!D220</f>
        <v>7</v>
      </c>
      <c r="C224" s="10" t="s">
        <v>916</v>
      </c>
      <c r="D224" s="10" t="s">
        <v>916</v>
      </c>
      <c r="E224" s="130" t="s">
        <v>31</v>
      </c>
      <c r="F224" s="153" t="s">
        <v>279</v>
      </c>
      <c r="G224" s="154"/>
      <c r="H224" s="11" t="s">
        <v>917</v>
      </c>
      <c r="I224" s="14">
        <f t="shared" si="6"/>
        <v>55.4</v>
      </c>
      <c r="J224" s="14">
        <v>55.4</v>
      </c>
      <c r="K224" s="121">
        <f t="shared" si="7"/>
        <v>387.8</v>
      </c>
      <c r="L224" s="127"/>
    </row>
    <row r="225" spans="1:12" ht="24" customHeight="1">
      <c r="A225" s="126"/>
      <c r="B225" s="119">
        <f>'Tax Invoice'!D221</f>
        <v>2</v>
      </c>
      <c r="C225" s="10" t="s">
        <v>916</v>
      </c>
      <c r="D225" s="10" t="s">
        <v>916</v>
      </c>
      <c r="E225" s="130" t="s">
        <v>31</v>
      </c>
      <c r="F225" s="153" t="s">
        <v>277</v>
      </c>
      <c r="G225" s="154"/>
      <c r="H225" s="11" t="s">
        <v>917</v>
      </c>
      <c r="I225" s="14">
        <f t="shared" si="6"/>
        <v>55.4</v>
      </c>
      <c r="J225" s="14">
        <v>55.4</v>
      </c>
      <c r="K225" s="121">
        <f t="shared" si="7"/>
        <v>110.8</v>
      </c>
      <c r="L225" s="127"/>
    </row>
    <row r="226" spans="1:12" ht="24" customHeight="1">
      <c r="A226" s="126"/>
      <c r="B226" s="119">
        <f>'Tax Invoice'!D222</f>
        <v>1</v>
      </c>
      <c r="C226" s="10" t="s">
        <v>918</v>
      </c>
      <c r="D226" s="10" t="s">
        <v>918</v>
      </c>
      <c r="E226" s="130" t="s">
        <v>32</v>
      </c>
      <c r="F226" s="153" t="s">
        <v>271</v>
      </c>
      <c r="G226" s="154"/>
      <c r="H226" s="11" t="s">
        <v>919</v>
      </c>
      <c r="I226" s="14">
        <f t="shared" si="6"/>
        <v>143.46</v>
      </c>
      <c r="J226" s="14">
        <v>143.46</v>
      </c>
      <c r="K226" s="121">
        <f t="shared" si="7"/>
        <v>143.46</v>
      </c>
      <c r="L226" s="127"/>
    </row>
    <row r="227" spans="1:12" ht="24" customHeight="1">
      <c r="A227" s="126"/>
      <c r="B227" s="119">
        <f>'Tax Invoice'!D223</f>
        <v>2</v>
      </c>
      <c r="C227" s="10" t="s">
        <v>920</v>
      </c>
      <c r="D227" s="10" t="s">
        <v>920</v>
      </c>
      <c r="E227" s="130" t="s">
        <v>42</v>
      </c>
      <c r="F227" s="153" t="s">
        <v>679</v>
      </c>
      <c r="G227" s="154"/>
      <c r="H227" s="11" t="s">
        <v>921</v>
      </c>
      <c r="I227" s="14">
        <f t="shared" si="6"/>
        <v>60.01</v>
      </c>
      <c r="J227" s="14">
        <v>60.01</v>
      </c>
      <c r="K227" s="121">
        <f t="shared" si="7"/>
        <v>120.02</v>
      </c>
      <c r="L227" s="127"/>
    </row>
    <row r="228" spans="1:12" ht="24" customHeight="1">
      <c r="A228" s="126"/>
      <c r="B228" s="119">
        <f>'Tax Invoice'!D224</f>
        <v>1</v>
      </c>
      <c r="C228" s="10" t="s">
        <v>922</v>
      </c>
      <c r="D228" s="10" t="s">
        <v>922</v>
      </c>
      <c r="E228" s="130" t="s">
        <v>42</v>
      </c>
      <c r="F228" s="153" t="s">
        <v>279</v>
      </c>
      <c r="G228" s="154"/>
      <c r="H228" s="11" t="s">
        <v>923</v>
      </c>
      <c r="I228" s="14">
        <f t="shared" si="6"/>
        <v>68.180000000000007</v>
      </c>
      <c r="J228" s="14">
        <v>68.180000000000007</v>
      </c>
      <c r="K228" s="121">
        <f t="shared" si="7"/>
        <v>68.180000000000007</v>
      </c>
      <c r="L228" s="127"/>
    </row>
    <row r="229" spans="1:12" ht="24" customHeight="1">
      <c r="A229" s="126"/>
      <c r="B229" s="119">
        <f>'Tax Invoice'!D225</f>
        <v>1</v>
      </c>
      <c r="C229" s="10" t="s">
        <v>922</v>
      </c>
      <c r="D229" s="10" t="s">
        <v>922</v>
      </c>
      <c r="E229" s="130" t="s">
        <v>42</v>
      </c>
      <c r="F229" s="153" t="s">
        <v>679</v>
      </c>
      <c r="G229" s="154"/>
      <c r="H229" s="11" t="s">
        <v>923</v>
      </c>
      <c r="I229" s="14">
        <f t="shared" si="6"/>
        <v>68.180000000000007</v>
      </c>
      <c r="J229" s="14">
        <v>68.180000000000007</v>
      </c>
      <c r="K229" s="121">
        <f t="shared" si="7"/>
        <v>68.180000000000007</v>
      </c>
      <c r="L229" s="127"/>
    </row>
    <row r="230" spans="1:12" ht="24" customHeight="1">
      <c r="A230" s="126"/>
      <c r="B230" s="119">
        <f>'Tax Invoice'!D226</f>
        <v>1</v>
      </c>
      <c r="C230" s="10" t="s">
        <v>924</v>
      </c>
      <c r="D230" s="10" t="s">
        <v>924</v>
      </c>
      <c r="E230" s="130" t="s">
        <v>39</v>
      </c>
      <c r="F230" s="153" t="s">
        <v>218</v>
      </c>
      <c r="G230" s="154"/>
      <c r="H230" s="11" t="s">
        <v>925</v>
      </c>
      <c r="I230" s="14">
        <f t="shared" si="6"/>
        <v>145.59</v>
      </c>
      <c r="J230" s="14">
        <v>145.59</v>
      </c>
      <c r="K230" s="121">
        <f t="shared" si="7"/>
        <v>145.59</v>
      </c>
      <c r="L230" s="127"/>
    </row>
    <row r="231" spans="1:12" ht="12.75" customHeight="1">
      <c r="A231" s="126"/>
      <c r="B231" s="119">
        <f>'Tax Invoice'!D227</f>
        <v>2</v>
      </c>
      <c r="C231" s="10" t="s">
        <v>926</v>
      </c>
      <c r="D231" s="10" t="s">
        <v>926</v>
      </c>
      <c r="E231" s="130" t="s">
        <v>30</v>
      </c>
      <c r="F231" s="153" t="s">
        <v>277</v>
      </c>
      <c r="G231" s="154"/>
      <c r="H231" s="11" t="s">
        <v>927</v>
      </c>
      <c r="I231" s="14">
        <f t="shared" si="6"/>
        <v>52.2</v>
      </c>
      <c r="J231" s="14">
        <v>52.2</v>
      </c>
      <c r="K231" s="121">
        <f t="shared" si="7"/>
        <v>104.4</v>
      </c>
      <c r="L231" s="127"/>
    </row>
    <row r="232" spans="1:12" ht="12.75" customHeight="1">
      <c r="A232" s="126"/>
      <c r="B232" s="119">
        <f>'Tax Invoice'!D228</f>
        <v>1</v>
      </c>
      <c r="C232" s="10" t="s">
        <v>926</v>
      </c>
      <c r="D232" s="10" t="s">
        <v>926</v>
      </c>
      <c r="E232" s="130" t="s">
        <v>30</v>
      </c>
      <c r="F232" s="153" t="s">
        <v>750</v>
      </c>
      <c r="G232" s="154"/>
      <c r="H232" s="11" t="s">
        <v>927</v>
      </c>
      <c r="I232" s="14">
        <f t="shared" si="6"/>
        <v>52.2</v>
      </c>
      <c r="J232" s="14">
        <v>52.2</v>
      </c>
      <c r="K232" s="121">
        <f t="shared" si="7"/>
        <v>52.2</v>
      </c>
      <c r="L232" s="127"/>
    </row>
    <row r="233" spans="1:12" ht="12.75" customHeight="1">
      <c r="A233" s="126"/>
      <c r="B233" s="119">
        <f>'Tax Invoice'!D229</f>
        <v>2</v>
      </c>
      <c r="C233" s="10" t="s">
        <v>926</v>
      </c>
      <c r="D233" s="10" t="s">
        <v>926</v>
      </c>
      <c r="E233" s="130" t="s">
        <v>31</v>
      </c>
      <c r="F233" s="153" t="s">
        <v>679</v>
      </c>
      <c r="G233" s="154"/>
      <c r="H233" s="11" t="s">
        <v>927</v>
      </c>
      <c r="I233" s="14">
        <f t="shared" si="6"/>
        <v>52.2</v>
      </c>
      <c r="J233" s="14">
        <v>52.2</v>
      </c>
      <c r="K233" s="121">
        <f t="shared" si="7"/>
        <v>104.4</v>
      </c>
      <c r="L233" s="127"/>
    </row>
    <row r="234" spans="1:12" ht="24" customHeight="1">
      <c r="A234" s="126"/>
      <c r="B234" s="119">
        <f>'Tax Invoice'!D230</f>
        <v>2</v>
      </c>
      <c r="C234" s="10" t="s">
        <v>928</v>
      </c>
      <c r="D234" s="10" t="s">
        <v>928</v>
      </c>
      <c r="E234" s="130" t="s">
        <v>30</v>
      </c>
      <c r="F234" s="153" t="s">
        <v>929</v>
      </c>
      <c r="G234" s="154"/>
      <c r="H234" s="11" t="s">
        <v>930</v>
      </c>
      <c r="I234" s="14">
        <f t="shared" si="6"/>
        <v>73.86</v>
      </c>
      <c r="J234" s="14">
        <v>73.86</v>
      </c>
      <c r="K234" s="121">
        <f t="shared" si="7"/>
        <v>147.72</v>
      </c>
      <c r="L234" s="127"/>
    </row>
    <row r="235" spans="1:12" ht="12.75" customHeight="1">
      <c r="A235" s="126"/>
      <c r="B235" s="119">
        <f>'Tax Invoice'!D231</f>
        <v>2</v>
      </c>
      <c r="C235" s="10" t="s">
        <v>931</v>
      </c>
      <c r="D235" s="10" t="s">
        <v>931</v>
      </c>
      <c r="E235" s="130" t="s">
        <v>30</v>
      </c>
      <c r="F235" s="153" t="s">
        <v>277</v>
      </c>
      <c r="G235" s="154"/>
      <c r="H235" s="11" t="s">
        <v>932</v>
      </c>
      <c r="I235" s="14">
        <f t="shared" si="6"/>
        <v>55.04</v>
      </c>
      <c r="J235" s="14">
        <v>55.04</v>
      </c>
      <c r="K235" s="121">
        <f t="shared" si="7"/>
        <v>110.08</v>
      </c>
      <c r="L235" s="127"/>
    </row>
    <row r="236" spans="1:12" ht="12.75" customHeight="1">
      <c r="A236" s="126"/>
      <c r="B236" s="119">
        <f>'Tax Invoice'!D232</f>
        <v>3</v>
      </c>
      <c r="C236" s="10" t="s">
        <v>933</v>
      </c>
      <c r="D236" s="10" t="s">
        <v>933</v>
      </c>
      <c r="E236" s="130" t="s">
        <v>28</v>
      </c>
      <c r="F236" s="153" t="s">
        <v>279</v>
      </c>
      <c r="G236" s="154"/>
      <c r="H236" s="11" t="s">
        <v>934</v>
      </c>
      <c r="I236" s="14">
        <f t="shared" si="6"/>
        <v>54.69</v>
      </c>
      <c r="J236" s="14">
        <v>54.69</v>
      </c>
      <c r="K236" s="121">
        <f t="shared" si="7"/>
        <v>164.07</v>
      </c>
      <c r="L236" s="127"/>
    </row>
    <row r="237" spans="1:12" ht="12.75" customHeight="1">
      <c r="A237" s="126"/>
      <c r="B237" s="119">
        <f>'Tax Invoice'!D233</f>
        <v>3</v>
      </c>
      <c r="C237" s="10" t="s">
        <v>933</v>
      </c>
      <c r="D237" s="10" t="s">
        <v>933</v>
      </c>
      <c r="E237" s="130" t="s">
        <v>30</v>
      </c>
      <c r="F237" s="153" t="s">
        <v>279</v>
      </c>
      <c r="G237" s="154"/>
      <c r="H237" s="11" t="s">
        <v>934</v>
      </c>
      <c r="I237" s="14">
        <f t="shared" si="6"/>
        <v>54.69</v>
      </c>
      <c r="J237" s="14">
        <v>54.69</v>
      </c>
      <c r="K237" s="121">
        <f t="shared" si="7"/>
        <v>164.07</v>
      </c>
      <c r="L237" s="127"/>
    </row>
    <row r="238" spans="1:12" ht="12.75" customHeight="1">
      <c r="A238" s="126"/>
      <c r="B238" s="119">
        <f>'Tax Invoice'!D234</f>
        <v>3</v>
      </c>
      <c r="C238" s="10" t="s">
        <v>933</v>
      </c>
      <c r="D238" s="10" t="s">
        <v>933</v>
      </c>
      <c r="E238" s="130" t="s">
        <v>31</v>
      </c>
      <c r="F238" s="153" t="s">
        <v>279</v>
      </c>
      <c r="G238" s="154"/>
      <c r="H238" s="11" t="s">
        <v>934</v>
      </c>
      <c r="I238" s="14">
        <f t="shared" si="6"/>
        <v>54.69</v>
      </c>
      <c r="J238" s="14">
        <v>54.69</v>
      </c>
      <c r="K238" s="121">
        <f t="shared" si="7"/>
        <v>164.07</v>
      </c>
      <c r="L238" s="127"/>
    </row>
    <row r="239" spans="1:12" ht="24" customHeight="1">
      <c r="A239" s="126"/>
      <c r="B239" s="119">
        <f>'Tax Invoice'!D235</f>
        <v>1</v>
      </c>
      <c r="C239" s="10" t="s">
        <v>935</v>
      </c>
      <c r="D239" s="10" t="s">
        <v>952</v>
      </c>
      <c r="E239" s="130" t="s">
        <v>42</v>
      </c>
      <c r="F239" s="153"/>
      <c r="G239" s="154"/>
      <c r="H239" s="11" t="s">
        <v>936</v>
      </c>
      <c r="I239" s="14">
        <f t="shared" si="6"/>
        <v>174</v>
      </c>
      <c r="J239" s="14">
        <v>174</v>
      </c>
      <c r="K239" s="121">
        <f t="shared" si="7"/>
        <v>174</v>
      </c>
      <c r="L239" s="127"/>
    </row>
    <row r="240" spans="1:12" ht="24" customHeight="1">
      <c r="A240" s="126"/>
      <c r="B240" s="119">
        <f>'Tax Invoice'!D236</f>
        <v>1</v>
      </c>
      <c r="C240" s="10" t="s">
        <v>937</v>
      </c>
      <c r="D240" s="10" t="s">
        <v>937</v>
      </c>
      <c r="E240" s="130" t="s">
        <v>31</v>
      </c>
      <c r="F240" s="153" t="s">
        <v>279</v>
      </c>
      <c r="G240" s="154"/>
      <c r="H240" s="11" t="s">
        <v>938</v>
      </c>
      <c r="I240" s="14">
        <f t="shared" si="6"/>
        <v>131.38999999999999</v>
      </c>
      <c r="J240" s="14">
        <v>131.38999999999999</v>
      </c>
      <c r="K240" s="121">
        <f t="shared" si="7"/>
        <v>131.38999999999999</v>
      </c>
      <c r="L240" s="127"/>
    </row>
    <row r="241" spans="1:12" ht="24" customHeight="1">
      <c r="A241" s="126"/>
      <c r="B241" s="120">
        <f>'Tax Invoice'!D237</f>
        <v>1</v>
      </c>
      <c r="C241" s="12" t="s">
        <v>939</v>
      </c>
      <c r="D241" s="12" t="s">
        <v>939</v>
      </c>
      <c r="E241" s="131" t="s">
        <v>34</v>
      </c>
      <c r="F241" s="163"/>
      <c r="G241" s="164"/>
      <c r="H241" s="13" t="s">
        <v>940</v>
      </c>
      <c r="I241" s="15">
        <f t="shared" si="6"/>
        <v>66.400000000000006</v>
      </c>
      <c r="J241" s="15">
        <v>66.400000000000006</v>
      </c>
      <c r="K241" s="122">
        <f t="shared" si="7"/>
        <v>66.400000000000006</v>
      </c>
      <c r="L241" s="127"/>
    </row>
    <row r="242" spans="1:12" ht="12.75" customHeight="1">
      <c r="A242" s="126"/>
      <c r="B242" s="139">
        <f>SUM(B22:B241)</f>
        <v>824</v>
      </c>
      <c r="C242" s="139" t="s">
        <v>149</v>
      </c>
      <c r="D242" s="139"/>
      <c r="E242" s="139"/>
      <c r="F242" s="139"/>
      <c r="G242" s="139"/>
      <c r="H242" s="139"/>
      <c r="I242" s="140" t="s">
        <v>261</v>
      </c>
      <c r="J242" s="140" t="s">
        <v>261</v>
      </c>
      <c r="K242" s="141">
        <f>SUM(K22:K241)</f>
        <v>19634.730000000021</v>
      </c>
      <c r="L242" s="127"/>
    </row>
    <row r="243" spans="1:12" ht="12.75" customHeight="1">
      <c r="A243" s="126"/>
      <c r="B243" s="139"/>
      <c r="C243" s="139"/>
      <c r="D243" s="139"/>
      <c r="E243" s="139"/>
      <c r="F243" s="139"/>
      <c r="G243" s="139"/>
      <c r="H243" s="139"/>
      <c r="I243" s="140" t="s">
        <v>190</v>
      </c>
      <c r="J243" s="140" t="s">
        <v>190</v>
      </c>
      <c r="K243" s="141">
        <f>Invoice!J243</f>
        <v>-7853.8920000000089</v>
      </c>
      <c r="L243" s="127"/>
    </row>
    <row r="244" spans="1:12" ht="12.75" customHeight="1" outlineLevel="1">
      <c r="A244" s="126"/>
      <c r="B244" s="139"/>
      <c r="C244" s="139"/>
      <c r="D244" s="139"/>
      <c r="E244" s="139"/>
      <c r="F244" s="139"/>
      <c r="G244" s="139"/>
      <c r="H244" s="139"/>
      <c r="I244" s="140" t="s">
        <v>191</v>
      </c>
      <c r="J244" s="140" t="s">
        <v>191</v>
      </c>
      <c r="K244" s="141">
        <f>Invoice!J244</f>
        <v>0</v>
      </c>
      <c r="L244" s="127"/>
    </row>
    <row r="245" spans="1:12" ht="12.75" customHeight="1">
      <c r="A245" s="126"/>
      <c r="B245" s="139"/>
      <c r="C245" s="139"/>
      <c r="D245" s="139"/>
      <c r="E245" s="139"/>
      <c r="F245" s="139"/>
      <c r="G245" s="139"/>
      <c r="H245" s="139"/>
      <c r="I245" s="140" t="s">
        <v>263</v>
      </c>
      <c r="J245" s="140" t="s">
        <v>263</v>
      </c>
      <c r="K245" s="141">
        <f>SUM(K242:K244)</f>
        <v>11780.838000000012</v>
      </c>
      <c r="L245" s="127"/>
    </row>
    <row r="246" spans="1:12" ht="12.75" customHeight="1">
      <c r="A246" s="6"/>
      <c r="B246" s="7"/>
      <c r="C246" s="7"/>
      <c r="D246" s="7"/>
      <c r="E246" s="7"/>
      <c r="F246" s="7"/>
      <c r="G246" s="7"/>
      <c r="H246" s="7" t="s">
        <v>953</v>
      </c>
      <c r="I246" s="7"/>
      <c r="J246" s="7"/>
      <c r="K246" s="7"/>
      <c r="L246" s="8"/>
    </row>
    <row r="247" spans="1:12" ht="12.75" customHeight="1"/>
    <row r="248" spans="1:12" ht="12.75" customHeight="1"/>
    <row r="249" spans="1:12" ht="12.75" customHeight="1"/>
    <row r="250" spans="1:12" ht="12.75" customHeight="1"/>
    <row r="251" spans="1:12" ht="12.75" customHeight="1"/>
    <row r="252" spans="1:12" ht="12.75" customHeight="1"/>
    <row r="253" spans="1:12" ht="12.75" customHeight="1"/>
  </sheetData>
  <mergeCells count="224">
    <mergeCell ref="F240:G240"/>
    <mergeCell ref="F241:G241"/>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23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19634.730000000021</v>
      </c>
      <c r="O2" s="21" t="s">
        <v>265</v>
      </c>
    </row>
    <row r="3" spans="1:15" s="21" customFormat="1" ht="15" customHeight="1" thickBot="1">
      <c r="A3" s="22" t="s">
        <v>156</v>
      </c>
      <c r="G3" s="28">
        <f>Invoice!J14</f>
        <v>45246</v>
      </c>
      <c r="H3" s="29"/>
      <c r="N3" s="21">
        <v>19634.730000000021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35.53</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38.35</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43.87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22.69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25.76</v>
      </c>
    </row>
    <row r="16" spans="1:15" s="21" customFormat="1" ht="13.7" customHeight="1" thickBot="1">
      <c r="A16" s="52"/>
      <c r="K16" s="106" t="s">
        <v>172</v>
      </c>
      <c r="L16" s="51" t="s">
        <v>173</v>
      </c>
      <c r="M16" s="21">
        <f>VLOOKUP(G3,[1]Sheet1!$A$9:$I$7290,7,FALSE)</f>
        <v>21.05</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Black</v>
      </c>
      <c r="B18" s="57" t="str">
        <f>'Copy paste to Here'!C22</f>
        <v>ALBEVB</v>
      </c>
      <c r="C18" s="57" t="s">
        <v>722</v>
      </c>
      <c r="D18" s="58">
        <f>Invoice!B22</f>
        <v>4</v>
      </c>
      <c r="E18" s="59">
        <f>'Shipping Invoice'!J22*$N$1</f>
        <v>4.97</v>
      </c>
      <c r="F18" s="59">
        <f>D18*E18</f>
        <v>19.88</v>
      </c>
      <c r="G18" s="60">
        <f>E18*$E$14</f>
        <v>4.97</v>
      </c>
      <c r="H18" s="61">
        <f>D18*G18</f>
        <v>19.88</v>
      </c>
    </row>
    <row r="19" spans="1:13" s="62" customFormat="1" ht="24">
      <c r="A19" s="124" t="str">
        <f>IF((LEN('Copy paste to Here'!G23))&gt;5,((CONCATENATE('Copy paste to Here'!G23," &amp; ",'Copy paste to Here'!D23,"  &amp;  ",'Copy paste to Here'!E23))),"Empty Cell")</f>
        <v>Flexible acrylic labret, 16g (1.2mm) with 3mm UV ball &amp; Length: 8mm  &amp;  Color: Black</v>
      </c>
      <c r="B19" s="57" t="str">
        <f>'Copy paste to Here'!C23</f>
        <v>ALBEVB</v>
      </c>
      <c r="C19" s="57" t="s">
        <v>722</v>
      </c>
      <c r="D19" s="58">
        <f>Invoice!B23</f>
        <v>4</v>
      </c>
      <c r="E19" s="59">
        <f>'Shipping Invoice'!J23*$N$1</f>
        <v>4.97</v>
      </c>
      <c r="F19" s="59">
        <f t="shared" ref="F19:F82" si="0">D19*E19</f>
        <v>19.88</v>
      </c>
      <c r="G19" s="60">
        <f t="shared" ref="G19:G82" si="1">E19*$E$14</f>
        <v>4.97</v>
      </c>
      <c r="H19" s="63">
        <f t="shared" ref="H19:H82" si="2">D19*G19</f>
        <v>19.88</v>
      </c>
    </row>
    <row r="20" spans="1:13" s="62" customFormat="1" ht="25.5">
      <c r="A20" s="56" t="str">
        <f>IF((LEN('Copy paste to Here'!G24))&gt;5,((CONCATENATE('Copy paste to Here'!G24," &amp; ",'Copy paste to Here'!D24,"  &amp;  ",'Copy paste to Here'!E24))),"Empty Cell")</f>
        <v xml:space="preserve">Bio - Flex nose bone, 20g (0.8mm) with a 2.5mm round top with bezel set SwarovskiⓇ crystal &amp; Crystal Color: Clear  &amp;  </v>
      </c>
      <c r="B20" s="57" t="str">
        <f>'Copy paste to Here'!C24</f>
        <v>ANBBC25</v>
      </c>
      <c r="C20" s="57" t="s">
        <v>724</v>
      </c>
      <c r="D20" s="58">
        <f>Invoice!B24</f>
        <v>2</v>
      </c>
      <c r="E20" s="59">
        <f>'Shipping Invoice'!J24*$N$1</f>
        <v>12.07</v>
      </c>
      <c r="F20" s="59">
        <f t="shared" si="0"/>
        <v>24.14</v>
      </c>
      <c r="G20" s="60">
        <f t="shared" si="1"/>
        <v>12.07</v>
      </c>
      <c r="H20" s="63">
        <f t="shared" si="2"/>
        <v>24.14</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AB  &amp;  </v>
      </c>
      <c r="B21" s="57" t="str">
        <f>'Copy paste to Here'!C25</f>
        <v>ANBBC25</v>
      </c>
      <c r="C21" s="57" t="s">
        <v>724</v>
      </c>
      <c r="D21" s="58">
        <f>Invoice!B25</f>
        <v>3</v>
      </c>
      <c r="E21" s="59">
        <f>'Shipping Invoice'!J25*$N$1</f>
        <v>12.07</v>
      </c>
      <c r="F21" s="59">
        <f t="shared" si="0"/>
        <v>36.21</v>
      </c>
      <c r="G21" s="60">
        <f t="shared" si="1"/>
        <v>12.07</v>
      </c>
      <c r="H21" s="63">
        <f t="shared" si="2"/>
        <v>36.21</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726</v>
      </c>
      <c r="D22" s="58">
        <f>Invoice!B26</f>
        <v>4</v>
      </c>
      <c r="E22" s="59">
        <f>'Shipping Invoice'!J26*$N$1</f>
        <v>12.07</v>
      </c>
      <c r="F22" s="59">
        <f t="shared" si="0"/>
        <v>48.28</v>
      </c>
      <c r="G22" s="60">
        <f t="shared" si="1"/>
        <v>12.07</v>
      </c>
      <c r="H22" s="63">
        <f t="shared" si="2"/>
        <v>48.28</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AB  &amp;  </v>
      </c>
      <c r="B23" s="57" t="str">
        <f>'Copy paste to Here'!C27</f>
        <v>ANSBC25</v>
      </c>
      <c r="C23" s="57" t="s">
        <v>726</v>
      </c>
      <c r="D23" s="58">
        <f>Invoice!B27</f>
        <v>4</v>
      </c>
      <c r="E23" s="59">
        <f>'Shipping Invoice'!J27*$N$1</f>
        <v>12.07</v>
      </c>
      <c r="F23" s="59">
        <f t="shared" si="0"/>
        <v>48.28</v>
      </c>
      <c r="G23" s="60">
        <f t="shared" si="1"/>
        <v>12.07</v>
      </c>
      <c r="H23" s="63">
        <f t="shared" si="2"/>
        <v>48.28</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6mm</v>
      </c>
      <c r="B24" s="57" t="str">
        <f>'Copy paste to Here'!C28</f>
        <v>BB18B3</v>
      </c>
      <c r="C24" s="57" t="s">
        <v>728</v>
      </c>
      <c r="D24" s="58">
        <f>Invoice!B28</f>
        <v>10</v>
      </c>
      <c r="E24" s="59">
        <f>'Shipping Invoice'!J28*$N$1</f>
        <v>6.75</v>
      </c>
      <c r="F24" s="59">
        <f t="shared" si="0"/>
        <v>67.5</v>
      </c>
      <c r="G24" s="60">
        <f t="shared" si="1"/>
        <v>6.75</v>
      </c>
      <c r="H24" s="63">
        <f t="shared" si="2"/>
        <v>67.5</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8mm</v>
      </c>
      <c r="B25" s="57" t="str">
        <f>'Copy paste to Here'!C29</f>
        <v>BB18B3</v>
      </c>
      <c r="C25" s="57" t="s">
        <v>728</v>
      </c>
      <c r="D25" s="58">
        <f>Invoice!B29</f>
        <v>24</v>
      </c>
      <c r="E25" s="59">
        <f>'Shipping Invoice'!J29*$N$1</f>
        <v>6.75</v>
      </c>
      <c r="F25" s="59">
        <f t="shared" si="0"/>
        <v>162</v>
      </c>
      <c r="G25" s="60">
        <f t="shared" si="1"/>
        <v>6.75</v>
      </c>
      <c r="H25" s="63">
        <f t="shared" si="2"/>
        <v>162</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10mm</v>
      </c>
      <c r="B26" s="57" t="str">
        <f>'Copy paste to Here'!C30</f>
        <v>BB18B3</v>
      </c>
      <c r="C26" s="57" t="s">
        <v>728</v>
      </c>
      <c r="D26" s="58">
        <f>Invoice!B30</f>
        <v>19</v>
      </c>
      <c r="E26" s="59">
        <f>'Shipping Invoice'!J30*$N$1</f>
        <v>6.75</v>
      </c>
      <c r="F26" s="59">
        <f t="shared" si="0"/>
        <v>128.25</v>
      </c>
      <c r="G26" s="60">
        <f t="shared" si="1"/>
        <v>6.75</v>
      </c>
      <c r="H26" s="63">
        <f t="shared" si="2"/>
        <v>128.25</v>
      </c>
    </row>
    <row r="27" spans="1:13" s="62" customFormat="1" ht="24">
      <c r="A27" s="56" t="str">
        <f>IF((LEN('Copy paste to Here'!G31))&gt;5,((CONCATENATE('Copy paste to Here'!G31," &amp; ",'Copy paste to Here'!D31,"  &amp;  ",'Copy paste to Here'!E31))),"Empty Cell")</f>
        <v xml:space="preserve">316L steel eyebrow barbell, 18g (1mm) with two 3mm cones &amp; Length: 6mm  &amp;  </v>
      </c>
      <c r="B27" s="57" t="str">
        <f>'Copy paste to Here'!C31</f>
        <v>BB18CN3</v>
      </c>
      <c r="C27" s="57" t="s">
        <v>731</v>
      </c>
      <c r="D27" s="58">
        <f>Invoice!B31</f>
        <v>5</v>
      </c>
      <c r="E27" s="59">
        <f>'Shipping Invoice'!J31*$N$1</f>
        <v>8.17</v>
      </c>
      <c r="F27" s="59">
        <f t="shared" si="0"/>
        <v>40.85</v>
      </c>
      <c r="G27" s="60">
        <f t="shared" si="1"/>
        <v>8.17</v>
      </c>
      <c r="H27" s="63">
        <f t="shared" si="2"/>
        <v>40.85</v>
      </c>
    </row>
    <row r="28" spans="1:13" s="62" customFormat="1" ht="24">
      <c r="A28" s="56" t="str">
        <f>IF((LEN('Copy paste to Here'!G32))&gt;5,((CONCATENATE('Copy paste to Here'!G32," &amp; ",'Copy paste to Here'!D32,"  &amp;  ",'Copy paste to Here'!E32))),"Empty Cell")</f>
        <v xml:space="preserve">316L steel eyebrow barbell, 18g (1mm) with two 3mm cones &amp; Length: 8mm  &amp;  </v>
      </c>
      <c r="B28" s="57" t="str">
        <f>'Copy paste to Here'!C32</f>
        <v>BB18CN3</v>
      </c>
      <c r="C28" s="57" t="s">
        <v>731</v>
      </c>
      <c r="D28" s="58">
        <f>Invoice!B32</f>
        <v>5</v>
      </c>
      <c r="E28" s="59">
        <f>'Shipping Invoice'!J32*$N$1</f>
        <v>8.17</v>
      </c>
      <c r="F28" s="59">
        <f t="shared" si="0"/>
        <v>40.85</v>
      </c>
      <c r="G28" s="60">
        <f t="shared" si="1"/>
        <v>8.17</v>
      </c>
      <c r="H28" s="63">
        <f t="shared" si="2"/>
        <v>40.85</v>
      </c>
    </row>
    <row r="29" spans="1:13" s="62" customFormat="1" ht="24">
      <c r="A29" s="56" t="str">
        <f>IF((LEN('Copy paste to Here'!G33))&gt;5,((CONCATENATE('Copy paste to Here'!G33," &amp; ",'Copy paste to Here'!D33,"  &amp;  ",'Copy paste to Here'!E33))),"Empty Cell")</f>
        <v xml:space="preserve">316L steel eyebrow barbell, 18g (1mm) with two 3mm cones &amp; Length: 10mm  &amp;  </v>
      </c>
      <c r="B29" s="57" t="str">
        <f>'Copy paste to Here'!C33</f>
        <v>BB18CN3</v>
      </c>
      <c r="C29" s="57" t="s">
        <v>731</v>
      </c>
      <c r="D29" s="58">
        <f>Invoice!B33</f>
        <v>5</v>
      </c>
      <c r="E29" s="59">
        <f>'Shipping Invoice'!J33*$N$1</f>
        <v>8.17</v>
      </c>
      <c r="F29" s="59">
        <f t="shared" si="0"/>
        <v>40.85</v>
      </c>
      <c r="G29" s="60">
        <f t="shared" si="1"/>
        <v>8.17</v>
      </c>
      <c r="H29" s="63">
        <f t="shared" si="2"/>
        <v>40.85</v>
      </c>
    </row>
    <row r="30" spans="1:13" s="62" customFormat="1" ht="24">
      <c r="A30" s="56" t="str">
        <f>IF((LEN('Copy paste to Here'!G34))&gt;5,((CONCATENATE('Copy paste to Here'!G34," &amp; ",'Copy paste to Here'!D34,"  &amp;  ",'Copy paste to Here'!E34))),"Empty Cell")</f>
        <v xml:space="preserve">316L steel barbell, 20g (0.8mm) with 3mm balls &amp; Length: 8mm  &amp;  </v>
      </c>
      <c r="B30" s="57" t="str">
        <f>'Copy paste to Here'!C34</f>
        <v>BB20</v>
      </c>
      <c r="C30" s="57" t="s">
        <v>733</v>
      </c>
      <c r="D30" s="58">
        <f>Invoice!B34</f>
        <v>3</v>
      </c>
      <c r="E30" s="59">
        <f>'Shipping Invoice'!J34*$N$1</f>
        <v>13.85</v>
      </c>
      <c r="F30" s="59">
        <f t="shared" si="0"/>
        <v>41.55</v>
      </c>
      <c r="G30" s="60">
        <f t="shared" si="1"/>
        <v>13.85</v>
      </c>
      <c r="H30" s="63">
        <f t="shared" si="2"/>
        <v>41.55</v>
      </c>
    </row>
    <row r="31" spans="1:13" s="62" customFormat="1" ht="24">
      <c r="A31" s="56" t="str">
        <f>IF((LEN('Copy paste to Here'!G35))&gt;5,((CONCATENATE('Copy paste to Here'!G35," &amp; ",'Copy paste to Here'!D35,"  &amp;  ",'Copy paste to Here'!E35))),"Empty Cell")</f>
        <v xml:space="preserve">316L steel eyebrow or helix barbell, 20g (0.8mm) with two 3mm cones &amp; Length: 8mm  &amp;  </v>
      </c>
      <c r="B31" s="57" t="str">
        <f>'Copy paste to Here'!C35</f>
        <v>BB20CN</v>
      </c>
      <c r="C31" s="57" t="s">
        <v>735</v>
      </c>
      <c r="D31" s="58">
        <f>Invoice!B35</f>
        <v>10</v>
      </c>
      <c r="E31" s="59">
        <f>'Shipping Invoice'!J35*$N$1</f>
        <v>13.85</v>
      </c>
      <c r="F31" s="59">
        <f t="shared" si="0"/>
        <v>138.5</v>
      </c>
      <c r="G31" s="60">
        <f t="shared" si="1"/>
        <v>13.85</v>
      </c>
      <c r="H31" s="63">
        <f t="shared" si="2"/>
        <v>138.5</v>
      </c>
    </row>
    <row r="32" spans="1:13" s="62" customFormat="1" ht="24">
      <c r="A32" s="56" t="str">
        <f>IF((LEN('Copy paste to Here'!G36))&gt;5,((CONCATENATE('Copy paste to Here'!G36," &amp; ",'Copy paste to Here'!D36,"  &amp;  ",'Copy paste to Here'!E36))),"Empty Cell")</f>
        <v xml:space="preserve">316L steel eyebrow or helix barbell, 20g (0.8mm) with two 3mm cones &amp; Length: 10mm  &amp;  </v>
      </c>
      <c r="B32" s="57" t="str">
        <f>'Copy paste to Here'!C36</f>
        <v>BB20CN</v>
      </c>
      <c r="C32" s="57" t="s">
        <v>735</v>
      </c>
      <c r="D32" s="58">
        <f>Invoice!B36</f>
        <v>10</v>
      </c>
      <c r="E32" s="59">
        <f>'Shipping Invoice'!J36*$N$1</f>
        <v>13.85</v>
      </c>
      <c r="F32" s="59">
        <f t="shared" si="0"/>
        <v>138.5</v>
      </c>
      <c r="G32" s="60">
        <f t="shared" si="1"/>
        <v>13.85</v>
      </c>
      <c r="H32" s="63">
        <f t="shared" si="2"/>
        <v>138.5</v>
      </c>
    </row>
    <row r="33" spans="1:8" s="62" customFormat="1" ht="24">
      <c r="A33" s="56" t="str">
        <f>IF((LEN('Copy paste to Here'!G37))&gt;5,((CONCATENATE('Copy paste to Here'!G37," &amp; ",'Copy paste to Here'!D37,"  &amp;  ",'Copy paste to Here'!E37))),"Empty Cell")</f>
        <v xml:space="preserve">316L steel eyebrow barbell, 16g (1.2mm) with two 3mm balls &amp; Length: 6mm  &amp;  </v>
      </c>
      <c r="B33" s="57" t="str">
        <f>'Copy paste to Here'!C37</f>
        <v>BBEB</v>
      </c>
      <c r="C33" s="57" t="s">
        <v>109</v>
      </c>
      <c r="D33" s="58">
        <f>Invoice!B37</f>
        <v>60</v>
      </c>
      <c r="E33" s="59">
        <f>'Shipping Invoice'!J37*$N$1</f>
        <v>5.68</v>
      </c>
      <c r="F33" s="59">
        <f t="shared" si="0"/>
        <v>340.79999999999995</v>
      </c>
      <c r="G33" s="60">
        <f t="shared" si="1"/>
        <v>5.68</v>
      </c>
      <c r="H33" s="63">
        <f t="shared" si="2"/>
        <v>340.79999999999995</v>
      </c>
    </row>
    <row r="34" spans="1:8" s="62" customFormat="1" ht="24">
      <c r="A34" s="56" t="str">
        <f>IF((LEN('Copy paste to Here'!G38))&gt;5,((CONCATENATE('Copy paste to Here'!G38," &amp; ",'Copy paste to Here'!D38,"  &amp;  ",'Copy paste to Here'!E38))),"Empty Cell")</f>
        <v xml:space="preserve">316L steel eyebrow barbell, 16g (1.2mm) with two 3mm balls &amp; Length: 11mm  &amp;  </v>
      </c>
      <c r="B34" s="57" t="str">
        <f>'Copy paste to Here'!C38</f>
        <v>BBEB</v>
      </c>
      <c r="C34" s="57" t="s">
        <v>109</v>
      </c>
      <c r="D34" s="58">
        <f>Invoice!B38</f>
        <v>6</v>
      </c>
      <c r="E34" s="59">
        <f>'Shipping Invoice'!J38*$N$1</f>
        <v>5.68</v>
      </c>
      <c r="F34" s="59">
        <f t="shared" si="0"/>
        <v>34.08</v>
      </c>
      <c r="G34" s="60">
        <f t="shared" si="1"/>
        <v>5.68</v>
      </c>
      <c r="H34" s="63">
        <f t="shared" si="2"/>
        <v>34.08</v>
      </c>
    </row>
    <row r="35" spans="1:8" s="62" customFormat="1" ht="24">
      <c r="A35" s="56" t="str">
        <f>IF((LEN('Copy paste to Here'!G39))&gt;5,((CONCATENATE('Copy paste to Here'!G39," &amp; ",'Copy paste to Here'!D39,"  &amp;  ",'Copy paste to Here'!E39))),"Empty Cell")</f>
        <v xml:space="preserve">316L steel eyebrow barbell, 16g (1.2mm) with two 3mm cones &amp; Length: 14mm  &amp;  </v>
      </c>
      <c r="B35" s="57" t="str">
        <f>'Copy paste to Here'!C39</f>
        <v>BBECN</v>
      </c>
      <c r="C35" s="57" t="s">
        <v>738</v>
      </c>
      <c r="D35" s="58">
        <f>Invoice!B39</f>
        <v>8</v>
      </c>
      <c r="E35" s="59">
        <f>'Shipping Invoice'!J39*$N$1</f>
        <v>5.68</v>
      </c>
      <c r="F35" s="59">
        <f t="shared" si="0"/>
        <v>45.44</v>
      </c>
      <c r="G35" s="60">
        <f t="shared" si="1"/>
        <v>5.68</v>
      </c>
      <c r="H35" s="63">
        <f t="shared" si="2"/>
        <v>45.44</v>
      </c>
    </row>
    <row r="36" spans="1:8" s="62" customFormat="1" ht="24">
      <c r="A36" s="56" t="str">
        <f>IF((LEN('Copy paste to Here'!G40))&gt;5,((CONCATENATE('Copy paste to Here'!G40," &amp; ",'Copy paste to Here'!D40,"  &amp;  ",'Copy paste to Here'!E40))),"Empty Cell")</f>
        <v>Anodized 316L steel industrial barbell, 16g (1.2mm) with two 4mm balls &amp; Length: 38mm  &amp;  Color: Black</v>
      </c>
      <c r="B36" s="57" t="str">
        <f>'Copy paste to Here'!C40</f>
        <v>BBEITB</v>
      </c>
      <c r="C36" s="57" t="s">
        <v>740</v>
      </c>
      <c r="D36" s="58">
        <f>Invoice!B40</f>
        <v>1</v>
      </c>
      <c r="E36" s="59">
        <f>'Shipping Invoice'!J40*$N$1</f>
        <v>26.28</v>
      </c>
      <c r="F36" s="59">
        <f t="shared" si="0"/>
        <v>26.28</v>
      </c>
      <c r="G36" s="60">
        <f t="shared" si="1"/>
        <v>26.28</v>
      </c>
      <c r="H36" s="63">
        <f t="shared" si="2"/>
        <v>26.28</v>
      </c>
    </row>
    <row r="37" spans="1:8" s="62" customFormat="1" ht="25.5">
      <c r="A37" s="56" t="str">
        <f>IF((LEN('Copy paste to Here'!G41))&gt;5,((CONCATENATE('Copy paste to Here'!G41," &amp; ",'Copy paste to Here'!D41,"  &amp;  ",'Copy paste to Here'!E41))),"Empty Cell")</f>
        <v xml:space="preserve">316L steel barbell, 14g (1.6mm) with two 4mm balls &amp; Length: 6mm  &amp;  </v>
      </c>
      <c r="B37" s="57" t="str">
        <f>'Copy paste to Here'!C41</f>
        <v>BBER20B</v>
      </c>
      <c r="C37" s="57" t="s">
        <v>742</v>
      </c>
      <c r="D37" s="58">
        <f>Invoice!B41</f>
        <v>4</v>
      </c>
      <c r="E37" s="59">
        <f>'Shipping Invoice'!J41*$N$1</f>
        <v>7.1</v>
      </c>
      <c r="F37" s="59">
        <f t="shared" si="0"/>
        <v>28.4</v>
      </c>
      <c r="G37" s="60">
        <f t="shared" si="1"/>
        <v>7.1</v>
      </c>
      <c r="H37" s="63">
        <f t="shared" si="2"/>
        <v>28.4</v>
      </c>
    </row>
    <row r="38" spans="1:8" s="62" customFormat="1" ht="25.5">
      <c r="A38" s="56" t="str">
        <f>IF((LEN('Copy paste to Here'!G42))&gt;5,((CONCATENATE('Copy paste to Here'!G42," &amp; ",'Copy paste to Here'!D42,"  &amp;  ",'Copy paste to Here'!E42))),"Empty Cell")</f>
        <v xml:space="preserve">316L steel barbell, 14g (1.6mm) with two 4mm balls &amp; Length: 8mm  &amp;  </v>
      </c>
      <c r="B38" s="57" t="str">
        <f>'Copy paste to Here'!C42</f>
        <v>BBER20B</v>
      </c>
      <c r="C38" s="57" t="s">
        <v>742</v>
      </c>
      <c r="D38" s="58">
        <f>Invoice!B42</f>
        <v>4</v>
      </c>
      <c r="E38" s="59">
        <f>'Shipping Invoice'!J42*$N$1</f>
        <v>7.1</v>
      </c>
      <c r="F38" s="59">
        <f t="shared" si="0"/>
        <v>28.4</v>
      </c>
      <c r="G38" s="60">
        <f t="shared" si="1"/>
        <v>7.1</v>
      </c>
      <c r="H38" s="63">
        <f t="shared" si="2"/>
        <v>28.4</v>
      </c>
    </row>
    <row r="39" spans="1:8" s="62" customFormat="1" ht="25.5">
      <c r="A39" s="56" t="str">
        <f>IF((LEN('Copy paste to Here'!G43))&gt;5,((CONCATENATE('Copy paste to Here'!G43," &amp; ",'Copy paste to Here'!D43,"  &amp;  ",'Copy paste to Here'!E43))),"Empty Cell")</f>
        <v xml:space="preserve">316L steel barbell, 14g (1.6mm) with two 4mm balls &amp; Length: 10mm  &amp;  </v>
      </c>
      <c r="B39" s="57" t="str">
        <f>'Copy paste to Here'!C43</f>
        <v>BBER20B</v>
      </c>
      <c r="C39" s="57" t="s">
        <v>742</v>
      </c>
      <c r="D39" s="58">
        <f>Invoice!B43</f>
        <v>4</v>
      </c>
      <c r="E39" s="59">
        <f>'Shipping Invoice'!J43*$N$1</f>
        <v>7.1</v>
      </c>
      <c r="F39" s="59">
        <f t="shared" si="0"/>
        <v>28.4</v>
      </c>
      <c r="G39" s="60">
        <f t="shared" si="1"/>
        <v>7.1</v>
      </c>
      <c r="H39" s="63">
        <f t="shared" si="2"/>
        <v>28.4</v>
      </c>
    </row>
    <row r="40" spans="1:8" s="62" customFormat="1" ht="24">
      <c r="A40" s="56" t="str">
        <f>IF((LEN('Copy paste to Here'!G44))&gt;5,((CONCATENATE('Copy paste to Here'!G44," &amp; ",'Copy paste to Here'!D44,"  &amp;  ",'Copy paste to Here'!E44))),"Empty Cell")</f>
        <v>Anodized surgical steel eyebrow or helix barbell, 16g (1.2mm) with two 3mm balls &amp; Length: 6mm  &amp;  Color: Rainbow</v>
      </c>
      <c r="B40" s="57" t="str">
        <f>'Copy paste to Here'!C44</f>
        <v>BBETB</v>
      </c>
      <c r="C40" s="57" t="s">
        <v>744</v>
      </c>
      <c r="D40" s="58">
        <f>Invoice!B44</f>
        <v>1</v>
      </c>
      <c r="E40" s="59">
        <f>'Shipping Invoice'!J44*$N$1</f>
        <v>20.95</v>
      </c>
      <c r="F40" s="59">
        <f t="shared" si="0"/>
        <v>20.95</v>
      </c>
      <c r="G40" s="60">
        <f t="shared" si="1"/>
        <v>20.95</v>
      </c>
      <c r="H40" s="63">
        <f t="shared" si="2"/>
        <v>20.95</v>
      </c>
    </row>
    <row r="41" spans="1:8" s="62" customFormat="1" ht="24">
      <c r="A41" s="56" t="str">
        <f>IF((LEN('Copy paste to Here'!G45))&gt;5,((CONCATENATE('Copy paste to Here'!G45," &amp; ",'Copy paste to Here'!D45,"  &amp;  ",'Copy paste to Here'!E45))),"Empty Cell")</f>
        <v xml:space="preserve">Surgical steel tongue barbell, 14g (1.6mm) with two 6mm balls &amp; Length: 15mm  &amp;  </v>
      </c>
      <c r="B41" s="57" t="str">
        <f>'Copy paste to Here'!C45</f>
        <v>BBG</v>
      </c>
      <c r="C41" s="57" t="s">
        <v>746</v>
      </c>
      <c r="D41" s="58">
        <f>Invoice!B45</f>
        <v>2</v>
      </c>
      <c r="E41" s="59">
        <f>'Shipping Invoice'!J45*$N$1</f>
        <v>7.81</v>
      </c>
      <c r="F41" s="59">
        <f t="shared" si="0"/>
        <v>15.62</v>
      </c>
      <c r="G41" s="60">
        <f t="shared" si="1"/>
        <v>7.81</v>
      </c>
      <c r="H41" s="63">
        <f t="shared" si="2"/>
        <v>15.62</v>
      </c>
    </row>
    <row r="42" spans="1:8" s="62" customFormat="1" ht="24">
      <c r="A42" s="56" t="str">
        <f>IF((LEN('Copy paste to Here'!G46))&gt;5,((CONCATENATE('Copy paste to Here'!G46," &amp; ",'Copy paste to Here'!D46,"  &amp;  ",'Copy paste to Here'!E46))),"Empty Cell")</f>
        <v>316L surgical steel Industrial barbell, 14g (1.6mm) with two 4mm acrylic UV dice &amp; Length: 35mm  &amp;  Color: Black</v>
      </c>
      <c r="B42" s="57" t="str">
        <f>'Copy paste to Here'!C46</f>
        <v>BBIVD4</v>
      </c>
      <c r="C42" s="57" t="s">
        <v>748</v>
      </c>
      <c r="D42" s="58">
        <f>Invoice!B46</f>
        <v>6</v>
      </c>
      <c r="E42" s="59">
        <f>'Shipping Invoice'!J46*$N$1</f>
        <v>13.14</v>
      </c>
      <c r="F42" s="59">
        <f t="shared" si="0"/>
        <v>78.84</v>
      </c>
      <c r="G42" s="60">
        <f t="shared" si="1"/>
        <v>13.14</v>
      </c>
      <c r="H42" s="63">
        <f t="shared" si="2"/>
        <v>78.84</v>
      </c>
    </row>
    <row r="43" spans="1:8" s="62" customFormat="1" ht="24">
      <c r="A43" s="56" t="str">
        <f>IF((LEN('Copy paste to Here'!G47))&gt;5,((CONCATENATE('Copy paste to Here'!G47," &amp; ",'Copy paste to Here'!D47,"  &amp;  ",'Copy paste to Here'!E47))),"Empty Cell")</f>
        <v>316L surgical steel Industrial barbell, 14g (1.6mm) with two 4mm acrylic UV dice &amp; Length: 35mm  &amp;  Color: Clear</v>
      </c>
      <c r="B43" s="57" t="str">
        <f>'Copy paste to Here'!C47</f>
        <v>BBIVD4</v>
      </c>
      <c r="C43" s="57" t="s">
        <v>748</v>
      </c>
      <c r="D43" s="58">
        <f>Invoice!B47</f>
        <v>4</v>
      </c>
      <c r="E43" s="59">
        <f>'Shipping Invoice'!J47*$N$1</f>
        <v>13.14</v>
      </c>
      <c r="F43" s="59">
        <f t="shared" si="0"/>
        <v>52.56</v>
      </c>
      <c r="G43" s="60">
        <f t="shared" si="1"/>
        <v>13.14</v>
      </c>
      <c r="H43" s="63">
        <f t="shared" si="2"/>
        <v>52.56</v>
      </c>
    </row>
    <row r="44" spans="1:8" s="62" customFormat="1" ht="24">
      <c r="A44" s="56" t="str">
        <f>IF((LEN('Copy paste to Here'!G48))&gt;5,((CONCATENATE('Copy paste to Here'!G48," &amp; ",'Copy paste to Here'!D48,"  &amp;  ",'Copy paste to Here'!E48))),"Empty Cell")</f>
        <v>316L surgical steel Industrial barbell, 14g (1.6mm) with two 4mm acrylic UV dice &amp; Length: 35mm  &amp;  Color: Blue</v>
      </c>
      <c r="B44" s="57" t="str">
        <f>'Copy paste to Here'!C48</f>
        <v>BBIVD4</v>
      </c>
      <c r="C44" s="57" t="s">
        <v>748</v>
      </c>
      <c r="D44" s="58">
        <f>Invoice!B48</f>
        <v>4</v>
      </c>
      <c r="E44" s="59">
        <f>'Shipping Invoice'!J48*$N$1</f>
        <v>13.14</v>
      </c>
      <c r="F44" s="59">
        <f t="shared" si="0"/>
        <v>52.56</v>
      </c>
      <c r="G44" s="60">
        <f t="shared" si="1"/>
        <v>13.14</v>
      </c>
      <c r="H44" s="63">
        <f t="shared" si="2"/>
        <v>52.56</v>
      </c>
    </row>
    <row r="45" spans="1:8" s="62" customFormat="1" ht="24">
      <c r="A45" s="56" t="str">
        <f>IF((LEN('Copy paste to Here'!G49))&gt;5,((CONCATENATE('Copy paste to Here'!G49," &amp; ",'Copy paste to Here'!D49,"  &amp;  ",'Copy paste to Here'!E49))),"Empty Cell")</f>
        <v>316L surgical steel Industrial barbell, 14g (1.6mm) with two 4mm acrylic UV dice &amp; Length: 35mm  &amp;  Color: Green</v>
      </c>
      <c r="B45" s="57" t="str">
        <f>'Copy paste to Here'!C49</f>
        <v>BBIVD4</v>
      </c>
      <c r="C45" s="57" t="s">
        <v>748</v>
      </c>
      <c r="D45" s="58">
        <f>Invoice!B49</f>
        <v>3</v>
      </c>
      <c r="E45" s="59">
        <f>'Shipping Invoice'!J49*$N$1</f>
        <v>13.14</v>
      </c>
      <c r="F45" s="59">
        <f t="shared" si="0"/>
        <v>39.42</v>
      </c>
      <c r="G45" s="60">
        <f t="shared" si="1"/>
        <v>13.14</v>
      </c>
      <c r="H45" s="63">
        <f t="shared" si="2"/>
        <v>39.42</v>
      </c>
    </row>
    <row r="46" spans="1:8" s="62" customFormat="1" ht="24">
      <c r="A46" s="56" t="str">
        <f>IF((LEN('Copy paste to Here'!G50))&gt;5,((CONCATENATE('Copy paste to Here'!G50," &amp; ",'Copy paste to Here'!D50,"  &amp;  ",'Copy paste to Here'!E50))),"Empty Cell")</f>
        <v>316L surgical steel Industrial barbell, 14g (1.6mm) with two 4mm acrylic UV dice &amp; Length: 35mm  &amp;  Color: Pink</v>
      </c>
      <c r="B46" s="57" t="str">
        <f>'Copy paste to Here'!C50</f>
        <v>BBIVD4</v>
      </c>
      <c r="C46" s="57" t="s">
        <v>748</v>
      </c>
      <c r="D46" s="58">
        <f>Invoice!B50</f>
        <v>3</v>
      </c>
      <c r="E46" s="59">
        <f>'Shipping Invoice'!J50*$N$1</f>
        <v>13.14</v>
      </c>
      <c r="F46" s="59">
        <f t="shared" si="0"/>
        <v>39.42</v>
      </c>
      <c r="G46" s="60">
        <f t="shared" si="1"/>
        <v>13.14</v>
      </c>
      <c r="H46" s="63">
        <f t="shared" si="2"/>
        <v>39.42</v>
      </c>
    </row>
    <row r="47" spans="1:8" s="62" customFormat="1" ht="24">
      <c r="A47" s="56" t="str">
        <f>IF((LEN('Copy paste to Here'!G51))&gt;5,((CONCATENATE('Copy paste to Here'!G51," &amp; ",'Copy paste to Here'!D51,"  &amp;  ",'Copy paste to Here'!E51))),"Empty Cell")</f>
        <v>316L surgical steel Industrial barbell, 14g (1.6mm) with two 4mm acrylic UV dice &amp; Length: 35mm  &amp;  Color: Red</v>
      </c>
      <c r="B47" s="57" t="str">
        <f>'Copy paste to Here'!C51</f>
        <v>BBIVD4</v>
      </c>
      <c r="C47" s="57" t="s">
        <v>748</v>
      </c>
      <c r="D47" s="58">
        <f>Invoice!B51</f>
        <v>4</v>
      </c>
      <c r="E47" s="59">
        <f>'Shipping Invoice'!J51*$N$1</f>
        <v>13.14</v>
      </c>
      <c r="F47" s="59">
        <f t="shared" si="0"/>
        <v>52.56</v>
      </c>
      <c r="G47" s="60">
        <f t="shared" si="1"/>
        <v>13.14</v>
      </c>
      <c r="H47" s="63">
        <f t="shared" si="2"/>
        <v>52.56</v>
      </c>
    </row>
    <row r="48" spans="1:8" s="62" customFormat="1" ht="24">
      <c r="A48" s="56" t="str">
        <f>IF((LEN('Copy paste to Here'!G52))&gt;5,((CONCATENATE('Copy paste to Here'!G52," &amp; ",'Copy paste to Here'!D52,"  &amp;  ",'Copy paste to Here'!E52))),"Empty Cell")</f>
        <v xml:space="preserve">Surgical steel tongue barbell, 14g (1.6mm) with 5mm acrylic UV dice - length 5/8'' (16mm) &amp; Color: Black  &amp;  </v>
      </c>
      <c r="B48" s="57" t="str">
        <f>'Copy paste to Here'!C52</f>
        <v>BBUVDI</v>
      </c>
      <c r="C48" s="57" t="s">
        <v>753</v>
      </c>
      <c r="D48" s="58">
        <f>Invoice!B52</f>
        <v>3</v>
      </c>
      <c r="E48" s="59">
        <f>'Shipping Invoice'!J52*$N$1</f>
        <v>10.3</v>
      </c>
      <c r="F48" s="59">
        <f t="shared" si="0"/>
        <v>30.900000000000002</v>
      </c>
      <c r="G48" s="60">
        <f t="shared" si="1"/>
        <v>10.3</v>
      </c>
      <c r="H48" s="63">
        <f t="shared" si="2"/>
        <v>30.900000000000002</v>
      </c>
    </row>
    <row r="49" spans="1:8" s="62" customFormat="1" ht="24">
      <c r="A49" s="56" t="str">
        <f>IF((LEN('Copy paste to Here'!G53))&gt;5,((CONCATENATE('Copy paste to Here'!G53," &amp; ",'Copy paste to Here'!D53,"  &amp;  ",'Copy paste to Here'!E53))),"Empty Cell")</f>
        <v xml:space="preserve">Surgical steel tongue barbell, 14g (1.6mm) with 5mm acrylic UV dice - length 5/8'' (16mm) &amp; Color: Clear  &amp;  </v>
      </c>
      <c r="B49" s="57" t="str">
        <f>'Copy paste to Here'!C53</f>
        <v>BBUVDI</v>
      </c>
      <c r="C49" s="57" t="s">
        <v>753</v>
      </c>
      <c r="D49" s="58">
        <f>Invoice!B53</f>
        <v>1</v>
      </c>
      <c r="E49" s="59">
        <f>'Shipping Invoice'!J53*$N$1</f>
        <v>10.3</v>
      </c>
      <c r="F49" s="59">
        <f t="shared" si="0"/>
        <v>10.3</v>
      </c>
      <c r="G49" s="60">
        <f t="shared" si="1"/>
        <v>10.3</v>
      </c>
      <c r="H49" s="63">
        <f t="shared" si="2"/>
        <v>10.3</v>
      </c>
    </row>
    <row r="50" spans="1:8" s="62" customFormat="1" ht="24">
      <c r="A50" s="56" t="str">
        <f>IF((LEN('Copy paste to Here'!G54))&gt;5,((CONCATENATE('Copy paste to Here'!G54," &amp; ",'Copy paste to Here'!D54,"  &amp;  ",'Copy paste to Here'!E54))),"Empty Cell")</f>
        <v xml:space="preserve">Surgical steel tongue barbell, 14g (1.6mm) with 5mm acrylic UV dice - length 5/8'' (16mm) &amp; Color: Blue  &amp;  </v>
      </c>
      <c r="B50" s="57" t="str">
        <f>'Copy paste to Here'!C54</f>
        <v>BBUVDI</v>
      </c>
      <c r="C50" s="57" t="s">
        <v>753</v>
      </c>
      <c r="D50" s="58">
        <f>Invoice!B54</f>
        <v>1</v>
      </c>
      <c r="E50" s="59">
        <f>'Shipping Invoice'!J54*$N$1</f>
        <v>10.3</v>
      </c>
      <c r="F50" s="59">
        <f t="shared" si="0"/>
        <v>10.3</v>
      </c>
      <c r="G50" s="60">
        <f t="shared" si="1"/>
        <v>10.3</v>
      </c>
      <c r="H50" s="63">
        <f t="shared" si="2"/>
        <v>10.3</v>
      </c>
    </row>
    <row r="51" spans="1:8" s="62" customFormat="1" ht="24">
      <c r="A51" s="56" t="str">
        <f>IF((LEN('Copy paste to Here'!G55))&gt;5,((CONCATENATE('Copy paste to Here'!G55," &amp; ",'Copy paste to Here'!D55,"  &amp;  ",'Copy paste to Here'!E55))),"Empty Cell")</f>
        <v xml:space="preserve">Surgical steel tongue barbell, 14g (1.6mm) with 5mm acrylic UV dice - length 5/8'' (16mm) &amp; Color: Purple  &amp;  </v>
      </c>
      <c r="B51" s="57" t="str">
        <f>'Copy paste to Here'!C55</f>
        <v>BBUVDI</v>
      </c>
      <c r="C51" s="57" t="s">
        <v>753</v>
      </c>
      <c r="D51" s="58">
        <f>Invoice!B55</f>
        <v>1</v>
      </c>
      <c r="E51" s="59">
        <f>'Shipping Invoice'!J55*$N$1</f>
        <v>10.3</v>
      </c>
      <c r="F51" s="59">
        <f t="shared" si="0"/>
        <v>10.3</v>
      </c>
      <c r="G51" s="60">
        <f t="shared" si="1"/>
        <v>10.3</v>
      </c>
      <c r="H51" s="63">
        <f t="shared" si="2"/>
        <v>10.3</v>
      </c>
    </row>
    <row r="52" spans="1:8" s="62" customFormat="1" ht="24">
      <c r="A52" s="56" t="str">
        <f>IF((LEN('Copy paste to Here'!G56))&gt;5,((CONCATENATE('Copy paste to Here'!G56," &amp; ",'Copy paste to Here'!D56,"  &amp;  ",'Copy paste to Here'!E56))),"Empty Cell")</f>
        <v xml:space="preserve">Surgical steel tongue barbell, 14g (1.6mm) with 5mm acrylic UV dice - length 5/8'' (16mm) &amp; Color: Red  &amp;  </v>
      </c>
      <c r="B52" s="57" t="str">
        <f>'Copy paste to Here'!C56</f>
        <v>BBUVDI</v>
      </c>
      <c r="C52" s="57" t="s">
        <v>753</v>
      </c>
      <c r="D52" s="58">
        <f>Invoice!B56</f>
        <v>1</v>
      </c>
      <c r="E52" s="59">
        <f>'Shipping Invoice'!J56*$N$1</f>
        <v>10.3</v>
      </c>
      <c r="F52" s="59">
        <f t="shared" si="0"/>
        <v>10.3</v>
      </c>
      <c r="G52" s="60">
        <f t="shared" si="1"/>
        <v>10.3</v>
      </c>
      <c r="H52" s="63">
        <f t="shared" si="2"/>
        <v>10.3</v>
      </c>
    </row>
    <row r="53" spans="1:8" s="62" customFormat="1" ht="24">
      <c r="A53" s="56" t="str">
        <f>IF((LEN('Copy paste to Here'!G57))&gt;5,((CONCATENATE('Copy paste to Here'!G57," &amp; ",'Copy paste to Here'!D57,"  &amp;  ",'Copy paste to Here'!E57))),"Empty Cell")</f>
        <v xml:space="preserve">316L Surgical steel ball closure ring, 14g (1.6mm) with a 4mm ball &amp; Length: 8mm  &amp;  </v>
      </c>
      <c r="B53" s="57" t="str">
        <f>'Copy paste to Here'!C57</f>
        <v>BCR14</v>
      </c>
      <c r="C53" s="57" t="s">
        <v>755</v>
      </c>
      <c r="D53" s="58">
        <f>Invoice!B57</f>
        <v>3</v>
      </c>
      <c r="E53" s="59">
        <f>'Shipping Invoice'!J57*$N$1</f>
        <v>6.75</v>
      </c>
      <c r="F53" s="59">
        <f t="shared" si="0"/>
        <v>20.25</v>
      </c>
      <c r="G53" s="60">
        <f t="shared" si="1"/>
        <v>6.75</v>
      </c>
      <c r="H53" s="63">
        <f t="shared" si="2"/>
        <v>20.25</v>
      </c>
    </row>
    <row r="54" spans="1:8" s="62" customFormat="1" ht="24">
      <c r="A54" s="56" t="str">
        <f>IF((LEN('Copy paste to Here'!G58))&gt;5,((CONCATENATE('Copy paste to Here'!G58," &amp; ",'Copy paste to Here'!D58,"  &amp;  ",'Copy paste to Here'!E58))),"Empty Cell")</f>
        <v xml:space="preserve">316L Surgical steel ball closure ring, 14g (1.6mm) with a 4mm ball &amp; Length: 12mm  &amp;  </v>
      </c>
      <c r="B54" s="57" t="str">
        <f>'Copy paste to Here'!C58</f>
        <v>BCR14</v>
      </c>
      <c r="C54" s="57" t="s">
        <v>755</v>
      </c>
      <c r="D54" s="58">
        <f>Invoice!B58</f>
        <v>2</v>
      </c>
      <c r="E54" s="59">
        <f>'Shipping Invoice'!J58*$N$1</f>
        <v>6.75</v>
      </c>
      <c r="F54" s="59">
        <f t="shared" si="0"/>
        <v>13.5</v>
      </c>
      <c r="G54" s="60">
        <f t="shared" si="1"/>
        <v>6.75</v>
      </c>
      <c r="H54" s="63">
        <f t="shared" si="2"/>
        <v>13.5</v>
      </c>
    </row>
    <row r="55" spans="1:8" s="62" customFormat="1" ht="24">
      <c r="A55" s="56" t="str">
        <f>IF((LEN('Copy paste to Here'!G59))&gt;5,((CONCATENATE('Copy paste to Here'!G59," &amp; ",'Copy paste to Here'!D59,"  &amp;  ",'Copy paste to Here'!E59))),"Empty Cell")</f>
        <v>Black PVD plated surgical steel ball closure ring, 18g (1mm) with 3mm ball &amp; Length: 6mm  &amp;  Color: Blue</v>
      </c>
      <c r="B55" s="57" t="str">
        <f>'Copy paste to Here'!C59</f>
        <v>BCRT18</v>
      </c>
      <c r="C55" s="57" t="s">
        <v>757</v>
      </c>
      <c r="D55" s="58">
        <f>Invoice!B59</f>
        <v>2</v>
      </c>
      <c r="E55" s="59">
        <f>'Shipping Invoice'!J59*$N$1</f>
        <v>20.95</v>
      </c>
      <c r="F55" s="59">
        <f t="shared" si="0"/>
        <v>41.9</v>
      </c>
      <c r="G55" s="60">
        <f t="shared" si="1"/>
        <v>20.95</v>
      </c>
      <c r="H55" s="63">
        <f t="shared" si="2"/>
        <v>41.9</v>
      </c>
    </row>
    <row r="56" spans="1:8" s="62" customFormat="1" ht="24">
      <c r="A56" s="56" t="str">
        <f>IF((LEN('Copy paste to Here'!G60))&gt;5,((CONCATENATE('Copy paste to Here'!G60," &amp; ",'Copy paste to Here'!D60,"  &amp;  ",'Copy paste to Here'!E60))),"Empty Cell")</f>
        <v>Black PVD plated surgical steel ball closure ring, 18g (1mm) with 3mm ball &amp; Length: 8mm  &amp;  Color: Blue</v>
      </c>
      <c r="B56" s="57" t="str">
        <f>'Copy paste to Here'!C60</f>
        <v>BCRT18</v>
      </c>
      <c r="C56" s="57" t="s">
        <v>757</v>
      </c>
      <c r="D56" s="58">
        <f>Invoice!B60</f>
        <v>2</v>
      </c>
      <c r="E56" s="59">
        <f>'Shipping Invoice'!J60*$N$1</f>
        <v>20.95</v>
      </c>
      <c r="F56" s="59">
        <f t="shared" si="0"/>
        <v>41.9</v>
      </c>
      <c r="G56" s="60">
        <f t="shared" si="1"/>
        <v>20.95</v>
      </c>
      <c r="H56" s="63">
        <f t="shared" si="2"/>
        <v>41.9</v>
      </c>
    </row>
    <row r="57" spans="1:8" s="62" customFormat="1" ht="24">
      <c r="A57" s="56" t="str">
        <f>IF((LEN('Copy paste to Here'!G61))&gt;5,((CONCATENATE('Copy paste to Here'!G61," &amp; ",'Copy paste to Here'!D61,"  &amp;  ",'Copy paste to Here'!E61))),"Empty Cell")</f>
        <v>Black PVD plated surgical steel ball closure ring, 18g (1mm) with 3mm ball &amp; Length: 10mm  &amp;  Color: Blue</v>
      </c>
      <c r="B57" s="57" t="str">
        <f>'Copy paste to Here'!C61</f>
        <v>BCRT18</v>
      </c>
      <c r="C57" s="57" t="s">
        <v>757</v>
      </c>
      <c r="D57" s="58">
        <f>Invoice!B61</f>
        <v>2</v>
      </c>
      <c r="E57" s="59">
        <f>'Shipping Invoice'!J61*$N$1</f>
        <v>20.95</v>
      </c>
      <c r="F57" s="59">
        <f t="shared" si="0"/>
        <v>41.9</v>
      </c>
      <c r="G57" s="60">
        <f t="shared" si="1"/>
        <v>20.95</v>
      </c>
      <c r="H57" s="63">
        <f t="shared" si="2"/>
        <v>41.9</v>
      </c>
    </row>
    <row r="58" spans="1:8" s="62" customFormat="1" ht="24">
      <c r="A58" s="56" t="str">
        <f>IF((LEN('Copy paste to Here'!G62))&gt;5,((CONCATENATE('Copy paste to Here'!G62," &amp; ",'Copy paste to Here'!D62,"  &amp;  ",'Copy paste to Here'!E62))),"Empty Cell")</f>
        <v>Premium PVD plated surgical steel ball closure ring, 16g (1.2mm) with 3mm ball &amp; Length: 6mm  &amp;  Color: Pink</v>
      </c>
      <c r="B58" s="57" t="str">
        <f>'Copy paste to Here'!C62</f>
        <v>BCRTE</v>
      </c>
      <c r="C58" s="57" t="s">
        <v>759</v>
      </c>
      <c r="D58" s="58">
        <f>Invoice!B62</f>
        <v>2</v>
      </c>
      <c r="E58" s="59">
        <f>'Shipping Invoice'!J62*$N$1</f>
        <v>20.95</v>
      </c>
      <c r="F58" s="59">
        <f t="shared" si="0"/>
        <v>41.9</v>
      </c>
      <c r="G58" s="60">
        <f t="shared" si="1"/>
        <v>20.95</v>
      </c>
      <c r="H58" s="63">
        <f t="shared" si="2"/>
        <v>41.9</v>
      </c>
    </row>
    <row r="59" spans="1:8" s="62" customFormat="1" ht="24">
      <c r="A59" s="56" t="str">
        <f>IF((LEN('Copy paste to Here'!G63))&gt;5,((CONCATENATE('Copy paste to Here'!G63," &amp; ",'Copy paste to Here'!D63,"  &amp;  ",'Copy paste to Here'!E63))),"Empty Cell")</f>
        <v>Premium PVD plated surgical steel ball closure ring, 16g (1.2mm) with 3mm ball &amp; Length: 8mm  &amp;  Color: Pink</v>
      </c>
      <c r="B59" s="57" t="str">
        <f>'Copy paste to Here'!C63</f>
        <v>BCRTE</v>
      </c>
      <c r="C59" s="57" t="s">
        <v>759</v>
      </c>
      <c r="D59" s="58">
        <f>Invoice!B63</f>
        <v>2</v>
      </c>
      <c r="E59" s="59">
        <f>'Shipping Invoice'!J63*$N$1</f>
        <v>20.95</v>
      </c>
      <c r="F59" s="59">
        <f t="shared" si="0"/>
        <v>41.9</v>
      </c>
      <c r="G59" s="60">
        <f t="shared" si="1"/>
        <v>20.95</v>
      </c>
      <c r="H59" s="63">
        <f t="shared" si="2"/>
        <v>41.9</v>
      </c>
    </row>
    <row r="60" spans="1:8" s="62" customFormat="1" ht="24">
      <c r="A60" s="56" t="str">
        <f>IF((LEN('Copy paste to Here'!G64))&gt;5,((CONCATENATE('Copy paste to Here'!G64," &amp; ",'Copy paste to Here'!D64,"  &amp;  ",'Copy paste to Here'!E64))),"Empty Cell")</f>
        <v>Premium PVD plated surgical steel ball closure ring, 16g (1.2mm) with 3mm ball &amp; Length: 10mm  &amp;  Color: Pink</v>
      </c>
      <c r="B60" s="57" t="str">
        <f>'Copy paste to Here'!C64</f>
        <v>BCRTE</v>
      </c>
      <c r="C60" s="57" t="s">
        <v>759</v>
      </c>
      <c r="D60" s="58">
        <f>Invoice!B64</f>
        <v>2</v>
      </c>
      <c r="E60" s="59">
        <f>'Shipping Invoice'!J64*$N$1</f>
        <v>20.95</v>
      </c>
      <c r="F60" s="59">
        <f t="shared" si="0"/>
        <v>41.9</v>
      </c>
      <c r="G60" s="60">
        <f t="shared" si="1"/>
        <v>20.95</v>
      </c>
      <c r="H60" s="63">
        <f t="shared" si="2"/>
        <v>41.9</v>
      </c>
    </row>
    <row r="61" spans="1:8" s="62" customFormat="1" ht="36">
      <c r="A61" s="56" t="str">
        <f>IF((LEN('Copy paste to Here'!G65))&gt;5,((CONCATENATE('Copy paste to Here'!G65," &amp; ",'Copy paste to Here'!D65,"  &amp;  ",'Copy paste to Here'!E65))),"Empty Cell")</f>
        <v>Clear bio flexible labret, 16g (1.2mm) with push in silver top with 1.5mm - 3mm crystal &amp; Length: 6mm with 3mm top part  &amp;  Crystal Color: AB</v>
      </c>
      <c r="B61" s="57" t="str">
        <f>'Copy paste to Here'!C65</f>
        <v>BILR</v>
      </c>
      <c r="C61" s="57" t="s">
        <v>941</v>
      </c>
      <c r="D61" s="58">
        <f>Invoice!B65</f>
        <v>4</v>
      </c>
      <c r="E61" s="59">
        <f>'Shipping Invoice'!J65*$N$1</f>
        <v>23.08</v>
      </c>
      <c r="F61" s="59">
        <f t="shared" si="0"/>
        <v>92.32</v>
      </c>
      <c r="G61" s="60">
        <f t="shared" si="1"/>
        <v>23.08</v>
      </c>
      <c r="H61" s="63">
        <f t="shared" si="2"/>
        <v>92.32</v>
      </c>
    </row>
    <row r="62" spans="1:8" s="62" customFormat="1" ht="36">
      <c r="A62" s="56" t="str">
        <f>IF((LEN('Copy paste to Here'!G66))&gt;5,((CONCATENATE('Copy paste to Here'!G66," &amp; ",'Copy paste to Here'!D66,"  &amp;  ",'Copy paste to Here'!E66))),"Empty Cell")</f>
        <v>Clear bio flexible labret, 16g (1.2mm) with push in silver top with 1.5mm - 3mm crystal &amp; Length: 8mm with 3mm top part  &amp;  Crystal Color: AB</v>
      </c>
      <c r="B62" s="57" t="str">
        <f>'Copy paste to Here'!C66</f>
        <v>BILR</v>
      </c>
      <c r="C62" s="57" t="s">
        <v>941</v>
      </c>
      <c r="D62" s="58">
        <f>Invoice!B66</f>
        <v>4</v>
      </c>
      <c r="E62" s="59">
        <f>'Shipping Invoice'!J66*$N$1</f>
        <v>23.08</v>
      </c>
      <c r="F62" s="59">
        <f t="shared" si="0"/>
        <v>92.32</v>
      </c>
      <c r="G62" s="60">
        <f t="shared" si="1"/>
        <v>23.08</v>
      </c>
      <c r="H62" s="63">
        <f t="shared" si="2"/>
        <v>92.32</v>
      </c>
    </row>
    <row r="63" spans="1:8" s="62" customFormat="1" ht="24">
      <c r="A63" s="56" t="str">
        <f>IF((LEN('Copy paste to Here'!G67))&gt;5,((CONCATENATE('Copy paste to Here'!G67," &amp; ",'Copy paste to Here'!D67,"  &amp;  ",'Copy paste to Here'!E67))),"Empty Cell")</f>
        <v xml:space="preserve">Surgical steel eyebrow banana 16g (1.2mm) with a 3mm steel cone and casted steel arrow end &amp; Length: 6mm  &amp;  </v>
      </c>
      <c r="B63" s="57" t="str">
        <f>'Copy paste to Here'!C67</f>
        <v>BN16AW</v>
      </c>
      <c r="C63" s="57" t="s">
        <v>763</v>
      </c>
      <c r="D63" s="58">
        <f>Invoice!B67</f>
        <v>2</v>
      </c>
      <c r="E63" s="59">
        <f>'Shipping Invoice'!J67*$N$1</f>
        <v>57.17</v>
      </c>
      <c r="F63" s="59">
        <f t="shared" si="0"/>
        <v>114.34</v>
      </c>
      <c r="G63" s="60">
        <f t="shared" si="1"/>
        <v>57.17</v>
      </c>
      <c r="H63" s="63">
        <f t="shared" si="2"/>
        <v>114.34</v>
      </c>
    </row>
    <row r="64" spans="1:8" s="62" customFormat="1" ht="24">
      <c r="A64" s="56" t="str">
        <f>IF((LEN('Copy paste to Here'!G68))&gt;5,((CONCATENATE('Copy paste to Here'!G68," &amp; ",'Copy paste to Here'!D68,"  &amp;  ",'Copy paste to Here'!E68))),"Empty Cell")</f>
        <v xml:space="preserve">Surgical steel eyebrow banana 16g (1.2mm) with a 3mm steel cone and casted steel arrow end &amp; Length: 8mm  &amp;  </v>
      </c>
      <c r="B64" s="57" t="str">
        <f>'Copy paste to Here'!C68</f>
        <v>BN16AW</v>
      </c>
      <c r="C64" s="57" t="s">
        <v>763</v>
      </c>
      <c r="D64" s="58">
        <f>Invoice!B68</f>
        <v>1</v>
      </c>
      <c r="E64" s="59">
        <f>'Shipping Invoice'!J68*$N$1</f>
        <v>57.17</v>
      </c>
      <c r="F64" s="59">
        <f t="shared" si="0"/>
        <v>57.17</v>
      </c>
      <c r="G64" s="60">
        <f t="shared" si="1"/>
        <v>57.17</v>
      </c>
      <c r="H64" s="63">
        <f t="shared" si="2"/>
        <v>57.17</v>
      </c>
    </row>
    <row r="65" spans="1:8" s="62" customFormat="1" ht="24">
      <c r="A65" s="56" t="str">
        <f>IF((LEN('Copy paste to Here'!G69))&gt;5,((CONCATENATE('Copy paste to Here'!G69," &amp; ",'Copy paste to Here'!D69,"  &amp;  ",'Copy paste to Here'!E69))),"Empty Cell")</f>
        <v>PVD plated 316L steel eyebrow banana, 18g (1mm) with two 3mm balls &amp; Color: High Polish  &amp;  Length: 10mm</v>
      </c>
      <c r="B65" s="57" t="str">
        <f>'Copy paste to Here'!C69</f>
        <v>BN18B3</v>
      </c>
      <c r="C65" s="57" t="s">
        <v>765</v>
      </c>
      <c r="D65" s="58">
        <f>Invoice!B69</f>
        <v>6</v>
      </c>
      <c r="E65" s="59">
        <f>'Shipping Invoice'!J69*$N$1</f>
        <v>6.75</v>
      </c>
      <c r="F65" s="59">
        <f t="shared" si="0"/>
        <v>40.5</v>
      </c>
      <c r="G65" s="60">
        <f t="shared" si="1"/>
        <v>6.75</v>
      </c>
      <c r="H65" s="63">
        <f t="shared" si="2"/>
        <v>40.5</v>
      </c>
    </row>
    <row r="66" spans="1:8" s="62" customFormat="1" ht="24">
      <c r="A66" s="56" t="str">
        <f>IF((LEN('Copy paste to Here'!G70))&gt;5,((CONCATENATE('Copy paste to Here'!G70," &amp; ",'Copy paste to Here'!D70,"  &amp;  ",'Copy paste to Here'!E70))),"Empty Cell")</f>
        <v>Surgical steel eyebrow banana, 18g (1mm) with two 3mm bezel set jewel balls &amp; Size: 6mm  &amp;  Crystal Color: AB</v>
      </c>
      <c r="B66" s="57" t="str">
        <f>'Copy paste to Here'!C70</f>
        <v>BN18JB3</v>
      </c>
      <c r="C66" s="57" t="s">
        <v>504</v>
      </c>
      <c r="D66" s="58">
        <f>Invoice!B70</f>
        <v>4</v>
      </c>
      <c r="E66" s="59">
        <f>'Shipping Invoice'!J70*$N$1</f>
        <v>20.95</v>
      </c>
      <c r="F66" s="59">
        <f t="shared" si="0"/>
        <v>83.8</v>
      </c>
      <c r="G66" s="60">
        <f t="shared" si="1"/>
        <v>20.95</v>
      </c>
      <c r="H66" s="63">
        <f t="shared" si="2"/>
        <v>83.8</v>
      </c>
    </row>
    <row r="67" spans="1:8" s="62" customFormat="1" ht="24">
      <c r="A67" s="56" t="str">
        <f>IF((LEN('Copy paste to Here'!G71))&gt;5,((CONCATENATE('Copy paste to Here'!G71," &amp; ",'Copy paste to Here'!D71,"  &amp;  ",'Copy paste to Here'!E71))),"Empty Cell")</f>
        <v>Surgical steel eyebrow banana, 18g (1mm) with two 3mm bezel set jewel balls &amp; Size: 6mm  &amp;  Cz Color: Clear</v>
      </c>
      <c r="B67" s="57" t="str">
        <f>'Copy paste to Here'!C71</f>
        <v>BN18JB3</v>
      </c>
      <c r="C67" s="57" t="s">
        <v>504</v>
      </c>
      <c r="D67" s="58">
        <f>Invoice!B71</f>
        <v>4</v>
      </c>
      <c r="E67" s="59">
        <f>'Shipping Invoice'!J71*$N$1</f>
        <v>20.95</v>
      </c>
      <c r="F67" s="59">
        <f t="shared" si="0"/>
        <v>83.8</v>
      </c>
      <c r="G67" s="60">
        <f t="shared" si="1"/>
        <v>20.95</v>
      </c>
      <c r="H67" s="63">
        <f t="shared" si="2"/>
        <v>83.8</v>
      </c>
    </row>
    <row r="68" spans="1:8" s="62" customFormat="1" ht="24">
      <c r="A68" s="56" t="str">
        <f>IF((LEN('Copy paste to Here'!G72))&gt;5,((CONCATENATE('Copy paste to Here'!G72," &amp; ",'Copy paste to Here'!D72,"  &amp;  ",'Copy paste to Here'!E72))),"Empty Cell")</f>
        <v>Surgical steel eyebrow banana, 18g (1mm) with two 3mm bezel set jewel balls &amp; Size: 8mm  &amp;  Crystal Color: Blue Zircon</v>
      </c>
      <c r="B68" s="57" t="str">
        <f>'Copy paste to Here'!C72</f>
        <v>BN18JB3</v>
      </c>
      <c r="C68" s="57" t="s">
        <v>504</v>
      </c>
      <c r="D68" s="58">
        <f>Invoice!B72</f>
        <v>2</v>
      </c>
      <c r="E68" s="59">
        <f>'Shipping Invoice'!J72*$N$1</f>
        <v>20.95</v>
      </c>
      <c r="F68" s="59">
        <f t="shared" si="0"/>
        <v>41.9</v>
      </c>
      <c r="G68" s="60">
        <f t="shared" si="1"/>
        <v>20.95</v>
      </c>
      <c r="H68" s="63">
        <f t="shared" si="2"/>
        <v>41.9</v>
      </c>
    </row>
    <row r="69" spans="1:8" s="62" customFormat="1" ht="24">
      <c r="A69" s="56" t="str">
        <f>IF((LEN('Copy paste to Here'!G73))&gt;5,((CONCATENATE('Copy paste to Here'!G73," &amp; ",'Copy paste to Here'!D73,"  &amp;  ",'Copy paste to Here'!E73))),"Empty Cell")</f>
        <v>Surgical steel eyebrow banana, 18g (1mm) with two 3mm bezel set jewel balls &amp; Size: 8mm  &amp;  Crystal Color: Light Siam</v>
      </c>
      <c r="B69" s="57" t="str">
        <f>'Copy paste to Here'!C73</f>
        <v>BN18JB3</v>
      </c>
      <c r="C69" s="57" t="s">
        <v>504</v>
      </c>
      <c r="D69" s="58">
        <f>Invoice!B73</f>
        <v>2</v>
      </c>
      <c r="E69" s="59">
        <f>'Shipping Invoice'!J73*$N$1</f>
        <v>20.95</v>
      </c>
      <c r="F69" s="59">
        <f t="shared" si="0"/>
        <v>41.9</v>
      </c>
      <c r="G69" s="60">
        <f t="shared" si="1"/>
        <v>20.95</v>
      </c>
      <c r="H69" s="63">
        <f t="shared" si="2"/>
        <v>41.9</v>
      </c>
    </row>
    <row r="70" spans="1:8" s="62" customFormat="1" ht="24">
      <c r="A70" s="56" t="str">
        <f>IF((LEN('Copy paste to Here'!G74))&gt;5,((CONCATENATE('Copy paste to Here'!G74," &amp; ",'Copy paste to Here'!D74,"  &amp;  ",'Copy paste to Here'!E74))),"Empty Cell")</f>
        <v>Surgical steel eyebrow banana, 18g (1mm) with two 3mm bezel set jewel balls &amp; Size: 8mm  &amp;  Cz Color: Rose</v>
      </c>
      <c r="B70" s="57" t="str">
        <f>'Copy paste to Here'!C74</f>
        <v>BN18JB3</v>
      </c>
      <c r="C70" s="57" t="s">
        <v>504</v>
      </c>
      <c r="D70" s="58">
        <f>Invoice!B74</f>
        <v>2</v>
      </c>
      <c r="E70" s="59">
        <f>'Shipping Invoice'!J74*$N$1</f>
        <v>20.95</v>
      </c>
      <c r="F70" s="59">
        <f t="shared" si="0"/>
        <v>41.9</v>
      </c>
      <c r="G70" s="60">
        <f t="shared" si="1"/>
        <v>20.95</v>
      </c>
      <c r="H70" s="63">
        <f t="shared" si="2"/>
        <v>41.9</v>
      </c>
    </row>
    <row r="71" spans="1:8" s="62" customFormat="1" ht="24">
      <c r="A71" s="56" t="str">
        <f>IF((LEN('Copy paste to Here'!G75))&gt;5,((CONCATENATE('Copy paste to Here'!G75," &amp; ",'Copy paste to Here'!D75,"  &amp;  ",'Copy paste to Here'!E75))),"Empty Cell")</f>
        <v>Surgical steel eyebrow banana, 18g (1mm) with two 3mm bezel set jewel balls &amp; Size: 10mm  &amp;  Cz Color: Clear</v>
      </c>
      <c r="B71" s="57" t="str">
        <f>'Copy paste to Here'!C75</f>
        <v>BN18JB3</v>
      </c>
      <c r="C71" s="57" t="s">
        <v>504</v>
      </c>
      <c r="D71" s="58">
        <f>Invoice!B75</f>
        <v>2</v>
      </c>
      <c r="E71" s="59">
        <f>'Shipping Invoice'!J75*$N$1</f>
        <v>20.95</v>
      </c>
      <c r="F71" s="59">
        <f t="shared" si="0"/>
        <v>41.9</v>
      </c>
      <c r="G71" s="60">
        <f t="shared" si="1"/>
        <v>20.95</v>
      </c>
      <c r="H71" s="63">
        <f t="shared" si="2"/>
        <v>41.9</v>
      </c>
    </row>
    <row r="72" spans="1:8" s="62" customFormat="1" ht="36">
      <c r="A72" s="56" t="str">
        <f>IF((LEN('Copy paste to Here'!G76))&gt;5,((CONCATENATE('Copy paste to Here'!G76," &amp; ",'Copy paste to Here'!D76,"  &amp;  ",'Copy paste to Here'!E76))),"Empty Cell")</f>
        <v>316L steel belly banana, 14g (1.6m) with a 8mm and a 5mm bezel set jewel ball using original Czech Preciosa crystals. &amp; Length: 12mm  &amp;  Crystal Color: Clear</v>
      </c>
      <c r="B72" s="57" t="str">
        <f>'Copy paste to Here'!C76</f>
        <v>BN2CG</v>
      </c>
      <c r="C72" s="57" t="s">
        <v>668</v>
      </c>
      <c r="D72" s="58">
        <f>Invoice!B76</f>
        <v>2</v>
      </c>
      <c r="E72" s="59">
        <f>'Shipping Invoice'!J76*$N$1</f>
        <v>30.54</v>
      </c>
      <c r="F72" s="59">
        <f t="shared" si="0"/>
        <v>61.08</v>
      </c>
      <c r="G72" s="60">
        <f t="shared" si="1"/>
        <v>30.54</v>
      </c>
      <c r="H72" s="63">
        <f t="shared" si="2"/>
        <v>61.08</v>
      </c>
    </row>
    <row r="73" spans="1:8" s="62" customFormat="1" ht="36">
      <c r="A73" s="56" t="str">
        <f>IF((LEN('Copy paste to Here'!G77))&gt;5,((CONCATENATE('Copy paste to Here'!G77," &amp; ",'Copy paste to Here'!D77,"  &amp;  ",'Copy paste to Here'!E77))),"Empty Cell")</f>
        <v>316L steel belly banana, 14g (1.6m) with a 8mm and a 5mm bezel set jewel ball using original Czech Preciosa crystals. &amp; Length: 12mm  &amp;  Crystal Color: Blue Zircon</v>
      </c>
      <c r="B73" s="57" t="str">
        <f>'Copy paste to Here'!C77</f>
        <v>BN2CG</v>
      </c>
      <c r="C73" s="57" t="s">
        <v>668</v>
      </c>
      <c r="D73" s="58">
        <f>Invoice!B77</f>
        <v>2</v>
      </c>
      <c r="E73" s="59">
        <f>'Shipping Invoice'!J77*$N$1</f>
        <v>30.54</v>
      </c>
      <c r="F73" s="59">
        <f t="shared" si="0"/>
        <v>61.08</v>
      </c>
      <c r="G73" s="60">
        <f t="shared" si="1"/>
        <v>30.54</v>
      </c>
      <c r="H73" s="63">
        <f t="shared" si="2"/>
        <v>61.08</v>
      </c>
    </row>
    <row r="74" spans="1:8" s="62" customFormat="1" ht="36">
      <c r="A74" s="56" t="str">
        <f>IF((LEN('Copy paste to Here'!G78))&gt;5,((CONCATENATE('Copy paste to Here'!G78," &amp; ",'Copy paste to Here'!D78,"  &amp;  ",'Copy paste to Here'!E78))),"Empty Cell")</f>
        <v>316L steel belly banana, 14g (1.6m) with a 8mm and a 5mm bezel set jewel ball using original Czech Preciosa crystals. &amp; Length: 12mm  &amp;  Crystal Color: Emerald</v>
      </c>
      <c r="B74" s="57" t="str">
        <f>'Copy paste to Here'!C78</f>
        <v>BN2CG</v>
      </c>
      <c r="C74" s="57" t="s">
        <v>668</v>
      </c>
      <c r="D74" s="58">
        <f>Invoice!B78</f>
        <v>2</v>
      </c>
      <c r="E74" s="59">
        <f>'Shipping Invoice'!J78*$N$1</f>
        <v>30.54</v>
      </c>
      <c r="F74" s="59">
        <f t="shared" si="0"/>
        <v>61.08</v>
      </c>
      <c r="G74" s="60">
        <f t="shared" si="1"/>
        <v>30.54</v>
      </c>
      <c r="H74" s="63">
        <f t="shared" si="2"/>
        <v>61.08</v>
      </c>
    </row>
    <row r="75" spans="1:8" s="62" customFormat="1" ht="36">
      <c r="A75" s="56" t="str">
        <f>IF((LEN('Copy paste to Here'!G79))&gt;5,((CONCATENATE('Copy paste to Here'!G79," &amp; ",'Copy paste to Here'!D79,"  &amp;  ",'Copy paste to Here'!E79))),"Empty Cell")</f>
        <v>316L steel belly banana, 14g (1.6m) with a 8mm and a 5mm bezel set jewel ball using original Czech Preciosa crystals. &amp; Length: 12mm  &amp;  Crystal Color: Peridot</v>
      </c>
      <c r="B75" s="57" t="str">
        <f>'Copy paste to Here'!C79</f>
        <v>BN2CG</v>
      </c>
      <c r="C75" s="57" t="s">
        <v>668</v>
      </c>
      <c r="D75" s="58">
        <f>Invoice!B79</f>
        <v>2</v>
      </c>
      <c r="E75" s="59">
        <f>'Shipping Invoice'!J79*$N$1</f>
        <v>30.54</v>
      </c>
      <c r="F75" s="59">
        <f t="shared" si="0"/>
        <v>61.08</v>
      </c>
      <c r="G75" s="60">
        <f t="shared" si="1"/>
        <v>30.54</v>
      </c>
      <c r="H75" s="63">
        <f t="shared" si="2"/>
        <v>61.08</v>
      </c>
    </row>
    <row r="76" spans="1:8" s="62" customFormat="1" ht="24">
      <c r="A76" s="56" t="str">
        <f>IF((LEN('Copy paste to Here'!G80))&gt;5,((CONCATENATE('Copy paste to Here'!G80," &amp; ",'Copy paste to Here'!D80,"  &amp;  ",'Copy paste to Here'!E80))),"Empty Cell")</f>
        <v xml:space="preserve">Surgical steel banana, 14g (1.6mm) with two 3mm balls &amp; Length: 6mm  &amp;  </v>
      </c>
      <c r="B76" s="57" t="str">
        <f>'Copy paste to Here'!C80</f>
        <v>BNB3</v>
      </c>
      <c r="C76" s="57" t="s">
        <v>768</v>
      </c>
      <c r="D76" s="58">
        <f>Invoice!B80</f>
        <v>3</v>
      </c>
      <c r="E76" s="59">
        <f>'Shipping Invoice'!J80*$N$1</f>
        <v>6.75</v>
      </c>
      <c r="F76" s="59">
        <f t="shared" si="0"/>
        <v>20.25</v>
      </c>
      <c r="G76" s="60">
        <f t="shared" si="1"/>
        <v>6.75</v>
      </c>
      <c r="H76" s="63">
        <f t="shared" si="2"/>
        <v>20.25</v>
      </c>
    </row>
    <row r="77" spans="1:8" s="62" customFormat="1" ht="24">
      <c r="A77" s="56" t="str">
        <f>IF((LEN('Copy paste to Here'!G81))&gt;5,((CONCATENATE('Copy paste to Here'!G81," &amp; ",'Copy paste to Here'!D81,"  &amp;  ",'Copy paste to Here'!E81))),"Empty Cell")</f>
        <v xml:space="preserve">Surgical steel eyebrow banana, 20g (0.8mm) with two 3mm balls &amp; Length: 8mm  &amp;  </v>
      </c>
      <c r="B77" s="57" t="str">
        <f>'Copy paste to Here'!C81</f>
        <v>BNE20B</v>
      </c>
      <c r="C77" s="57" t="s">
        <v>770</v>
      </c>
      <c r="D77" s="58">
        <f>Invoice!B81</f>
        <v>6</v>
      </c>
      <c r="E77" s="59">
        <f>'Shipping Invoice'!J81*$N$1</f>
        <v>13.85</v>
      </c>
      <c r="F77" s="59">
        <f t="shared" si="0"/>
        <v>83.1</v>
      </c>
      <c r="G77" s="60">
        <f t="shared" si="1"/>
        <v>13.85</v>
      </c>
      <c r="H77" s="63">
        <f t="shared" si="2"/>
        <v>83.1</v>
      </c>
    </row>
    <row r="78" spans="1:8" s="62" customFormat="1" ht="24">
      <c r="A78" s="56" t="str">
        <f>IF((LEN('Copy paste to Here'!G82))&gt;5,((CONCATENATE('Copy paste to Here'!G82," &amp; ",'Copy paste to Here'!D82,"  &amp;  ",'Copy paste to Here'!E82))),"Empty Cell")</f>
        <v xml:space="preserve">Surgical steel eyebrow banana, 20g (0.8mm) with two 3mm balls &amp; Length: 10mm  &amp;  </v>
      </c>
      <c r="B78" s="57" t="str">
        <f>'Copy paste to Here'!C82</f>
        <v>BNE20B</v>
      </c>
      <c r="C78" s="57" t="s">
        <v>770</v>
      </c>
      <c r="D78" s="58">
        <f>Invoice!B82</f>
        <v>6</v>
      </c>
      <c r="E78" s="59">
        <f>'Shipping Invoice'!J82*$N$1</f>
        <v>13.85</v>
      </c>
      <c r="F78" s="59">
        <f t="shared" si="0"/>
        <v>83.1</v>
      </c>
      <c r="G78" s="60">
        <f t="shared" si="1"/>
        <v>13.85</v>
      </c>
      <c r="H78" s="63">
        <f t="shared" si="2"/>
        <v>83.1</v>
      </c>
    </row>
    <row r="79" spans="1:8" s="62" customFormat="1" ht="24">
      <c r="A79" s="56" t="str">
        <f>IF((LEN('Copy paste to Here'!G83))&gt;5,((CONCATENATE('Copy paste to Here'!G83," &amp; ",'Copy paste to Here'!D83,"  &amp;  ",'Copy paste to Here'!E83))),"Empty Cell")</f>
        <v xml:space="preserve">Surgical steel eyebrow banana, 16g (1.2mm) with two 3mm UV dice - length 5/16'' (8mm) &amp; Color: White  &amp;  </v>
      </c>
      <c r="B79" s="57" t="str">
        <f>'Copy paste to Here'!C83</f>
        <v>BNE2DI</v>
      </c>
      <c r="C79" s="57" t="s">
        <v>772</v>
      </c>
      <c r="D79" s="58">
        <f>Invoice!B83</f>
        <v>4</v>
      </c>
      <c r="E79" s="59">
        <f>'Shipping Invoice'!J83*$N$1</f>
        <v>9.94</v>
      </c>
      <c r="F79" s="59">
        <f t="shared" si="0"/>
        <v>39.76</v>
      </c>
      <c r="G79" s="60">
        <f t="shared" si="1"/>
        <v>9.94</v>
      </c>
      <c r="H79" s="63">
        <f t="shared" si="2"/>
        <v>39.76</v>
      </c>
    </row>
    <row r="80" spans="1:8" s="62" customFormat="1" ht="24">
      <c r="A80" s="56" t="str">
        <f>IF((LEN('Copy paste to Here'!G84))&gt;5,((CONCATENATE('Copy paste to Here'!G84," &amp; ",'Copy paste to Here'!D84,"  &amp;  ",'Copy paste to Here'!E84))),"Empty Cell")</f>
        <v xml:space="preserve">Surgical steel eyebrow banana, 16g (1.2mm) with two 3mm UV dice - length 5/16'' (8mm) &amp; Color: Light blue  &amp;  </v>
      </c>
      <c r="B80" s="57" t="str">
        <f>'Copy paste to Here'!C84</f>
        <v>BNE2DI</v>
      </c>
      <c r="C80" s="57" t="s">
        <v>772</v>
      </c>
      <c r="D80" s="58">
        <f>Invoice!B84</f>
        <v>4</v>
      </c>
      <c r="E80" s="59">
        <f>'Shipping Invoice'!J84*$N$1</f>
        <v>9.94</v>
      </c>
      <c r="F80" s="59">
        <f t="shared" si="0"/>
        <v>39.76</v>
      </c>
      <c r="G80" s="60">
        <f t="shared" si="1"/>
        <v>9.94</v>
      </c>
      <c r="H80" s="63">
        <f t="shared" si="2"/>
        <v>39.76</v>
      </c>
    </row>
    <row r="81" spans="1:8" s="62" customFormat="1" ht="24">
      <c r="A81" s="56" t="str">
        <f>IF((LEN('Copy paste to Here'!G85))&gt;5,((CONCATENATE('Copy paste to Here'!G85," &amp; ",'Copy paste to Here'!D85,"  &amp;  ",'Copy paste to Here'!E85))),"Empty Cell")</f>
        <v xml:space="preserve">Surgical steel eyebrow banana, 16g (1.2mm) with two 3mm UV dice - length 5/16'' (8mm) &amp; Color: Purple  &amp;  </v>
      </c>
      <c r="B81" s="57" t="str">
        <f>'Copy paste to Here'!C85</f>
        <v>BNE2DI</v>
      </c>
      <c r="C81" s="57" t="s">
        <v>772</v>
      </c>
      <c r="D81" s="58">
        <f>Invoice!B85</f>
        <v>4</v>
      </c>
      <c r="E81" s="59">
        <f>'Shipping Invoice'!J85*$N$1</f>
        <v>9.94</v>
      </c>
      <c r="F81" s="59">
        <f t="shared" si="0"/>
        <v>39.76</v>
      </c>
      <c r="G81" s="60">
        <f t="shared" si="1"/>
        <v>9.94</v>
      </c>
      <c r="H81" s="63">
        <f t="shared" si="2"/>
        <v>39.76</v>
      </c>
    </row>
    <row r="82" spans="1:8" s="62" customFormat="1" ht="24">
      <c r="A82" s="56" t="str">
        <f>IF((LEN('Copy paste to Here'!G86))&gt;5,((CONCATENATE('Copy paste to Here'!G86," &amp; ",'Copy paste to Here'!D86,"  &amp;  ",'Copy paste to Here'!E86))),"Empty Cell")</f>
        <v xml:space="preserve">Surgical steel eyebrow banana, 16g (1.2mm) with two 3mm UV dice - length 5/16'' (8mm) &amp; Color: Red  &amp;  </v>
      </c>
      <c r="B82" s="57" t="str">
        <f>'Copy paste to Here'!C86</f>
        <v>BNE2DI</v>
      </c>
      <c r="C82" s="57" t="s">
        <v>772</v>
      </c>
      <c r="D82" s="58">
        <f>Invoice!B86</f>
        <v>4</v>
      </c>
      <c r="E82" s="59">
        <f>'Shipping Invoice'!J86*$N$1</f>
        <v>9.94</v>
      </c>
      <c r="F82" s="59">
        <f t="shared" si="0"/>
        <v>39.76</v>
      </c>
      <c r="G82" s="60">
        <f t="shared" si="1"/>
        <v>9.94</v>
      </c>
      <c r="H82" s="63">
        <f t="shared" si="2"/>
        <v>39.76</v>
      </c>
    </row>
    <row r="83" spans="1:8" s="62" customFormat="1" ht="24">
      <c r="A83" s="56" t="str">
        <f>IF((LEN('Copy paste to Here'!G87))&gt;5,((CONCATENATE('Copy paste to Here'!G87," &amp; ",'Copy paste to Here'!D87,"  &amp;  ",'Copy paste to Here'!E87))),"Empty Cell")</f>
        <v xml:space="preserve">Surgical steel eyebrow banana, 16g (1.2mm) with two 3mm balls &amp; Length: 8mm  &amp;  </v>
      </c>
      <c r="B83" s="57" t="str">
        <f>'Copy paste to Here'!C87</f>
        <v>BNEB</v>
      </c>
      <c r="C83" s="57" t="s">
        <v>773</v>
      </c>
      <c r="D83" s="58">
        <f>Invoice!B87</f>
        <v>5</v>
      </c>
      <c r="E83" s="59">
        <f>'Shipping Invoice'!J87*$N$1</f>
        <v>5.68</v>
      </c>
      <c r="F83" s="59">
        <f t="shared" ref="F83:F146" si="3">D83*E83</f>
        <v>28.4</v>
      </c>
      <c r="G83" s="60">
        <f t="shared" ref="G83:G146" si="4">E83*$E$14</f>
        <v>5.68</v>
      </c>
      <c r="H83" s="63">
        <f t="shared" ref="H83:H146" si="5">D83*G83</f>
        <v>28.4</v>
      </c>
    </row>
    <row r="84" spans="1:8" s="62" customFormat="1" ht="24">
      <c r="A84" s="56" t="str">
        <f>IF((LEN('Copy paste to Here'!G88))&gt;5,((CONCATENATE('Copy paste to Here'!G88," &amp; ",'Copy paste to Here'!D88,"  &amp;  ",'Copy paste to Here'!E88))),"Empty Cell")</f>
        <v xml:space="preserve">Surgical steel eyebrow banana, 16g (1.2mm) with two 3mm balls &amp; Length: 12mm  &amp;  </v>
      </c>
      <c r="B84" s="57" t="str">
        <f>'Copy paste to Here'!C88</f>
        <v>BNEB</v>
      </c>
      <c r="C84" s="57" t="s">
        <v>773</v>
      </c>
      <c r="D84" s="58">
        <f>Invoice!B88</f>
        <v>2</v>
      </c>
      <c r="E84" s="59">
        <f>'Shipping Invoice'!J88*$N$1</f>
        <v>5.68</v>
      </c>
      <c r="F84" s="59">
        <f t="shared" si="3"/>
        <v>11.36</v>
      </c>
      <c r="G84" s="60">
        <f t="shared" si="4"/>
        <v>5.68</v>
      </c>
      <c r="H84" s="63">
        <f t="shared" si="5"/>
        <v>11.36</v>
      </c>
    </row>
    <row r="85" spans="1:8" s="62" customFormat="1" ht="25.5">
      <c r="A85" s="56" t="str">
        <f>IF((LEN('Copy paste to Here'!G89))&gt;5,((CONCATENATE('Copy paste to Here'!G89," &amp; ",'Copy paste to Here'!D89,"  &amp;  ",'Copy paste to Here'!E89))),"Empty Cell")</f>
        <v>Surgical steel eyebrow banana, 16g (1.2mm) with two 3mm bezel set half jewel balls &amp; Length: 12mm  &amp;  Crystal Color: Clear</v>
      </c>
      <c r="B85" s="57" t="str">
        <f>'Copy paste to Here'!C89</f>
        <v>BNEHJB3</v>
      </c>
      <c r="C85" s="57" t="s">
        <v>775</v>
      </c>
      <c r="D85" s="58">
        <f>Invoice!B89</f>
        <v>2</v>
      </c>
      <c r="E85" s="59">
        <f>'Shipping Invoice'!J89*$N$1</f>
        <v>28.41</v>
      </c>
      <c r="F85" s="59">
        <f t="shared" si="3"/>
        <v>56.82</v>
      </c>
      <c r="G85" s="60">
        <f t="shared" si="4"/>
        <v>28.41</v>
      </c>
      <c r="H85" s="63">
        <f t="shared" si="5"/>
        <v>56.82</v>
      </c>
    </row>
    <row r="86" spans="1:8" s="62" customFormat="1" ht="24">
      <c r="A86" s="56" t="str">
        <f>IF((LEN('Copy paste to Here'!G90))&gt;5,((CONCATENATE('Copy paste to Here'!G90," &amp; ",'Copy paste to Here'!D90,"  &amp;  ",'Copy paste to Here'!E90))),"Empty Cell")</f>
        <v xml:space="preserve">Surgical steel banana, 16g (1.2mm) with two 3mm dice &amp; Length: 8mm  &amp;  </v>
      </c>
      <c r="B86" s="57" t="str">
        <f>'Copy paste to Here'!C90</f>
        <v>BNES2DI</v>
      </c>
      <c r="C86" s="57" t="s">
        <v>777</v>
      </c>
      <c r="D86" s="58">
        <f>Invoice!B90</f>
        <v>2</v>
      </c>
      <c r="E86" s="59">
        <f>'Shipping Invoice'!J90*$N$1</f>
        <v>19.53</v>
      </c>
      <c r="F86" s="59">
        <f t="shared" si="3"/>
        <v>39.06</v>
      </c>
      <c r="G86" s="60">
        <f t="shared" si="4"/>
        <v>19.53</v>
      </c>
      <c r="H86" s="63">
        <f t="shared" si="5"/>
        <v>39.06</v>
      </c>
    </row>
    <row r="87" spans="1:8" s="62" customFormat="1" ht="24">
      <c r="A87" s="56" t="str">
        <f>IF((LEN('Copy paste to Here'!G91))&gt;5,((CONCATENATE('Copy paste to Here'!G91," &amp; ",'Copy paste to Here'!D91,"  &amp;  ",'Copy paste to Here'!E91))),"Empty Cell")</f>
        <v xml:space="preserve">Surgical steel banana, 16g (1.2mm) with two 3mm dice &amp; Length: 10mm  &amp;  </v>
      </c>
      <c r="B87" s="57" t="str">
        <f>'Copy paste to Here'!C91</f>
        <v>BNES2DI</v>
      </c>
      <c r="C87" s="57" t="s">
        <v>777</v>
      </c>
      <c r="D87" s="58">
        <f>Invoice!B91</f>
        <v>5</v>
      </c>
      <c r="E87" s="59">
        <f>'Shipping Invoice'!J91*$N$1</f>
        <v>19.53</v>
      </c>
      <c r="F87" s="59">
        <f t="shared" si="3"/>
        <v>97.65</v>
      </c>
      <c r="G87" s="60">
        <f t="shared" si="4"/>
        <v>19.53</v>
      </c>
      <c r="H87" s="63">
        <f t="shared" si="5"/>
        <v>97.65</v>
      </c>
    </row>
    <row r="88" spans="1:8" s="62" customFormat="1" ht="24">
      <c r="A88" s="56" t="str">
        <f>IF((LEN('Copy paste to Here'!G92))&gt;5,((CONCATENATE('Copy paste to Here'!G92," &amp; ",'Copy paste to Here'!D92,"  &amp;  ",'Copy paste to Here'!E92))),"Empty Cell")</f>
        <v>Premium PVD plated surgical steel eyebrow banana, 16g (1.2mm) with two 3mm balls &amp; Length: 8mm  &amp;  Color: Blue</v>
      </c>
      <c r="B88" s="57" t="str">
        <f>'Copy paste to Here'!C92</f>
        <v>BNETB</v>
      </c>
      <c r="C88" s="57" t="s">
        <v>779</v>
      </c>
      <c r="D88" s="58">
        <f>Invoice!B92</f>
        <v>2</v>
      </c>
      <c r="E88" s="59">
        <f>'Shipping Invoice'!J92*$N$1</f>
        <v>20.95</v>
      </c>
      <c r="F88" s="59">
        <f t="shared" si="3"/>
        <v>41.9</v>
      </c>
      <c r="G88" s="60">
        <f t="shared" si="4"/>
        <v>20.95</v>
      </c>
      <c r="H88" s="63">
        <f t="shared" si="5"/>
        <v>41.9</v>
      </c>
    </row>
    <row r="89" spans="1:8" s="62" customFormat="1" ht="24">
      <c r="A89" s="56" t="str">
        <f>IF((LEN('Copy paste to Here'!G93))&gt;5,((CONCATENATE('Copy paste to Here'!G93," &amp; ",'Copy paste to Here'!D93,"  &amp;  ",'Copy paste to Here'!E93))),"Empty Cell")</f>
        <v>Premium PVD plated surgical steel eyebrow banana, 16g (1.2mm) with two 3mm balls &amp; Length: 10mm  &amp;  Color: Blue</v>
      </c>
      <c r="B89" s="57" t="str">
        <f>'Copy paste to Here'!C93</f>
        <v>BNETB</v>
      </c>
      <c r="C89" s="57" t="s">
        <v>779</v>
      </c>
      <c r="D89" s="58">
        <f>Invoice!B93</f>
        <v>2</v>
      </c>
      <c r="E89" s="59">
        <f>'Shipping Invoice'!J93*$N$1</f>
        <v>20.95</v>
      </c>
      <c r="F89" s="59">
        <f t="shared" si="3"/>
        <v>41.9</v>
      </c>
      <c r="G89" s="60">
        <f t="shared" si="4"/>
        <v>20.95</v>
      </c>
      <c r="H89" s="63">
        <f t="shared" si="5"/>
        <v>41.9</v>
      </c>
    </row>
    <row r="90" spans="1:8" s="62" customFormat="1" ht="24">
      <c r="A90" s="56" t="str">
        <f>IF((LEN('Copy paste to Here'!G94))&gt;5,((CONCATENATE('Copy paste to Here'!G94," &amp; ",'Copy paste to Here'!D94,"  &amp;  ",'Copy paste to Here'!E94))),"Empty Cell")</f>
        <v>Premium PVD plated surgical steel eyebrow banana, 16g (1.2mm) with 3mm cones &amp; Length: 8mm  &amp;  Color: Blue</v>
      </c>
      <c r="B90" s="57" t="str">
        <f>'Copy paste to Here'!C94</f>
        <v>BNETCN</v>
      </c>
      <c r="C90" s="57" t="s">
        <v>781</v>
      </c>
      <c r="D90" s="58">
        <f>Invoice!B94</f>
        <v>2</v>
      </c>
      <c r="E90" s="59">
        <f>'Shipping Invoice'!J94*$N$1</f>
        <v>20.95</v>
      </c>
      <c r="F90" s="59">
        <f t="shared" si="3"/>
        <v>41.9</v>
      </c>
      <c r="G90" s="60">
        <f t="shared" si="4"/>
        <v>20.95</v>
      </c>
      <c r="H90" s="63">
        <f t="shared" si="5"/>
        <v>41.9</v>
      </c>
    </row>
    <row r="91" spans="1:8" s="62" customFormat="1" ht="24">
      <c r="A91" s="56" t="str">
        <f>IF((LEN('Copy paste to Here'!G95))&gt;5,((CONCATENATE('Copy paste to Here'!G95," &amp; ",'Copy paste to Here'!D95,"  &amp;  ",'Copy paste to Here'!E95))),"Empty Cell")</f>
        <v>Premium PVD plated surgical steel eyebrow banana, 16g (1.2mm) with 3mm cones &amp; Length: 10mm  &amp;  Color: Blue</v>
      </c>
      <c r="B91" s="57" t="str">
        <f>'Copy paste to Here'!C95</f>
        <v>BNETCN</v>
      </c>
      <c r="C91" s="57" t="s">
        <v>781</v>
      </c>
      <c r="D91" s="58">
        <f>Invoice!B95</f>
        <v>2</v>
      </c>
      <c r="E91" s="59">
        <f>'Shipping Invoice'!J95*$N$1</f>
        <v>20.95</v>
      </c>
      <c r="F91" s="59">
        <f t="shared" si="3"/>
        <v>41.9</v>
      </c>
      <c r="G91" s="60">
        <f t="shared" si="4"/>
        <v>20.95</v>
      </c>
      <c r="H91" s="63">
        <f t="shared" si="5"/>
        <v>41.9</v>
      </c>
    </row>
    <row r="92" spans="1:8" s="62" customFormat="1" ht="24">
      <c r="A92" s="56" t="str">
        <f>IF((LEN('Copy paste to Here'!G96))&gt;5,((CONCATENATE('Copy paste to Here'!G96," &amp; ",'Copy paste to Here'!D96,"  &amp;  ",'Copy paste to Here'!E96))),"Empty Cell")</f>
        <v>Surgical steel eyebrow banana, 16g (1.2mm) with two 3mm acrylic UV balls &amp; Length: 8mm  &amp;  Color: White</v>
      </c>
      <c r="B92" s="57" t="str">
        <f>'Copy paste to Here'!C96</f>
        <v>BNEUVB</v>
      </c>
      <c r="C92" s="57" t="s">
        <v>783</v>
      </c>
      <c r="D92" s="58">
        <f>Invoice!B96</f>
        <v>4</v>
      </c>
      <c r="E92" s="59">
        <f>'Shipping Invoice'!J96*$N$1</f>
        <v>6.04</v>
      </c>
      <c r="F92" s="59">
        <f t="shared" si="3"/>
        <v>24.16</v>
      </c>
      <c r="G92" s="60">
        <f t="shared" si="4"/>
        <v>6.04</v>
      </c>
      <c r="H92" s="63">
        <f t="shared" si="5"/>
        <v>24.16</v>
      </c>
    </row>
    <row r="93" spans="1:8" s="62" customFormat="1" ht="24">
      <c r="A93" s="56" t="str">
        <f>IF((LEN('Copy paste to Here'!G97))&gt;5,((CONCATENATE('Copy paste to Here'!G97," &amp; ",'Copy paste to Here'!D97,"  &amp;  ",'Copy paste to Here'!E97))),"Empty Cell")</f>
        <v>Surgical steel eyebrow banana, 16g (1.2mm) with two 3mm acrylic UV balls &amp; Length: 10mm  &amp;  Color: White</v>
      </c>
      <c r="B93" s="57" t="str">
        <f>'Copy paste to Here'!C97</f>
        <v>BNEUVB</v>
      </c>
      <c r="C93" s="57" t="s">
        <v>783</v>
      </c>
      <c r="D93" s="58">
        <f>Invoice!B97</f>
        <v>4</v>
      </c>
      <c r="E93" s="59">
        <f>'Shipping Invoice'!J97*$N$1</f>
        <v>6.04</v>
      </c>
      <c r="F93" s="59">
        <f t="shared" si="3"/>
        <v>24.16</v>
      </c>
      <c r="G93" s="60">
        <f t="shared" si="4"/>
        <v>6.04</v>
      </c>
      <c r="H93" s="63">
        <f t="shared" si="5"/>
        <v>24.16</v>
      </c>
    </row>
    <row r="94" spans="1:8" s="62" customFormat="1" ht="24">
      <c r="A94" s="56" t="str">
        <f>IF((LEN('Copy paste to Here'!G98))&gt;5,((CONCATENATE('Copy paste to Here'!G98," &amp; ",'Copy paste to Here'!D98,"  &amp;  ",'Copy paste to Here'!E98))),"Empty Cell")</f>
        <v>Anodized 316L steel eyebrow banana, 16g (1.2mm) with two 3mm dice &amp; Length: 8mm  &amp;  Color: Black</v>
      </c>
      <c r="B94" s="57" t="str">
        <f>'Copy paste to Here'!C98</f>
        <v>BNT2DI</v>
      </c>
      <c r="C94" s="57" t="s">
        <v>785</v>
      </c>
      <c r="D94" s="58">
        <f>Invoice!B98</f>
        <v>5</v>
      </c>
      <c r="E94" s="59">
        <f>'Shipping Invoice'!J98*$N$1</f>
        <v>41.55</v>
      </c>
      <c r="F94" s="59">
        <f t="shared" si="3"/>
        <v>207.75</v>
      </c>
      <c r="G94" s="60">
        <f t="shared" si="4"/>
        <v>41.55</v>
      </c>
      <c r="H94" s="63">
        <f t="shared" si="5"/>
        <v>207.75</v>
      </c>
    </row>
    <row r="95" spans="1:8" s="62" customFormat="1" ht="24">
      <c r="A95" s="56" t="str">
        <f>IF((LEN('Copy paste to Here'!G99))&gt;5,((CONCATENATE('Copy paste to Here'!G99," &amp; ",'Copy paste to Here'!D99,"  &amp;  ",'Copy paste to Here'!E99))),"Empty Cell")</f>
        <v>Anodized 316L steel eyebrow banana, 16g (1.2mm) with two 3mm dice &amp; Length: 8mm  &amp;  Color: Rainbow</v>
      </c>
      <c r="B95" s="57" t="str">
        <f>'Copy paste to Here'!C99</f>
        <v>BNT2DI</v>
      </c>
      <c r="C95" s="57" t="s">
        <v>785</v>
      </c>
      <c r="D95" s="58">
        <f>Invoice!B99</f>
        <v>1</v>
      </c>
      <c r="E95" s="59">
        <f>'Shipping Invoice'!J99*$N$1</f>
        <v>41.55</v>
      </c>
      <c r="F95" s="59">
        <f t="shared" si="3"/>
        <v>41.55</v>
      </c>
      <c r="G95" s="60">
        <f t="shared" si="4"/>
        <v>41.55</v>
      </c>
      <c r="H95" s="63">
        <f t="shared" si="5"/>
        <v>41.55</v>
      </c>
    </row>
    <row r="96" spans="1:8" s="62" customFormat="1" ht="24">
      <c r="A96" s="56" t="str">
        <f>IF((LEN('Copy paste to Here'!G100))&gt;5,((CONCATENATE('Copy paste to Here'!G100," &amp; ",'Copy paste to Here'!D100,"  &amp;  ",'Copy paste to Here'!E100))),"Empty Cell")</f>
        <v>Anodized 316L steel eyebrow banana, 16g (1.2mm) with two 3mm dice &amp; Length: 10mm  &amp;  Color: Black</v>
      </c>
      <c r="B96" s="57" t="str">
        <f>'Copy paste to Here'!C100</f>
        <v>BNT2DI</v>
      </c>
      <c r="C96" s="57" t="s">
        <v>785</v>
      </c>
      <c r="D96" s="58">
        <f>Invoice!B100</f>
        <v>5</v>
      </c>
      <c r="E96" s="59">
        <f>'Shipping Invoice'!J100*$N$1</f>
        <v>41.55</v>
      </c>
      <c r="F96" s="59">
        <f t="shared" si="3"/>
        <v>207.75</v>
      </c>
      <c r="G96" s="60">
        <f t="shared" si="4"/>
        <v>41.55</v>
      </c>
      <c r="H96" s="63">
        <f t="shared" si="5"/>
        <v>207.75</v>
      </c>
    </row>
    <row r="97" spans="1:8" s="62" customFormat="1" ht="24">
      <c r="A97" s="56" t="str">
        <f>IF((LEN('Copy paste to Here'!G101))&gt;5,((CONCATENATE('Copy paste to Here'!G101," &amp; ",'Copy paste to Here'!D101,"  &amp;  ",'Copy paste to Here'!E101))),"Empty Cell")</f>
        <v>Anodized 316L steel eyebrow banana, 16g (1.2mm) with two 3mm dice &amp; Length: 10mm  &amp;  Color: Rainbow</v>
      </c>
      <c r="B97" s="57" t="str">
        <f>'Copy paste to Here'!C101</f>
        <v>BNT2DI</v>
      </c>
      <c r="C97" s="57" t="s">
        <v>785</v>
      </c>
      <c r="D97" s="58">
        <f>Invoice!B101</f>
        <v>1</v>
      </c>
      <c r="E97" s="59">
        <f>'Shipping Invoice'!J101*$N$1</f>
        <v>41.55</v>
      </c>
      <c r="F97" s="59">
        <f t="shared" si="3"/>
        <v>41.55</v>
      </c>
      <c r="G97" s="60">
        <f t="shared" si="4"/>
        <v>41.55</v>
      </c>
      <c r="H97" s="63">
        <f t="shared" si="5"/>
        <v>41.55</v>
      </c>
    </row>
    <row r="98" spans="1:8" s="62" customFormat="1" ht="24">
      <c r="A98" s="56" t="str">
        <f>IF((LEN('Copy paste to Here'!G102))&gt;5,((CONCATENATE('Copy paste to Here'!G102," &amp; ",'Copy paste to Here'!D102,"  &amp;  ",'Copy paste to Here'!E102))),"Empty Cell")</f>
        <v xml:space="preserve">Surgical steel circular barbell, 18g (1mm) with two 3mm balls &amp; Length: 6mm  &amp;  </v>
      </c>
      <c r="B98" s="57" t="str">
        <f>'Copy paste to Here'!C102</f>
        <v>CB18B3</v>
      </c>
      <c r="C98" s="57" t="s">
        <v>787</v>
      </c>
      <c r="D98" s="58">
        <f>Invoice!B102</f>
        <v>2</v>
      </c>
      <c r="E98" s="59">
        <f>'Shipping Invoice'!J102*$N$1</f>
        <v>10.3</v>
      </c>
      <c r="F98" s="59">
        <f t="shared" si="3"/>
        <v>20.6</v>
      </c>
      <c r="G98" s="60">
        <f t="shared" si="4"/>
        <v>10.3</v>
      </c>
      <c r="H98" s="63">
        <f t="shared" si="5"/>
        <v>20.6</v>
      </c>
    </row>
    <row r="99" spans="1:8" s="62" customFormat="1" ht="24">
      <c r="A99" s="56" t="str">
        <f>IF((LEN('Copy paste to Here'!G103))&gt;5,((CONCATENATE('Copy paste to Here'!G103," &amp; ",'Copy paste to Here'!D103,"  &amp;  ",'Copy paste to Here'!E103))),"Empty Cell")</f>
        <v xml:space="preserve">Surgical steel circular barbell, 18g (1mm) with two 3mm balls &amp; Length: 8mm  &amp;  </v>
      </c>
      <c r="B99" s="57" t="str">
        <f>'Copy paste to Here'!C103</f>
        <v>CB18B3</v>
      </c>
      <c r="C99" s="57" t="s">
        <v>787</v>
      </c>
      <c r="D99" s="58">
        <f>Invoice!B103</f>
        <v>2</v>
      </c>
      <c r="E99" s="59">
        <f>'Shipping Invoice'!J103*$N$1</f>
        <v>10.3</v>
      </c>
      <c r="F99" s="59">
        <f t="shared" si="3"/>
        <v>20.6</v>
      </c>
      <c r="G99" s="60">
        <f t="shared" si="4"/>
        <v>10.3</v>
      </c>
      <c r="H99" s="63">
        <f t="shared" si="5"/>
        <v>20.6</v>
      </c>
    </row>
    <row r="100" spans="1:8" s="62" customFormat="1" ht="24">
      <c r="A100" s="56" t="str">
        <f>IF((LEN('Copy paste to Here'!G104))&gt;5,((CONCATENATE('Copy paste to Here'!G104," &amp; ",'Copy paste to Here'!D104,"  &amp;  ",'Copy paste to Here'!E104))),"Empty Cell")</f>
        <v xml:space="preserve">Surgical steel circular barbell, 18g (1mm) with two 3mm balls &amp; Length: 10mm  &amp;  </v>
      </c>
      <c r="B100" s="57" t="str">
        <f>'Copy paste to Here'!C104</f>
        <v>CB18B3</v>
      </c>
      <c r="C100" s="57" t="s">
        <v>787</v>
      </c>
      <c r="D100" s="58">
        <f>Invoice!B104</f>
        <v>2</v>
      </c>
      <c r="E100" s="59">
        <f>'Shipping Invoice'!J104*$N$1</f>
        <v>10.3</v>
      </c>
      <c r="F100" s="59">
        <f t="shared" si="3"/>
        <v>20.6</v>
      </c>
      <c r="G100" s="60">
        <f t="shared" si="4"/>
        <v>10.3</v>
      </c>
      <c r="H100" s="63">
        <f t="shared" si="5"/>
        <v>20.6</v>
      </c>
    </row>
    <row r="101" spans="1:8" s="62" customFormat="1" ht="24">
      <c r="A101" s="56" t="str">
        <f>IF((LEN('Copy paste to Here'!G105))&gt;5,((CONCATENATE('Copy paste to Here'!G105," &amp; ",'Copy paste to Here'!D105,"  &amp;  ",'Copy paste to Here'!E105))),"Empty Cell")</f>
        <v xml:space="preserve">Surgical steel circular barbell, 20g (0.8mm) with two 3mm balls &amp; Length: 7mm  &amp;  </v>
      </c>
      <c r="B101" s="57" t="str">
        <f>'Copy paste to Here'!C105</f>
        <v>CB20B</v>
      </c>
      <c r="C101" s="57" t="s">
        <v>789</v>
      </c>
      <c r="D101" s="58">
        <f>Invoice!B105</f>
        <v>2</v>
      </c>
      <c r="E101" s="59">
        <f>'Shipping Invoice'!J105*$N$1</f>
        <v>13.85</v>
      </c>
      <c r="F101" s="59">
        <f t="shared" si="3"/>
        <v>27.7</v>
      </c>
      <c r="G101" s="60">
        <f t="shared" si="4"/>
        <v>13.85</v>
      </c>
      <c r="H101" s="63">
        <f t="shared" si="5"/>
        <v>27.7</v>
      </c>
    </row>
    <row r="102" spans="1:8" s="62" customFormat="1" ht="24">
      <c r="A102" s="56" t="str">
        <f>IF((LEN('Copy paste to Here'!G106))&gt;5,((CONCATENATE('Copy paste to Here'!G106," &amp; ",'Copy paste to Here'!D106,"  &amp;  ",'Copy paste to Here'!E106))),"Empty Cell")</f>
        <v xml:space="preserve">Surgical steel circular barbell, 20g (0.8mm) with two 3mm balls &amp; Length: 8mm  &amp;  </v>
      </c>
      <c r="B102" s="57" t="str">
        <f>'Copy paste to Here'!C106</f>
        <v>CB20B</v>
      </c>
      <c r="C102" s="57" t="s">
        <v>789</v>
      </c>
      <c r="D102" s="58">
        <f>Invoice!B106</f>
        <v>5</v>
      </c>
      <c r="E102" s="59">
        <f>'Shipping Invoice'!J106*$N$1</f>
        <v>13.85</v>
      </c>
      <c r="F102" s="59">
        <f t="shared" si="3"/>
        <v>69.25</v>
      </c>
      <c r="G102" s="60">
        <f t="shared" si="4"/>
        <v>13.85</v>
      </c>
      <c r="H102" s="63">
        <f t="shared" si="5"/>
        <v>69.25</v>
      </c>
    </row>
    <row r="103" spans="1:8" s="62" customFormat="1" ht="24">
      <c r="A103" s="56" t="str">
        <f>IF((LEN('Copy paste to Here'!G107))&gt;5,((CONCATENATE('Copy paste to Here'!G107," &amp; ",'Copy paste to Here'!D107,"  &amp;  ",'Copy paste to Here'!E107))),"Empty Cell")</f>
        <v xml:space="preserve">Surgical steel circular barbell, 20g (0.8mm) with two 3mm cones &amp; Length: 10mm  &amp;  </v>
      </c>
      <c r="B103" s="57" t="str">
        <f>'Copy paste to Here'!C107</f>
        <v>CB20CN</v>
      </c>
      <c r="C103" s="57" t="s">
        <v>791</v>
      </c>
      <c r="D103" s="58">
        <f>Invoice!B107</f>
        <v>5</v>
      </c>
      <c r="E103" s="59">
        <f>'Shipping Invoice'!J107*$N$1</f>
        <v>13.85</v>
      </c>
      <c r="F103" s="59">
        <f t="shared" si="3"/>
        <v>69.25</v>
      </c>
      <c r="G103" s="60">
        <f t="shared" si="4"/>
        <v>13.85</v>
      </c>
      <c r="H103" s="63">
        <f t="shared" si="5"/>
        <v>69.25</v>
      </c>
    </row>
    <row r="104" spans="1:8" s="62" customFormat="1" ht="24">
      <c r="A104" s="56" t="str">
        <f>IF((LEN('Copy paste to Here'!G108))&gt;5,((CONCATENATE('Copy paste to Here'!G108," &amp; ",'Copy paste to Here'!D108,"  &amp;  ",'Copy paste to Here'!E108))),"Empty Cell")</f>
        <v xml:space="preserve">Surgical steel circular barbell, 14g (1.6mm) with two 4mm cones &amp; Length: 10mm  &amp;  </v>
      </c>
      <c r="B104" s="57" t="str">
        <f>'Copy paste to Here'!C108</f>
        <v>CBCNM</v>
      </c>
      <c r="C104" s="57" t="s">
        <v>793</v>
      </c>
      <c r="D104" s="58">
        <f>Invoice!B108</f>
        <v>1</v>
      </c>
      <c r="E104" s="59">
        <f>'Shipping Invoice'!J108*$N$1</f>
        <v>8.8800000000000008</v>
      </c>
      <c r="F104" s="59">
        <f t="shared" si="3"/>
        <v>8.8800000000000008</v>
      </c>
      <c r="G104" s="60">
        <f t="shared" si="4"/>
        <v>8.8800000000000008</v>
      </c>
      <c r="H104" s="63">
        <f t="shared" si="5"/>
        <v>8.8800000000000008</v>
      </c>
    </row>
    <row r="105" spans="1:8" s="62" customFormat="1" ht="24">
      <c r="A105" s="56" t="str">
        <f>IF((LEN('Copy paste to Here'!G109))&gt;5,((CONCATENATE('Copy paste to Here'!G109," &amp; ",'Copy paste to Here'!D109,"  &amp;  ",'Copy paste to Here'!E109))),"Empty Cell")</f>
        <v xml:space="preserve">Surgical steel circular barbell, 16g (1.2mm) with two 3mm balls &amp; Length: 8mm  &amp;  </v>
      </c>
      <c r="B105" s="57" t="str">
        <f>'Copy paste to Here'!C109</f>
        <v>CBEB</v>
      </c>
      <c r="C105" s="57" t="s">
        <v>795</v>
      </c>
      <c r="D105" s="58">
        <f>Invoice!B109</f>
        <v>9</v>
      </c>
      <c r="E105" s="59">
        <f>'Shipping Invoice'!J109*$N$1</f>
        <v>8.52</v>
      </c>
      <c r="F105" s="59">
        <f t="shared" si="3"/>
        <v>76.679999999999993</v>
      </c>
      <c r="G105" s="60">
        <f t="shared" si="4"/>
        <v>8.52</v>
      </c>
      <c r="H105" s="63">
        <f t="shared" si="5"/>
        <v>76.679999999999993</v>
      </c>
    </row>
    <row r="106" spans="1:8" s="62" customFormat="1" ht="24">
      <c r="A106" s="56" t="str">
        <f>IF((LEN('Copy paste to Here'!G110))&gt;5,((CONCATENATE('Copy paste to Here'!G110," &amp; ",'Copy paste to Here'!D110,"  &amp;  ",'Copy paste to Here'!E110))),"Empty Cell")</f>
        <v xml:space="preserve">Surgical steel circular barbell, 16g (1.2mm) with two 3mm balls &amp; Length: 15mm  &amp;  </v>
      </c>
      <c r="B106" s="57" t="str">
        <f>'Copy paste to Here'!C110</f>
        <v>CBEB</v>
      </c>
      <c r="C106" s="57" t="s">
        <v>795</v>
      </c>
      <c r="D106" s="58">
        <f>Invoice!B110</f>
        <v>2</v>
      </c>
      <c r="E106" s="59">
        <f>'Shipping Invoice'!J110*$N$1</f>
        <v>8.52</v>
      </c>
      <c r="F106" s="59">
        <f t="shared" si="3"/>
        <v>17.04</v>
      </c>
      <c r="G106" s="60">
        <f t="shared" si="4"/>
        <v>8.52</v>
      </c>
      <c r="H106" s="63">
        <f t="shared" si="5"/>
        <v>17.04</v>
      </c>
    </row>
    <row r="107" spans="1:8" s="62" customFormat="1" ht="24">
      <c r="A107" s="56" t="str">
        <f>IF((LEN('Copy paste to Here'!G111))&gt;5,((CONCATENATE('Copy paste to Here'!G111," &amp; ",'Copy paste to Here'!D111,"  &amp;  ",'Copy paste to Here'!E111))),"Empty Cell")</f>
        <v>Premium PVD plated surgical steel circular barbell, 16g (1.2mm) with two 3mm balls &amp; Length: 8mm  &amp;  Color: Blue</v>
      </c>
      <c r="B107" s="57" t="str">
        <f>'Copy paste to Here'!C111</f>
        <v>CBETB</v>
      </c>
      <c r="C107" s="57" t="s">
        <v>797</v>
      </c>
      <c r="D107" s="58">
        <f>Invoice!B111</f>
        <v>4</v>
      </c>
      <c r="E107" s="59">
        <f>'Shipping Invoice'!J111*$N$1</f>
        <v>20.95</v>
      </c>
      <c r="F107" s="59">
        <f t="shared" si="3"/>
        <v>83.8</v>
      </c>
      <c r="G107" s="60">
        <f t="shared" si="4"/>
        <v>20.95</v>
      </c>
      <c r="H107" s="63">
        <f t="shared" si="5"/>
        <v>83.8</v>
      </c>
    </row>
    <row r="108" spans="1:8" s="62" customFormat="1" ht="24">
      <c r="A108" s="56" t="str">
        <f>IF((LEN('Copy paste to Here'!G112))&gt;5,((CONCATENATE('Copy paste to Here'!G112," &amp; ",'Copy paste to Here'!D112,"  &amp;  ",'Copy paste to Here'!E112))),"Empty Cell")</f>
        <v>Premium PVD plated surgical steel circular barbell, 16g (1.2mm) with two 3mm balls &amp; Length: 10mm  &amp;  Color: Blue</v>
      </c>
      <c r="B108" s="57" t="str">
        <f>'Copy paste to Here'!C112</f>
        <v>CBETB</v>
      </c>
      <c r="C108" s="57" t="s">
        <v>797</v>
      </c>
      <c r="D108" s="58">
        <f>Invoice!B112</f>
        <v>4</v>
      </c>
      <c r="E108" s="59">
        <f>'Shipping Invoice'!J112*$N$1</f>
        <v>20.95</v>
      </c>
      <c r="F108" s="59">
        <f t="shared" si="3"/>
        <v>83.8</v>
      </c>
      <c r="G108" s="60">
        <f t="shared" si="4"/>
        <v>20.95</v>
      </c>
      <c r="H108" s="63">
        <f t="shared" si="5"/>
        <v>83.8</v>
      </c>
    </row>
    <row r="109" spans="1:8" s="62" customFormat="1" ht="24">
      <c r="A109" s="56" t="str">
        <f>IF((LEN('Copy paste to Here'!G113))&gt;5,((CONCATENATE('Copy paste to Here'!G113," &amp; ",'Copy paste to Here'!D113,"  &amp;  ",'Copy paste to Here'!E113))),"Empty Cell")</f>
        <v>Premium PVD plated surgical steel circular barbell, 16g (1.2mm) with two 3mm cones &amp; Length: 8mm  &amp;  Color: Blue</v>
      </c>
      <c r="B109" s="57" t="str">
        <f>'Copy paste to Here'!C113</f>
        <v>CBETCN</v>
      </c>
      <c r="C109" s="57" t="s">
        <v>799</v>
      </c>
      <c r="D109" s="58">
        <f>Invoice!B113</f>
        <v>4</v>
      </c>
      <c r="E109" s="59">
        <f>'Shipping Invoice'!J113*$N$1</f>
        <v>20.95</v>
      </c>
      <c r="F109" s="59">
        <f t="shared" si="3"/>
        <v>83.8</v>
      </c>
      <c r="G109" s="60">
        <f t="shared" si="4"/>
        <v>20.95</v>
      </c>
      <c r="H109" s="63">
        <f t="shared" si="5"/>
        <v>83.8</v>
      </c>
    </row>
    <row r="110" spans="1:8" s="62" customFormat="1" ht="24">
      <c r="A110" s="56" t="str">
        <f>IF((LEN('Copy paste to Here'!G114))&gt;5,((CONCATENATE('Copy paste to Here'!G114," &amp; ",'Copy paste to Here'!D114,"  &amp;  ",'Copy paste to Here'!E114))),"Empty Cell")</f>
        <v>Premium PVD plated surgical steel circular barbell, 16g (1.2mm) with two 3mm cones &amp; Length: 10mm  &amp;  Color: Blue</v>
      </c>
      <c r="B110" s="57" t="str">
        <f>'Copy paste to Here'!C114</f>
        <v>CBETCN</v>
      </c>
      <c r="C110" s="57" t="s">
        <v>799</v>
      </c>
      <c r="D110" s="58">
        <f>Invoice!B114</f>
        <v>4</v>
      </c>
      <c r="E110" s="59">
        <f>'Shipping Invoice'!J114*$N$1</f>
        <v>20.95</v>
      </c>
      <c r="F110" s="59">
        <f t="shared" si="3"/>
        <v>83.8</v>
      </c>
      <c r="G110" s="60">
        <f t="shared" si="4"/>
        <v>20.95</v>
      </c>
      <c r="H110" s="63">
        <f t="shared" si="5"/>
        <v>83.8</v>
      </c>
    </row>
    <row r="111" spans="1:8" s="62" customFormat="1" ht="24">
      <c r="A111" s="56" t="str">
        <f>IF((LEN('Copy paste to Here'!G115))&gt;5,((CONCATENATE('Copy paste to Here'!G115," &amp; ",'Copy paste to Here'!D115,"  &amp;  ",'Copy paste to Here'!E115))),"Empty Cell")</f>
        <v xml:space="preserve">Surgical steel circular barbells, 16g (1.2mm) with two 3mm acrylic UV dice - length 5/16'' (8mm) &amp; Color: White  &amp;  </v>
      </c>
      <c r="B111" s="57" t="str">
        <f>'Copy paste to Here'!C115</f>
        <v>CBEUVDI</v>
      </c>
      <c r="C111" s="57" t="s">
        <v>801</v>
      </c>
      <c r="D111" s="58">
        <f>Invoice!B115</f>
        <v>3</v>
      </c>
      <c r="E111" s="59">
        <f>'Shipping Invoice'!J115*$N$1</f>
        <v>13.85</v>
      </c>
      <c r="F111" s="59">
        <f t="shared" si="3"/>
        <v>41.55</v>
      </c>
      <c r="G111" s="60">
        <f t="shared" si="4"/>
        <v>13.85</v>
      </c>
      <c r="H111" s="63">
        <f t="shared" si="5"/>
        <v>41.55</v>
      </c>
    </row>
    <row r="112" spans="1:8" s="62" customFormat="1" ht="24">
      <c r="A112" s="56" t="str">
        <f>IF((LEN('Copy paste to Here'!G116))&gt;5,((CONCATENATE('Copy paste to Here'!G116," &amp; ",'Copy paste to Here'!D116,"  &amp;  ",'Copy paste to Here'!E116))),"Empty Cell")</f>
        <v xml:space="preserve">Surgical steel circular barbells, 16g (1.2mm) with two 3mm acrylic UV dice - length 5/16'' (8mm) &amp; Color: Light blue  &amp;  </v>
      </c>
      <c r="B112" s="57" t="str">
        <f>'Copy paste to Here'!C116</f>
        <v>CBEUVDI</v>
      </c>
      <c r="C112" s="57" t="s">
        <v>801</v>
      </c>
      <c r="D112" s="58">
        <f>Invoice!B116</f>
        <v>3</v>
      </c>
      <c r="E112" s="59">
        <f>'Shipping Invoice'!J116*$N$1</f>
        <v>13.85</v>
      </c>
      <c r="F112" s="59">
        <f t="shared" si="3"/>
        <v>41.55</v>
      </c>
      <c r="G112" s="60">
        <f t="shared" si="4"/>
        <v>13.85</v>
      </c>
      <c r="H112" s="63">
        <f t="shared" si="5"/>
        <v>41.55</v>
      </c>
    </row>
    <row r="113" spans="1:8" s="62" customFormat="1" ht="24">
      <c r="A113" s="56" t="str">
        <f>IF((LEN('Copy paste to Here'!G117))&gt;5,((CONCATENATE('Copy paste to Here'!G117," &amp; ",'Copy paste to Here'!D117,"  &amp;  ",'Copy paste to Here'!E117))),"Empty Cell")</f>
        <v xml:space="preserve">Surgical steel circular barbells, 16g (1.2mm) with two 3mm acrylic UV dice - length 5/16'' (8mm) &amp; Color: Purple  &amp;  </v>
      </c>
      <c r="B113" s="57" t="str">
        <f>'Copy paste to Here'!C117</f>
        <v>CBEUVDI</v>
      </c>
      <c r="C113" s="57" t="s">
        <v>801</v>
      </c>
      <c r="D113" s="58">
        <f>Invoice!B117</f>
        <v>3</v>
      </c>
      <c r="E113" s="59">
        <f>'Shipping Invoice'!J117*$N$1</f>
        <v>13.85</v>
      </c>
      <c r="F113" s="59">
        <f t="shared" si="3"/>
        <v>41.55</v>
      </c>
      <c r="G113" s="60">
        <f t="shared" si="4"/>
        <v>13.85</v>
      </c>
      <c r="H113" s="63">
        <f t="shared" si="5"/>
        <v>41.55</v>
      </c>
    </row>
    <row r="114" spans="1:8" s="62" customFormat="1" ht="24">
      <c r="A114" s="56" t="str">
        <f>IF((LEN('Copy paste to Here'!G118))&gt;5,((CONCATENATE('Copy paste to Here'!G118," &amp; ",'Copy paste to Here'!D118,"  &amp;  ",'Copy paste to Here'!E118))),"Empty Cell")</f>
        <v xml:space="preserve">Surgical steel circular barbells, 16g (1.2mm) with two 3mm acrylic UV dice - length 5/16'' (8mm) &amp; Color: Red  &amp;  </v>
      </c>
      <c r="B114" s="57" t="str">
        <f>'Copy paste to Here'!C118</f>
        <v>CBEUVDI</v>
      </c>
      <c r="C114" s="57" t="s">
        <v>801</v>
      </c>
      <c r="D114" s="58">
        <f>Invoice!B118</f>
        <v>3</v>
      </c>
      <c r="E114" s="59">
        <f>'Shipping Invoice'!J118*$N$1</f>
        <v>13.85</v>
      </c>
      <c r="F114" s="59">
        <f t="shared" si="3"/>
        <v>41.55</v>
      </c>
      <c r="G114" s="60">
        <f t="shared" si="4"/>
        <v>13.85</v>
      </c>
      <c r="H114" s="63">
        <f t="shared" si="5"/>
        <v>41.55</v>
      </c>
    </row>
    <row r="115" spans="1:8" s="62" customFormat="1" ht="24">
      <c r="A115" s="56" t="str">
        <f>IF((LEN('Copy paste to Here'!G119))&gt;5,((CONCATENATE('Copy paste to Here'!G119," &amp; ",'Copy paste to Here'!D119,"  &amp;  ",'Copy paste to Here'!E119))),"Empty Cell")</f>
        <v xml:space="preserve">Surgical steel circular barbell, 14g (1.6mm) with two 4mm balls &amp; Length: 10mm  &amp;  </v>
      </c>
      <c r="B115" s="57" t="str">
        <f>'Copy paste to Here'!C119</f>
        <v>CBM</v>
      </c>
      <c r="C115" s="57" t="s">
        <v>802</v>
      </c>
      <c r="D115" s="58">
        <f>Invoice!B119</f>
        <v>1</v>
      </c>
      <c r="E115" s="59">
        <f>'Shipping Invoice'!J119*$N$1</f>
        <v>10.3</v>
      </c>
      <c r="F115" s="59">
        <f t="shared" si="3"/>
        <v>10.3</v>
      </c>
      <c r="G115" s="60">
        <f t="shared" si="4"/>
        <v>10.3</v>
      </c>
      <c r="H115" s="63">
        <f t="shared" si="5"/>
        <v>10.3</v>
      </c>
    </row>
    <row r="116" spans="1:8" s="62" customFormat="1" ht="24">
      <c r="A116" s="56" t="str">
        <f>IF((LEN('Copy paste to Here'!G120))&gt;5,((CONCATENATE('Copy paste to Here'!G120," &amp; ",'Copy paste to Here'!D120,"  &amp;  ",'Copy paste to Here'!E120))),"Empty Cell")</f>
        <v xml:space="preserve">Surgical steel circular barbell, 14g (1.6mm) with two 4mm balls &amp; Length: 12mm  &amp;  </v>
      </c>
      <c r="B116" s="57" t="str">
        <f>'Copy paste to Here'!C120</f>
        <v>CBM</v>
      </c>
      <c r="C116" s="57" t="s">
        <v>802</v>
      </c>
      <c r="D116" s="58">
        <f>Invoice!B120</f>
        <v>4</v>
      </c>
      <c r="E116" s="59">
        <f>'Shipping Invoice'!J120*$N$1</f>
        <v>10.3</v>
      </c>
      <c r="F116" s="59">
        <f t="shared" si="3"/>
        <v>41.2</v>
      </c>
      <c r="G116" s="60">
        <f t="shared" si="4"/>
        <v>10.3</v>
      </c>
      <c r="H116" s="63">
        <f t="shared" si="5"/>
        <v>41.2</v>
      </c>
    </row>
    <row r="117" spans="1:8" s="62" customFormat="1" ht="24">
      <c r="A117" s="56" t="str">
        <f>IF((LEN('Copy paste to Here'!G121))&gt;5,((CONCATENATE('Copy paste to Here'!G121," &amp; ",'Copy paste to Here'!D121,"  &amp;  ",'Copy paste to Here'!E121))),"Empty Cell")</f>
        <v xml:space="preserve">Surgical steel circular barbell, 14g (1.6mm) with two 4mm dice &amp; Length: 10mm  &amp;  </v>
      </c>
      <c r="B117" s="57" t="str">
        <f>'Copy paste to Here'!C121</f>
        <v>CBSDI</v>
      </c>
      <c r="C117" s="57" t="s">
        <v>804</v>
      </c>
      <c r="D117" s="58">
        <f>Invoice!B121</f>
        <v>1</v>
      </c>
      <c r="E117" s="59">
        <f>'Shipping Invoice'!J121*$N$1</f>
        <v>25.21</v>
      </c>
      <c r="F117" s="59">
        <f t="shared" si="3"/>
        <v>25.21</v>
      </c>
      <c r="G117" s="60">
        <f t="shared" si="4"/>
        <v>25.21</v>
      </c>
      <c r="H117" s="63">
        <f t="shared" si="5"/>
        <v>25.21</v>
      </c>
    </row>
    <row r="118" spans="1:8" s="62" customFormat="1" ht="24">
      <c r="A118" s="56" t="str">
        <f>IF((LEN('Copy paste to Here'!G122))&gt;5,((CONCATENATE('Copy paste to Here'!G122," &amp; ",'Copy paste to Here'!D122,"  &amp;  ",'Copy paste to Here'!E122))),"Empty Cell")</f>
        <v>PVD plated surgical steel circular barbell 18g (1mm) with two 3mm balls &amp; Length: 8mm  &amp;  Color: Black</v>
      </c>
      <c r="B118" s="57" t="str">
        <f>'Copy paste to Here'!C122</f>
        <v>CBT18B3</v>
      </c>
      <c r="C118" s="57" t="s">
        <v>806</v>
      </c>
      <c r="D118" s="58">
        <f>Invoice!B122</f>
        <v>3</v>
      </c>
      <c r="E118" s="59">
        <f>'Shipping Invoice'!J122*$N$1</f>
        <v>23.44</v>
      </c>
      <c r="F118" s="59">
        <f t="shared" si="3"/>
        <v>70.320000000000007</v>
      </c>
      <c r="G118" s="60">
        <f t="shared" si="4"/>
        <v>23.44</v>
      </c>
      <c r="H118" s="63">
        <f t="shared" si="5"/>
        <v>70.320000000000007</v>
      </c>
    </row>
    <row r="119" spans="1:8" s="62" customFormat="1" ht="24">
      <c r="A119" s="56" t="str">
        <f>IF((LEN('Copy paste to Here'!G123))&gt;5,((CONCATENATE('Copy paste to Here'!G123," &amp; ",'Copy paste to Here'!D123,"  &amp;  ",'Copy paste to Here'!E123))),"Empty Cell")</f>
        <v>PVD plated surgical steel circular barbell 18g (1mm) with two 3mm balls &amp; Length: 8mm  &amp;  Color: Rainbow</v>
      </c>
      <c r="B119" s="57" t="str">
        <f>'Copy paste to Here'!C123</f>
        <v>CBT18B3</v>
      </c>
      <c r="C119" s="57" t="s">
        <v>806</v>
      </c>
      <c r="D119" s="58">
        <f>Invoice!B123</f>
        <v>3</v>
      </c>
      <c r="E119" s="59">
        <f>'Shipping Invoice'!J123*$N$1</f>
        <v>23.44</v>
      </c>
      <c r="F119" s="59">
        <f t="shared" si="3"/>
        <v>70.320000000000007</v>
      </c>
      <c r="G119" s="60">
        <f t="shared" si="4"/>
        <v>23.44</v>
      </c>
      <c r="H119" s="63">
        <f t="shared" si="5"/>
        <v>70.320000000000007</v>
      </c>
    </row>
    <row r="120" spans="1:8" s="62" customFormat="1" ht="24">
      <c r="A120" s="56" t="str">
        <f>IF((LEN('Copy paste to Here'!G124))&gt;5,((CONCATENATE('Copy paste to Here'!G124," &amp; ",'Copy paste to Here'!D124,"  &amp;  ",'Copy paste to Here'!E124))),"Empty Cell")</f>
        <v>PVD plated surgical steel circular barbell 20g (0.8mm) with two 3mm balls &amp; Length: 6mm  &amp;  Color: Black</v>
      </c>
      <c r="B120" s="57" t="str">
        <f>'Copy paste to Here'!C124</f>
        <v>CBT20B</v>
      </c>
      <c r="C120" s="57" t="s">
        <v>808</v>
      </c>
      <c r="D120" s="58">
        <f>Invoice!B124</f>
        <v>3</v>
      </c>
      <c r="E120" s="59">
        <f>'Shipping Invoice'!J124*$N$1</f>
        <v>24.5</v>
      </c>
      <c r="F120" s="59">
        <f t="shared" si="3"/>
        <v>73.5</v>
      </c>
      <c r="G120" s="60">
        <f t="shared" si="4"/>
        <v>24.5</v>
      </c>
      <c r="H120" s="63">
        <f t="shared" si="5"/>
        <v>73.5</v>
      </c>
    </row>
    <row r="121" spans="1:8" s="62" customFormat="1" ht="24">
      <c r="A121" s="56" t="str">
        <f>IF((LEN('Copy paste to Here'!G125))&gt;5,((CONCATENATE('Copy paste to Here'!G125," &amp; ",'Copy paste to Here'!D125,"  &amp;  ",'Copy paste to Here'!E125))),"Empty Cell")</f>
        <v>PVD plated surgical steel circular barbell 20g (0.8mm) with two 3mm balls &amp; Length: 8mm  &amp;  Color: Black</v>
      </c>
      <c r="B121" s="57" t="str">
        <f>'Copy paste to Here'!C125</f>
        <v>CBT20B</v>
      </c>
      <c r="C121" s="57" t="s">
        <v>808</v>
      </c>
      <c r="D121" s="58">
        <f>Invoice!B125</f>
        <v>1</v>
      </c>
      <c r="E121" s="59">
        <f>'Shipping Invoice'!J125*$N$1</f>
        <v>24.5</v>
      </c>
      <c r="F121" s="59">
        <f t="shared" si="3"/>
        <v>24.5</v>
      </c>
      <c r="G121" s="60">
        <f t="shared" si="4"/>
        <v>24.5</v>
      </c>
      <c r="H121" s="63">
        <f t="shared" si="5"/>
        <v>24.5</v>
      </c>
    </row>
    <row r="122" spans="1:8" s="62" customFormat="1" ht="24">
      <c r="A122" s="56" t="str">
        <f>IF((LEN('Copy paste to Here'!G126))&gt;5,((CONCATENATE('Copy paste to Here'!G126," &amp; ",'Copy paste to Here'!D126,"  &amp;  ",'Copy paste to Here'!E126))),"Empty Cell")</f>
        <v>PVD plated surgical steel circular barbell 20g (0.8mm) with two 3mm balls &amp; Length: 10mm  &amp;  Color: Black</v>
      </c>
      <c r="B122" s="57" t="str">
        <f>'Copy paste to Here'!C126</f>
        <v>CBT20B</v>
      </c>
      <c r="C122" s="57" t="s">
        <v>808</v>
      </c>
      <c r="D122" s="58">
        <f>Invoice!B126</f>
        <v>1</v>
      </c>
      <c r="E122" s="59">
        <f>'Shipping Invoice'!J126*$N$1</f>
        <v>24.5</v>
      </c>
      <c r="F122" s="59">
        <f t="shared" si="3"/>
        <v>24.5</v>
      </c>
      <c r="G122" s="60">
        <f t="shared" si="4"/>
        <v>24.5</v>
      </c>
      <c r="H122" s="63">
        <f t="shared" si="5"/>
        <v>24.5</v>
      </c>
    </row>
    <row r="123" spans="1:8" s="62" customFormat="1" ht="24">
      <c r="A123" s="56" t="str">
        <f>IF((LEN('Copy paste to Here'!G127))&gt;5,((CONCATENATE('Copy paste to Here'!G127," &amp; ",'Copy paste to Here'!D127,"  &amp;  ",'Copy paste to Here'!E127))),"Empty Cell")</f>
        <v>PVD plated surgical steel circular barbell 20g (0.8mm) with two 3mm cones &amp; Length: 6mm  &amp;  Color: Black</v>
      </c>
      <c r="B123" s="57" t="str">
        <f>'Copy paste to Here'!C127</f>
        <v>CBT20CN</v>
      </c>
      <c r="C123" s="57" t="s">
        <v>810</v>
      </c>
      <c r="D123" s="58">
        <f>Invoice!B127</f>
        <v>9</v>
      </c>
      <c r="E123" s="59">
        <f>'Shipping Invoice'!J127*$N$1</f>
        <v>24.5</v>
      </c>
      <c r="F123" s="59">
        <f t="shared" si="3"/>
        <v>220.5</v>
      </c>
      <c r="G123" s="60">
        <f t="shared" si="4"/>
        <v>24.5</v>
      </c>
      <c r="H123" s="63">
        <f t="shared" si="5"/>
        <v>220.5</v>
      </c>
    </row>
    <row r="124" spans="1:8" s="62" customFormat="1" ht="24">
      <c r="A124" s="56" t="str">
        <f>IF((LEN('Copy paste to Here'!G128))&gt;5,((CONCATENATE('Copy paste to Here'!G128," &amp; ",'Copy paste to Here'!D128,"  &amp;  ",'Copy paste to Here'!E128))),"Empty Cell")</f>
        <v>PVD plated surgical steel circular barbell 20g (0.8mm) with two 3mm cones &amp; Length: 8mm  &amp;  Color: Black</v>
      </c>
      <c r="B124" s="57" t="str">
        <f>'Copy paste to Here'!C128</f>
        <v>CBT20CN</v>
      </c>
      <c r="C124" s="57" t="s">
        <v>810</v>
      </c>
      <c r="D124" s="58">
        <f>Invoice!B128</f>
        <v>5</v>
      </c>
      <c r="E124" s="59">
        <f>'Shipping Invoice'!J128*$N$1</f>
        <v>24.5</v>
      </c>
      <c r="F124" s="59">
        <f t="shared" si="3"/>
        <v>122.5</v>
      </c>
      <c r="G124" s="60">
        <f t="shared" si="4"/>
        <v>24.5</v>
      </c>
      <c r="H124" s="63">
        <f t="shared" si="5"/>
        <v>122.5</v>
      </c>
    </row>
    <row r="125" spans="1:8" s="62" customFormat="1" ht="24">
      <c r="A125" s="56" t="str">
        <f>IF((LEN('Copy paste to Here'!G129))&gt;5,((CONCATENATE('Copy paste to Here'!G129," &amp; ",'Copy paste to Here'!D129,"  &amp;  ",'Copy paste to Here'!E129))),"Empty Cell")</f>
        <v>PVD plated surgical steel circular barbell 20g (0.8mm) with two 3mm cones &amp; Length: 10mm  &amp;  Color: Black</v>
      </c>
      <c r="B125" s="57" t="str">
        <f>'Copy paste to Here'!C129</f>
        <v>CBT20CN</v>
      </c>
      <c r="C125" s="57" t="s">
        <v>810</v>
      </c>
      <c r="D125" s="58">
        <f>Invoice!B129</f>
        <v>1</v>
      </c>
      <c r="E125" s="59">
        <f>'Shipping Invoice'!J129*$N$1</f>
        <v>24.5</v>
      </c>
      <c r="F125" s="59">
        <f t="shared" si="3"/>
        <v>24.5</v>
      </c>
      <c r="G125" s="60">
        <f t="shared" si="4"/>
        <v>24.5</v>
      </c>
      <c r="H125" s="63">
        <f t="shared" si="5"/>
        <v>24.5</v>
      </c>
    </row>
    <row r="126" spans="1:8" s="62" customFormat="1" ht="24">
      <c r="A126" s="56" t="str">
        <f>IF((LEN('Copy paste to Here'!G130))&gt;5,((CONCATENATE('Copy paste to Here'!G130," &amp; ",'Copy paste to Here'!D130,"  &amp;  ",'Copy paste to Here'!E130))),"Empty Cell")</f>
        <v>Anodized surgical steel circular barbell, 14g (1.6mm) with two 4mm balls &amp; Length: 8mm  &amp;  Color: Black</v>
      </c>
      <c r="B126" s="57" t="str">
        <f>'Copy paste to Here'!C130</f>
        <v>CBTB4</v>
      </c>
      <c r="C126" s="57" t="s">
        <v>812</v>
      </c>
      <c r="D126" s="58">
        <f>Invoice!B130</f>
        <v>2</v>
      </c>
      <c r="E126" s="59">
        <f>'Shipping Invoice'!J130*$N$1</f>
        <v>22.73</v>
      </c>
      <c r="F126" s="59">
        <f t="shared" si="3"/>
        <v>45.46</v>
      </c>
      <c r="G126" s="60">
        <f t="shared" si="4"/>
        <v>22.73</v>
      </c>
      <c r="H126" s="63">
        <f t="shared" si="5"/>
        <v>45.46</v>
      </c>
    </row>
    <row r="127" spans="1:8" s="62" customFormat="1" ht="24">
      <c r="A127" s="56" t="str">
        <f>IF((LEN('Copy paste to Here'!G131))&gt;5,((CONCATENATE('Copy paste to Here'!G131," &amp; ",'Copy paste to Here'!D131,"  &amp;  ",'Copy paste to Here'!E131))),"Empty Cell")</f>
        <v>Anodized surgical steel circular barbell, 14g (1.6mm) with two 4mm balls &amp; Length: 8mm  &amp;  Color: Blue</v>
      </c>
      <c r="B127" s="57" t="str">
        <f>'Copy paste to Here'!C131</f>
        <v>CBTB4</v>
      </c>
      <c r="C127" s="57" t="s">
        <v>812</v>
      </c>
      <c r="D127" s="58">
        <f>Invoice!B131</f>
        <v>2</v>
      </c>
      <c r="E127" s="59">
        <f>'Shipping Invoice'!J131*$N$1</f>
        <v>22.73</v>
      </c>
      <c r="F127" s="59">
        <f t="shared" si="3"/>
        <v>45.46</v>
      </c>
      <c r="G127" s="60">
        <f t="shared" si="4"/>
        <v>22.73</v>
      </c>
      <c r="H127" s="63">
        <f t="shared" si="5"/>
        <v>45.46</v>
      </c>
    </row>
    <row r="128" spans="1:8" s="62" customFormat="1" ht="24">
      <c r="A128" s="56" t="str">
        <f>IF((LEN('Copy paste to Here'!G132))&gt;5,((CONCATENATE('Copy paste to Here'!G132," &amp; ",'Copy paste to Here'!D132,"  &amp;  ",'Copy paste to Here'!E132))),"Empty Cell")</f>
        <v>Anodized surgical steel circular barbell, 14g (1.6mm) with two 4mm balls &amp; Length: 12mm  &amp;  Color: Black</v>
      </c>
      <c r="B128" s="57" t="str">
        <f>'Copy paste to Here'!C132</f>
        <v>CBTB4</v>
      </c>
      <c r="C128" s="57" t="s">
        <v>812</v>
      </c>
      <c r="D128" s="58">
        <f>Invoice!B132</f>
        <v>3</v>
      </c>
      <c r="E128" s="59">
        <f>'Shipping Invoice'!J132*$N$1</f>
        <v>22.73</v>
      </c>
      <c r="F128" s="59">
        <f t="shared" si="3"/>
        <v>68.19</v>
      </c>
      <c r="G128" s="60">
        <f t="shared" si="4"/>
        <v>22.73</v>
      </c>
      <c r="H128" s="63">
        <f t="shared" si="5"/>
        <v>68.19</v>
      </c>
    </row>
    <row r="129" spans="1:8" s="62" customFormat="1" ht="24">
      <c r="A129" s="56" t="str">
        <f>IF((LEN('Copy paste to Here'!G133))&gt;5,((CONCATENATE('Copy paste to Here'!G133," &amp; ",'Copy paste to Here'!D133,"  &amp;  ",'Copy paste to Here'!E133))),"Empty Cell")</f>
        <v>Anodized surgical steel circular barbell, 14g (1.6mm) with two 4mm cones &amp; Length: 8mm  &amp;  Color: Black</v>
      </c>
      <c r="B129" s="57" t="str">
        <f>'Copy paste to Here'!C133</f>
        <v>CBTCNM</v>
      </c>
      <c r="C129" s="57" t="s">
        <v>814</v>
      </c>
      <c r="D129" s="58">
        <f>Invoice!B133</f>
        <v>2</v>
      </c>
      <c r="E129" s="59">
        <f>'Shipping Invoice'!J133*$N$1</f>
        <v>22.73</v>
      </c>
      <c r="F129" s="59">
        <f t="shared" si="3"/>
        <v>45.46</v>
      </c>
      <c r="G129" s="60">
        <f t="shared" si="4"/>
        <v>22.73</v>
      </c>
      <c r="H129" s="63">
        <f t="shared" si="5"/>
        <v>45.46</v>
      </c>
    </row>
    <row r="130" spans="1:8" s="62" customFormat="1" ht="24">
      <c r="A130" s="56" t="str">
        <f>IF((LEN('Copy paste to Here'!G134))&gt;5,((CONCATENATE('Copy paste to Here'!G134," &amp; ",'Copy paste to Here'!D134,"  &amp;  ",'Copy paste to Here'!E134))),"Empty Cell")</f>
        <v>Anodized surgical steel circular barbell, 14g (1.6mm) with two 4mm cones &amp; Length: 8mm  &amp;  Color: Blue</v>
      </c>
      <c r="B130" s="57" t="str">
        <f>'Copy paste to Here'!C134</f>
        <v>CBTCNM</v>
      </c>
      <c r="C130" s="57" t="s">
        <v>814</v>
      </c>
      <c r="D130" s="58">
        <f>Invoice!B134</f>
        <v>2</v>
      </c>
      <c r="E130" s="59">
        <f>'Shipping Invoice'!J134*$N$1</f>
        <v>22.73</v>
      </c>
      <c r="F130" s="59">
        <f t="shared" si="3"/>
        <v>45.46</v>
      </c>
      <c r="G130" s="60">
        <f t="shared" si="4"/>
        <v>22.73</v>
      </c>
      <c r="H130" s="63">
        <f t="shared" si="5"/>
        <v>45.46</v>
      </c>
    </row>
    <row r="131" spans="1:8" s="62" customFormat="1" ht="24">
      <c r="A131" s="56" t="str">
        <f>IF((LEN('Copy paste to Here'!G135))&gt;5,((CONCATENATE('Copy paste to Here'!G135," &amp; ",'Copy paste to Here'!D135,"  &amp;  ",'Copy paste to Here'!E135))),"Empty Cell")</f>
        <v>Anodized surgical steel circular barbell, 14g (1.6mm) with two 4mm cones &amp; Length: 12mm  &amp;  Color: Black</v>
      </c>
      <c r="B131" s="57" t="str">
        <f>'Copy paste to Here'!C135</f>
        <v>CBTCNM</v>
      </c>
      <c r="C131" s="57" t="s">
        <v>814</v>
      </c>
      <c r="D131" s="58">
        <f>Invoice!B135</f>
        <v>3</v>
      </c>
      <c r="E131" s="59">
        <f>'Shipping Invoice'!J135*$N$1</f>
        <v>22.73</v>
      </c>
      <c r="F131" s="59">
        <f t="shared" si="3"/>
        <v>68.19</v>
      </c>
      <c r="G131" s="60">
        <f t="shared" si="4"/>
        <v>22.73</v>
      </c>
      <c r="H131" s="63">
        <f t="shared" si="5"/>
        <v>68.19</v>
      </c>
    </row>
    <row r="132" spans="1:8" s="62" customFormat="1" ht="24">
      <c r="A132" s="56" t="str">
        <f>IF((LEN('Copy paste to Here'!G136))&gt;5,((CONCATENATE('Copy paste to Here'!G136," &amp; ",'Copy paste to Here'!D136,"  &amp;  ",'Copy paste to Here'!E136))),"Empty Cell")</f>
        <v>Anodized surgical steel circular barbell, 14g (1.6mm) with two 4mm dice &amp; Length: 10mm  &amp;  Color: Blue</v>
      </c>
      <c r="B132" s="57" t="str">
        <f>'Copy paste to Here'!C136</f>
        <v>CBTDI</v>
      </c>
      <c r="C132" s="57" t="s">
        <v>816</v>
      </c>
      <c r="D132" s="58">
        <f>Invoice!B136</f>
        <v>12</v>
      </c>
      <c r="E132" s="59">
        <f>'Shipping Invoice'!J136*$N$1</f>
        <v>44.39</v>
      </c>
      <c r="F132" s="59">
        <f t="shared" si="3"/>
        <v>532.68000000000006</v>
      </c>
      <c r="G132" s="60">
        <f t="shared" si="4"/>
        <v>44.39</v>
      </c>
      <c r="H132" s="63">
        <f t="shared" si="5"/>
        <v>532.68000000000006</v>
      </c>
    </row>
    <row r="133" spans="1:8" s="62" customFormat="1" ht="24">
      <c r="A133" s="56" t="str">
        <f>IF((LEN('Copy paste to Here'!G137))&gt;5,((CONCATENATE('Copy paste to Here'!G137," &amp; ",'Copy paste to Here'!D137,"  &amp;  ",'Copy paste to Here'!E137))),"Empty Cell")</f>
        <v xml:space="preserve">Surgical steel industrial barbell, 14g (1.6mm) with a 5mm cone and casted arrow end &amp; Length: 32mm  &amp;  </v>
      </c>
      <c r="B133" s="57" t="str">
        <f>'Copy paste to Here'!C137</f>
        <v>INDAW</v>
      </c>
      <c r="C133" s="57" t="s">
        <v>818</v>
      </c>
      <c r="D133" s="58">
        <f>Invoice!B137</f>
        <v>4</v>
      </c>
      <c r="E133" s="59">
        <f>'Shipping Invoice'!J137*$N$1</f>
        <v>60.01</v>
      </c>
      <c r="F133" s="59">
        <f t="shared" si="3"/>
        <v>240.04</v>
      </c>
      <c r="G133" s="60">
        <f t="shared" si="4"/>
        <v>60.01</v>
      </c>
      <c r="H133" s="63">
        <f t="shared" si="5"/>
        <v>240.04</v>
      </c>
    </row>
    <row r="134" spans="1:8" s="62" customFormat="1" ht="24">
      <c r="A134" s="56" t="str">
        <f>IF((LEN('Copy paste to Here'!G138))&gt;5,((CONCATENATE('Copy paste to Here'!G138," &amp; ",'Copy paste to Here'!D138,"  &amp;  ",'Copy paste to Here'!E138))),"Empty Cell")</f>
        <v xml:space="preserve">Surgical steel industrial barbell, 14g (1.6mm) with a 5mm cone and casted arrow end &amp; Length: 38mm  &amp;  </v>
      </c>
      <c r="B134" s="57" t="str">
        <f>'Copy paste to Here'!C138</f>
        <v>INDAW</v>
      </c>
      <c r="C134" s="57" t="s">
        <v>818</v>
      </c>
      <c r="D134" s="58">
        <f>Invoice!B138</f>
        <v>1</v>
      </c>
      <c r="E134" s="59">
        <f>'Shipping Invoice'!J138*$N$1</f>
        <v>60.01</v>
      </c>
      <c r="F134" s="59">
        <f t="shared" si="3"/>
        <v>60.01</v>
      </c>
      <c r="G134" s="60">
        <f t="shared" si="4"/>
        <v>60.01</v>
      </c>
      <c r="H134" s="63">
        <f t="shared" si="5"/>
        <v>60.01</v>
      </c>
    </row>
    <row r="135" spans="1:8" s="62" customFormat="1" ht="24">
      <c r="A135" s="56" t="str">
        <f>IF((LEN('Copy paste to Here'!G139))&gt;5,((CONCATENATE('Copy paste to Here'!G139," &amp; ",'Copy paste to Here'!D139,"  &amp;  ",'Copy paste to Here'!E139))),"Empty Cell")</f>
        <v xml:space="preserve">Surgical steel Industrial barbell, 16g (1.2mm) with a 4mm cone and a casted arrow end &amp; Length: 28mm  &amp;  </v>
      </c>
      <c r="B135" s="57" t="str">
        <f>'Copy paste to Here'!C139</f>
        <v>INDSAW</v>
      </c>
      <c r="C135" s="57" t="s">
        <v>820</v>
      </c>
      <c r="D135" s="58">
        <f>Invoice!B139</f>
        <v>12</v>
      </c>
      <c r="E135" s="59">
        <f>'Shipping Invoice'!J139*$N$1</f>
        <v>59.66</v>
      </c>
      <c r="F135" s="59">
        <f t="shared" si="3"/>
        <v>715.92</v>
      </c>
      <c r="G135" s="60">
        <f t="shared" si="4"/>
        <v>59.66</v>
      </c>
      <c r="H135" s="63">
        <f t="shared" si="5"/>
        <v>715.92</v>
      </c>
    </row>
    <row r="136" spans="1:8" s="62" customFormat="1" ht="24">
      <c r="A136" s="56" t="str">
        <f>IF((LEN('Copy paste to Here'!G140))&gt;5,((CONCATENATE('Copy paste to Here'!G140," &amp; ",'Copy paste to Here'!D140,"  &amp;  ",'Copy paste to Here'!E140))),"Empty Cell")</f>
        <v xml:space="preserve">Surgical steel Industrial barbell, 16g (1.2mm) with a 4mm cone and a casted arrow end &amp; Length: 32mm  &amp;  </v>
      </c>
      <c r="B136" s="57" t="str">
        <f>'Copy paste to Here'!C140</f>
        <v>INDSAW</v>
      </c>
      <c r="C136" s="57" t="s">
        <v>820</v>
      </c>
      <c r="D136" s="58">
        <f>Invoice!B140</f>
        <v>2</v>
      </c>
      <c r="E136" s="59">
        <f>'Shipping Invoice'!J140*$N$1</f>
        <v>59.66</v>
      </c>
      <c r="F136" s="59">
        <f t="shared" si="3"/>
        <v>119.32</v>
      </c>
      <c r="G136" s="60">
        <f t="shared" si="4"/>
        <v>59.66</v>
      </c>
      <c r="H136" s="63">
        <f t="shared" si="5"/>
        <v>119.32</v>
      </c>
    </row>
    <row r="137" spans="1:8" s="62" customFormat="1" ht="24">
      <c r="A137" s="56" t="str">
        <f>IF((LEN('Copy paste to Here'!G141))&gt;5,((CONCATENATE('Copy paste to Here'!G141," &amp; ",'Copy paste to Here'!D141,"  &amp;  ",'Copy paste to Here'!E141))),"Empty Cell")</f>
        <v xml:space="preserve">Surgical steel Industrial barbell, 16g (1.2mm) with a 4mm cone and a casted arrow end &amp; Length: 42mm  &amp;  </v>
      </c>
      <c r="B137" s="57" t="str">
        <f>'Copy paste to Here'!C141</f>
        <v>INDSAW</v>
      </c>
      <c r="C137" s="57" t="s">
        <v>820</v>
      </c>
      <c r="D137" s="58">
        <f>Invoice!B141</f>
        <v>2</v>
      </c>
      <c r="E137" s="59">
        <f>'Shipping Invoice'!J141*$N$1</f>
        <v>59.66</v>
      </c>
      <c r="F137" s="59">
        <f t="shared" si="3"/>
        <v>119.32</v>
      </c>
      <c r="G137" s="60">
        <f t="shared" si="4"/>
        <v>59.66</v>
      </c>
      <c r="H137" s="63">
        <f t="shared" si="5"/>
        <v>119.32</v>
      </c>
    </row>
    <row r="138" spans="1:8" s="62" customFormat="1" ht="36">
      <c r="A138" s="56" t="str">
        <f>IF((LEN('Copy paste to Here'!G142))&gt;5,((CONCATENATE('Copy paste to Here'!G142," &amp; ",'Copy paste to Here'!D142,"  &amp;  ",'Copy paste to Here'!E142))),"Empty Cell")</f>
        <v>Anodized surgical steel industrial barbell, 14g (1.6mm) with a 5mm cone and casted arrow end &amp; Length: 32mm  &amp;  Color: Black</v>
      </c>
      <c r="B138" s="57" t="str">
        <f>'Copy paste to Here'!C142</f>
        <v>INTAW</v>
      </c>
      <c r="C138" s="57" t="s">
        <v>822</v>
      </c>
      <c r="D138" s="58">
        <f>Invoice!B142</f>
        <v>4</v>
      </c>
      <c r="E138" s="59">
        <f>'Shipping Invoice'!J142*$N$1</f>
        <v>80.25</v>
      </c>
      <c r="F138" s="59">
        <f t="shared" si="3"/>
        <v>321</v>
      </c>
      <c r="G138" s="60">
        <f t="shared" si="4"/>
        <v>80.25</v>
      </c>
      <c r="H138" s="63">
        <f t="shared" si="5"/>
        <v>321</v>
      </c>
    </row>
    <row r="139" spans="1:8" s="62" customFormat="1" ht="36">
      <c r="A139" s="56" t="str">
        <f>IF((LEN('Copy paste to Here'!G143))&gt;5,((CONCATENATE('Copy paste to Here'!G143," &amp; ",'Copy paste to Here'!D143,"  &amp;  ",'Copy paste to Here'!E143))),"Empty Cell")</f>
        <v>Anodized surgical steel industrial barbell, 14g (1.6mm) with a 5mm cone and casted arrow end &amp; Length: 38mm  &amp;  Color: Black</v>
      </c>
      <c r="B139" s="57" t="str">
        <f>'Copy paste to Here'!C143</f>
        <v>INTAW</v>
      </c>
      <c r="C139" s="57" t="s">
        <v>822</v>
      </c>
      <c r="D139" s="58">
        <f>Invoice!B143</f>
        <v>1</v>
      </c>
      <c r="E139" s="59">
        <f>'Shipping Invoice'!J143*$N$1</f>
        <v>80.25</v>
      </c>
      <c r="F139" s="59">
        <f t="shared" si="3"/>
        <v>80.25</v>
      </c>
      <c r="G139" s="60">
        <f t="shared" si="4"/>
        <v>80.25</v>
      </c>
      <c r="H139" s="63">
        <f t="shared" si="5"/>
        <v>80.25</v>
      </c>
    </row>
    <row r="140" spans="1:8" s="62" customFormat="1" ht="24">
      <c r="A140" s="56" t="str">
        <f>IF((LEN('Copy paste to Here'!G144))&gt;5,((CONCATENATE('Copy paste to Here'!G144," &amp; ",'Copy paste to Here'!D144,"  &amp;  ",'Copy paste to Here'!E144))),"Empty Cell")</f>
        <v>316L steel labret, 16g (1.2mm) with a 3mm bezel set jewel ball &amp; Length: 8mm  &amp;  Crystal Color: Amethyst</v>
      </c>
      <c r="B140" s="57" t="str">
        <f>'Copy paste to Here'!C144</f>
        <v>LBC3</v>
      </c>
      <c r="C140" s="57" t="s">
        <v>824</v>
      </c>
      <c r="D140" s="58">
        <f>Invoice!B144</f>
        <v>1</v>
      </c>
      <c r="E140" s="59">
        <f>'Shipping Invoice'!J144*$N$1</f>
        <v>13.85</v>
      </c>
      <c r="F140" s="59">
        <f t="shared" si="3"/>
        <v>13.85</v>
      </c>
      <c r="G140" s="60">
        <f t="shared" si="4"/>
        <v>13.85</v>
      </c>
      <c r="H140" s="63">
        <f t="shared" si="5"/>
        <v>13.85</v>
      </c>
    </row>
    <row r="141" spans="1:8" s="62" customFormat="1" ht="24">
      <c r="A141" s="56" t="str">
        <f>IF((LEN('Copy paste to Here'!G145))&gt;5,((CONCATENATE('Copy paste to Here'!G145," &amp; ",'Copy paste to Here'!D145,"  &amp;  ",'Copy paste to Here'!E145))),"Empty Cell")</f>
        <v>316L steel labret, 16g (1.2mm) with a 3mm bezel set jewel ball &amp; Length: 10mm  &amp;  Crystal Color: Amethyst</v>
      </c>
      <c r="B141" s="57" t="str">
        <f>'Copy paste to Here'!C145</f>
        <v>LBC3</v>
      </c>
      <c r="C141" s="57" t="s">
        <v>824</v>
      </c>
      <c r="D141" s="58">
        <f>Invoice!B145</f>
        <v>1</v>
      </c>
      <c r="E141" s="59">
        <f>'Shipping Invoice'!J145*$N$1</f>
        <v>13.85</v>
      </c>
      <c r="F141" s="59">
        <f t="shared" si="3"/>
        <v>13.85</v>
      </c>
      <c r="G141" s="60">
        <f t="shared" si="4"/>
        <v>13.85</v>
      </c>
      <c r="H141" s="63">
        <f t="shared" si="5"/>
        <v>13.85</v>
      </c>
    </row>
    <row r="142" spans="1:8" s="62" customFormat="1" ht="24">
      <c r="A142" s="56" t="str">
        <f>IF((LEN('Copy paste to Here'!G146))&gt;5,((CONCATENATE('Copy paste to Here'!G146," &amp; ",'Copy paste to Here'!D146,"  &amp;  ",'Copy paste to Here'!E146))),"Empty Cell")</f>
        <v>316L steel labret, 16g (1.2mm) with a 3mm bezel set jewel ball &amp; Length: 12mm  &amp;  Crystal Color: Amethyst</v>
      </c>
      <c r="B142" s="57" t="str">
        <f>'Copy paste to Here'!C146</f>
        <v>LBC3</v>
      </c>
      <c r="C142" s="57" t="s">
        <v>824</v>
      </c>
      <c r="D142" s="58">
        <f>Invoice!B146</f>
        <v>1</v>
      </c>
      <c r="E142" s="59">
        <f>'Shipping Invoice'!J146*$N$1</f>
        <v>13.85</v>
      </c>
      <c r="F142" s="59">
        <f t="shared" si="3"/>
        <v>13.85</v>
      </c>
      <c r="G142" s="60">
        <f t="shared" si="4"/>
        <v>13.85</v>
      </c>
      <c r="H142" s="63">
        <f t="shared" si="5"/>
        <v>13.85</v>
      </c>
    </row>
    <row r="143" spans="1:8" s="62" customFormat="1" ht="24">
      <c r="A143" s="56" t="str">
        <f>IF((LEN('Copy paste to Here'!G147))&gt;5,((CONCATENATE('Copy paste to Here'!G147," &amp; ",'Copy paste to Here'!D147,"  &amp;  ",'Copy paste to Here'!E147))),"Empty Cell")</f>
        <v>316L steel labret, 16g (1.2mm) with a 3mm bezel set jewel ball &amp; Length: 14mm  &amp;  Crystal Color: Amethyst</v>
      </c>
      <c r="B143" s="57" t="str">
        <f>'Copy paste to Here'!C147</f>
        <v>LBC3</v>
      </c>
      <c r="C143" s="57" t="s">
        <v>824</v>
      </c>
      <c r="D143" s="58">
        <f>Invoice!B147</f>
        <v>1</v>
      </c>
      <c r="E143" s="59">
        <f>'Shipping Invoice'!J147*$N$1</f>
        <v>13.85</v>
      </c>
      <c r="F143" s="59">
        <f t="shared" si="3"/>
        <v>13.85</v>
      </c>
      <c r="G143" s="60">
        <f t="shared" si="4"/>
        <v>13.85</v>
      </c>
      <c r="H143" s="63">
        <f t="shared" si="5"/>
        <v>13.85</v>
      </c>
    </row>
    <row r="144" spans="1:8" s="62" customFormat="1" ht="24">
      <c r="A144" s="56" t="str">
        <f>IF((LEN('Copy paste to Here'!G148))&gt;5,((CONCATENATE('Copy paste to Here'!G148," &amp; ",'Copy paste to Here'!D148,"  &amp;  ",'Copy paste to Here'!E148))),"Empty Cell")</f>
        <v>Surgical steel labret, 14g (1.6mm) with a 4mm bezel set jewel ball &amp; Length: 8mm  &amp;  Crystal Color: Clear</v>
      </c>
      <c r="B144" s="57" t="str">
        <f>'Copy paste to Here'!C148</f>
        <v>LBC4</v>
      </c>
      <c r="C144" s="57" t="s">
        <v>826</v>
      </c>
      <c r="D144" s="58">
        <f>Invoice!B148</f>
        <v>2</v>
      </c>
      <c r="E144" s="59">
        <f>'Shipping Invoice'!J148*$N$1</f>
        <v>12.43</v>
      </c>
      <c r="F144" s="59">
        <f t="shared" si="3"/>
        <v>24.86</v>
      </c>
      <c r="G144" s="60">
        <f t="shared" si="4"/>
        <v>12.43</v>
      </c>
      <c r="H144" s="63">
        <f t="shared" si="5"/>
        <v>24.86</v>
      </c>
    </row>
    <row r="145" spans="1:8" s="62" customFormat="1" ht="24">
      <c r="A145" s="56" t="str">
        <f>IF((LEN('Copy paste to Here'!G149))&gt;5,((CONCATENATE('Copy paste to Here'!G149," &amp; ",'Copy paste to Here'!D149,"  &amp;  ",'Copy paste to Here'!E149))),"Empty Cell")</f>
        <v>Surgical steel labret, 14g (1.6mm) with a 4mm bezel set jewel ball &amp; Length: 10mm  &amp;  Crystal Color: Clear</v>
      </c>
      <c r="B145" s="57" t="str">
        <f>'Copy paste to Here'!C149</f>
        <v>LBC4</v>
      </c>
      <c r="C145" s="57" t="s">
        <v>826</v>
      </c>
      <c r="D145" s="58">
        <f>Invoice!B149</f>
        <v>2</v>
      </c>
      <c r="E145" s="59">
        <f>'Shipping Invoice'!J149*$N$1</f>
        <v>12.43</v>
      </c>
      <c r="F145" s="59">
        <f t="shared" si="3"/>
        <v>24.86</v>
      </c>
      <c r="G145" s="60">
        <f t="shared" si="4"/>
        <v>12.43</v>
      </c>
      <c r="H145" s="63">
        <f t="shared" si="5"/>
        <v>24.86</v>
      </c>
    </row>
    <row r="146" spans="1:8" s="62" customFormat="1" ht="24">
      <c r="A146" s="56" t="str">
        <f>IF((LEN('Copy paste to Here'!G150))&gt;5,((CONCATENATE('Copy paste to Here'!G150," &amp; ",'Copy paste to Here'!D150,"  &amp;  ",'Copy paste to Here'!E150))),"Empty Cell")</f>
        <v xml:space="preserve">Bio flexible labret, 16g (1.2mm) with a 3mm push in steel ball &amp; Length: 8mm  &amp;  </v>
      </c>
      <c r="B146" s="57" t="str">
        <f>'Copy paste to Here'!C150</f>
        <v>LBIB</v>
      </c>
      <c r="C146" s="57" t="s">
        <v>828</v>
      </c>
      <c r="D146" s="58">
        <f>Invoice!B150</f>
        <v>4</v>
      </c>
      <c r="E146" s="59">
        <f>'Shipping Invoice'!J150*$N$1</f>
        <v>10.3</v>
      </c>
      <c r="F146" s="59">
        <f t="shared" si="3"/>
        <v>41.2</v>
      </c>
      <c r="G146" s="60">
        <f t="shared" si="4"/>
        <v>10.3</v>
      </c>
      <c r="H146" s="63">
        <f t="shared" si="5"/>
        <v>41.2</v>
      </c>
    </row>
    <row r="147" spans="1:8" s="62" customFormat="1" ht="24">
      <c r="A147" s="56" t="str">
        <f>IF((LEN('Copy paste to Here'!G151))&gt;5,((CONCATENATE('Copy paste to Here'!G151," &amp; ",'Copy paste to Here'!D151,"  &amp;  ",'Copy paste to Here'!E151))),"Empty Cell")</f>
        <v>Surgical steel internal threaded labret, 16g (1.2mm) with a 2.5mm flat head crystal top &amp; Length: 6mm  &amp;  Crystal Color: Clear</v>
      </c>
      <c r="B147" s="57" t="str">
        <f>'Copy paste to Here'!C151</f>
        <v>LBIC</v>
      </c>
      <c r="C147" s="57" t="s">
        <v>830</v>
      </c>
      <c r="D147" s="58">
        <f>Invoice!B151</f>
        <v>2</v>
      </c>
      <c r="E147" s="59">
        <f>'Shipping Invoice'!J151*$N$1</f>
        <v>20.95</v>
      </c>
      <c r="F147" s="59">
        <f t="shared" ref="F147:F156" si="6">D147*E147</f>
        <v>41.9</v>
      </c>
      <c r="G147" s="60">
        <f t="shared" ref="G147:G210" si="7">E147*$E$14</f>
        <v>20.95</v>
      </c>
      <c r="H147" s="63">
        <f t="shared" ref="H147:H210" si="8">D147*G147</f>
        <v>41.9</v>
      </c>
    </row>
    <row r="148" spans="1:8" s="62" customFormat="1" ht="36">
      <c r="A148" s="56" t="str">
        <f>IF((LEN('Copy paste to Here'!G152))&gt;5,((CONCATENATE('Copy paste to Here'!G152," &amp; ",'Copy paste to Here'!D152,"  &amp;  ",'Copy paste to Here'!E152))),"Empty Cell")</f>
        <v>Surgical steel internally threaded labret, 16g (1.2mm) with flat top part with ferido glued multi crystals and resin cover &amp; Length: 8mm with 4mm top part  &amp;  Crystal Color: Clear</v>
      </c>
      <c r="B148" s="57" t="str">
        <f>'Copy paste to Here'!C152</f>
        <v>LBIFRC</v>
      </c>
      <c r="C148" s="57" t="s">
        <v>942</v>
      </c>
      <c r="D148" s="58">
        <f>Invoice!B152</f>
        <v>1</v>
      </c>
      <c r="E148" s="59">
        <f>'Shipping Invoice'!J152*$N$1</f>
        <v>47.58</v>
      </c>
      <c r="F148" s="59">
        <f t="shared" si="6"/>
        <v>47.58</v>
      </c>
      <c r="G148" s="60">
        <f t="shared" si="7"/>
        <v>47.58</v>
      </c>
      <c r="H148" s="63">
        <f t="shared" si="8"/>
        <v>47.58</v>
      </c>
    </row>
    <row r="149" spans="1:8" s="62" customFormat="1" ht="36">
      <c r="A149" s="56" t="str">
        <f>IF((LEN('Copy paste to Here'!G153))&gt;5,((CONCATENATE('Copy paste to Here'!G153," &amp; ",'Copy paste to Here'!D153,"  &amp;  ",'Copy paste to Here'!E153))),"Empty Cell")</f>
        <v>Surgical steel internally threaded labret, 16g (1.2mm) with flat top part with ferido glued multi crystals and resin cover &amp; Length: 10mm with 4mm top part  &amp;  Crystal Color: Clear</v>
      </c>
      <c r="B149" s="57" t="str">
        <f>'Copy paste to Here'!C153</f>
        <v>LBIFRC</v>
      </c>
      <c r="C149" s="57" t="s">
        <v>942</v>
      </c>
      <c r="D149" s="58">
        <f>Invoice!B153</f>
        <v>1</v>
      </c>
      <c r="E149" s="59">
        <f>'Shipping Invoice'!J153*$N$1</f>
        <v>47.58</v>
      </c>
      <c r="F149" s="59">
        <f t="shared" si="6"/>
        <v>47.58</v>
      </c>
      <c r="G149" s="60">
        <f t="shared" si="7"/>
        <v>47.58</v>
      </c>
      <c r="H149" s="63">
        <f t="shared" si="8"/>
        <v>47.58</v>
      </c>
    </row>
    <row r="150" spans="1:8" s="62" customFormat="1" ht="36">
      <c r="A150" s="56" t="str">
        <f>IF((LEN('Copy paste to Here'!G154))&gt;5,((CONCATENATE('Copy paste to Here'!G154," &amp; ",'Copy paste to Here'!D154,"  &amp;  ",'Copy paste to Here'!E154))),"Empty Cell")</f>
        <v>Surgical steel internally threaded labret, 16g (1.2mm) with bezel set jewel flat head sized 1.5mm to 4mm for triple tragus piercings &amp; Length: 6mm with 3mm top part  &amp;  Crystal Color: Rose</v>
      </c>
      <c r="B150" s="57" t="str">
        <f>'Copy paste to Here'!C154</f>
        <v>LBIRC</v>
      </c>
      <c r="C150" s="57" t="s">
        <v>943</v>
      </c>
      <c r="D150" s="58">
        <f>Invoice!B154</f>
        <v>2</v>
      </c>
      <c r="E150" s="59">
        <f>'Shipping Invoice'!J154*$N$1</f>
        <v>29.83</v>
      </c>
      <c r="F150" s="59">
        <f t="shared" si="6"/>
        <v>59.66</v>
      </c>
      <c r="G150" s="60">
        <f t="shared" si="7"/>
        <v>29.83</v>
      </c>
      <c r="H150" s="63">
        <f t="shared" si="8"/>
        <v>59.66</v>
      </c>
    </row>
    <row r="151" spans="1:8" s="62" customFormat="1" ht="36">
      <c r="A151" s="56" t="str">
        <f>IF((LEN('Copy paste to Here'!G155))&gt;5,((CONCATENATE('Copy paste to Here'!G155," &amp; ",'Copy paste to Here'!D155,"  &amp;  ",'Copy paste to Here'!E155))),"Empty Cell")</f>
        <v>Surgical steel internally threaded labret, 16g (1.2mm) with bezel set jewel flat head sized 1.5mm to 4mm for triple tragus piercings &amp; Length: 6mm with 3mm top part  &amp;  Crystal Color: Sapphire</v>
      </c>
      <c r="B151" s="57" t="str">
        <f>'Copy paste to Here'!C155</f>
        <v>LBIRC</v>
      </c>
      <c r="C151" s="57" t="s">
        <v>943</v>
      </c>
      <c r="D151" s="58">
        <f>Invoice!B155</f>
        <v>2</v>
      </c>
      <c r="E151" s="59">
        <f>'Shipping Invoice'!J155*$N$1</f>
        <v>29.83</v>
      </c>
      <c r="F151" s="59">
        <f t="shared" si="6"/>
        <v>59.66</v>
      </c>
      <c r="G151" s="60">
        <f t="shared" si="7"/>
        <v>29.83</v>
      </c>
      <c r="H151" s="63">
        <f t="shared" si="8"/>
        <v>59.66</v>
      </c>
    </row>
    <row r="152" spans="1:8" s="62" customFormat="1" ht="24">
      <c r="A152" s="56" t="str">
        <f>IF((LEN('Copy paste to Here'!G156))&gt;5,((CONCATENATE('Copy paste to Here'!G156," &amp; ",'Copy paste to Here'!D156,"  &amp;  ",'Copy paste to Here'!E156))),"Empty Cell")</f>
        <v>14g Flexible acrylic labret retainer with push in disc &amp; Length: 6mm  &amp;  Color: Clear</v>
      </c>
      <c r="B152" s="57" t="str">
        <f>'Copy paste to Here'!C156</f>
        <v>LBRT14</v>
      </c>
      <c r="C152" s="57" t="s">
        <v>836</v>
      </c>
      <c r="D152" s="58">
        <f>Invoice!B156</f>
        <v>12</v>
      </c>
      <c r="E152" s="59">
        <f>'Shipping Invoice'!J156*$N$1</f>
        <v>4.97</v>
      </c>
      <c r="F152" s="59">
        <f t="shared" si="6"/>
        <v>59.64</v>
      </c>
      <c r="G152" s="60">
        <f t="shared" si="7"/>
        <v>4.97</v>
      </c>
      <c r="H152" s="63">
        <f t="shared" si="8"/>
        <v>59.64</v>
      </c>
    </row>
    <row r="153" spans="1:8" s="62" customFormat="1" ht="24">
      <c r="A153" s="56" t="str">
        <f>IF((LEN('Copy paste to Here'!G157))&gt;5,((CONCATENATE('Copy paste to Here'!G157," &amp; ",'Copy paste to Here'!D157,"  &amp;  ",'Copy paste to Here'!E157))),"Empty Cell")</f>
        <v>16g Flexible acrylic labret retainer with push in disc &amp; Length: 6mm  &amp;  Color: Clear</v>
      </c>
      <c r="B153" s="57" t="str">
        <f>'Copy paste to Here'!C157</f>
        <v>LBRT16</v>
      </c>
      <c r="C153" s="57" t="s">
        <v>838</v>
      </c>
      <c r="D153" s="58">
        <f>Invoice!B157</f>
        <v>3</v>
      </c>
      <c r="E153" s="59">
        <f>'Shipping Invoice'!J157*$N$1</f>
        <v>4.97</v>
      </c>
      <c r="F153" s="59">
        <f t="shared" si="6"/>
        <v>14.91</v>
      </c>
      <c r="G153" s="60">
        <f t="shared" si="7"/>
        <v>4.97</v>
      </c>
      <c r="H153" s="63">
        <f t="shared" si="8"/>
        <v>14.91</v>
      </c>
    </row>
    <row r="154" spans="1:8" s="62" customFormat="1" ht="24">
      <c r="A154" s="56" t="str">
        <f>IF((LEN('Copy paste to Here'!G158))&gt;5,((CONCATENATE('Copy paste to Here'!G158," &amp; ",'Copy paste to Here'!D158,"  &amp;  ",'Copy paste to Here'!E158))),"Empty Cell")</f>
        <v>16g Flexible acrylic labret retainer with push in disc &amp; Length: 8mm  &amp;  Color: Clear</v>
      </c>
      <c r="B154" s="57" t="str">
        <f>'Copy paste to Here'!C158</f>
        <v>LBRT16</v>
      </c>
      <c r="C154" s="57" t="s">
        <v>838</v>
      </c>
      <c r="D154" s="58">
        <f>Invoice!B158</f>
        <v>19</v>
      </c>
      <c r="E154" s="59">
        <f>'Shipping Invoice'!J158*$N$1</f>
        <v>4.97</v>
      </c>
      <c r="F154" s="59">
        <f t="shared" si="6"/>
        <v>94.429999999999993</v>
      </c>
      <c r="G154" s="60">
        <f t="shared" si="7"/>
        <v>4.97</v>
      </c>
      <c r="H154" s="63">
        <f t="shared" si="8"/>
        <v>94.429999999999993</v>
      </c>
    </row>
    <row r="155" spans="1:8" s="62" customFormat="1" ht="24">
      <c r="A155" s="56" t="str">
        <f>IF((LEN('Copy paste to Here'!G159))&gt;5,((CONCATENATE('Copy paste to Here'!G159," &amp; ",'Copy paste to Here'!D159,"  &amp;  ",'Copy paste to Here'!E159))),"Empty Cell")</f>
        <v>16g Flexible acrylic labret retainer with push in disc &amp; Length: 10mm  &amp;  Color: Clear</v>
      </c>
      <c r="B155" s="57" t="str">
        <f>'Copy paste to Here'!C159</f>
        <v>LBRT16</v>
      </c>
      <c r="C155" s="57" t="s">
        <v>838</v>
      </c>
      <c r="D155" s="58">
        <f>Invoice!B159</f>
        <v>8</v>
      </c>
      <c r="E155" s="59">
        <f>'Shipping Invoice'!J159*$N$1</f>
        <v>4.97</v>
      </c>
      <c r="F155" s="59">
        <f t="shared" si="6"/>
        <v>39.76</v>
      </c>
      <c r="G155" s="60">
        <f t="shared" si="7"/>
        <v>4.97</v>
      </c>
      <c r="H155" s="63">
        <f t="shared" si="8"/>
        <v>39.76</v>
      </c>
    </row>
    <row r="156" spans="1:8" s="62" customFormat="1" ht="24">
      <c r="A156" s="56" t="str">
        <f>IF((LEN('Copy paste to Here'!G160))&gt;5,((CONCATENATE('Copy paste to Here'!G160," &amp; ",'Copy paste to Here'!D160,"  &amp;  ",'Copy paste to Here'!E160))),"Empty Cell")</f>
        <v>Premium PVD plated surgical steel labret, 16g (1.2mm) with a 3mm ball &amp; Length: 14mm  &amp;  Color: Black</v>
      </c>
      <c r="B156" s="57" t="str">
        <f>'Copy paste to Here'!C160</f>
        <v>LBTB3</v>
      </c>
      <c r="C156" s="57" t="s">
        <v>840</v>
      </c>
      <c r="D156" s="58">
        <f>Invoice!B160</f>
        <v>2</v>
      </c>
      <c r="E156" s="59">
        <f>'Shipping Invoice'!J160*$N$1</f>
        <v>20.95</v>
      </c>
      <c r="F156" s="59">
        <f t="shared" si="6"/>
        <v>41.9</v>
      </c>
      <c r="G156" s="60">
        <f t="shared" si="7"/>
        <v>20.95</v>
      </c>
      <c r="H156" s="63">
        <f t="shared" si="8"/>
        <v>41.9</v>
      </c>
    </row>
    <row r="157" spans="1:8" s="62" customFormat="1" ht="24">
      <c r="A157" s="56" t="str">
        <f>IF((LEN('Copy paste to Here'!G161))&gt;5,((CONCATENATE('Copy paste to Here'!G161," &amp; ",'Copy paste to Here'!D161,"  &amp;  ",'Copy paste to Here'!E161))),"Empty Cell")</f>
        <v>Anodized surgical steel labret, 14g (1.6mm) with a 4mm ball &amp; Length: 8mm  &amp;  Color: Black</v>
      </c>
      <c r="B157" s="57" t="str">
        <f>'Copy paste to Here'!C161</f>
        <v>LBTB4</v>
      </c>
      <c r="C157" s="57" t="s">
        <v>842</v>
      </c>
      <c r="D157" s="58">
        <f>Invoice!B161</f>
        <v>2</v>
      </c>
      <c r="E157" s="59">
        <f>'Shipping Invoice'!J161*$N$1</f>
        <v>20.95</v>
      </c>
      <c r="F157" s="59">
        <f t="shared" ref="F157:F210" si="9">D157*E157</f>
        <v>41.9</v>
      </c>
      <c r="G157" s="60">
        <f t="shared" si="7"/>
        <v>20.95</v>
      </c>
      <c r="H157" s="63">
        <f t="shared" si="8"/>
        <v>41.9</v>
      </c>
    </row>
    <row r="158" spans="1:8" s="62" customFormat="1" ht="24">
      <c r="A158" s="56" t="str">
        <f>IF((LEN('Copy paste to Here'!G162))&gt;5,((CONCATENATE('Copy paste to Here'!G162," &amp; ",'Copy paste to Here'!D162,"  &amp;  ",'Copy paste to Here'!E162))),"Empty Cell")</f>
        <v>Anodized surgical steel labret, 14g (1.6mm) with a 4mm ball &amp; Length: 8mm  &amp;  Color: Blue</v>
      </c>
      <c r="B158" s="57" t="str">
        <f>'Copy paste to Here'!C162</f>
        <v>LBTB4</v>
      </c>
      <c r="C158" s="57" t="s">
        <v>842</v>
      </c>
      <c r="D158" s="58">
        <f>Invoice!B162</f>
        <v>2</v>
      </c>
      <c r="E158" s="59">
        <f>'Shipping Invoice'!J162*$N$1</f>
        <v>20.95</v>
      </c>
      <c r="F158" s="59">
        <f t="shared" si="9"/>
        <v>41.9</v>
      </c>
      <c r="G158" s="60">
        <f t="shared" si="7"/>
        <v>20.95</v>
      </c>
      <c r="H158" s="63">
        <f t="shared" si="8"/>
        <v>41.9</v>
      </c>
    </row>
    <row r="159" spans="1:8" s="62" customFormat="1" ht="24">
      <c r="A159" s="56" t="str">
        <f>IF((LEN('Copy paste to Here'!G163))&gt;5,((CONCATENATE('Copy paste to Here'!G163," &amp; ",'Copy paste to Here'!D163,"  &amp;  ",'Copy paste to Here'!E163))),"Empty Cell")</f>
        <v>Anodized surgical steel labret, 14g (1.6mm) with a 4mm ball &amp; Length: 8mm  &amp;  Color: Rainbow</v>
      </c>
      <c r="B159" s="57" t="str">
        <f>'Copy paste to Here'!C163</f>
        <v>LBTB4</v>
      </c>
      <c r="C159" s="57" t="s">
        <v>842</v>
      </c>
      <c r="D159" s="58">
        <f>Invoice!B163</f>
        <v>2</v>
      </c>
      <c r="E159" s="59">
        <f>'Shipping Invoice'!J163*$N$1</f>
        <v>20.95</v>
      </c>
      <c r="F159" s="59">
        <f t="shared" si="9"/>
        <v>41.9</v>
      </c>
      <c r="G159" s="60">
        <f t="shared" si="7"/>
        <v>20.95</v>
      </c>
      <c r="H159" s="63">
        <f t="shared" si="8"/>
        <v>41.9</v>
      </c>
    </row>
    <row r="160" spans="1:8" s="62" customFormat="1" ht="36">
      <c r="A160" s="56" t="str">
        <f>IF((LEN('Copy paste to Here'!G164))&gt;5,((CONCATENATE('Copy paste to Here'!G164," &amp; ",'Copy paste to Here'!D164,"  &amp;  ",'Copy paste to Here'!E164))),"Empty Cell")</f>
        <v>Anodized 316L steel labret, 16g (1.2mm) with an internally threaded 2.5mm crystal top &amp; Length: 6mm  &amp;  Crystal Color: Amethyst / Black Anodized</v>
      </c>
      <c r="B160" s="57" t="str">
        <f>'Copy paste to Here'!C164</f>
        <v>LBTC25</v>
      </c>
      <c r="C160" s="57" t="s">
        <v>844</v>
      </c>
      <c r="D160" s="58">
        <f>Invoice!B164</f>
        <v>3</v>
      </c>
      <c r="E160" s="59">
        <f>'Shipping Invoice'!J164*$N$1</f>
        <v>35.159999999999997</v>
      </c>
      <c r="F160" s="59">
        <f t="shared" si="9"/>
        <v>105.47999999999999</v>
      </c>
      <c r="G160" s="60">
        <f t="shared" si="7"/>
        <v>35.159999999999997</v>
      </c>
      <c r="H160" s="63">
        <f t="shared" si="8"/>
        <v>105.47999999999999</v>
      </c>
    </row>
    <row r="161" spans="1:8" s="62" customFormat="1" ht="36">
      <c r="A161" s="56" t="str">
        <f>IF((LEN('Copy paste to Here'!G165))&gt;5,((CONCATENATE('Copy paste to Here'!G165," &amp; ",'Copy paste to Here'!D165,"  &amp;  ",'Copy paste to Here'!E165))),"Empty Cell")</f>
        <v>Anodized 316L steel labret, 16g (1.2mm) with an internally threaded 2.5mm crystal top &amp; Length: 8mm  &amp;  Crystal Color: Rose / Black Anodized</v>
      </c>
      <c r="B161" s="57" t="str">
        <f>'Copy paste to Here'!C165</f>
        <v>LBTC25</v>
      </c>
      <c r="C161" s="57" t="s">
        <v>844</v>
      </c>
      <c r="D161" s="58">
        <f>Invoice!B165</f>
        <v>4</v>
      </c>
      <c r="E161" s="59">
        <f>'Shipping Invoice'!J165*$N$1</f>
        <v>35.159999999999997</v>
      </c>
      <c r="F161" s="59">
        <f t="shared" si="9"/>
        <v>140.63999999999999</v>
      </c>
      <c r="G161" s="60">
        <f t="shared" si="7"/>
        <v>35.159999999999997</v>
      </c>
      <c r="H161" s="63">
        <f t="shared" si="8"/>
        <v>140.63999999999999</v>
      </c>
    </row>
    <row r="162" spans="1:8" s="62" customFormat="1" ht="36">
      <c r="A162" s="56" t="str">
        <f>IF((LEN('Copy paste to Here'!G166))&gt;5,((CONCATENATE('Copy paste to Here'!G166," &amp; ",'Copy paste to Here'!D166,"  &amp;  ",'Copy paste to Here'!E166))),"Empty Cell")</f>
        <v>Anodized 316L steel labret, 16g (1.2mm) with an internally threaded 2.5mm crystal top &amp; Length: 8mm  &amp;  Crystal Color: Sapphire / Black Anodized</v>
      </c>
      <c r="B162" s="57" t="str">
        <f>'Copy paste to Here'!C166</f>
        <v>LBTC25</v>
      </c>
      <c r="C162" s="57" t="s">
        <v>844</v>
      </c>
      <c r="D162" s="58">
        <f>Invoice!B166</f>
        <v>4</v>
      </c>
      <c r="E162" s="59">
        <f>'Shipping Invoice'!J166*$N$1</f>
        <v>35.159999999999997</v>
      </c>
      <c r="F162" s="59">
        <f t="shared" si="9"/>
        <v>140.63999999999999</v>
      </c>
      <c r="G162" s="60">
        <f t="shared" si="7"/>
        <v>35.159999999999997</v>
      </c>
      <c r="H162" s="63">
        <f t="shared" si="8"/>
        <v>140.63999999999999</v>
      </c>
    </row>
    <row r="163" spans="1:8" s="62" customFormat="1" ht="36">
      <c r="A163" s="56" t="str">
        <f>IF((LEN('Copy paste to Here'!G167))&gt;5,((CONCATENATE('Copy paste to Here'!G167," &amp; ",'Copy paste to Here'!D167,"  &amp;  ",'Copy paste to Here'!E167))),"Empty Cell")</f>
        <v>Anodized 316L steel labret, 16g (1.2mm) with an internally threaded 2.5mm crystal top &amp; Length: 8mm  &amp;  Crystal Color: Light Siam / Black Anodized</v>
      </c>
      <c r="B163" s="57" t="str">
        <f>'Copy paste to Here'!C167</f>
        <v>LBTC25</v>
      </c>
      <c r="C163" s="57" t="s">
        <v>844</v>
      </c>
      <c r="D163" s="58">
        <f>Invoice!B167</f>
        <v>39</v>
      </c>
      <c r="E163" s="59">
        <f>'Shipping Invoice'!J167*$N$1</f>
        <v>35.159999999999997</v>
      </c>
      <c r="F163" s="59">
        <f t="shared" si="9"/>
        <v>1371.2399999999998</v>
      </c>
      <c r="G163" s="60">
        <f t="shared" si="7"/>
        <v>35.159999999999997</v>
      </c>
      <c r="H163" s="63">
        <f t="shared" si="8"/>
        <v>1371.2399999999998</v>
      </c>
    </row>
    <row r="164" spans="1:8" s="62" customFormat="1" ht="24">
      <c r="A164" s="56" t="str">
        <f>IF((LEN('Copy paste to Here'!G168))&gt;5,((CONCATENATE('Copy paste to Here'!G168," &amp; ",'Copy paste to Here'!D168,"  &amp;  ",'Copy paste to Here'!E168))),"Empty Cell")</f>
        <v>Anodized surgical steel labret, 16g (1.2mm) with a 3mm dice &amp; Length: 10mm  &amp;  Color: Blue</v>
      </c>
      <c r="B164" s="57" t="str">
        <f>'Copy paste to Here'!C168</f>
        <v>LBTDI3</v>
      </c>
      <c r="C164" s="57" t="s">
        <v>850</v>
      </c>
      <c r="D164" s="58">
        <f>Invoice!B168</f>
        <v>2</v>
      </c>
      <c r="E164" s="59">
        <f>'Shipping Invoice'!J168*$N$1</f>
        <v>32.31</v>
      </c>
      <c r="F164" s="59">
        <f t="shared" si="9"/>
        <v>64.62</v>
      </c>
      <c r="G164" s="60">
        <f t="shared" si="7"/>
        <v>32.31</v>
      </c>
      <c r="H164" s="63">
        <f t="shared" si="8"/>
        <v>64.62</v>
      </c>
    </row>
    <row r="165" spans="1:8" s="62" customFormat="1" ht="24">
      <c r="A165" s="56" t="str">
        <f>IF((LEN('Copy paste to Here'!G169))&gt;5,((CONCATENATE('Copy paste to Here'!G169," &amp; ",'Copy paste to Here'!D169,"  &amp;  ",'Copy paste to Here'!E169))),"Empty Cell")</f>
        <v>Anodized surgical steel labret, 16g (1.2mm) with a 3mm dice &amp; Length: 10mm  &amp;  Color: Rainbow</v>
      </c>
      <c r="B165" s="57" t="str">
        <f>'Copy paste to Here'!C169</f>
        <v>LBTDI3</v>
      </c>
      <c r="C165" s="57" t="s">
        <v>850</v>
      </c>
      <c r="D165" s="58">
        <f>Invoice!B169</f>
        <v>2</v>
      </c>
      <c r="E165" s="59">
        <f>'Shipping Invoice'!J169*$N$1</f>
        <v>32.31</v>
      </c>
      <c r="F165" s="59">
        <f t="shared" si="9"/>
        <v>64.62</v>
      </c>
      <c r="G165" s="60">
        <f t="shared" si="7"/>
        <v>32.31</v>
      </c>
      <c r="H165" s="63">
        <f t="shared" si="8"/>
        <v>64.62</v>
      </c>
    </row>
    <row r="166" spans="1:8" s="62" customFormat="1" ht="24">
      <c r="A166" s="56" t="str">
        <f>IF((LEN('Copy paste to Here'!G170))&gt;5,((CONCATENATE('Copy paste to Here'!G170," &amp; ",'Copy paste to Here'!D170,"  &amp;  ",'Copy paste to Here'!E170))),"Empty Cell")</f>
        <v xml:space="preserve">Clear acrylic flexible nose bone retainer, 22g (0.6mm) and 20g (0.8mm) with 2mm flat disk shaped top &amp; Gauge: 0.8mm  &amp;  </v>
      </c>
      <c r="B166" s="57" t="str">
        <f>'Copy paste to Here'!C170</f>
        <v>NBRTD</v>
      </c>
      <c r="C166" s="57" t="s">
        <v>852</v>
      </c>
      <c r="D166" s="58">
        <f>Invoice!B170</f>
        <v>3</v>
      </c>
      <c r="E166" s="59">
        <f>'Shipping Invoice'!J170*$N$1</f>
        <v>4.97</v>
      </c>
      <c r="F166" s="59">
        <f t="shared" si="9"/>
        <v>14.91</v>
      </c>
      <c r="G166" s="60">
        <f t="shared" si="7"/>
        <v>4.97</v>
      </c>
      <c r="H166" s="63">
        <f t="shared" si="8"/>
        <v>14.91</v>
      </c>
    </row>
    <row r="167" spans="1:8" s="62" customFormat="1" ht="24">
      <c r="A167" s="56" t="str">
        <f>IF((LEN('Copy paste to Here'!G171))&gt;5,((CONCATENATE('Copy paste to Here'!G171," &amp; ",'Copy paste to Here'!D171,"  &amp;  ",'Copy paste to Here'!E171))),"Empty Cell")</f>
        <v xml:space="preserve">Surgical steel nose bone, 18g (1mm) with 2mm round top with bezel set crystal &amp; Crystal Color: Sapphire  &amp;  </v>
      </c>
      <c r="B167" s="57" t="str">
        <f>'Copy paste to Here'!C171</f>
        <v>NBSB18</v>
      </c>
      <c r="C167" s="57" t="s">
        <v>855</v>
      </c>
      <c r="D167" s="58">
        <f>Invoice!B171</f>
        <v>4</v>
      </c>
      <c r="E167" s="59">
        <f>'Shipping Invoice'!J171*$N$1</f>
        <v>15.27</v>
      </c>
      <c r="F167" s="59">
        <f t="shared" si="9"/>
        <v>61.08</v>
      </c>
      <c r="G167" s="60">
        <f t="shared" si="7"/>
        <v>15.27</v>
      </c>
      <c r="H167" s="63">
        <f t="shared" si="8"/>
        <v>61.08</v>
      </c>
    </row>
    <row r="168" spans="1:8" s="62" customFormat="1" ht="24">
      <c r="A168" s="56" t="str">
        <f>IF((LEN('Copy paste to Here'!G172))&gt;5,((CONCATENATE('Copy paste to Here'!G172," &amp; ",'Copy paste to Here'!D172,"  &amp;  ",'Copy paste to Here'!E172))),"Empty Cell")</f>
        <v xml:space="preserve">Anodized surgical steel nose bone, 18g (1mm) with clear round crystal top &amp; Color: Black Anodized w/ Clear crystal  &amp;  </v>
      </c>
      <c r="B168" s="57" t="str">
        <f>'Copy paste to Here'!C172</f>
        <v>NBTS</v>
      </c>
      <c r="C168" s="57" t="s">
        <v>857</v>
      </c>
      <c r="D168" s="58">
        <f>Invoice!B172</f>
        <v>2</v>
      </c>
      <c r="E168" s="59">
        <f>'Shipping Invoice'!J172*$N$1</f>
        <v>17.399999999999999</v>
      </c>
      <c r="F168" s="59">
        <f t="shared" si="9"/>
        <v>34.799999999999997</v>
      </c>
      <c r="G168" s="60">
        <f t="shared" si="7"/>
        <v>17.399999999999999</v>
      </c>
      <c r="H168" s="63">
        <f t="shared" si="8"/>
        <v>34.799999999999997</v>
      </c>
    </row>
    <row r="169" spans="1:8" s="62" customFormat="1" ht="24">
      <c r="A169" s="56" t="str">
        <f>IF((LEN('Copy paste to Here'!G173))&gt;5,((CONCATENATE('Copy paste to Here'!G173," &amp; ",'Copy paste to Here'!D173,"  &amp;  ",'Copy paste to Here'!E173))),"Empty Cell")</f>
        <v xml:space="preserve">Anodized surgical steel nose bone, 18g (1mm) with clear round crystal top &amp; Color: Black Anodized w/ AB crystal  &amp;  </v>
      </c>
      <c r="B169" s="57" t="str">
        <f>'Copy paste to Here'!C173</f>
        <v>NBTS</v>
      </c>
      <c r="C169" s="57" t="s">
        <v>857</v>
      </c>
      <c r="D169" s="58">
        <f>Invoice!B173</f>
        <v>3</v>
      </c>
      <c r="E169" s="59">
        <f>'Shipping Invoice'!J173*$N$1</f>
        <v>17.399999999999999</v>
      </c>
      <c r="F169" s="59">
        <f t="shared" si="9"/>
        <v>52.199999999999996</v>
      </c>
      <c r="G169" s="60">
        <f t="shared" si="7"/>
        <v>17.399999999999999</v>
      </c>
      <c r="H169" s="63">
        <f t="shared" si="8"/>
        <v>52.199999999999996</v>
      </c>
    </row>
    <row r="170" spans="1:8" s="62" customFormat="1" ht="36">
      <c r="A170" s="56" t="str">
        <f>IF((LEN('Copy paste to Here'!G174))&gt;5,((CONCATENATE('Copy paste to Here'!G174," &amp; ",'Copy paste to Here'!D174,"  &amp;  ",'Copy paste to Here'!E174))),"Empty Cell")</f>
        <v>316L steel ball closure ring, 16g (1.2mm) with a 4mm rounded disk with a bezel set flat crystal &amp; Length: 8mm  &amp;  Crystal Color: Emerald</v>
      </c>
      <c r="B170" s="57" t="str">
        <f>'Copy paste to Here'!C174</f>
        <v>RCCR4</v>
      </c>
      <c r="C170" s="57" t="s">
        <v>861</v>
      </c>
      <c r="D170" s="58">
        <f>Invoice!B174</f>
        <v>4</v>
      </c>
      <c r="E170" s="59">
        <f>'Shipping Invoice'!J174*$N$1</f>
        <v>24.5</v>
      </c>
      <c r="F170" s="59">
        <f t="shared" si="9"/>
        <v>98</v>
      </c>
      <c r="G170" s="60">
        <f t="shared" si="7"/>
        <v>24.5</v>
      </c>
      <c r="H170" s="63">
        <f t="shared" si="8"/>
        <v>98</v>
      </c>
    </row>
    <row r="171" spans="1:8" s="62" customFormat="1" ht="24">
      <c r="A171" s="56" t="str">
        <f>IF((LEN('Copy paste to Here'!G175))&gt;5,((CONCATENATE('Copy paste to Here'!G175," &amp; ",'Copy paste to Here'!D175,"  &amp;  ",'Copy paste to Here'!E175))),"Empty Cell")</f>
        <v>316L Surgical steel septum retainer in a simple inverted U shape &amp; Gauge: 1.2mm  &amp;  Length: 10mm</v>
      </c>
      <c r="B171" s="57" t="str">
        <f>'Copy paste to Here'!C175</f>
        <v>SEPA</v>
      </c>
      <c r="C171" s="57" t="s">
        <v>944</v>
      </c>
      <c r="D171" s="58">
        <f>Invoice!B175</f>
        <v>2</v>
      </c>
      <c r="E171" s="59">
        <f>'Shipping Invoice'!J175*$N$1</f>
        <v>12.07</v>
      </c>
      <c r="F171" s="59">
        <f t="shared" si="9"/>
        <v>24.14</v>
      </c>
      <c r="G171" s="60">
        <f t="shared" si="7"/>
        <v>12.07</v>
      </c>
      <c r="H171" s="63">
        <f t="shared" si="8"/>
        <v>24.14</v>
      </c>
    </row>
    <row r="172" spans="1:8" s="62" customFormat="1" ht="24">
      <c r="A172" s="56" t="str">
        <f>IF((LEN('Copy paste to Here'!G176))&gt;5,((CONCATENATE('Copy paste to Here'!G176," &amp; ",'Copy paste to Here'!D176,"  &amp;  ",'Copy paste to Here'!E176))),"Empty Cell")</f>
        <v>316L Surgical steel septum retainer in a simple inverted U shape &amp; Gauge: 1.6mm  &amp;  Length: 10mm</v>
      </c>
      <c r="B172" s="57" t="str">
        <f>'Copy paste to Here'!C176</f>
        <v>SEPA</v>
      </c>
      <c r="C172" s="57" t="s">
        <v>945</v>
      </c>
      <c r="D172" s="58">
        <f>Invoice!B176</f>
        <v>2</v>
      </c>
      <c r="E172" s="59">
        <f>'Shipping Invoice'!J176*$N$1</f>
        <v>12.07</v>
      </c>
      <c r="F172" s="59">
        <f t="shared" si="9"/>
        <v>24.14</v>
      </c>
      <c r="G172" s="60">
        <f t="shared" si="7"/>
        <v>12.07</v>
      </c>
      <c r="H172" s="63">
        <f t="shared" si="8"/>
        <v>24.14</v>
      </c>
    </row>
    <row r="173" spans="1:8" s="62" customFormat="1" ht="24">
      <c r="A173" s="56" t="str">
        <f>IF((LEN('Copy paste to Here'!G177))&gt;5,((CONCATENATE('Copy paste to Here'!G177," &amp; ",'Copy paste to Here'!D177,"  &amp;  ",'Copy paste to Here'!E177))),"Empty Cell")</f>
        <v>316L steel septum retainer in a simple inverted U shape with outward pointing ends &amp; Gauge: 1.2mm  &amp;  Length: 10mm</v>
      </c>
      <c r="B173" s="57" t="str">
        <f>'Copy paste to Here'!C177</f>
        <v>SEPB</v>
      </c>
      <c r="C173" s="57" t="s">
        <v>946</v>
      </c>
      <c r="D173" s="58">
        <f>Invoice!B177</f>
        <v>3</v>
      </c>
      <c r="E173" s="59">
        <f>'Shipping Invoice'!J177*$N$1</f>
        <v>12.07</v>
      </c>
      <c r="F173" s="59">
        <f t="shared" si="9"/>
        <v>36.21</v>
      </c>
      <c r="G173" s="60">
        <f t="shared" si="7"/>
        <v>12.07</v>
      </c>
      <c r="H173" s="63">
        <f t="shared" si="8"/>
        <v>36.21</v>
      </c>
    </row>
    <row r="174" spans="1:8" s="62" customFormat="1" ht="24">
      <c r="A174" s="56" t="str">
        <f>IF((LEN('Copy paste to Here'!G178))&gt;5,((CONCATENATE('Copy paste to Here'!G178," &amp; ",'Copy paste to Here'!D178,"  &amp;  ",'Copy paste to Here'!E178))),"Empty Cell")</f>
        <v>316L steel septum retainer in a simple inverted U shape with outward pointing ends &amp; Gauge: 1.2mm  &amp;  Length: 12mm</v>
      </c>
      <c r="B174" s="57" t="str">
        <f>'Copy paste to Here'!C178</f>
        <v>SEPB</v>
      </c>
      <c r="C174" s="57" t="s">
        <v>946</v>
      </c>
      <c r="D174" s="58">
        <f>Invoice!B178</f>
        <v>3</v>
      </c>
      <c r="E174" s="59">
        <f>'Shipping Invoice'!J178*$N$1</f>
        <v>12.07</v>
      </c>
      <c r="F174" s="59">
        <f t="shared" si="9"/>
        <v>36.21</v>
      </c>
      <c r="G174" s="60">
        <f t="shared" si="7"/>
        <v>12.07</v>
      </c>
      <c r="H174" s="63">
        <f t="shared" si="8"/>
        <v>36.21</v>
      </c>
    </row>
    <row r="175" spans="1:8" s="62" customFormat="1" ht="24">
      <c r="A175" s="56" t="str">
        <f>IF((LEN('Copy paste to Here'!G179))&gt;5,((CONCATENATE('Copy paste to Here'!G179," &amp; ",'Copy paste to Here'!D179,"  &amp;  ",'Copy paste to Here'!E179))),"Empty Cell")</f>
        <v>316L steel septum retainer in a simple inverted U shape with outward pointing ends &amp; Gauge: 1.6mm  &amp;  Length: 12mm</v>
      </c>
      <c r="B175" s="57" t="str">
        <f>'Copy paste to Here'!C179</f>
        <v>SEPB</v>
      </c>
      <c r="C175" s="57" t="s">
        <v>947</v>
      </c>
      <c r="D175" s="58">
        <f>Invoice!B179</f>
        <v>3</v>
      </c>
      <c r="E175" s="59">
        <f>'Shipping Invoice'!J179*$N$1</f>
        <v>12.07</v>
      </c>
      <c r="F175" s="59">
        <f t="shared" si="9"/>
        <v>36.21</v>
      </c>
      <c r="G175" s="60">
        <f t="shared" si="7"/>
        <v>12.07</v>
      </c>
      <c r="H175" s="63">
        <f t="shared" si="8"/>
        <v>36.21</v>
      </c>
    </row>
    <row r="176" spans="1:8" s="62" customFormat="1" ht="24">
      <c r="A176" s="56" t="str">
        <f>IF((LEN('Copy paste to Here'!G180))&gt;5,((CONCATENATE('Copy paste to Here'!G180," &amp; ",'Copy paste to Here'!D180,"  &amp;  ",'Copy paste to Here'!E180))),"Empty Cell")</f>
        <v>316L steel septum retainer in a simple inverted U shape with outward pointing ends &amp; Gauge: 2mm  &amp;  Length: 12mm</v>
      </c>
      <c r="B176" s="57" t="str">
        <f>'Copy paste to Here'!C180</f>
        <v>SEPB</v>
      </c>
      <c r="C176" s="57" t="s">
        <v>948</v>
      </c>
      <c r="D176" s="58">
        <f>Invoice!B180</f>
        <v>3</v>
      </c>
      <c r="E176" s="59">
        <f>'Shipping Invoice'!J180*$N$1</f>
        <v>12.07</v>
      </c>
      <c r="F176" s="59">
        <f t="shared" si="9"/>
        <v>36.21</v>
      </c>
      <c r="G176" s="60">
        <f t="shared" si="7"/>
        <v>12.07</v>
      </c>
      <c r="H176" s="63">
        <f t="shared" si="8"/>
        <v>36.21</v>
      </c>
    </row>
    <row r="177" spans="1:8" s="62" customFormat="1" ht="36">
      <c r="A177" s="56" t="str">
        <f>IF((LEN('Copy paste to Here'!G181))&gt;5,((CONCATENATE('Copy paste to Here'!G181," &amp; ",'Copy paste to Here'!D181,"  &amp;  ",'Copy paste to Here'!E181))),"Empty Cell")</f>
        <v>PVD plated 316L steel septum retainer in a simple inverted U shape &amp; Pincher Size: Thickness 1.6mm &amp; width 10mm  &amp;  Color: Black</v>
      </c>
      <c r="B177" s="57" t="str">
        <f>'Copy paste to Here'!C181</f>
        <v>SEPTA</v>
      </c>
      <c r="C177" s="57" t="s">
        <v>949</v>
      </c>
      <c r="D177" s="58">
        <f>Invoice!B181</f>
        <v>2</v>
      </c>
      <c r="E177" s="59">
        <f>'Shipping Invoice'!J181*$N$1</f>
        <v>24.5</v>
      </c>
      <c r="F177" s="59">
        <f t="shared" si="9"/>
        <v>49</v>
      </c>
      <c r="G177" s="60">
        <f t="shared" si="7"/>
        <v>24.5</v>
      </c>
      <c r="H177" s="63">
        <f t="shared" si="8"/>
        <v>49</v>
      </c>
    </row>
    <row r="178" spans="1:8" s="62" customFormat="1" ht="36">
      <c r="A178" s="56" t="str">
        <f>IF((LEN('Copy paste to Here'!G182))&gt;5,((CONCATENATE('Copy paste to Here'!G182," &amp; ",'Copy paste to Here'!D182,"  &amp;  ",'Copy paste to Here'!E182))),"Empty Cell")</f>
        <v>PVD plated 316L steel septum retainer in a simple inverted U shape &amp; Pincher Size: Thickness 1.2mm &amp; width 10mm  &amp;  Color: Black</v>
      </c>
      <c r="B178" s="57" t="str">
        <f>'Copy paste to Here'!C182</f>
        <v>SEPTA</v>
      </c>
      <c r="C178" s="57" t="s">
        <v>950</v>
      </c>
      <c r="D178" s="58">
        <f>Invoice!B182</f>
        <v>2</v>
      </c>
      <c r="E178" s="59">
        <f>'Shipping Invoice'!J182*$N$1</f>
        <v>24.5</v>
      </c>
      <c r="F178" s="59">
        <f t="shared" si="9"/>
        <v>49</v>
      </c>
      <c r="G178" s="60">
        <f t="shared" si="7"/>
        <v>24.5</v>
      </c>
      <c r="H178" s="63">
        <f t="shared" si="8"/>
        <v>49</v>
      </c>
    </row>
    <row r="179" spans="1:8" s="62" customFormat="1" ht="36">
      <c r="A179" s="56" t="str">
        <f>IF((LEN('Copy paste to Here'!G183))&gt;5,((CONCATENATE('Copy paste to Here'!G183," &amp; ",'Copy paste to Here'!D183,"  &amp;  ",'Copy paste to Here'!E183))),"Empty Cell")</f>
        <v>Black PVD plated 316L steel septum retainer in a simple inverted U shape with outward pointing ends &amp; Gauge: 3mm  &amp;  Length: 12mm</v>
      </c>
      <c r="B179" s="57" t="str">
        <f>'Copy paste to Here'!C183</f>
        <v>SEPTB</v>
      </c>
      <c r="C179" s="57" t="s">
        <v>951</v>
      </c>
      <c r="D179" s="58">
        <f>Invoice!B183</f>
        <v>12</v>
      </c>
      <c r="E179" s="59">
        <f>'Shipping Invoice'!J183*$N$1</f>
        <v>26.28</v>
      </c>
      <c r="F179" s="59">
        <f t="shared" si="9"/>
        <v>315.36</v>
      </c>
      <c r="G179" s="60">
        <f t="shared" si="7"/>
        <v>26.28</v>
      </c>
      <c r="H179" s="63">
        <f t="shared" si="8"/>
        <v>315.36</v>
      </c>
    </row>
    <row r="180" spans="1:8" s="62" customFormat="1" ht="25.5">
      <c r="A180" s="56" t="str">
        <f>IF((LEN('Copy paste to Here'!G184))&gt;5,((CONCATENATE('Copy paste to Here'!G184," &amp; ",'Copy paste to Here'!D184,"  &amp;  ",'Copy paste to Here'!E184))),"Empty Cell")</f>
        <v>Surgical steel eyebrow spiral, 18g (1mm) with two 3mm bezel set half jewel balls &amp; Size: 8mm  &amp;  Cz Color: Clear</v>
      </c>
      <c r="B180" s="57" t="str">
        <f>'Copy paste to Here'!C184</f>
        <v>SP18HJB3</v>
      </c>
      <c r="C180" s="57" t="s">
        <v>876</v>
      </c>
      <c r="D180" s="58">
        <f>Invoice!B184</f>
        <v>2</v>
      </c>
      <c r="E180" s="59">
        <f>'Shipping Invoice'!J184*$N$1</f>
        <v>31.25</v>
      </c>
      <c r="F180" s="59">
        <f t="shared" si="9"/>
        <v>62.5</v>
      </c>
      <c r="G180" s="60">
        <f t="shared" si="7"/>
        <v>31.25</v>
      </c>
      <c r="H180" s="63">
        <f t="shared" si="8"/>
        <v>62.5</v>
      </c>
    </row>
    <row r="181" spans="1:8" s="62" customFormat="1" ht="24">
      <c r="A181" s="56" t="str">
        <f>IF((LEN('Copy paste to Here'!G185))&gt;5,((CONCATENATE('Copy paste to Here'!G185," &amp; ",'Copy paste to Here'!D185,"  &amp;  ",'Copy paste to Here'!E185))),"Empty Cell")</f>
        <v>Premium PVD plated surgical steel eyebrow spiral, 16g (1.2mm) with two 3mm balls &amp; Length: 10mm  &amp;  Color: Pink</v>
      </c>
      <c r="B181" s="57" t="str">
        <f>'Copy paste to Here'!C185</f>
        <v>SPETB</v>
      </c>
      <c r="C181" s="57" t="s">
        <v>606</v>
      </c>
      <c r="D181" s="58">
        <f>Invoice!B185</f>
        <v>3</v>
      </c>
      <c r="E181" s="59">
        <f>'Shipping Invoice'!J185*$N$1</f>
        <v>24.5</v>
      </c>
      <c r="F181" s="59">
        <f t="shared" si="9"/>
        <v>73.5</v>
      </c>
      <c r="G181" s="60">
        <f t="shared" si="7"/>
        <v>24.5</v>
      </c>
      <c r="H181" s="63">
        <f t="shared" si="8"/>
        <v>73.5</v>
      </c>
    </row>
    <row r="182" spans="1:8" s="62" customFormat="1" ht="24">
      <c r="A182" s="56" t="str">
        <f>IF((LEN('Copy paste to Here'!G186))&gt;5,((CONCATENATE('Copy paste to Here'!G186," &amp; ",'Copy paste to Here'!D186,"  &amp;  ",'Copy paste to Here'!E186))),"Empty Cell")</f>
        <v>Anodized surgical steel eyebrow spiral, 20g (0.8mm) with two 3mm balls &amp; Length: 6mm  &amp;  Color: Black</v>
      </c>
      <c r="B182" s="57" t="str">
        <f>'Copy paste to Here'!C186</f>
        <v>SPT20B</v>
      </c>
      <c r="C182" s="57" t="s">
        <v>878</v>
      </c>
      <c r="D182" s="58">
        <f>Invoice!B186</f>
        <v>3</v>
      </c>
      <c r="E182" s="59">
        <f>'Shipping Invoice'!J186*$N$1</f>
        <v>20.95</v>
      </c>
      <c r="F182" s="59">
        <f t="shared" si="9"/>
        <v>62.849999999999994</v>
      </c>
      <c r="G182" s="60">
        <f t="shared" si="7"/>
        <v>20.95</v>
      </c>
      <c r="H182" s="63">
        <f t="shared" si="8"/>
        <v>62.849999999999994</v>
      </c>
    </row>
    <row r="183" spans="1:8" s="62" customFormat="1" ht="24">
      <c r="A183" s="56" t="str">
        <f>IF((LEN('Copy paste to Here'!G187))&gt;5,((CONCATENATE('Copy paste to Here'!G187," &amp; ",'Copy paste to Here'!D187,"  &amp;  ",'Copy paste to Here'!E187))),"Empty Cell")</f>
        <v>Anodized surgical steel eyebrow spiral, 20g (0.8mm) with two 3mm balls &amp; Length: 8mm  &amp;  Color: Black</v>
      </c>
      <c r="B183" s="57" t="str">
        <f>'Copy paste to Here'!C187</f>
        <v>SPT20B</v>
      </c>
      <c r="C183" s="57" t="s">
        <v>878</v>
      </c>
      <c r="D183" s="58">
        <f>Invoice!B187</f>
        <v>1</v>
      </c>
      <c r="E183" s="59">
        <f>'Shipping Invoice'!J187*$N$1</f>
        <v>20.95</v>
      </c>
      <c r="F183" s="59">
        <f t="shared" si="9"/>
        <v>20.95</v>
      </c>
      <c r="G183" s="60">
        <f t="shared" si="7"/>
        <v>20.95</v>
      </c>
      <c r="H183" s="63">
        <f t="shared" si="8"/>
        <v>20.95</v>
      </c>
    </row>
    <row r="184" spans="1:8" s="62" customFormat="1" ht="24">
      <c r="A184" s="56" t="str">
        <f>IF((LEN('Copy paste to Here'!G188))&gt;5,((CONCATENATE('Copy paste to Here'!G188," &amp; ",'Copy paste to Here'!D188,"  &amp;  ",'Copy paste to Here'!E188))),"Empty Cell")</f>
        <v>Anodized surgical steel eyebrow spiral, 20g (0.8mm) with two 3mm balls &amp; Length: 10mm  &amp;  Color: Black</v>
      </c>
      <c r="B184" s="57" t="str">
        <f>'Copy paste to Here'!C188</f>
        <v>SPT20B</v>
      </c>
      <c r="C184" s="57" t="s">
        <v>878</v>
      </c>
      <c r="D184" s="58">
        <f>Invoice!B188</f>
        <v>1</v>
      </c>
      <c r="E184" s="59">
        <f>'Shipping Invoice'!J188*$N$1</f>
        <v>20.95</v>
      </c>
      <c r="F184" s="59">
        <f t="shared" si="9"/>
        <v>20.95</v>
      </c>
      <c r="G184" s="60">
        <f t="shared" si="7"/>
        <v>20.95</v>
      </c>
      <c r="H184" s="63">
        <f t="shared" si="8"/>
        <v>20.95</v>
      </c>
    </row>
    <row r="185" spans="1:8" s="62" customFormat="1" ht="24">
      <c r="A185" s="56" t="str">
        <f>IF((LEN('Copy paste to Here'!G189))&gt;5,((CONCATENATE('Copy paste to Here'!G189," &amp; ",'Copy paste to Here'!D189,"  &amp;  ",'Copy paste to Here'!E189))),"Empty Cell")</f>
        <v>Anodized surgical steel eyebrow spiral, 20g (0.8mm) with two 3mm cones &amp; Length: 6mm  &amp;  Color: Black</v>
      </c>
      <c r="B185" s="57" t="str">
        <f>'Copy paste to Here'!C189</f>
        <v>SPT20CN</v>
      </c>
      <c r="C185" s="57" t="s">
        <v>880</v>
      </c>
      <c r="D185" s="58">
        <f>Invoice!B189</f>
        <v>1</v>
      </c>
      <c r="E185" s="59">
        <f>'Shipping Invoice'!J189*$N$1</f>
        <v>20.95</v>
      </c>
      <c r="F185" s="59">
        <f t="shared" si="9"/>
        <v>20.95</v>
      </c>
      <c r="G185" s="60">
        <f t="shared" si="7"/>
        <v>20.95</v>
      </c>
      <c r="H185" s="63">
        <f t="shared" si="8"/>
        <v>20.95</v>
      </c>
    </row>
    <row r="186" spans="1:8" s="62" customFormat="1" ht="24">
      <c r="A186" s="56" t="str">
        <f>IF((LEN('Copy paste to Here'!G190))&gt;5,((CONCATENATE('Copy paste to Here'!G190," &amp; ",'Copy paste to Here'!D190,"  &amp;  ",'Copy paste to Here'!E190))),"Empty Cell")</f>
        <v>Anodized surgical steel eyebrow spiral, 20g (0.8mm) with two 3mm cones &amp; Length: 8mm  &amp;  Color: Black</v>
      </c>
      <c r="B186" s="57" t="str">
        <f>'Copy paste to Here'!C190</f>
        <v>SPT20CN</v>
      </c>
      <c r="C186" s="57" t="s">
        <v>880</v>
      </c>
      <c r="D186" s="58">
        <f>Invoice!B190</f>
        <v>1</v>
      </c>
      <c r="E186" s="59">
        <f>'Shipping Invoice'!J190*$N$1</f>
        <v>20.95</v>
      </c>
      <c r="F186" s="59">
        <f t="shared" si="9"/>
        <v>20.95</v>
      </c>
      <c r="G186" s="60">
        <f t="shared" si="7"/>
        <v>20.95</v>
      </c>
      <c r="H186" s="63">
        <f t="shared" si="8"/>
        <v>20.95</v>
      </c>
    </row>
    <row r="187" spans="1:8" s="62" customFormat="1" ht="24">
      <c r="A187" s="56" t="str">
        <f>IF((LEN('Copy paste to Here'!G191))&gt;5,((CONCATENATE('Copy paste to Here'!G191," &amp; ",'Copy paste to Here'!D191,"  &amp;  ",'Copy paste to Here'!E191))),"Empty Cell")</f>
        <v>Anodized surgical steel eyebrow spiral, 20g (0.8mm) with two 3mm cones &amp; Length: 10mm  &amp;  Color: Black</v>
      </c>
      <c r="B187" s="57" t="str">
        <f>'Copy paste to Here'!C191</f>
        <v>SPT20CN</v>
      </c>
      <c r="C187" s="57" t="s">
        <v>880</v>
      </c>
      <c r="D187" s="58">
        <f>Invoice!B191</f>
        <v>1</v>
      </c>
      <c r="E187" s="59">
        <f>'Shipping Invoice'!J191*$N$1</f>
        <v>20.95</v>
      </c>
      <c r="F187" s="59">
        <f t="shared" si="9"/>
        <v>20.95</v>
      </c>
      <c r="G187" s="60">
        <f t="shared" si="7"/>
        <v>20.95</v>
      </c>
      <c r="H187" s="63">
        <f t="shared" si="8"/>
        <v>20.95</v>
      </c>
    </row>
    <row r="188" spans="1:8" s="62" customFormat="1" ht="24">
      <c r="A188" s="56" t="str">
        <f>IF((LEN('Copy paste to Here'!G192))&gt;5,((CONCATENATE('Copy paste to Here'!G192," &amp; ",'Copy paste to Here'!D192,"  &amp;  ",'Copy paste to Here'!E192))),"Empty Cell")</f>
        <v xml:space="preserve">Titanium G23 barbell, 14g (1.6mm) with two 5mm balls &amp; Length: 19mm  &amp;  </v>
      </c>
      <c r="B188" s="57" t="str">
        <f>'Copy paste to Here'!C192</f>
        <v>UBBBS</v>
      </c>
      <c r="C188" s="57" t="s">
        <v>882</v>
      </c>
      <c r="D188" s="58">
        <f>Invoice!B192</f>
        <v>4</v>
      </c>
      <c r="E188" s="59">
        <f>'Shipping Invoice'!J192*$N$1</f>
        <v>48.65</v>
      </c>
      <c r="F188" s="59">
        <f t="shared" si="9"/>
        <v>194.6</v>
      </c>
      <c r="G188" s="60">
        <f t="shared" si="7"/>
        <v>48.65</v>
      </c>
      <c r="H188" s="63">
        <f t="shared" si="8"/>
        <v>194.6</v>
      </c>
    </row>
    <row r="189" spans="1:8" s="62" customFormat="1" ht="36">
      <c r="A189" s="56" t="str">
        <f>IF((LEN('Copy paste to Here'!G193))&gt;5,((CONCATENATE('Copy paste to Here'!G193," &amp; ",'Copy paste to Here'!D193,"  &amp;  ",'Copy paste to Here'!E193))),"Empty Cell")</f>
        <v xml:space="preserve">Titanium G23 tongue barbell, 14g (1.6mm) with a 6mm bezel jewel ball top and a lower 6mm plain ball, length of 16mm &amp; Color: Blue Anodized w/ Clear crystal  &amp;  </v>
      </c>
      <c r="B189" s="57" t="str">
        <f>'Copy paste to Here'!C193</f>
        <v>UBBTC</v>
      </c>
      <c r="C189" s="57" t="s">
        <v>884</v>
      </c>
      <c r="D189" s="58">
        <f>Invoice!B193</f>
        <v>1</v>
      </c>
      <c r="E189" s="59">
        <f>'Shipping Invoice'!J193*$N$1</f>
        <v>87</v>
      </c>
      <c r="F189" s="59">
        <f t="shared" si="9"/>
        <v>87</v>
      </c>
      <c r="G189" s="60">
        <f t="shared" si="7"/>
        <v>87</v>
      </c>
      <c r="H189" s="63">
        <f t="shared" si="8"/>
        <v>87</v>
      </c>
    </row>
    <row r="190" spans="1:8" s="62" customFormat="1" ht="24">
      <c r="A190" s="56" t="str">
        <f>IF((LEN('Copy paste to Here'!G194))&gt;5,((CONCATENATE('Copy paste to Here'!G194," &amp; ",'Copy paste to Here'!D194,"  &amp;  ",'Copy paste to Here'!E194))),"Empty Cell")</f>
        <v xml:space="preserve">Titanium G23 ball closure ring, 18g (1mm) with a 3mm ball &amp; Length: 10mm  &amp;  </v>
      </c>
      <c r="B190" s="57" t="str">
        <f>'Copy paste to Here'!C194</f>
        <v>UBCR18</v>
      </c>
      <c r="C190" s="57" t="s">
        <v>887</v>
      </c>
      <c r="D190" s="58">
        <f>Invoice!B194</f>
        <v>8</v>
      </c>
      <c r="E190" s="59">
        <f>'Shipping Invoice'!J194*$N$1</f>
        <v>24.15</v>
      </c>
      <c r="F190" s="59">
        <f t="shared" si="9"/>
        <v>193.2</v>
      </c>
      <c r="G190" s="60">
        <f t="shared" si="7"/>
        <v>24.15</v>
      </c>
      <c r="H190" s="63">
        <f t="shared" si="8"/>
        <v>193.2</v>
      </c>
    </row>
    <row r="191" spans="1:8" s="62" customFormat="1" ht="24">
      <c r="A191" s="56" t="str">
        <f>IF((LEN('Copy paste to Here'!G195))&gt;5,((CONCATENATE('Copy paste to Here'!G195," &amp; ",'Copy paste to Here'!D195,"  &amp;  ",'Copy paste to Here'!E195))),"Empty Cell")</f>
        <v xml:space="preserve">Titanium G23 ball closure ring, 18g (1mm) with a 3mm ball &amp; Length: 12mm  &amp;  </v>
      </c>
      <c r="B191" s="57" t="str">
        <f>'Copy paste to Here'!C195</f>
        <v>UBCR18</v>
      </c>
      <c r="C191" s="57" t="s">
        <v>887</v>
      </c>
      <c r="D191" s="58">
        <f>Invoice!B195</f>
        <v>2</v>
      </c>
      <c r="E191" s="59">
        <f>'Shipping Invoice'!J195*$N$1</f>
        <v>24.15</v>
      </c>
      <c r="F191" s="59">
        <f t="shared" si="9"/>
        <v>48.3</v>
      </c>
      <c r="G191" s="60">
        <f t="shared" si="7"/>
        <v>24.15</v>
      </c>
      <c r="H191" s="63">
        <f t="shared" si="8"/>
        <v>48.3</v>
      </c>
    </row>
    <row r="192" spans="1:8" s="62" customFormat="1" ht="24">
      <c r="A192" s="56" t="str">
        <f>IF((LEN('Copy paste to Here'!G196))&gt;5,((CONCATENATE('Copy paste to Here'!G196," &amp; ",'Copy paste to Here'!D196,"  &amp;  ",'Copy paste to Here'!E196))),"Empty Cell")</f>
        <v>Titanium G23 belly banana, 14g (1.6mm) with 8mm &amp; 5mm bezel set jewel ball &amp; Length: 8mm  &amp;  Crystal Color: Clear</v>
      </c>
      <c r="B192" s="57" t="str">
        <f>'Copy paste to Here'!C196</f>
        <v>UBN2CG</v>
      </c>
      <c r="C192" s="57" t="s">
        <v>889</v>
      </c>
      <c r="D192" s="58">
        <f>Invoice!B196</f>
        <v>1</v>
      </c>
      <c r="E192" s="59">
        <f>'Shipping Invoice'!J196*$N$1</f>
        <v>79.540000000000006</v>
      </c>
      <c r="F192" s="59">
        <f t="shared" si="9"/>
        <v>79.540000000000006</v>
      </c>
      <c r="G192" s="60">
        <f t="shared" si="7"/>
        <v>79.540000000000006</v>
      </c>
      <c r="H192" s="63">
        <f t="shared" si="8"/>
        <v>79.540000000000006</v>
      </c>
    </row>
    <row r="193" spans="1:8" s="62" customFormat="1" ht="24">
      <c r="A193" s="56" t="str">
        <f>IF((LEN('Copy paste to Here'!G197))&gt;5,((CONCATENATE('Copy paste to Here'!G197," &amp; ",'Copy paste to Here'!D197,"  &amp;  ",'Copy paste to Here'!E197))),"Empty Cell")</f>
        <v>Titanium G23 belly banana, 14g (1.6mm) with 8mm &amp; 5mm bezel set jewel ball &amp; Length: 8mm  &amp;  Crystal Color: Blue Zircon</v>
      </c>
      <c r="B193" s="57" t="str">
        <f>'Copy paste to Here'!C197</f>
        <v>UBN2CG</v>
      </c>
      <c r="C193" s="57" t="s">
        <v>889</v>
      </c>
      <c r="D193" s="58">
        <f>Invoice!B197</f>
        <v>1</v>
      </c>
      <c r="E193" s="59">
        <f>'Shipping Invoice'!J197*$N$1</f>
        <v>79.540000000000006</v>
      </c>
      <c r="F193" s="59">
        <f t="shared" si="9"/>
        <v>79.540000000000006</v>
      </c>
      <c r="G193" s="60">
        <f t="shared" si="7"/>
        <v>79.540000000000006</v>
      </c>
      <c r="H193" s="63">
        <f t="shared" si="8"/>
        <v>79.540000000000006</v>
      </c>
    </row>
    <row r="194" spans="1:8" s="62" customFormat="1" ht="24">
      <c r="A194" s="56" t="str">
        <f>IF((LEN('Copy paste to Here'!G198))&gt;5,((CONCATENATE('Copy paste to Here'!G198," &amp; ",'Copy paste to Here'!D198,"  &amp;  ",'Copy paste to Here'!E198))),"Empty Cell")</f>
        <v>Titanium G23 belly banana, 14g (1.6mm) with 8mm &amp; 5mm bezel set jewel ball &amp; Length: 8mm  &amp;  Crystal Color: Peridot</v>
      </c>
      <c r="B194" s="57" t="str">
        <f>'Copy paste to Here'!C198</f>
        <v>UBN2CG</v>
      </c>
      <c r="C194" s="57" t="s">
        <v>889</v>
      </c>
      <c r="D194" s="58">
        <f>Invoice!B198</f>
        <v>1</v>
      </c>
      <c r="E194" s="59">
        <f>'Shipping Invoice'!J198*$N$1</f>
        <v>79.540000000000006</v>
      </c>
      <c r="F194" s="59">
        <f t="shared" si="9"/>
        <v>79.540000000000006</v>
      </c>
      <c r="G194" s="60">
        <f t="shared" si="7"/>
        <v>79.540000000000006</v>
      </c>
      <c r="H194" s="63">
        <f t="shared" si="8"/>
        <v>79.540000000000006</v>
      </c>
    </row>
    <row r="195" spans="1:8" s="62" customFormat="1" ht="24">
      <c r="A195" s="56" t="str">
        <f>IF((LEN('Copy paste to Here'!G199))&gt;5,((CONCATENATE('Copy paste to Here'!G199," &amp; ",'Copy paste to Here'!D199,"  &amp;  ",'Copy paste to Here'!E199))),"Empty Cell")</f>
        <v xml:space="preserve">Titanium G23 eyebrow banana, 16g (1.2mm) with two 3mm balls &amp; Length: 7mm  &amp;  </v>
      </c>
      <c r="B195" s="57" t="str">
        <f>'Copy paste to Here'!C199</f>
        <v>UBNEB</v>
      </c>
      <c r="C195" s="57" t="s">
        <v>890</v>
      </c>
      <c r="D195" s="58">
        <f>Invoice!B199</f>
        <v>1</v>
      </c>
      <c r="E195" s="59">
        <f>'Shipping Invoice'!J199*$N$1</f>
        <v>35.159999999999997</v>
      </c>
      <c r="F195" s="59">
        <f t="shared" si="9"/>
        <v>35.159999999999997</v>
      </c>
      <c r="G195" s="60">
        <f t="shared" si="7"/>
        <v>35.159999999999997</v>
      </c>
      <c r="H195" s="63">
        <f t="shared" si="8"/>
        <v>35.159999999999997</v>
      </c>
    </row>
    <row r="196" spans="1:8" s="62" customFormat="1" ht="24">
      <c r="A196" s="56" t="str">
        <f>IF((LEN('Copy paste to Here'!G200))&gt;5,((CONCATENATE('Copy paste to Here'!G200," &amp; ",'Copy paste to Here'!D200,"  &amp;  ",'Copy paste to Here'!E200))),"Empty Cell")</f>
        <v xml:space="preserve">Titanium G23 industrial barbell, 14g (1.6mm) with two 5mm balls &amp; Length: 32mm  &amp;  </v>
      </c>
      <c r="B196" s="57" t="str">
        <f>'Copy paste to Here'!C200</f>
        <v>UINDB</v>
      </c>
      <c r="C196" s="57" t="s">
        <v>892</v>
      </c>
      <c r="D196" s="58">
        <f>Invoice!B200</f>
        <v>2</v>
      </c>
      <c r="E196" s="59">
        <f>'Shipping Invoice'!J200*$N$1</f>
        <v>52.2</v>
      </c>
      <c r="F196" s="59">
        <f t="shared" si="9"/>
        <v>104.4</v>
      </c>
      <c r="G196" s="60">
        <f t="shared" si="7"/>
        <v>52.2</v>
      </c>
      <c r="H196" s="63">
        <f t="shared" si="8"/>
        <v>104.4</v>
      </c>
    </row>
    <row r="197" spans="1:8" s="62" customFormat="1" ht="24">
      <c r="A197" s="56" t="str">
        <f>IF((LEN('Copy paste to Here'!G201))&gt;5,((CONCATENATE('Copy paste to Here'!G201," &amp; ",'Copy paste to Here'!D201,"  &amp;  ",'Copy paste to Here'!E201))),"Empty Cell")</f>
        <v xml:space="preserve">Titanium G23 industrial barbell, 14g (1.6mm) with two 5mm balls &amp; Length: 38mm  &amp;  </v>
      </c>
      <c r="B197" s="57" t="str">
        <f>'Copy paste to Here'!C201</f>
        <v>UINDB</v>
      </c>
      <c r="C197" s="57" t="s">
        <v>892</v>
      </c>
      <c r="D197" s="58">
        <f>Invoice!B201</f>
        <v>23</v>
      </c>
      <c r="E197" s="59">
        <f>'Shipping Invoice'!J201*$N$1</f>
        <v>52.2</v>
      </c>
      <c r="F197" s="59">
        <f t="shared" si="9"/>
        <v>1200.6000000000001</v>
      </c>
      <c r="G197" s="60">
        <f t="shared" si="7"/>
        <v>52.2</v>
      </c>
      <c r="H197" s="63">
        <f t="shared" si="8"/>
        <v>1200.6000000000001</v>
      </c>
    </row>
    <row r="198" spans="1:8" s="62" customFormat="1" ht="36">
      <c r="A198" s="56" t="str">
        <f>IF((LEN('Copy paste to Here'!G202))&gt;5,((CONCATENATE('Copy paste to Here'!G202," &amp; ",'Copy paste to Here'!D202,"  &amp;  ",'Copy paste to Here'!E202))),"Empty Cell")</f>
        <v>Titanium G23 Industrial barbell, 14g (1.6mm) with two 5mm ferido glued multi-crystal balls with resin cover &amp; Length: 35mm  &amp;  Crystal Color: AB</v>
      </c>
      <c r="B198" s="57" t="str">
        <f>'Copy paste to Here'!C202</f>
        <v>UINFR5</v>
      </c>
      <c r="C198" s="57" t="s">
        <v>894</v>
      </c>
      <c r="D198" s="58">
        <f>Invoice!B202</f>
        <v>1</v>
      </c>
      <c r="E198" s="59">
        <f>'Shipping Invoice'!J202*$N$1</f>
        <v>135.65</v>
      </c>
      <c r="F198" s="59">
        <f t="shared" si="9"/>
        <v>135.65</v>
      </c>
      <c r="G198" s="60">
        <f t="shared" si="7"/>
        <v>135.65</v>
      </c>
      <c r="H198" s="63">
        <f t="shared" si="8"/>
        <v>135.65</v>
      </c>
    </row>
    <row r="199" spans="1:8" s="62" customFormat="1" ht="24">
      <c r="A199" s="56" t="str">
        <f>IF((LEN('Copy paste to Here'!G203))&gt;5,((CONCATENATE('Copy paste to Here'!G203," &amp; ",'Copy paste to Here'!D203,"  &amp;  ",'Copy paste to Here'!E203))),"Empty Cell")</f>
        <v xml:space="preserve">Titanium G23 labret, 16g (1.2mm) with a 3mm ball &amp; Length: 8mm  &amp;  </v>
      </c>
      <c r="B199" s="57" t="str">
        <f>'Copy paste to Here'!C203</f>
        <v>ULBB3</v>
      </c>
      <c r="C199" s="57" t="s">
        <v>896</v>
      </c>
      <c r="D199" s="58">
        <f>Invoice!B203</f>
        <v>1</v>
      </c>
      <c r="E199" s="59">
        <f>'Shipping Invoice'!J203*$N$1</f>
        <v>35.159999999999997</v>
      </c>
      <c r="F199" s="59">
        <f t="shared" si="9"/>
        <v>35.159999999999997</v>
      </c>
      <c r="G199" s="60">
        <f t="shared" si="7"/>
        <v>35.159999999999997</v>
      </c>
      <c r="H199" s="63">
        <f t="shared" si="8"/>
        <v>35.159999999999997</v>
      </c>
    </row>
    <row r="200" spans="1:8" s="62" customFormat="1" ht="24">
      <c r="A200" s="56" t="str">
        <f>IF((LEN('Copy paste to Here'!G204))&gt;5,((CONCATENATE('Copy paste to Here'!G204," &amp; ",'Copy paste to Here'!D204,"  &amp;  ",'Copy paste to Here'!E204))),"Empty Cell")</f>
        <v>Titanium G23 labret, 16g (1.2mm) with a 3mm bezel set jewel ball &amp; Length: 8mm  &amp;  Crystal Color: Clear</v>
      </c>
      <c r="B200" s="57" t="str">
        <f>'Copy paste to Here'!C204</f>
        <v>ULBC3</v>
      </c>
      <c r="C200" s="57" t="s">
        <v>898</v>
      </c>
      <c r="D200" s="58">
        <f>Invoice!B204</f>
        <v>2</v>
      </c>
      <c r="E200" s="59">
        <f>'Shipping Invoice'!J204*$N$1</f>
        <v>44.03</v>
      </c>
      <c r="F200" s="59">
        <f t="shared" si="9"/>
        <v>88.06</v>
      </c>
      <c r="G200" s="60">
        <f t="shared" si="7"/>
        <v>44.03</v>
      </c>
      <c r="H200" s="63">
        <f t="shared" si="8"/>
        <v>88.06</v>
      </c>
    </row>
    <row r="201" spans="1:8" s="62" customFormat="1" ht="24">
      <c r="A201" s="56" t="str">
        <f>IF((LEN('Copy paste to Here'!G205))&gt;5,((CONCATENATE('Copy paste to Here'!G205," &amp; ",'Copy paste to Here'!D205,"  &amp;  ",'Copy paste to Here'!E205))),"Empty Cell")</f>
        <v>Titanium G23 labret, 16g (1.2mm) with a 3mm bezel set jewel ball &amp; Length: 8mm  &amp;  Crystal Color: Sapphire</v>
      </c>
      <c r="B201" s="57" t="str">
        <f>'Copy paste to Here'!C205</f>
        <v>ULBC3</v>
      </c>
      <c r="C201" s="57" t="s">
        <v>898</v>
      </c>
      <c r="D201" s="58">
        <f>Invoice!B205</f>
        <v>2</v>
      </c>
      <c r="E201" s="59">
        <f>'Shipping Invoice'!J205*$N$1</f>
        <v>44.03</v>
      </c>
      <c r="F201" s="59">
        <f t="shared" si="9"/>
        <v>88.06</v>
      </c>
      <c r="G201" s="60">
        <f t="shared" si="7"/>
        <v>44.03</v>
      </c>
      <c r="H201" s="63">
        <f t="shared" si="8"/>
        <v>88.06</v>
      </c>
    </row>
    <row r="202" spans="1:8" s="62" customFormat="1" ht="24">
      <c r="A202" s="56" t="str">
        <f>IF((LEN('Copy paste to Here'!G206))&gt;5,((CONCATENATE('Copy paste to Here'!G206," &amp; ",'Copy paste to Here'!D206,"  &amp;  ",'Copy paste to Here'!E206))),"Empty Cell")</f>
        <v>Titanium G23 labret, 16g (1.2mm) with a 3mm bezel set jewel ball &amp; Length: 8mm  &amp;  Crystal Color: Aquamarine</v>
      </c>
      <c r="B202" s="57" t="str">
        <f>'Copy paste to Here'!C206</f>
        <v>ULBC3</v>
      </c>
      <c r="C202" s="57" t="s">
        <v>898</v>
      </c>
      <c r="D202" s="58">
        <f>Invoice!B206</f>
        <v>2</v>
      </c>
      <c r="E202" s="59">
        <f>'Shipping Invoice'!J206*$N$1</f>
        <v>44.03</v>
      </c>
      <c r="F202" s="59">
        <f t="shared" si="9"/>
        <v>88.06</v>
      </c>
      <c r="G202" s="60">
        <f t="shared" si="7"/>
        <v>44.03</v>
      </c>
      <c r="H202" s="63">
        <f t="shared" si="8"/>
        <v>88.06</v>
      </c>
    </row>
    <row r="203" spans="1:8" s="62" customFormat="1" ht="24">
      <c r="A203" s="56" t="str">
        <f>IF((LEN('Copy paste to Here'!G207))&gt;5,((CONCATENATE('Copy paste to Here'!G207," &amp; ",'Copy paste to Here'!D207,"  &amp;  ",'Copy paste to Here'!E207))),"Empty Cell")</f>
        <v>High polished titanium G23 labret, 1.6mm (14g) with 4mm bezel set jewel ball &amp; Crystal Color: Clear  &amp;  Length: 10mm</v>
      </c>
      <c r="B203" s="57" t="str">
        <f>'Copy paste to Here'!C207</f>
        <v>ULBC4</v>
      </c>
      <c r="C203" s="57" t="s">
        <v>900</v>
      </c>
      <c r="D203" s="58">
        <f>Invoice!B207</f>
        <v>1</v>
      </c>
      <c r="E203" s="59">
        <f>'Shipping Invoice'!J207*$N$1</f>
        <v>44.03</v>
      </c>
      <c r="F203" s="59">
        <f t="shared" si="9"/>
        <v>44.03</v>
      </c>
      <c r="G203" s="60">
        <f t="shared" si="7"/>
        <v>44.03</v>
      </c>
      <c r="H203" s="63">
        <f t="shared" si="8"/>
        <v>44.03</v>
      </c>
    </row>
    <row r="204" spans="1:8" s="62" customFormat="1" ht="24">
      <c r="A204" s="56" t="str">
        <f>IF((LEN('Copy paste to Here'!G208))&gt;5,((CONCATENATE('Copy paste to Here'!G208," &amp; ",'Copy paste to Here'!D208,"  &amp;  ",'Copy paste to Here'!E208))),"Empty Cell")</f>
        <v>High polished titanium G23 labret, 1.6mm (14g) with 4mm bezel set jewel ball &amp; Crystal Color: Sapphire  &amp;  Length: 10mm</v>
      </c>
      <c r="B204" s="57" t="str">
        <f>'Copy paste to Here'!C208</f>
        <v>ULBC4</v>
      </c>
      <c r="C204" s="57" t="s">
        <v>900</v>
      </c>
      <c r="D204" s="58">
        <f>Invoice!B208</f>
        <v>1</v>
      </c>
      <c r="E204" s="59">
        <f>'Shipping Invoice'!J208*$N$1</f>
        <v>44.03</v>
      </c>
      <c r="F204" s="59">
        <f t="shared" si="9"/>
        <v>44.03</v>
      </c>
      <c r="G204" s="60">
        <f t="shared" si="7"/>
        <v>44.03</v>
      </c>
      <c r="H204" s="63">
        <f t="shared" si="8"/>
        <v>44.03</v>
      </c>
    </row>
    <row r="205" spans="1:8" s="62" customFormat="1" ht="24">
      <c r="A205" s="56" t="str">
        <f>IF((LEN('Copy paste to Here'!G209))&gt;5,((CONCATENATE('Copy paste to Here'!G209," &amp; ",'Copy paste to Here'!D209,"  &amp;  ",'Copy paste to Here'!E209))),"Empty Cell")</f>
        <v>High polished titanium G23 labret, 1.6mm (14g) with 4mm bezel set jewel ball &amp; Crystal Color: Aquamarine  &amp;  Length: 10mm</v>
      </c>
      <c r="B205" s="57" t="str">
        <f>'Copy paste to Here'!C209</f>
        <v>ULBC4</v>
      </c>
      <c r="C205" s="57" t="s">
        <v>900</v>
      </c>
      <c r="D205" s="58">
        <f>Invoice!B209</f>
        <v>1</v>
      </c>
      <c r="E205" s="59">
        <f>'Shipping Invoice'!J209*$N$1</f>
        <v>44.03</v>
      </c>
      <c r="F205" s="59">
        <f t="shared" si="9"/>
        <v>44.03</v>
      </c>
      <c r="G205" s="60">
        <f t="shared" si="7"/>
        <v>44.03</v>
      </c>
      <c r="H205" s="63">
        <f t="shared" si="8"/>
        <v>44.03</v>
      </c>
    </row>
    <row r="206" spans="1:8" s="62" customFormat="1" ht="36">
      <c r="A206" s="56" t="str">
        <f>IF((LEN('Copy paste to Here'!G210))&gt;5,((CONCATENATE('Copy paste to Here'!G210," &amp; ",'Copy paste to Here'!D210,"  &amp;  ",'Copy paste to Here'!E210))),"Empty Cell")</f>
        <v>Titanium G23 internally threaded labret, 16g (1.2mm) with a 2.2mm flat head with a bezel set crystal &amp; Length: 8mm  &amp;  Crystal Color: Clear</v>
      </c>
      <c r="B206" s="57" t="str">
        <f>'Copy paste to Here'!C210</f>
        <v>ULBICS</v>
      </c>
      <c r="C206" s="57" t="s">
        <v>902</v>
      </c>
      <c r="D206" s="58">
        <f>Invoice!B210</f>
        <v>1</v>
      </c>
      <c r="E206" s="59">
        <f>'Shipping Invoice'!J210*$N$1</f>
        <v>52.91</v>
      </c>
      <c r="F206" s="59">
        <f t="shared" si="9"/>
        <v>52.91</v>
      </c>
      <c r="G206" s="60">
        <f t="shared" si="7"/>
        <v>52.91</v>
      </c>
      <c r="H206" s="63">
        <f t="shared" si="8"/>
        <v>52.91</v>
      </c>
    </row>
    <row r="207" spans="1:8" s="62" customFormat="1" ht="24">
      <c r="A207" s="56" t="str">
        <f>IF((LEN('Copy paste to Here'!G211))&gt;5,((CONCATENATE('Copy paste to Here'!G211," &amp; ",'Copy paste to Here'!D211,"  &amp;  ",'Copy paste to Here'!E211))),"Empty Cell")</f>
        <v xml:space="preserve">Titanium G23 nose bone, 18g (1mm) with bezel set round crystal top &amp; Crystal Color: AB  &amp;  </v>
      </c>
      <c r="B207" s="57" t="str">
        <f>'Copy paste to Here'!C211</f>
        <v>UNBC</v>
      </c>
      <c r="C207" s="57" t="s">
        <v>904</v>
      </c>
      <c r="D207" s="58">
        <f>Invoice!B211</f>
        <v>9</v>
      </c>
      <c r="E207" s="59">
        <f>'Shipping Invoice'!J211*$N$1</f>
        <v>35.159999999999997</v>
      </c>
      <c r="F207" s="59">
        <f t="shared" si="9"/>
        <v>316.43999999999994</v>
      </c>
      <c r="G207" s="60">
        <f t="shared" si="7"/>
        <v>35.159999999999997</v>
      </c>
      <c r="H207" s="63">
        <f t="shared" si="8"/>
        <v>316.43999999999994</v>
      </c>
    </row>
    <row r="208" spans="1:8" s="62" customFormat="1" ht="24">
      <c r="A208" s="56" t="str">
        <f>IF((LEN('Copy paste to Here'!G212))&gt;5,((CONCATENATE('Copy paste to Here'!G212," &amp; ",'Copy paste to Here'!D212,"  &amp;  ",'Copy paste to Here'!E212))),"Empty Cell")</f>
        <v xml:space="preserve">Titanium G23 nose bone, 18g (1mm) with bezel set round crystal top &amp; Crystal Color: Sapphire  &amp;  </v>
      </c>
      <c r="B208" s="57" t="str">
        <f>'Copy paste to Here'!C212</f>
        <v>UNBC</v>
      </c>
      <c r="C208" s="57" t="s">
        <v>904</v>
      </c>
      <c r="D208" s="58">
        <f>Invoice!B212</f>
        <v>1</v>
      </c>
      <c r="E208" s="59">
        <f>'Shipping Invoice'!J212*$N$1</f>
        <v>35.159999999999997</v>
      </c>
      <c r="F208" s="59">
        <f t="shared" si="9"/>
        <v>35.159999999999997</v>
      </c>
      <c r="G208" s="60">
        <f t="shared" si="7"/>
        <v>35.159999999999997</v>
      </c>
      <c r="H208" s="63">
        <f t="shared" si="8"/>
        <v>35.159999999999997</v>
      </c>
    </row>
    <row r="209" spans="1:8" s="62" customFormat="1" ht="24">
      <c r="A209" s="56" t="str">
        <f>IF((LEN('Copy paste to Here'!G213))&gt;5,((CONCATENATE('Copy paste to Here'!G213," &amp; ",'Copy paste to Here'!D213,"  &amp;  ",'Copy paste to Here'!E213))),"Empty Cell")</f>
        <v xml:space="preserve">Titanium G23 nose bone, 18g (1mm) with bezel set round crystal top &amp; Crystal Color: Aquamarine  &amp;  </v>
      </c>
      <c r="B209" s="57" t="str">
        <f>'Copy paste to Here'!C213</f>
        <v>UNBC</v>
      </c>
      <c r="C209" s="57" t="s">
        <v>904</v>
      </c>
      <c r="D209" s="58">
        <f>Invoice!B213</f>
        <v>1</v>
      </c>
      <c r="E209" s="59">
        <f>'Shipping Invoice'!J213*$N$1</f>
        <v>35.159999999999997</v>
      </c>
      <c r="F209" s="59">
        <f t="shared" si="9"/>
        <v>35.159999999999997</v>
      </c>
      <c r="G209" s="60">
        <f t="shared" si="7"/>
        <v>35.159999999999997</v>
      </c>
      <c r="H209" s="63">
        <f t="shared" si="8"/>
        <v>35.159999999999997</v>
      </c>
    </row>
    <row r="210" spans="1:8" s="62" customFormat="1" ht="24">
      <c r="A210" s="56" t="str">
        <f>IF((LEN('Copy paste to Here'!G214))&gt;5,((CONCATENATE('Copy paste to Here'!G214," &amp; ",'Copy paste to Here'!D214,"  &amp;  ",'Copy paste to Here'!E214))),"Empty Cell")</f>
        <v xml:space="preserve">High polished titanium G23 spiral, 0.8mm (20g) with two 3mm balls &amp; Length: 6mm  &amp;  </v>
      </c>
      <c r="B210" s="57" t="str">
        <f>'Copy paste to Here'!C214</f>
        <v>USP20B3</v>
      </c>
      <c r="C210" s="57" t="s">
        <v>906</v>
      </c>
      <c r="D210" s="58">
        <f>Invoice!B214</f>
        <v>2</v>
      </c>
      <c r="E210" s="59">
        <f>'Shipping Invoice'!J214*$N$1</f>
        <v>45.81</v>
      </c>
      <c r="F210" s="59">
        <f t="shared" si="9"/>
        <v>91.62</v>
      </c>
      <c r="G210" s="60">
        <f t="shared" si="7"/>
        <v>45.81</v>
      </c>
      <c r="H210" s="63">
        <f t="shared" si="8"/>
        <v>91.62</v>
      </c>
    </row>
    <row r="211" spans="1:8" s="62" customFormat="1" ht="24">
      <c r="A211" s="56" t="str">
        <f>IF((LEN('Copy paste to Here'!G215))&gt;5,((CONCATENATE('Copy paste to Here'!G215," &amp; ",'Copy paste to Here'!D215,"  &amp;  ",'Copy paste to Here'!E215))),"Empty Cell")</f>
        <v>Anodized titanium G23 tongue barbell, 14g (1.6mm) with two 6mm balls &amp; Length: 14mm  &amp;  Color: Black</v>
      </c>
      <c r="B211" s="57" t="str">
        <f>'Copy paste to Here'!C215</f>
        <v>UTBBG</v>
      </c>
      <c r="C211" s="57" t="s">
        <v>908</v>
      </c>
      <c r="D211" s="58">
        <f>Invoice!B215</f>
        <v>3</v>
      </c>
      <c r="E211" s="59">
        <f>'Shipping Invoice'!J215*$N$1</f>
        <v>68.180000000000007</v>
      </c>
      <c r="F211" s="59">
        <f t="shared" ref="F211:F274" si="10">D211*E211</f>
        <v>204.54000000000002</v>
      </c>
      <c r="G211" s="60">
        <f t="shared" ref="G211:G274" si="11">E211*$E$14</f>
        <v>68.180000000000007</v>
      </c>
      <c r="H211" s="63">
        <f t="shared" ref="H211:H274" si="12">D211*G211</f>
        <v>204.54000000000002</v>
      </c>
    </row>
    <row r="212" spans="1:8" s="62" customFormat="1" ht="24">
      <c r="A212" s="56" t="str">
        <f>IF((LEN('Copy paste to Here'!G216))&gt;5,((CONCATENATE('Copy paste to Here'!G216," &amp; ",'Copy paste to Here'!D216,"  &amp;  ",'Copy paste to Here'!E216))),"Empty Cell")</f>
        <v>Anodized titanium G23 tongue barbell, 14g (1.6mm) with two 6mm balls &amp; Length: 14mm  &amp;  Color: Rainbow</v>
      </c>
      <c r="B212" s="57" t="str">
        <f>'Copy paste to Here'!C216</f>
        <v>UTBBG</v>
      </c>
      <c r="C212" s="57" t="s">
        <v>908</v>
      </c>
      <c r="D212" s="58">
        <f>Invoice!B216</f>
        <v>6</v>
      </c>
      <c r="E212" s="59">
        <f>'Shipping Invoice'!J216*$N$1</f>
        <v>68.180000000000007</v>
      </c>
      <c r="F212" s="59">
        <f t="shared" si="10"/>
        <v>409.08000000000004</v>
      </c>
      <c r="G212" s="60">
        <f t="shared" si="11"/>
        <v>68.180000000000007</v>
      </c>
      <c r="H212" s="63">
        <f t="shared" si="12"/>
        <v>409.08000000000004</v>
      </c>
    </row>
    <row r="213" spans="1:8" s="62" customFormat="1" ht="24">
      <c r="A213" s="56" t="str">
        <f>IF((LEN('Copy paste to Here'!G217))&gt;5,((CONCATENATE('Copy paste to Here'!G217," &amp; ",'Copy paste to Here'!D217,"  &amp;  ",'Copy paste to Here'!E217))),"Empty Cell")</f>
        <v>Anodized titanium G23 tongue barbell, 14g (1.6mm) with two 6mm balls &amp; Length: 14mm  &amp;  Color: Purple</v>
      </c>
      <c r="B213" s="57" t="str">
        <f>'Copy paste to Here'!C217</f>
        <v>UTBBG</v>
      </c>
      <c r="C213" s="57" t="s">
        <v>908</v>
      </c>
      <c r="D213" s="58">
        <f>Invoice!B217</f>
        <v>6</v>
      </c>
      <c r="E213" s="59">
        <f>'Shipping Invoice'!J217*$N$1</f>
        <v>68.180000000000007</v>
      </c>
      <c r="F213" s="59">
        <f t="shared" si="10"/>
        <v>409.08000000000004</v>
      </c>
      <c r="G213" s="60">
        <f t="shared" si="11"/>
        <v>68.180000000000007</v>
      </c>
      <c r="H213" s="63">
        <f t="shared" si="12"/>
        <v>409.08000000000004</v>
      </c>
    </row>
    <row r="214" spans="1:8" s="62" customFormat="1" ht="24">
      <c r="A214" s="56" t="str">
        <f>IF((LEN('Copy paste to Here'!G218))&gt;5,((CONCATENATE('Copy paste to Here'!G218," &amp; ",'Copy paste to Here'!D218,"  &amp;  ",'Copy paste to Here'!E218))),"Empty Cell")</f>
        <v>Anodized titanium G23 eyebrow banana, 16g (1.2mm) with two 3mm balls &amp; Length: 8mm  &amp;  Color: Blue</v>
      </c>
      <c r="B214" s="57" t="str">
        <f>'Copy paste to Here'!C218</f>
        <v>UTBNEB</v>
      </c>
      <c r="C214" s="57" t="s">
        <v>910</v>
      </c>
      <c r="D214" s="58">
        <f>Invoice!B218</f>
        <v>2</v>
      </c>
      <c r="E214" s="59">
        <f>'Shipping Invoice'!J218*$N$1</f>
        <v>49</v>
      </c>
      <c r="F214" s="59">
        <f t="shared" si="10"/>
        <v>98</v>
      </c>
      <c r="G214" s="60">
        <f t="shared" si="11"/>
        <v>49</v>
      </c>
      <c r="H214" s="63">
        <f t="shared" si="12"/>
        <v>98</v>
      </c>
    </row>
    <row r="215" spans="1:8" s="62" customFormat="1" ht="24">
      <c r="A215" s="56" t="str">
        <f>IF((LEN('Copy paste to Here'!G219))&gt;5,((CONCATENATE('Copy paste to Here'!G219," &amp; ",'Copy paste to Here'!D219,"  &amp;  ",'Copy paste to Here'!E219))),"Empty Cell")</f>
        <v>Anodized titanium G23 eyebrow banana, 16g (1.2mm) with two 3mm balls &amp; Length: 8mm  &amp;  Color: Green</v>
      </c>
      <c r="B215" s="57" t="str">
        <f>'Copy paste to Here'!C219</f>
        <v>UTBNEB</v>
      </c>
      <c r="C215" s="57" t="s">
        <v>910</v>
      </c>
      <c r="D215" s="58">
        <f>Invoice!B219</f>
        <v>1</v>
      </c>
      <c r="E215" s="59">
        <f>'Shipping Invoice'!J219*$N$1</f>
        <v>49</v>
      </c>
      <c r="F215" s="59">
        <f t="shared" si="10"/>
        <v>49</v>
      </c>
      <c r="G215" s="60">
        <f t="shared" si="11"/>
        <v>49</v>
      </c>
      <c r="H215" s="63">
        <f t="shared" si="12"/>
        <v>49</v>
      </c>
    </row>
    <row r="216" spans="1:8" s="62" customFormat="1" ht="25.5">
      <c r="A216" s="56" t="str">
        <f>IF((LEN('Copy paste to Here'!G220))&gt;5,((CONCATENATE('Copy paste to Here'!G220," &amp; ",'Copy paste to Here'!D220,"  &amp;  ",'Copy paste to Here'!E220))),"Empty Cell")</f>
        <v>Anodized titanium G23 eyebrow banana, 16g (1.2mm) with two 3mm cones &amp; Length: 8mm  &amp;  Color: Blue</v>
      </c>
      <c r="B216" s="57" t="str">
        <f>'Copy paste to Here'!C220</f>
        <v>UTBNECN</v>
      </c>
      <c r="C216" s="57" t="s">
        <v>912</v>
      </c>
      <c r="D216" s="58">
        <f>Invoice!B220</f>
        <v>1</v>
      </c>
      <c r="E216" s="59">
        <f>'Shipping Invoice'!J220*$N$1</f>
        <v>49.36</v>
      </c>
      <c r="F216" s="59">
        <f t="shared" si="10"/>
        <v>49.36</v>
      </c>
      <c r="G216" s="60">
        <f t="shared" si="11"/>
        <v>49.36</v>
      </c>
      <c r="H216" s="63">
        <f t="shared" si="12"/>
        <v>49.36</v>
      </c>
    </row>
    <row r="217" spans="1:8" s="62" customFormat="1" ht="25.5">
      <c r="A217" s="56" t="str">
        <f>IF((LEN('Copy paste to Here'!G221))&gt;5,((CONCATENATE('Copy paste to Here'!G221," &amp; ",'Copy paste to Here'!D221,"  &amp;  ",'Copy paste to Here'!E221))),"Empty Cell")</f>
        <v>Anodized titanium G23 circular barbell, 14g (1.6mm) with 5mm cones &amp; Length: 8mm  &amp;  Color: Blue</v>
      </c>
      <c r="B217" s="57" t="str">
        <f>'Copy paste to Here'!C221</f>
        <v>UTCBCN5</v>
      </c>
      <c r="C217" s="57" t="s">
        <v>914</v>
      </c>
      <c r="D217" s="58">
        <f>Invoice!B221</f>
        <v>1</v>
      </c>
      <c r="E217" s="59">
        <f>'Shipping Invoice'!J221*$N$1</f>
        <v>58.24</v>
      </c>
      <c r="F217" s="59">
        <f t="shared" si="10"/>
        <v>58.24</v>
      </c>
      <c r="G217" s="60">
        <f t="shared" si="11"/>
        <v>58.24</v>
      </c>
      <c r="H217" s="63">
        <f t="shared" si="12"/>
        <v>58.24</v>
      </c>
    </row>
    <row r="218" spans="1:8" s="62" customFormat="1" ht="25.5">
      <c r="A218" s="56" t="str">
        <f>IF((LEN('Copy paste to Here'!G222))&gt;5,((CONCATENATE('Copy paste to Here'!G222," &amp; ",'Copy paste to Here'!D222,"  &amp;  ",'Copy paste to Here'!E222))),"Empty Cell")</f>
        <v>Anodized titanium G23 circular barbell, 14g (1.6mm) with 5mm cones &amp; Length: 10mm  &amp;  Color: Black</v>
      </c>
      <c r="B218" s="57" t="str">
        <f>'Copy paste to Here'!C222</f>
        <v>UTCBCN5</v>
      </c>
      <c r="C218" s="57" t="s">
        <v>914</v>
      </c>
      <c r="D218" s="58">
        <f>Invoice!B222</f>
        <v>3</v>
      </c>
      <c r="E218" s="59">
        <f>'Shipping Invoice'!J222*$N$1</f>
        <v>58.24</v>
      </c>
      <c r="F218" s="59">
        <f t="shared" si="10"/>
        <v>174.72</v>
      </c>
      <c r="G218" s="60">
        <f t="shared" si="11"/>
        <v>58.24</v>
      </c>
      <c r="H218" s="63">
        <f t="shared" si="12"/>
        <v>174.72</v>
      </c>
    </row>
    <row r="219" spans="1:8" s="62" customFormat="1" ht="25.5">
      <c r="A219" s="56" t="str">
        <f>IF((LEN('Copy paste to Here'!G223))&gt;5,((CONCATENATE('Copy paste to Here'!G223," &amp; ",'Copy paste to Here'!D223,"  &amp;  ",'Copy paste to Here'!E223))),"Empty Cell")</f>
        <v>Anodized titanium G23 circular eyebrow barbell, 16g (1.2mm) with 3mm cones &amp; Length: 8mm  &amp;  Color: Blue</v>
      </c>
      <c r="B219" s="57" t="str">
        <f>'Copy paste to Here'!C223</f>
        <v>UTCBECN</v>
      </c>
      <c r="C219" s="57" t="s">
        <v>916</v>
      </c>
      <c r="D219" s="58">
        <f>Invoice!B223</f>
        <v>3</v>
      </c>
      <c r="E219" s="59">
        <f>'Shipping Invoice'!J223*$N$1</f>
        <v>55.4</v>
      </c>
      <c r="F219" s="59">
        <f t="shared" si="10"/>
        <v>166.2</v>
      </c>
      <c r="G219" s="60">
        <f t="shared" si="11"/>
        <v>55.4</v>
      </c>
      <c r="H219" s="63">
        <f t="shared" si="12"/>
        <v>166.2</v>
      </c>
    </row>
    <row r="220" spans="1:8" s="62" customFormat="1" ht="25.5">
      <c r="A220" s="56" t="str">
        <f>IF((LEN('Copy paste to Here'!G224))&gt;5,((CONCATENATE('Copy paste to Here'!G224," &amp; ",'Copy paste to Here'!D224,"  &amp;  ",'Copy paste to Here'!E224))),"Empty Cell")</f>
        <v>Anodized titanium G23 circular eyebrow barbell, 16g (1.2mm) with 3mm cones &amp; Length: 10mm  &amp;  Color: Black</v>
      </c>
      <c r="B220" s="57" t="str">
        <f>'Copy paste to Here'!C224</f>
        <v>UTCBECN</v>
      </c>
      <c r="C220" s="57" t="s">
        <v>916</v>
      </c>
      <c r="D220" s="58">
        <f>Invoice!B224</f>
        <v>7</v>
      </c>
      <c r="E220" s="59">
        <f>'Shipping Invoice'!J224*$N$1</f>
        <v>55.4</v>
      </c>
      <c r="F220" s="59">
        <f t="shared" si="10"/>
        <v>387.8</v>
      </c>
      <c r="G220" s="60">
        <f t="shared" si="11"/>
        <v>55.4</v>
      </c>
      <c r="H220" s="63">
        <f t="shared" si="12"/>
        <v>387.8</v>
      </c>
    </row>
    <row r="221" spans="1:8" s="62" customFormat="1" ht="25.5">
      <c r="A221" s="56" t="str">
        <f>IF((LEN('Copy paste to Here'!G225))&gt;5,((CONCATENATE('Copy paste to Here'!G225," &amp; ",'Copy paste to Here'!D225,"  &amp;  ",'Copy paste to Here'!E225))),"Empty Cell")</f>
        <v>Anodized titanium G23 circular eyebrow barbell, 16g (1.2mm) with 3mm cones &amp; Length: 10mm  &amp;  Color: Rainbow</v>
      </c>
      <c r="B221" s="57" t="str">
        <f>'Copy paste to Here'!C225</f>
        <v>UTCBECN</v>
      </c>
      <c r="C221" s="57" t="s">
        <v>916</v>
      </c>
      <c r="D221" s="58">
        <f>Invoice!B225</f>
        <v>2</v>
      </c>
      <c r="E221" s="59">
        <f>'Shipping Invoice'!J225*$N$1</f>
        <v>55.4</v>
      </c>
      <c r="F221" s="59">
        <f t="shared" si="10"/>
        <v>110.8</v>
      </c>
      <c r="G221" s="60">
        <f t="shared" si="11"/>
        <v>55.4</v>
      </c>
      <c r="H221" s="63">
        <f t="shared" si="12"/>
        <v>110.8</v>
      </c>
    </row>
    <row r="222" spans="1:8" s="62" customFormat="1" ht="36">
      <c r="A222" s="56" t="str">
        <f>IF((LEN('Copy paste to Here'!G226))&gt;5,((CONCATENATE('Copy paste to Here'!G226," &amp; ",'Copy paste to Here'!D226,"  &amp;  ",'Copy paste to Here'!E226))),"Empty Cell")</f>
        <v>Anodized titanium G23 circular barbell, 16g (1.2mm) with 4mm resin-covered Ferido multi-crystal balls &amp; Length: 12mm  &amp;  Crystal Color: Blue Zircon</v>
      </c>
      <c r="B222" s="57" t="str">
        <f>'Copy paste to Here'!C226</f>
        <v>UTCBEFR4</v>
      </c>
      <c r="C222" s="57" t="s">
        <v>918</v>
      </c>
      <c r="D222" s="58">
        <f>Invoice!B226</f>
        <v>1</v>
      </c>
      <c r="E222" s="59">
        <f>'Shipping Invoice'!J226*$N$1</f>
        <v>143.46</v>
      </c>
      <c r="F222" s="59">
        <f t="shared" si="10"/>
        <v>143.46</v>
      </c>
      <c r="G222" s="60">
        <f t="shared" si="11"/>
        <v>143.46</v>
      </c>
      <c r="H222" s="63">
        <f t="shared" si="12"/>
        <v>143.46</v>
      </c>
    </row>
    <row r="223" spans="1:8" s="62" customFormat="1" ht="24">
      <c r="A223" s="56" t="str">
        <f>IF((LEN('Copy paste to Here'!G227))&gt;5,((CONCATENATE('Copy paste to Here'!G227," &amp; ",'Copy paste to Here'!D227,"  &amp;  ",'Copy paste to Here'!E227))),"Empty Cell")</f>
        <v>Anodized titanium G23 industrial barbell, 14g (1.6mm) with two 5mm balls &amp; Length: 38mm  &amp;  Color: Blue</v>
      </c>
      <c r="B223" s="57" t="str">
        <f>'Copy paste to Here'!C227</f>
        <v>UTINB</v>
      </c>
      <c r="C223" s="57" t="s">
        <v>920</v>
      </c>
      <c r="D223" s="58">
        <f>Invoice!B227</f>
        <v>2</v>
      </c>
      <c r="E223" s="59">
        <f>'Shipping Invoice'!J227*$N$1</f>
        <v>60.01</v>
      </c>
      <c r="F223" s="59">
        <f t="shared" si="10"/>
        <v>120.02</v>
      </c>
      <c r="G223" s="60">
        <f t="shared" si="11"/>
        <v>60.01</v>
      </c>
      <c r="H223" s="63">
        <f t="shared" si="12"/>
        <v>120.02</v>
      </c>
    </row>
    <row r="224" spans="1:8" s="62" customFormat="1" ht="24">
      <c r="A224" s="56" t="str">
        <f>IF((LEN('Copy paste to Here'!G228))&gt;5,((CONCATENATE('Copy paste to Here'!G228," &amp; ",'Copy paste to Here'!D228,"  &amp;  ",'Copy paste to Here'!E228))),"Empty Cell")</f>
        <v>Anodized titanium G23 industrial barbell, 14g (1.6mm) with two 5mm cones &amp; Length: 38mm  &amp;  Color: Black</v>
      </c>
      <c r="B224" s="57" t="str">
        <f>'Copy paste to Here'!C228</f>
        <v>UTINCN</v>
      </c>
      <c r="C224" s="57" t="s">
        <v>922</v>
      </c>
      <c r="D224" s="58">
        <f>Invoice!B228</f>
        <v>1</v>
      </c>
      <c r="E224" s="59">
        <f>'Shipping Invoice'!J228*$N$1</f>
        <v>68.180000000000007</v>
      </c>
      <c r="F224" s="59">
        <f t="shared" si="10"/>
        <v>68.180000000000007</v>
      </c>
      <c r="G224" s="60">
        <f t="shared" si="11"/>
        <v>68.180000000000007</v>
      </c>
      <c r="H224" s="63">
        <f t="shared" si="12"/>
        <v>68.180000000000007</v>
      </c>
    </row>
    <row r="225" spans="1:8" s="62" customFormat="1" ht="24">
      <c r="A225" s="56" t="str">
        <f>IF((LEN('Copy paste to Here'!G229))&gt;5,((CONCATENATE('Copy paste to Here'!G229," &amp; ",'Copy paste to Here'!D229,"  &amp;  ",'Copy paste to Here'!E229))),"Empty Cell")</f>
        <v>Anodized titanium G23 industrial barbell, 14g (1.6mm) with two 5mm cones &amp; Length: 38mm  &amp;  Color: Blue</v>
      </c>
      <c r="B225" s="57" t="str">
        <f>'Copy paste to Here'!C229</f>
        <v>UTINCN</v>
      </c>
      <c r="C225" s="57" t="s">
        <v>922</v>
      </c>
      <c r="D225" s="58">
        <f>Invoice!B229</f>
        <v>1</v>
      </c>
      <c r="E225" s="59">
        <f>'Shipping Invoice'!J229*$N$1</f>
        <v>68.180000000000007</v>
      </c>
      <c r="F225" s="59">
        <f t="shared" si="10"/>
        <v>68.180000000000007</v>
      </c>
      <c r="G225" s="60">
        <f t="shared" si="11"/>
        <v>68.180000000000007</v>
      </c>
      <c r="H225" s="63">
        <f t="shared" si="12"/>
        <v>68.180000000000007</v>
      </c>
    </row>
    <row r="226" spans="1:8" s="62" customFormat="1" ht="36">
      <c r="A226" s="56" t="str">
        <f>IF((LEN('Copy paste to Here'!G230))&gt;5,((CONCATENATE('Copy paste to Here'!G230," &amp; ",'Copy paste to Here'!D230,"  &amp;  ",'Copy paste to Here'!E230))),"Empty Cell")</f>
        <v>Anodized titanium G23 industrial barbell, 14g (1.6mm) with two 5mm ferido glued multi crystal balls with resin cover &amp; Length: 32mm  &amp;  Crystal Color: Rose</v>
      </c>
      <c r="B226" s="57" t="str">
        <f>'Copy paste to Here'!C230</f>
        <v>UTINFR5</v>
      </c>
      <c r="C226" s="57" t="s">
        <v>924</v>
      </c>
      <c r="D226" s="58">
        <f>Invoice!B230</f>
        <v>1</v>
      </c>
      <c r="E226" s="59">
        <f>'Shipping Invoice'!J230*$N$1</f>
        <v>145.59</v>
      </c>
      <c r="F226" s="59">
        <f t="shared" si="10"/>
        <v>145.59</v>
      </c>
      <c r="G226" s="60">
        <f t="shared" si="11"/>
        <v>145.59</v>
      </c>
      <c r="H226" s="63">
        <f t="shared" si="12"/>
        <v>145.59</v>
      </c>
    </row>
    <row r="227" spans="1:8" s="62" customFormat="1" ht="24">
      <c r="A227" s="56" t="str">
        <f>IF((LEN('Copy paste to Here'!G231))&gt;5,((CONCATENATE('Copy paste to Here'!G231," &amp; ",'Copy paste to Here'!D231,"  &amp;  ",'Copy paste to Here'!E231))),"Empty Cell")</f>
        <v>Anodized titanium G23 labret, 16g (1.2mm) with a 3mm ball &amp; Length: 8mm  &amp;  Color: Rainbow</v>
      </c>
      <c r="B227" s="57" t="str">
        <f>'Copy paste to Here'!C231</f>
        <v>UTLBB3</v>
      </c>
      <c r="C227" s="57" t="s">
        <v>926</v>
      </c>
      <c r="D227" s="58">
        <f>Invoice!B231</f>
        <v>2</v>
      </c>
      <c r="E227" s="59">
        <f>'Shipping Invoice'!J231*$N$1</f>
        <v>52.2</v>
      </c>
      <c r="F227" s="59">
        <f t="shared" si="10"/>
        <v>104.4</v>
      </c>
      <c r="G227" s="60">
        <f t="shared" si="11"/>
        <v>52.2</v>
      </c>
      <c r="H227" s="63">
        <f t="shared" si="12"/>
        <v>104.4</v>
      </c>
    </row>
    <row r="228" spans="1:8" s="62" customFormat="1" ht="24">
      <c r="A228" s="56" t="str">
        <f>IF((LEN('Copy paste to Here'!G232))&gt;5,((CONCATENATE('Copy paste to Here'!G232," &amp; ",'Copy paste to Here'!D232,"  &amp;  ",'Copy paste to Here'!E232))),"Empty Cell")</f>
        <v>Anodized titanium G23 labret, 16g (1.2mm) with a 3mm ball &amp; Length: 8mm  &amp;  Color: Green</v>
      </c>
      <c r="B228" s="57" t="str">
        <f>'Copy paste to Here'!C232</f>
        <v>UTLBB3</v>
      </c>
      <c r="C228" s="57" t="s">
        <v>926</v>
      </c>
      <c r="D228" s="58">
        <f>Invoice!B232</f>
        <v>1</v>
      </c>
      <c r="E228" s="59">
        <f>'Shipping Invoice'!J232*$N$1</f>
        <v>52.2</v>
      </c>
      <c r="F228" s="59">
        <f t="shared" si="10"/>
        <v>52.2</v>
      </c>
      <c r="G228" s="60">
        <f t="shared" si="11"/>
        <v>52.2</v>
      </c>
      <c r="H228" s="63">
        <f t="shared" si="12"/>
        <v>52.2</v>
      </c>
    </row>
    <row r="229" spans="1:8" s="62" customFormat="1" ht="24">
      <c r="A229" s="56" t="str">
        <f>IF((LEN('Copy paste to Here'!G233))&gt;5,((CONCATENATE('Copy paste to Here'!G233," &amp; ",'Copy paste to Here'!D233,"  &amp;  ",'Copy paste to Here'!E233))),"Empty Cell")</f>
        <v>Anodized titanium G23 labret, 16g (1.2mm) with a 3mm ball &amp; Length: 10mm  &amp;  Color: Blue</v>
      </c>
      <c r="B229" s="57" t="str">
        <f>'Copy paste to Here'!C233</f>
        <v>UTLBB3</v>
      </c>
      <c r="C229" s="57" t="s">
        <v>926</v>
      </c>
      <c r="D229" s="58">
        <f>Invoice!B233</f>
        <v>2</v>
      </c>
      <c r="E229" s="59">
        <f>'Shipping Invoice'!J233*$N$1</f>
        <v>52.2</v>
      </c>
      <c r="F229" s="59">
        <f t="shared" si="10"/>
        <v>104.4</v>
      </c>
      <c r="G229" s="60">
        <f t="shared" si="11"/>
        <v>52.2</v>
      </c>
      <c r="H229" s="63">
        <f t="shared" si="12"/>
        <v>104.4</v>
      </c>
    </row>
    <row r="230" spans="1:8" s="62" customFormat="1" ht="36">
      <c r="A230" s="56" t="str">
        <f>IF((LEN('Copy paste to Here'!G234))&gt;5,((CONCATENATE('Copy paste to Here'!G234," &amp; ",'Copy paste to Here'!D234,"  &amp;  ",'Copy paste to Here'!E234))),"Empty Cell")</f>
        <v>Anodized titanium G23 labret, 16g (1.2mm) with a 4mm bezel set jewel ball &amp; Length: 8mm  &amp;  Color: Black Anodized w/ Aquamarine crystal</v>
      </c>
      <c r="B230" s="57" t="str">
        <f>'Copy paste to Here'!C234</f>
        <v>UTLBC4</v>
      </c>
      <c r="C230" s="57" t="s">
        <v>928</v>
      </c>
      <c r="D230" s="58">
        <f>Invoice!B234</f>
        <v>2</v>
      </c>
      <c r="E230" s="59">
        <f>'Shipping Invoice'!J234*$N$1</f>
        <v>73.86</v>
      </c>
      <c r="F230" s="59">
        <f t="shared" si="10"/>
        <v>147.72</v>
      </c>
      <c r="G230" s="60">
        <f t="shared" si="11"/>
        <v>73.86</v>
      </c>
      <c r="H230" s="63">
        <f t="shared" si="12"/>
        <v>147.72</v>
      </c>
    </row>
    <row r="231" spans="1:8" s="62" customFormat="1" ht="24">
      <c r="A231" s="56" t="str">
        <f>IF((LEN('Copy paste to Here'!G235))&gt;5,((CONCATENATE('Copy paste to Here'!G235," &amp; ",'Copy paste to Here'!D235,"  &amp;  ",'Copy paste to Here'!E235))),"Empty Cell")</f>
        <v>Anodized titanium G23 labret, 16g (1.2mm) with a 3mm cone &amp; Length: 8mm  &amp;  Color: Rainbow</v>
      </c>
      <c r="B231" s="57" t="str">
        <f>'Copy paste to Here'!C235</f>
        <v>UTLBCN3</v>
      </c>
      <c r="C231" s="57" t="s">
        <v>931</v>
      </c>
      <c r="D231" s="58">
        <f>Invoice!B235</f>
        <v>2</v>
      </c>
      <c r="E231" s="59">
        <f>'Shipping Invoice'!J235*$N$1</f>
        <v>55.04</v>
      </c>
      <c r="F231" s="59">
        <f t="shared" si="10"/>
        <v>110.08</v>
      </c>
      <c r="G231" s="60">
        <f t="shared" si="11"/>
        <v>55.04</v>
      </c>
      <c r="H231" s="63">
        <f t="shared" si="12"/>
        <v>110.08</v>
      </c>
    </row>
    <row r="232" spans="1:8" s="62" customFormat="1" ht="25.5">
      <c r="A232" s="56" t="str">
        <f>IF((LEN('Copy paste to Here'!G236))&gt;5,((CONCATENATE('Copy paste to Here'!G236," &amp; ",'Copy paste to Here'!D236,"  &amp;  ",'Copy paste to Here'!E236))),"Empty Cell")</f>
        <v>Anodized titanium G23 labret, 16g (1.2mm) with a 4mm cone &amp; Length: 6mm  &amp;  Color: Black</v>
      </c>
      <c r="B232" s="57" t="str">
        <f>'Copy paste to Here'!C236</f>
        <v>UTLBCN4S</v>
      </c>
      <c r="C232" s="57" t="s">
        <v>933</v>
      </c>
      <c r="D232" s="58">
        <f>Invoice!B236</f>
        <v>3</v>
      </c>
      <c r="E232" s="59">
        <f>'Shipping Invoice'!J236*$N$1</f>
        <v>54.69</v>
      </c>
      <c r="F232" s="59">
        <f t="shared" si="10"/>
        <v>164.07</v>
      </c>
      <c r="G232" s="60">
        <f t="shared" si="11"/>
        <v>54.69</v>
      </c>
      <c r="H232" s="63">
        <f t="shared" si="12"/>
        <v>164.07</v>
      </c>
    </row>
    <row r="233" spans="1:8" s="62" customFormat="1" ht="25.5">
      <c r="A233" s="56" t="str">
        <f>IF((LEN('Copy paste to Here'!G237))&gt;5,((CONCATENATE('Copy paste to Here'!G237," &amp; ",'Copy paste to Here'!D237,"  &amp;  ",'Copy paste to Here'!E237))),"Empty Cell")</f>
        <v>Anodized titanium G23 labret, 16g (1.2mm) with a 4mm cone &amp; Length: 8mm  &amp;  Color: Black</v>
      </c>
      <c r="B233" s="57" t="str">
        <f>'Copy paste to Here'!C237</f>
        <v>UTLBCN4S</v>
      </c>
      <c r="C233" s="57" t="s">
        <v>933</v>
      </c>
      <c r="D233" s="58">
        <f>Invoice!B237</f>
        <v>3</v>
      </c>
      <c r="E233" s="59">
        <f>'Shipping Invoice'!J237*$N$1</f>
        <v>54.69</v>
      </c>
      <c r="F233" s="59">
        <f t="shared" si="10"/>
        <v>164.07</v>
      </c>
      <c r="G233" s="60">
        <f t="shared" si="11"/>
        <v>54.69</v>
      </c>
      <c r="H233" s="63">
        <f t="shared" si="12"/>
        <v>164.07</v>
      </c>
    </row>
    <row r="234" spans="1:8" s="62" customFormat="1" ht="25.5">
      <c r="A234" s="56" t="str">
        <f>IF((LEN('Copy paste to Here'!G238))&gt;5,((CONCATENATE('Copy paste to Here'!G238," &amp; ",'Copy paste to Here'!D238,"  &amp;  ",'Copy paste to Here'!E238))),"Empty Cell")</f>
        <v>Anodized titanium G23 labret, 16g (1.2mm) with a 4mm cone &amp; Length: 10mm  &amp;  Color: Black</v>
      </c>
      <c r="B234" s="57" t="str">
        <f>'Copy paste to Here'!C238</f>
        <v>UTLBCN4S</v>
      </c>
      <c r="C234" s="57" t="s">
        <v>933</v>
      </c>
      <c r="D234" s="58">
        <f>Invoice!B238</f>
        <v>3</v>
      </c>
      <c r="E234" s="59">
        <f>'Shipping Invoice'!J238*$N$1</f>
        <v>54.69</v>
      </c>
      <c r="F234" s="59">
        <f t="shared" si="10"/>
        <v>164.07</v>
      </c>
      <c r="G234" s="60">
        <f t="shared" si="11"/>
        <v>54.69</v>
      </c>
      <c r="H234" s="63">
        <f t="shared" si="12"/>
        <v>164.07</v>
      </c>
    </row>
    <row r="235" spans="1:8" s="62" customFormat="1" ht="25.5">
      <c r="A235" s="56" t="str">
        <f>IF((LEN('Copy paste to Here'!G239))&gt;5,((CONCATENATE('Copy paste to Here'!G239," &amp; ",'Copy paste to Here'!D239,"  &amp;  ",'Copy paste to Here'!E239))),"Empty Cell")</f>
        <v xml:space="preserve">Pack of 10 pcs. of high polished titanium G23 barbell bars, 14g (1.6mm)  &amp; Length: 38mm  &amp;  </v>
      </c>
      <c r="B235" s="57" t="str">
        <f>'Copy paste to Here'!C239</f>
        <v>XUBB14G</v>
      </c>
      <c r="C235" s="57" t="s">
        <v>952</v>
      </c>
      <c r="D235" s="58">
        <f>Invoice!B239</f>
        <v>1</v>
      </c>
      <c r="E235" s="59">
        <f>'Shipping Invoice'!J239*$N$1</f>
        <v>174</v>
      </c>
      <c r="F235" s="59">
        <f t="shared" si="10"/>
        <v>174</v>
      </c>
      <c r="G235" s="60">
        <f t="shared" si="11"/>
        <v>174</v>
      </c>
      <c r="H235" s="63">
        <f t="shared" si="12"/>
        <v>174</v>
      </c>
    </row>
    <row r="236" spans="1:8" s="62" customFormat="1" ht="24">
      <c r="A236" s="56" t="str">
        <f>IF((LEN('Copy paste to Here'!G240))&gt;5,((CONCATENATE('Copy paste to Here'!G240," &amp; ",'Copy paste to Here'!D240,"  &amp;  ",'Copy paste to Here'!E240))),"Empty Cell")</f>
        <v>Set of 5 pcs. of anodized titanium G23 circular barbell post with 14g (1.6mm) threading &amp; Length: 10mm  &amp;  Color: Black</v>
      </c>
      <c r="B236" s="57" t="str">
        <f>'Copy paste to Here'!C240</f>
        <v>XUTCB14</v>
      </c>
      <c r="C236" s="57" t="s">
        <v>937</v>
      </c>
      <c r="D236" s="58">
        <f>Invoice!B240</f>
        <v>1</v>
      </c>
      <c r="E236" s="59">
        <f>'Shipping Invoice'!J240*$N$1</f>
        <v>131.38999999999999</v>
      </c>
      <c r="F236" s="59">
        <f t="shared" si="10"/>
        <v>131.38999999999999</v>
      </c>
      <c r="G236" s="60">
        <f t="shared" si="11"/>
        <v>131.38999999999999</v>
      </c>
      <c r="H236" s="63">
        <f t="shared" si="12"/>
        <v>131.38999999999999</v>
      </c>
    </row>
    <row r="237" spans="1:8" s="62" customFormat="1" ht="24">
      <c r="A237" s="56" t="str">
        <f>IF((LEN('Copy paste to Here'!G241))&gt;5,((CONCATENATE('Copy paste to Here'!G241," &amp; ",'Copy paste to Here'!D241,"  &amp;  ",'Copy paste to Here'!E241))),"Empty Cell")</f>
        <v xml:space="preserve">EO gas sterilized piercing: Titanium G23 barbell, 14g (1.6mm) with 5mm balls &amp; Length: 16mm  &amp;  </v>
      </c>
      <c r="B237" s="57" t="str">
        <f>'Copy paste to Here'!C241</f>
        <v>ZUBBBS</v>
      </c>
      <c r="C237" s="57" t="s">
        <v>939</v>
      </c>
      <c r="D237" s="58">
        <f>Invoice!B241</f>
        <v>1</v>
      </c>
      <c r="E237" s="59">
        <f>'Shipping Invoice'!J241*$N$1</f>
        <v>66.400000000000006</v>
      </c>
      <c r="F237" s="59">
        <f t="shared" si="10"/>
        <v>66.400000000000006</v>
      </c>
      <c r="G237" s="60">
        <f t="shared" si="11"/>
        <v>66.400000000000006</v>
      </c>
      <c r="H237" s="63">
        <f t="shared" si="12"/>
        <v>66.400000000000006</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19634.730000000021</v>
      </c>
      <c r="G1000" s="60"/>
      <c r="H1000" s="61">
        <f t="shared" ref="H1000:H1007" si="49">F1000*$E$14</f>
        <v>19634.730000000021</v>
      </c>
    </row>
    <row r="1001" spans="1:8" s="62" customFormat="1">
      <c r="A1001" s="56" t="str">
        <f>'[2]Copy paste to Here'!T2</f>
        <v>SHIPPING HANDLING</v>
      </c>
      <c r="B1001" s="75"/>
      <c r="C1001" s="75"/>
      <c r="D1001" s="76"/>
      <c r="E1001" s="67"/>
      <c r="F1001" s="59">
        <f>Invoice!J243</f>
        <v>-7853.8920000000089</v>
      </c>
      <c r="G1001" s="60"/>
      <c r="H1001" s="61">
        <f t="shared" si="49"/>
        <v>-7853.8920000000089</v>
      </c>
    </row>
    <row r="1002" spans="1:8" s="62" customFormat="1" outlineLevel="1">
      <c r="A1002" s="56" t="str">
        <f>'[2]Copy paste to Here'!T3</f>
        <v>DISCOUNT</v>
      </c>
      <c r="B1002" s="75"/>
      <c r="C1002" s="75"/>
      <c r="D1002" s="76"/>
      <c r="E1002" s="67"/>
      <c r="F1002" s="59">
        <f>Invoice!J244</f>
        <v>0</v>
      </c>
      <c r="G1002" s="60"/>
      <c r="H1002" s="61">
        <f t="shared" si="49"/>
        <v>0</v>
      </c>
    </row>
    <row r="1003" spans="1:8" s="62" customFormat="1">
      <c r="A1003" s="56" t="str">
        <f>'[2]Copy paste to Here'!T4</f>
        <v>Total:</v>
      </c>
      <c r="B1003" s="75"/>
      <c r="C1003" s="75"/>
      <c r="D1003" s="76"/>
      <c r="E1003" s="67"/>
      <c r="F1003" s="59">
        <f>SUM(F1000:F1002)</f>
        <v>11780.838000000012</v>
      </c>
      <c r="G1003" s="60"/>
      <c r="H1003" s="61">
        <f t="shared" si="49"/>
        <v>11780.838000000012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19634.730000000021</v>
      </c>
    </row>
    <row r="1010" spans="1:8" s="21" customFormat="1">
      <c r="A1010" s="22"/>
      <c r="E1010" s="21" t="s">
        <v>182</v>
      </c>
      <c r="H1010" s="84">
        <f>(SUMIF($A$1000:$A$1008,"Total:",$H$1000:$H$1008))</f>
        <v>11780.838000000012</v>
      </c>
    </row>
    <row r="1011" spans="1:8" s="21" customFormat="1">
      <c r="E1011" s="21" t="s">
        <v>183</v>
      </c>
      <c r="H1011" s="85">
        <f>H1013-H1012</f>
        <v>11010.130000000001</v>
      </c>
    </row>
    <row r="1012" spans="1:8" s="21" customFormat="1">
      <c r="E1012" s="21" t="s">
        <v>184</v>
      </c>
      <c r="H1012" s="85">
        <f>ROUND((H1013*7)/107,2)</f>
        <v>770.71</v>
      </c>
    </row>
    <row r="1013" spans="1:8" s="21" customFormat="1">
      <c r="E1013" s="22" t="s">
        <v>185</v>
      </c>
      <c r="H1013" s="86">
        <f>ROUND((SUMIF($A$1000:$A$1008,"Total:",$H$1000:$H$1008)),2)</f>
        <v>11780.84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0"/>
  <sheetViews>
    <sheetView workbookViewId="0">
      <selection activeCell="A5" sqref="A5"/>
    </sheetView>
  </sheetViews>
  <sheetFormatPr defaultRowHeight="15"/>
  <sheetData>
    <row r="1" spans="1:1">
      <c r="A1" s="2" t="s">
        <v>722</v>
      </c>
    </row>
    <row r="2" spans="1:1">
      <c r="A2" s="2" t="s">
        <v>722</v>
      </c>
    </row>
    <row r="3" spans="1:1">
      <c r="A3" s="2" t="s">
        <v>724</v>
      </c>
    </row>
    <row r="4" spans="1:1">
      <c r="A4" s="2" t="s">
        <v>724</v>
      </c>
    </row>
    <row r="5" spans="1:1">
      <c r="A5" s="2" t="s">
        <v>726</v>
      </c>
    </row>
    <row r="6" spans="1:1">
      <c r="A6" s="2" t="s">
        <v>726</v>
      </c>
    </row>
    <row r="7" spans="1:1">
      <c r="A7" s="2" t="s">
        <v>728</v>
      </c>
    </row>
    <row r="8" spans="1:1">
      <c r="A8" s="2" t="s">
        <v>728</v>
      </c>
    </row>
    <row r="9" spans="1:1">
      <c r="A9" s="2" t="s">
        <v>728</v>
      </c>
    </row>
    <row r="10" spans="1:1">
      <c r="A10" s="2" t="s">
        <v>731</v>
      </c>
    </row>
    <row r="11" spans="1:1">
      <c r="A11" s="2" t="s">
        <v>731</v>
      </c>
    </row>
    <row r="12" spans="1:1">
      <c r="A12" s="2" t="s">
        <v>731</v>
      </c>
    </row>
    <row r="13" spans="1:1">
      <c r="A13" s="2" t="s">
        <v>733</v>
      </c>
    </row>
    <row r="14" spans="1:1">
      <c r="A14" s="2" t="s">
        <v>735</v>
      </c>
    </row>
    <row r="15" spans="1:1">
      <c r="A15" s="2" t="s">
        <v>735</v>
      </c>
    </row>
    <row r="16" spans="1:1">
      <c r="A16" s="2" t="s">
        <v>109</v>
      </c>
    </row>
    <row r="17" spans="1:1">
      <c r="A17" s="2" t="s">
        <v>109</v>
      </c>
    </row>
    <row r="18" spans="1:1">
      <c r="A18" s="2" t="s">
        <v>738</v>
      </c>
    </row>
    <row r="19" spans="1:1">
      <c r="A19" s="2" t="s">
        <v>740</v>
      </c>
    </row>
    <row r="20" spans="1:1">
      <c r="A20" s="2" t="s">
        <v>742</v>
      </c>
    </row>
    <row r="21" spans="1:1">
      <c r="A21" s="2" t="s">
        <v>742</v>
      </c>
    </row>
    <row r="22" spans="1:1">
      <c r="A22" s="2" t="s">
        <v>742</v>
      </c>
    </row>
    <row r="23" spans="1:1">
      <c r="A23" s="2" t="s">
        <v>744</v>
      </c>
    </row>
    <row r="24" spans="1:1">
      <c r="A24" s="2" t="s">
        <v>746</v>
      </c>
    </row>
    <row r="25" spans="1:1">
      <c r="A25" s="2" t="s">
        <v>748</v>
      </c>
    </row>
    <row r="26" spans="1:1">
      <c r="A26" s="2" t="s">
        <v>748</v>
      </c>
    </row>
    <row r="27" spans="1:1">
      <c r="A27" s="2" t="s">
        <v>748</v>
      </c>
    </row>
    <row r="28" spans="1:1">
      <c r="A28" s="2" t="s">
        <v>748</v>
      </c>
    </row>
    <row r="29" spans="1:1">
      <c r="A29" s="2" t="s">
        <v>748</v>
      </c>
    </row>
    <row r="30" spans="1:1">
      <c r="A30" s="2" t="s">
        <v>748</v>
      </c>
    </row>
    <row r="31" spans="1:1">
      <c r="A31" s="2" t="s">
        <v>753</v>
      </c>
    </row>
    <row r="32" spans="1:1">
      <c r="A32" s="2" t="s">
        <v>753</v>
      </c>
    </row>
    <row r="33" spans="1:1">
      <c r="A33" s="2" t="s">
        <v>753</v>
      </c>
    </row>
    <row r="34" spans="1:1">
      <c r="A34" s="2" t="s">
        <v>753</v>
      </c>
    </row>
    <row r="35" spans="1:1">
      <c r="A35" s="2" t="s">
        <v>753</v>
      </c>
    </row>
    <row r="36" spans="1:1">
      <c r="A36" s="2" t="s">
        <v>755</v>
      </c>
    </row>
    <row r="37" spans="1:1">
      <c r="A37" s="2" t="s">
        <v>755</v>
      </c>
    </row>
    <row r="38" spans="1:1">
      <c r="A38" s="2" t="s">
        <v>757</v>
      </c>
    </row>
    <row r="39" spans="1:1">
      <c r="A39" s="2" t="s">
        <v>757</v>
      </c>
    </row>
    <row r="40" spans="1:1">
      <c r="A40" s="2" t="s">
        <v>757</v>
      </c>
    </row>
    <row r="41" spans="1:1">
      <c r="A41" s="2" t="s">
        <v>759</v>
      </c>
    </row>
    <row r="42" spans="1:1">
      <c r="A42" s="2" t="s">
        <v>759</v>
      </c>
    </row>
    <row r="43" spans="1:1">
      <c r="A43" s="2" t="s">
        <v>759</v>
      </c>
    </row>
    <row r="44" spans="1:1">
      <c r="A44" s="2" t="s">
        <v>941</v>
      </c>
    </row>
    <row r="45" spans="1:1">
      <c r="A45" s="2" t="s">
        <v>941</v>
      </c>
    </row>
    <row r="46" spans="1:1">
      <c r="A46" s="2" t="s">
        <v>763</v>
      </c>
    </row>
    <row r="47" spans="1:1">
      <c r="A47" s="2" t="s">
        <v>763</v>
      </c>
    </row>
    <row r="48" spans="1:1">
      <c r="A48" s="2" t="s">
        <v>765</v>
      </c>
    </row>
    <row r="49" spans="1:1">
      <c r="A49" s="2" t="s">
        <v>504</v>
      </c>
    </row>
    <row r="50" spans="1:1">
      <c r="A50" s="2" t="s">
        <v>504</v>
      </c>
    </row>
    <row r="51" spans="1:1">
      <c r="A51" s="2" t="s">
        <v>504</v>
      </c>
    </row>
    <row r="52" spans="1:1">
      <c r="A52" s="2" t="s">
        <v>504</v>
      </c>
    </row>
    <row r="53" spans="1:1">
      <c r="A53" s="2" t="s">
        <v>504</v>
      </c>
    </row>
    <row r="54" spans="1:1">
      <c r="A54" s="2" t="s">
        <v>504</v>
      </c>
    </row>
    <row r="55" spans="1:1">
      <c r="A55" s="2" t="s">
        <v>668</v>
      </c>
    </row>
    <row r="56" spans="1:1">
      <c r="A56" s="2" t="s">
        <v>668</v>
      </c>
    </row>
    <row r="57" spans="1:1">
      <c r="A57" s="2" t="s">
        <v>668</v>
      </c>
    </row>
    <row r="58" spans="1:1">
      <c r="A58" s="2" t="s">
        <v>668</v>
      </c>
    </row>
    <row r="59" spans="1:1">
      <c r="A59" s="2" t="s">
        <v>768</v>
      </c>
    </row>
    <row r="60" spans="1:1">
      <c r="A60" s="2" t="s">
        <v>770</v>
      </c>
    </row>
    <row r="61" spans="1:1">
      <c r="A61" s="2" t="s">
        <v>770</v>
      </c>
    </row>
    <row r="62" spans="1:1">
      <c r="A62" s="2" t="s">
        <v>772</v>
      </c>
    </row>
    <row r="63" spans="1:1">
      <c r="A63" s="2" t="s">
        <v>772</v>
      </c>
    </row>
    <row r="64" spans="1:1">
      <c r="A64" s="2" t="s">
        <v>772</v>
      </c>
    </row>
    <row r="65" spans="1:1">
      <c r="A65" s="2" t="s">
        <v>772</v>
      </c>
    </row>
    <row r="66" spans="1:1">
      <c r="A66" s="2" t="s">
        <v>773</v>
      </c>
    </row>
    <row r="67" spans="1:1">
      <c r="A67" s="2" t="s">
        <v>773</v>
      </c>
    </row>
    <row r="68" spans="1:1">
      <c r="A68" s="2" t="s">
        <v>775</v>
      </c>
    </row>
    <row r="69" spans="1:1">
      <c r="A69" s="2" t="s">
        <v>777</v>
      </c>
    </row>
    <row r="70" spans="1:1">
      <c r="A70" s="2" t="s">
        <v>777</v>
      </c>
    </row>
    <row r="71" spans="1:1">
      <c r="A71" s="2" t="s">
        <v>779</v>
      </c>
    </row>
    <row r="72" spans="1:1">
      <c r="A72" s="2" t="s">
        <v>779</v>
      </c>
    </row>
    <row r="73" spans="1:1">
      <c r="A73" s="2" t="s">
        <v>781</v>
      </c>
    </row>
    <row r="74" spans="1:1">
      <c r="A74" s="2" t="s">
        <v>781</v>
      </c>
    </row>
    <row r="75" spans="1:1">
      <c r="A75" s="2" t="s">
        <v>783</v>
      </c>
    </row>
    <row r="76" spans="1:1">
      <c r="A76" s="2" t="s">
        <v>783</v>
      </c>
    </row>
    <row r="77" spans="1:1">
      <c r="A77" s="2" t="s">
        <v>785</v>
      </c>
    </row>
    <row r="78" spans="1:1">
      <c r="A78" s="2" t="s">
        <v>785</v>
      </c>
    </row>
    <row r="79" spans="1:1">
      <c r="A79" s="2" t="s">
        <v>785</v>
      </c>
    </row>
    <row r="80" spans="1:1">
      <c r="A80" s="2" t="s">
        <v>785</v>
      </c>
    </row>
    <row r="81" spans="1:1">
      <c r="A81" s="2" t="s">
        <v>787</v>
      </c>
    </row>
    <row r="82" spans="1:1">
      <c r="A82" s="2" t="s">
        <v>787</v>
      </c>
    </row>
    <row r="83" spans="1:1">
      <c r="A83" s="2" t="s">
        <v>787</v>
      </c>
    </row>
    <row r="84" spans="1:1">
      <c r="A84" s="2" t="s">
        <v>789</v>
      </c>
    </row>
    <row r="85" spans="1:1">
      <c r="A85" s="2" t="s">
        <v>789</v>
      </c>
    </row>
    <row r="86" spans="1:1">
      <c r="A86" s="2" t="s">
        <v>791</v>
      </c>
    </row>
    <row r="87" spans="1:1">
      <c r="A87" s="2" t="s">
        <v>793</v>
      </c>
    </row>
    <row r="88" spans="1:1">
      <c r="A88" s="2" t="s">
        <v>795</v>
      </c>
    </row>
    <row r="89" spans="1:1">
      <c r="A89" s="2" t="s">
        <v>795</v>
      </c>
    </row>
    <row r="90" spans="1:1">
      <c r="A90" s="2" t="s">
        <v>797</v>
      </c>
    </row>
    <row r="91" spans="1:1">
      <c r="A91" s="2" t="s">
        <v>797</v>
      </c>
    </row>
    <row r="92" spans="1:1">
      <c r="A92" s="2" t="s">
        <v>799</v>
      </c>
    </row>
    <row r="93" spans="1:1">
      <c r="A93" s="2" t="s">
        <v>799</v>
      </c>
    </row>
    <row r="94" spans="1:1">
      <c r="A94" s="2" t="s">
        <v>801</v>
      </c>
    </row>
    <row r="95" spans="1:1">
      <c r="A95" s="2" t="s">
        <v>801</v>
      </c>
    </row>
    <row r="96" spans="1:1">
      <c r="A96" s="2" t="s">
        <v>801</v>
      </c>
    </row>
    <row r="97" spans="1:1">
      <c r="A97" s="2" t="s">
        <v>801</v>
      </c>
    </row>
    <row r="98" spans="1:1">
      <c r="A98" s="2" t="s">
        <v>802</v>
      </c>
    </row>
    <row r="99" spans="1:1">
      <c r="A99" s="2" t="s">
        <v>802</v>
      </c>
    </row>
    <row r="100" spans="1:1">
      <c r="A100" s="2" t="s">
        <v>804</v>
      </c>
    </row>
    <row r="101" spans="1:1">
      <c r="A101" s="2" t="s">
        <v>806</v>
      </c>
    </row>
    <row r="102" spans="1:1">
      <c r="A102" s="2" t="s">
        <v>806</v>
      </c>
    </row>
    <row r="103" spans="1:1">
      <c r="A103" s="2" t="s">
        <v>808</v>
      </c>
    </row>
    <row r="104" spans="1:1">
      <c r="A104" s="2" t="s">
        <v>808</v>
      </c>
    </row>
    <row r="105" spans="1:1">
      <c r="A105" s="2" t="s">
        <v>808</v>
      </c>
    </row>
    <row r="106" spans="1:1">
      <c r="A106" s="2" t="s">
        <v>810</v>
      </c>
    </row>
    <row r="107" spans="1:1">
      <c r="A107" s="2" t="s">
        <v>810</v>
      </c>
    </row>
    <row r="108" spans="1:1">
      <c r="A108" s="2" t="s">
        <v>810</v>
      </c>
    </row>
    <row r="109" spans="1:1">
      <c r="A109" s="2" t="s">
        <v>812</v>
      </c>
    </row>
    <row r="110" spans="1:1">
      <c r="A110" s="2" t="s">
        <v>812</v>
      </c>
    </row>
    <row r="111" spans="1:1">
      <c r="A111" s="2" t="s">
        <v>812</v>
      </c>
    </row>
    <row r="112" spans="1:1">
      <c r="A112" s="2" t="s">
        <v>814</v>
      </c>
    </row>
    <row r="113" spans="1:1">
      <c r="A113" s="2" t="s">
        <v>814</v>
      </c>
    </row>
    <row r="114" spans="1:1">
      <c r="A114" s="2" t="s">
        <v>814</v>
      </c>
    </row>
    <row r="115" spans="1:1">
      <c r="A115" s="2" t="s">
        <v>816</v>
      </c>
    </row>
    <row r="116" spans="1:1">
      <c r="A116" s="2" t="s">
        <v>818</v>
      </c>
    </row>
    <row r="117" spans="1:1">
      <c r="A117" s="2" t="s">
        <v>818</v>
      </c>
    </row>
    <row r="118" spans="1:1">
      <c r="A118" s="2" t="s">
        <v>820</v>
      </c>
    </row>
    <row r="119" spans="1:1">
      <c r="A119" s="2" t="s">
        <v>820</v>
      </c>
    </row>
    <row r="120" spans="1:1">
      <c r="A120" s="2" t="s">
        <v>820</v>
      </c>
    </row>
    <row r="121" spans="1:1">
      <c r="A121" s="2" t="s">
        <v>822</v>
      </c>
    </row>
    <row r="122" spans="1:1">
      <c r="A122" s="2" t="s">
        <v>822</v>
      </c>
    </row>
    <row r="123" spans="1:1">
      <c r="A123" s="2" t="s">
        <v>824</v>
      </c>
    </row>
    <row r="124" spans="1:1">
      <c r="A124" s="2" t="s">
        <v>824</v>
      </c>
    </row>
    <row r="125" spans="1:1">
      <c r="A125" s="2" t="s">
        <v>824</v>
      </c>
    </row>
    <row r="126" spans="1:1">
      <c r="A126" s="2" t="s">
        <v>824</v>
      </c>
    </row>
    <row r="127" spans="1:1">
      <c r="A127" s="2" t="s">
        <v>826</v>
      </c>
    </row>
    <row r="128" spans="1:1">
      <c r="A128" s="2" t="s">
        <v>826</v>
      </c>
    </row>
    <row r="129" spans="1:1">
      <c r="A129" s="2" t="s">
        <v>828</v>
      </c>
    </row>
    <row r="130" spans="1:1">
      <c r="A130" s="2" t="s">
        <v>830</v>
      </c>
    </row>
    <row r="131" spans="1:1">
      <c r="A131" s="2" t="s">
        <v>942</v>
      </c>
    </row>
    <row r="132" spans="1:1">
      <c r="A132" s="2" t="s">
        <v>942</v>
      </c>
    </row>
    <row r="133" spans="1:1">
      <c r="A133" s="2" t="s">
        <v>943</v>
      </c>
    </row>
    <row r="134" spans="1:1">
      <c r="A134" s="2" t="s">
        <v>943</v>
      </c>
    </row>
    <row r="135" spans="1:1">
      <c r="A135" s="2" t="s">
        <v>836</v>
      </c>
    </row>
    <row r="136" spans="1:1">
      <c r="A136" s="2" t="s">
        <v>838</v>
      </c>
    </row>
    <row r="137" spans="1:1">
      <c r="A137" s="2" t="s">
        <v>838</v>
      </c>
    </row>
    <row r="138" spans="1:1">
      <c r="A138" s="2" t="s">
        <v>838</v>
      </c>
    </row>
    <row r="139" spans="1:1">
      <c r="A139" s="2" t="s">
        <v>840</v>
      </c>
    </row>
    <row r="140" spans="1:1">
      <c r="A140" s="2" t="s">
        <v>842</v>
      </c>
    </row>
    <row r="141" spans="1:1">
      <c r="A141" s="2" t="s">
        <v>842</v>
      </c>
    </row>
    <row r="142" spans="1:1">
      <c r="A142" s="2" t="s">
        <v>842</v>
      </c>
    </row>
    <row r="143" spans="1:1">
      <c r="A143" s="2" t="s">
        <v>844</v>
      </c>
    </row>
    <row r="144" spans="1:1">
      <c r="A144" s="2" t="s">
        <v>844</v>
      </c>
    </row>
    <row r="145" spans="1:1">
      <c r="A145" s="2" t="s">
        <v>844</v>
      </c>
    </row>
    <row r="146" spans="1:1">
      <c r="A146" s="2" t="s">
        <v>844</v>
      </c>
    </row>
    <row r="147" spans="1:1">
      <c r="A147" s="2" t="s">
        <v>850</v>
      </c>
    </row>
    <row r="148" spans="1:1">
      <c r="A148" s="2" t="s">
        <v>850</v>
      </c>
    </row>
    <row r="149" spans="1:1">
      <c r="A149" s="2" t="s">
        <v>852</v>
      </c>
    </row>
    <row r="150" spans="1:1">
      <c r="A150" s="2" t="s">
        <v>855</v>
      </c>
    </row>
    <row r="151" spans="1:1">
      <c r="A151" s="2" t="s">
        <v>857</v>
      </c>
    </row>
    <row r="152" spans="1:1">
      <c r="A152" s="2" t="s">
        <v>857</v>
      </c>
    </row>
    <row r="153" spans="1:1">
      <c r="A153" s="2" t="s">
        <v>861</v>
      </c>
    </row>
    <row r="154" spans="1:1">
      <c r="A154" s="2" t="s">
        <v>944</v>
      </c>
    </row>
    <row r="155" spans="1:1">
      <c r="A155" s="2" t="s">
        <v>945</v>
      </c>
    </row>
    <row r="156" spans="1:1">
      <c r="A156" s="2" t="s">
        <v>946</v>
      </c>
    </row>
    <row r="157" spans="1:1">
      <c r="A157" s="2" t="s">
        <v>946</v>
      </c>
    </row>
    <row r="158" spans="1:1">
      <c r="A158" s="2" t="s">
        <v>947</v>
      </c>
    </row>
    <row r="159" spans="1:1">
      <c r="A159" s="2" t="s">
        <v>948</v>
      </c>
    </row>
    <row r="160" spans="1:1">
      <c r="A160" s="2" t="s">
        <v>949</v>
      </c>
    </row>
    <row r="161" spans="1:1">
      <c r="A161" s="2" t="s">
        <v>950</v>
      </c>
    </row>
    <row r="162" spans="1:1">
      <c r="A162" s="2" t="s">
        <v>951</v>
      </c>
    </row>
    <row r="163" spans="1:1">
      <c r="A163" s="2" t="s">
        <v>876</v>
      </c>
    </row>
    <row r="164" spans="1:1">
      <c r="A164" s="2" t="s">
        <v>606</v>
      </c>
    </row>
    <row r="165" spans="1:1">
      <c r="A165" s="2" t="s">
        <v>878</v>
      </c>
    </row>
    <row r="166" spans="1:1">
      <c r="A166" s="2" t="s">
        <v>878</v>
      </c>
    </row>
    <row r="167" spans="1:1">
      <c r="A167" s="2" t="s">
        <v>878</v>
      </c>
    </row>
    <row r="168" spans="1:1">
      <c r="A168" s="2" t="s">
        <v>880</v>
      </c>
    </row>
    <row r="169" spans="1:1">
      <c r="A169" s="2" t="s">
        <v>880</v>
      </c>
    </row>
    <row r="170" spans="1:1">
      <c r="A170" s="2" t="s">
        <v>880</v>
      </c>
    </row>
    <row r="171" spans="1:1">
      <c r="A171" s="2" t="s">
        <v>882</v>
      </c>
    </row>
    <row r="172" spans="1:1">
      <c r="A172" s="2" t="s">
        <v>884</v>
      </c>
    </row>
    <row r="173" spans="1:1">
      <c r="A173" s="2" t="s">
        <v>887</v>
      </c>
    </row>
    <row r="174" spans="1:1">
      <c r="A174" s="2" t="s">
        <v>887</v>
      </c>
    </row>
    <row r="175" spans="1:1">
      <c r="A175" s="2" t="s">
        <v>889</v>
      </c>
    </row>
    <row r="176" spans="1:1">
      <c r="A176" s="2" t="s">
        <v>889</v>
      </c>
    </row>
    <row r="177" spans="1:1">
      <c r="A177" s="2" t="s">
        <v>889</v>
      </c>
    </row>
    <row r="178" spans="1:1">
      <c r="A178" s="2" t="s">
        <v>890</v>
      </c>
    </row>
    <row r="179" spans="1:1">
      <c r="A179" s="2" t="s">
        <v>892</v>
      </c>
    </row>
    <row r="180" spans="1:1">
      <c r="A180" s="2" t="s">
        <v>892</v>
      </c>
    </row>
    <row r="181" spans="1:1">
      <c r="A181" s="2" t="s">
        <v>894</v>
      </c>
    </row>
    <row r="182" spans="1:1">
      <c r="A182" s="2" t="s">
        <v>896</v>
      </c>
    </row>
    <row r="183" spans="1:1">
      <c r="A183" s="2" t="s">
        <v>898</v>
      </c>
    </row>
    <row r="184" spans="1:1">
      <c r="A184" s="2" t="s">
        <v>898</v>
      </c>
    </row>
    <row r="185" spans="1:1">
      <c r="A185" s="2" t="s">
        <v>898</v>
      </c>
    </row>
    <row r="186" spans="1:1">
      <c r="A186" s="2" t="s">
        <v>900</v>
      </c>
    </row>
    <row r="187" spans="1:1">
      <c r="A187" s="2" t="s">
        <v>900</v>
      </c>
    </row>
    <row r="188" spans="1:1">
      <c r="A188" s="2" t="s">
        <v>900</v>
      </c>
    </row>
    <row r="189" spans="1:1">
      <c r="A189" s="2" t="s">
        <v>902</v>
      </c>
    </row>
    <row r="190" spans="1:1">
      <c r="A190" s="2" t="s">
        <v>904</v>
      </c>
    </row>
    <row r="191" spans="1:1">
      <c r="A191" s="2" t="s">
        <v>904</v>
      </c>
    </row>
    <row r="192" spans="1:1">
      <c r="A192" s="2" t="s">
        <v>904</v>
      </c>
    </row>
    <row r="193" spans="1:1">
      <c r="A193" s="2" t="s">
        <v>906</v>
      </c>
    </row>
    <row r="194" spans="1:1">
      <c r="A194" s="2" t="s">
        <v>908</v>
      </c>
    </row>
    <row r="195" spans="1:1">
      <c r="A195" s="2" t="s">
        <v>908</v>
      </c>
    </row>
    <row r="196" spans="1:1">
      <c r="A196" s="2" t="s">
        <v>908</v>
      </c>
    </row>
    <row r="197" spans="1:1">
      <c r="A197" s="2" t="s">
        <v>910</v>
      </c>
    </row>
    <row r="198" spans="1:1">
      <c r="A198" s="2" t="s">
        <v>910</v>
      </c>
    </row>
    <row r="199" spans="1:1">
      <c r="A199" s="2" t="s">
        <v>912</v>
      </c>
    </row>
    <row r="200" spans="1:1">
      <c r="A200" s="2" t="s">
        <v>914</v>
      </c>
    </row>
    <row r="201" spans="1:1">
      <c r="A201" s="2" t="s">
        <v>914</v>
      </c>
    </row>
    <row r="202" spans="1:1">
      <c r="A202" s="2" t="s">
        <v>916</v>
      </c>
    </row>
    <row r="203" spans="1:1">
      <c r="A203" s="2" t="s">
        <v>916</v>
      </c>
    </row>
    <row r="204" spans="1:1">
      <c r="A204" s="2" t="s">
        <v>916</v>
      </c>
    </row>
    <row r="205" spans="1:1">
      <c r="A205" s="2" t="s">
        <v>918</v>
      </c>
    </row>
    <row r="206" spans="1:1">
      <c r="A206" s="2" t="s">
        <v>920</v>
      </c>
    </row>
    <row r="207" spans="1:1">
      <c r="A207" s="2" t="s">
        <v>922</v>
      </c>
    </row>
    <row r="208" spans="1:1">
      <c r="A208" s="2" t="s">
        <v>922</v>
      </c>
    </row>
    <row r="209" spans="1:1">
      <c r="A209" s="2" t="s">
        <v>924</v>
      </c>
    </row>
    <row r="210" spans="1:1">
      <c r="A210" s="2" t="s">
        <v>926</v>
      </c>
    </row>
    <row r="211" spans="1:1">
      <c r="A211" s="2" t="s">
        <v>926</v>
      </c>
    </row>
    <row r="212" spans="1:1">
      <c r="A212" s="2" t="s">
        <v>926</v>
      </c>
    </row>
    <row r="213" spans="1:1">
      <c r="A213" s="2" t="s">
        <v>928</v>
      </c>
    </row>
    <row r="214" spans="1:1">
      <c r="A214" s="2" t="s">
        <v>931</v>
      </c>
    </row>
    <row r="215" spans="1:1">
      <c r="A215" s="2" t="s">
        <v>933</v>
      </c>
    </row>
    <row r="216" spans="1:1">
      <c r="A216" s="2" t="s">
        <v>933</v>
      </c>
    </row>
    <row r="217" spans="1:1">
      <c r="A217" s="2" t="s">
        <v>933</v>
      </c>
    </row>
    <row r="218" spans="1:1">
      <c r="A218" s="2" t="s">
        <v>952</v>
      </c>
    </row>
    <row r="219" spans="1:1">
      <c r="A219" s="2" t="s">
        <v>937</v>
      </c>
    </row>
    <row r="220" spans="1:1">
      <c r="A220" s="2" t="s">
        <v>939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2024-02-22T02:15:24Z</cp:lastPrinted>
  <dcterms:created xsi:type="dcterms:W3CDTF">2009-06-02T18:56:54Z</dcterms:created>
  <dcterms:modified xsi:type="dcterms:W3CDTF">2024-02-22T02:15:29Z</dcterms:modified>
</cp:coreProperties>
</file>