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AC17472-AE51-4758-B612-3523FC0F4D30}"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Invoice!$A$1:$K$124</definedName>
    <definedName name="_xlnm.Print_Area" localSheetId="2">'Shipping Invoice'!$A$1:$L$117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2" l="1"/>
  <c r="J114" i="2"/>
  <c r="K115" i="7" l="1"/>
  <c r="K114" i="7"/>
  <c r="K14" i="7"/>
  <c r="K17" i="7"/>
  <c r="K10" i="7"/>
  <c r="I110" i="7"/>
  <c r="I109" i="7"/>
  <c r="I108" i="7"/>
  <c r="I103" i="7"/>
  <c r="I101" i="7"/>
  <c r="I100" i="7"/>
  <c r="B97" i="7"/>
  <c r="B96" i="7"/>
  <c r="I96" i="7"/>
  <c r="I95" i="7"/>
  <c r="I94" i="7"/>
  <c r="B91" i="7"/>
  <c r="I90" i="7"/>
  <c r="I87" i="7"/>
  <c r="B81" i="7"/>
  <c r="I81" i="7"/>
  <c r="K81" i="7" s="1"/>
  <c r="B80" i="7"/>
  <c r="I77" i="7"/>
  <c r="I74" i="7"/>
  <c r="B70" i="7"/>
  <c r="I70" i="7"/>
  <c r="I69" i="7"/>
  <c r="I68" i="7"/>
  <c r="I67" i="7"/>
  <c r="B65" i="7"/>
  <c r="I64" i="7"/>
  <c r="I61" i="7"/>
  <c r="B60" i="7"/>
  <c r="B58" i="7"/>
  <c r="I58" i="7"/>
  <c r="I57" i="7"/>
  <c r="I56" i="7"/>
  <c r="I55" i="7"/>
  <c r="I50" i="7"/>
  <c r="B49" i="7"/>
  <c r="I48" i="7"/>
  <c r="I43" i="7"/>
  <c r="B42" i="7"/>
  <c r="K42" i="7" s="1"/>
  <c r="I42" i="7"/>
  <c r="I41" i="7"/>
  <c r="I36" i="7"/>
  <c r="B33" i="7"/>
  <c r="B32" i="7"/>
  <c r="I30" i="7"/>
  <c r="I29" i="7"/>
  <c r="I28" i="7"/>
  <c r="I27" i="7"/>
  <c r="B26" i="7"/>
  <c r="I23" i="7"/>
  <c r="N1" i="7"/>
  <c r="I99" i="7" s="1"/>
  <c r="N1" i="6"/>
  <c r="E99" i="6" s="1"/>
  <c r="F1002" i="6"/>
  <c r="F1001" i="6"/>
  <c r="D108" i="6"/>
  <c r="B112" i="7" s="1"/>
  <c r="D107" i="6"/>
  <c r="B111" i="7" s="1"/>
  <c r="D106" i="6"/>
  <c r="B110" i="7" s="1"/>
  <c r="D105" i="6"/>
  <c r="B109" i="7" s="1"/>
  <c r="K109" i="7" s="1"/>
  <c r="D104" i="6"/>
  <c r="B108" i="7" s="1"/>
  <c r="K108" i="7" s="1"/>
  <c r="D103" i="6"/>
  <c r="B107" i="7" s="1"/>
  <c r="D102" i="6"/>
  <c r="B106" i="7" s="1"/>
  <c r="D101" i="6"/>
  <c r="B105" i="7" s="1"/>
  <c r="D100" i="6"/>
  <c r="B104" i="7" s="1"/>
  <c r="D99" i="6"/>
  <c r="B103" i="7" s="1"/>
  <c r="D98" i="6"/>
  <c r="B102" i="7" s="1"/>
  <c r="D97" i="6"/>
  <c r="B101" i="7" s="1"/>
  <c r="D96" i="6"/>
  <c r="B100" i="7" s="1"/>
  <c r="D95" i="6"/>
  <c r="B99" i="7" s="1"/>
  <c r="D94" i="6"/>
  <c r="B98" i="7" s="1"/>
  <c r="D93" i="6"/>
  <c r="D92" i="6"/>
  <c r="D91" i="6"/>
  <c r="B95" i="7" s="1"/>
  <c r="D90" i="6"/>
  <c r="B94" i="7" s="1"/>
  <c r="D89" i="6"/>
  <c r="B93" i="7" s="1"/>
  <c r="D88" i="6"/>
  <c r="B92" i="7" s="1"/>
  <c r="D87" i="6"/>
  <c r="D86" i="6"/>
  <c r="B90" i="7" s="1"/>
  <c r="D85" i="6"/>
  <c r="B89" i="7" s="1"/>
  <c r="D84" i="6"/>
  <c r="B88" i="7" s="1"/>
  <c r="D83" i="6"/>
  <c r="B87" i="7" s="1"/>
  <c r="D82" i="6"/>
  <c r="B86" i="7" s="1"/>
  <c r="D81" i="6"/>
  <c r="B85" i="7" s="1"/>
  <c r="D80" i="6"/>
  <c r="B84" i="7" s="1"/>
  <c r="D79" i="6"/>
  <c r="B83" i="7" s="1"/>
  <c r="D78" i="6"/>
  <c r="B82" i="7" s="1"/>
  <c r="D77" i="6"/>
  <c r="D76" i="6"/>
  <c r="D75" i="6"/>
  <c r="B79" i="7" s="1"/>
  <c r="D74" i="6"/>
  <c r="B78" i="7" s="1"/>
  <c r="D73" i="6"/>
  <c r="B77" i="7" s="1"/>
  <c r="K77" i="7" s="1"/>
  <c r="D72" i="6"/>
  <c r="B76" i="7" s="1"/>
  <c r="D71" i="6"/>
  <c r="B75" i="7" s="1"/>
  <c r="D70" i="6"/>
  <c r="B74" i="7" s="1"/>
  <c r="D69" i="6"/>
  <c r="B73" i="7" s="1"/>
  <c r="D68" i="6"/>
  <c r="B72" i="7" s="1"/>
  <c r="D67" i="6"/>
  <c r="B71" i="7" s="1"/>
  <c r="D66" i="6"/>
  <c r="D65" i="6"/>
  <c r="B69" i="7" s="1"/>
  <c r="D64" i="6"/>
  <c r="B68" i="7" s="1"/>
  <c r="D63" i="6"/>
  <c r="B67" i="7" s="1"/>
  <c r="D62" i="6"/>
  <c r="B66" i="7" s="1"/>
  <c r="D61" i="6"/>
  <c r="D60" i="6"/>
  <c r="B64" i="7" s="1"/>
  <c r="D59" i="6"/>
  <c r="B63" i="7" s="1"/>
  <c r="D58" i="6"/>
  <c r="B62" i="7" s="1"/>
  <c r="D57" i="6"/>
  <c r="B61" i="7" s="1"/>
  <c r="K61" i="7" s="1"/>
  <c r="D56" i="6"/>
  <c r="D55" i="6"/>
  <c r="B59" i="7" s="1"/>
  <c r="D54" i="6"/>
  <c r="D53" i="6"/>
  <c r="B57" i="7" s="1"/>
  <c r="D52" i="6"/>
  <c r="B56" i="7" s="1"/>
  <c r="D51" i="6"/>
  <c r="B55" i="7" s="1"/>
  <c r="D50" i="6"/>
  <c r="B54" i="7" s="1"/>
  <c r="D49" i="6"/>
  <c r="B53" i="7" s="1"/>
  <c r="D48" i="6"/>
  <c r="B52" i="7" s="1"/>
  <c r="D47" i="6"/>
  <c r="B51" i="7" s="1"/>
  <c r="D46" i="6"/>
  <c r="B50" i="7" s="1"/>
  <c r="D45" i="6"/>
  <c r="D44" i="6"/>
  <c r="B48" i="7" s="1"/>
  <c r="D43" i="6"/>
  <c r="B47" i="7" s="1"/>
  <c r="D42" i="6"/>
  <c r="B46" i="7" s="1"/>
  <c r="D41" i="6"/>
  <c r="B45" i="7" s="1"/>
  <c r="D40" i="6"/>
  <c r="B44" i="7" s="1"/>
  <c r="D39" i="6"/>
  <c r="B43" i="7" s="1"/>
  <c r="K43" i="7" s="1"/>
  <c r="D38" i="6"/>
  <c r="D37" i="6"/>
  <c r="B41" i="7" s="1"/>
  <c r="D36" i="6"/>
  <c r="B40" i="7" s="1"/>
  <c r="D35" i="6"/>
  <c r="B39" i="7" s="1"/>
  <c r="D34" i="6"/>
  <c r="B38" i="7" s="1"/>
  <c r="D33" i="6"/>
  <c r="B37" i="7" s="1"/>
  <c r="D32" i="6"/>
  <c r="B36" i="7" s="1"/>
  <c r="D31" i="6"/>
  <c r="B35" i="7" s="1"/>
  <c r="D30" i="6"/>
  <c r="B34" i="7" s="1"/>
  <c r="D29" i="6"/>
  <c r="D28" i="6"/>
  <c r="D27" i="6"/>
  <c r="B31" i="7" s="1"/>
  <c r="D26" i="6"/>
  <c r="B30" i="7" s="1"/>
  <c r="K30" i="7" s="1"/>
  <c r="D25" i="6"/>
  <c r="B29" i="7" s="1"/>
  <c r="K29" i="7" s="1"/>
  <c r="D24" i="6"/>
  <c r="B28" i="7" s="1"/>
  <c r="K28" i="7" s="1"/>
  <c r="D23" i="6"/>
  <c r="B27" i="7" s="1"/>
  <c r="K27" i="7" s="1"/>
  <c r="D22" i="6"/>
  <c r="D21" i="6"/>
  <c r="B25" i="7" s="1"/>
  <c r="D20" i="6"/>
  <c r="B24" i="7" s="1"/>
  <c r="D19" i="6"/>
  <c r="B23" i="7" s="1"/>
  <c r="D18" i="6"/>
  <c r="B22" i="7" s="1"/>
  <c r="G3" i="6"/>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113" i="2" s="1"/>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67" i="7" l="1"/>
  <c r="K99" i="7"/>
  <c r="K36" i="7"/>
  <c r="K68" i="7"/>
  <c r="K84" i="7"/>
  <c r="K100" i="7"/>
  <c r="I34" i="7"/>
  <c r="K34" i="7" s="1"/>
  <c r="I49" i="7"/>
  <c r="I62" i="7"/>
  <c r="I75" i="7"/>
  <c r="K75" i="7" s="1"/>
  <c r="I88" i="7"/>
  <c r="K37" i="7"/>
  <c r="K69" i="7"/>
  <c r="K85" i="7"/>
  <c r="K101" i="7"/>
  <c r="I22" i="7"/>
  <c r="I35" i="7"/>
  <c r="K49" i="7"/>
  <c r="I63" i="7"/>
  <c r="K63" i="7" s="1"/>
  <c r="I76" i="7"/>
  <c r="K76" i="7" s="1"/>
  <c r="I89" i="7"/>
  <c r="K89" i="7" s="1"/>
  <c r="I102" i="7"/>
  <c r="K102" i="7" s="1"/>
  <c r="K35" i="7"/>
  <c r="K22" i="7"/>
  <c r="K86" i="7"/>
  <c r="K23" i="7"/>
  <c r="K55" i="7"/>
  <c r="K87" i="7"/>
  <c r="I24" i="7"/>
  <c r="I51" i="7"/>
  <c r="I78" i="7"/>
  <c r="I104" i="7"/>
  <c r="K104" i="7" s="1"/>
  <c r="K24" i="7"/>
  <c r="K56" i="7"/>
  <c r="K88" i="7"/>
  <c r="I25" i="7"/>
  <c r="I38" i="7"/>
  <c r="I52" i="7"/>
  <c r="K52" i="7" s="1"/>
  <c r="I79" i="7"/>
  <c r="K79" i="7" s="1"/>
  <c r="K91" i="7"/>
  <c r="I105" i="7"/>
  <c r="K25" i="7"/>
  <c r="K41" i="7"/>
  <c r="K57" i="7"/>
  <c r="K105" i="7"/>
  <c r="I26" i="7"/>
  <c r="K26" i="7" s="1"/>
  <c r="I39" i="7"/>
  <c r="K39" i="7" s="1"/>
  <c r="I53" i="7"/>
  <c r="K53" i="7" s="1"/>
  <c r="I80" i="7"/>
  <c r="I92" i="7"/>
  <c r="I106" i="7"/>
  <c r="K106" i="7" s="1"/>
  <c r="K59" i="7"/>
  <c r="K51" i="7"/>
  <c r="K38" i="7"/>
  <c r="K103" i="7"/>
  <c r="I37" i="7"/>
  <c r="I65" i="7"/>
  <c r="K65" i="7" s="1"/>
  <c r="I91" i="7"/>
  <c r="K40" i="7"/>
  <c r="K74" i="7"/>
  <c r="K90" i="7"/>
  <c r="I40" i="7"/>
  <c r="I54" i="7"/>
  <c r="K54" i="7" s="1"/>
  <c r="I66" i="7"/>
  <c r="K66" i="7" s="1"/>
  <c r="K80" i="7"/>
  <c r="I93" i="7"/>
  <c r="K93" i="7" s="1"/>
  <c r="I107" i="7"/>
  <c r="K107" i="7"/>
  <c r="K92" i="7"/>
  <c r="K46" i="7"/>
  <c r="K62" i="7"/>
  <c r="K78" i="7"/>
  <c r="K94" i="7"/>
  <c r="K110" i="7"/>
  <c r="I82" i="7"/>
  <c r="K96" i="7"/>
  <c r="I111" i="7"/>
  <c r="K111" i="7" s="1"/>
  <c r="K47" i="7"/>
  <c r="K95" i="7"/>
  <c r="I31" i="7"/>
  <c r="K31" i="7" s="1"/>
  <c r="I44" i="7"/>
  <c r="K44" i="7" s="1"/>
  <c r="K58" i="7"/>
  <c r="K70" i="7"/>
  <c r="I83" i="7"/>
  <c r="I97" i="7"/>
  <c r="I112" i="7"/>
  <c r="K48" i="7"/>
  <c r="K64" i="7"/>
  <c r="K112" i="7"/>
  <c r="I32" i="7"/>
  <c r="I45" i="7"/>
  <c r="K45" i="7" s="1"/>
  <c r="I59" i="7"/>
  <c r="I71" i="7"/>
  <c r="K71" i="7" s="1"/>
  <c r="I84" i="7"/>
  <c r="K97" i="7"/>
  <c r="K32" i="7"/>
  <c r="I46" i="7"/>
  <c r="I60" i="7"/>
  <c r="K60" i="7" s="1"/>
  <c r="I72" i="7"/>
  <c r="K72" i="7" s="1"/>
  <c r="I85" i="7"/>
  <c r="I98" i="7"/>
  <c r="K50" i="7"/>
  <c r="K82" i="7"/>
  <c r="K98" i="7"/>
  <c r="I33" i="7"/>
  <c r="K33" i="7" s="1"/>
  <c r="I47" i="7"/>
  <c r="I73" i="7"/>
  <c r="K73" i="7" s="1"/>
  <c r="I86" i="7"/>
  <c r="K83" i="7"/>
  <c r="E36" i="6"/>
  <c r="E84" i="6"/>
  <c r="E21" i="6"/>
  <c r="E37" i="6"/>
  <c r="E53" i="6"/>
  <c r="E69" i="6"/>
  <c r="E85" i="6"/>
  <c r="E101" i="6"/>
  <c r="E20" i="6"/>
  <c r="E52" i="6"/>
  <c r="E68" i="6"/>
  <c r="E100" i="6"/>
  <c r="E22" i="6"/>
  <c r="E38" i="6"/>
  <c r="E54" i="6"/>
  <c r="E70" i="6"/>
  <c r="E86" i="6"/>
  <c r="E102" i="6"/>
  <c r="E23" i="6"/>
  <c r="E87" i="6"/>
  <c r="E88" i="6"/>
  <c r="E39" i="6"/>
  <c r="E55" i="6"/>
  <c r="E71" i="6"/>
  <c r="E103" i="6"/>
  <c r="E24" i="6"/>
  <c r="E40" i="6"/>
  <c r="E56" i="6"/>
  <c r="E72" i="6"/>
  <c r="E104" i="6"/>
  <c r="E25" i="6"/>
  <c r="E41" i="6"/>
  <c r="E57" i="6"/>
  <c r="E73" i="6"/>
  <c r="E89" i="6"/>
  <c r="E105" i="6"/>
  <c r="E26" i="6"/>
  <c r="E42" i="6"/>
  <c r="E58" i="6"/>
  <c r="E74" i="6"/>
  <c r="E90" i="6"/>
  <c r="E106" i="6"/>
  <c r="E27" i="6"/>
  <c r="E43" i="6"/>
  <c r="E59" i="6"/>
  <c r="E75" i="6"/>
  <c r="E91" i="6"/>
  <c r="E107" i="6"/>
  <c r="E60" i="6"/>
  <c r="E28" i="6"/>
  <c r="E44" i="6"/>
  <c r="E76" i="6"/>
  <c r="E92" i="6"/>
  <c r="E108" i="6"/>
  <c r="E29" i="6"/>
  <c r="E45" i="6"/>
  <c r="E61" i="6"/>
  <c r="E77" i="6"/>
  <c r="E93" i="6"/>
  <c r="E30" i="6"/>
  <c r="E46" i="6"/>
  <c r="E62" i="6"/>
  <c r="E78" i="6"/>
  <c r="E94" i="6"/>
  <c r="E31" i="6"/>
  <c r="E47" i="6"/>
  <c r="E63" i="6"/>
  <c r="E79" i="6"/>
  <c r="E95" i="6"/>
  <c r="E32" i="6"/>
  <c r="E48" i="6"/>
  <c r="E64" i="6"/>
  <c r="E80" i="6"/>
  <c r="E96" i="6"/>
  <c r="E49" i="6"/>
  <c r="E65" i="6"/>
  <c r="E97" i="6"/>
  <c r="E33" i="6"/>
  <c r="E81" i="6"/>
  <c r="E18" i="6"/>
  <c r="E34" i="6"/>
  <c r="E50" i="6"/>
  <c r="E66" i="6"/>
  <c r="E82" i="6"/>
  <c r="E98" i="6"/>
  <c r="E19" i="6"/>
  <c r="E35" i="6"/>
  <c r="E51" i="6"/>
  <c r="E67" i="6"/>
  <c r="E83" i="6"/>
  <c r="J116" i="2"/>
  <c r="B113" i="7"/>
  <c r="M11" i="6"/>
  <c r="K113" i="7" l="1"/>
  <c r="K11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9" i="2" s="1"/>
  <c r="I12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22" i="2" l="1"/>
  <c r="I123" i="2"/>
  <c r="I121" i="2" s="1"/>
  <c r="H1013" i="6"/>
  <c r="H1010" i="6"/>
  <c r="H1009" i="6"/>
  <c r="H1012" i="6" l="1"/>
  <c r="H1011" i="6" s="1"/>
</calcChain>
</file>

<file path=xl/sharedStrings.xml><?xml version="1.0" encoding="utf-8"?>
<sst xmlns="http://schemas.openxmlformats.org/spreadsheetml/2006/main" count="3192" uniqueCount="872">
  <si>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</si>
  <si>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</si>
  <si>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</si>
  <si>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</si>
  <si>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</si>
  <si>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</si>
  <si>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</si>
  <si>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</si>
  <si>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</si>
  <si>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</si>
  <si>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</si>
  <si>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</si>
  <si>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</si>
  <si>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</si>
  <si>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</si>
  <si>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</si>
  <si>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</si>
  <si>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</si>
  <si>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</si>
  <si>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</si>
  <si>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</si>
  <si>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</si>
  <si>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</si>
  <si>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</si>
  <si>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</si>
  <si>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</si>
  <si>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</si>
  <si>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</si>
  <si>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</si>
  <si>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</si>
  <si>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</si>
  <si>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</si>
  <si>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</si>
  <si>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</si>
  <si>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</si>
  <si>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</si>
  <si>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</si>
  <si>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</si>
  <si>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</si>
  <si>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</si>
  <si>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</si>
  <si>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</si>
  <si>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</si>
  <si>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</si>
  <si>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</si>
  <si>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</si>
  <si>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</si>
  <si>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</si>
  <si>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</si>
  <si>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</si>
  <si>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</si>
  <si>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</si>
  <si>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</si>
  <si>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</si>
  <si>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</si>
  <si>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</si>
  <si>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</si>
  <si>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</si>
  <si>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</si>
  <si>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</si>
  <si>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</si>
  <si>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</si>
  <si>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</si>
  <si>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</si>
  <si>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</si>
  <si>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</si>
  <si>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</si>
  <si>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</si>
  <si>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</si>
  <si>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</si>
  <si>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</si>
  <si>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</si>
  <si>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</si>
  <si>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</si>
  <si>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</si>
  <si>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</si>
  <si>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</si>
  <si>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</si>
  <si>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</si>
  <si>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</si>
  <si>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</si>
  <si>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</si>
  <si>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</si>
  <si>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</si>
  <si>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</si>
  <si>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</si>
  <si>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</si>
  <si>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</si>
  <si>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</si>
  <si>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</si>
  <si>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</si>
  <si>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</si>
  <si>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</si>
  <si>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</si>
  <si>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</si>
  <si>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</si>
  <si>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</si>
  <si>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</si>
  <si>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</si>
  <si>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</si>
  <si>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</si>
  <si>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</si>
  <si>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</si>
  <si>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</si>
  <si>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</si>
  <si>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</si>
  <si>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</si>
  <si>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</si>
  <si>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</si>
  <si>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</si>
  <si>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</si>
  <si>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</si>
  <si>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</si>
  <si>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</si>
  <si>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</si>
  <si>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</si>
  <si>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</si>
  <si>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</si>
  <si>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</si>
  <si>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</si>
  <si>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</si>
  <si>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</si>
  <si>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</si>
  <si>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</si>
  <si>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</si>
  <si>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</si>
  <si>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</si>
  <si>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</si>
  <si>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</si>
  <si>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</si>
  <si>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</si>
  <si>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</si>
  <si>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</si>
  <si>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</si>
  <si>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</si>
  <si>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</si>
  <si>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</si>
  <si>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</si>
  <si>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</si>
  <si>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</si>
  <si>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</si>
  <si>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</si>
  <si>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</si>
  <si>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</si>
  <si>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</si>
  <si>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</si>
  <si>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</si>
  <si>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</si>
  <si>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</si>
  <si>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</si>
  <si>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</si>
  <si>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</si>
  <si>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</si>
  <si>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</si>
  <si>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</si>
  <si>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</si>
  <si>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</si>
  <si>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</si>
  <si>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</si>
  <si>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</si>
  <si>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</si>
  <si>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</si>
  <si>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</si>
  <si>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</si>
  <si>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</si>
  <si>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</si>
  <si>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</si>
  <si>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</si>
  <si>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</si>
  <si>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</si>
  <si>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</si>
  <si>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</si>
  <si>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</si>
  <si>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</si>
  <si>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</si>
  <si>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</si>
  <si>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</si>
  <si>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</si>
  <si>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</si>
  <si>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</si>
  <si>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</si>
  <si>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</si>
  <si>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</si>
  <si>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</si>
  <si>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</si>
  <si>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</si>
  <si>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</si>
  <si>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</si>
  <si>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</si>
  <si>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</si>
  <si>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</si>
  <si>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</si>
  <si>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</si>
  <si>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</si>
  <si>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</si>
  <si>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</si>
  <si>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</si>
  <si>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</si>
  <si>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</si>
  <si>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</si>
  <si>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</si>
  <si>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</si>
  <si>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</si>
  <si>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</si>
  <si>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</si>
  <si>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</si>
  <si>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</si>
  <si>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</si>
  <si>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</si>
  <si>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</si>
  <si>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</si>
  <si>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</si>
  <si>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</si>
  <si>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</si>
  <si>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</si>
  <si>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</si>
  <si>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</si>
  <si>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</si>
  <si>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</si>
  <si>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</si>
  <si>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</si>
  <si>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</si>
  <si>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</si>
  <si>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</si>
  <si>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</si>
  <si>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</si>
  <si>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</si>
  <si>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</si>
  <si>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</si>
  <si>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</si>
  <si>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</si>
  <si>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</si>
  <si>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</si>
  <si>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</si>
  <si>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</si>
  <si>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</si>
  <si>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</si>
  <si>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</si>
  <si>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</si>
  <si>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</si>
  <si>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</si>
  <si>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</si>
  <si>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</si>
  <si>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</si>
  <si>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</si>
  <si>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</si>
  <si>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</si>
  <si>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</si>
  <si>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</si>
  <si>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</si>
  <si>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</si>
  <si>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</si>
  <si>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</si>
  <si>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</si>
  <si>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</si>
  <si>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</si>
  <si>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</si>
  <si>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</si>
  <si>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</si>
  <si>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</si>
  <si>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</si>
  <si>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</si>
  <si>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</si>
  <si>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</si>
  <si>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</si>
  <si>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</si>
  <si>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</si>
  <si>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</si>
  <si>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</si>
  <si>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</si>
  <si>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</si>
  <si>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</si>
  <si>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</si>
  <si>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</si>
  <si>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</si>
  <si>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</si>
  <si>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</si>
  <si>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</si>
  <si>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</si>
  <si>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</si>
  <si>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</si>
  <si>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</si>
  <si>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</si>
  <si>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</si>
  <si>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</si>
  <si>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</si>
  <si>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</si>
  <si>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</si>
  <si>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</si>
  <si>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</si>
  <si>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</si>
  <si>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</si>
  <si>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</si>
  <si>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</si>
  <si>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</si>
  <si>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</si>
  <si>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</si>
  <si>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</si>
  <si>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</si>
  <si>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</si>
  <si>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</si>
  <si>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</si>
  <si>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</si>
  <si>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</si>
  <si>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</si>
  <si>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</si>
  <si>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</si>
  <si>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</si>
  <si>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</si>
  <si>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</si>
  <si>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</si>
  <si>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</si>
  <si>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</si>
  <si>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</si>
  <si>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</si>
  <si>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</si>
  <si>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</si>
  <si>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</si>
  <si>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</si>
  <si>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</si>
  <si>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</si>
  <si>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</si>
  <si>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</si>
  <si>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</si>
  <si>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</si>
  <si>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</si>
  <si>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</si>
  <si>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</si>
  <si>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</si>
  <si>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</si>
  <si>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</si>
  <si>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</si>
  <si>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</si>
  <si>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</si>
  <si>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</si>
  <si>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</si>
  <si>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</si>
  <si>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</si>
  <si>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</si>
  <si>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</si>
  <si>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</si>
  <si>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</si>
  <si>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</si>
  <si>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</si>
  <si>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</si>
  <si>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</si>
  <si>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</si>
  <si>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</si>
  <si>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</si>
  <si>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</si>
  <si>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</si>
  <si>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</si>
  <si>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</si>
  <si>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</si>
  <si>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</si>
  <si>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</si>
  <si>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</si>
  <si>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</si>
  <si>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</si>
  <si>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</si>
  <si>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</si>
  <si>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</si>
  <si>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</si>
  <si>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</si>
  <si>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</si>
  <si>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</si>
  <si>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</si>
  <si>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</si>
  <si>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</si>
  <si>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</si>
  <si>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</si>
  <si>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</si>
  <si>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</si>
  <si>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</si>
  <si>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</si>
  <si>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</si>
  <si>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</si>
  <si>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</si>
  <si>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</si>
  <si>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</si>
  <si>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</si>
  <si>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</si>
  <si>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</si>
  <si>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</si>
  <si>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</si>
  <si>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</si>
  <si>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</si>
  <si>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</si>
  <si>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</si>
  <si>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</si>
  <si>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</si>
  <si>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</si>
  <si>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</si>
  <si>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</si>
  <si>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</si>
  <si>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</si>
  <si>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</si>
  <si>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</si>
  <si>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</si>
  <si>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</si>
  <si>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</si>
  <si>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</si>
  <si>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</si>
  <si>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</si>
  <si>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</si>
  <si>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</si>
  <si>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</si>
  <si>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</si>
  <si>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</si>
  <si>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</si>
  <si>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</si>
  <si>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</si>
  <si>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</si>
  <si>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</si>
  <si>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</si>
  <si>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</si>
  <si>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</si>
  <si>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</si>
  <si>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</si>
  <si>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</si>
  <si>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</si>
  <si>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</si>
  <si>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</si>
  <si>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</si>
  <si>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</si>
  <si>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</si>
  <si>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</si>
  <si>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</si>
  <si>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</si>
  <si>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</si>
  <si>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</si>
  <si>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</si>
  <si>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</si>
  <si>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</si>
  <si>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</si>
  <si>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</si>
  <si>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</si>
  <si>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</si>
  <si>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</si>
  <si>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</si>
  <si>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</si>
  <si>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</si>
  <si>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</si>
  <si>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</si>
  <si>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</si>
  <si>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</si>
  <si>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</si>
  <si>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</si>
  <si>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</si>
  <si>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</si>
  <si>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</si>
  <si>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</si>
  <si>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</si>
  <si>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</si>
  <si>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</si>
  <si>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</si>
  <si>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</si>
  <si>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</si>
  <si>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</si>
  <si>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</si>
  <si>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</si>
  <si>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</si>
  <si>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</si>
  <si>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</si>
  <si>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</si>
  <si>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</si>
  <si>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</si>
  <si>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</si>
  <si>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</si>
  <si>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</si>
  <si>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</si>
  <si>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</si>
  <si>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</si>
  <si>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</si>
  <si>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</si>
  <si>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</si>
  <si>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</si>
  <si>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</si>
  <si>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</si>
  <si>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</si>
  <si>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</si>
  <si>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</si>
  <si>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</si>
  <si>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</si>
  <si>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</si>
  <si>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</si>
  <si>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</si>
  <si>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</si>
  <si>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</si>
  <si>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</si>
  <si>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</si>
  <si>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</si>
  <si>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</si>
  <si>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</si>
  <si>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</si>
  <si>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</si>
  <si>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</si>
  <si>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</si>
  <si>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</si>
  <si>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</si>
  <si>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</si>
  <si>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</si>
  <si>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</si>
  <si>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</si>
  <si>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</si>
  <si>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</si>
  <si>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</si>
  <si>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</si>
  <si>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</si>
  <si>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</si>
  <si>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</si>
  <si>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</si>
  <si>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</si>
  <si>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</si>
  <si>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</si>
  <si>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</si>
  <si>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</si>
  <si>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</si>
  <si>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</si>
  <si>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</si>
  <si>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</si>
  <si>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</si>
  <si>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</si>
  <si>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</si>
  <si>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</si>
  <si>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</si>
  <si>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</si>
  <si>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</si>
  <si>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</si>
  <si>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</si>
  <si>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</si>
  <si>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</si>
  <si>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</si>
  <si>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</si>
  <si>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</si>
  <si>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</si>
  <si>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</si>
  <si>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</si>
  <si>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</si>
  <si>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</si>
  <si>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</si>
  <si>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</si>
  <si>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</si>
  <si>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</si>
  <si>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</si>
  <si>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</si>
  <si>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</si>
  <si>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</si>
  <si>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</si>
  <si>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</si>
  <si>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</si>
  <si>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</si>
  <si>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</si>
  <si>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</si>
  <si>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</si>
  <si>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</si>
  <si>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</si>
  <si>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</si>
  <si>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</si>
  <si>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</si>
  <si>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</si>
  <si>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</si>
  <si>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</si>
  <si>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</si>
  <si>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</si>
  <si>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</si>
  <si>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</si>
  <si>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</si>
  <si>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</si>
  <si>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</si>
  <si>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</si>
  <si>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</si>
  <si>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</si>
  <si>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</si>
  <si>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</si>
  <si>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</si>
  <si>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</si>
  <si>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</si>
  <si>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</si>
  <si>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</si>
  <si>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</si>
  <si>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</si>
  <si>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</si>
  <si>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</si>
  <si>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</si>
  <si>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</si>
  <si>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</si>
  <si>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</si>
  <si>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</si>
  <si>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</si>
  <si>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</si>
  <si>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</si>
  <si>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</si>
  <si>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</si>
  <si>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</si>
  <si>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</si>
  <si>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</si>
  <si>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</si>
  <si>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</si>
  <si>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</si>
  <si>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</si>
  <si>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</si>
  <si>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</si>
  <si>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</si>
  <si>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</si>
  <si>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</si>
  <si>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</si>
  <si>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</si>
  <si>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</si>
  <si>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</si>
  <si>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</si>
  <si>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</si>
  <si>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</si>
  <si>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</si>
  <si>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</si>
  <si>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</si>
  <si>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</si>
  <si>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</si>
  <si>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</si>
  <si>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</si>
  <si>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</si>
  <si>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</si>
  <si>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</si>
  <si>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</si>
  <si>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</si>
  <si>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</si>
  <si>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</si>
  <si>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</si>
  <si>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</si>
  <si>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</si>
  <si>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</si>
  <si>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</si>
  <si>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</si>
  <si>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</si>
  <si>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</si>
  <si>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</si>
  <si>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</si>
  <si>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</si>
  <si>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</si>
  <si>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</si>
  <si>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</si>
  <si>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</si>
  <si>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</si>
  <si>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</si>
  <si>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</si>
  <si>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</si>
  <si>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</si>
  <si>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</si>
  <si>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</si>
  <si>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</si>
  <si>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</si>
  <si>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</si>
  <si>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</si>
  <si>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</si>
  <si>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</si>
  <si>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</si>
  <si>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</si>
  <si>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</si>
  <si>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</si>
  <si>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</si>
  <si>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</si>
  <si>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</si>
  <si>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</si>
  <si>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</si>
  <si>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</si>
  <si>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</si>
  <si>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</si>
  <si>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</si>
  <si>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</si>
  <si>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</si>
  <si>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</si>
  <si>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</si>
  <si>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</si>
  <si>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</si>
  <si>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</si>
  <si>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</si>
  <si>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</si>
  <si>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</si>
  <si>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</si>
  <si>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</si>
  <si>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</si>
  <si>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</si>
  <si>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</si>
  <si>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</si>
  <si>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</si>
  <si>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</si>
  <si>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</si>
  <si>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</si>
  <si>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</si>
  <si>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</si>
  <si>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</si>
  <si>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</si>
  <si>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</si>
  <si>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</si>
  <si>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</si>
  <si>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</si>
  <si>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</si>
  <si>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</si>
  <si>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</si>
  <si>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</si>
  <si>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</si>
  <si>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</si>
  <si>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</si>
  <si>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</si>
  <si>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</si>
  <si>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</si>
  <si>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</si>
  <si>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</si>
  <si>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</si>
  <si>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</si>
  <si>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</si>
  <si>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</si>
  <si>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</si>
  <si>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</si>
  <si>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</si>
  <si>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</si>
  <si>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ACBEVB</t>
  </si>
  <si>
    <t>Flexible acrylic circular barbell, 16g (1.2mm) with two 3mm UV balls</t>
  </si>
  <si>
    <t>AFPK</t>
  </si>
  <si>
    <t>Gauge: 12mm</t>
  </si>
  <si>
    <t>Black acrylic screw-fit plug with black &amp; white checkered logo</t>
  </si>
  <si>
    <t>ALBEVB</t>
  </si>
  <si>
    <t>Flexible acrylic labret, 16g (1.2mm) with 3mm UV ball</t>
  </si>
  <si>
    <t>ANSBC25</t>
  </si>
  <si>
    <t>Bio - Flex nose stud, 20g (0.8mm) with a 2.5mm round top with bezel set SwarovskiⓇ crystal</t>
  </si>
  <si>
    <t>ASPG</t>
  </si>
  <si>
    <t>Gauge: 10mm</t>
  </si>
  <si>
    <t>Solid acrylic double flared plug</t>
  </si>
  <si>
    <t>BB18B3</t>
  </si>
  <si>
    <t>Color: High Polish</t>
  </si>
  <si>
    <t>PVD plated 316L steel eyebrow barbell, 18g (1mm) with two 3mm balls</t>
  </si>
  <si>
    <t>BBC</t>
  </si>
  <si>
    <t>316L steel tongue barbell, 14g (1.6mm) with a 6mm bezel set jewel ball on the top and a lower 6mm plain steel ball</t>
  </si>
  <si>
    <t>BBEITCN</t>
  </si>
  <si>
    <t>Anodized 316L steel industrial barbell, 16g (1.2mm) with two 4mm cones</t>
  </si>
  <si>
    <t>BBETB</t>
  </si>
  <si>
    <t>Anodized surgical steel eyebrow or helix barbell, 16g (1.2mm) with two 3mm balls</t>
  </si>
  <si>
    <t>Color: Rose-gold</t>
  </si>
  <si>
    <t>BBFR6</t>
  </si>
  <si>
    <t>Surgical steel tongue barbell, 14g (1.6mm) with 6mm ferido glued multi crystal ball with resin cover and a 6mm plain steel ball</t>
  </si>
  <si>
    <t>BBINDCNS</t>
  </si>
  <si>
    <t>Surgical steel industrial barbell, 16g 1.2mm) with two 4mm cone</t>
  </si>
  <si>
    <t>BBITB</t>
  </si>
  <si>
    <t>Color: Green</t>
  </si>
  <si>
    <t>Premium PVD plated surgical steel industrial Barbell, 14g (1.6mm) with two 5mm balls</t>
  </si>
  <si>
    <t>BBITCN</t>
  </si>
  <si>
    <t>Premium PVD plated surgical steel industrial Barbell, 14g (1.6mm) with two 5mm cones</t>
  </si>
  <si>
    <t>BCRT18</t>
  </si>
  <si>
    <t>Black PVD plated surgical steel ball closure ring, 18g (1mm) with 3mm ball</t>
  </si>
  <si>
    <t>BCRTE</t>
  </si>
  <si>
    <t>Color: Purple</t>
  </si>
  <si>
    <t>Premium PVD plated surgical steel ball closure ring, 16g (1.2mm) with 3mm ball</t>
  </si>
  <si>
    <t>BCRTM</t>
  </si>
  <si>
    <t>PVD plated 316L steel ball closure ring, 14g (1.6mm) with a 5mm ball</t>
  </si>
  <si>
    <t>316L steel belly banana, 14g (1.6m) with a 8mm and a 5mm bezel set jewel ball using original Czech Preciosa crystals.</t>
  </si>
  <si>
    <t>BNE20B</t>
  </si>
  <si>
    <t>Surgical steel eyebrow banana, 20g (0.8mm) with two 3mm balls</t>
  </si>
  <si>
    <t>BNET20B</t>
  </si>
  <si>
    <t>Anodized surgical steel eyebrow banana, 20g (0.8mm) with two 3mm balls</t>
  </si>
  <si>
    <t>BNETTB</t>
  </si>
  <si>
    <t>Rose gold PVD plated surgical steel eyebrow banana, 16g (1.2mm) with two 3mm balls</t>
  </si>
  <si>
    <t>BNOCC</t>
  </si>
  <si>
    <t>CB18B3</t>
  </si>
  <si>
    <t>Surgical steel circular barbell, 18g (1mm) with two 3mm balls</t>
  </si>
  <si>
    <t>CB18CN3</t>
  </si>
  <si>
    <t>Surgical steel circular barbell, 18g (1mm) with two 3mm cones</t>
  </si>
  <si>
    <t>CB20B</t>
  </si>
  <si>
    <t>Surgical steel circular barbell, 20g (0.8mm) with two 3mm balls</t>
  </si>
  <si>
    <t>CBETB</t>
  </si>
  <si>
    <t>Premium PVD plated surgical steel circular barbell, 16g (1.2mm) with two 3mm balls</t>
  </si>
  <si>
    <t>CBETTB</t>
  </si>
  <si>
    <t>Rose gold PVD plated surgical steel circular barbell, 16g (1.2mm) with two 3mm balls</t>
  </si>
  <si>
    <t>CBETTCN</t>
  </si>
  <si>
    <t>Rose gold PVD plated surgical steel circular barbell, 16g (1.2mm) with two 3mm cones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</si>
  <si>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</si>
  <si>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</si>
  <si>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</si>
  <si>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</si>
  <si>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</si>
  <si>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</si>
  <si>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</si>
  <si>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</si>
  <si>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</si>
  <si>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FBNEVB</t>
  </si>
  <si>
    <t>Bioflex eyebrow banana, 16g (1.2mm) with two 3mm balls</t>
  </si>
  <si>
    <t>FBNEVCN</t>
  </si>
  <si>
    <t>Bioflex eyebrow banana, 16g (1.2mm) with two 3mm cones</t>
  </si>
  <si>
    <t>FBNUV</t>
  </si>
  <si>
    <t>Bioflex belly banana, 14g (1.6mm) with 5 and 8mm ball</t>
  </si>
  <si>
    <t>HCCR16</t>
  </si>
  <si>
    <t>Surgical steel heart shaped ball closure ring, 16g (1.2mm) with 3mm bezel set crystal closure ball</t>
  </si>
  <si>
    <t>IPTRD</t>
  </si>
  <si>
    <t>Anodized surgical steel fake plug in black and gold without O-Rings</t>
  </si>
  <si>
    <t>IPVRD</t>
  </si>
  <si>
    <t>Acrylic fake plug without rubber O-rings</t>
  </si>
  <si>
    <t>LBICN</t>
  </si>
  <si>
    <t>Bio flexible labret, 16g (1.2mm) with a 3mm push in steel cone</t>
  </si>
  <si>
    <t>LBIRC</t>
  </si>
  <si>
    <t>Surgical steel internally threaded labret, 16g (1.2mm) with bezel set jewel flat head sized 1.5mm to 4mm for triple tragus piercings</t>
  </si>
  <si>
    <t>LBTB3</t>
  </si>
  <si>
    <t>Premium PVD plated surgical steel labret, 16g (1.2mm) with a 3mm ball</t>
  </si>
  <si>
    <t>NBRTD</t>
  </si>
  <si>
    <t>Gauge: 0.8mm</t>
  </si>
  <si>
    <t>Clear acrylic flexible nose bone retainer, 22g (0.6mm) and 20g (0.8mm) with 2mm flat disk shaped top</t>
  </si>
  <si>
    <t>NSRTD</t>
  </si>
  <si>
    <t>Clear acrylic flexible nose stud retainer, 20g (0.8mm) with 2mm flat disk shaped top</t>
  </si>
  <si>
    <t>PGSPP</t>
  </si>
  <si>
    <t>Gauge: 5mm</t>
  </si>
  <si>
    <t>Lapislazuli double flare stone plug</t>
  </si>
  <si>
    <t>SEGHT14</t>
  </si>
  <si>
    <t>PVD plated surgical steel hinged segment ring, 14g (1.6mm)</t>
  </si>
  <si>
    <t>SEPTA</t>
  </si>
  <si>
    <t>Pincher Size: Thickness 1.2mm &amp; width 10mm</t>
  </si>
  <si>
    <t>PVD plated 316L steel septum retainer in a simple inverted U shape</t>
  </si>
  <si>
    <t>SP18CN3</t>
  </si>
  <si>
    <t>Surgical steel spiral, 18g (1mm) with two 3mm cones</t>
  </si>
  <si>
    <t>SP20CN</t>
  </si>
  <si>
    <t>Surgical steel spiral, 20g (0.8mm) with two 3mm cones</t>
  </si>
  <si>
    <t>SPECN</t>
  </si>
  <si>
    <t>Surgical steel eyebrow spiral, 16g (1.2mm) with two 3mm cones</t>
  </si>
  <si>
    <t>UBNEB</t>
  </si>
  <si>
    <t>Titanium G23 eyebrow banana, 16g (1.2mm) with two 3mm balls</t>
  </si>
  <si>
    <t>UCBEB</t>
  </si>
  <si>
    <t>Titanium G23 circular barbell, 16g (1.2mm) with two 3mm balls</t>
  </si>
  <si>
    <t>UTCBEB</t>
  </si>
  <si>
    <t>Anodized titanium G23 circular eyebrow barbell, 16g (1.2mm) with 3mm balls</t>
  </si>
  <si>
    <t>UTCBECN</t>
  </si>
  <si>
    <t>Anodized titanium G23 circular eyebrow barbell, 16g (1.2mm) with 3mm cones</t>
  </si>
  <si>
    <t>XAJB3</t>
  </si>
  <si>
    <t>Pack of 10 pcs. of 3mm Bio-Flex balls with bezel set crystal with 1.2mm threading (16g)</t>
  </si>
  <si>
    <t>XBT4G</t>
  </si>
  <si>
    <t>Pack of 10 pcs. of 4mm anodized surgical steel balls with threading 1.6mm (14g)</t>
  </si>
  <si>
    <t>XJBT3S</t>
  </si>
  <si>
    <t>Color: Gold Anodized w/ Clear crystal</t>
  </si>
  <si>
    <t>Pack of 10 pcs. of 3mm anodized surgical steel balls with bezel set crystal and with 1.2mm threading (16g)</t>
  </si>
  <si>
    <t>XSAB3</t>
  </si>
  <si>
    <t>Set of 10 pcs. of 3mm acrylic ball in solid colors with 16g (1.2mm) threading</t>
  </si>
  <si>
    <t>XSAB4</t>
  </si>
  <si>
    <t>Set of 10 pcs. of 4mm acrylic ball in solid colors with 14g (1.6mm) threading</t>
  </si>
  <si>
    <t>Color: Pink</t>
  </si>
  <si>
    <t>XSAB5</t>
  </si>
  <si>
    <t>Set of 10 pcs. of 5mm acrylic ball in solid colors with 14g (1.6mm) threading</t>
  </si>
  <si>
    <t>XSACN3</t>
  </si>
  <si>
    <t>Set of 10 pcs. of 3mm solid color acrylic cones with 16g (1.2mm) threading</t>
  </si>
  <si>
    <t>XTBN16G</t>
  </si>
  <si>
    <t>Pack of 10 pcs. of anodized 316L steel eyebrow banana post - threading 1.2mm (16g) - length 6mm - 16mm</t>
  </si>
  <si>
    <t>XUVDI4</t>
  </si>
  <si>
    <t>Color: Red</t>
  </si>
  <si>
    <t>Set of 10 pcs. of 4mm acrylic UV dice with 14g (1.6mm) threading</t>
  </si>
  <si>
    <t>AFPK1/2</t>
  </si>
  <si>
    <t>ASPG00</t>
  </si>
  <si>
    <t>BBINDCNSX16A</t>
  </si>
  <si>
    <t>IPTRD8</t>
  </si>
  <si>
    <t>LBIRC3</t>
  </si>
  <si>
    <t>PGSPP4</t>
  </si>
  <si>
    <t>SEPTA16</t>
  </si>
  <si>
    <t>Eight Thousand One Hundred Ninety and 43 cents THB</t>
  </si>
  <si>
    <t>Clear bio flexible belly banana, 14g (1.6mm) with a 5mm and a 10mm jewel ball - length 5/8'' (16mm) ''cut to fit to your size''</t>
  </si>
  <si>
    <t>Bio flexible eyebrow retainer, 16g (1.2mm) - length 1/4'' to 1/2'' (6mm to 12mm)</t>
  </si>
  <si>
    <t>Exchange Rate THB-THB</t>
  </si>
  <si>
    <t>Sunny</t>
  </si>
  <si>
    <t>JS Sourcings</t>
  </si>
  <si>
    <t>Sam Kong</t>
  </si>
  <si>
    <t xml:space="preserve">30/F Room 30-01 / S-01 152 </t>
  </si>
  <si>
    <t>30/F Room 30-01 / S-01 152</t>
  </si>
  <si>
    <t>Chartered Square Building</t>
  </si>
  <si>
    <t>10500 Bangkok</t>
  </si>
  <si>
    <r>
      <t xml:space="preserve">40% Discount as per </t>
    </r>
    <r>
      <rPr>
        <b/>
        <sz val="10"/>
        <color theme="1"/>
        <rFont val="Arial"/>
        <family val="2"/>
      </rPr>
      <t>Platinum Membership</t>
    </r>
    <r>
      <rPr>
        <sz val="10"/>
        <color theme="1"/>
        <rFont val="Arial"/>
        <family val="2"/>
      </rPr>
      <t>:</t>
    </r>
  </si>
  <si>
    <t>Pick up at the Shop:</t>
  </si>
  <si>
    <t>Four Thousand Four Hundred Ninety Seven and 14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</si>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</sst>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1" xfId="95" applyNumberFormat="1" applyFont="1" applyFill="1" applyBorder="1"/>
    <xf numFmtId="1" fontId="18" fillId="2" borderId="2" xfId="95" applyNumberFormat="1" applyFont="1" applyFill="1" applyBorder="1"/>
    <xf numFmtId="1" fontId="1" fillId="2" borderId="2" xfId="0" applyNumberFormat="1" applyFont="1" applyFill="1" applyBorder="1"/>
    <xf numFmtId="1" fontId="1" fillId="2" borderId="3" xfId="0" applyNumberFormat="1" applyFont="1" applyFill="1" applyBorder="1"/>
    <xf numFmtId="1" fontId="18" fillId="2" borderId="6" xfId="95" applyNumberFormat="1" applyFont="1" applyFill="1" applyBorder="1"/>
    <xf numFmtId="165" fontId="32" fillId="2" borderId="7" xfId="95" applyNumberFormat="1" applyFont="1" applyFill="1" applyBorder="1" applyAlignment="1">
      <alignment horizontal="center"/>
    </xf>
    <xf numFmtId="169" fontId="32" fillId="2" borderId="7" xfId="95" applyNumberFormat="1" applyFont="1" applyFill="1" applyBorder="1" applyAlignment="1">
      <alignment horizontal="center" vertical="center"/>
    </xf>
    <xf numFmtId="1" fontId="1" fillId="2" borderId="7" xfId="0" applyNumberFormat="1" applyFont="1" applyFill="1" applyBorder="1"/>
    <xf numFmtId="1" fontId="1" fillId="2" borderId="8" xfId="0"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67">
    <cellStyle name="Comma 2" xfId="7" xr:uid="{57CE735A-75FA-4D49-83FA-497371A461DB}"/>
    <cellStyle name="Comma 2 2" xfId="4430" xr:uid="{59E524E7-735D-4E4D-B062-D5FEB7056FB1}"/>
    <cellStyle name="Comma 2 2 2" xfId="4755" xr:uid="{EE1CDF5C-00E5-407E-BB4B-492E1DDC123A}"/>
    <cellStyle name="Comma 2 2 2 2" xfId="5326" xr:uid="{09B48AA3-E172-4A46-AF25-DBD4085AF83D}"/>
    <cellStyle name="Comma 2 2 3" xfId="4591" xr:uid="{668EFFD8-97B8-41CD-95C2-240F7EA46E1C}"/>
    <cellStyle name="Comma 2 2 4" xfId="5352" xr:uid="{C4DE41E1-DC80-4E06-8944-99A5B54FA30D}"/>
    <cellStyle name="Comma 3" xfId="4318" xr:uid="{B087AF31-6C3D-4585-A1BD-611F702EB476}"/>
    <cellStyle name="Comma 3 2" xfId="4432" xr:uid="{2475889A-3AE0-4A1D-B9B2-8E972809D937}"/>
    <cellStyle name="Comma 3 2 2" xfId="4756" xr:uid="{098767F9-CEC8-44BB-A3FB-A990530FFA0C}"/>
    <cellStyle name="Comma 3 2 2 2" xfId="5327" xr:uid="{6EBFDACF-DE81-46BE-B2E5-F63CEC951734}"/>
    <cellStyle name="Comma 3 2 3" xfId="5325" xr:uid="{6E9E32DB-8C5F-4B9C-ADD0-A62418341227}"/>
    <cellStyle name="Comma 3 2 4" xfId="5353" xr:uid="{B85544FC-4E0C-4958-8590-00627E276FAD}"/>
    <cellStyle name="Currency 10" xfId="8" xr:uid="{F013EC51-7583-4C3D-AD71-30E075542A4A}"/>
    <cellStyle name="Currency 10 2" xfId="9" xr:uid="{B3D1B89A-C9C2-49F5-9EEF-5C4A56F1274C}"/>
    <cellStyle name="Currency 10 2 2" xfId="203" xr:uid="{9504722B-4E1F-435E-AB5C-E9C700B231DD}"/>
    <cellStyle name="Currency 10 2 2 2" xfId="4616" xr:uid="{2168B344-CB64-40D0-AD64-89B11350F78F}"/>
    <cellStyle name="Currency 10 2 3" xfId="4511" xr:uid="{9B2BEBAB-8CBF-48C9-876A-B9F2CC65EB58}"/>
    <cellStyle name="Currency 10 3" xfId="10" xr:uid="{FAE7A0B9-7181-40CD-9148-7879A5D08AB8}"/>
    <cellStyle name="Currency 10 3 2" xfId="204" xr:uid="{338947A6-21DD-4445-96F5-40279862FE54}"/>
    <cellStyle name="Currency 10 3 2 2" xfId="4617" xr:uid="{C1E3752D-316C-40FB-8620-55ED3FC02847}"/>
    <cellStyle name="Currency 10 3 3" xfId="4512" xr:uid="{9B4CDD88-D362-42FC-8BE4-B1CA83622C80}"/>
    <cellStyle name="Currency 10 4" xfId="205" xr:uid="{64579537-C09A-4E57-B9C4-E867621BA74B}"/>
    <cellStyle name="Currency 10 4 2" xfId="4618" xr:uid="{83A83DB3-6EF2-4DDA-8BEB-F4EE32E986BD}"/>
    <cellStyle name="Currency 10 5" xfId="4437" xr:uid="{C8FF98E1-1005-460E-B18D-581A886F49E9}"/>
    <cellStyle name="Currency 10 6" xfId="4510" xr:uid="{1E27E920-1ECC-4E63-9BFC-B2DE639ECD65}"/>
    <cellStyle name="Currency 11" xfId="11" xr:uid="{BE49E13B-99E6-4667-B786-EC2A2D49955C}"/>
    <cellStyle name="Currency 11 2" xfId="12" xr:uid="{01629D1E-1161-4366-89BE-71A579A67A35}"/>
    <cellStyle name="Currency 11 2 2" xfId="206" xr:uid="{0D30F837-9208-4005-AD48-1BEA04A303DD}"/>
    <cellStyle name="Currency 11 2 2 2" xfId="4619" xr:uid="{12A10677-CA73-4600-8659-4B65B10705AA}"/>
    <cellStyle name="Currency 11 2 3" xfId="4514" xr:uid="{B08E0491-8B03-469A-A1BB-8C14C55C60AB}"/>
    <cellStyle name="Currency 11 3" xfId="13" xr:uid="{7A6096F3-9AB3-4A1E-80C1-AB58ABE3FCE1}"/>
    <cellStyle name="Currency 11 3 2" xfId="207" xr:uid="{DEBC9D62-3780-47F3-B90D-FD1D207D5493}"/>
    <cellStyle name="Currency 11 3 2 2" xfId="4620" xr:uid="{CBD9BA27-7A02-4E9B-AADF-08AB41AB8659}"/>
    <cellStyle name="Currency 11 3 3" xfId="4515" xr:uid="{B05C586D-DC17-4AC3-96F6-279138259335}"/>
    <cellStyle name="Currency 11 4" xfId="208" xr:uid="{9E487817-5DBE-4F15-BA10-A298C58AAD70}"/>
    <cellStyle name="Currency 11 4 2" xfId="4621" xr:uid="{B0EFA190-2C6E-4568-8A92-BEFE7DE69D92}"/>
    <cellStyle name="Currency 11 5" xfId="4319" xr:uid="{1F5AD13B-4ABA-472F-A314-18B57FD0C995}"/>
    <cellStyle name="Currency 11 5 2" xfId="4438" xr:uid="{F8E8BC84-08F1-4B15-94BF-5B05B4218A1B}"/>
    <cellStyle name="Currency 11 5 3" xfId="4720" xr:uid="{F0CF8ACD-47BE-4416-AD04-471B9B84F241}"/>
    <cellStyle name="Currency 11 5 3 2" xfId="5315" xr:uid="{950FCC5F-120F-4481-ACF5-BAB969365C84}"/>
    <cellStyle name="Currency 11 5 3 3" xfId="4757" xr:uid="{22808B26-EFCB-454F-990F-1EF6D2912A96}"/>
    <cellStyle name="Currency 11 5 4" xfId="4697" xr:uid="{CA6F6707-18E7-4441-9421-225F0561BECC}"/>
    <cellStyle name="Currency 11 6" xfId="4513" xr:uid="{2444C3B4-32A5-4033-896A-7BA42774BAB5}"/>
    <cellStyle name="Currency 12" xfId="14" xr:uid="{E4726BC7-1EE2-4A59-94CF-3775F2BD80FC}"/>
    <cellStyle name="Currency 12 2" xfId="15" xr:uid="{0775D88F-AD3E-4ECB-9C5A-FFE8E73D6B81}"/>
    <cellStyle name="Currency 12 2 2" xfId="209" xr:uid="{CF1D61E4-19D5-4A7A-BEA5-B80D8D68C536}"/>
    <cellStyle name="Currency 12 2 2 2" xfId="4622" xr:uid="{ED994D16-88F9-4107-882C-9C28D5B0DCD3}"/>
    <cellStyle name="Currency 12 2 3" xfId="4517" xr:uid="{C15464C7-295F-4537-AC29-55E7E2AD403B}"/>
    <cellStyle name="Currency 12 3" xfId="210" xr:uid="{0B8129B4-FE3B-422A-A00F-025C568A77ED}"/>
    <cellStyle name="Currency 12 3 2" xfId="4623" xr:uid="{C9A7AC00-D049-4D11-9869-E8FBFEF3AD65}"/>
    <cellStyle name="Currency 12 4" xfId="4516" xr:uid="{830D4EF4-CBC1-49C0-B7DD-8EBDE0F77025}"/>
    <cellStyle name="Currency 13" xfId="16" xr:uid="{7CF6A343-86EB-4877-A5C4-7124164E866D}"/>
    <cellStyle name="Currency 13 2" xfId="4321" xr:uid="{5ABAB54D-F0D4-4E88-85D2-E0B098522FE4}"/>
    <cellStyle name="Currency 13 3" xfId="4322" xr:uid="{54364F8F-45CF-494E-B1D1-4C033198E563}"/>
    <cellStyle name="Currency 13 3 2" xfId="4759" xr:uid="{B70D6FCB-A981-4F3D-A843-F98440E17246}"/>
    <cellStyle name="Currency 13 4" xfId="4320" xr:uid="{203B0F55-5B80-4C1C-A7C1-8C883CBCD532}"/>
    <cellStyle name="Currency 13 5" xfId="4758" xr:uid="{4FB20E71-3D4F-4550-8901-844B4B8F9310}"/>
    <cellStyle name="Currency 14" xfId="17" xr:uid="{EDE6BF55-5220-4786-A7E8-2F8A64D0A485}"/>
    <cellStyle name="Currency 14 2" xfId="211" xr:uid="{77B32089-8C9D-4DCB-8C66-044F2FB8D39E}"/>
    <cellStyle name="Currency 14 2 2" xfId="4624" xr:uid="{84FCC803-6024-43E5-B427-EFEF909E0138}"/>
    <cellStyle name="Currency 14 3" xfId="4518" xr:uid="{EFA32A81-B930-4C4C-8C05-AC65E15B7BEF}"/>
    <cellStyle name="Currency 15" xfId="4414" xr:uid="{CAAFD0CE-F38A-4D86-A264-3C2D7BA8592C}"/>
    <cellStyle name="Currency 15 2" xfId="5358" xr:uid="{5384055D-5048-44B4-92B4-9E3D4777D9EE}"/>
    <cellStyle name="Currency 17" xfId="4323" xr:uid="{C6F6B6A1-C4B3-46BF-9BC5-C4DD2F4F7E38}"/>
    <cellStyle name="Currency 2" xfId="18" xr:uid="{73FCDD78-6A2C-4503-B195-14C3CFA21993}"/>
    <cellStyle name="Currency 2 2" xfId="19" xr:uid="{B0857188-1DB9-4CEE-93CF-735FF1F287A9}"/>
    <cellStyle name="Currency 2 2 2" xfId="20" xr:uid="{813FC569-A0C8-49B0-85EC-25B4E86C71B2}"/>
    <cellStyle name="Currency 2 2 2 2" xfId="21" xr:uid="{64D19202-C571-4D1F-A83A-08FC283861AB}"/>
    <cellStyle name="Currency 2 2 2 2 2" xfId="4760" xr:uid="{3B8C7654-7680-44B3-A4C0-45F0801069CE}"/>
    <cellStyle name="Currency 2 2 2 3" xfId="22" xr:uid="{03548577-8410-4586-8492-CD47987302EB}"/>
    <cellStyle name="Currency 2 2 2 3 2" xfId="212" xr:uid="{3A31C653-0CDC-43EC-A3FE-598ABE906836}"/>
    <cellStyle name="Currency 2 2 2 3 2 2" xfId="4625" xr:uid="{6FF3490F-603A-449C-969F-8BF84826BF48}"/>
    <cellStyle name="Currency 2 2 2 3 3" xfId="4521" xr:uid="{754B7C53-E9C0-49C2-AFAA-B63D06EDC273}"/>
    <cellStyle name="Currency 2 2 2 4" xfId="213" xr:uid="{8EFAB3FB-AF2B-46BD-B1B2-34F813F16AC8}"/>
    <cellStyle name="Currency 2 2 2 4 2" xfId="4626" xr:uid="{1430D19B-03A4-47FB-A8DC-F972E9BE157B}"/>
    <cellStyle name="Currency 2 2 2 5" xfId="4520" xr:uid="{824B9423-56A5-4F7B-825A-C7B60A487F21}"/>
    <cellStyle name="Currency 2 2 3" xfId="214" xr:uid="{40FCDEAD-8295-4177-8156-C895AF1585BE}"/>
    <cellStyle name="Currency 2 2 3 2" xfId="4627" xr:uid="{8D3D388E-EC78-4F57-ABEC-CED235B0A09A}"/>
    <cellStyle name="Currency 2 2 4" xfId="4519" xr:uid="{6F437FEA-0A26-4FDD-9CF3-B244FB5D6A97}"/>
    <cellStyle name="Currency 2 3" xfId="23" xr:uid="{965A6ABC-3CEC-41F3-B4D8-0EB385BEA25E}"/>
    <cellStyle name="Currency 2 3 2" xfId="215" xr:uid="{1E2138E8-049B-4A61-A7F9-6276142DC0B4}"/>
    <cellStyle name="Currency 2 3 2 2" xfId="4628" xr:uid="{C3DECACF-680A-46E3-8EE6-2671A733FC05}"/>
    <cellStyle name="Currency 2 3 3" xfId="4522" xr:uid="{A8EA9EF1-DD5B-464A-9968-482F73CF2861}"/>
    <cellStyle name="Currency 2 4" xfId="216" xr:uid="{62515A84-1765-4126-B29D-552DA5DB2B06}"/>
    <cellStyle name="Currency 2 4 2" xfId="217" xr:uid="{7582FBA6-D07D-4EDF-8E88-80B16FA7D6A3}"/>
    <cellStyle name="Currency 2 5" xfId="218" xr:uid="{E271A439-5BC3-4E92-9450-209CBED8D823}"/>
    <cellStyle name="Currency 2 5 2" xfId="219" xr:uid="{7BBA1117-D58E-46E6-86BC-B6DB75F30042}"/>
    <cellStyle name="Currency 2 6" xfId="220" xr:uid="{4AC188F3-83CD-44FC-B2CF-7572D82566D4}"/>
    <cellStyle name="Currency 3" xfId="24" xr:uid="{BC7914BA-A052-4C70-974B-EEE9D1D27464}"/>
    <cellStyle name="Currency 3 2" xfId="25" xr:uid="{A175D394-6C1F-47A3-BB3E-68CBCEA1EA5E}"/>
    <cellStyle name="Currency 3 2 2" xfId="221" xr:uid="{66DEF2D1-497D-4BBB-A79C-D741D2D76B91}"/>
    <cellStyle name="Currency 3 2 2 2" xfId="4629" xr:uid="{FF73E30F-6383-47A2-8F66-2FF27FF974F4}"/>
    <cellStyle name="Currency 3 2 3" xfId="4524" xr:uid="{E34D3ADD-8D6C-456B-877F-6FD13BEF5617}"/>
    <cellStyle name="Currency 3 3" xfId="26" xr:uid="{F4CBBD5D-5A70-481D-B72D-0482C3A60AFA}"/>
    <cellStyle name="Currency 3 3 2" xfId="222" xr:uid="{600DA0B5-9169-43DC-9DD4-420287CDD733}"/>
    <cellStyle name="Currency 3 3 2 2" xfId="4630" xr:uid="{33C3473E-97EC-413E-A8D4-A376DF8C80AB}"/>
    <cellStyle name="Currency 3 3 3" xfId="4525" xr:uid="{7C72BB09-1358-4B17-A99F-A2886F88F9F8}"/>
    <cellStyle name="Currency 3 4" xfId="27" xr:uid="{020DACE5-0292-4CAB-BFB8-3555D805E139}"/>
    <cellStyle name="Currency 3 4 2" xfId="223" xr:uid="{3B20D070-7FCD-4316-B130-ECFFD044D72B}"/>
    <cellStyle name="Currency 3 4 2 2" xfId="4631" xr:uid="{3C4E3C2E-817E-4C02-AAC1-CED76200AA4D}"/>
    <cellStyle name="Currency 3 4 3" xfId="4526" xr:uid="{F3DBE98C-1439-43A7-AF03-84E586C4ADBC}"/>
    <cellStyle name="Currency 3 5" xfId="224" xr:uid="{05ED174C-F6C7-4A89-8264-DACDD1AFA921}"/>
    <cellStyle name="Currency 3 5 2" xfId="4632" xr:uid="{FE267A92-49EA-4C18-BB61-47EBB65A11E8}"/>
    <cellStyle name="Currency 3 6" xfId="4523" xr:uid="{973A9D27-6460-469B-B234-2E7BF00C8DD8}"/>
    <cellStyle name="Currency 4" xfId="28" xr:uid="{99861FD3-44B2-487F-972E-A7E1A056B60C}"/>
    <cellStyle name="Currency 4 2" xfId="29" xr:uid="{6624E13A-58DD-4FE8-853F-26E5269682BA}"/>
    <cellStyle name="Currency 4 2 2" xfId="225" xr:uid="{42437C40-6D25-41CE-B0FE-3CCB4390339E}"/>
    <cellStyle name="Currency 4 2 2 2" xfId="4633" xr:uid="{1256BD8E-30AB-45A5-82B8-0C2F55F08B5B}"/>
    <cellStyle name="Currency 4 2 3" xfId="4528" xr:uid="{B54C3A43-F3CD-4D70-86E0-9423A85DF943}"/>
    <cellStyle name="Currency 4 3" xfId="30" xr:uid="{7C291052-3923-43D0-A1B2-E0A0B9D2E2FF}"/>
    <cellStyle name="Currency 4 3 2" xfId="226" xr:uid="{2C6C2DEA-072B-48D9-9217-7FEB52E438C7}"/>
    <cellStyle name="Currency 4 3 2 2" xfId="4634" xr:uid="{5DE58EEC-070F-4022-BAA4-847F8D2F9EAF}"/>
    <cellStyle name="Currency 4 3 3" xfId="4529" xr:uid="{06ADD551-388F-410A-BF93-2A2E5AE4A1C7}"/>
    <cellStyle name="Currency 4 4" xfId="227" xr:uid="{0ED5CF87-69A0-4A2D-9AD6-CC2D26301569}"/>
    <cellStyle name="Currency 4 4 2" xfId="4635" xr:uid="{7B46637F-E3C0-444C-BB92-4382BBF427E9}"/>
    <cellStyle name="Currency 4 5" xfId="4324" xr:uid="{AE0D4D7C-2B12-4F56-89CC-D6ECBB1CBCEE}"/>
    <cellStyle name="Currency 4 5 2" xfId="4439" xr:uid="{9068FEDF-9397-401D-96FC-2389555D567D}"/>
    <cellStyle name="Currency 4 5 3" xfId="4721" xr:uid="{8B7FC2A9-7D88-4DD6-8B31-88A956F77F76}"/>
    <cellStyle name="Currency 4 5 3 2" xfId="5316" xr:uid="{AB5D5844-FB41-43E4-94E5-13C111E9390C}"/>
    <cellStyle name="Currency 4 5 3 3" xfId="4761" xr:uid="{9BC58DC9-6AD1-444D-9D83-655E97F0F686}"/>
    <cellStyle name="Currency 4 5 4" xfId="4698" xr:uid="{B5B2C3B0-A268-40D5-98D0-3A0DF2C82617}"/>
    <cellStyle name="Currency 4 6" xfId="4527" xr:uid="{2A70C577-09CB-48BA-8B36-2B635CBFC106}"/>
    <cellStyle name="Currency 5" xfId="31" xr:uid="{1E649E81-DF5D-4C25-9914-0B84A647664A}"/>
    <cellStyle name="Currency 5 2" xfId="32" xr:uid="{71068A26-84FA-422D-9762-598BBFD3480E}"/>
    <cellStyle name="Currency 5 2 2" xfId="228" xr:uid="{048E867B-A44E-4A89-A6D6-67C2E258B7BB}"/>
    <cellStyle name="Currency 5 2 2 2" xfId="4636" xr:uid="{696674C2-B8B0-4F3C-BC72-D370ED11B1B7}"/>
    <cellStyle name="Currency 5 2 3" xfId="4530" xr:uid="{7C9E0D22-5204-4900-A8B5-2A4A4409FE46}"/>
    <cellStyle name="Currency 5 3" xfId="4325" xr:uid="{F1001553-92F9-4CE7-94F2-F44416421A4E}"/>
    <cellStyle name="Currency 5 3 2" xfId="4440" xr:uid="{A9A3E5AE-D6C3-4A92-87E8-D171C6A1C2E4}"/>
    <cellStyle name="Currency 5 3 2 2" xfId="5306" xr:uid="{B013F907-72B5-49B9-A118-ADC46B90F290}"/>
    <cellStyle name="Currency 5 3 2 3" xfId="4763" xr:uid="{C9DB177A-99DB-4EFC-9AE7-AA9E17FA02D8}"/>
    <cellStyle name="Currency 5 4" xfId="4762" xr:uid="{147EFF35-4436-44E5-A881-D1F7517C2EE3}"/>
    <cellStyle name="Currency 6" xfId="33" xr:uid="{7F976F82-FE15-4C3F-9111-C76BBB49D08D}"/>
    <cellStyle name="Currency 6 2" xfId="229" xr:uid="{E01DCCF8-7EB1-4548-A940-DF45CECD036F}"/>
    <cellStyle name="Currency 6 2 2" xfId="4637" xr:uid="{FCC211E6-5F2A-49E6-B9E3-94F59F77DDEE}"/>
    <cellStyle name="Currency 6 3" xfId="4326" xr:uid="{793D6D56-76E2-4C63-991C-CFC31F987487}"/>
    <cellStyle name="Currency 6 3 2" xfId="4441" xr:uid="{1A2E2B21-7C7A-4D11-8F04-02C18BBC9ED3}"/>
    <cellStyle name="Currency 6 3 3" xfId="4722" xr:uid="{B6978815-9FB3-4A36-9B1D-9D5DC09215FA}"/>
    <cellStyle name="Currency 6 3 3 2" xfId="5317" xr:uid="{C3F3155B-6206-4374-B5A9-7E16F6C013CB}"/>
    <cellStyle name="Currency 6 3 3 3" xfId="4764" xr:uid="{040627DB-FEE1-4133-B2A0-449F933CEB7D}"/>
    <cellStyle name="Currency 6 3 4" xfId="4699" xr:uid="{52606927-3A8E-4075-B63D-9D275A4AE497}"/>
    <cellStyle name="Currency 6 4" xfId="4531" xr:uid="{7967C7C6-DAC0-43DC-86A4-C713105BEA04}"/>
    <cellStyle name="Currency 7" xfId="34" xr:uid="{6B2CF6CA-C17A-40EB-A69D-478833D2C022}"/>
    <cellStyle name="Currency 7 2" xfId="35" xr:uid="{3A0BF287-88EC-4140-B94B-AD168AC4DF13}"/>
    <cellStyle name="Currency 7 2 2" xfId="250" xr:uid="{BC3ABE2E-FC60-48E8-8C17-9BD96D2A211D}"/>
    <cellStyle name="Currency 7 2 2 2" xfId="4638" xr:uid="{3AFA4C60-2FCB-46EB-91C4-5563B517C50A}"/>
    <cellStyle name="Currency 7 2 3" xfId="4533" xr:uid="{2A3A08CB-F780-4E1E-8DA4-EC0A40382F6D}"/>
    <cellStyle name="Currency 7 3" xfId="230" xr:uid="{7EB33FCD-000F-479B-B222-EDE92256F53A}"/>
    <cellStyle name="Currency 7 3 2" xfId="4639" xr:uid="{8F427F53-21F6-4BFD-94A4-39E0F26602EE}"/>
    <cellStyle name="Currency 7 4" xfId="4442" xr:uid="{4110DD71-770A-4F2B-AE2A-50A0B2632CB9}"/>
    <cellStyle name="Currency 7 5" xfId="4532" xr:uid="{D6735660-3349-41C6-B526-4A167C67026A}"/>
    <cellStyle name="Currency 8" xfId="36" xr:uid="{9EDDB207-3DBD-4193-970A-60C54157601E}"/>
    <cellStyle name="Currency 8 2" xfId="37" xr:uid="{CDB51D95-9530-4243-971C-18B3625D9897}"/>
    <cellStyle name="Currency 8 2 2" xfId="231" xr:uid="{618013EE-6305-4D62-AEBB-D0FE2DEFA827}"/>
    <cellStyle name="Currency 8 2 2 2" xfId="4640" xr:uid="{2C11A0E7-2227-45FF-BEBD-EFC23F8EA2E4}"/>
    <cellStyle name="Currency 8 2 3" xfId="4535" xr:uid="{F74F3CC5-2930-46CC-B090-DE93FF36E76D}"/>
    <cellStyle name="Currency 8 3" xfId="38" xr:uid="{95A1DF8B-3DCE-499A-8DD6-8B10321D4A53}"/>
    <cellStyle name="Currency 8 3 2" xfId="232" xr:uid="{8E54DFDC-3FCA-49D5-9879-7A68BD85AC6A}"/>
    <cellStyle name="Currency 8 3 2 2" xfId="4641" xr:uid="{18FA5B1C-C508-4726-BAAD-BD46DC8749F3}"/>
    <cellStyle name="Currency 8 3 3" xfId="4536" xr:uid="{15B574FE-DBE1-43B5-8FE5-32490757915D}"/>
    <cellStyle name="Currency 8 4" xfId="39" xr:uid="{4C7314F6-8100-4AA4-AD87-5BC439D105AE}"/>
    <cellStyle name="Currency 8 4 2" xfId="233" xr:uid="{91267B52-7FF9-41DF-A0D9-CF2C592B520F}"/>
    <cellStyle name="Currency 8 4 2 2" xfId="4642" xr:uid="{A9114FD5-852A-43F3-8B59-F00CD7FDA400}"/>
    <cellStyle name="Currency 8 4 3" xfId="4537" xr:uid="{8445FADC-0F84-4F6F-95A6-53CB8706D02A}"/>
    <cellStyle name="Currency 8 5" xfId="234" xr:uid="{3A4D13AA-9946-48F1-8077-36F9386D9CDF}"/>
    <cellStyle name="Currency 8 5 2" xfId="4643" xr:uid="{311DAF68-7157-42B2-AF13-70EA655D9674}"/>
    <cellStyle name="Currency 8 6" xfId="4443" xr:uid="{FE478E14-BC48-4E84-A5C5-17123A3284E6}"/>
    <cellStyle name="Currency 8 7" xfId="4534" xr:uid="{5C1DDDF5-BA88-4D6F-9C58-F785D4290884}"/>
    <cellStyle name="Currency 9" xfId="40" xr:uid="{83F9E8D2-B5C9-4043-B3CC-708E451E6E30}"/>
    <cellStyle name="Currency 9 2" xfId="41" xr:uid="{C97F8A0B-7BC7-40A5-AA5C-02360F55633F}"/>
    <cellStyle name="Currency 9 2 2" xfId="235" xr:uid="{CAAF41E2-9F42-4CE0-9493-E9926011FCAE}"/>
    <cellStyle name="Currency 9 2 2 2" xfId="4644" xr:uid="{39D95CAD-3297-424F-9299-3381DA69656E}"/>
    <cellStyle name="Currency 9 2 3" xfId="4539" xr:uid="{5FCBC709-A022-4DB6-8A77-FEBB046B1C09}"/>
    <cellStyle name="Currency 9 3" xfId="42" xr:uid="{4A045557-C1DB-4196-B684-174C63B858A4}"/>
    <cellStyle name="Currency 9 3 2" xfId="236" xr:uid="{095345E9-0C1A-4038-9E77-65351875F9F0}"/>
    <cellStyle name="Currency 9 3 2 2" xfId="4645" xr:uid="{3B53FEE8-E1B4-41A3-BEE8-CF1342E1120C}"/>
    <cellStyle name="Currency 9 3 3" xfId="4540" xr:uid="{301F6768-7F5F-4CE6-9F77-00FF47514FF7}"/>
    <cellStyle name="Currency 9 4" xfId="237" xr:uid="{C30AA78B-1229-424C-BDBE-5E7CE7A9DEA9}"/>
    <cellStyle name="Currency 9 4 2" xfId="4646" xr:uid="{8B7147B4-C4EE-4367-8B16-E169CD2C7418}"/>
    <cellStyle name="Currency 9 5" xfId="4327" xr:uid="{A87FBFCA-D061-4A83-B173-514F34FD175D}"/>
    <cellStyle name="Currency 9 5 2" xfId="4444" xr:uid="{35249D65-3FA9-4C50-B11A-8334F4673365}"/>
    <cellStyle name="Currency 9 5 3" xfId="4723" xr:uid="{B6A9117A-02D8-4C90-AC50-733DCA4EC5A2}"/>
    <cellStyle name="Currency 9 5 4" xfId="4700" xr:uid="{D1A23A30-B6EC-48CE-8C48-854EF26640FF}"/>
    <cellStyle name="Currency 9 6" xfId="4538" xr:uid="{5381015C-98EB-42C4-BA73-737907423AE0}"/>
    <cellStyle name="Hyperlink 2" xfId="6" xr:uid="{6CFFD761-E1C4-4FFC-9C82-FDD569F38491}"/>
    <cellStyle name="Hyperlink 2 2" xfId="5362" xr:uid="{77B2B437-6B89-4506-B857-CF362E28C212}"/>
    <cellStyle name="Hyperlink 3" xfId="202" xr:uid="{923950F2-0E5C-4353-A7FE-2B9C5DF310FE}"/>
    <cellStyle name="Hyperlink 3 2" xfId="4415" xr:uid="{98B87540-93DF-46B6-A18D-1BBB56C1A940}"/>
    <cellStyle name="Hyperlink 3 3" xfId="4328" xr:uid="{4E82A8EA-63A0-4866-B36D-4AC338E99101}"/>
    <cellStyle name="Hyperlink 4" xfId="4329" xr:uid="{D47EA56D-1A78-488E-87AC-D31CC5EB4468}"/>
    <cellStyle name="Hyperlink 4 2" xfId="5356" xr:uid="{69263A9B-A2C1-4C43-B367-F5FEE782875E}"/>
    <cellStyle name="Normal" xfId="0" builtinId="0"/>
    <cellStyle name="Normal 10" xfId="43" xr:uid="{5131AF89-49C1-4021-8D2F-D12B2A9B783F}"/>
    <cellStyle name="Normal 10 10" xfId="903" xr:uid="{1DAB9BE3-AF74-494C-B8BE-DF64BA6B77AC}"/>
    <cellStyle name="Normal 10 10 2" xfId="2508" xr:uid="{15AF79ED-3532-4C24-AFAC-9380207D62A1}"/>
    <cellStyle name="Normal 10 10 2 2" xfId="4331" xr:uid="{159E4B68-78A7-4390-9F1B-1CA19D37ABF9}"/>
    <cellStyle name="Normal 10 10 2 3" xfId="4675" xr:uid="{955424C4-CDD0-47A3-8C2D-742BFFA79715}"/>
    <cellStyle name="Normal 10 10 3" xfId="2509" xr:uid="{B082C5E8-4CE1-43AE-9C37-9D6B8FD80001}"/>
    <cellStyle name="Normal 10 10 4" xfId="2510" xr:uid="{E08A8E1A-00B7-4FA1-97C1-F43D8425F996}"/>
    <cellStyle name="Normal 10 11" xfId="2511" xr:uid="{896A6B00-30E6-4008-BBD9-B047D547134A}"/>
    <cellStyle name="Normal 10 11 2" xfId="2512" xr:uid="{0B4C5C7F-22C0-4B6F-AA13-6C2F02AC851F}"/>
    <cellStyle name="Normal 10 11 3" xfId="2513" xr:uid="{96AC776F-3EA3-4BD1-82A9-579677584234}"/>
    <cellStyle name="Normal 10 11 4" xfId="2514" xr:uid="{B8B3AB88-7F1D-4349-8ACB-C201E36244B2}"/>
    <cellStyle name="Normal 10 12" xfId="2515" xr:uid="{C90AD9D7-4B0F-4388-8036-25D96F355A1A}"/>
    <cellStyle name="Normal 10 12 2" xfId="2516" xr:uid="{BC8B6E88-8393-422B-999A-292BF2E8AE99}"/>
    <cellStyle name="Normal 10 13" xfId="2517" xr:uid="{773BF8D4-5020-4866-99E9-C839A6F537A8}"/>
    <cellStyle name="Normal 10 14" xfId="2518" xr:uid="{2DCE5E93-A2E9-49AE-9FCF-121E838E1D9B}"/>
    <cellStyle name="Normal 10 15" xfId="2519" xr:uid="{C4C33D13-CF70-469A-9710-A795990A6067}"/>
    <cellStyle name="Normal 10 2" xfId="71" xr:uid="{5A9EC030-9B1C-4739-A975-CED5DDBCC43E}"/>
    <cellStyle name="Normal 10 2 10" xfId="2520" xr:uid="{E118ECE3-2342-4EC2-BD02-AF5992B6270E}"/>
    <cellStyle name="Normal 10 2 11" xfId="2521" xr:uid="{42A895D1-0011-46A5-8C3D-816A81D11E1C}"/>
    <cellStyle name="Normal 10 2 2" xfId="72" xr:uid="{EC97661D-E500-4C1F-B298-14AEE572B4A6}"/>
    <cellStyle name="Normal 10 2 2 2" xfId="73" xr:uid="{E8430B76-786A-4FD6-99EB-3FC793481A04}"/>
    <cellStyle name="Normal 10 2 2 2 2" xfId="238" xr:uid="{B060A629-A379-46F9-95AD-BFD47F242FD2}"/>
    <cellStyle name="Normal 10 2 2 2 2 2" xfId="454" xr:uid="{88402B3F-36BE-4CE3-BCFA-0D54424B7C4D}"/>
    <cellStyle name="Normal 10 2 2 2 2 2 2" xfId="455" xr:uid="{69648CED-37D3-4A36-913E-25B71F0FCBD8}"/>
    <cellStyle name="Normal 10 2 2 2 2 2 2 2" xfId="904" xr:uid="{7E531C2A-F9C9-43A0-91BD-3D8739255A20}"/>
    <cellStyle name="Normal 10 2 2 2 2 2 2 2 2" xfId="905" xr:uid="{F1DCB3FF-B42A-4AA6-986D-6953C8ED747F}"/>
    <cellStyle name="Normal 10 2 2 2 2 2 2 3" xfId="906" xr:uid="{C05CD796-AEA3-4797-A4AE-5C43451CBD95}"/>
    <cellStyle name="Normal 10 2 2 2 2 2 3" xfId="907" xr:uid="{46EC6043-82F6-45FD-9BD7-FEF33E173012}"/>
    <cellStyle name="Normal 10 2 2 2 2 2 3 2" xfId="908" xr:uid="{9765297E-6334-4C62-896D-62AFA53C115F}"/>
    <cellStyle name="Normal 10 2 2 2 2 2 4" xfId="909" xr:uid="{3B330CF6-661E-43CE-9FAA-343D47FC7C3C}"/>
    <cellStyle name="Normal 10 2 2 2 2 3" xfId="456" xr:uid="{763BCBBF-DDD3-4D1D-B8FC-F0E69A8438A0}"/>
    <cellStyle name="Normal 10 2 2 2 2 3 2" xfId="910" xr:uid="{063E2A0F-65C9-4CF8-B54D-4F9D5DD33687}"/>
    <cellStyle name="Normal 10 2 2 2 2 3 2 2" xfId="911" xr:uid="{41106710-3A67-45D8-928C-2A5AE1A7C34B}"/>
    <cellStyle name="Normal 10 2 2 2 2 3 3" xfId="912" xr:uid="{ED1927BF-F96D-4EEC-A2FF-7063BDC7A2DA}"/>
    <cellStyle name="Normal 10 2 2 2 2 3 4" xfId="2522" xr:uid="{F3658803-440D-4CE5-B6AF-47A6C118FA51}"/>
    <cellStyle name="Normal 10 2 2 2 2 4" xfId="913" xr:uid="{AE297937-3D3C-4011-A114-7FA4ADEA4B30}"/>
    <cellStyle name="Normal 10 2 2 2 2 4 2" xfId="914" xr:uid="{FDCA4ADB-3C43-428F-85F4-2E27F3C5B5EA}"/>
    <cellStyle name="Normal 10 2 2 2 2 5" xfId="915" xr:uid="{7AFB703B-E0F6-4556-919C-143E40EDFBB4}"/>
    <cellStyle name="Normal 10 2 2 2 2 6" xfId="2523" xr:uid="{2D4C3248-01A1-47CC-A92A-385C3DFB5EF4}"/>
    <cellStyle name="Normal 10 2 2 2 3" xfId="239" xr:uid="{E26C5C8E-D4AA-4BD6-A7CB-D59BD3C63CF3}"/>
    <cellStyle name="Normal 10 2 2 2 3 2" xfId="457" xr:uid="{B1F99449-C824-46D5-85C6-5542579673BE}"/>
    <cellStyle name="Normal 10 2 2 2 3 2 2" xfId="458" xr:uid="{C8CD6EDC-0B99-4D8C-B449-9A2872986D58}"/>
    <cellStyle name="Normal 10 2 2 2 3 2 2 2" xfId="916" xr:uid="{C8384970-15D0-44B8-AD3C-947CEAAACB4C}"/>
    <cellStyle name="Normal 10 2 2 2 3 2 2 2 2" xfId="917" xr:uid="{033AC68F-B80D-4D59-97B9-82DF3841C517}"/>
    <cellStyle name="Normal 10 2 2 2 3 2 2 3" xfId="918" xr:uid="{1F8890AE-D7F2-47A3-988E-388720532D89}"/>
    <cellStyle name="Normal 10 2 2 2 3 2 3" xfId="919" xr:uid="{2E4DB5E8-87D1-4814-ACEF-72F7D63D2F1D}"/>
    <cellStyle name="Normal 10 2 2 2 3 2 3 2" xfId="920" xr:uid="{4D78D741-1443-4F04-9F9F-5F9728146589}"/>
    <cellStyle name="Normal 10 2 2 2 3 2 4" xfId="921" xr:uid="{C7545E58-5F52-4979-8C93-EE381019A86C}"/>
    <cellStyle name="Normal 10 2 2 2 3 3" xfId="459" xr:uid="{EA479FC1-02E3-4D4D-8E25-16983EC4CE5B}"/>
    <cellStyle name="Normal 10 2 2 2 3 3 2" xfId="922" xr:uid="{771F4190-7AD0-4B5D-AF90-2AD8CE3C7F25}"/>
    <cellStyle name="Normal 10 2 2 2 3 3 2 2" xfId="923" xr:uid="{BBF5B9BF-9D6C-4344-AA32-3D720C7053C2}"/>
    <cellStyle name="Normal 10 2 2 2 3 3 3" xfId="924" xr:uid="{82AC4D92-6804-453B-8113-A1179CFC0AA3}"/>
    <cellStyle name="Normal 10 2 2 2 3 4" xfId="925" xr:uid="{8C75F133-F688-450E-992B-72CAC6F26EF4}"/>
    <cellStyle name="Normal 10 2 2 2 3 4 2" xfId="926" xr:uid="{B3B8BEC2-BA24-497C-AA4E-4F0901AD2A28}"/>
    <cellStyle name="Normal 10 2 2 2 3 5" xfId="927" xr:uid="{4A9366F8-2A0A-4609-902A-4D2644D0E2B7}"/>
    <cellStyle name="Normal 10 2 2 2 4" xfId="460" xr:uid="{0B5FD670-F098-42BF-A2FA-9F82D63E7440}"/>
    <cellStyle name="Normal 10 2 2 2 4 2" xfId="461" xr:uid="{32B4346C-D62D-4425-998E-D316CC2CDC92}"/>
    <cellStyle name="Normal 10 2 2 2 4 2 2" xfId="928" xr:uid="{EE5CC307-825E-46E5-ACD7-96329D69932C}"/>
    <cellStyle name="Normal 10 2 2 2 4 2 2 2" xfId="929" xr:uid="{E5CA7FBA-07D7-4FE3-92FA-4DFAA114D862}"/>
    <cellStyle name="Normal 10 2 2 2 4 2 3" xfId="930" xr:uid="{6F9AE0B0-1A0C-4708-AFDC-3382F9FD6041}"/>
    <cellStyle name="Normal 10 2 2 2 4 3" xfId="931" xr:uid="{479686EF-00E1-4C19-8583-8CA6DCAC56FA}"/>
    <cellStyle name="Normal 10 2 2 2 4 3 2" xfId="932" xr:uid="{70F276A0-45DD-4571-9B04-26E08DA82BCB}"/>
    <cellStyle name="Normal 10 2 2 2 4 4" xfId="933" xr:uid="{0C1869D6-CD7D-4AC4-88DD-28F809C1167A}"/>
    <cellStyle name="Normal 10 2 2 2 5" xfId="462" xr:uid="{F0C8AA0B-DB8E-435D-B57D-956E1B5B35D4}"/>
    <cellStyle name="Normal 10 2 2 2 5 2" xfId="934" xr:uid="{62E679E2-E109-4E70-99FB-AF00FD8C9E4B}"/>
    <cellStyle name="Normal 10 2 2 2 5 2 2" xfId="935" xr:uid="{4C7E3C9E-B94E-4880-A1A3-460CD810B5AE}"/>
    <cellStyle name="Normal 10 2 2 2 5 3" xfId="936" xr:uid="{4CB61FFD-EE39-4B58-9349-483D9728986D}"/>
    <cellStyle name="Normal 10 2 2 2 5 4" xfId="2524" xr:uid="{E2FBB894-DEE7-4B31-B06D-92759A677B03}"/>
    <cellStyle name="Normal 10 2 2 2 6" xfId="937" xr:uid="{DB74FFFD-712F-4E28-BD49-51564FA78C42}"/>
    <cellStyle name="Normal 10 2 2 2 6 2" xfId="938" xr:uid="{4C6A28FF-DED6-492C-8A98-A977CD4C3D24}"/>
    <cellStyle name="Normal 10 2 2 2 7" xfId="939" xr:uid="{A39A3D0A-3A4F-4A41-A806-B9BE7D82204A}"/>
    <cellStyle name="Normal 10 2 2 2 8" xfId="2525" xr:uid="{904A978E-D8F3-4220-BA1F-239409ECF582}"/>
    <cellStyle name="Normal 10 2 2 3" xfId="240" xr:uid="{666F9D79-097D-4109-B8E2-D063458790B5}"/>
    <cellStyle name="Normal 10 2 2 3 2" xfId="463" xr:uid="{E802989E-AB06-4917-9FC5-525C9A999681}"/>
    <cellStyle name="Normal 10 2 2 3 2 2" xfId="464" xr:uid="{CF108FFD-A70A-4743-97D3-96078F81A369}"/>
    <cellStyle name="Normal 10 2 2 3 2 2 2" xfId="940" xr:uid="{39D209FE-9ACA-4AB9-A70D-6BCB5EE01199}"/>
    <cellStyle name="Normal 10 2 2 3 2 2 2 2" xfId="941" xr:uid="{E11E1439-B1EE-4E43-B49D-3631739CB6D3}"/>
    <cellStyle name="Normal 10 2 2 3 2 2 3" xfId="942" xr:uid="{B8CC8967-0497-4D19-83F4-7B6CE5A85741}"/>
    <cellStyle name="Normal 10 2 2 3 2 3" xfId="943" xr:uid="{9953890A-9525-4F07-AE90-74358006EC5A}"/>
    <cellStyle name="Normal 10 2 2 3 2 3 2" xfId="944" xr:uid="{CACCFEA9-162B-4B65-B672-8F092FB71DE3}"/>
    <cellStyle name="Normal 10 2 2 3 2 4" xfId="945" xr:uid="{F1DF17C0-A76D-4FC2-86A7-E1728842FF23}"/>
    <cellStyle name="Normal 10 2 2 3 3" xfId="465" xr:uid="{6B8E86FA-30AB-4D32-8A37-663D9A777EA9}"/>
    <cellStyle name="Normal 10 2 2 3 3 2" xfId="946" xr:uid="{35ABCCD8-7D4D-43ED-A6B7-516B544C15D9}"/>
    <cellStyle name="Normal 10 2 2 3 3 2 2" xfId="947" xr:uid="{8E363BAD-46FB-49AB-8F2F-57FD04815EFE}"/>
    <cellStyle name="Normal 10 2 2 3 3 3" xfId="948" xr:uid="{F70BE7DB-4EF6-48F6-AB92-B8504199395B}"/>
    <cellStyle name="Normal 10 2 2 3 3 4" xfId="2526" xr:uid="{3008C2B2-F566-4B82-9C0B-7C06C7D69B34}"/>
    <cellStyle name="Normal 10 2 2 3 4" xfId="949" xr:uid="{F43DA0AE-C4E7-4D08-91AB-5B0CEC0BE7C4}"/>
    <cellStyle name="Normal 10 2 2 3 4 2" xfId="950" xr:uid="{F3431C53-4F67-46C5-9445-BE758C191E46}"/>
    <cellStyle name="Normal 10 2 2 3 5" xfId="951" xr:uid="{A77DB6FD-3E21-4305-B3B6-90C5844B65B3}"/>
    <cellStyle name="Normal 10 2 2 3 6" xfId="2527" xr:uid="{938E56C9-8FCE-4DBE-86BE-5854FBBE996E}"/>
    <cellStyle name="Normal 10 2 2 4" xfId="241" xr:uid="{E8E1DCEA-5B90-432A-9DFF-F14B9AC45DF4}"/>
    <cellStyle name="Normal 10 2 2 4 2" xfId="466" xr:uid="{D1F06ECA-6A35-4044-A6F7-77179E677C94}"/>
    <cellStyle name="Normal 10 2 2 4 2 2" xfId="467" xr:uid="{2BE2F43B-B851-45CA-94FB-D0BA7BA716B0}"/>
    <cellStyle name="Normal 10 2 2 4 2 2 2" xfId="952" xr:uid="{0EBA307C-553F-40F3-9655-696FD25F1557}"/>
    <cellStyle name="Normal 10 2 2 4 2 2 2 2" xfId="953" xr:uid="{0FCD7BEF-D2BB-4057-92EE-9A8DAC006230}"/>
    <cellStyle name="Normal 10 2 2 4 2 2 3" xfId="954" xr:uid="{12704593-8E5F-46C5-9684-FA7E6C9F540B}"/>
    <cellStyle name="Normal 10 2 2 4 2 3" xfId="955" xr:uid="{B22149DA-781B-4232-8F8C-9472237CB8F7}"/>
    <cellStyle name="Normal 10 2 2 4 2 3 2" xfId="956" xr:uid="{E73F9F03-0CCC-4ED5-853E-A72564201968}"/>
    <cellStyle name="Normal 10 2 2 4 2 4" xfId="957" xr:uid="{22995382-9584-404B-9153-B1D70FB67338}"/>
    <cellStyle name="Normal 10 2 2 4 3" xfId="468" xr:uid="{B591F3E1-7417-4EBE-A61D-6774A81D86E4}"/>
    <cellStyle name="Normal 10 2 2 4 3 2" xfId="958" xr:uid="{8CB65C31-AC9F-4978-9E73-82ED3F334A4A}"/>
    <cellStyle name="Normal 10 2 2 4 3 2 2" xfId="959" xr:uid="{3839114C-4D0E-41ED-9520-0AB6736E6152}"/>
    <cellStyle name="Normal 10 2 2 4 3 3" xfId="960" xr:uid="{045B8044-E912-4A92-9743-7B262A176687}"/>
    <cellStyle name="Normal 10 2 2 4 4" xfId="961" xr:uid="{106CD3F7-EF08-4E6C-8EB8-BE1B258A7BF7}"/>
    <cellStyle name="Normal 10 2 2 4 4 2" xfId="962" xr:uid="{1D2040DE-28E9-4AAE-9A60-8EA3A89E4D3A}"/>
    <cellStyle name="Normal 10 2 2 4 5" xfId="963" xr:uid="{2F865928-1A50-4011-99FA-CB04E238EACB}"/>
    <cellStyle name="Normal 10 2 2 5" xfId="242" xr:uid="{BD1E0CE4-6203-4643-9A72-2A681B7A822C}"/>
    <cellStyle name="Normal 10 2 2 5 2" xfId="469" xr:uid="{CB0A45BD-4D5C-411C-82A7-32E7777E4BE5}"/>
    <cellStyle name="Normal 10 2 2 5 2 2" xfId="964" xr:uid="{8FC3E7D2-8FFF-4A10-BE62-3C4B6B0B77EF}"/>
    <cellStyle name="Normal 10 2 2 5 2 2 2" xfId="965" xr:uid="{98CE8DC6-C57F-449E-B62F-EE45E5C14775}"/>
    <cellStyle name="Normal 10 2 2 5 2 3" xfId="966" xr:uid="{15E4E141-C3C4-4764-8CCB-5C6A72587500}"/>
    <cellStyle name="Normal 10 2 2 5 3" xfId="967" xr:uid="{624CC75E-555A-4F96-9007-02A02106C726}"/>
    <cellStyle name="Normal 10 2 2 5 3 2" xfId="968" xr:uid="{AB2A5131-9740-4CF6-A922-C266D7A0C70C}"/>
    <cellStyle name="Normal 10 2 2 5 4" xfId="969" xr:uid="{CE0D62AC-EC0D-418E-8205-4D81A7371D8D}"/>
    <cellStyle name="Normal 10 2 2 6" xfId="470" xr:uid="{7B0127C5-38D2-4B54-ADF0-D5240479EED2}"/>
    <cellStyle name="Normal 10 2 2 6 2" xfId="970" xr:uid="{6D432EF5-E6C3-4D44-A94E-0F38692D2469}"/>
    <cellStyle name="Normal 10 2 2 6 2 2" xfId="971" xr:uid="{A2E48F95-187F-4586-89A1-6419CCD7B0BD}"/>
    <cellStyle name="Normal 10 2 2 6 2 3" xfId="4333" xr:uid="{7311A0AF-E357-472B-86AB-FD0F8A109530}"/>
    <cellStyle name="Normal 10 2 2 6 3" xfId="972" xr:uid="{CF25CF68-E54C-417C-B378-A7DEBBF3A689}"/>
    <cellStyle name="Normal 10 2 2 6 4" xfId="2528" xr:uid="{84910599-1127-47D0-82C2-182947FF7847}"/>
    <cellStyle name="Normal 10 2 2 6 4 2" xfId="4564" xr:uid="{8A16EF32-EAF0-4AF5-B0BA-DD3BBF0ECABD}"/>
    <cellStyle name="Normal 10 2 2 6 4 3" xfId="4676" xr:uid="{CF8AF23B-BB80-47C7-B898-FFA6DBDEB995}"/>
    <cellStyle name="Normal 10 2 2 6 4 4" xfId="4602" xr:uid="{06B6FB66-E4D1-430F-A0C1-012FBE77BF1E}"/>
    <cellStyle name="Normal 10 2 2 7" xfId="973" xr:uid="{7FE03448-B045-42B3-A0B5-0D6B46F32DFD}"/>
    <cellStyle name="Normal 10 2 2 7 2" xfId="974" xr:uid="{3ABCAE59-17E1-454E-B2AF-14B6F6F90D53}"/>
    <cellStyle name="Normal 10 2 2 8" xfId="975" xr:uid="{E7B9F769-F1E9-4465-A234-07E1A56A64CC}"/>
    <cellStyle name="Normal 10 2 2 9" xfId="2529" xr:uid="{C7A60BE5-E42D-4A70-9F47-51FCDADA8359}"/>
    <cellStyle name="Normal 10 2 3" xfId="74" xr:uid="{8F7862CA-5610-4061-9895-E52DB94A65B3}"/>
    <cellStyle name="Normal 10 2 3 2" xfId="75" xr:uid="{0B8D84A0-7750-450B-8798-ED843A05368D}"/>
    <cellStyle name="Normal 10 2 3 2 2" xfId="471" xr:uid="{3DE6AFC6-D4A0-4882-9515-118FCC837E73}"/>
    <cellStyle name="Normal 10 2 3 2 2 2" xfId="472" xr:uid="{D9F0B139-AF48-4221-8FCF-455A40B75B25}"/>
    <cellStyle name="Normal 10 2 3 2 2 2 2" xfId="976" xr:uid="{5951E6AA-1D18-44A9-9CC5-2980804CF2E0}"/>
    <cellStyle name="Normal 10 2 3 2 2 2 2 2" xfId="977" xr:uid="{764DCEE6-42ED-4D0C-BAEC-58D168E0C02C}"/>
    <cellStyle name="Normal 10 2 3 2 2 2 3" xfId="978" xr:uid="{3BF315DD-EC59-486A-9696-86B7334633D6}"/>
    <cellStyle name="Normal 10 2 3 2 2 3" xfId="979" xr:uid="{D3C78AAC-1018-4DDB-868E-3E7FA23A56DD}"/>
    <cellStyle name="Normal 10 2 3 2 2 3 2" xfId="980" xr:uid="{1149632C-7C9E-4CE3-9536-79B822E41693}"/>
    <cellStyle name="Normal 10 2 3 2 2 4" xfId="981" xr:uid="{340C174F-167A-43B8-8B29-6865FDD589F1}"/>
    <cellStyle name="Normal 10 2 3 2 3" xfId="473" xr:uid="{D3D15354-7060-4A07-B535-5DFBE7EE8EE1}"/>
    <cellStyle name="Normal 10 2 3 2 3 2" xfId="982" xr:uid="{FF19AD38-7ECB-46D6-9453-FF6C0F78660B}"/>
    <cellStyle name="Normal 10 2 3 2 3 2 2" xfId="983" xr:uid="{F94502C9-CE53-401B-A31E-3CA85ABE2AB6}"/>
    <cellStyle name="Normal 10 2 3 2 3 3" xfId="984" xr:uid="{46A65B68-6D3D-41CB-B52F-FDB6BC8A9B54}"/>
    <cellStyle name="Normal 10 2 3 2 3 4" xfId="2530" xr:uid="{9F1D6E0F-61B1-44F3-9F80-6E3EABBE758F}"/>
    <cellStyle name="Normal 10 2 3 2 4" xfId="985" xr:uid="{62E2B813-117C-45AA-A895-F1A0B6BBDDA5}"/>
    <cellStyle name="Normal 10 2 3 2 4 2" xfId="986" xr:uid="{83BF40F7-993C-499F-B927-E9EAA2F57190}"/>
    <cellStyle name="Normal 10 2 3 2 5" xfId="987" xr:uid="{3A7BEFB4-BA77-4A6C-96A0-C91A8E6C3A29}"/>
    <cellStyle name="Normal 10 2 3 2 6" xfId="2531" xr:uid="{A9CFD712-64D5-46C4-8F39-73145AB67EC5}"/>
    <cellStyle name="Normal 10 2 3 3" xfId="243" xr:uid="{87901607-E5EE-4311-B1A4-7C777855EC0D}"/>
    <cellStyle name="Normal 10 2 3 3 2" xfId="474" xr:uid="{B3E8DBC8-01CA-47BF-A1B4-69403909F911}"/>
    <cellStyle name="Normal 10 2 3 3 2 2" xfId="475" xr:uid="{2C0DD305-D216-4C9B-AD91-B964AEB86733}"/>
    <cellStyle name="Normal 10 2 3 3 2 2 2" xfId="988" xr:uid="{1EF5008B-5AD7-4164-9ECC-6E2967531D00}"/>
    <cellStyle name="Normal 10 2 3 3 2 2 2 2" xfId="989" xr:uid="{6655BA78-36AB-4BF3-994A-918164C045BD}"/>
    <cellStyle name="Normal 10 2 3 3 2 2 3" xfId="990" xr:uid="{9BB10732-2A8E-4EF2-A6BA-80AFC419BBCA}"/>
    <cellStyle name="Normal 10 2 3 3 2 3" xfId="991" xr:uid="{016F259D-251B-4C16-B162-62A3603AAE70}"/>
    <cellStyle name="Normal 10 2 3 3 2 3 2" xfId="992" xr:uid="{175D92AC-326B-4202-8CEA-565E4B347941}"/>
    <cellStyle name="Normal 10 2 3 3 2 4" xfId="993" xr:uid="{8893A804-664F-4001-9A6A-5589A374A483}"/>
    <cellStyle name="Normal 10 2 3 3 3" xfId="476" xr:uid="{18925971-0AC8-464C-9DAB-4B7606ED5169}"/>
    <cellStyle name="Normal 10 2 3 3 3 2" xfId="994" xr:uid="{536CDF6B-5C11-4A98-8AB3-754AA09CC3B3}"/>
    <cellStyle name="Normal 10 2 3 3 3 2 2" xfId="995" xr:uid="{F409049B-C543-4D32-8101-EFCC28B06B78}"/>
    <cellStyle name="Normal 10 2 3 3 3 3" xfId="996" xr:uid="{5AB85D94-E03C-404C-8295-F4F96886B175}"/>
    <cellStyle name="Normal 10 2 3 3 4" xfId="997" xr:uid="{E2EEEF5D-A992-435A-9AFA-6C6FBF3999C6}"/>
    <cellStyle name="Normal 10 2 3 3 4 2" xfId="998" xr:uid="{1354093E-0158-41FC-ADAA-D80C308164B1}"/>
    <cellStyle name="Normal 10 2 3 3 5" xfId="999" xr:uid="{B95293ED-2027-4477-8EB9-5AE299AB66D7}"/>
    <cellStyle name="Normal 10 2 3 4" xfId="244" xr:uid="{E6A1BCE7-C5D6-4232-A42F-3491B720B720}"/>
    <cellStyle name="Normal 10 2 3 4 2" xfId="477" xr:uid="{D13E6472-AA01-4122-84E3-D30F6CC3ADB7}"/>
    <cellStyle name="Normal 10 2 3 4 2 2" xfId="1000" xr:uid="{35280DB5-1442-4F02-A698-6179799C32F5}"/>
    <cellStyle name="Normal 10 2 3 4 2 2 2" xfId="1001" xr:uid="{01185FD6-913F-4BD2-8A1A-A2EF2DEC43FB}"/>
    <cellStyle name="Normal 10 2 3 4 2 3" xfId="1002" xr:uid="{1B591CE4-F045-43A5-9424-E6F90CAF7221}"/>
    <cellStyle name="Normal 10 2 3 4 3" xfId="1003" xr:uid="{98949649-9F82-4DDF-9B50-270B69A16E51}"/>
    <cellStyle name="Normal 10 2 3 4 3 2" xfId="1004" xr:uid="{990943AE-F8C5-4B93-98EA-0B2F5F4039DF}"/>
    <cellStyle name="Normal 10 2 3 4 4" xfId="1005" xr:uid="{F8EB5E02-F0F3-4F52-831B-7136FF2E2B26}"/>
    <cellStyle name="Normal 10 2 3 5" xfId="478" xr:uid="{567EED0B-1041-4D29-B103-CE48BC043B8B}"/>
    <cellStyle name="Normal 10 2 3 5 2" xfId="1006" xr:uid="{DF06C16A-A8A8-43E2-806D-183D2203E684}"/>
    <cellStyle name="Normal 10 2 3 5 2 2" xfId="1007" xr:uid="{D99098BF-3ACF-4B35-A569-096E17B8A3DB}"/>
    <cellStyle name="Normal 10 2 3 5 2 3" xfId="4334" xr:uid="{7A846F00-D84B-47B3-80B2-211B2D71B535}"/>
    <cellStyle name="Normal 10 2 3 5 3" xfId="1008" xr:uid="{164A471C-F27C-4C02-ABC3-E49DF909448B}"/>
    <cellStyle name="Normal 10 2 3 5 4" xfId="2532" xr:uid="{4F3F6182-BB0E-424F-A841-81517DE61190}"/>
    <cellStyle name="Normal 10 2 3 5 4 2" xfId="4565" xr:uid="{EBCB5DE1-062E-40E0-A917-5C1C41857ADA}"/>
    <cellStyle name="Normal 10 2 3 5 4 3" xfId="4677" xr:uid="{F5C90B1F-EF99-4E91-917E-FC42A650120D}"/>
    <cellStyle name="Normal 10 2 3 5 4 4" xfId="4603" xr:uid="{B8F0C858-8592-46AD-86FE-5E6ED0892683}"/>
    <cellStyle name="Normal 10 2 3 6" xfId="1009" xr:uid="{AAA07053-7DD2-4600-8003-4587FFC7B7C3}"/>
    <cellStyle name="Normal 10 2 3 6 2" xfId="1010" xr:uid="{0AE03E30-641D-4191-91A8-10B66B9E74C3}"/>
    <cellStyle name="Normal 10 2 3 7" xfId="1011" xr:uid="{785CE5EA-9001-4987-877E-71A7734805E6}"/>
    <cellStyle name="Normal 10 2 3 8" xfId="2533" xr:uid="{BB99CDC6-9446-4746-BE91-4D0B2BED2D61}"/>
    <cellStyle name="Normal 10 2 4" xfId="76" xr:uid="{18069642-7B57-4763-9536-3B76049F6557}"/>
    <cellStyle name="Normal 10 2 4 2" xfId="429" xr:uid="{AB934E0B-16F9-4DBC-9E6A-F13D1C72803C}"/>
    <cellStyle name="Normal 10 2 4 2 2" xfId="479" xr:uid="{AC8899F1-D3CC-4906-AAE7-02D1BD09815B}"/>
    <cellStyle name="Normal 10 2 4 2 2 2" xfId="1012" xr:uid="{039B213C-217C-4C59-B7BD-332FA387A615}"/>
    <cellStyle name="Normal 10 2 4 2 2 2 2" xfId="1013" xr:uid="{7E7D5346-9313-4F95-8209-7580BCF0CD31}"/>
    <cellStyle name="Normal 10 2 4 2 2 3" xfId="1014" xr:uid="{B09DDCC8-5287-4480-B5CB-2C30B4D8506C}"/>
    <cellStyle name="Normal 10 2 4 2 2 4" xfId="2534" xr:uid="{64AE647F-8EAD-4DB2-9DAC-29FAF6EBE9D2}"/>
    <cellStyle name="Normal 10 2 4 2 3" xfId="1015" xr:uid="{751561CA-755D-4A85-8F77-54BDA0F01A49}"/>
    <cellStyle name="Normal 10 2 4 2 3 2" xfId="1016" xr:uid="{19AFAB4B-EEBC-4733-AD40-4FDB0109B324}"/>
    <cellStyle name="Normal 10 2 4 2 4" xfId="1017" xr:uid="{F5075A86-30DF-45D6-AB73-A91E69A85117}"/>
    <cellStyle name="Normal 10 2 4 2 5" xfId="2535" xr:uid="{578963E1-FFAC-4254-BFC3-A6FB6AF2318E}"/>
    <cellStyle name="Normal 10 2 4 3" xfId="480" xr:uid="{594EBFB1-76F6-4E3E-8CB9-146D71BA6CF3}"/>
    <cellStyle name="Normal 10 2 4 3 2" xfId="1018" xr:uid="{CAD5C52D-E328-4495-A7FB-8F90466C6059}"/>
    <cellStyle name="Normal 10 2 4 3 2 2" xfId="1019" xr:uid="{4AA8983A-18B4-4B44-B46C-01E85C409F00}"/>
    <cellStyle name="Normal 10 2 4 3 3" xfId="1020" xr:uid="{5DC70CC8-4245-4B37-B2E5-A4C4B338F36F}"/>
    <cellStyle name="Normal 10 2 4 3 4" xfId="2536" xr:uid="{2FC31B46-2F6C-494A-93E1-87D3E5D77A20}"/>
    <cellStyle name="Normal 10 2 4 4" xfId="1021" xr:uid="{7CD4AD77-D94F-45AA-9F25-14F399DB42FB}"/>
    <cellStyle name="Normal 10 2 4 4 2" xfId="1022" xr:uid="{5146D66D-143C-4AAC-BB7E-3774C9DB9C17}"/>
    <cellStyle name="Normal 10 2 4 4 3" xfId="2537" xr:uid="{D37D1509-4204-4332-9405-F9CA78D03683}"/>
    <cellStyle name="Normal 10 2 4 4 4" xfId="2538" xr:uid="{1BB92304-9C6D-4362-AD60-0F99A9DF5290}"/>
    <cellStyle name="Normal 10 2 4 5" xfId="1023" xr:uid="{EF18C2EB-2669-41B4-9E50-F6875A53AA15}"/>
    <cellStyle name="Normal 10 2 4 6" xfId="2539" xr:uid="{C44F3B61-DFA8-4870-9D61-3C2E587CC2B6}"/>
    <cellStyle name="Normal 10 2 4 7" xfId="2540" xr:uid="{EA7A5840-A092-4397-8A3A-9FC04DA3566D}"/>
    <cellStyle name="Normal 10 2 5" xfId="245" xr:uid="{6CA264C0-C9D5-49BA-AD7B-8582593C3E5D}"/>
    <cellStyle name="Normal 10 2 5 2" xfId="481" xr:uid="{E497D6F4-F934-4665-A5DF-35F237EB47DF}"/>
    <cellStyle name="Normal 10 2 5 2 2" xfId="482" xr:uid="{E3DBC2F8-42E2-4B77-8AD2-8BB6FD0BBEA5}"/>
    <cellStyle name="Normal 10 2 5 2 2 2" xfId="1024" xr:uid="{A1AD4A19-B980-4FAD-98E8-B6C4212F5B6C}"/>
    <cellStyle name="Normal 10 2 5 2 2 2 2" xfId="1025" xr:uid="{F3D33E1B-2822-4F4C-8A2E-653BD96AC758}"/>
    <cellStyle name="Normal 10 2 5 2 2 3" xfId="1026" xr:uid="{040D3773-D4EA-43BE-B082-1FF4674D0647}"/>
    <cellStyle name="Normal 10 2 5 2 3" xfId="1027" xr:uid="{8A09339B-3624-4849-96AF-EE255B2F0ECD}"/>
    <cellStyle name="Normal 10 2 5 2 3 2" xfId="1028" xr:uid="{E8BF4166-8D77-4645-BC8C-32E5AB4939A3}"/>
    <cellStyle name="Normal 10 2 5 2 4" xfId="1029" xr:uid="{1570F617-80D3-4537-984C-1B4CC2A85A4A}"/>
    <cellStyle name="Normal 10 2 5 3" xfId="483" xr:uid="{07AAF137-9E4A-4555-8C45-DF4E552448A6}"/>
    <cellStyle name="Normal 10 2 5 3 2" xfId="1030" xr:uid="{A96EF765-E0B3-45D8-ADDA-2144DE8B8FAE}"/>
    <cellStyle name="Normal 10 2 5 3 2 2" xfId="1031" xr:uid="{BBDCD3A5-C047-40A5-9897-98D36E4ABF00}"/>
    <cellStyle name="Normal 10 2 5 3 3" xfId="1032" xr:uid="{E89C5159-9C7B-4F69-94C4-64F476CAE82B}"/>
    <cellStyle name="Normal 10 2 5 3 4" xfId="2541" xr:uid="{3024B213-351A-4681-A0E8-32EE67E2BFAB}"/>
    <cellStyle name="Normal 10 2 5 4" xfId="1033" xr:uid="{D96203BE-516B-4566-A755-2E075FAAA7D2}"/>
    <cellStyle name="Normal 10 2 5 4 2" xfId="1034" xr:uid="{FD94FC55-E2F9-40EF-A02C-B44A99007ACD}"/>
    <cellStyle name="Normal 10 2 5 5" xfId="1035" xr:uid="{97F45E99-54B4-4CAF-B927-30F3F9041287}"/>
    <cellStyle name="Normal 10 2 5 6" xfId="2542" xr:uid="{7B0C6EA1-35E4-43F3-AE67-F9044989747F}"/>
    <cellStyle name="Normal 10 2 6" xfId="246" xr:uid="{0BBBF208-FA90-4607-9C26-0D711179745E}"/>
    <cellStyle name="Normal 10 2 6 2" xfId="484" xr:uid="{7E4D0FA8-B95A-4A9F-ABF2-38E2302A9C5B}"/>
    <cellStyle name="Normal 10 2 6 2 2" xfId="1036" xr:uid="{1A8043AC-BB7A-4222-BF57-DB60780AD6F1}"/>
    <cellStyle name="Normal 10 2 6 2 2 2" xfId="1037" xr:uid="{A865834C-B418-4920-AFFC-8C59D75D81A2}"/>
    <cellStyle name="Normal 10 2 6 2 3" xfId="1038" xr:uid="{C245E950-628C-47E4-9A39-72153E48735F}"/>
    <cellStyle name="Normal 10 2 6 2 4" xfId="2543" xr:uid="{EEBC18D7-93EC-41A0-884C-9C84A3D90E67}"/>
    <cellStyle name="Normal 10 2 6 3" xfId="1039" xr:uid="{D03ED0DF-F245-4DE7-9CD5-8C14A57F0747}"/>
    <cellStyle name="Normal 10 2 6 3 2" xfId="1040" xr:uid="{FF7E1D9C-BFFA-44DE-874C-6F3E516D7346}"/>
    <cellStyle name="Normal 10 2 6 4" xfId="1041" xr:uid="{4D670D42-5898-4D0C-BFEB-52AB56C91067}"/>
    <cellStyle name="Normal 10 2 6 5" xfId="2544" xr:uid="{B6DF4918-1F0D-4160-B712-103AB1D706AC}"/>
    <cellStyle name="Normal 10 2 7" xfId="485" xr:uid="{5410E981-7DF7-4E4B-B5B8-23556566958E}"/>
    <cellStyle name="Normal 10 2 7 2" xfId="1042" xr:uid="{B8F4861D-3411-4E0A-BFB9-F1FA314DD0AC}"/>
    <cellStyle name="Normal 10 2 7 2 2" xfId="1043" xr:uid="{43C3FF37-F8C7-4206-B7BA-B905F2E1FFB9}"/>
    <cellStyle name="Normal 10 2 7 2 3" xfId="4332" xr:uid="{14F85BFD-E6C6-4B2B-9931-77C8B706B2D7}"/>
    <cellStyle name="Normal 10 2 7 3" xfId="1044" xr:uid="{0117F132-2A39-4FCB-813F-24972F820717}"/>
    <cellStyle name="Normal 10 2 7 4" xfId="2545" xr:uid="{42AD06E4-FFED-42FC-A921-40376B99F7FF}"/>
    <cellStyle name="Normal 10 2 7 4 2" xfId="4563" xr:uid="{258016EF-E071-42CF-935F-FA40BB839CEA}"/>
    <cellStyle name="Normal 10 2 7 4 3" xfId="4678" xr:uid="{89142A82-7E35-4E47-8964-99884B43A27C}"/>
    <cellStyle name="Normal 10 2 7 4 4" xfId="4601" xr:uid="{8650F6EE-4E1E-4828-AA75-410CAB97FDE7}"/>
    <cellStyle name="Normal 10 2 8" xfId="1045" xr:uid="{03E3A6E9-74DF-4C33-B8E1-59FE2ACE509E}"/>
    <cellStyle name="Normal 10 2 8 2" xfId="1046" xr:uid="{8A0D3F4E-F875-40BC-A0F9-9B2210C2BD7F}"/>
    <cellStyle name="Normal 10 2 8 3" xfId="2546" xr:uid="{C768F774-52BC-4832-B032-E75DD5B9C6B3}"/>
    <cellStyle name="Normal 10 2 8 4" xfId="2547" xr:uid="{799AC428-3104-44FC-A752-01BF8D21DC50}"/>
    <cellStyle name="Normal 10 2 9" xfId="1047" xr:uid="{64AA8CDF-6914-49EA-AA4A-3BDE7E14A7C1}"/>
    <cellStyle name="Normal 10 3" xfId="77" xr:uid="{F2C1EFDE-B638-4825-A068-B8CFE7CFA914}"/>
    <cellStyle name="Normal 10 3 10" xfId="2548" xr:uid="{0FC83E54-EB9E-4766-89A5-DFB6BDC4C31A}"/>
    <cellStyle name="Normal 10 3 11" xfId="2549" xr:uid="{78EF8D87-D191-4C05-A7C2-0FA0BD290F4E}"/>
    <cellStyle name="Normal 10 3 2" xfId="78" xr:uid="{8B338705-D4E7-444A-9321-A38B485480A8}"/>
    <cellStyle name="Normal 10 3 2 2" xfId="79" xr:uid="{FA6FAD34-F15D-4AFE-893E-FEF62A5E803A}"/>
    <cellStyle name="Normal 10 3 2 2 2" xfId="247" xr:uid="{ED479E41-CBAB-4DE8-80FD-34B14BB58D3E}"/>
    <cellStyle name="Normal 10 3 2 2 2 2" xfId="486" xr:uid="{B39F3A63-6983-4B90-8381-4DC69A1D3071}"/>
    <cellStyle name="Normal 10 3 2 2 2 2 2" xfId="1048" xr:uid="{C7AED0CB-ABCE-488D-B624-846A669EAC69}"/>
    <cellStyle name="Normal 10 3 2 2 2 2 2 2" xfId="1049" xr:uid="{C55FABBC-2108-43A0-9788-1368DCEF9D69}"/>
    <cellStyle name="Normal 10 3 2 2 2 2 3" xfId="1050" xr:uid="{B1226D42-18EE-4277-8FCF-A32EDE1A9D62}"/>
    <cellStyle name="Normal 10 3 2 2 2 2 4" xfId="2550" xr:uid="{7787E6D9-A932-406D-87A6-5741BBA8E26C}"/>
    <cellStyle name="Normal 10 3 2 2 2 3" xfId="1051" xr:uid="{B59F2AAB-DDB2-4339-97DA-1F605A754984}"/>
    <cellStyle name="Normal 10 3 2 2 2 3 2" xfId="1052" xr:uid="{B56EE112-F52E-4E1A-8E25-925F5275C80C}"/>
    <cellStyle name="Normal 10 3 2 2 2 3 3" xfId="2551" xr:uid="{F2B2A355-E831-4675-96A7-E0112B92AD44}"/>
    <cellStyle name="Normal 10 3 2 2 2 3 4" xfId="2552" xr:uid="{C5E17615-C8B1-43B9-8BDB-EEEE2863F8E3}"/>
    <cellStyle name="Normal 10 3 2 2 2 4" xfId="1053" xr:uid="{A842DB4D-DFDA-4E38-92B3-5165C2A41875}"/>
    <cellStyle name="Normal 10 3 2 2 2 5" xfId="2553" xr:uid="{733B2E99-F065-4A86-A822-C40487F1E397}"/>
    <cellStyle name="Normal 10 3 2 2 2 6" xfId="2554" xr:uid="{4223C302-A6C9-4BD1-8170-0E4B0EE3BC03}"/>
    <cellStyle name="Normal 10 3 2 2 3" xfId="487" xr:uid="{AFA97993-C81C-4279-816F-AA8EA089B46D}"/>
    <cellStyle name="Normal 10 3 2 2 3 2" xfId="1054" xr:uid="{2B9A05D9-CF1E-4482-B446-56207424B694}"/>
    <cellStyle name="Normal 10 3 2 2 3 2 2" xfId="1055" xr:uid="{44C0FA0D-98A6-479A-9D61-127B4BDBC0D4}"/>
    <cellStyle name="Normal 10 3 2 2 3 2 3" xfId="2555" xr:uid="{B56D1BF9-0A6D-4E49-B99D-9BA8CB65B9FB}"/>
    <cellStyle name="Normal 10 3 2 2 3 2 4" xfId="2556" xr:uid="{9B37ED58-B7FF-4E10-B57B-BFB6C16A05CE}"/>
    <cellStyle name="Normal 10 3 2 2 3 3" xfId="1056" xr:uid="{20BD8026-C6E5-420A-B92A-6AC0E70CDF93}"/>
    <cellStyle name="Normal 10 3 2 2 3 4" xfId="2557" xr:uid="{D434F11B-A469-406B-ABA0-A253E266C245}"/>
    <cellStyle name="Normal 10 3 2 2 3 5" xfId="2558" xr:uid="{9B9C78F6-C44C-47AE-9E00-7724E45F7AE7}"/>
    <cellStyle name="Normal 10 3 2 2 4" xfId="1057" xr:uid="{D87A92C6-25A7-44B5-A1A6-DC36C06D460C}"/>
    <cellStyle name="Normal 10 3 2 2 4 2" xfId="1058" xr:uid="{7E15F428-FC58-4CE6-BE2B-D55562F16825}"/>
    <cellStyle name="Normal 10 3 2 2 4 3" xfId="2559" xr:uid="{4A675D28-33E1-47CF-B449-5F09BDAB51E4}"/>
    <cellStyle name="Normal 10 3 2 2 4 4" xfId="2560" xr:uid="{FA72E6D8-FBEC-4A0D-B546-40588C1D1806}"/>
    <cellStyle name="Normal 10 3 2 2 5" xfId="1059" xr:uid="{5576B2BF-7BD5-4218-8905-91C77A019011}"/>
    <cellStyle name="Normal 10 3 2 2 5 2" xfId="2561" xr:uid="{E9862083-54A9-4943-8CC5-28E8715048D7}"/>
    <cellStyle name="Normal 10 3 2 2 5 3" xfId="2562" xr:uid="{08CC30EC-AC85-4871-9F07-D7214E0C195B}"/>
    <cellStyle name="Normal 10 3 2 2 5 4" xfId="2563" xr:uid="{8D30A117-56A5-4272-ABA9-A3556C708C9B}"/>
    <cellStyle name="Normal 10 3 2 2 6" xfId="2564" xr:uid="{F2D52E4C-6944-4785-8215-346EC3BBF36D}"/>
    <cellStyle name="Normal 10 3 2 2 7" xfId="2565" xr:uid="{E7208895-7B1A-44EE-9854-B440668B05B1}"/>
    <cellStyle name="Normal 10 3 2 2 8" xfId="2566" xr:uid="{F1DF7E84-CFAE-4930-A5EC-55178528E1D3}"/>
    <cellStyle name="Normal 10 3 2 3" xfId="248" xr:uid="{A65B9C5C-9E9A-445C-BBB8-B89494462B0F}"/>
    <cellStyle name="Normal 10 3 2 3 2" xfId="488" xr:uid="{39600D0F-E45A-4427-8EF0-CEBC48E326FB}"/>
    <cellStyle name="Normal 10 3 2 3 2 2" xfId="489" xr:uid="{93745E74-CDF5-465D-A36C-F2EA5402E4C3}"/>
    <cellStyle name="Normal 10 3 2 3 2 2 2" xfId="1060" xr:uid="{BE29FA63-BBC8-431A-A031-3F9A3EB7430B}"/>
    <cellStyle name="Normal 10 3 2 3 2 2 2 2" xfId="1061" xr:uid="{042A9C30-8E99-46C7-845F-71A562F2E692}"/>
    <cellStyle name="Normal 10 3 2 3 2 2 3" xfId="1062" xr:uid="{25BEC042-91C8-42AB-BE96-C2AFA7EFC518}"/>
    <cellStyle name="Normal 10 3 2 3 2 3" xfId="1063" xr:uid="{C3EFAEBF-8A5F-4343-83D4-C5E775D1F42B}"/>
    <cellStyle name="Normal 10 3 2 3 2 3 2" xfId="1064" xr:uid="{64E68386-F510-4DA3-A3A0-34FF7E6E17BF}"/>
    <cellStyle name="Normal 10 3 2 3 2 4" xfId="1065" xr:uid="{81D7DD73-FD08-49C0-822F-2F2F38427D06}"/>
    <cellStyle name="Normal 10 3 2 3 3" xfId="490" xr:uid="{35054114-B516-42C0-ABB6-2C59DBAC43EA}"/>
    <cellStyle name="Normal 10 3 2 3 3 2" xfId="1066" xr:uid="{6169BFFE-FF9F-4968-AB25-1CBD2A6A5420}"/>
    <cellStyle name="Normal 10 3 2 3 3 2 2" xfId="1067" xr:uid="{C961BC20-6166-4040-85BC-A525DD4058E0}"/>
    <cellStyle name="Normal 10 3 2 3 3 3" xfId="1068" xr:uid="{6B2FF9F0-7690-4A4B-9C25-5FAC737F9466}"/>
    <cellStyle name="Normal 10 3 2 3 3 4" xfId="2567" xr:uid="{30B749E4-5089-46B8-B405-60E63F6D4195}"/>
    <cellStyle name="Normal 10 3 2 3 4" xfId="1069" xr:uid="{A55A650A-EE15-405D-86E9-7DB8B4DE0F88}"/>
    <cellStyle name="Normal 10 3 2 3 4 2" xfId="1070" xr:uid="{17E7B547-9793-4576-AC47-FA386797A64C}"/>
    <cellStyle name="Normal 10 3 2 3 5" xfId="1071" xr:uid="{5A55F335-28AA-4FB9-92B1-188CFFF0F3A8}"/>
    <cellStyle name="Normal 10 3 2 3 6" xfId="2568" xr:uid="{6BFC5BC6-C918-4370-8CB5-A8F905A6C37D}"/>
    <cellStyle name="Normal 10 3 2 4" xfId="249" xr:uid="{70276090-AD11-4DAE-AD20-8155D46F5730}"/>
    <cellStyle name="Normal 10 3 2 4 2" xfId="491" xr:uid="{787BD7A1-A3A2-4134-AF91-D3660055D5C0}"/>
    <cellStyle name="Normal 10 3 2 4 2 2" xfId="1072" xr:uid="{EED101DD-8D02-4F28-90D5-565C26E65749}"/>
    <cellStyle name="Normal 10 3 2 4 2 2 2" xfId="1073" xr:uid="{93BD3D14-812B-48C0-9765-D71FC7A4ABB0}"/>
    <cellStyle name="Normal 10 3 2 4 2 3" xfId="1074" xr:uid="{9F9F7E28-846A-4FE4-9944-5CD43E554580}"/>
    <cellStyle name="Normal 10 3 2 4 2 4" xfId="2569" xr:uid="{01F843D1-2985-4150-A91B-F9F507F45C78}"/>
    <cellStyle name="Normal 10 3 2 4 3" xfId="1075" xr:uid="{6D9442AD-67A4-4FE8-B631-39E9E30985C8}"/>
    <cellStyle name="Normal 10 3 2 4 3 2" xfId="1076" xr:uid="{5A7D8658-384A-4569-8759-E4D1907FA277}"/>
    <cellStyle name="Normal 10 3 2 4 4" xfId="1077" xr:uid="{CE952D24-CD3E-46E6-986F-B94FB4244997}"/>
    <cellStyle name="Normal 10 3 2 4 5" xfId="2570" xr:uid="{09950024-8AC8-4713-813C-3018FADD660F}"/>
    <cellStyle name="Normal 10 3 2 5" xfId="251" xr:uid="{CFF301DE-7959-4245-A7D8-DD1B71E31E94}"/>
    <cellStyle name="Normal 10 3 2 5 2" xfId="1078" xr:uid="{C80C4879-69C6-4E2B-82E5-85593C5DEE8E}"/>
    <cellStyle name="Normal 10 3 2 5 2 2" xfId="1079" xr:uid="{3E893431-6FB4-4C9A-8D8C-2604F2A4E964}"/>
    <cellStyle name="Normal 10 3 2 5 3" xfId="1080" xr:uid="{8459E1F3-3F1B-449D-A379-0FD6010F434C}"/>
    <cellStyle name="Normal 10 3 2 5 4" xfId="2571" xr:uid="{5455C640-EB43-4CBC-BCBF-DC9C19889CE6}"/>
    <cellStyle name="Normal 10 3 2 6" xfId="1081" xr:uid="{D24C101F-D9CC-4BBA-B321-0354D93AF9E3}"/>
    <cellStyle name="Normal 10 3 2 6 2" xfId="1082" xr:uid="{F8D7CD34-F33C-4806-AF2A-151017AC1C41}"/>
    <cellStyle name="Normal 10 3 2 6 3" xfId="2572" xr:uid="{FBBCB629-89C0-48CC-8CC2-D3E6D594F6EF}"/>
    <cellStyle name="Normal 10 3 2 6 4" xfId="2573" xr:uid="{3173C43C-1106-4450-AB41-543AA5124980}"/>
    <cellStyle name="Normal 10 3 2 7" xfId="1083" xr:uid="{6C2AD4F3-84A0-4EDC-B74A-A0657A48EB7F}"/>
    <cellStyle name="Normal 10 3 2 8" xfId="2574" xr:uid="{5DF35092-DAC1-473D-B064-14C2B8C1CE1F}"/>
    <cellStyle name="Normal 10 3 2 9" xfId="2575" xr:uid="{37386310-C2C7-486C-B535-35D766B35D98}"/>
    <cellStyle name="Normal 10 3 3" xfId="80" xr:uid="{81F9EDC6-756A-4D92-9826-2403DF7D65D1}"/>
    <cellStyle name="Normal 10 3 3 2" xfId="81" xr:uid="{D59D972D-BEDA-418A-8EDF-2B31BF8771FA}"/>
    <cellStyle name="Normal 10 3 3 2 2" xfId="492" xr:uid="{8579AAC0-51A6-43F2-B5E0-188A494D2EAE}"/>
    <cellStyle name="Normal 10 3 3 2 2 2" xfId="1084" xr:uid="{9AA37545-51D6-4A67-83E7-F9346F7119BF}"/>
    <cellStyle name="Normal 10 3 3 2 2 2 2" xfId="1085" xr:uid="{165594D5-96E8-4AB4-96C9-86282973050B}"/>
    <cellStyle name="Normal 10 3 3 2 2 2 2 2" xfId="4445" xr:uid="{A68C6487-B085-42D3-B5A7-FC7041826CB3}"/>
    <cellStyle name="Normal 10 3 3 2 2 2 3" xfId="4446" xr:uid="{32063328-C4BA-4DD4-BCB1-093540BEA807}"/>
    <cellStyle name="Normal 10 3 3 2 2 3" xfId="1086" xr:uid="{F2E949C9-88FE-41F2-90D1-AC2EB2E95DA0}"/>
    <cellStyle name="Normal 10 3 3 2 2 3 2" xfId="4447" xr:uid="{23F45F32-0A38-468B-B264-347E600F0709}"/>
    <cellStyle name="Normal 10 3 3 2 2 4" xfId="2576" xr:uid="{323CBB8C-A478-44F5-BBAA-AD0F43530F1D}"/>
    <cellStyle name="Normal 10 3 3 2 3" xfId="1087" xr:uid="{E2520912-7E5A-413E-B4D5-B03D61D09ED7}"/>
    <cellStyle name="Normal 10 3 3 2 3 2" xfId="1088" xr:uid="{1AB02775-BE75-4F16-81E7-1EC6F8AFB00C}"/>
    <cellStyle name="Normal 10 3 3 2 3 2 2" xfId="4448" xr:uid="{3B706899-B5F5-433C-BFA0-98E2CEBF85B2}"/>
    <cellStyle name="Normal 10 3 3 2 3 3" xfId="2577" xr:uid="{1EEBB51C-A75F-4F45-88A7-04D523463572}"/>
    <cellStyle name="Normal 10 3 3 2 3 4" xfId="2578" xr:uid="{D174F9BC-DCC0-48E2-A139-28E575CE3F67}"/>
    <cellStyle name="Normal 10 3 3 2 4" xfId="1089" xr:uid="{D8DECF40-F6B0-4EC4-867D-CD21581053B0}"/>
    <cellStyle name="Normal 10 3 3 2 4 2" xfId="4449" xr:uid="{EC0AF95C-E2F8-4B12-B344-7BEE8300AEF2}"/>
    <cellStyle name="Normal 10 3 3 2 5" xfId="2579" xr:uid="{B2C461D1-2B2F-480F-B9F4-28EF1DC11366}"/>
    <cellStyle name="Normal 10 3 3 2 6" xfId="2580" xr:uid="{ED444198-E870-46CA-939A-1665145A3506}"/>
    <cellStyle name="Normal 10 3 3 3" xfId="252" xr:uid="{7A92C83F-DBCB-4DFA-8581-0EE7D9A29B03}"/>
    <cellStyle name="Normal 10 3 3 3 2" xfId="1090" xr:uid="{B1AEEE90-05D5-4524-8E51-72044A374EDB}"/>
    <cellStyle name="Normal 10 3 3 3 2 2" xfId="1091" xr:uid="{954525C8-EC69-46A0-9090-1D49EFEC10B0}"/>
    <cellStyle name="Normal 10 3 3 3 2 2 2" xfId="4450" xr:uid="{A2C289FC-6698-4795-8482-E66BDF2D1504}"/>
    <cellStyle name="Normal 10 3 3 3 2 3" xfId="2581" xr:uid="{F9727AF7-C963-4BE3-91A0-0AD55836628C}"/>
    <cellStyle name="Normal 10 3 3 3 2 4" xfId="2582" xr:uid="{998B0DF0-14CE-4B84-A921-C661C8EF341F}"/>
    <cellStyle name="Normal 10 3 3 3 3" xfId="1092" xr:uid="{2B13BBA9-E8A0-40C2-A193-65ECEDE6720D}"/>
    <cellStyle name="Normal 10 3 3 3 3 2" xfId="4451" xr:uid="{6D104AD2-3FF3-40F2-9F5B-C34F61AFFBE5}"/>
    <cellStyle name="Normal 10 3 3 3 4" xfId="2583" xr:uid="{25F85466-28CD-4976-BC8B-FA4DF6FE42A4}"/>
    <cellStyle name="Normal 10 3 3 3 5" xfId="2584" xr:uid="{9A98B08D-F811-4F11-9DA9-930A012D2411}"/>
    <cellStyle name="Normal 10 3 3 4" xfId="1093" xr:uid="{D4B4AF75-7D62-4E1B-BA03-1C80D94F149F}"/>
    <cellStyle name="Normal 10 3 3 4 2" xfId="1094" xr:uid="{18C02647-9E71-41CA-B9DD-6E2DEF3EEA2F}"/>
    <cellStyle name="Normal 10 3 3 4 2 2" xfId="4452" xr:uid="{DC1EACCC-0AB6-4DD2-8635-427B0537095D}"/>
    <cellStyle name="Normal 10 3 3 4 3" xfId="2585" xr:uid="{D741C70A-7AC9-4345-BAC5-B853E3E3FD64}"/>
    <cellStyle name="Normal 10 3 3 4 4" xfId="2586" xr:uid="{73204333-1810-4668-BBFC-C81236F4E40D}"/>
    <cellStyle name="Normal 10 3 3 5" xfId="1095" xr:uid="{848B6D21-256C-4D7E-B2E0-E89D0C3E2DEA}"/>
    <cellStyle name="Normal 10 3 3 5 2" xfId="2587" xr:uid="{87E5ED8F-B2F9-4B1A-81EF-66AE25522E4D}"/>
    <cellStyle name="Normal 10 3 3 5 3" xfId="2588" xr:uid="{AC344DFB-685A-4D96-A532-757A15A56203}"/>
    <cellStyle name="Normal 10 3 3 5 4" xfId="2589" xr:uid="{89FB7466-5ABD-4DA4-86D8-A89CA788AAA3}"/>
    <cellStyle name="Normal 10 3 3 6" xfId="2590" xr:uid="{A558B442-BD51-476E-AAF3-880942DB9097}"/>
    <cellStyle name="Normal 10 3 3 7" xfId="2591" xr:uid="{A877F251-9695-4CAE-B92D-AA973B3E95D6}"/>
    <cellStyle name="Normal 10 3 3 8" xfId="2592" xr:uid="{07850104-0972-4A90-B9B0-EA5087AFD6B8}"/>
    <cellStyle name="Normal 10 3 4" xfId="82" xr:uid="{C44349C0-5275-4D98-BA14-D8F3F2B91620}"/>
    <cellStyle name="Normal 10 3 4 2" xfId="493" xr:uid="{10B5AE01-4704-46BE-A88D-A6FED9501D90}"/>
    <cellStyle name="Normal 10 3 4 2 2" xfId="494" xr:uid="{9A5E7329-26D9-46B4-ACC4-8E3A28170E7F}"/>
    <cellStyle name="Normal 10 3 4 2 2 2" xfId="1096" xr:uid="{E29691E9-02C1-462F-B056-3F33E4854340}"/>
    <cellStyle name="Normal 10 3 4 2 2 2 2" xfId="1097" xr:uid="{A58C164A-66E9-4A94-B1B0-07801E3ED7AF}"/>
    <cellStyle name="Normal 10 3 4 2 2 3" xfId="1098" xr:uid="{C22FCF1B-4D63-43FB-A02F-D369DF64DC9F}"/>
    <cellStyle name="Normal 10 3 4 2 2 4" xfId="2593" xr:uid="{449A4777-1005-44ED-B1E8-3759C0957097}"/>
    <cellStyle name="Normal 10 3 4 2 3" xfId="1099" xr:uid="{CFDEDC16-ABDF-426C-8BC8-4025727FFF62}"/>
    <cellStyle name="Normal 10 3 4 2 3 2" xfId="1100" xr:uid="{8D5510FE-E8CD-4050-8963-512299EADFDC}"/>
    <cellStyle name="Normal 10 3 4 2 4" xfId="1101" xr:uid="{AEE4E2DF-4A50-4358-BD77-FB7D762FF9A6}"/>
    <cellStyle name="Normal 10 3 4 2 5" xfId="2594" xr:uid="{E6A1B874-A51F-4B9B-8189-E7A193AF1720}"/>
    <cellStyle name="Normal 10 3 4 3" xfId="495" xr:uid="{6A45E611-5376-42D0-A210-B7BF453C5A70}"/>
    <cellStyle name="Normal 10 3 4 3 2" xfId="1102" xr:uid="{F80C6A3A-87B5-4BDC-BECA-9343D4A02CE4}"/>
    <cellStyle name="Normal 10 3 4 3 2 2" xfId="1103" xr:uid="{BBD0C400-2C47-43BD-8CD7-AEDCB8672892}"/>
    <cellStyle name="Normal 10 3 4 3 3" xfId="1104" xr:uid="{769AF7A4-3DC4-459F-977D-5AA7DF2EC228}"/>
    <cellStyle name="Normal 10 3 4 3 4" xfId="2595" xr:uid="{4DFB5543-3860-4895-B6FE-C2650BC7FB5D}"/>
    <cellStyle name="Normal 10 3 4 4" xfId="1105" xr:uid="{C36D9122-B195-48D6-B226-421794462E16}"/>
    <cellStyle name="Normal 10 3 4 4 2" xfId="1106" xr:uid="{91038059-CB8B-4E0C-9688-9FE742F279C7}"/>
    <cellStyle name="Normal 10 3 4 4 3" xfId="2596" xr:uid="{54C36DCE-59EC-4885-81B4-16DEE601C981}"/>
    <cellStyle name="Normal 10 3 4 4 4" xfId="2597" xr:uid="{CF28F01D-BAF8-44E0-8A6C-13FFEE3F69A1}"/>
    <cellStyle name="Normal 10 3 4 5" xfId="1107" xr:uid="{DDA13454-4432-4D82-B6FA-00FCC2538186}"/>
    <cellStyle name="Normal 10 3 4 6" xfId="2598" xr:uid="{817D3C76-4456-4FB0-B43D-86F8CC6792A9}"/>
    <cellStyle name="Normal 10 3 4 7" xfId="2599" xr:uid="{D2AFD702-3D78-42DB-ABB6-4FA1E62563FA}"/>
    <cellStyle name="Normal 10 3 5" xfId="253" xr:uid="{684C82F8-A1DB-4AD3-AC29-B08FD484DAE1}"/>
    <cellStyle name="Normal 10 3 5 2" xfId="496" xr:uid="{54F8A2BF-2F3F-4860-9878-76C129A425FB}"/>
    <cellStyle name="Normal 10 3 5 2 2" xfId="1108" xr:uid="{2979C0B2-F5C8-4DB9-86DD-5C47CEBC23BF}"/>
    <cellStyle name="Normal 10 3 5 2 2 2" xfId="1109" xr:uid="{C1EE2169-5481-4728-9290-60B8FC339F27}"/>
    <cellStyle name="Normal 10 3 5 2 3" xfId="1110" xr:uid="{E9326990-A23E-41F2-9A7A-4C6CC12F50A7}"/>
    <cellStyle name="Normal 10 3 5 2 4" xfId="2600" xr:uid="{30AEF27F-FE3E-41F8-9B5A-12E326F09583}"/>
    <cellStyle name="Normal 10 3 5 3" xfId="1111" xr:uid="{85A5EE49-B0B1-4669-88C3-282FB83D2E19}"/>
    <cellStyle name="Normal 10 3 5 3 2" xfId="1112" xr:uid="{1DE6ACE4-5F64-4C88-B3DA-BF64A715AC07}"/>
    <cellStyle name="Normal 10 3 5 3 3" xfId="2601" xr:uid="{ADC02B1A-7582-43D4-AEED-4B8C278DD402}"/>
    <cellStyle name="Normal 10 3 5 3 4" xfId="2602" xr:uid="{E8B17EC8-80B9-47AD-85F0-B70754C31DB1}"/>
    <cellStyle name="Normal 10 3 5 4" xfId="1113" xr:uid="{0283724F-F2A7-4424-8605-E65C9247C9EF}"/>
    <cellStyle name="Normal 10 3 5 5" xfId="2603" xr:uid="{48CC62A7-2B4F-4785-92D2-BF970CD66960}"/>
    <cellStyle name="Normal 10 3 5 6" xfId="2604" xr:uid="{85C56CC5-5491-4A7F-8AFA-051DC8643F50}"/>
    <cellStyle name="Normal 10 3 6" xfId="254" xr:uid="{C6620F6A-A213-4694-8DFF-422998541298}"/>
    <cellStyle name="Normal 10 3 6 2" xfId="1114" xr:uid="{43B90150-A235-425E-BC4A-3436668FDF75}"/>
    <cellStyle name="Normal 10 3 6 2 2" xfId="1115" xr:uid="{20FD4355-E09F-4417-B03A-EBA8CB2DEFE5}"/>
    <cellStyle name="Normal 10 3 6 2 3" xfId="2605" xr:uid="{A154EDBA-E98D-4A39-8F27-903BA668A1BE}"/>
    <cellStyle name="Normal 10 3 6 2 4" xfId="2606" xr:uid="{72BBF3FF-1326-4ECE-A491-5A2666B84FBA}"/>
    <cellStyle name="Normal 10 3 6 3" xfId="1116" xr:uid="{A332C051-28ED-401C-B58F-EAE38BD6F99D}"/>
    <cellStyle name="Normal 10 3 6 4" xfId="2607" xr:uid="{7451CCE2-79AC-410F-9070-FF5EA4C94A94}"/>
    <cellStyle name="Normal 10 3 6 5" xfId="2608" xr:uid="{FB45395C-66E1-4D29-B445-687BC13567CD}"/>
    <cellStyle name="Normal 10 3 7" xfId="1117" xr:uid="{9B385990-0408-435E-9CD3-42546AB2D9C4}"/>
    <cellStyle name="Normal 10 3 7 2" xfId="1118" xr:uid="{98F88F97-3F50-4B52-80D4-53C7E42AE308}"/>
    <cellStyle name="Normal 10 3 7 3" xfId="2609" xr:uid="{C5278F59-B55F-4D35-B719-B49605A3F2DD}"/>
    <cellStyle name="Normal 10 3 7 4" xfId="2610" xr:uid="{5EF3778D-69C1-4B64-A725-570947A8C7A0}"/>
    <cellStyle name="Normal 10 3 8" xfId="1119" xr:uid="{F29813E8-A9E7-498C-A8B1-38345F50CFA5}"/>
    <cellStyle name="Normal 10 3 8 2" xfId="2611" xr:uid="{A2FF105A-5BA8-4FD4-BFA1-2D22890DA9F3}"/>
    <cellStyle name="Normal 10 3 8 3" xfId="2612" xr:uid="{5385169F-68E8-468D-B854-48830A31E781}"/>
    <cellStyle name="Normal 10 3 8 4" xfId="2613" xr:uid="{2C7ADC76-CEDC-4A17-B36A-2E8D61A5B980}"/>
    <cellStyle name="Normal 10 3 9" xfId="2614" xr:uid="{7FBA1BC8-732B-4EBB-B5EA-1659B2B3E141}"/>
    <cellStyle name="Normal 10 4" xfId="83" xr:uid="{E1DE1028-43FB-4C0A-958B-C6F07AFC51D2}"/>
    <cellStyle name="Normal 10 4 10" xfId="2615" xr:uid="{6752BE2F-7C66-4955-A198-B16CC81539A8}"/>
    <cellStyle name="Normal 10 4 11" xfId="2616" xr:uid="{92107EAD-F5E8-4F2C-B9E1-C1ABF613DFAF}"/>
    <cellStyle name="Normal 10 4 2" xfId="84" xr:uid="{2FB5637A-FB10-4126-97F6-DED22C8D09B2}"/>
    <cellStyle name="Normal 10 4 2 2" xfId="255" xr:uid="{93B7CC0C-00CA-4AF4-955A-96C0BB49C0C9}"/>
    <cellStyle name="Normal 10 4 2 2 2" xfId="497" xr:uid="{20562D45-83B6-4149-AA70-94FD67EE8750}"/>
    <cellStyle name="Normal 10 4 2 2 2 2" xfId="498" xr:uid="{4257F9DB-2886-4930-A8E6-709ECFF604E1}"/>
    <cellStyle name="Normal 10 4 2 2 2 2 2" xfId="1120" xr:uid="{EB2ABF93-512C-4C6B-AC37-53530D560FA1}"/>
    <cellStyle name="Normal 10 4 2 2 2 2 3" xfId="2617" xr:uid="{E28B7655-187D-496E-8DB4-FB6721FA7267}"/>
    <cellStyle name="Normal 10 4 2 2 2 2 4" xfId="2618" xr:uid="{3E561510-EACB-4789-A18C-BBDF2F3351D0}"/>
    <cellStyle name="Normal 10 4 2 2 2 3" xfId="1121" xr:uid="{8CF21E38-7018-42DD-AB26-5581EFF4E41D}"/>
    <cellStyle name="Normal 10 4 2 2 2 3 2" xfId="2619" xr:uid="{E17FF894-8D89-4711-9CBD-8D0FE4F09EEB}"/>
    <cellStyle name="Normal 10 4 2 2 2 3 3" xfId="2620" xr:uid="{27B1E74C-B12C-4AA9-B01C-219C46EAACE8}"/>
    <cellStyle name="Normal 10 4 2 2 2 3 4" xfId="2621" xr:uid="{4A65E856-8AF0-4FD9-937E-6BC2849C52D1}"/>
    <cellStyle name="Normal 10 4 2 2 2 4" xfId="2622" xr:uid="{E251AC94-6D5A-4863-A2F7-FAB32720DF93}"/>
    <cellStyle name="Normal 10 4 2 2 2 5" xfId="2623" xr:uid="{4CCBFC49-BE6A-4415-9F37-08CFFBCDB464}"/>
    <cellStyle name="Normal 10 4 2 2 2 6" xfId="2624" xr:uid="{0CB1D1B8-C536-4225-A0FC-D7EAF17020ED}"/>
    <cellStyle name="Normal 10 4 2 2 3" xfId="499" xr:uid="{E22420A6-CD2D-4A28-8A41-926E4F75853F}"/>
    <cellStyle name="Normal 10 4 2 2 3 2" xfId="1122" xr:uid="{66290115-2D34-4A4C-8F79-531E5A43932A}"/>
    <cellStyle name="Normal 10 4 2 2 3 2 2" xfId="2625" xr:uid="{AC55A0CA-FF41-4980-9BDE-FFAFC4F37BCF}"/>
    <cellStyle name="Normal 10 4 2 2 3 2 3" xfId="2626" xr:uid="{6E2D4BB1-8CE0-4868-900A-4F9D3F364E80}"/>
    <cellStyle name="Normal 10 4 2 2 3 2 4" xfId="2627" xr:uid="{4158A925-D8DE-42AC-BFDF-8B9173639E10}"/>
    <cellStyle name="Normal 10 4 2 2 3 3" xfId="2628" xr:uid="{DAF02AC0-293B-4A5C-8063-C2D6D5921829}"/>
    <cellStyle name="Normal 10 4 2 2 3 4" xfId="2629" xr:uid="{8356E8CC-4356-4994-AFFF-C9D7739A8DA7}"/>
    <cellStyle name="Normal 10 4 2 2 3 5" xfId="2630" xr:uid="{A460249F-47D5-47F1-AADE-E64A9BF8D67E}"/>
    <cellStyle name="Normal 10 4 2 2 4" xfId="1123" xr:uid="{E8C4895E-402B-4797-B09C-F785E0B56566}"/>
    <cellStyle name="Normal 10 4 2 2 4 2" xfId="2631" xr:uid="{2EF64661-8778-4CE8-B739-5EBBEEEED32E}"/>
    <cellStyle name="Normal 10 4 2 2 4 3" xfId="2632" xr:uid="{7EDFE0FB-225C-407B-8787-9BF2A2388957}"/>
    <cellStyle name="Normal 10 4 2 2 4 4" xfId="2633" xr:uid="{A9C970C8-5CD0-4592-A3CD-293EE73A2504}"/>
    <cellStyle name="Normal 10 4 2 2 5" xfId="2634" xr:uid="{65121744-A99B-448F-A429-C9C00AE5233B}"/>
    <cellStyle name="Normal 10 4 2 2 5 2" xfId="2635" xr:uid="{FEAA98D9-DC9A-487A-88CA-4DE778230299}"/>
    <cellStyle name="Normal 10 4 2 2 5 3" xfId="2636" xr:uid="{436B0F1B-8141-4085-9867-71D70BE82F52}"/>
    <cellStyle name="Normal 10 4 2 2 5 4" xfId="2637" xr:uid="{75D39BA2-C2E5-4D1D-B10F-971A853C9693}"/>
    <cellStyle name="Normal 10 4 2 2 6" xfId="2638" xr:uid="{6B9B6863-0426-4128-95FE-5F57C663FF0B}"/>
    <cellStyle name="Normal 10 4 2 2 7" xfId="2639" xr:uid="{1E6A0FED-EC2B-493E-BC6F-EAE528A56556}"/>
    <cellStyle name="Normal 10 4 2 2 8" xfId="2640" xr:uid="{C0B48547-BA68-4B89-9239-15A2A18351BE}"/>
    <cellStyle name="Normal 10 4 2 3" xfId="500" xr:uid="{84B3B4EE-6411-44F4-917F-A454A1AA6CEE}"/>
    <cellStyle name="Normal 10 4 2 3 2" xfId="501" xr:uid="{0E8D02D9-A9B0-48F0-8C87-EE1FAF14F097}"/>
    <cellStyle name="Normal 10 4 2 3 2 2" xfId="502" xr:uid="{B7573982-3262-420D-9115-0DD7FC648D5A}"/>
    <cellStyle name="Normal 10 4 2 3 2 3" xfId="2641" xr:uid="{1F0BF119-D44B-4C5D-BF4F-8401830F0D7D}"/>
    <cellStyle name="Normal 10 4 2 3 2 4" xfId="2642" xr:uid="{61BB29C8-3491-4667-AFD6-903058F9678E}"/>
    <cellStyle name="Normal 10 4 2 3 3" xfId="503" xr:uid="{60E643CF-9AEC-4846-B29C-AA50C82D7BFE}"/>
    <cellStyle name="Normal 10 4 2 3 3 2" xfId="2643" xr:uid="{EC9308C9-CC45-445D-8C15-F77BA018AACE}"/>
    <cellStyle name="Normal 10 4 2 3 3 3" xfId="2644" xr:uid="{9914962E-EBA9-4191-B8DC-3B2873C76D95}"/>
    <cellStyle name="Normal 10 4 2 3 3 4" xfId="2645" xr:uid="{B200BD2C-83FA-4AD5-956D-0B4F01659D38}"/>
    <cellStyle name="Normal 10 4 2 3 4" xfId="2646" xr:uid="{B1645CCE-798A-4B5B-8A4A-E03A602D663E}"/>
    <cellStyle name="Normal 10 4 2 3 5" xfId="2647" xr:uid="{5F93A2EA-4E2D-4EA3-B41F-BD10B0419B81}"/>
    <cellStyle name="Normal 10 4 2 3 6" xfId="2648" xr:uid="{E3E54F95-51EF-4D9E-AA36-A6E84F1377D4}"/>
    <cellStyle name="Normal 10 4 2 4" xfId="504" xr:uid="{FE0A22E7-694B-4072-8715-1D1CFAA7CE9E}"/>
    <cellStyle name="Normal 10 4 2 4 2" xfId="505" xr:uid="{44C672B7-88ED-4EF1-BC92-D7BE992443E2}"/>
    <cellStyle name="Normal 10 4 2 4 2 2" xfId="2649" xr:uid="{30312945-34E4-4308-B259-736EC8B9C07B}"/>
    <cellStyle name="Normal 10 4 2 4 2 3" xfId="2650" xr:uid="{C0369BCA-75C0-4968-B7FD-71AE0AAA81C8}"/>
    <cellStyle name="Normal 10 4 2 4 2 4" xfId="2651" xr:uid="{1AF074B0-5DF2-4AE6-8B5C-C3BA1A4CB384}"/>
    <cellStyle name="Normal 10 4 2 4 3" xfId="2652" xr:uid="{6ADCD0AA-5741-40A7-A76A-D978039DC5EF}"/>
    <cellStyle name="Normal 10 4 2 4 4" xfId="2653" xr:uid="{F4DAD0A3-28E1-43DD-8B63-60179A145157}"/>
    <cellStyle name="Normal 10 4 2 4 5" xfId="2654" xr:uid="{1166AFD1-0A4F-41C8-BEFE-5F77A0E79306}"/>
    <cellStyle name="Normal 10 4 2 5" xfId="506" xr:uid="{21283048-C96B-4A70-87C3-478153920CDF}"/>
    <cellStyle name="Normal 10 4 2 5 2" xfId="2655" xr:uid="{F51960B9-0AD8-48CF-A36B-724C9000710B}"/>
    <cellStyle name="Normal 10 4 2 5 3" xfId="2656" xr:uid="{3E9F5A78-F7BD-42E0-9788-B340BB0DA653}"/>
    <cellStyle name="Normal 10 4 2 5 4" xfId="2657" xr:uid="{914F1C12-9C3B-4A7B-97E3-53170F70CDF9}"/>
    <cellStyle name="Normal 10 4 2 6" xfId="2658" xr:uid="{3D0CD7AD-E059-41DB-B2DA-3737CA546598}"/>
    <cellStyle name="Normal 10 4 2 6 2" xfId="2659" xr:uid="{E6D63B9C-DCED-4758-AA45-E84C44B8DC91}"/>
    <cellStyle name="Normal 10 4 2 6 3" xfId="2660" xr:uid="{F38A74DF-961C-4D3D-BB8C-F06E5C60351E}"/>
    <cellStyle name="Normal 10 4 2 6 4" xfId="2661" xr:uid="{886C4303-46AD-43D8-9915-AD5C9839421E}"/>
    <cellStyle name="Normal 10 4 2 7" xfId="2662" xr:uid="{5E95B9AA-D80E-4BF6-B3BA-1BEA63106320}"/>
    <cellStyle name="Normal 10 4 2 8" xfId="2663" xr:uid="{D95E37DB-B5ED-41C1-9CAC-3309D4F7B93C}"/>
    <cellStyle name="Normal 10 4 2 9" xfId="2664" xr:uid="{806B4278-B75B-420F-95E9-95A82CCB52AC}"/>
    <cellStyle name="Normal 10 4 3" xfId="256" xr:uid="{91BDB234-3064-432C-9E75-48B4ADC5A7BB}"/>
    <cellStyle name="Normal 10 4 3 2" xfId="507" xr:uid="{28398454-2B70-47DA-B772-2BA81D726339}"/>
    <cellStyle name="Normal 10 4 3 2 2" xfId="508" xr:uid="{A4C056B2-06EF-4069-A71E-2DEFD9A9421A}"/>
    <cellStyle name="Normal 10 4 3 2 2 2" xfId="1124" xr:uid="{76930F91-965E-4F8C-996E-FF5FAFA1737D}"/>
    <cellStyle name="Normal 10 4 3 2 2 2 2" xfId="1125" xr:uid="{D89814EB-FECC-49F5-B77F-7259C18E9F64}"/>
    <cellStyle name="Normal 10 4 3 2 2 3" xfId="1126" xr:uid="{8F959DD9-A0BD-4A0F-8FB8-50FCE3D51584}"/>
    <cellStyle name="Normal 10 4 3 2 2 4" xfId="2665" xr:uid="{57338507-CA6C-44C1-95BF-096F20DB8154}"/>
    <cellStyle name="Normal 10 4 3 2 3" xfId="1127" xr:uid="{38EC2A1A-B6FD-4BCA-8F1B-161B0046EBF8}"/>
    <cellStyle name="Normal 10 4 3 2 3 2" xfId="1128" xr:uid="{C0B875D5-0243-45FD-BCA4-9560CFD88DF3}"/>
    <cellStyle name="Normal 10 4 3 2 3 3" xfId="2666" xr:uid="{26409F1C-F774-4A7A-9AF1-B74401A64DE4}"/>
    <cellStyle name="Normal 10 4 3 2 3 4" xfId="2667" xr:uid="{404B62C5-2394-4A81-B9E3-D933B4DD4DF8}"/>
    <cellStyle name="Normal 10 4 3 2 4" xfId="1129" xr:uid="{9C2FD0FA-8BD4-41F4-87DB-04F2CBD3CEF2}"/>
    <cellStyle name="Normal 10 4 3 2 5" xfId="2668" xr:uid="{AA16BFDE-3188-4E95-A06C-E86B501C9280}"/>
    <cellStyle name="Normal 10 4 3 2 6" xfId="2669" xr:uid="{0B15FBFA-0A25-46A4-8CA7-3A42367A0DC4}"/>
    <cellStyle name="Normal 10 4 3 3" xfId="509" xr:uid="{D94F52AF-B0A2-4AC5-A1D3-76C40B62791B}"/>
    <cellStyle name="Normal 10 4 3 3 2" xfId="1130" xr:uid="{BA735149-D78B-495C-9070-4FADB1C1DD67}"/>
    <cellStyle name="Normal 10 4 3 3 2 2" xfId="1131" xr:uid="{F893F3BF-AEC6-4B80-8634-A5C3DA776641}"/>
    <cellStyle name="Normal 10 4 3 3 2 3" xfId="2670" xr:uid="{BA621568-A19A-4D45-82F9-69B1074B6204}"/>
    <cellStyle name="Normal 10 4 3 3 2 4" xfId="2671" xr:uid="{39783F25-5783-4EE6-B5CB-3F0575F81397}"/>
    <cellStyle name="Normal 10 4 3 3 3" xfId="1132" xr:uid="{A05EBFC1-5AB3-4ABF-9433-3BEDEAAE131D}"/>
    <cellStyle name="Normal 10 4 3 3 4" xfId="2672" xr:uid="{46384BEF-FF80-41E8-8789-0ED75032C60D}"/>
    <cellStyle name="Normal 10 4 3 3 5" xfId="2673" xr:uid="{4687F2AB-2DF2-435E-AAA9-4C059AE0B3CC}"/>
    <cellStyle name="Normal 10 4 3 4" xfId="1133" xr:uid="{96E2B969-C896-471B-9528-2F31D2489FF5}"/>
    <cellStyle name="Normal 10 4 3 4 2" xfId="1134" xr:uid="{27ABFF87-20B3-4E01-BAE1-FA1E1CC2E41A}"/>
    <cellStyle name="Normal 10 4 3 4 3" xfId="2674" xr:uid="{9BA9ABB6-BBFB-474E-BF7C-DDFD05E19A9D}"/>
    <cellStyle name="Normal 10 4 3 4 4" xfId="2675" xr:uid="{30C91DC8-2A22-4261-A20B-E757E32EFD42}"/>
    <cellStyle name="Normal 10 4 3 5" xfId="1135" xr:uid="{4363C854-6A8A-4E8A-9DE4-AF912C2E10DD}"/>
    <cellStyle name="Normal 10 4 3 5 2" xfId="2676" xr:uid="{7B6ED570-DDD2-4023-BEA4-FD92578FEFB3}"/>
    <cellStyle name="Normal 10 4 3 5 3" xfId="2677" xr:uid="{EAC1324C-DF9C-4C76-8A7D-C01853BE12C5}"/>
    <cellStyle name="Normal 10 4 3 5 4" xfId="2678" xr:uid="{F40B6ED0-0C08-4B08-ABCB-5E6BD4114B12}"/>
    <cellStyle name="Normal 10 4 3 6" xfId="2679" xr:uid="{5E880E5C-E2A8-4166-B05D-DA6FE4E98817}"/>
    <cellStyle name="Normal 10 4 3 7" xfId="2680" xr:uid="{FC27F664-CC90-48F0-945B-560F9393537B}"/>
    <cellStyle name="Normal 10 4 3 8" xfId="2681" xr:uid="{F5496194-BC15-4C48-9D96-50D3A4A16C12}"/>
    <cellStyle name="Normal 10 4 4" xfId="257" xr:uid="{09BEC9D2-6775-4176-8E92-E3D413DA0702}"/>
    <cellStyle name="Normal 10 4 4 2" xfId="510" xr:uid="{82B62462-9283-48F0-848B-AFE3306B6DD3}"/>
    <cellStyle name="Normal 10 4 4 2 2" xfId="511" xr:uid="{53BEE34C-5489-448F-B658-0E7D16CA326B}"/>
    <cellStyle name="Normal 10 4 4 2 2 2" xfId="1136" xr:uid="{72769882-A6F4-4B44-A465-D6AABAF02AA8}"/>
    <cellStyle name="Normal 10 4 4 2 2 3" xfId="2682" xr:uid="{703ED5B0-896C-4447-92A7-A590449501E3}"/>
    <cellStyle name="Normal 10 4 4 2 2 4" xfId="2683" xr:uid="{8742CDB1-CD78-45D8-A02C-228CAD840C32}"/>
    <cellStyle name="Normal 10 4 4 2 3" xfId="1137" xr:uid="{A1E5E9EC-0967-44AF-87F9-62CB54E7747F}"/>
    <cellStyle name="Normal 10 4 4 2 4" xfId="2684" xr:uid="{A7623CA4-764E-4727-A60A-7D579BD9B7A8}"/>
    <cellStyle name="Normal 10 4 4 2 5" xfId="2685" xr:uid="{E592DC7D-06DE-4BC1-B313-7D9217832DB4}"/>
    <cellStyle name="Normal 10 4 4 3" xfId="512" xr:uid="{E02F1446-29E2-46D9-AC7C-2BABF734FD83}"/>
    <cellStyle name="Normal 10 4 4 3 2" xfId="1138" xr:uid="{7CFE13A9-3D2E-4F18-BA5B-02974D1A40C4}"/>
    <cellStyle name="Normal 10 4 4 3 3" xfId="2686" xr:uid="{B1E828C3-B499-43EC-8ABB-905B97D486BC}"/>
    <cellStyle name="Normal 10 4 4 3 4" xfId="2687" xr:uid="{E117AEA6-D646-498A-B720-503419947843}"/>
    <cellStyle name="Normal 10 4 4 4" xfId="1139" xr:uid="{52DC631F-2DDD-40A1-890D-C0D4A666086B}"/>
    <cellStyle name="Normal 10 4 4 4 2" xfId="2688" xr:uid="{F2EADEFF-D762-4A45-82D0-BD669D6C0FC6}"/>
    <cellStyle name="Normal 10 4 4 4 3" xfId="2689" xr:uid="{506E4E57-A7B7-46B4-A82B-063890ECBEE8}"/>
    <cellStyle name="Normal 10 4 4 4 4" xfId="2690" xr:uid="{098CC15D-DA6C-45BD-8417-21A029627B74}"/>
    <cellStyle name="Normal 10 4 4 5" xfId="2691" xr:uid="{60C76370-9FA1-4F20-A1E8-A3F6E70F77B6}"/>
    <cellStyle name="Normal 10 4 4 6" xfId="2692" xr:uid="{168BACE2-7786-46AB-BC1C-0C2F40E31DA4}"/>
    <cellStyle name="Normal 10 4 4 7" xfId="2693" xr:uid="{C0D6DF47-5CE3-4CCF-A046-E4307CFC97B4}"/>
    <cellStyle name="Normal 10 4 5" xfId="258" xr:uid="{3181E715-61D3-480C-89C4-ACAC2CFB1C80}"/>
    <cellStyle name="Normal 10 4 5 2" xfId="513" xr:uid="{6CEC85F3-A05F-4E0F-B41F-DECCEB9C61EC}"/>
    <cellStyle name="Normal 10 4 5 2 2" xfId="1140" xr:uid="{E55B3078-4ED1-49D7-8935-F16DEE68BF5F}"/>
    <cellStyle name="Normal 10 4 5 2 3" xfId="2694" xr:uid="{3DED395C-59E1-43BF-9312-946A79F88DEA}"/>
    <cellStyle name="Normal 10 4 5 2 4" xfId="2695" xr:uid="{BE1A0BD8-DA6E-4DA8-AA44-EAA36792845D}"/>
    <cellStyle name="Normal 10 4 5 3" xfId="1141" xr:uid="{2FA3D2D0-6BF7-45E8-945E-FE92A8AE3F8F}"/>
    <cellStyle name="Normal 10 4 5 3 2" xfId="2696" xr:uid="{9FB478B5-0426-4B18-885A-8CCA73152461}"/>
    <cellStyle name="Normal 10 4 5 3 3" xfId="2697" xr:uid="{22AA1660-DB6C-4431-B054-EFA31DD39151}"/>
    <cellStyle name="Normal 10 4 5 3 4" xfId="2698" xr:uid="{7831A198-0B9E-4285-B6E7-DC66E7299207}"/>
    <cellStyle name="Normal 10 4 5 4" xfId="2699" xr:uid="{6AA1B261-076A-4236-AA9F-CA8D06A061C3}"/>
    <cellStyle name="Normal 10 4 5 5" xfId="2700" xr:uid="{57A2A5A3-3854-4E5E-87DD-165DAD13DBD8}"/>
    <cellStyle name="Normal 10 4 5 6" xfId="2701" xr:uid="{D4C7BA1D-E571-485F-BA5B-F4E3369419DA}"/>
    <cellStyle name="Normal 10 4 6" xfId="514" xr:uid="{0663966D-2225-4242-9637-3FE7F3C4E6F5}"/>
    <cellStyle name="Normal 10 4 6 2" xfId="1142" xr:uid="{719E9D62-985A-42A4-89EB-D9770809A628}"/>
    <cellStyle name="Normal 10 4 6 2 2" xfId="2702" xr:uid="{2538F6FE-3389-46C5-85EC-068C3C7DB3EC}"/>
    <cellStyle name="Normal 10 4 6 2 3" xfId="2703" xr:uid="{24D5D496-E828-4038-9E32-A8845E375AB6}"/>
    <cellStyle name="Normal 10 4 6 2 4" xfId="2704" xr:uid="{3B2F447E-92D1-48FD-95D3-F1CB0452405F}"/>
    <cellStyle name="Normal 10 4 6 3" xfId="2705" xr:uid="{FE99313A-3D7F-4C73-9356-7B0A50B2261B}"/>
    <cellStyle name="Normal 10 4 6 4" xfId="2706" xr:uid="{657F4342-83EA-43DC-B8B7-8250775DD876}"/>
    <cellStyle name="Normal 10 4 6 5" xfId="2707" xr:uid="{94DF005B-B0FE-4865-A3CF-1C92F3DF2507}"/>
    <cellStyle name="Normal 10 4 7" xfId="1143" xr:uid="{038976FD-6118-4943-AFB8-191261E70321}"/>
    <cellStyle name="Normal 10 4 7 2" xfId="2708" xr:uid="{43F4A577-624E-4FCE-A132-724B292A67D5}"/>
    <cellStyle name="Normal 10 4 7 3" xfId="2709" xr:uid="{01CD4DF2-ABD1-437E-99EB-05097F546472}"/>
    <cellStyle name="Normal 10 4 7 4" xfId="2710" xr:uid="{D184F052-E6A4-458B-9AD3-CADAD075A08D}"/>
    <cellStyle name="Normal 10 4 8" xfId="2711" xr:uid="{060BE3A6-B07E-499C-8F5A-A884A846B0C0}"/>
    <cellStyle name="Normal 10 4 8 2" xfId="2712" xr:uid="{AFDC7FA6-179D-48BC-B8D6-E50972507C6E}"/>
    <cellStyle name="Normal 10 4 8 3" xfId="2713" xr:uid="{C94B5A8A-29F0-4D7C-9D95-353CBB6FDB59}"/>
    <cellStyle name="Normal 10 4 8 4" xfId="2714" xr:uid="{C58EEC95-E716-4CC7-BAA6-27DCD6BBC010}"/>
    <cellStyle name="Normal 10 4 9" xfId="2715" xr:uid="{3D8FB316-02A5-4E6D-BF91-ED220B9288D9}"/>
    <cellStyle name="Normal 10 5" xfId="85" xr:uid="{167D0307-6D5A-458F-BF8E-FCD400FE2029}"/>
    <cellStyle name="Normal 10 5 2" xfId="86" xr:uid="{9227E085-0506-4D30-8ECB-8FDB4C1D6FD4}"/>
    <cellStyle name="Normal 10 5 2 2" xfId="259" xr:uid="{132A8D65-5857-4858-A39F-112A6D8A5903}"/>
    <cellStyle name="Normal 10 5 2 2 2" xfId="515" xr:uid="{244D2B85-FA6B-4B07-A6F0-77E7A5E2C7C7}"/>
    <cellStyle name="Normal 10 5 2 2 2 2" xfId="1144" xr:uid="{7C797876-43A2-4597-9C2A-3D9455A6F846}"/>
    <cellStyle name="Normal 10 5 2 2 2 3" xfId="2716" xr:uid="{98594CD8-692E-4E71-AC85-A34DE036CF1D}"/>
    <cellStyle name="Normal 10 5 2 2 2 4" xfId="2717" xr:uid="{16DEB08E-2CE0-49D2-A7B1-4BBC340C22E2}"/>
    <cellStyle name="Normal 10 5 2 2 3" xfId="1145" xr:uid="{9AE3ADB8-15DD-4ACF-9900-B5871EE72E19}"/>
    <cellStyle name="Normal 10 5 2 2 3 2" xfId="2718" xr:uid="{D6597BC6-FE34-4ED5-98B2-0FA59677CC74}"/>
    <cellStyle name="Normal 10 5 2 2 3 3" xfId="2719" xr:uid="{18DB094D-90EC-42A0-8098-DD7476B90E05}"/>
    <cellStyle name="Normal 10 5 2 2 3 4" xfId="2720" xr:uid="{4B865067-F3B9-4B3A-B382-E848ABF98E69}"/>
    <cellStyle name="Normal 10 5 2 2 4" xfId="2721" xr:uid="{605CC762-73DD-456B-95E3-570792649EE2}"/>
    <cellStyle name="Normal 10 5 2 2 5" xfId="2722" xr:uid="{11A5625C-1FF7-4CAB-AC34-7559A39366F1}"/>
    <cellStyle name="Normal 10 5 2 2 6" xfId="2723" xr:uid="{36A1D44C-33D7-44B5-AEE1-DB52353967BE}"/>
    <cellStyle name="Normal 10 5 2 3" xfId="516" xr:uid="{3B640DCD-AB36-4BAF-A4E9-ADAFE778E851}"/>
    <cellStyle name="Normal 10 5 2 3 2" xfId="1146" xr:uid="{53BAAB1E-B39B-4C11-9B0F-17E7D30CC193}"/>
    <cellStyle name="Normal 10 5 2 3 2 2" xfId="2724" xr:uid="{011AA884-0DD9-4B35-BBAB-1923C00F3BE7}"/>
    <cellStyle name="Normal 10 5 2 3 2 3" xfId="2725" xr:uid="{B9333FF8-C93B-4628-B970-BEFE68123040}"/>
    <cellStyle name="Normal 10 5 2 3 2 4" xfId="2726" xr:uid="{D8B17FFB-254F-4BB5-BAE4-9A3DB3DCCF78}"/>
    <cellStyle name="Normal 10 5 2 3 3" xfId="2727" xr:uid="{CAC36F72-6F06-41CC-9E51-913DFA817C0A}"/>
    <cellStyle name="Normal 10 5 2 3 4" xfId="2728" xr:uid="{2A6E1081-204D-4F6D-84B6-CE83BBC3099D}"/>
    <cellStyle name="Normal 10 5 2 3 5" xfId="2729" xr:uid="{A02CCF59-6B84-4DDE-B967-37399800827F}"/>
    <cellStyle name="Normal 10 5 2 4" xfId="1147" xr:uid="{293389DB-2715-46F7-8230-A99AB53371B3}"/>
    <cellStyle name="Normal 10 5 2 4 2" xfId="2730" xr:uid="{02D5AE99-5DD3-43A5-90E8-965F6E1824CD}"/>
    <cellStyle name="Normal 10 5 2 4 3" xfId="2731" xr:uid="{521C659E-48E7-49F5-857D-32E09E936E21}"/>
    <cellStyle name="Normal 10 5 2 4 4" xfId="2732" xr:uid="{CB11A979-C95B-4CAB-8879-490C991244AA}"/>
    <cellStyle name="Normal 10 5 2 5" xfId="2733" xr:uid="{EAEAC324-A3C7-44BF-9ACB-3012BD103513}"/>
    <cellStyle name="Normal 10 5 2 5 2" xfId="2734" xr:uid="{B67C82B6-E753-4BDB-AED8-F562CD3F8112}"/>
    <cellStyle name="Normal 10 5 2 5 3" xfId="2735" xr:uid="{0E5B7424-CED5-4983-8BCE-51CCFBC4A2B2}"/>
    <cellStyle name="Normal 10 5 2 5 4" xfId="2736" xr:uid="{4DEC8B4F-F94F-4703-88C9-AA3ABB976607}"/>
    <cellStyle name="Normal 10 5 2 6" xfId="2737" xr:uid="{3DA7C0EB-480D-47B0-B5F7-B1C4A121F67A}"/>
    <cellStyle name="Normal 10 5 2 7" xfId="2738" xr:uid="{02C01E08-C740-4FD5-9562-7C50316C7C2F}"/>
    <cellStyle name="Normal 10 5 2 8" xfId="2739" xr:uid="{5FE4EBFB-B34C-4987-9FEF-D118BB11A55F}"/>
    <cellStyle name="Normal 10 5 3" xfId="260" xr:uid="{A2210E68-5445-439E-9273-2FEF406F98D1}"/>
    <cellStyle name="Normal 10 5 3 2" xfId="517" xr:uid="{F8F957B8-D738-4329-8524-B050FBFF6295}"/>
    <cellStyle name="Normal 10 5 3 2 2" xfId="518" xr:uid="{72D8CC17-DBE9-49E3-A37A-C46C1110632F}"/>
    <cellStyle name="Normal 10 5 3 2 3" xfId="2740" xr:uid="{433B3EFA-7B23-4E6A-9E3F-092EB344B774}"/>
    <cellStyle name="Normal 10 5 3 2 4" xfId="2741" xr:uid="{C4ABBFA8-BC78-447E-8DF3-375BCFDF0344}"/>
    <cellStyle name="Normal 10 5 3 3" xfId="519" xr:uid="{3B727505-1ED8-4F2F-B0DF-8E79180E5765}"/>
    <cellStyle name="Normal 10 5 3 3 2" xfId="2742" xr:uid="{947B3622-37DA-499B-8DFB-37E2CF79DA76}"/>
    <cellStyle name="Normal 10 5 3 3 3" xfId="2743" xr:uid="{6437FD06-E496-4C8E-9658-100F3FFEFE27}"/>
    <cellStyle name="Normal 10 5 3 3 4" xfId="2744" xr:uid="{A75CD018-F118-4CA5-864F-FD0ABAC04AD0}"/>
    <cellStyle name="Normal 10 5 3 4" xfId="2745" xr:uid="{0B83F631-211F-431E-9308-A2B38613AE98}"/>
    <cellStyle name="Normal 10 5 3 5" xfId="2746" xr:uid="{5C59DB72-DCD8-452D-9880-65A5076A62D5}"/>
    <cellStyle name="Normal 10 5 3 6" xfId="2747" xr:uid="{CDE30865-5E97-4B2A-9678-62D5A92949F2}"/>
    <cellStyle name="Normal 10 5 4" xfId="261" xr:uid="{89388E99-4E92-412F-830C-283C61954BAF}"/>
    <cellStyle name="Normal 10 5 4 2" xfId="520" xr:uid="{DB8924E4-9208-4D71-9953-BC0B0486CEF4}"/>
    <cellStyle name="Normal 10 5 4 2 2" xfId="2748" xr:uid="{627ACAC4-7457-4517-9709-1B8A8E93B66B}"/>
    <cellStyle name="Normal 10 5 4 2 3" xfId="2749" xr:uid="{118A3C7A-6B34-41C7-A743-927ACB9F9484}"/>
    <cellStyle name="Normal 10 5 4 2 4" xfId="2750" xr:uid="{E0CF96CE-DF94-4CF5-9807-40A66521FB36}"/>
    <cellStyle name="Normal 10 5 4 3" xfId="2751" xr:uid="{A8705080-CF80-42B8-AA3C-5049E493D6FE}"/>
    <cellStyle name="Normal 10 5 4 4" xfId="2752" xr:uid="{6BC70974-FA14-41B5-BDED-93A2B326281D}"/>
    <cellStyle name="Normal 10 5 4 5" xfId="2753" xr:uid="{D776FF15-6E05-4F1C-9A98-1425F3EC72DD}"/>
    <cellStyle name="Normal 10 5 5" xfId="521" xr:uid="{8DBAA29E-055A-4628-ABC2-316739E0E8AE}"/>
    <cellStyle name="Normal 10 5 5 2" xfId="2754" xr:uid="{F00DF0DA-C328-4E54-8D5D-4308A6D66F82}"/>
    <cellStyle name="Normal 10 5 5 3" xfId="2755" xr:uid="{A588002C-06D8-4BB4-B5E4-BD518BB09766}"/>
    <cellStyle name="Normal 10 5 5 4" xfId="2756" xr:uid="{F1CC65D3-F6D4-4178-B2FB-A1C07307FE1A}"/>
    <cellStyle name="Normal 10 5 6" xfId="2757" xr:uid="{780A7460-C46E-4858-8BB2-63BC1633EEF2}"/>
    <cellStyle name="Normal 10 5 6 2" xfId="2758" xr:uid="{4933C937-5B04-4F75-BC62-B65229F18462}"/>
    <cellStyle name="Normal 10 5 6 3" xfId="2759" xr:uid="{91BE023F-B3AA-4D5E-85A0-C83AA7AE3A06}"/>
    <cellStyle name="Normal 10 5 6 4" xfId="2760" xr:uid="{FC9298B6-831B-4A1A-A320-9D7EA1E1889D}"/>
    <cellStyle name="Normal 10 5 7" xfId="2761" xr:uid="{6D5BB686-B514-489E-8000-88D1AEEF5B52}"/>
    <cellStyle name="Normal 10 5 8" xfId="2762" xr:uid="{90630EFC-9D17-42FD-B19B-8EB89B3A35D5}"/>
    <cellStyle name="Normal 10 5 9" xfId="2763" xr:uid="{639D0D3C-A13B-45CF-B048-87BD33FE6F02}"/>
    <cellStyle name="Normal 10 6" xfId="87" xr:uid="{AE9D4B7A-77E1-4447-9EEB-719FE216A9BF}"/>
    <cellStyle name="Normal 10 6 2" xfId="262" xr:uid="{4E43A459-2708-4EC1-B614-CF8130CE6F6F}"/>
    <cellStyle name="Normal 10 6 2 2" xfId="522" xr:uid="{A6F37B94-4739-4A96-A022-A0B7169B0840}"/>
    <cellStyle name="Normal 10 6 2 2 2" xfId="1148" xr:uid="{9D2E8A22-FAA0-49C0-B519-52C72D6788B2}"/>
    <cellStyle name="Normal 10 6 2 2 2 2" xfId="1149" xr:uid="{B057E312-DF41-4281-A96A-9FDE130D6937}"/>
    <cellStyle name="Normal 10 6 2 2 3" xfId="1150" xr:uid="{798742F6-C232-43FF-BE9B-93C1A914F5DB}"/>
    <cellStyle name="Normal 10 6 2 2 4" xfId="2764" xr:uid="{8A96E1FE-5822-44A0-B911-65B867B78138}"/>
    <cellStyle name="Normal 10 6 2 3" xfId="1151" xr:uid="{F83AA0E1-7035-40BF-91A3-94294713DB8D}"/>
    <cellStyle name="Normal 10 6 2 3 2" xfId="1152" xr:uid="{28D2F9CA-B48B-4CA2-84C4-2B67AC3A07C0}"/>
    <cellStyle name="Normal 10 6 2 3 3" xfId="2765" xr:uid="{9A0BECE2-48E8-4E1F-9DCA-18EA3AA23D6B}"/>
    <cellStyle name="Normal 10 6 2 3 4" xfId="2766" xr:uid="{8D6CED8F-5303-4AA3-B488-709466E07FAF}"/>
    <cellStyle name="Normal 10 6 2 4" xfId="1153" xr:uid="{2304B77B-39DC-498E-B3C9-D8207AC99B63}"/>
    <cellStyle name="Normal 10 6 2 5" xfId="2767" xr:uid="{C2198A59-C989-4A51-93A9-ED7A925866C3}"/>
    <cellStyle name="Normal 10 6 2 6" xfId="2768" xr:uid="{1A244ADE-D6B3-4B2C-AB8E-03038C21DAE4}"/>
    <cellStyle name="Normal 10 6 3" xfId="523" xr:uid="{9E141235-CFB6-4651-BE2A-F79D24662924}"/>
    <cellStyle name="Normal 10 6 3 2" xfId="1154" xr:uid="{CC0FD121-911D-49BF-8CE8-8EAB37C355EA}"/>
    <cellStyle name="Normal 10 6 3 2 2" xfId="1155" xr:uid="{2652C5CD-9DB9-4806-BAF8-4C247BB4D931}"/>
    <cellStyle name="Normal 10 6 3 2 3" xfId="2769" xr:uid="{8D22AD6D-023C-4A0E-A721-028349121B9C}"/>
    <cellStyle name="Normal 10 6 3 2 4" xfId="2770" xr:uid="{E0075EEB-11B1-4F85-824F-624EAEA9E791}"/>
    <cellStyle name="Normal 10 6 3 3" xfId="1156" xr:uid="{CA83DE7C-F01B-45DD-A7AB-849D8A013695}"/>
    <cellStyle name="Normal 10 6 3 4" xfId="2771" xr:uid="{418C82CF-5D2D-4D6B-9B1D-44006FD17C39}"/>
    <cellStyle name="Normal 10 6 3 5" xfId="2772" xr:uid="{445050CA-0EF0-4D96-9D53-D3CD30C62776}"/>
    <cellStyle name="Normal 10 6 4" xfId="1157" xr:uid="{884FF76F-96D0-404D-974B-18FDE561E1B4}"/>
    <cellStyle name="Normal 10 6 4 2" xfId="1158" xr:uid="{65CD9A57-42C5-4F64-BB9F-F97C50781EBD}"/>
    <cellStyle name="Normal 10 6 4 3" xfId="2773" xr:uid="{CB1CDD9B-A263-4070-A7A1-C362EAB3542F}"/>
    <cellStyle name="Normal 10 6 4 4" xfId="2774" xr:uid="{38147527-9FA1-46F3-8962-483C889CDCC8}"/>
    <cellStyle name="Normal 10 6 5" xfId="1159" xr:uid="{33C78CE5-BA84-4DFD-A56C-609D3194D7E8}"/>
    <cellStyle name="Normal 10 6 5 2" xfId="2775" xr:uid="{03A9FBA5-8A6E-4986-A133-AFE030F57524}"/>
    <cellStyle name="Normal 10 6 5 3" xfId="2776" xr:uid="{7B42E1F0-C9BE-41AD-A061-D8CA34BE3333}"/>
    <cellStyle name="Normal 10 6 5 4" xfId="2777" xr:uid="{4C7BB672-5236-460A-AC39-0EC032700D45}"/>
    <cellStyle name="Normal 10 6 6" xfId="2778" xr:uid="{4311A7A9-5EC1-4ACB-A2B6-341BDA9C55CB}"/>
    <cellStyle name="Normal 10 6 7" xfId="2779" xr:uid="{98CD3F66-3570-43BA-9268-7DC9DACD7D39}"/>
    <cellStyle name="Normal 10 6 8" xfId="2780" xr:uid="{A284550E-4F95-4D4A-AFE0-DB511B4F56C9}"/>
    <cellStyle name="Normal 10 7" xfId="263" xr:uid="{285918B7-6824-454F-BD18-8D83E3175126}"/>
    <cellStyle name="Normal 10 7 2" xfId="524" xr:uid="{A155C0D4-F0FB-4184-90F1-CD6A2867BD67}"/>
    <cellStyle name="Normal 10 7 2 2" xfId="525" xr:uid="{8CBB57D1-DA26-43A9-884D-0CC300D2984D}"/>
    <cellStyle name="Normal 10 7 2 2 2" xfId="1160" xr:uid="{B5A6AEBD-4EF7-4249-82C1-C378B6802599}"/>
    <cellStyle name="Normal 10 7 2 2 3" xfId="2781" xr:uid="{3E7E347B-B22D-4FB8-A9FB-CC56B746C9BB}"/>
    <cellStyle name="Normal 10 7 2 2 4" xfId="2782" xr:uid="{8430A277-84F3-4A9E-B57C-1EEE69303022}"/>
    <cellStyle name="Normal 10 7 2 3" xfId="1161" xr:uid="{CB5C3FB2-F547-4E9A-8EF2-E684602CFCF5}"/>
    <cellStyle name="Normal 10 7 2 4" xfId="2783" xr:uid="{22926AF8-D5AA-4FB6-95BA-A68E47CB9FF6}"/>
    <cellStyle name="Normal 10 7 2 5" xfId="2784" xr:uid="{C984A60C-4CF4-4EF5-A90C-745A84DB4485}"/>
    <cellStyle name="Normal 10 7 3" xfId="526" xr:uid="{63F18327-F28B-44FF-B3C6-E2E2947EFC8F}"/>
    <cellStyle name="Normal 10 7 3 2" xfId="1162" xr:uid="{37F51554-FE6C-48FA-B619-0E46ECE7BB9E}"/>
    <cellStyle name="Normal 10 7 3 3" xfId="2785" xr:uid="{14C66F4F-3DE0-4452-B27E-8568410E8652}"/>
    <cellStyle name="Normal 10 7 3 4" xfId="2786" xr:uid="{861AA26E-44D1-4010-9F43-51337E176AC1}"/>
    <cellStyle name="Normal 10 7 4" xfId="1163" xr:uid="{AF078BF7-7E01-4567-BDA0-256085C57359}"/>
    <cellStyle name="Normal 10 7 4 2" xfId="2787" xr:uid="{34B09DB2-1EC4-488F-80FD-872001072141}"/>
    <cellStyle name="Normal 10 7 4 3" xfId="2788" xr:uid="{816697B1-859D-4DDC-AE2B-5625A2D86C48}"/>
    <cellStyle name="Normal 10 7 4 4" xfId="2789" xr:uid="{876C068A-04E5-4B33-9760-8F946C3800C3}"/>
    <cellStyle name="Normal 10 7 5" xfId="2790" xr:uid="{6E9E91BA-4DEF-4AA8-A33A-E2341515CA13}"/>
    <cellStyle name="Normal 10 7 6" xfId="2791" xr:uid="{C75F8718-681F-44DB-9C0F-F92397926151}"/>
    <cellStyle name="Normal 10 7 7" xfId="2792" xr:uid="{BE617DA8-C6A6-495B-981D-95A5E8B83B92}"/>
    <cellStyle name="Normal 10 8" xfId="264" xr:uid="{36B0DE01-B49C-4947-862D-554AD0C3A757}"/>
    <cellStyle name="Normal 10 8 2" xfId="527" xr:uid="{F6B1BB1A-3488-430E-9E8F-DB610145855C}"/>
    <cellStyle name="Normal 10 8 2 2" xfId="1164" xr:uid="{1DDEC052-2E22-4BAD-BDE5-F607EF714C12}"/>
    <cellStyle name="Normal 10 8 2 3" xfId="2793" xr:uid="{B67F5B55-49CE-43EF-99BC-A91324BF135F}"/>
    <cellStyle name="Normal 10 8 2 4" xfId="2794" xr:uid="{5950C67A-5D00-4900-A835-5272496ED628}"/>
    <cellStyle name="Normal 10 8 3" xfId="1165" xr:uid="{DCE384BB-E08E-4231-B606-D75157622F5A}"/>
    <cellStyle name="Normal 10 8 3 2" xfId="2795" xr:uid="{EF986B16-4D10-44FC-8DF2-D0D7323F1010}"/>
    <cellStyle name="Normal 10 8 3 3" xfId="2796" xr:uid="{E58287BC-8BED-40B8-B39B-A72208499365}"/>
    <cellStyle name="Normal 10 8 3 4" xfId="2797" xr:uid="{D2AB84AD-B033-42C9-B68B-D12FAC9FCDFA}"/>
    <cellStyle name="Normal 10 8 4" xfId="2798" xr:uid="{0B7A49AB-B234-4097-8E44-ACFECFEEF7FC}"/>
    <cellStyle name="Normal 10 8 5" xfId="2799" xr:uid="{A64CA868-E49A-4702-B787-D17A9FDD60B3}"/>
    <cellStyle name="Normal 10 8 6" xfId="2800" xr:uid="{E02A39D4-1384-49C0-8304-945745A566AB}"/>
    <cellStyle name="Normal 10 9" xfId="265" xr:uid="{7EA74FFC-D6BC-4A09-8CA4-3DF58F26846A}"/>
    <cellStyle name="Normal 10 9 2" xfId="1166" xr:uid="{4194B633-324A-4BA5-9433-E2A355F06664}"/>
    <cellStyle name="Normal 10 9 2 2" xfId="2801" xr:uid="{071D3B22-7012-40C3-B064-E437FE7FA0B0}"/>
    <cellStyle name="Normal 10 9 2 2 2" xfId="4330" xr:uid="{7D614146-C1C8-42C0-B003-59C9B99ADDB2}"/>
    <cellStyle name="Normal 10 9 2 2 3" xfId="4679" xr:uid="{4C981AE6-62FF-47E8-AC9F-76443E977251}"/>
    <cellStyle name="Normal 10 9 2 3" xfId="2802" xr:uid="{67DD147D-DD04-4E4E-9018-A813C2F7D502}"/>
    <cellStyle name="Normal 10 9 2 4" xfId="2803" xr:uid="{737A7D0E-899A-44B2-83DD-634B8E542846}"/>
    <cellStyle name="Normal 10 9 3" xfId="2804" xr:uid="{DE2E7CC9-F565-43C5-A1CB-56D825F14EE1}"/>
    <cellStyle name="Normal 10 9 3 2" xfId="5339" xr:uid="{D689BD03-CECA-4477-AC27-8AF6D8F94FD8}"/>
    <cellStyle name="Normal 10 9 4" xfId="2805" xr:uid="{F9BA4266-042A-4312-99C0-539776FDE001}"/>
    <cellStyle name="Normal 10 9 4 2" xfId="4562" xr:uid="{7B100CD3-83C4-414E-AFCD-F0C910E2C7A5}"/>
    <cellStyle name="Normal 10 9 4 3" xfId="4680" xr:uid="{6620537B-97E4-4779-8C97-4EE84B87D96D}"/>
    <cellStyle name="Normal 10 9 4 4" xfId="4600" xr:uid="{3E7A3B6E-824E-4F0E-A2F8-EB1F77AEBB63}"/>
    <cellStyle name="Normal 10 9 5" xfId="2806" xr:uid="{4AA16B41-09EE-473B-AF03-AC7FBAA5C3B8}"/>
    <cellStyle name="Normal 11" xfId="44" xr:uid="{0D70725E-0E0B-43DE-AB81-5CACDF74795D}"/>
    <cellStyle name="Normal 11 2" xfId="266" xr:uid="{FD59A333-E42D-4538-A8DA-613B7C91AF00}"/>
    <cellStyle name="Normal 11 2 2" xfId="4647" xr:uid="{21189B15-E54A-436C-80A3-8A48594346B3}"/>
    <cellStyle name="Normal 11 3" xfId="4335" xr:uid="{8BBC60C2-DC29-423C-90A7-EC2D001D1752}"/>
    <cellStyle name="Normal 11 3 2" xfId="4541" xr:uid="{DD209D4B-E2B2-4A5A-B36B-02BC1B8D8929}"/>
    <cellStyle name="Normal 11 3 3" xfId="4724" xr:uid="{F9DE2A2B-C768-44FE-ACDA-B1616BE8CDDA}"/>
    <cellStyle name="Normal 11 3 4" xfId="4701" xr:uid="{2E69B1EB-AF45-43AF-B71C-7854FED74BDC}"/>
    <cellStyle name="Normal 12" xfId="45" xr:uid="{29CA481D-20C3-44C1-859B-DFD9390B8DE9}"/>
    <cellStyle name="Normal 12 2" xfId="267" xr:uid="{50C4D7A7-FD55-4EF4-9277-397A0CF9DEE6}"/>
    <cellStyle name="Normal 12 2 2" xfId="4648" xr:uid="{5132D41A-5AE4-43CB-9605-140C7A90CF31}"/>
    <cellStyle name="Normal 12 3" xfId="4542" xr:uid="{3EFC6B11-B71E-4B0C-8276-8CC9C68D8178}"/>
    <cellStyle name="Normal 13" xfId="46" xr:uid="{B6163674-E9D1-472B-8C1E-2E87FDB3AE6D}"/>
    <cellStyle name="Normal 13 2" xfId="47" xr:uid="{B0AFBB16-7C92-49E2-92EB-12B9514BF2CE}"/>
    <cellStyle name="Normal 13 2 2" xfId="268" xr:uid="{DD45B92D-BAE5-47DC-925F-7C998388EAAE}"/>
    <cellStyle name="Normal 13 2 2 2" xfId="4649" xr:uid="{34EAF1A4-E495-4A4F-9271-9BC98F86425A}"/>
    <cellStyle name="Normal 13 2 3" xfId="4337" xr:uid="{B4B27033-E1C2-494F-867A-A5C32174B635}"/>
    <cellStyle name="Normal 13 2 3 2" xfId="4543" xr:uid="{6958BE66-6C53-4C7F-ABBA-873F19F0A09F}"/>
    <cellStyle name="Normal 13 2 3 3" xfId="4725" xr:uid="{C060E124-1305-4855-AC40-73D0C6B25EB2}"/>
    <cellStyle name="Normal 13 2 3 4" xfId="4702" xr:uid="{28EA2F05-5DA9-4456-B094-C7FA3334E62F}"/>
    <cellStyle name="Normal 13 3" xfId="269" xr:uid="{E97FB60A-A3E0-4A65-8677-9A7179D9F796}"/>
    <cellStyle name="Normal 13 3 2" xfId="4421" xr:uid="{66B5C525-D2C5-4CA0-A134-B0D648735D7C}"/>
    <cellStyle name="Normal 13 3 3" xfId="4338" xr:uid="{7B2C76A0-D03A-4810-BC49-1451D0275583}"/>
    <cellStyle name="Normal 13 3 4" xfId="4566" xr:uid="{164B03F2-6DD2-40AB-81E9-3F72B4655B2B}"/>
    <cellStyle name="Normal 13 3 5" xfId="4726" xr:uid="{7E5D5ABC-024D-48E7-8AF4-23D1194225D0}"/>
    <cellStyle name="Normal 13 4" xfId="4339" xr:uid="{A0FE158A-D0D2-4A2B-9D27-A2653C11512D}"/>
    <cellStyle name="Normal 13 5" xfId="4336" xr:uid="{2C1B4254-535E-42A3-83C1-791D94D23C15}"/>
    <cellStyle name="Normal 14" xfId="48" xr:uid="{8E144797-7D2B-4C5F-9040-6C7748FCDC6C}"/>
    <cellStyle name="Normal 14 18" xfId="4341" xr:uid="{6BB90AA1-61C6-472F-B84A-8ADA46C997A3}"/>
    <cellStyle name="Normal 14 2" xfId="270" xr:uid="{452CCA2B-5374-4437-A925-DFB51E524DF8}"/>
    <cellStyle name="Normal 14 2 2" xfId="430" xr:uid="{55ECC3B4-C2C0-482B-880C-E90DD93E40D8}"/>
    <cellStyle name="Normal 14 2 2 2" xfId="431" xr:uid="{A33192F7-54D9-4BD8-9E4A-86E016B0BD82}"/>
    <cellStyle name="Normal 14 2 3" xfId="432" xr:uid="{32B40DE1-ABC8-4735-80CA-0311517435C0}"/>
    <cellStyle name="Normal 14 3" xfId="433" xr:uid="{95CD8644-C3D3-41C0-827D-A7275072D635}"/>
    <cellStyle name="Normal 14 3 2" xfId="4650" xr:uid="{1AC71779-516E-46B5-AC32-CD39285219AC}"/>
    <cellStyle name="Normal 14 4" xfId="4340" xr:uid="{6F6DC70A-0E3E-4F03-B2E0-43B03E616909}"/>
    <cellStyle name="Normal 14 4 2" xfId="4544" xr:uid="{03A433B2-5D41-4DEF-81AF-56CC90D486A6}"/>
    <cellStyle name="Normal 14 4 3" xfId="4727" xr:uid="{7D4325F9-F556-4330-BD88-ED3F3461D104}"/>
    <cellStyle name="Normal 14 4 4" xfId="4703" xr:uid="{E29A91A0-3DF0-4120-AA1A-C360132CB0FB}"/>
    <cellStyle name="Normal 15" xfId="88" xr:uid="{26C91E54-4295-443F-BE39-C38591B5B443}"/>
    <cellStyle name="Normal 15 2" xfId="89" xr:uid="{D5347641-DF11-411D-BCCB-F52B3EC036FA}"/>
    <cellStyle name="Normal 15 2 2" xfId="271" xr:uid="{102A237B-F5CB-4495-A5AE-01B267F3B34B}"/>
    <cellStyle name="Normal 15 2 2 2" xfId="4453" xr:uid="{56C86419-1554-4D9F-B357-4C6FE983A100}"/>
    <cellStyle name="Normal 15 2 3" xfId="4546" xr:uid="{987EE5BA-5216-4343-8F53-75ECC4C45401}"/>
    <cellStyle name="Normal 15 3" xfId="272" xr:uid="{0ED21F56-F1FF-4D56-B670-2B11A09D5E82}"/>
    <cellStyle name="Normal 15 3 2" xfId="4422" xr:uid="{1A13DADF-2ED1-4B33-A19F-31AB73D817B7}"/>
    <cellStyle name="Normal 15 3 3" xfId="4343" xr:uid="{708C21C9-8E60-4E98-BF6F-B44CE5B15A2D}"/>
    <cellStyle name="Normal 15 3 4" xfId="4567" xr:uid="{131E7092-4E32-49D7-AB51-6CCA19B1B95A}"/>
    <cellStyle name="Normal 15 3 5" xfId="4729" xr:uid="{5840F6A6-C17F-4FF8-9F6E-D2A7F2DDE54C}"/>
    <cellStyle name="Normal 15 4" xfId="4342" xr:uid="{414F63C3-8648-42E1-A160-0BC84D53100B}"/>
    <cellStyle name="Normal 15 4 2" xfId="4545" xr:uid="{4C5061B4-9D4D-4166-9A67-D41829203C0B}"/>
    <cellStyle name="Normal 15 4 3" xfId="4728" xr:uid="{AFEBA7D6-ED55-499E-916C-79E8BBC1F9F1}"/>
    <cellStyle name="Normal 15 4 4" xfId="4704" xr:uid="{719BF7E8-86C5-4D22-A582-139EA0FF2F99}"/>
    <cellStyle name="Normal 16" xfId="90" xr:uid="{57314A11-16A6-49ED-9E43-8270057D3507}"/>
    <cellStyle name="Normal 16 2" xfId="273" xr:uid="{B040F865-A4B4-4496-B802-595AAEAE5CDF}"/>
    <cellStyle name="Normal 16 2 2" xfId="4423" xr:uid="{7985DFA5-560D-4F0C-8D39-12125789609E}"/>
    <cellStyle name="Normal 16 2 3" xfId="4344" xr:uid="{A38E3CE2-CCE0-4D0C-8EED-E09BE5A37052}"/>
    <cellStyle name="Normal 16 2 4" xfId="4568" xr:uid="{DA56BD43-B9BE-4737-AF0B-3A4CF94ACD0E}"/>
    <cellStyle name="Normal 16 2 5" xfId="4730" xr:uid="{EB843DCE-F762-4D08-A882-FE51F7170390}"/>
    <cellStyle name="Normal 16 3" xfId="274" xr:uid="{781A5C89-A08B-4897-938D-B2D62B707F5A}"/>
    <cellStyle name="Normal 17" xfId="91" xr:uid="{34BA9F03-FFBE-4849-9A57-B471C6980336}"/>
    <cellStyle name="Normal 17 2" xfId="275" xr:uid="{8F1739F9-0C06-43D3-9114-74C30C603CF6}"/>
    <cellStyle name="Normal 17 2 2" xfId="4424" xr:uid="{73F0F06A-38DA-43DE-B1CD-59C57A09DB7F}"/>
    <cellStyle name="Normal 17 2 3" xfId="4346" xr:uid="{68A9AF14-C116-4CF0-84AA-5F88C0C8AB05}"/>
    <cellStyle name="Normal 17 2 4" xfId="4569" xr:uid="{41EAE451-EC5D-4414-AAAC-D0F115FA3A3F}"/>
    <cellStyle name="Normal 17 2 5" xfId="4731" xr:uid="{99E97053-B330-4802-BB2E-BF41C6BA8AF2}"/>
    <cellStyle name="Normal 17 3" xfId="4347" xr:uid="{8F0771F2-9152-4C6D-95A3-1CECD688C27C}"/>
    <cellStyle name="Normal 17 4" xfId="4345" xr:uid="{A3D34AA0-94CB-4A58-86E5-A6CC47FE45A5}"/>
    <cellStyle name="Normal 18" xfId="92" xr:uid="{9D9A7B61-24B1-4C26-A223-92A6009ACA6A}"/>
    <cellStyle name="Normal 18 2" xfId="276" xr:uid="{3E691A11-FEB8-493C-BE80-934CA9E2639B}"/>
    <cellStyle name="Normal 18 2 2" xfId="4454" xr:uid="{CC4A8894-30D4-4A6E-91E0-58A21C69184E}"/>
    <cellStyle name="Normal 18 3" xfId="4348" xr:uid="{E57F5CDA-2871-4880-A00A-A4331C7F43F4}"/>
    <cellStyle name="Normal 18 3 2" xfId="4547" xr:uid="{85C1AD16-5F5C-4575-8A84-B1E2EA04136B}"/>
    <cellStyle name="Normal 18 3 3" xfId="4732" xr:uid="{F67E22C2-77F8-4CBF-8712-F82B163782CA}"/>
    <cellStyle name="Normal 18 3 4" xfId="4705" xr:uid="{85520F43-8A62-42FA-A25C-545949381864}"/>
    <cellStyle name="Normal 19" xfId="93" xr:uid="{59239E8A-B1A9-4E45-9568-768BCDFDC642}"/>
    <cellStyle name="Normal 19 2" xfId="94" xr:uid="{44E062AD-5C14-4C3F-957D-2369F196AB85}"/>
    <cellStyle name="Normal 19 2 2" xfId="277" xr:uid="{43042D2E-CE95-4D99-BC4D-19DF73F88E62}"/>
    <cellStyle name="Normal 19 2 2 2" xfId="4651" xr:uid="{C637F761-2195-4006-9DEC-5763430A2EF6}"/>
    <cellStyle name="Normal 19 2 3" xfId="4549" xr:uid="{4253E76B-AD48-42B3-B395-BC5D34CD7CC8}"/>
    <cellStyle name="Normal 19 3" xfId="278" xr:uid="{9F063F46-C8B9-46C6-B269-0AE4B6F71C23}"/>
    <cellStyle name="Normal 19 3 2" xfId="4652" xr:uid="{E678FE6F-E166-441B-9516-F89B248ECEC4}"/>
    <cellStyle name="Normal 19 4" xfId="4548" xr:uid="{0130057B-B289-4204-9CCE-C906756AE99B}"/>
    <cellStyle name="Normal 2" xfId="3" xr:uid="{0035700C-F3A5-4A6F-B63A-5CE25669DEE2}"/>
    <cellStyle name="Normal 2 2" xfId="49" xr:uid="{B54F5E3F-2137-4EF5-9E8B-8FAE1CB5B041}"/>
    <cellStyle name="Normal 2 2 2" xfId="50" xr:uid="{54A58104-563A-4768-B3AE-E4DF725B9424}"/>
    <cellStyle name="Normal 2 2 2 2" xfId="279" xr:uid="{AC077A8D-5302-4349-8F33-7BC4F96CEC65}"/>
    <cellStyle name="Normal 2 2 2 2 2" xfId="4655" xr:uid="{2362FF7E-B7D4-4CE8-B75E-10B0A5979972}"/>
    <cellStyle name="Normal 2 2 2 3" xfId="4551" xr:uid="{7DCA39E8-C6B7-4554-8C4C-15AF7557F9F7}"/>
    <cellStyle name="Normal 2 2 3" xfId="280" xr:uid="{B6D74ED7-DC82-4540-8DFD-2588D4C434B8}"/>
    <cellStyle name="Normal 2 2 3 2" xfId="4455" xr:uid="{E8B8361E-B15F-4EF8-B8D9-77681C5C4C89}"/>
    <cellStyle name="Normal 2 2 3 2 2" xfId="4585" xr:uid="{E97E446A-6729-4546-9B45-A8C6ABCC2F4F}"/>
    <cellStyle name="Normal 2 2 3 2 2 2" xfId="4656" xr:uid="{183C86AB-5DEE-4041-A10D-7FB524533961}"/>
    <cellStyle name="Normal 2 2 3 2 2 3" xfId="5354" xr:uid="{384E5F47-C514-46C4-BC4E-B4E4856F527C}"/>
    <cellStyle name="Normal 2 2 3 2 3" xfId="4750" xr:uid="{DA858EB8-D88A-42C6-8127-E5BCB04724D5}"/>
    <cellStyle name="Normal 2 2 3 2 4" xfId="5305" xr:uid="{96F4DFFB-5CEE-4A13-898C-17429C26B02C}"/>
    <cellStyle name="Normal 2 2 3 3" xfId="4435" xr:uid="{7CC89E60-774A-41E3-9B1F-68F318A7157F}"/>
    <cellStyle name="Normal 2 2 3 4" xfId="4706" xr:uid="{C7663445-53AD-4DB3-A9EA-32E2891725A9}"/>
    <cellStyle name="Normal 2 2 3 5" xfId="4695" xr:uid="{B11D6D0C-4197-4940-B0B9-4E45CA5F2FB0}"/>
    <cellStyle name="Normal 2 2 4" xfId="4349" xr:uid="{F0D212DD-4BA5-4EA5-B56F-69C841398965}"/>
    <cellStyle name="Normal 2 2 4 2" xfId="4550" xr:uid="{90B6E2C8-1F38-4766-AEE5-EA2789F1CF12}"/>
    <cellStyle name="Normal 2 2 4 3" xfId="4733" xr:uid="{075E4250-DA10-40BE-A133-549367C15D9C}"/>
    <cellStyle name="Normal 2 2 4 4" xfId="4707" xr:uid="{A3E01F52-3B83-4C59-B04A-A3ADE7A1E790}"/>
    <cellStyle name="Normal 2 2 5" xfId="4654" xr:uid="{47EC3EAE-E7F0-466D-A380-E429A2C8953B}"/>
    <cellStyle name="Normal 2 2 6" xfId="4753" xr:uid="{7D5BDEC0-793C-4B40-90E0-68C6906CDFDD}"/>
    <cellStyle name="Normal 2 3" xfId="51" xr:uid="{AD9D99B0-E899-4C08-B32E-C5D4E545E64E}"/>
    <cellStyle name="Normal 2 3 2" xfId="52" xr:uid="{40ADEF7A-262D-41AD-8377-AB79FBB3A307}"/>
    <cellStyle name="Normal 2 3 2 2" xfId="281" xr:uid="{6371231B-3F75-4271-B480-A0CBDFB81013}"/>
    <cellStyle name="Normal 2 3 2 2 2" xfId="4657" xr:uid="{8D28076E-F4C9-46DE-999B-95E7710C9713}"/>
    <cellStyle name="Normal 2 3 2 3" xfId="4351" xr:uid="{6C0246B4-3EBA-4A8F-B775-7C8AE92E2C03}"/>
    <cellStyle name="Normal 2 3 2 3 2" xfId="4553" xr:uid="{C82CD672-1E0D-4C03-928D-0DF489705602}"/>
    <cellStyle name="Normal 2 3 2 3 3" xfId="4735" xr:uid="{79ED32AD-136E-487D-9C0B-BFD0E563AB8F}"/>
    <cellStyle name="Normal 2 3 2 3 4" xfId="4708" xr:uid="{15A868F6-D328-4D21-9C43-04D428F83482}"/>
    <cellStyle name="Normal 2 3 3" xfId="53" xr:uid="{6DA2CA3F-6AAE-47BE-BCFF-59F5A812D3DB}"/>
    <cellStyle name="Normal 2 3 4" xfId="95" xr:uid="{F5E2358A-542E-4D9B-BD84-D96E719E16A0}"/>
    <cellStyle name="Normal 2 3 5" xfId="185" xr:uid="{931866CA-965E-4BE8-8FC5-0176469AA5E8}"/>
    <cellStyle name="Normal 2 3 5 2" xfId="4658" xr:uid="{9E6B685E-D820-47B6-8AE9-E189718A096F}"/>
    <cellStyle name="Normal 2 3 6" xfId="4350" xr:uid="{27E85AB3-FBD3-4504-A4FB-B89BFCBA6A3E}"/>
    <cellStyle name="Normal 2 3 6 2" xfId="4552" xr:uid="{58D7BE7E-2459-43A5-8365-D946A3B6460D}"/>
    <cellStyle name="Normal 2 3 6 3" xfId="4734" xr:uid="{40F9951D-6D2D-4303-BFC4-754A452EF1A2}"/>
    <cellStyle name="Normal 2 3 6 4" xfId="4709" xr:uid="{938FC1E6-2C99-436A-A18F-221F0CE5ACF2}"/>
    <cellStyle name="Normal 2 3 7" xfId="5318" xr:uid="{8D6E38CC-7159-4C22-8F8A-DC7A26900D63}"/>
    <cellStyle name="Normal 2 4" xfId="54" xr:uid="{6DFCC097-E84B-43B6-9CD3-EF42E54A6CB9}"/>
    <cellStyle name="Normal 2 4 2" xfId="55" xr:uid="{7A5691A7-A8E3-49C0-B294-FE2B02B5B9D2}"/>
    <cellStyle name="Normal 2 4 3" xfId="282" xr:uid="{B3248A86-9D61-4021-9DF8-D9637A19A2A0}"/>
    <cellStyle name="Normal 2 4 3 2" xfId="4659" xr:uid="{42F873A2-AD17-460D-9323-78762A71581C}"/>
    <cellStyle name="Normal 2 4 3 3" xfId="4673" xr:uid="{1BC4140E-40FE-442E-BCEE-4058071C6205}"/>
    <cellStyle name="Normal 2 4 4" xfId="4554" xr:uid="{3F6E6A28-636F-476A-949B-E62C84A2681D}"/>
    <cellStyle name="Normal 2 4 5" xfId="4754" xr:uid="{CCEF49B7-783C-4B8F-A0D6-CF8495FEE26E}"/>
    <cellStyle name="Normal 2 4 6" xfId="4752" xr:uid="{CC22652D-F937-4BDD-83C0-B1485F8B523C}"/>
    <cellStyle name="Normal 2 5" xfId="184" xr:uid="{C43B5309-6C7D-474F-BCA7-5B975ACBD6F5}"/>
    <cellStyle name="Normal 2 5 2" xfId="284" xr:uid="{41E13B54-E066-4DC6-9169-AE4F20008826}"/>
    <cellStyle name="Normal 2 5 2 2" xfId="2505" xr:uid="{825FDEB6-365D-4A4A-99F6-169F2562C6B2}"/>
    <cellStyle name="Normal 2 5 3" xfId="283" xr:uid="{0E7BBD30-2FAE-4E33-8B58-A7579DE91CC4}"/>
    <cellStyle name="Normal 2 5 3 2" xfId="4586" xr:uid="{9289E33C-37D2-40C1-9367-0A5FED2872FC}"/>
    <cellStyle name="Normal 2 5 3 3" xfId="4746" xr:uid="{A13FFAE9-5655-4DD8-BD7D-EE1F03DD48B2}"/>
    <cellStyle name="Normal 2 5 3 4" xfId="5302" xr:uid="{A9496F79-32E5-406D-8B51-82EA64252F2A}"/>
    <cellStyle name="Normal 2 5 3 4 2" xfId="5348" xr:uid="{97EF2071-2E08-4172-B9BD-AC5D094773FF}"/>
    <cellStyle name="Normal 2 5 4" xfId="4660" xr:uid="{7D21482A-ECB6-4E5C-B561-A851D471721F}"/>
    <cellStyle name="Normal 2 5 5" xfId="4615" xr:uid="{13B43298-7B50-48EB-9969-A7F6EBA1D49E}"/>
    <cellStyle name="Normal 2 5 6" xfId="4614" xr:uid="{C0578782-CB19-47CA-B7D3-015C179E4491}"/>
    <cellStyle name="Normal 2 5 7" xfId="4749" xr:uid="{BDAC7B4A-8EE1-44C4-96F0-5080799F9FA1}"/>
    <cellStyle name="Normal 2 5 8" xfId="4719" xr:uid="{8629D203-2550-4489-BB24-C163736DFD5D}"/>
    <cellStyle name="Normal 2 6" xfId="285" xr:uid="{C9427DEE-A9EA-419A-84B4-364D7A3E7A30}"/>
    <cellStyle name="Normal 2 6 2" xfId="286" xr:uid="{7C2C3D9D-F50B-46A9-AD31-65AE9BCE03D5}"/>
    <cellStyle name="Normal 2 6 3" xfId="452" xr:uid="{81E04AF3-BB93-45B1-8E11-3FE42DC220C0}"/>
    <cellStyle name="Normal 2 6 3 2" xfId="5335" xr:uid="{4B543C81-A90A-4CE4-A5A8-4AA386FB8939}"/>
    <cellStyle name="Normal 2 6 4" xfId="4661" xr:uid="{2E818BD2-D073-4601-AF8D-C024035769A2}"/>
    <cellStyle name="Normal 2 6 5" xfId="4612" xr:uid="{5A202496-CF53-4994-A739-FAA59A1E7305}"/>
    <cellStyle name="Normal 2 6 5 2" xfId="4710" xr:uid="{AE303B30-A678-49C9-AA58-AC74A31ECFBB}"/>
    <cellStyle name="Normal 2 6 6" xfId="4598" xr:uid="{FD1AC503-5B63-4CA5-865B-663DBE3C72AD}"/>
    <cellStyle name="Normal 2 6 7" xfId="5322" xr:uid="{40328BFB-4102-4AF4-9342-48C684C2BE98}"/>
    <cellStyle name="Normal 2 6 8" xfId="5331" xr:uid="{A9EB74C0-1C4C-4541-BE1D-52C88340188B}"/>
    <cellStyle name="Normal 2 7" xfId="287" xr:uid="{7657C38D-EF4E-4F1C-BFBD-1BCA3994690B}"/>
    <cellStyle name="Normal 2 7 2" xfId="4456" xr:uid="{7636C307-6B78-494B-8F20-B2BCD0F70680}"/>
    <cellStyle name="Normal 2 7 3" xfId="4662" xr:uid="{8BB339D3-87C6-4636-9802-274F3C1DABBF}"/>
    <cellStyle name="Normal 2 7 4" xfId="5303" xr:uid="{76138F04-54BF-46AF-BF91-3B7E9BFBECF3}"/>
    <cellStyle name="Normal 2 8" xfId="4508" xr:uid="{4BE304B0-3F00-4004-BF15-7A8E17AD9D9A}"/>
    <cellStyle name="Normal 2 9" xfId="4653" xr:uid="{4BA9209A-AF04-4431-9B95-BACD0A28C6CD}"/>
    <cellStyle name="Normal 20" xfId="434" xr:uid="{4E83BDF9-B534-4BAD-9B8A-E431D32C61B1}"/>
    <cellStyle name="Normal 20 2" xfId="435" xr:uid="{78C6723E-44BC-429F-99B4-06B06D0FF74D}"/>
    <cellStyle name="Normal 20 2 2" xfId="436" xr:uid="{91E1E91B-8739-4F77-BA26-9878E0B53558}"/>
    <cellStyle name="Normal 20 2 2 2" xfId="4425" xr:uid="{4F104121-5E1E-43A9-9ADA-79AA91957AFE}"/>
    <cellStyle name="Normal 20 2 2 3" xfId="4417" xr:uid="{4675889F-301F-487D-B229-72B7FB7DDF01}"/>
    <cellStyle name="Normal 20 2 2 4" xfId="4582" xr:uid="{AC55A25B-4C2E-43AF-BAA6-73A0846A14BE}"/>
    <cellStyle name="Normal 20 2 2 5" xfId="4744" xr:uid="{27A21B76-4306-40E4-AD58-D2870F65C9B2}"/>
    <cellStyle name="Normal 20 2 3" xfId="4420" xr:uid="{BBF3168B-76C6-4611-9DC7-001F8F0CA27F}"/>
    <cellStyle name="Normal 20 2 4" xfId="4416" xr:uid="{5491B445-FB01-49CA-B1B2-6D5529A46196}"/>
    <cellStyle name="Normal 20 2 5" xfId="4581" xr:uid="{1DC484A0-FC53-4CB6-9C62-B25D69A925F6}"/>
    <cellStyle name="Normal 20 2 6" xfId="4743" xr:uid="{5318FF79-FD7D-429B-B25E-C002F7B17F26}"/>
    <cellStyle name="Normal 20 3" xfId="1167" xr:uid="{CF79C52E-F991-468B-A34D-8170B30330AD}"/>
    <cellStyle name="Normal 20 3 2" xfId="4457" xr:uid="{521B885F-89FD-4F12-869D-7DF82E043FB6}"/>
    <cellStyle name="Normal 20 4" xfId="4352" xr:uid="{CE83CCEF-6ED0-4A73-B990-FC480B4FEEB5}"/>
    <cellStyle name="Normal 20 4 2" xfId="4555" xr:uid="{64C6ABFC-1820-4DE0-A68E-57120A825DE9}"/>
    <cellStyle name="Normal 20 4 3" xfId="4736" xr:uid="{464DE063-BA5F-4467-AAC5-9B7380F382A1}"/>
    <cellStyle name="Normal 20 4 4" xfId="4711" xr:uid="{8B0F86FE-7C1E-4BE1-A822-738340887AA8}"/>
    <cellStyle name="Normal 20 5" xfId="4433" xr:uid="{3BDE19DE-70C1-491A-93F9-F3D04C1DAB27}"/>
    <cellStyle name="Normal 20 5 2" xfId="5328" xr:uid="{C8660BB8-DA75-4967-B477-53EF596D250B}"/>
    <cellStyle name="Normal 20 6" xfId="4587" xr:uid="{D416410F-00A6-4EB3-8A9B-1BC7E6C0A27C}"/>
    <cellStyle name="Normal 20 7" xfId="4696" xr:uid="{2D314E84-6CFD-420F-A20B-6EAA30F87225}"/>
    <cellStyle name="Normal 20 8" xfId="4717" xr:uid="{FEAE6584-22FF-48BE-BB1F-DF02F552A173}"/>
    <cellStyle name="Normal 20 9" xfId="4716" xr:uid="{70688C66-034D-401A-96A3-8F9F2BEC4C07}"/>
    <cellStyle name="Normal 21" xfId="437" xr:uid="{386BED57-D8DE-4135-B67E-9D6C775C2F03}"/>
    <cellStyle name="Normal 21 2" xfId="438" xr:uid="{91BB42C0-6515-45FF-96F3-92D5A689FA83}"/>
    <cellStyle name="Normal 21 2 2" xfId="439" xr:uid="{8E6D7ED6-29DB-425B-A649-17F7810ED6AE}"/>
    <cellStyle name="Normal 21 3" xfId="4353" xr:uid="{280DB8F5-48D8-4E6D-81B8-9D5CC5E3C225}"/>
    <cellStyle name="Normal 21 3 2" xfId="4459" xr:uid="{03FF8669-9F6A-46BC-9028-84CCE9160EFF}"/>
    <cellStyle name="Normal 21 3 2 2" xfId="5359" xr:uid="{7596ACD1-ABED-4A25-8BB0-26115BAB2B74}"/>
    <cellStyle name="Normal 21 3 3" xfId="4458" xr:uid="{5AA03DEC-4796-4730-8687-AB19AE38CD2E}"/>
    <cellStyle name="Normal 21 4" xfId="4570" xr:uid="{70A0F851-A029-4A25-9221-AA3CAA786EC7}"/>
    <cellStyle name="Normal 21 4 2" xfId="5360" xr:uid="{36148AD2-FA29-4448-9987-A2F7A67BCAD7}"/>
    <cellStyle name="Normal 21 5" xfId="4737" xr:uid="{0CF7666C-B85F-4317-9204-E5AC12D300D7}"/>
    <cellStyle name="Normal 22" xfId="440" xr:uid="{C9A7DC04-56D0-4491-8EAD-FE325209FE3C}"/>
    <cellStyle name="Normal 22 2" xfId="441" xr:uid="{4C2E9CA1-E8ED-4A72-8C1E-B37C34040D2C}"/>
    <cellStyle name="Normal 22 3" xfId="4310" xr:uid="{16A19C70-155B-461D-BF2E-ED61AAFBEEA5}"/>
    <cellStyle name="Normal 22 3 2" xfId="4354" xr:uid="{944302E1-F869-4FB0-A4D6-E75800C48DB2}"/>
    <cellStyle name="Normal 22 3 2 2" xfId="4461" xr:uid="{48437780-D387-4FAE-AD0A-EDC94179620E}"/>
    <cellStyle name="Normal 22 3 3" xfId="4460" xr:uid="{CDE3E537-9792-448B-AB7D-04B988723A22}"/>
    <cellStyle name="Normal 22 3 4" xfId="4691" xr:uid="{712B1818-C6A2-42F6-BC7B-F949457E98A1}"/>
    <cellStyle name="Normal 22 4" xfId="4313" xr:uid="{E1AE2CB6-B190-4700-A421-AE3C6163E0F2}"/>
    <cellStyle name="Normal 22 4 10" xfId="5357" xr:uid="{05381667-1268-4421-A2AA-7B52396692B1}"/>
    <cellStyle name="Normal 22 4 2" xfId="4431" xr:uid="{AC0DAD2F-9726-44E5-AAD5-75376F7BBFAD}"/>
    <cellStyle name="Normal 22 4 3" xfId="4571" xr:uid="{7BC72DA1-20E8-48D4-AAEF-F44F6BE1A3CD}"/>
    <cellStyle name="Normal 22 4 3 2" xfId="4590" xr:uid="{16983B40-AAAD-4970-BEFE-8AAAA1BF668B}"/>
    <cellStyle name="Normal 22 4 3 3" xfId="4748" xr:uid="{B1F6A53B-0B78-420A-91C8-43B5EC36F046}"/>
    <cellStyle name="Normal 22 4 3 4" xfId="5338" xr:uid="{4E2C2986-AA24-4DAE-9F2C-11504B9CFA2D}"/>
    <cellStyle name="Normal 22 4 3 5" xfId="5334" xr:uid="{C2C2C128-7EB3-4545-9A1D-3EDF58562219}"/>
    <cellStyle name="Normal 22 4 4" xfId="4692" xr:uid="{2B3D870A-5560-4FC5-82C2-F8412CA05D8B}"/>
    <cellStyle name="Normal 22 4 5" xfId="4604" xr:uid="{46AA8428-C6A1-4842-81B0-48FBE7EE83EA}"/>
    <cellStyle name="Normal 22 4 6" xfId="4595" xr:uid="{5A56C392-AEBB-442E-87AB-4C0304A5647C}"/>
    <cellStyle name="Normal 22 4 7" xfId="4594" xr:uid="{3A73EEFF-ACB7-4572-8F85-34D99AFAA94D}"/>
    <cellStyle name="Normal 22 4 8" xfId="4593" xr:uid="{C1D9C793-2FC5-408D-A501-177FAA637C0B}"/>
    <cellStyle name="Normal 22 4 9" xfId="4592" xr:uid="{13A18298-43C4-44F2-B85B-63005162045A}"/>
    <cellStyle name="Normal 22 5" xfId="4738" xr:uid="{7944AF3E-DE35-43D3-AE9D-1D440A552BF0}"/>
    <cellStyle name="Normal 23" xfId="442" xr:uid="{22A757B2-4252-42AB-8BA2-9F9B683F724A}"/>
    <cellStyle name="Normal 23 2" xfId="2500" xr:uid="{F31CAFDF-B195-49C2-9B49-9AE68FB5D6D0}"/>
    <cellStyle name="Normal 23 2 2" xfId="4356" xr:uid="{5ACE84E7-873E-4A8C-B5E5-81589B616A59}"/>
    <cellStyle name="Normal 23 2 2 2" xfId="4751" xr:uid="{AC666300-60E3-40F4-BE08-389F0916E6B0}"/>
    <cellStyle name="Normal 23 2 2 3" xfId="4693" xr:uid="{CDAB3A5B-1087-4F52-AE99-03AD39F816E0}"/>
    <cellStyle name="Normal 23 2 2 4" xfId="4663" xr:uid="{FB45F455-FD1B-410C-BF49-ABA113B5F836}"/>
    <cellStyle name="Normal 23 2 3" xfId="4605" xr:uid="{BF1527E4-38A5-4C02-AC52-4142D3742066}"/>
    <cellStyle name="Normal 23 2 4" xfId="4712" xr:uid="{097C121C-656D-4D8B-870E-6B7936C6ADBD}"/>
    <cellStyle name="Normal 23 3" xfId="4426" xr:uid="{B8471165-5577-4CAC-AFF4-CB3586994308}"/>
    <cellStyle name="Normal 23 4" xfId="4355" xr:uid="{0F606F3F-71E9-4591-913E-CED8D35B8331}"/>
    <cellStyle name="Normal 23 5" xfId="4572" xr:uid="{109675B3-B0F6-46D8-A840-30D86862DA98}"/>
    <cellStyle name="Normal 23 6" xfId="4739" xr:uid="{B6BA5BF9-6D96-40C8-B593-2020C5157289}"/>
    <cellStyle name="Normal 24" xfId="443" xr:uid="{70204C47-CA4D-4B22-8F96-4CC738CE1436}"/>
    <cellStyle name="Normal 24 2" xfId="444" xr:uid="{F0E969E6-38CE-429D-B040-F58CD47DDC4C}"/>
    <cellStyle name="Normal 24 2 2" xfId="4428" xr:uid="{5DA91DA3-65E8-4683-86CE-3D7F2F44CAB2}"/>
    <cellStyle name="Normal 24 2 3" xfId="4358" xr:uid="{F1719A3C-A652-45C3-A7F9-81C1A57C269A}"/>
    <cellStyle name="Normal 24 2 4" xfId="4574" xr:uid="{3F5FC474-4811-413A-BB7B-FFC92D9530E8}"/>
    <cellStyle name="Normal 24 2 5" xfId="4741" xr:uid="{29411BEC-07BC-4034-9D42-E7623608483B}"/>
    <cellStyle name="Normal 24 3" xfId="4427" xr:uid="{11E8F5D1-EAC6-44D3-AF7E-9E5CA66E5580}"/>
    <cellStyle name="Normal 24 4" xfId="4357" xr:uid="{EB844AD3-06DA-4763-9211-86AB90576431}"/>
    <cellStyle name="Normal 24 5" xfId="4573" xr:uid="{D9A7C32D-80C3-43AA-AFC8-419D1F56B7A8}"/>
    <cellStyle name="Normal 24 6" xfId="4740" xr:uid="{87950902-B2A0-4833-A291-E5A8C3F57990}"/>
    <cellStyle name="Normal 25" xfId="451" xr:uid="{BC803EE3-55AE-4254-A7C9-AC958BE5955D}"/>
    <cellStyle name="Normal 25 2" xfId="4360" xr:uid="{8F008F8A-8201-4A02-B6E1-F0236F0CAFA0}"/>
    <cellStyle name="Normal 25 2 2" xfId="5337" xr:uid="{8B760E4F-27A6-4715-9135-6EC6DE3107C9}"/>
    <cellStyle name="Normal 25 3" xfId="4429" xr:uid="{10400EE9-6452-4E72-92BB-7B2928282C7B}"/>
    <cellStyle name="Normal 25 4" xfId="4359" xr:uid="{CC0A0169-0591-4F4A-8078-693031A17914}"/>
    <cellStyle name="Normal 25 5" xfId="4575" xr:uid="{D9186F95-51AE-4140-B852-D2AD75729975}"/>
    <cellStyle name="Normal 25 5 2" xfId="5365" xr:uid="{45D7970A-0A29-41F4-85BE-19967C29A9A2}"/>
    <cellStyle name="Normal 26" xfId="2498" xr:uid="{EF2F234B-5B4D-4C0F-90AA-CE173F75F145}"/>
    <cellStyle name="Normal 26 2" xfId="2499" xr:uid="{EFC7FB2E-D42D-4024-BD95-4C7AD7CBF21B}"/>
    <cellStyle name="Normal 26 2 2" xfId="4362" xr:uid="{1AFE93AB-98F4-4139-ADF8-668645E1D585}"/>
    <cellStyle name="Normal 26 3" xfId="4361" xr:uid="{7CC06761-44D0-4E7C-907B-DFAA3DA04338}"/>
    <cellStyle name="Normal 26 3 2" xfId="4436" xr:uid="{313DEA77-F0B0-4383-BB3E-C70EFBA9C582}"/>
    <cellStyle name="Normal 27" xfId="2507" xr:uid="{E50E661A-D15E-4155-BB9F-E202E4086320}"/>
    <cellStyle name="Normal 27 2" xfId="4364" xr:uid="{D7FAEE8F-8ADC-4CA5-830E-0875D29CFBB6}"/>
    <cellStyle name="Normal 27 3" xfId="4363" xr:uid="{FD48F086-0B1A-4D48-ADFD-9D5687D9FCFD}"/>
    <cellStyle name="Normal 27 4" xfId="4599" xr:uid="{46A5B5A0-86A6-40FE-906F-FF610F8C450B}"/>
    <cellStyle name="Normal 27 5" xfId="5320" xr:uid="{03052299-E612-43D0-8E8F-D4A37443EA09}"/>
    <cellStyle name="Normal 27 6" xfId="4589" xr:uid="{D573043D-94D5-431C-89A2-396CCBCBED8F}"/>
    <cellStyle name="Normal 27 7" xfId="5332" xr:uid="{F5CF818F-8A37-46BF-AAEF-71522839160C}"/>
    <cellStyle name="Normal 28" xfId="4365" xr:uid="{C5090629-D417-416F-85A2-4714D927A2EA}"/>
    <cellStyle name="Normal 28 2" xfId="4366" xr:uid="{127C7093-AA48-4798-8C3D-07C84F0411D1}"/>
    <cellStyle name="Normal 28 3" xfId="4367" xr:uid="{399772B8-9F84-40B6-8B7B-13F2DB15A877}"/>
    <cellStyle name="Normal 29" xfId="4368" xr:uid="{ED6BD269-081B-4F2D-AADB-D766E3EF78D0}"/>
    <cellStyle name="Normal 29 2" xfId="4369" xr:uid="{FC7EF417-8A6C-4EB5-9AC6-E35980337000}"/>
    <cellStyle name="Normal 3" xfId="2" xr:uid="{665067A7-73F8-4B7E-BFD2-7BB3B9468366}"/>
    <cellStyle name="Normal 3 2" xfId="56" xr:uid="{499FCA35-A4AD-4213-8947-9E4B0BE615BC}"/>
    <cellStyle name="Normal 3 2 2" xfId="57" xr:uid="{38B2A514-FF7B-467B-9C24-60E5673C0311}"/>
    <cellStyle name="Normal 3 2 2 2" xfId="288" xr:uid="{E456D3E6-7EFF-45A2-8E79-DEF10E2AFBEE}"/>
    <cellStyle name="Normal 3 2 2 2 2" xfId="4665" xr:uid="{6E6DB3E0-E2D4-4CE7-8720-5C8D03C86022}"/>
    <cellStyle name="Normal 3 2 2 3" xfId="4556" xr:uid="{5CD84FD2-EB41-49D9-AA96-EA27224AB752}"/>
    <cellStyle name="Normal 3 2 3" xfId="58" xr:uid="{C412F938-D367-4774-AED3-676B98FD544C}"/>
    <cellStyle name="Normal 3 2 4" xfId="289" xr:uid="{CAEEFDA1-A1D4-47B5-8DB8-194A44C88A26}"/>
    <cellStyle name="Normal 3 2 4 2" xfId="4666" xr:uid="{F1372B5F-4659-4BAE-BD32-915D674E6336}"/>
    <cellStyle name="Normal 3 2 5" xfId="2506" xr:uid="{09D6F518-7A10-4BD1-949E-F109252A4634}"/>
    <cellStyle name="Normal 3 2 5 2" xfId="4509" xr:uid="{42855BF2-5A7B-4E1A-B27E-DCE00E2A48FB}"/>
    <cellStyle name="Normal 3 2 5 3" xfId="5304" xr:uid="{1D619AC1-C1FD-4065-ABA4-B529BE129E22}"/>
    <cellStyle name="Normal 3 3" xfId="59" xr:uid="{31B2DD52-2A7E-4C2F-A9A0-02C4F5A0A193}"/>
    <cellStyle name="Normal 3 3 2" xfId="290" xr:uid="{B5A1012A-0238-4B6B-B377-C952847F7D49}"/>
    <cellStyle name="Normal 3 3 2 2" xfId="4667" xr:uid="{A8BBA04F-7FF4-4FB3-8F95-82445B272DBC}"/>
    <cellStyle name="Normal 3 3 3" xfId="4557" xr:uid="{6BB630A0-7DE8-418A-8C1E-27CD478A68A3}"/>
    <cellStyle name="Normal 3 4" xfId="96" xr:uid="{D3D7E355-06D1-4B64-AFD7-C8F3B3073553}"/>
    <cellStyle name="Normal 3 4 2" xfId="2502" xr:uid="{9149C178-29D9-4473-ABF1-3C9AA85C4C3D}"/>
    <cellStyle name="Normal 3 4 2 2" xfId="4668" xr:uid="{CB857E3E-F915-433D-ADEF-4327AEDF6B12}"/>
    <cellStyle name="Normal 3 4 2 3" xfId="5366" xr:uid="{5FB8AE0A-ECFC-44C0-A8F2-2CF89D4208E8}"/>
    <cellStyle name="Normal 3 4 3" xfId="5341" xr:uid="{A02B357C-DE2D-4FB5-B19F-31305C9D5F7C}"/>
    <cellStyle name="Normal 3 5" xfId="2501" xr:uid="{B6C0EBE0-570E-4921-9703-7B85C3488FB1}"/>
    <cellStyle name="Normal 3 5 2" xfId="4669" xr:uid="{1A0C79D3-3BC7-42B7-B01B-27B5E1F1E99E}"/>
    <cellStyle name="Normal 3 5 3" xfId="4745" xr:uid="{4CFE2576-3274-441A-AC8E-3B7EA046C0B0}"/>
    <cellStyle name="Normal 3 5 4" xfId="4713" xr:uid="{4E81A248-4BF0-42A7-81DC-B39FF62F2215}"/>
    <cellStyle name="Normal 3 6" xfId="4664" xr:uid="{9F7E1CC5-945D-4BD1-9EE7-13A52EACD965}"/>
    <cellStyle name="Normal 3 6 2" xfId="5336" xr:uid="{6E3A801F-4803-4723-985B-E3512E9AB4DA}"/>
    <cellStyle name="Normal 3 6 2 2" xfId="5333" xr:uid="{C26254C8-E732-425D-9C41-6369B4ECD05F}"/>
    <cellStyle name="Normal 3 6 3" xfId="5344" xr:uid="{E5186395-4AAD-4799-B5C5-FA4B265F55D1}"/>
    <cellStyle name="Normal 30" xfId="4370" xr:uid="{5868D83F-5A23-4810-B257-07FCE4B1F19B}"/>
    <cellStyle name="Normal 30 2" xfId="4371" xr:uid="{E8ACA482-814B-45D0-95C2-AB48A9F97164}"/>
    <cellStyle name="Normal 31" xfId="4372" xr:uid="{91F33DE9-AEAA-4C7C-8838-9C0498ED751D}"/>
    <cellStyle name="Normal 31 2" xfId="4373" xr:uid="{2F5D1296-B5F1-41EF-A5ED-58C064B6EFD4}"/>
    <cellStyle name="Normal 32" xfId="4374" xr:uid="{3CA44CE8-F997-4FC4-869F-BAE6EC923821}"/>
    <cellStyle name="Normal 33" xfId="4375" xr:uid="{346B9D9C-DB17-46A4-9509-3A7108D41E67}"/>
    <cellStyle name="Normal 33 2" xfId="4376" xr:uid="{3586ED8F-2DDA-420A-BA00-8A27D37F28B9}"/>
    <cellStyle name="Normal 34" xfId="4377" xr:uid="{1A30B487-6BD7-47AC-BE9E-017174BBF6AC}"/>
    <cellStyle name="Normal 34 2" xfId="4378" xr:uid="{6F28CE1B-A59C-4E4C-9577-5F71B42DB366}"/>
    <cellStyle name="Normal 35" xfId="4379" xr:uid="{78834C4A-8353-4212-BFDE-3CD50C481FB4}"/>
    <cellStyle name="Normal 35 2" xfId="4380" xr:uid="{7FBD2201-99EB-40A0-A35B-F3ED3A67F1BB}"/>
    <cellStyle name="Normal 36" xfId="4381" xr:uid="{5BE61D72-2F27-4BE5-979C-A3789C9755CD}"/>
    <cellStyle name="Normal 36 2" xfId="4382" xr:uid="{8F3BA3FE-3811-49FF-80F4-13ADE824F9A0}"/>
    <cellStyle name="Normal 37" xfId="4383" xr:uid="{03C8FA45-793C-49E4-B2DE-F1139A8BE261}"/>
    <cellStyle name="Normal 37 2" xfId="4384" xr:uid="{6DD48AB2-78A5-4D40-AEF1-07E217F677B7}"/>
    <cellStyle name="Normal 38" xfId="4385" xr:uid="{ACE5DCD6-C1C0-4C95-8183-50F426D55D0F}"/>
    <cellStyle name="Normal 38 2" xfId="4386" xr:uid="{93620422-E444-4FC1-A67A-AE05EDD06098}"/>
    <cellStyle name="Normal 39" xfId="4387" xr:uid="{2A406BF4-8FE6-4A3D-ADF4-F7CC75ED505F}"/>
    <cellStyle name="Normal 39 2" xfId="4388" xr:uid="{08F4FF1D-F704-4467-B806-3EB1D872E7F0}"/>
    <cellStyle name="Normal 39 2 2" xfId="4389" xr:uid="{8C831DD4-F07D-499F-8C07-D6206B06C34B}"/>
    <cellStyle name="Normal 39 3" xfId="4390" xr:uid="{CD2E6C79-C99B-4300-9A5E-78A1AA9E96FB}"/>
    <cellStyle name="Normal 4" xfId="60" xr:uid="{3335B81E-B227-4ABB-8E3C-2CE4C6A36599}"/>
    <cellStyle name="Normal 4 2" xfId="97" xr:uid="{1AC8BF65-53F2-4F9B-A10B-F153A48FCF5B}"/>
    <cellStyle name="Normal 4 2 2" xfId="98" xr:uid="{0163CF15-D8B7-4EE5-A3F9-B0F1A821B554}"/>
    <cellStyle name="Normal 4 2 2 2" xfId="445" xr:uid="{9AE2DAF4-89FA-4449-9198-701F7F831D72}"/>
    <cellStyle name="Normal 4 2 2 3" xfId="2807" xr:uid="{F3D52BE2-0BDE-498C-8B05-FE0C4D5E7C14}"/>
    <cellStyle name="Normal 4 2 2 4" xfId="2808" xr:uid="{102D3BD3-F46D-465B-BECB-8EB9BC01771B}"/>
    <cellStyle name="Normal 4 2 2 4 2" xfId="2809" xr:uid="{6AFE0929-F7E6-4293-B67B-042B9BD6B5EB}"/>
    <cellStyle name="Normal 4 2 2 4 3" xfId="2810" xr:uid="{6CBF99C6-9A80-435A-B054-FCE9C94BAAA4}"/>
    <cellStyle name="Normal 4 2 2 4 3 2" xfId="2811" xr:uid="{11A7D455-E8C4-4585-8806-CAE37A150A21}"/>
    <cellStyle name="Normal 4 2 2 4 3 3" xfId="4312" xr:uid="{C55DF66E-9D1C-44F0-82D7-E579C44D6D7C}"/>
    <cellStyle name="Normal 4 2 3" xfId="2493" xr:uid="{E05B08A0-65D3-4DB3-B858-266B524DC06C}"/>
    <cellStyle name="Normal 4 2 3 2" xfId="2504" xr:uid="{2B2D2654-902B-4A16-8F3A-7C41808D6D59}"/>
    <cellStyle name="Normal 4 2 3 2 2" xfId="4462" xr:uid="{A02E2FF1-5BFC-4CAD-BDF0-0FBF1D67549D}"/>
    <cellStyle name="Normal 4 2 3 2 3" xfId="5347" xr:uid="{20A52B44-69BA-46CF-A3C2-831A33AC5F6A}"/>
    <cellStyle name="Normal 4 2 3 3" xfId="4463" xr:uid="{2364C608-F125-40F7-B896-2C2A59FFA55F}"/>
    <cellStyle name="Normal 4 2 3 3 2" xfId="4464" xr:uid="{6C0568C8-6AAF-4570-BEED-47A1FEAD2D16}"/>
    <cellStyle name="Normal 4 2 3 4" xfId="4465" xr:uid="{911D3621-9979-4ADE-957C-18449985CA1D}"/>
    <cellStyle name="Normal 4 2 3 5" xfId="4466" xr:uid="{614F190D-4797-46E6-8DA9-6B41EC73A71E}"/>
    <cellStyle name="Normal 4 2 4" xfId="2494" xr:uid="{6E1027B1-2A82-4D76-B299-E66B1348B4D2}"/>
    <cellStyle name="Normal 4 2 4 2" xfId="4392" xr:uid="{2F1FAD43-1823-42D8-A25E-B1A5A0931422}"/>
    <cellStyle name="Normal 4 2 4 2 2" xfId="4467" xr:uid="{EB3F8AAC-D5F6-4759-B5DE-5CCE5BB1A10D}"/>
    <cellStyle name="Normal 4 2 4 2 3" xfId="4694" xr:uid="{9CB5283C-85FE-4911-A285-97119244D4FE}"/>
    <cellStyle name="Normal 4 2 4 2 4" xfId="4613" xr:uid="{2E4DD185-9909-4D5E-B3A7-82A9D9DE69CC}"/>
    <cellStyle name="Normal 4 2 4 3" xfId="4576" xr:uid="{81A15AED-B171-40AD-8E99-A46EF9FFC06C}"/>
    <cellStyle name="Normal 4 2 4 4" xfId="4714" xr:uid="{692EDDE4-DF02-44CF-AFA0-DDF1616AE230}"/>
    <cellStyle name="Normal 4 2 5" xfId="1168" xr:uid="{28D8AFB9-6668-4396-8282-51BB0A66B913}"/>
    <cellStyle name="Normal 4 2 6" xfId="4558" xr:uid="{EFECEF1E-50A6-47C4-9317-5FF8CC6C7695}"/>
    <cellStyle name="Normal 4 2 7" xfId="5351" xr:uid="{3FB7CC79-B4D5-4B3E-828B-6B20E4E41A07}"/>
    <cellStyle name="Normal 4 3" xfId="528" xr:uid="{D2EE7BF3-7957-4D41-AA00-5F1CAE6A9214}"/>
    <cellStyle name="Normal 4 3 2" xfId="1170" xr:uid="{8D3E2FD6-5337-4B5E-A76A-5A1046CA06EE}"/>
    <cellStyle name="Normal 4 3 2 2" xfId="1171" xr:uid="{B57D513A-2B1F-4281-9EFB-BB593FAED338}"/>
    <cellStyle name="Normal 4 3 2 3" xfId="1172" xr:uid="{FE872A0D-B8A0-4A08-9855-90F2E043E260}"/>
    <cellStyle name="Normal 4 3 3" xfId="1169" xr:uid="{E79931F0-CE09-412E-A332-3B9CF2100FA6}"/>
    <cellStyle name="Normal 4 3 3 2" xfId="4434" xr:uid="{1AD1C8F0-EEAA-4922-B050-3DB2A2E81945}"/>
    <cellStyle name="Normal 4 3 4" xfId="2812" xr:uid="{35E8B4F5-02CE-4612-8387-DFD3E1887ACA}"/>
    <cellStyle name="Normal 4 3 4 2" xfId="5363" xr:uid="{D984B739-D08C-4278-BCA4-F23E912021C5}"/>
    <cellStyle name="Normal 4 3 5" xfId="2813" xr:uid="{2DE91A9B-F401-4303-BD00-D8419E1D7A22}"/>
    <cellStyle name="Normal 4 3 5 2" xfId="2814" xr:uid="{2AC0C267-582D-4669-A1DF-1920B559E218}"/>
    <cellStyle name="Normal 4 3 5 3" xfId="2815" xr:uid="{534C68DB-2A7F-4A39-9CEE-A1F8964F8C9B}"/>
    <cellStyle name="Normal 4 3 5 3 2" xfId="2816" xr:uid="{2E5ABB43-1C2D-4470-BE87-7BC1E5F5A14D}"/>
    <cellStyle name="Normal 4 3 5 3 3" xfId="4311" xr:uid="{3C70A5C4-4623-4E76-B060-1845C5E9F004}"/>
    <cellStyle name="Normal 4 3 6" xfId="4314" xr:uid="{D61C8A26-7660-4DE1-A140-C7ECCA2AAF67}"/>
    <cellStyle name="Normal 4 3 7" xfId="5346" xr:uid="{DD4F63F4-9FB1-45AE-B629-F6D502854176}"/>
    <cellStyle name="Normal 4 4" xfId="453" xr:uid="{EA989D09-0902-42FF-BD85-63D883FE4EA1}"/>
    <cellStyle name="Normal 4 4 2" xfId="2495" xr:uid="{BCD96ABB-AE2A-408E-B227-2DA96CDE1D2C}"/>
    <cellStyle name="Normal 4 4 2 2" xfId="5355" xr:uid="{D65CF6BD-7506-47A9-AA47-2B73255C6B77}"/>
    <cellStyle name="Normal 4 4 3" xfId="2503" xr:uid="{7D7C118F-D6FD-49B4-B681-78FFBEC053AF}"/>
    <cellStyle name="Normal 4 4 3 2" xfId="4317" xr:uid="{018E358F-B0E4-4F4C-92CD-ADAFB7055DF1}"/>
    <cellStyle name="Normal 4 4 3 3" xfId="4316" xr:uid="{D0CA4AF7-E53B-417E-BBF8-5B47B390B698}"/>
    <cellStyle name="Normal 4 4 4" xfId="4747" xr:uid="{3FE85C70-EECD-4800-A9C7-33D1392C6781}"/>
    <cellStyle name="Normal 4 4 4 2" xfId="5364" xr:uid="{B4F8A4BC-EF8B-4580-8C31-89F58C5B38C9}"/>
    <cellStyle name="Normal 4 4 5" xfId="5345" xr:uid="{BF87AD51-B64D-4300-938D-7B107AE464A3}"/>
    <cellStyle name="Normal 4 5" xfId="2496" xr:uid="{0094EE99-E2A6-4AD3-9A38-3033446B5E0E}"/>
    <cellStyle name="Normal 4 5 2" xfId="4391" xr:uid="{3D450052-0EFC-485D-AA86-E4F5BB6C4A6C}"/>
    <cellStyle name="Normal 4 6" xfId="2497" xr:uid="{AB5D4E69-E4D0-45BF-94C1-3064D31D5BCD}"/>
    <cellStyle name="Normal 4 7" xfId="900" xr:uid="{BED73AC1-432D-4836-99E2-1248EE0A4E6E}"/>
    <cellStyle name="Normal 4 8" xfId="5350" xr:uid="{829A2C2D-4186-40B8-AEA2-28B906D2C46E}"/>
    <cellStyle name="Normal 40" xfId="4393" xr:uid="{CB2EE9A1-730E-4DC0-86ED-7A28AB82EFF5}"/>
    <cellStyle name="Normal 40 2" xfId="4394" xr:uid="{77B128C1-48D5-45A4-8800-79D42F7293D5}"/>
    <cellStyle name="Normal 40 2 2" xfId="4395" xr:uid="{20FC4BC1-0511-4037-A0C2-6296D206BBC6}"/>
    <cellStyle name="Normal 40 3" xfId="4396" xr:uid="{7C5DD214-1CFE-4BFA-B846-3FE8E8640BC5}"/>
    <cellStyle name="Normal 41" xfId="4397" xr:uid="{41E5DCEB-435F-4B17-BAF5-8B98C28B41D6}"/>
    <cellStyle name="Normal 41 2" xfId="4398" xr:uid="{CD643F85-3CF6-4764-95F0-2FD0E6D969F0}"/>
    <cellStyle name="Normal 42" xfId="4399" xr:uid="{3C78741D-63BF-427C-965F-F8884A19CFC9}"/>
    <cellStyle name="Normal 42 2" xfId="4400" xr:uid="{05BAD7AB-F986-4E42-9BA0-E327B2C39A90}"/>
    <cellStyle name="Normal 43" xfId="4401" xr:uid="{E709359F-538B-4B43-9162-B7E3FAEF1026}"/>
    <cellStyle name="Normal 43 2" xfId="4402" xr:uid="{665E2EA7-707D-41ED-AE2C-240C37ABD70B}"/>
    <cellStyle name="Normal 44" xfId="4412" xr:uid="{F4477194-CD11-44F1-AF1F-1BE65C390FFD}"/>
    <cellStyle name="Normal 44 2" xfId="4413" xr:uid="{88FA1190-7A7D-46BC-BD90-F98898196C1B}"/>
    <cellStyle name="Normal 45" xfId="4674" xr:uid="{35D0DD5A-D63E-451F-9D7D-1EB2165DD965}"/>
    <cellStyle name="Normal 45 2" xfId="5324" xr:uid="{61594DF3-5315-41FC-8745-EBF553A5C1D4}"/>
    <cellStyle name="Normal 45 3" xfId="5323" xr:uid="{1091ADCF-A8AE-4F1C-AD85-1645264B9F81}"/>
    <cellStyle name="Normal 5" xfId="61" xr:uid="{938F5CA8-86A0-4755-AEA2-6CDE1B1AE567}"/>
    <cellStyle name="Normal 5 10" xfId="291" xr:uid="{BB1293C1-D895-4809-8E8E-AA58D3764ED9}"/>
    <cellStyle name="Normal 5 10 2" xfId="529" xr:uid="{7A67188B-C335-41BE-A015-370F7D1F3F0D}"/>
    <cellStyle name="Normal 5 10 2 2" xfId="1173" xr:uid="{4F7171A6-7C73-494D-9B03-EC63D2DFB822}"/>
    <cellStyle name="Normal 5 10 2 3" xfId="2817" xr:uid="{80136F8F-443B-4039-9322-8D0AB96EAD8D}"/>
    <cellStyle name="Normal 5 10 2 4" xfId="2818" xr:uid="{06E86AE2-522A-431C-9760-638D11846AE2}"/>
    <cellStyle name="Normal 5 10 3" xfId="1174" xr:uid="{82F307F4-C36D-43CA-8492-F34165AF530D}"/>
    <cellStyle name="Normal 5 10 3 2" xfId="2819" xr:uid="{AE1F1BBD-2437-43F6-A98C-EF079AE3B020}"/>
    <cellStyle name="Normal 5 10 3 3" xfId="2820" xr:uid="{02F22226-0597-487F-A845-DE14A922C172}"/>
    <cellStyle name="Normal 5 10 3 4" xfId="2821" xr:uid="{8816D559-3EE3-4100-B35F-ABE5D3FA66AC}"/>
    <cellStyle name="Normal 5 10 4" xfId="2822" xr:uid="{BAE9781A-F3CB-4B18-97A1-FFD4A15B76BC}"/>
    <cellStyle name="Normal 5 10 5" xfId="2823" xr:uid="{77F284A6-CC9E-481E-9246-3BE10E6CA0CF}"/>
    <cellStyle name="Normal 5 10 6" xfId="2824" xr:uid="{9804AF9D-3849-4D90-9847-03E33C732E51}"/>
    <cellStyle name="Normal 5 11" xfId="292" xr:uid="{59E24D02-5A6C-4AEC-B977-4F8D01A28B89}"/>
    <cellStyle name="Normal 5 11 2" xfId="1175" xr:uid="{84D61DCB-9AEE-48E9-91A4-B44701618E4E}"/>
    <cellStyle name="Normal 5 11 2 2" xfId="2825" xr:uid="{ED30586D-096B-4AD3-93D3-877E0AC0C1A0}"/>
    <cellStyle name="Normal 5 11 2 2 2" xfId="4403" xr:uid="{371F8801-7E59-417F-BBA1-98E9AE15842C}"/>
    <cellStyle name="Normal 5 11 2 2 3" xfId="4681" xr:uid="{731047BF-3F6C-477A-894D-1D0726FC142C}"/>
    <cellStyle name="Normal 5 11 2 3" xfId="2826" xr:uid="{AA60EC8D-85A5-432D-A60C-4E0792117B3B}"/>
    <cellStyle name="Normal 5 11 2 4" xfId="2827" xr:uid="{DD2BFD09-7935-4326-8A45-138BE0AF457A}"/>
    <cellStyle name="Normal 5 11 3" xfId="2828" xr:uid="{7222BEF7-C5AD-4073-96FE-9A241A34B373}"/>
    <cellStyle name="Normal 5 11 3 2" xfId="5340" xr:uid="{E92B747B-E9E7-4D73-AC07-BD6B62B4B8B0}"/>
    <cellStyle name="Normal 5 11 4" xfId="2829" xr:uid="{A8841598-9D70-4718-BADB-F5CF1543CF20}"/>
    <cellStyle name="Normal 5 11 4 2" xfId="4577" xr:uid="{3E39E701-EA30-4C30-A12A-BF2440DC7CCE}"/>
    <cellStyle name="Normal 5 11 4 3" xfId="4682" xr:uid="{6A35FA12-5BA9-4850-A899-DED1989F4702}"/>
    <cellStyle name="Normal 5 11 4 4" xfId="4606" xr:uid="{2FB6CAC5-1442-4BC8-AB45-EA13B63378AB}"/>
    <cellStyle name="Normal 5 11 5" xfId="2830" xr:uid="{959D4232-10F7-4CEA-80AC-A01B4D5A6446}"/>
    <cellStyle name="Normal 5 12" xfId="1176" xr:uid="{8CA8F235-A3B8-43A8-9E8E-AAC35C7AFFD7}"/>
    <cellStyle name="Normal 5 12 2" xfId="2831" xr:uid="{CC512D17-F8DA-482E-B7B3-A22AF0812550}"/>
    <cellStyle name="Normal 5 12 3" xfId="2832" xr:uid="{F68EAF27-5DA6-497D-9DAB-65902A12BC49}"/>
    <cellStyle name="Normal 5 12 4" xfId="2833" xr:uid="{4621CD85-BFBA-4FEB-A095-3191397358CB}"/>
    <cellStyle name="Normal 5 13" xfId="901" xr:uid="{04E65C08-37DE-498C-A546-22ADCD3FD6DA}"/>
    <cellStyle name="Normal 5 13 2" xfId="2834" xr:uid="{84FA3E37-02D4-4C06-989F-C98E24A4F528}"/>
    <cellStyle name="Normal 5 13 3" xfId="2835" xr:uid="{D71A1471-35C1-4616-AB14-B177253476C5}"/>
    <cellStyle name="Normal 5 13 4" xfId="2836" xr:uid="{3C4B5016-6846-4A5D-8440-B3E30B608306}"/>
    <cellStyle name="Normal 5 14" xfId="2837" xr:uid="{5121B3EB-2A09-4DC3-9535-6AC9BE71EB2C}"/>
    <cellStyle name="Normal 5 14 2" xfId="2838" xr:uid="{C75013A7-437D-4965-AFE1-C3B633A1280B}"/>
    <cellStyle name="Normal 5 15" xfId="2839" xr:uid="{39D27F8D-52A4-4664-82BA-FA05584BF9D9}"/>
    <cellStyle name="Normal 5 16" xfId="2840" xr:uid="{9CCEAC92-030F-4ADB-B660-EF4347A8C0C9}"/>
    <cellStyle name="Normal 5 17" xfId="2841" xr:uid="{886C669A-B761-4AD2-A423-F3DDD4E3E050}"/>
    <cellStyle name="Normal 5 18" xfId="5361" xr:uid="{E852F76F-565F-45A1-AD28-4694BFBF17F8}"/>
    <cellStyle name="Normal 5 2" xfId="62" xr:uid="{D391C983-632C-49CA-B863-0D0FDB42B45E}"/>
    <cellStyle name="Normal 5 2 2" xfId="187" xr:uid="{7A38D78E-ADDE-4D29-A27E-90F2D3630C57}"/>
    <cellStyle name="Normal 5 2 2 2" xfId="188" xr:uid="{04218240-A95F-4B68-8EC7-F59B925E81E7}"/>
    <cellStyle name="Normal 5 2 2 2 2" xfId="189" xr:uid="{E5F370B8-9A8A-4367-8548-53EEC49273AC}"/>
    <cellStyle name="Normal 5 2 2 2 2 2" xfId="190" xr:uid="{DC3EE2FF-5B69-45CA-8B46-9E538B7EBE12}"/>
    <cellStyle name="Normal 5 2 2 2 3" xfId="191" xr:uid="{86BDF280-C3D4-4ECA-8831-5325BBA09626}"/>
    <cellStyle name="Normal 5 2 2 2 4" xfId="4670" xr:uid="{4690A8E4-551E-4DC5-9CDD-1A872B1D3FAE}"/>
    <cellStyle name="Normal 5 2 2 2 5" xfId="5300" xr:uid="{1C6B5D76-89EF-4B4C-BC89-DA1FC91EC103}"/>
    <cellStyle name="Normal 5 2 2 3" xfId="192" xr:uid="{F2944329-DEB7-42AB-8E59-7CB3E97CC0D1}"/>
    <cellStyle name="Normal 5 2 2 3 2" xfId="193" xr:uid="{D8668C42-D66B-44A7-8509-991D682C5AB9}"/>
    <cellStyle name="Normal 5 2 2 4" xfId="194" xr:uid="{EF9F6EC4-61C0-4836-A282-DD8D9EEA146B}"/>
    <cellStyle name="Normal 5 2 2 5" xfId="293" xr:uid="{1212E461-5DA0-4592-9CCC-2B00F2EFD7CD}"/>
    <cellStyle name="Normal 5 2 2 6" xfId="4596" xr:uid="{BC58CD60-D017-457D-BA0B-3D32C891934B}"/>
    <cellStyle name="Normal 5 2 2 7" xfId="5329" xr:uid="{AA137683-E021-4D99-A63E-ECB465AB162A}"/>
    <cellStyle name="Normal 5 2 3" xfId="195" xr:uid="{ABA9AEE4-9FEF-4E95-B206-C1CD045D90A3}"/>
    <cellStyle name="Normal 5 2 3 2" xfId="196" xr:uid="{36BA7D4B-79DA-492F-A6CD-96D9FAC032E4}"/>
    <cellStyle name="Normal 5 2 3 2 2" xfId="197" xr:uid="{1647CD46-E9F1-4629-9113-C6B8AFF15B52}"/>
    <cellStyle name="Normal 5 2 3 2 3" xfId="4559" xr:uid="{A0AB8796-D4CD-45D7-A6F2-3AECDE211DDD}"/>
    <cellStyle name="Normal 5 2 3 2 4" xfId="5301" xr:uid="{14A64664-69F6-483E-BEB3-7F83D03B2386}"/>
    <cellStyle name="Normal 5 2 3 3" xfId="198" xr:uid="{45791C6C-458C-41B7-BE3D-B99181EB5A4A}"/>
    <cellStyle name="Normal 5 2 3 3 2" xfId="4742" xr:uid="{5CB8C8E6-E350-4586-9CDA-22B06E91D905}"/>
    <cellStyle name="Normal 5 2 3 4" xfId="4404" xr:uid="{4E54A777-3D49-4EE2-AF6C-08714C148929}"/>
    <cellStyle name="Normal 5 2 3 4 2" xfId="4715" xr:uid="{2B884F75-1D52-4E93-8544-613CD12F934A}"/>
    <cellStyle name="Normal 5 2 3 5" xfId="4597" xr:uid="{961E046F-2737-45BE-A9DF-F85F56A2F515}"/>
    <cellStyle name="Normal 5 2 3 6" xfId="5321" xr:uid="{2777DEEA-FCFE-45F6-BDBC-1339CD2D5862}"/>
    <cellStyle name="Normal 5 2 3 7" xfId="5330" xr:uid="{58317375-3028-4E1B-840E-FAC02E69BF6B}"/>
    <cellStyle name="Normal 5 2 4" xfId="199" xr:uid="{9863465B-1ACE-4E13-BB66-1BCE036118F7}"/>
    <cellStyle name="Normal 5 2 4 2" xfId="200" xr:uid="{79580B07-7B44-432C-9438-E7971551C144}"/>
    <cellStyle name="Normal 5 2 5" xfId="201" xr:uid="{EE31B62F-9B98-4355-9898-F074AE944C8B}"/>
    <cellStyle name="Normal 5 2 6" xfId="186" xr:uid="{8229DFA8-3359-46FE-A79E-2409AE3BE6C6}"/>
    <cellStyle name="Normal 5 3" xfId="63" xr:uid="{02994E84-456D-4C10-98EA-F353867F81FC}"/>
    <cellStyle name="Normal 5 3 2" xfId="4406" xr:uid="{166E6ABC-370D-488B-8D1A-599942FDF7D2}"/>
    <cellStyle name="Normal 5 3 3" xfId="4405" xr:uid="{137ED6C4-F94F-4B6C-BDE2-60FC119F1C94}"/>
    <cellStyle name="Normal 5 4" xfId="99" xr:uid="{1AD1D8B8-3C38-443D-86EF-A5ADFC6DCB36}"/>
    <cellStyle name="Normal 5 4 10" xfId="2842" xr:uid="{0BB39573-A3CB-486E-AAFC-744D98492235}"/>
    <cellStyle name="Normal 5 4 11" xfId="2843" xr:uid="{84F959FE-8ED8-4E86-A102-79B623783466}"/>
    <cellStyle name="Normal 5 4 2" xfId="100" xr:uid="{846EFE16-D6A1-4A74-8A0B-8EB81D6A4DEC}"/>
    <cellStyle name="Normal 5 4 2 2" xfId="101" xr:uid="{7B26ECA5-F2DF-46C6-A6CE-4BD19E82B56D}"/>
    <cellStyle name="Normal 5 4 2 2 2" xfId="294" xr:uid="{8F3CC251-C23B-4CDB-BED9-68CDDFFC39C9}"/>
    <cellStyle name="Normal 5 4 2 2 2 2" xfId="530" xr:uid="{BA934A53-A101-4969-8BB0-6058EB0E0A53}"/>
    <cellStyle name="Normal 5 4 2 2 2 2 2" xfId="531" xr:uid="{94FD2E11-0E48-481D-80ED-22EE1F2C7BD1}"/>
    <cellStyle name="Normal 5 4 2 2 2 2 2 2" xfId="1177" xr:uid="{1E9AA770-2424-40ED-9324-4BDEA23FB2ED}"/>
    <cellStyle name="Normal 5 4 2 2 2 2 2 2 2" xfId="1178" xr:uid="{7D5286D0-8A9F-4B49-9D9D-355C84D19078}"/>
    <cellStyle name="Normal 5 4 2 2 2 2 2 3" xfId="1179" xr:uid="{F82C50C8-E83F-4852-A374-CD5C56EB6314}"/>
    <cellStyle name="Normal 5 4 2 2 2 2 3" xfId="1180" xr:uid="{7C803E6B-D2F2-45B2-86E8-9EFDF682A4EC}"/>
    <cellStyle name="Normal 5 4 2 2 2 2 3 2" xfId="1181" xr:uid="{4A79FD3D-892B-497F-AA3D-36953B9BB282}"/>
    <cellStyle name="Normal 5 4 2 2 2 2 4" xfId="1182" xr:uid="{B74C65B2-C4AF-443C-96C0-9330B2344427}"/>
    <cellStyle name="Normal 5 4 2 2 2 3" xfId="532" xr:uid="{08D751CD-986A-4AE9-9EFD-E9ED3C84BE0C}"/>
    <cellStyle name="Normal 5 4 2 2 2 3 2" xfId="1183" xr:uid="{2E48E43E-DF52-48C4-B714-C167318914F5}"/>
    <cellStyle name="Normal 5 4 2 2 2 3 2 2" xfId="1184" xr:uid="{7A881358-5014-4A5D-A5D7-787173B2804A}"/>
    <cellStyle name="Normal 5 4 2 2 2 3 3" xfId="1185" xr:uid="{168FF06C-554C-4CD1-BDDB-3F1C05B1757E}"/>
    <cellStyle name="Normal 5 4 2 2 2 3 4" xfId="2844" xr:uid="{B7F5F456-EE4D-4BAE-9C17-788583BE50EF}"/>
    <cellStyle name="Normal 5 4 2 2 2 4" xfId="1186" xr:uid="{5B4438E7-883F-4044-952E-F629A17CE985}"/>
    <cellStyle name="Normal 5 4 2 2 2 4 2" xfId="1187" xr:uid="{C842B452-5270-451D-B29C-0FD335A1D416}"/>
    <cellStyle name="Normal 5 4 2 2 2 5" xfId="1188" xr:uid="{DE38AFF0-A925-47F0-B9CA-B0DC78DCCBE4}"/>
    <cellStyle name="Normal 5 4 2 2 2 6" xfId="2845" xr:uid="{2DBC2FC5-8526-4CD9-9570-A2870A3C9063}"/>
    <cellStyle name="Normal 5 4 2 2 3" xfId="295" xr:uid="{80C71B8B-8090-473A-B12F-6287F91F8F22}"/>
    <cellStyle name="Normal 5 4 2 2 3 2" xfId="533" xr:uid="{A70FE168-66DF-44AA-8AE1-8556EF7771C5}"/>
    <cellStyle name="Normal 5 4 2 2 3 2 2" xfId="534" xr:uid="{A0EB1816-0E4D-4F9E-BC7F-DAE45D031892}"/>
    <cellStyle name="Normal 5 4 2 2 3 2 2 2" xfId="1189" xr:uid="{46137FA7-8383-4AD4-887E-83E2A432DF9E}"/>
    <cellStyle name="Normal 5 4 2 2 3 2 2 2 2" xfId="1190" xr:uid="{A1C58DA8-71EE-43D5-9195-115DC79FE19F}"/>
    <cellStyle name="Normal 5 4 2 2 3 2 2 3" xfId="1191" xr:uid="{950A9061-5A98-41D0-9F37-E44BBA377B49}"/>
    <cellStyle name="Normal 5 4 2 2 3 2 3" xfId="1192" xr:uid="{ECA3DDCF-697B-4B0D-997E-B8C18A598CC5}"/>
    <cellStyle name="Normal 5 4 2 2 3 2 3 2" xfId="1193" xr:uid="{13289378-223F-4B2E-B847-B1D57AE68599}"/>
    <cellStyle name="Normal 5 4 2 2 3 2 4" xfId="1194" xr:uid="{8846C27A-35B2-4DDA-9BBB-7802CFDD1230}"/>
    <cellStyle name="Normal 5 4 2 2 3 3" xfId="535" xr:uid="{6B6EA9B8-18AF-47D3-8931-5AFB6F06A5E5}"/>
    <cellStyle name="Normal 5 4 2 2 3 3 2" xfId="1195" xr:uid="{F499DF0B-3727-4398-B435-6E565091BCC2}"/>
    <cellStyle name="Normal 5 4 2 2 3 3 2 2" xfId="1196" xr:uid="{4A01A896-685B-4A20-9B46-F9D3B25D3AF4}"/>
    <cellStyle name="Normal 5 4 2 2 3 3 3" xfId="1197" xr:uid="{E5864186-ABAE-405B-8C64-4BE9351F4B05}"/>
    <cellStyle name="Normal 5 4 2 2 3 4" xfId="1198" xr:uid="{05EE7477-AF92-4FD6-B8EA-EA72AEE57D62}"/>
    <cellStyle name="Normal 5 4 2 2 3 4 2" xfId="1199" xr:uid="{34D00AE6-A228-43A3-AD1D-9AFFD3F93F6C}"/>
    <cellStyle name="Normal 5 4 2 2 3 5" xfId="1200" xr:uid="{6EC940D2-EA49-4F36-AF84-851C5144938D}"/>
    <cellStyle name="Normal 5 4 2 2 4" xfId="536" xr:uid="{A270886E-EF75-4C89-A5BD-F0FF6C068771}"/>
    <cellStyle name="Normal 5 4 2 2 4 2" xfId="537" xr:uid="{261C09D6-A68B-4669-B1F9-8B0840B19A86}"/>
    <cellStyle name="Normal 5 4 2 2 4 2 2" xfId="1201" xr:uid="{A43C28D4-2BBE-442F-9E5E-F196D8F4B646}"/>
    <cellStyle name="Normal 5 4 2 2 4 2 2 2" xfId="1202" xr:uid="{C412D048-D0F7-49F8-B571-DCDA6536728E}"/>
    <cellStyle name="Normal 5 4 2 2 4 2 3" xfId="1203" xr:uid="{4A891140-5AF1-4FF4-BB0E-24859BA31658}"/>
    <cellStyle name="Normal 5 4 2 2 4 3" xfId="1204" xr:uid="{D1B8ED2E-0637-47E1-A79A-FB909E6D5EC6}"/>
    <cellStyle name="Normal 5 4 2 2 4 3 2" xfId="1205" xr:uid="{1E55978F-6030-412B-AAEB-124260E800EE}"/>
    <cellStyle name="Normal 5 4 2 2 4 4" xfId="1206" xr:uid="{6388097D-E2A0-4CFF-948D-16FFE6C2C7B3}"/>
    <cellStyle name="Normal 5 4 2 2 5" xfId="538" xr:uid="{C59525D8-51AD-4DCB-9BC2-546B7F563330}"/>
    <cellStyle name="Normal 5 4 2 2 5 2" xfId="1207" xr:uid="{0DDF9B9C-4218-4F53-B7E8-7D598062D16E}"/>
    <cellStyle name="Normal 5 4 2 2 5 2 2" xfId="1208" xr:uid="{0AB45246-2FA2-4CF0-B436-F348CD202FA6}"/>
    <cellStyle name="Normal 5 4 2 2 5 3" xfId="1209" xr:uid="{09353719-1FE6-4DBD-AE13-FF7FBDC175AA}"/>
    <cellStyle name="Normal 5 4 2 2 5 4" xfId="2846" xr:uid="{1131A6A8-9D68-49FF-BADC-08ED67560C42}"/>
    <cellStyle name="Normal 5 4 2 2 6" xfId="1210" xr:uid="{3A76FBCB-A625-426B-A175-663D1088F3A7}"/>
    <cellStyle name="Normal 5 4 2 2 6 2" xfId="1211" xr:uid="{BCC2A9BC-AD17-4CCE-9307-C18E09B637E3}"/>
    <cellStyle name="Normal 5 4 2 2 7" xfId="1212" xr:uid="{C48FE2A8-5431-42FC-B51C-42906244FE38}"/>
    <cellStyle name="Normal 5 4 2 2 8" xfId="2847" xr:uid="{C95318E0-1166-4BA6-A0BF-87366135D134}"/>
    <cellStyle name="Normal 5 4 2 3" xfId="296" xr:uid="{B34607AC-FB28-43EF-870B-3C407EDD6616}"/>
    <cellStyle name="Normal 5 4 2 3 2" xfId="539" xr:uid="{3586758D-79D2-4D4D-9FBA-AF32599D4B9F}"/>
    <cellStyle name="Normal 5 4 2 3 2 2" xfId="540" xr:uid="{709C18D4-8E83-41B4-92A3-32094A0C5292}"/>
    <cellStyle name="Normal 5 4 2 3 2 2 2" xfId="1213" xr:uid="{9F277FC1-7B55-43E4-A89A-3B379BFF8880}"/>
    <cellStyle name="Normal 5 4 2 3 2 2 2 2" xfId="1214" xr:uid="{917F221D-2AA1-40F7-8C1F-D77CD27EC5BE}"/>
    <cellStyle name="Normal 5 4 2 3 2 2 3" xfId="1215" xr:uid="{65284EDC-B7D8-4C28-80C1-6BF588CCADCE}"/>
    <cellStyle name="Normal 5 4 2 3 2 3" xfId="1216" xr:uid="{A8B0B895-3D47-415D-B6BB-89D7EF3E8C2F}"/>
    <cellStyle name="Normal 5 4 2 3 2 3 2" xfId="1217" xr:uid="{39083983-8AA0-4D4A-BB8D-B2BC6E2E60AC}"/>
    <cellStyle name="Normal 5 4 2 3 2 4" xfId="1218" xr:uid="{34E7640A-2B27-4CEA-80A0-0A004E02F12F}"/>
    <cellStyle name="Normal 5 4 2 3 3" xfId="541" xr:uid="{BB3E9233-C5FB-4E22-B231-9FF0DEFEF319}"/>
    <cellStyle name="Normal 5 4 2 3 3 2" xfId="1219" xr:uid="{A6EC5081-4EDA-4ED4-8848-D2F116CAC1EA}"/>
    <cellStyle name="Normal 5 4 2 3 3 2 2" xfId="1220" xr:uid="{78D77FCC-FF13-4710-BDBF-92DD63F306DE}"/>
    <cellStyle name="Normal 5 4 2 3 3 3" xfId="1221" xr:uid="{9D7364F1-A0E3-4E3E-9C27-0DD9150875D3}"/>
    <cellStyle name="Normal 5 4 2 3 3 4" xfId="2848" xr:uid="{5C6F1D23-6F9B-48FD-A347-E7E4603BCB02}"/>
    <cellStyle name="Normal 5 4 2 3 4" xfId="1222" xr:uid="{795EC3D7-9660-47ED-80CE-191F1C9324C1}"/>
    <cellStyle name="Normal 5 4 2 3 4 2" xfId="1223" xr:uid="{118B1CE6-A700-4C9C-8E3A-F5106871FF7C}"/>
    <cellStyle name="Normal 5 4 2 3 5" xfId="1224" xr:uid="{85E67528-7081-4CE8-8FA3-A9A286BA78A2}"/>
    <cellStyle name="Normal 5 4 2 3 6" xfId="2849" xr:uid="{630B127F-081A-4B24-8252-A355B7195505}"/>
    <cellStyle name="Normal 5 4 2 4" xfId="297" xr:uid="{29E9EF00-72CA-4626-81E1-D965C293E4A3}"/>
    <cellStyle name="Normal 5 4 2 4 2" xfId="542" xr:uid="{CBEF8C93-FB4A-4C70-9FA0-1E24AC84F222}"/>
    <cellStyle name="Normal 5 4 2 4 2 2" xfId="543" xr:uid="{2D4FCCA9-37B7-4548-8E1E-66C47FDFDAC6}"/>
    <cellStyle name="Normal 5 4 2 4 2 2 2" xfId="1225" xr:uid="{4A5A6DD2-0792-4054-8F24-B4BBBA87E6F8}"/>
    <cellStyle name="Normal 5 4 2 4 2 2 2 2" xfId="1226" xr:uid="{A3EB621B-F085-471F-93B5-F54BF278F50D}"/>
    <cellStyle name="Normal 5 4 2 4 2 2 3" xfId="1227" xr:uid="{E2557850-A75D-4D7A-BF40-74836EF44E4E}"/>
    <cellStyle name="Normal 5 4 2 4 2 3" xfId="1228" xr:uid="{3651BD11-722E-4BBE-9472-0277F0E419C9}"/>
    <cellStyle name="Normal 5 4 2 4 2 3 2" xfId="1229" xr:uid="{FE35AB6A-30D0-4DFE-B702-4BDA13555F95}"/>
    <cellStyle name="Normal 5 4 2 4 2 4" xfId="1230" xr:uid="{A98BAF46-B29F-47C0-A7F2-900B3D8FD6B2}"/>
    <cellStyle name="Normal 5 4 2 4 3" xfId="544" xr:uid="{2C042B5C-3085-4A4A-9A19-6B5BF4900210}"/>
    <cellStyle name="Normal 5 4 2 4 3 2" xfId="1231" xr:uid="{A038DF5A-9A27-41E0-863D-1F38EADAAB6D}"/>
    <cellStyle name="Normal 5 4 2 4 3 2 2" xfId="1232" xr:uid="{F81264F3-70A2-49BC-9AE5-7E53F3592CCD}"/>
    <cellStyle name="Normal 5 4 2 4 3 3" xfId="1233" xr:uid="{708B0774-33BE-4C28-8454-A1A35FDBFF3A}"/>
    <cellStyle name="Normal 5 4 2 4 4" xfId="1234" xr:uid="{F7C83396-AA4E-45F4-A945-21FDA3CEEDCE}"/>
    <cellStyle name="Normal 5 4 2 4 4 2" xfId="1235" xr:uid="{CEC7122A-DA65-4EEF-9CDB-C19C8ADA93A0}"/>
    <cellStyle name="Normal 5 4 2 4 5" xfId="1236" xr:uid="{9F778A78-8ACF-4D41-8C27-3555B4D06224}"/>
    <cellStyle name="Normal 5 4 2 5" xfId="298" xr:uid="{54AFB63A-5658-453F-8355-90431436AD7C}"/>
    <cellStyle name="Normal 5 4 2 5 2" xfId="545" xr:uid="{A3F16373-57FD-4477-BDD5-F8F29E8D69F9}"/>
    <cellStyle name="Normal 5 4 2 5 2 2" xfId="1237" xr:uid="{6B9BEAEB-A866-47BF-A17C-20238F024DB9}"/>
    <cellStyle name="Normal 5 4 2 5 2 2 2" xfId="1238" xr:uid="{BDCEFAAC-691D-41EB-8CE8-2C041515A3DF}"/>
    <cellStyle name="Normal 5 4 2 5 2 3" xfId="1239" xr:uid="{E4C930BA-567A-4766-B959-A9F8DA49518E}"/>
    <cellStyle name="Normal 5 4 2 5 3" xfId="1240" xr:uid="{625DD374-1112-448F-941B-4FEB76BDCFFF}"/>
    <cellStyle name="Normal 5 4 2 5 3 2" xfId="1241" xr:uid="{51194DB1-A989-49E2-A635-94827E3020D5}"/>
    <cellStyle name="Normal 5 4 2 5 4" xfId="1242" xr:uid="{4BE1A6DC-ACD8-4C0C-97F6-A7E8799C93FE}"/>
    <cellStyle name="Normal 5 4 2 6" xfId="546" xr:uid="{C4AAA17E-3CEF-4CED-B41E-3AA9BD7D3ACC}"/>
    <cellStyle name="Normal 5 4 2 6 2" xfId="1243" xr:uid="{C0F4A647-6343-45EA-9695-AD9EC284025B}"/>
    <cellStyle name="Normal 5 4 2 6 2 2" xfId="1244" xr:uid="{64356256-AD9F-48ED-94CD-779943432907}"/>
    <cellStyle name="Normal 5 4 2 6 2 3" xfId="4419" xr:uid="{60F125CD-38F1-466E-8D19-04E656371BFE}"/>
    <cellStyle name="Normal 5 4 2 6 3" xfId="1245" xr:uid="{2F035EBA-B818-4F7C-BFA3-4C2D41AD0D5E}"/>
    <cellStyle name="Normal 5 4 2 6 4" xfId="2850" xr:uid="{011AACFC-DBAC-4377-8939-188B5F64B7C7}"/>
    <cellStyle name="Normal 5 4 2 6 4 2" xfId="4584" xr:uid="{410281EC-F587-4385-962F-352E71B631A8}"/>
    <cellStyle name="Normal 5 4 2 6 4 3" xfId="4683" xr:uid="{C0016EC6-51E2-4D5B-B68A-286FEC3F6BE7}"/>
    <cellStyle name="Normal 5 4 2 6 4 4" xfId="4611" xr:uid="{32AA5E6E-3D11-40CA-B3F9-C94C26FD42A4}"/>
    <cellStyle name="Normal 5 4 2 7" xfId="1246" xr:uid="{A3379D05-FC9D-48D3-94DD-5238E87AD457}"/>
    <cellStyle name="Normal 5 4 2 7 2" xfId="1247" xr:uid="{32865C80-F3DD-49A5-B111-E430688842D8}"/>
    <cellStyle name="Normal 5 4 2 8" xfId="1248" xr:uid="{874A425F-DD2C-449C-B99D-0A1067EDA4E7}"/>
    <cellStyle name="Normal 5 4 2 9" xfId="2851" xr:uid="{35C9E9E9-98C1-479D-AF7F-4EBA7FF83E55}"/>
    <cellStyle name="Normal 5 4 3" xfId="102" xr:uid="{2DBADED4-0EF9-4F67-833A-0B36288217FE}"/>
    <cellStyle name="Normal 5 4 3 2" xfId="103" xr:uid="{35E649E8-D21C-4A3D-ADCC-F2AA1FB98A2A}"/>
    <cellStyle name="Normal 5 4 3 2 2" xfId="547" xr:uid="{BD356BEF-06C1-4579-A457-1582884001A2}"/>
    <cellStyle name="Normal 5 4 3 2 2 2" xfId="548" xr:uid="{17825497-0520-4601-967C-4761FA777F7D}"/>
    <cellStyle name="Normal 5 4 3 2 2 2 2" xfId="1249" xr:uid="{73F3570B-F928-4BBD-8C4F-05857CC6473D}"/>
    <cellStyle name="Normal 5 4 3 2 2 2 2 2" xfId="1250" xr:uid="{CB350CC2-50D1-44CE-8AB0-00FFCDDD4C67}"/>
    <cellStyle name="Normal 5 4 3 2 2 2 3" xfId="1251" xr:uid="{2F25FB1F-E2DE-460A-968E-2AB028076BE5}"/>
    <cellStyle name="Normal 5 4 3 2 2 3" xfId="1252" xr:uid="{7C14F5BE-3CE2-429B-8900-C868767854AB}"/>
    <cellStyle name="Normal 5 4 3 2 2 3 2" xfId="1253" xr:uid="{19E67832-021A-4A6A-92BA-C6958A9381EE}"/>
    <cellStyle name="Normal 5 4 3 2 2 4" xfId="1254" xr:uid="{6E64476F-1498-47EC-8A09-3FC7D2119A8F}"/>
    <cellStyle name="Normal 5 4 3 2 3" xfId="549" xr:uid="{2E82DC08-428B-47BC-BF0A-E7419809DF5F}"/>
    <cellStyle name="Normal 5 4 3 2 3 2" xfId="1255" xr:uid="{2D915B2F-7568-468D-9DB4-294BE995C69B}"/>
    <cellStyle name="Normal 5 4 3 2 3 2 2" xfId="1256" xr:uid="{2B700816-B9BE-4F98-9AE3-2BB78B84344C}"/>
    <cellStyle name="Normal 5 4 3 2 3 3" xfId="1257" xr:uid="{BEAED2BD-3CA0-4418-AFC2-B4B6D197D29C}"/>
    <cellStyle name="Normal 5 4 3 2 3 4" xfId="2852" xr:uid="{BE23F303-EF95-4794-9EB3-699F0F8E4A75}"/>
    <cellStyle name="Normal 5 4 3 2 4" xfId="1258" xr:uid="{FE772266-6EB0-44DF-B81E-A035891BE549}"/>
    <cellStyle name="Normal 5 4 3 2 4 2" xfId="1259" xr:uid="{A8AB81B7-9577-46BC-819D-38150F6FFBF8}"/>
    <cellStyle name="Normal 5 4 3 2 5" xfId="1260" xr:uid="{85F1C4A1-AA1E-4A1F-AD61-10F0C3416AD6}"/>
    <cellStyle name="Normal 5 4 3 2 6" xfId="2853" xr:uid="{D1F11FC9-E11E-4CF8-BFEF-1BA994CE949E}"/>
    <cellStyle name="Normal 5 4 3 3" xfId="299" xr:uid="{1414E7A3-F354-41B8-BF1D-1F05E4E5C330}"/>
    <cellStyle name="Normal 5 4 3 3 2" xfId="550" xr:uid="{3C2449F0-5F4E-4475-A471-37DDC06F8A98}"/>
    <cellStyle name="Normal 5 4 3 3 2 2" xfId="551" xr:uid="{EEB47A44-C937-4A75-86F2-A9CEE552E0E0}"/>
    <cellStyle name="Normal 5 4 3 3 2 2 2" xfId="1261" xr:uid="{DB0F9764-EA07-48FE-A386-575CDA60BE79}"/>
    <cellStyle name="Normal 5 4 3 3 2 2 2 2" xfId="1262" xr:uid="{A801B6B2-A5D0-402A-87AA-5BBCB6122548}"/>
    <cellStyle name="Normal 5 4 3 3 2 2 3" xfId="1263" xr:uid="{FEA9C95C-FC63-49D6-96A1-96EA65F3A97F}"/>
    <cellStyle name="Normal 5 4 3 3 2 3" xfId="1264" xr:uid="{444E844E-4000-418D-8400-1A9D748F3258}"/>
    <cellStyle name="Normal 5 4 3 3 2 3 2" xfId="1265" xr:uid="{EE0D57AA-3DFE-4AE5-AAA1-88D5351A8B9A}"/>
    <cellStyle name="Normal 5 4 3 3 2 4" xfId="1266" xr:uid="{E2172BD7-8A34-49FC-98F3-D18CE350678E}"/>
    <cellStyle name="Normal 5 4 3 3 3" xfId="552" xr:uid="{941DA6D8-958D-4F26-989F-F46B3F7EEB6C}"/>
    <cellStyle name="Normal 5 4 3 3 3 2" xfId="1267" xr:uid="{B403D6A9-777B-4E8C-969A-E14BA52BD111}"/>
    <cellStyle name="Normal 5 4 3 3 3 2 2" xfId="1268" xr:uid="{B7EA5203-2494-4CA4-89A6-5EB5178DAD49}"/>
    <cellStyle name="Normal 5 4 3 3 3 3" xfId="1269" xr:uid="{162E0009-C0F6-440C-B5AA-C82477371EF8}"/>
    <cellStyle name="Normal 5 4 3 3 4" xfId="1270" xr:uid="{21B1319D-FD02-4215-8456-3F81CB869B21}"/>
    <cellStyle name="Normal 5 4 3 3 4 2" xfId="1271" xr:uid="{12DE45B2-1085-4564-AEBF-23BAE31F6AE7}"/>
    <cellStyle name="Normal 5 4 3 3 5" xfId="1272" xr:uid="{DD4B82B5-2014-40A3-9454-3CEDCDCE2E7B}"/>
    <cellStyle name="Normal 5 4 3 4" xfId="300" xr:uid="{5F8B2CB1-1F14-481F-BAE4-3C449B034F3F}"/>
    <cellStyle name="Normal 5 4 3 4 2" xfId="553" xr:uid="{5A6ECA18-31F5-4C1C-8C83-75378609C4D2}"/>
    <cellStyle name="Normal 5 4 3 4 2 2" xfId="1273" xr:uid="{C9B425DD-D5C1-42A0-90DB-F20AFAB23020}"/>
    <cellStyle name="Normal 5 4 3 4 2 2 2" xfId="1274" xr:uid="{F0C78694-5EE2-4378-8EA4-32F00076B8DD}"/>
    <cellStyle name="Normal 5 4 3 4 2 3" xfId="1275" xr:uid="{3137D4F3-2DF9-455C-A963-EB908BD1E712}"/>
    <cellStyle name="Normal 5 4 3 4 3" xfId="1276" xr:uid="{641C69BC-C7C9-490A-A902-229F1B78F782}"/>
    <cellStyle name="Normal 5 4 3 4 3 2" xfId="1277" xr:uid="{4966F13A-E65F-4E29-9F18-658FC3A64A99}"/>
    <cellStyle name="Normal 5 4 3 4 4" xfId="1278" xr:uid="{7BFF2FE6-6988-4C9D-A340-D8556F1467CF}"/>
    <cellStyle name="Normal 5 4 3 5" xfId="554" xr:uid="{1CE2FFDB-E9DB-404D-93D2-B915C853C642}"/>
    <cellStyle name="Normal 5 4 3 5 2" xfId="1279" xr:uid="{D993F3F3-B241-4E6C-9500-C9B2CC715162}"/>
    <cellStyle name="Normal 5 4 3 5 2 2" xfId="1280" xr:uid="{4F9A555A-4D82-4EAF-B2F1-3CA26FAC20E1}"/>
    <cellStyle name="Normal 5 4 3 5 3" xfId="1281" xr:uid="{0A815CA6-90F0-43CB-86A6-7A500457A0AF}"/>
    <cellStyle name="Normal 5 4 3 5 4" xfId="2854" xr:uid="{CCD24D87-5D61-424C-AB43-45234D85D574}"/>
    <cellStyle name="Normal 5 4 3 6" xfId="1282" xr:uid="{B67B9481-249C-4F7F-9FA4-9BB832EF7276}"/>
    <cellStyle name="Normal 5 4 3 6 2" xfId="1283" xr:uid="{365D3850-8A80-41A8-B16E-9323D823949C}"/>
    <cellStyle name="Normal 5 4 3 7" xfId="1284" xr:uid="{816B7D56-FD1E-4195-B12F-27D332548341}"/>
    <cellStyle name="Normal 5 4 3 8" xfId="2855" xr:uid="{6417C3FD-E8C4-4DFD-B3B6-CD72A3956E52}"/>
    <cellStyle name="Normal 5 4 4" xfId="104" xr:uid="{B0D71B65-E6AC-417D-A05E-029D90986A43}"/>
    <cellStyle name="Normal 5 4 4 2" xfId="446" xr:uid="{D642E9DB-F73B-43B3-8667-DA0963EA80E6}"/>
    <cellStyle name="Normal 5 4 4 2 2" xfId="555" xr:uid="{0C35A88D-AC6B-4E34-94CC-DD79AAA8F421}"/>
    <cellStyle name="Normal 5 4 4 2 2 2" xfId="1285" xr:uid="{18D483EB-3836-4C1C-B100-E6C1F8302173}"/>
    <cellStyle name="Normal 5 4 4 2 2 2 2" xfId="1286" xr:uid="{1CEE7879-02D5-4D4B-B65F-536DBEDCFB22}"/>
    <cellStyle name="Normal 5 4 4 2 2 3" xfId="1287" xr:uid="{CE52BA73-9032-44A7-8594-8D185DD18D39}"/>
    <cellStyle name="Normal 5 4 4 2 2 4" xfId="2856" xr:uid="{B6A10588-FEB9-4016-98AA-3316C5E8AF0E}"/>
    <cellStyle name="Normal 5 4 4 2 3" xfId="1288" xr:uid="{662589DB-9C26-4F71-B603-816C9964A712}"/>
    <cellStyle name="Normal 5 4 4 2 3 2" xfId="1289" xr:uid="{370D3867-F83B-46A8-B44D-2C76F4F30E9F}"/>
    <cellStyle name="Normal 5 4 4 2 4" xfId="1290" xr:uid="{02871838-A162-4876-98CD-FC72C5C8486B}"/>
    <cellStyle name="Normal 5 4 4 2 5" xfId="2857" xr:uid="{E4B2EE76-E0FE-4FF4-9639-0027FA45D307}"/>
    <cellStyle name="Normal 5 4 4 3" xfId="556" xr:uid="{586DBCF9-F987-474D-B30F-84E5621539E3}"/>
    <cellStyle name="Normal 5 4 4 3 2" xfId="1291" xr:uid="{9EDE4010-5014-43D6-BA33-21473AFECE4D}"/>
    <cellStyle name="Normal 5 4 4 3 2 2" xfId="1292" xr:uid="{2FBC1F5A-A63E-4F1C-BE9C-A19E00E9D993}"/>
    <cellStyle name="Normal 5 4 4 3 3" xfId="1293" xr:uid="{F13D21E4-21AB-4BB0-A1D7-699333B51844}"/>
    <cellStyle name="Normal 5 4 4 3 4" xfId="2858" xr:uid="{AEFF9C4C-B15B-403E-8C8B-B51BDBAA219C}"/>
    <cellStyle name="Normal 5 4 4 4" xfId="1294" xr:uid="{C39B6689-62B9-46B2-A8D8-4A30A90C7BA2}"/>
    <cellStyle name="Normal 5 4 4 4 2" xfId="1295" xr:uid="{50165647-35E0-43AD-8D2E-DB90731D8229}"/>
    <cellStyle name="Normal 5 4 4 4 3" xfId="2859" xr:uid="{5DEFBD24-26FC-4A28-A4D2-351872E8E3D0}"/>
    <cellStyle name="Normal 5 4 4 4 4" xfId="2860" xr:uid="{18712A08-EE85-4C95-B805-B55AC9579CA7}"/>
    <cellStyle name="Normal 5 4 4 5" xfId="1296" xr:uid="{04261CF4-6017-41FF-9199-E3D35D664674}"/>
    <cellStyle name="Normal 5 4 4 6" xfId="2861" xr:uid="{F9A102F2-D26E-457B-851F-979774029C70}"/>
    <cellStyle name="Normal 5 4 4 7" xfId="2862" xr:uid="{DFEAE1F0-00F8-47D1-BD7D-8C510D9781F1}"/>
    <cellStyle name="Normal 5 4 5" xfId="301" xr:uid="{37CCF7D8-1D9C-4850-AC7B-12844B9CEEB4}"/>
    <cellStyle name="Normal 5 4 5 2" xfId="557" xr:uid="{E7AACE24-FFEA-4FBC-91C2-A9945BCA115F}"/>
    <cellStyle name="Normal 5 4 5 2 2" xfId="558" xr:uid="{76A7F622-942C-4884-B2F6-B826339B6F3E}"/>
    <cellStyle name="Normal 5 4 5 2 2 2" xfId="1297" xr:uid="{641FCD38-5728-4B04-B252-4EFE64157FB8}"/>
    <cellStyle name="Normal 5 4 5 2 2 2 2" xfId="1298" xr:uid="{1CFBE29D-1C31-4296-AB73-033ED1C9C472}"/>
    <cellStyle name="Normal 5 4 5 2 2 3" xfId="1299" xr:uid="{7408E4FE-8770-4870-903C-9DF2806357C3}"/>
    <cellStyle name="Normal 5 4 5 2 3" xfId="1300" xr:uid="{23ACE58A-5FFD-4F8C-8E59-BC52F4015970}"/>
    <cellStyle name="Normal 5 4 5 2 3 2" xfId="1301" xr:uid="{0FC5C533-B175-45B3-9A93-830E3021A3DF}"/>
    <cellStyle name="Normal 5 4 5 2 4" xfId="1302" xr:uid="{7F61D0C4-3159-4324-9D48-927ADCBC9109}"/>
    <cellStyle name="Normal 5 4 5 3" xfId="559" xr:uid="{C151451E-8BCA-40F3-86A5-E93C11E861B4}"/>
    <cellStyle name="Normal 5 4 5 3 2" xfId="1303" xr:uid="{700752C2-BE10-4F58-8412-C6C55D8C08AA}"/>
    <cellStyle name="Normal 5 4 5 3 2 2" xfId="1304" xr:uid="{39C7FD9A-00A5-4913-B45B-84A0BE9969B8}"/>
    <cellStyle name="Normal 5 4 5 3 3" xfId="1305" xr:uid="{FFD5E9BA-1154-4DF2-9D1F-8AD4DEDEA5B7}"/>
    <cellStyle name="Normal 5 4 5 3 4" xfId="2863" xr:uid="{B97A080D-0242-4007-A0E4-72361F201599}"/>
    <cellStyle name="Normal 5 4 5 4" xfId="1306" xr:uid="{AB5C5915-2CAC-403E-A8CA-9E1DAD0E0506}"/>
    <cellStyle name="Normal 5 4 5 4 2" xfId="1307" xr:uid="{F66F7883-EF86-4D10-B925-2363AD1A04C6}"/>
    <cellStyle name="Normal 5 4 5 5" xfId="1308" xr:uid="{4A62C58B-663E-4A53-8140-7C8CF553E7F7}"/>
    <cellStyle name="Normal 5 4 5 6" xfId="2864" xr:uid="{88CB1186-053A-446A-B4EF-BA413A14AC67}"/>
    <cellStyle name="Normal 5 4 6" xfId="302" xr:uid="{33A185F2-6BC3-4DA3-885D-BD453E278AF1}"/>
    <cellStyle name="Normal 5 4 6 2" xfId="560" xr:uid="{91CA6C28-6B63-41B8-B4A4-F2047554A50F}"/>
    <cellStyle name="Normal 5 4 6 2 2" xfId="1309" xr:uid="{688E6FBA-7F25-4751-A705-1ED4843E078D}"/>
    <cellStyle name="Normal 5 4 6 2 2 2" xfId="1310" xr:uid="{D395A732-0411-43B7-9C9E-33CDFF5B1BBB}"/>
    <cellStyle name="Normal 5 4 6 2 3" xfId="1311" xr:uid="{68DD9E1B-5E38-47E9-A449-E504A33AC102}"/>
    <cellStyle name="Normal 5 4 6 2 4" xfId="2865" xr:uid="{E1BBD4B0-60DC-4267-9DEE-34E779075C7A}"/>
    <cellStyle name="Normal 5 4 6 3" xfId="1312" xr:uid="{C1308CB4-CC41-40DB-9FD5-CDBA1ED40941}"/>
    <cellStyle name="Normal 5 4 6 3 2" xfId="1313" xr:uid="{B018180E-6E9A-4337-BCD2-43E9688CDDA9}"/>
    <cellStyle name="Normal 5 4 6 4" xfId="1314" xr:uid="{8D1C9A04-70D6-44E2-A4E5-571E984F938B}"/>
    <cellStyle name="Normal 5 4 6 5" xfId="2866" xr:uid="{6DF5FCCA-163C-4481-9AED-C72A73258279}"/>
    <cellStyle name="Normal 5 4 7" xfId="561" xr:uid="{D51F811B-E924-4BE4-8B76-08175E927217}"/>
    <cellStyle name="Normal 5 4 7 2" xfId="1315" xr:uid="{E6F1B261-FAAB-4315-B7A8-4ED8C3364897}"/>
    <cellStyle name="Normal 5 4 7 2 2" xfId="1316" xr:uid="{1640345E-0633-46E9-8DFA-54205D54DE85}"/>
    <cellStyle name="Normal 5 4 7 2 3" xfId="4418" xr:uid="{A0213D21-56BA-4C2C-9B5E-7AAE26846332}"/>
    <cellStyle name="Normal 5 4 7 3" xfId="1317" xr:uid="{59F4CFC6-D26E-4CC4-8B6F-03CD65594977}"/>
    <cellStyle name="Normal 5 4 7 4" xfId="2867" xr:uid="{4562BF98-6C8B-464F-BFB4-91BEEBB82191}"/>
    <cellStyle name="Normal 5 4 7 4 2" xfId="4583" xr:uid="{03DC73BF-CEAD-43D0-B1C3-761AD2E74CB7}"/>
    <cellStyle name="Normal 5 4 7 4 3" xfId="4684" xr:uid="{86EA9923-ECB5-4769-97B2-A9EC59AFE4D3}"/>
    <cellStyle name="Normal 5 4 7 4 4" xfId="4610" xr:uid="{B9BD2C98-E006-4D81-B8A3-9F7F26B31823}"/>
    <cellStyle name="Normal 5 4 8" xfId="1318" xr:uid="{2CA31049-F2F4-4DDD-9A66-5AE03A878A5D}"/>
    <cellStyle name="Normal 5 4 8 2" xfId="1319" xr:uid="{EBE27E24-9A49-47F1-B73C-7E72844D33DC}"/>
    <cellStyle name="Normal 5 4 8 3" xfId="2868" xr:uid="{79CA5BFE-32F3-4B49-BAD9-A6F17FB1A8C9}"/>
    <cellStyle name="Normal 5 4 8 4" xfId="2869" xr:uid="{1DE949BE-DF2A-4BFE-9F5D-49B263781DE2}"/>
    <cellStyle name="Normal 5 4 9" xfId="1320" xr:uid="{4ADAB143-8668-4463-905F-6457D06EEFC9}"/>
    <cellStyle name="Normal 5 5" xfId="105" xr:uid="{2264E8BB-92E9-4D18-8F33-12D6A45FCBE8}"/>
    <cellStyle name="Normal 5 5 10" xfId="2870" xr:uid="{47CAE420-A749-4FC7-9F0C-11B837C534F6}"/>
    <cellStyle name="Normal 5 5 11" xfId="2871" xr:uid="{8013761F-FC1F-43AF-9A9A-F06E88000217}"/>
    <cellStyle name="Normal 5 5 2" xfId="106" xr:uid="{12B02287-57F8-484A-8E22-34AAC765DEF0}"/>
    <cellStyle name="Normal 5 5 2 2" xfId="107" xr:uid="{5220A0D6-68E2-4247-A317-CDF3A5DDA75E}"/>
    <cellStyle name="Normal 5 5 2 2 2" xfId="303" xr:uid="{9005DDB1-D013-4FC7-B00A-B8160CC0A57E}"/>
    <cellStyle name="Normal 5 5 2 2 2 2" xfId="562" xr:uid="{491606B8-0B13-443B-9DD7-9C477B342F10}"/>
    <cellStyle name="Normal 5 5 2 2 2 2 2" xfId="1321" xr:uid="{823EA286-1C8B-4F4D-9AE5-8C8D2E3225F1}"/>
    <cellStyle name="Normal 5 5 2 2 2 2 2 2" xfId="1322" xr:uid="{40DFB7F2-3DF7-4B07-AF1C-3ABB7E5504C3}"/>
    <cellStyle name="Normal 5 5 2 2 2 2 3" xfId="1323" xr:uid="{8DAF368B-DBCA-4C4B-ACE4-72C1820C6669}"/>
    <cellStyle name="Normal 5 5 2 2 2 2 4" xfId="2872" xr:uid="{54974EF6-B779-41B7-82FF-894A7C8433F6}"/>
    <cellStyle name="Normal 5 5 2 2 2 3" xfId="1324" xr:uid="{EFDA8517-7E9C-405A-9F7E-2330118959EE}"/>
    <cellStyle name="Normal 5 5 2 2 2 3 2" xfId="1325" xr:uid="{8AB8CE85-B723-4273-8C09-9F13E3293550}"/>
    <cellStyle name="Normal 5 5 2 2 2 3 3" xfId="2873" xr:uid="{3FE52BE4-5E4C-4A10-9809-092F3FD75154}"/>
    <cellStyle name="Normal 5 5 2 2 2 3 4" xfId="2874" xr:uid="{0D9B6167-6786-49BA-AAA6-13BFB4A186E0}"/>
    <cellStyle name="Normal 5 5 2 2 2 4" xfId="1326" xr:uid="{92DB247B-E9E0-45AF-94CB-280D8E835EED}"/>
    <cellStyle name="Normal 5 5 2 2 2 5" xfId="2875" xr:uid="{47F15FF2-1225-4F65-AD20-DCB1D0F6EB8F}"/>
    <cellStyle name="Normal 5 5 2 2 2 6" xfId="2876" xr:uid="{977AFC17-DFBC-4BDC-A470-0FA340DE5925}"/>
    <cellStyle name="Normal 5 5 2 2 3" xfId="563" xr:uid="{FBBBB721-AC0C-4750-9676-680B1DC0CB3E}"/>
    <cellStyle name="Normal 5 5 2 2 3 2" xfId="1327" xr:uid="{12964E03-66FE-4243-9A5A-BE55EEAFFF56}"/>
    <cellStyle name="Normal 5 5 2 2 3 2 2" xfId="1328" xr:uid="{BC587DC0-1167-4B7E-9B1C-12062D6B878D}"/>
    <cellStyle name="Normal 5 5 2 2 3 2 3" xfId="2877" xr:uid="{0C0B459D-5884-4704-B227-5642BDA243A1}"/>
    <cellStyle name="Normal 5 5 2 2 3 2 4" xfId="2878" xr:uid="{0FFE9BD8-10D1-41B2-AA6A-CE6503DDF270}"/>
    <cellStyle name="Normal 5 5 2 2 3 3" xfId="1329" xr:uid="{86239EF3-B780-4EAD-8823-8E77512CEF73}"/>
    <cellStyle name="Normal 5 5 2 2 3 4" xfId="2879" xr:uid="{CC85F979-2CD8-459B-A33F-39040C4D0434}"/>
    <cellStyle name="Normal 5 5 2 2 3 5" xfId="2880" xr:uid="{C2E1073A-37C7-4AEB-ABEB-083FAAD45A5E}"/>
    <cellStyle name="Normal 5 5 2 2 4" xfId="1330" xr:uid="{A37A1878-9501-4D10-8C3D-19B9223A4336}"/>
    <cellStyle name="Normal 5 5 2 2 4 2" xfId="1331" xr:uid="{E2634CBD-7E05-4055-BB79-8CB7DB038F7F}"/>
    <cellStyle name="Normal 5 5 2 2 4 3" xfId="2881" xr:uid="{09EB16DF-824C-425D-B39E-86C717CF7FE8}"/>
    <cellStyle name="Normal 5 5 2 2 4 4" xfId="2882" xr:uid="{DFBF1DA8-B392-405C-8E85-51402B7A054F}"/>
    <cellStyle name="Normal 5 5 2 2 5" xfId="1332" xr:uid="{32F3CA61-9244-4DD7-B5CB-BCCF8E11C16C}"/>
    <cellStyle name="Normal 5 5 2 2 5 2" xfId="2883" xr:uid="{30C69B20-BBB7-45E5-86AB-D4D7632D9D24}"/>
    <cellStyle name="Normal 5 5 2 2 5 3" xfId="2884" xr:uid="{9021CEBD-F129-4A33-8EE3-F237BEB4F692}"/>
    <cellStyle name="Normal 5 5 2 2 5 4" xfId="2885" xr:uid="{0FA30DE5-FEE8-4B82-9AC5-E398A6076685}"/>
    <cellStyle name="Normal 5 5 2 2 6" xfId="2886" xr:uid="{2EDC215F-4373-448C-BEEA-EF73D8C310F4}"/>
    <cellStyle name="Normal 5 5 2 2 7" xfId="2887" xr:uid="{693AD6B9-DFE2-4CC4-8A60-DFDB90496906}"/>
    <cellStyle name="Normal 5 5 2 2 8" xfId="2888" xr:uid="{B1233FF2-B94C-4994-A9B7-AA28733286BF}"/>
    <cellStyle name="Normal 5 5 2 3" xfId="304" xr:uid="{9345F5B1-718F-4E87-8D99-9BE9E9A7118A}"/>
    <cellStyle name="Normal 5 5 2 3 2" xfId="564" xr:uid="{DC11B3DD-28A3-4343-A7F2-14BCB6D74A91}"/>
    <cellStyle name="Normal 5 5 2 3 2 2" xfId="565" xr:uid="{A7B18F42-47E5-4A2C-A1AE-2E900AB08140}"/>
    <cellStyle name="Normal 5 5 2 3 2 2 2" xfId="1333" xr:uid="{43881667-A8E9-464F-A952-9448A3A4F59D}"/>
    <cellStyle name="Normal 5 5 2 3 2 2 2 2" xfId="1334" xr:uid="{3070FAC2-7C95-435D-89B0-7C3A53F3F7E4}"/>
    <cellStyle name="Normal 5 5 2 3 2 2 3" xfId="1335" xr:uid="{7C499C8B-AE54-41EE-8A91-5096B53F34F6}"/>
    <cellStyle name="Normal 5 5 2 3 2 3" xfId="1336" xr:uid="{96AAC320-0D11-45F6-93E2-3BAF655DE0E7}"/>
    <cellStyle name="Normal 5 5 2 3 2 3 2" xfId="1337" xr:uid="{201B7FBF-5C60-4B09-B5B5-EAC2146AEC77}"/>
    <cellStyle name="Normal 5 5 2 3 2 4" xfId="1338" xr:uid="{B0BB1A31-AF18-4C5D-9BDE-FF1CA09E4A0A}"/>
    <cellStyle name="Normal 5 5 2 3 3" xfId="566" xr:uid="{1F377A6E-4603-46BD-A4B7-2B2B6781EC22}"/>
    <cellStyle name="Normal 5 5 2 3 3 2" xfId="1339" xr:uid="{E5BBFA7B-932F-457E-8F6C-24665FAC4614}"/>
    <cellStyle name="Normal 5 5 2 3 3 2 2" xfId="1340" xr:uid="{B411321C-41FE-4D61-9F90-9449802EC29E}"/>
    <cellStyle name="Normal 5 5 2 3 3 3" xfId="1341" xr:uid="{64C24ACE-B265-4ADB-B6C0-52A1FBF87399}"/>
    <cellStyle name="Normal 5 5 2 3 3 4" xfId="2889" xr:uid="{70230548-1653-4753-A6FD-92614B6CDB8E}"/>
    <cellStyle name="Normal 5 5 2 3 4" xfId="1342" xr:uid="{F8DBB1F2-006E-4F40-995C-D209407FBC9F}"/>
    <cellStyle name="Normal 5 5 2 3 4 2" xfId="1343" xr:uid="{051BC5F6-F623-4D42-B818-4FB04D89DE19}"/>
    <cellStyle name="Normal 5 5 2 3 5" xfId="1344" xr:uid="{E4923EB7-D680-4957-8CBE-3F33E48B912B}"/>
    <cellStyle name="Normal 5 5 2 3 6" xfId="2890" xr:uid="{D391D593-891B-445F-B86D-4F4E8BA775E9}"/>
    <cellStyle name="Normal 5 5 2 4" xfId="305" xr:uid="{024C2796-4646-45B4-A9F5-1ECC383546BC}"/>
    <cellStyle name="Normal 5 5 2 4 2" xfId="567" xr:uid="{A190C7DF-1C79-433D-A418-806D41D343ED}"/>
    <cellStyle name="Normal 5 5 2 4 2 2" xfId="1345" xr:uid="{1027C4A1-BFDB-4DF2-BEA8-CD09CD44A5A2}"/>
    <cellStyle name="Normal 5 5 2 4 2 2 2" xfId="1346" xr:uid="{CF824493-CE66-4906-AE37-AB501A361C6E}"/>
    <cellStyle name="Normal 5 5 2 4 2 3" xfId="1347" xr:uid="{202C7563-F8A3-45F7-9120-A047AF128223}"/>
    <cellStyle name="Normal 5 5 2 4 2 4" xfId="2891" xr:uid="{5075FCD9-F16A-4BA5-AB57-1F9DC177A8EE}"/>
    <cellStyle name="Normal 5 5 2 4 3" xfId="1348" xr:uid="{A701D6CC-E048-451B-B84B-3A4F8C453E46}"/>
    <cellStyle name="Normal 5 5 2 4 3 2" xfId="1349" xr:uid="{E8A40E4B-1D17-4DDF-954B-23C79039144D}"/>
    <cellStyle name="Normal 5 5 2 4 4" xfId="1350" xr:uid="{90ABE195-5749-41FF-B813-E56B532DFD20}"/>
    <cellStyle name="Normal 5 5 2 4 5" xfId="2892" xr:uid="{482EE944-7CC7-4E14-AE02-7A01BEBCB31A}"/>
    <cellStyle name="Normal 5 5 2 5" xfId="306" xr:uid="{90461CC4-EB0C-4F14-A07B-90BB2365B0FE}"/>
    <cellStyle name="Normal 5 5 2 5 2" xfId="1351" xr:uid="{3C248517-613E-45BA-81F6-28C2BA1A937E}"/>
    <cellStyle name="Normal 5 5 2 5 2 2" xfId="1352" xr:uid="{7CE8FEF7-F16F-4B94-9204-8792F23483F8}"/>
    <cellStyle name="Normal 5 5 2 5 3" xfId="1353" xr:uid="{D5B7E98D-CAC6-4CD8-8228-5FB3CE5FDBD9}"/>
    <cellStyle name="Normal 5 5 2 5 4" xfId="2893" xr:uid="{C1218743-8748-4B45-8694-FD8D3A37FB52}"/>
    <cellStyle name="Normal 5 5 2 6" xfId="1354" xr:uid="{22E2EA35-204F-4224-BFCF-6E56A4E2144F}"/>
    <cellStyle name="Normal 5 5 2 6 2" xfId="1355" xr:uid="{90204944-2496-4EFE-8A1A-B5019C736E08}"/>
    <cellStyle name="Normal 5 5 2 6 3" xfId="2894" xr:uid="{6F4BBE0D-858A-442D-B604-464AA91446FC}"/>
    <cellStyle name="Normal 5 5 2 6 4" xfId="2895" xr:uid="{DA930616-DC2E-45D8-B7DE-731D97280FE9}"/>
    <cellStyle name="Normal 5 5 2 7" xfId="1356" xr:uid="{076A74F5-7618-410D-BBAC-4E1F9DC03531}"/>
    <cellStyle name="Normal 5 5 2 8" xfId="2896" xr:uid="{E7070F93-82CF-4FF6-82D2-68B502B83295}"/>
    <cellStyle name="Normal 5 5 2 9" xfId="2897" xr:uid="{62F6F869-61C3-49D3-A3D0-3DB446C5A7A7}"/>
    <cellStyle name="Normal 5 5 3" xfId="108" xr:uid="{5ED89B27-A6AD-4DE6-8896-292E890138B5}"/>
    <cellStyle name="Normal 5 5 3 2" xfId="109" xr:uid="{7229B230-2AA5-4B06-AD75-F8D9E04C209B}"/>
    <cellStyle name="Normal 5 5 3 2 2" xfId="568" xr:uid="{80D7E4A6-1AA2-479D-A13E-448B5C840083}"/>
    <cellStyle name="Normal 5 5 3 2 2 2" xfId="1357" xr:uid="{FA5DCD0F-5122-4F4F-9284-F609453645DB}"/>
    <cellStyle name="Normal 5 5 3 2 2 2 2" xfId="1358" xr:uid="{EDEE3184-7521-4AEF-A4DC-117F6C81F86A}"/>
    <cellStyle name="Normal 5 5 3 2 2 2 2 2" xfId="4468" xr:uid="{F33C51F9-FDE8-455C-8DFF-0290052DC5D0}"/>
    <cellStyle name="Normal 5 5 3 2 2 2 3" xfId="4469" xr:uid="{5B5B675F-569E-455E-9CC5-38E01E01E8E7}"/>
    <cellStyle name="Normal 5 5 3 2 2 3" xfId="1359" xr:uid="{97EFFB5F-60FA-4A27-91B6-FC2F51C97E69}"/>
    <cellStyle name="Normal 5 5 3 2 2 3 2" xfId="4470" xr:uid="{193836D7-E34C-430F-B2AC-EDFF37BD0E76}"/>
    <cellStyle name="Normal 5 5 3 2 2 4" xfId="2898" xr:uid="{6C460B79-A211-481E-ACB3-BE02DE4589F2}"/>
    <cellStyle name="Normal 5 5 3 2 3" xfId="1360" xr:uid="{1FABE7B8-318F-48F2-9AC5-C0DBC453C9C8}"/>
    <cellStyle name="Normal 5 5 3 2 3 2" xfId="1361" xr:uid="{80B69402-9BB0-43D8-9946-88A2C3239FC2}"/>
    <cellStyle name="Normal 5 5 3 2 3 2 2" xfId="4471" xr:uid="{43B68FF1-5FC3-4466-ABFE-65E9DE2BC22A}"/>
    <cellStyle name="Normal 5 5 3 2 3 3" xfId="2899" xr:uid="{59497128-0A83-4CD2-80D4-6032827EEB98}"/>
    <cellStyle name="Normal 5 5 3 2 3 4" xfId="2900" xr:uid="{52AEDBD1-BE43-4DD4-BC9C-085F99EB4957}"/>
    <cellStyle name="Normal 5 5 3 2 4" xfId="1362" xr:uid="{B5929CE9-6859-4B95-ACA1-3FCE24EA72E8}"/>
    <cellStyle name="Normal 5 5 3 2 4 2" xfId="4472" xr:uid="{4F7CF4A7-1682-4CC6-A30B-2CB2FFAC9CF2}"/>
    <cellStyle name="Normal 5 5 3 2 5" xfId="2901" xr:uid="{442685CE-8616-4A16-8540-F71663E23754}"/>
    <cellStyle name="Normal 5 5 3 2 6" xfId="2902" xr:uid="{AE48E643-3B9C-4048-9981-169B4EE9042E}"/>
    <cellStyle name="Normal 5 5 3 3" xfId="307" xr:uid="{A91069F4-F4CB-4906-A97C-A1086E391DC8}"/>
    <cellStyle name="Normal 5 5 3 3 2" xfId="1363" xr:uid="{6E47DBDB-53BB-4FD1-88BD-C8223FF8B6FF}"/>
    <cellStyle name="Normal 5 5 3 3 2 2" xfId="1364" xr:uid="{31B1F6EC-B2BA-459B-857D-73B4B5D599EA}"/>
    <cellStyle name="Normal 5 5 3 3 2 2 2" xfId="4473" xr:uid="{92CB5EDA-1E7A-47B4-854F-D958AECBD756}"/>
    <cellStyle name="Normal 5 5 3 3 2 3" xfId="2903" xr:uid="{533A0D06-4CDF-46EC-AD1B-23FA2A4C09BC}"/>
    <cellStyle name="Normal 5 5 3 3 2 4" xfId="2904" xr:uid="{0E28B3A4-6CBA-4D04-BB94-4DFCBF418D78}"/>
    <cellStyle name="Normal 5 5 3 3 3" xfId="1365" xr:uid="{4AB5F285-170B-4A99-9B9B-A1D4F9B68F54}"/>
    <cellStyle name="Normal 5 5 3 3 3 2" xfId="4474" xr:uid="{A45DF16B-7501-4989-A42C-2B644E3893B3}"/>
    <cellStyle name="Normal 5 5 3 3 4" xfId="2905" xr:uid="{C2BD7FDA-9BEF-450A-AD7E-FBF627AA7923}"/>
    <cellStyle name="Normal 5 5 3 3 5" xfId="2906" xr:uid="{5244127C-DAC8-4E7A-A38B-F53E99A7F8B5}"/>
    <cellStyle name="Normal 5 5 3 4" xfId="1366" xr:uid="{CB5CE513-1851-4275-B8BA-7121F8245121}"/>
    <cellStyle name="Normal 5 5 3 4 2" xfId="1367" xr:uid="{EF252823-D8FA-4DDC-9ADE-6C8B0C552A24}"/>
    <cellStyle name="Normal 5 5 3 4 2 2" xfId="4475" xr:uid="{CA5E9ED9-DACB-44AE-8F19-C48C5F8C152A}"/>
    <cellStyle name="Normal 5 5 3 4 3" xfId="2907" xr:uid="{4E252C31-D292-4975-8DA9-FC2D09D17A86}"/>
    <cellStyle name="Normal 5 5 3 4 4" xfId="2908" xr:uid="{F99392EF-CA7A-4ED9-A63C-AB2B20E15DCA}"/>
    <cellStyle name="Normal 5 5 3 5" xfId="1368" xr:uid="{6FA409A3-AC16-4DCC-9FCF-6EA127E7BB91}"/>
    <cellStyle name="Normal 5 5 3 5 2" xfId="2909" xr:uid="{6DEC2F10-42B4-4F1A-8AE7-657F8EBBE303}"/>
    <cellStyle name="Normal 5 5 3 5 3" xfId="2910" xr:uid="{3D0103A7-D6C4-4F0F-8181-33FDB08D2491}"/>
    <cellStyle name="Normal 5 5 3 5 4" xfId="2911" xr:uid="{826FD6FC-65A6-4E14-87D7-B83CC4000431}"/>
    <cellStyle name="Normal 5 5 3 6" xfId="2912" xr:uid="{4E6EFCE5-381B-46BA-A19F-0670B54B5595}"/>
    <cellStyle name="Normal 5 5 3 7" xfId="2913" xr:uid="{D883BE29-A36B-4A37-AABB-707C3F3B9593}"/>
    <cellStyle name="Normal 5 5 3 8" xfId="2914" xr:uid="{09865155-0FAA-491C-9EAB-B73FA963EB37}"/>
    <cellStyle name="Normal 5 5 4" xfId="110" xr:uid="{964988F9-6A8B-4DF6-8E63-DEB068D2FCBC}"/>
    <cellStyle name="Normal 5 5 4 2" xfId="569" xr:uid="{AFA956CC-5B3C-445D-AA65-A995D5DA5E39}"/>
    <cellStyle name="Normal 5 5 4 2 2" xfId="570" xr:uid="{3B7BD9B2-15C2-4D64-A292-08C8AD01FEC0}"/>
    <cellStyle name="Normal 5 5 4 2 2 2" xfId="1369" xr:uid="{9886E987-06FE-4DC8-901A-57F98AF111E7}"/>
    <cellStyle name="Normal 5 5 4 2 2 2 2" xfId="1370" xr:uid="{E3EB4F2C-2A83-457D-9899-23A669E70A89}"/>
    <cellStyle name="Normal 5 5 4 2 2 3" xfId="1371" xr:uid="{82039C9C-B696-40C0-A612-2583AA34B93F}"/>
    <cellStyle name="Normal 5 5 4 2 2 4" xfId="2915" xr:uid="{46C7530A-5C9E-4021-BC1F-F37ED31C7A64}"/>
    <cellStyle name="Normal 5 5 4 2 3" xfId="1372" xr:uid="{7D5FFFC7-C00E-4B05-8EE0-AA10A4F5894B}"/>
    <cellStyle name="Normal 5 5 4 2 3 2" xfId="1373" xr:uid="{395DF515-7471-4979-BBD0-B4D8C1A45A7A}"/>
    <cellStyle name="Normal 5 5 4 2 4" xfId="1374" xr:uid="{71F3BF02-4A11-4344-B259-257DEDBC2EEB}"/>
    <cellStyle name="Normal 5 5 4 2 5" xfId="2916" xr:uid="{F358EFA7-1702-4AA9-A69A-E9659C6D3862}"/>
    <cellStyle name="Normal 5 5 4 3" xfId="571" xr:uid="{7F185333-5ABB-420D-ACD0-3F36256FD981}"/>
    <cellStyle name="Normal 5 5 4 3 2" xfId="1375" xr:uid="{548E675C-01F0-4515-9755-9FAC694552EB}"/>
    <cellStyle name="Normal 5 5 4 3 2 2" xfId="1376" xr:uid="{24790716-0781-41B9-ACDA-52618332121E}"/>
    <cellStyle name="Normal 5 5 4 3 3" xfId="1377" xr:uid="{6D9D86FD-51F3-488D-A0A7-4C95F64F58BA}"/>
    <cellStyle name="Normal 5 5 4 3 4" xfId="2917" xr:uid="{288BC801-E54E-4F94-B57A-C76894F98A3B}"/>
    <cellStyle name="Normal 5 5 4 4" xfId="1378" xr:uid="{55D4A23D-C9C3-4BA3-994E-C3A53FB431E4}"/>
    <cellStyle name="Normal 5 5 4 4 2" xfId="1379" xr:uid="{653903C4-FD8B-4C6B-9242-6905EA87961C}"/>
    <cellStyle name="Normal 5 5 4 4 3" xfId="2918" xr:uid="{CF31C54F-F445-4C00-B3CE-67BC1CFC9D81}"/>
    <cellStyle name="Normal 5 5 4 4 4" xfId="2919" xr:uid="{BD6DD5B2-C88E-4F21-BC0D-2A99E8DD0251}"/>
    <cellStyle name="Normal 5 5 4 5" xfId="1380" xr:uid="{C59F170E-8411-4297-8B5C-6E6CC2865809}"/>
    <cellStyle name="Normal 5 5 4 6" xfId="2920" xr:uid="{0DB9F802-6A53-4D15-83CF-5FD91BA8DAD7}"/>
    <cellStyle name="Normal 5 5 4 7" xfId="2921" xr:uid="{0A764017-C6AC-4F49-A9AD-EB8B4E3C6B90}"/>
    <cellStyle name="Normal 5 5 5" xfId="308" xr:uid="{F0F67FC3-C0BF-41B9-813A-DC492886B13F}"/>
    <cellStyle name="Normal 5 5 5 2" xfId="572" xr:uid="{8BCC1700-8147-4B03-905D-67DE3FB11FB9}"/>
    <cellStyle name="Normal 5 5 5 2 2" xfId="1381" xr:uid="{8BF65867-A5F7-4385-9067-22C592F0D741}"/>
    <cellStyle name="Normal 5 5 5 2 2 2" xfId="1382" xr:uid="{37D91899-BEBF-4537-8A53-254173F9B61C}"/>
    <cellStyle name="Normal 5 5 5 2 3" xfId="1383" xr:uid="{7C8A0263-DE4D-496F-9F10-333D161B02BA}"/>
    <cellStyle name="Normal 5 5 5 2 4" xfId="2922" xr:uid="{C111F787-C284-4A1B-AFC6-6614B2FDBFAA}"/>
    <cellStyle name="Normal 5 5 5 3" xfId="1384" xr:uid="{44C5D501-1394-40DA-A8D2-2978F43C3117}"/>
    <cellStyle name="Normal 5 5 5 3 2" xfId="1385" xr:uid="{01736767-E9AD-4E86-953E-0CE15FB69E06}"/>
    <cellStyle name="Normal 5 5 5 3 3" xfId="2923" xr:uid="{D743805F-EA31-4751-889B-EDB6E7E070CA}"/>
    <cellStyle name="Normal 5 5 5 3 4" xfId="2924" xr:uid="{C1FEAAB7-91C4-4F6E-94BA-263AB5827E56}"/>
    <cellStyle name="Normal 5 5 5 4" xfId="1386" xr:uid="{AC0E09C4-61A9-413A-8EEE-FA34762A8C3C}"/>
    <cellStyle name="Normal 5 5 5 5" xfId="2925" xr:uid="{49B06461-8D8F-4F67-A833-721622D767CC}"/>
    <cellStyle name="Normal 5 5 5 6" xfId="2926" xr:uid="{B5BF8703-83AA-44EE-BE25-B74302144F93}"/>
    <cellStyle name="Normal 5 5 6" xfId="309" xr:uid="{0BA1C005-739D-4525-850F-2AFC98CC5A4F}"/>
    <cellStyle name="Normal 5 5 6 2" xfId="1387" xr:uid="{B93EA9CA-B19E-41CC-8352-E7C19FD9F03A}"/>
    <cellStyle name="Normal 5 5 6 2 2" xfId="1388" xr:uid="{807E5230-36B7-49EB-9804-A3FAD6987059}"/>
    <cellStyle name="Normal 5 5 6 2 3" xfId="2927" xr:uid="{C676272F-B28D-49BC-80D4-3C9782BA9C00}"/>
    <cellStyle name="Normal 5 5 6 2 4" xfId="2928" xr:uid="{1E38D785-44C7-496D-8DDD-28B9B837635F}"/>
    <cellStyle name="Normal 5 5 6 3" xfId="1389" xr:uid="{F9B9E227-E98D-45D5-BBA2-C775C1E828F8}"/>
    <cellStyle name="Normal 5 5 6 4" xfId="2929" xr:uid="{10FFBC49-D1FA-4933-9859-3883DEAF1266}"/>
    <cellStyle name="Normal 5 5 6 5" xfId="2930" xr:uid="{4361C9F7-3266-4ED6-868F-3D9DF927A7F8}"/>
    <cellStyle name="Normal 5 5 7" xfId="1390" xr:uid="{E36750D9-FA94-4608-A2DF-7460EDAE5F4E}"/>
    <cellStyle name="Normal 5 5 7 2" xfId="1391" xr:uid="{67858FAC-6D3A-49D1-B667-0AF024B3EA17}"/>
    <cellStyle name="Normal 5 5 7 3" xfId="2931" xr:uid="{971131D2-5D1E-4A49-B159-ABB752391966}"/>
    <cellStyle name="Normal 5 5 7 4" xfId="2932" xr:uid="{B8901464-E7DE-403C-B043-3C7FC260941A}"/>
    <cellStyle name="Normal 5 5 8" xfId="1392" xr:uid="{F3AB6C8F-1A52-4385-89DD-C6F064891C85}"/>
    <cellStyle name="Normal 5 5 8 2" xfId="2933" xr:uid="{B4C675FA-696F-419A-A417-7F1C1B1B2635}"/>
    <cellStyle name="Normal 5 5 8 3" xfId="2934" xr:uid="{273D792B-2F69-4045-821F-EDFB663E7251}"/>
    <cellStyle name="Normal 5 5 8 4" xfId="2935" xr:uid="{725EBBEA-4DB8-4F90-B8C2-A69DA1FC4B8E}"/>
    <cellStyle name="Normal 5 5 9" xfId="2936" xr:uid="{301392BC-9C09-46E3-87A2-A77DB91C0A3B}"/>
    <cellStyle name="Normal 5 6" xfId="111" xr:uid="{7AC8FCF0-59D1-4A2D-93CA-5F5BFDBC2782}"/>
    <cellStyle name="Normal 5 6 10" xfId="2937" xr:uid="{A5CB9816-A19A-46DF-9778-713A6EF7A505}"/>
    <cellStyle name="Normal 5 6 11" xfId="2938" xr:uid="{B1DA692A-179A-45DB-9805-FF367E2BA29D}"/>
    <cellStyle name="Normal 5 6 2" xfId="112" xr:uid="{95A7A5F0-3E93-4DE4-8A97-DD5F7230F0C6}"/>
    <cellStyle name="Normal 5 6 2 2" xfId="310" xr:uid="{6B6590C9-69B2-463C-90F8-323314929D32}"/>
    <cellStyle name="Normal 5 6 2 2 2" xfId="573" xr:uid="{984545F7-A5A3-4E47-BD19-06A977E05B68}"/>
    <cellStyle name="Normal 5 6 2 2 2 2" xfId="574" xr:uid="{28F37248-8AC9-4585-AF53-FEB9050E9705}"/>
    <cellStyle name="Normal 5 6 2 2 2 2 2" xfId="1393" xr:uid="{21C5A528-108E-4D3D-8F3F-602E56E3677D}"/>
    <cellStyle name="Normal 5 6 2 2 2 2 3" xfId="2939" xr:uid="{3AFDCBBC-3C04-465A-A585-7F40C35E4F26}"/>
    <cellStyle name="Normal 5 6 2 2 2 2 4" xfId="2940" xr:uid="{8E201023-7915-4FEA-906C-C3436452F555}"/>
    <cellStyle name="Normal 5 6 2 2 2 3" xfId="1394" xr:uid="{8DDBDEFB-A481-474A-8EE5-49162DEA0949}"/>
    <cellStyle name="Normal 5 6 2 2 2 3 2" xfId="2941" xr:uid="{8743B5B1-82A6-441D-B2AB-F66BB8B291A3}"/>
    <cellStyle name="Normal 5 6 2 2 2 3 3" xfId="2942" xr:uid="{2E5F1886-A7B3-4A49-97C0-B6C4E1D67D97}"/>
    <cellStyle name="Normal 5 6 2 2 2 3 4" xfId="2943" xr:uid="{2D7B7440-D3B1-4FF0-A4DF-368693D9C6A9}"/>
    <cellStyle name="Normal 5 6 2 2 2 4" xfId="2944" xr:uid="{49F17159-8567-411B-B00D-BE6EEC155966}"/>
    <cellStyle name="Normal 5 6 2 2 2 5" xfId="2945" xr:uid="{8AADC7E8-AE87-48F4-B5BF-9A67BF6BC6DC}"/>
    <cellStyle name="Normal 5 6 2 2 2 6" xfId="2946" xr:uid="{B5B29FD1-63DD-4728-B197-1F7265784E76}"/>
    <cellStyle name="Normal 5 6 2 2 3" xfId="575" xr:uid="{E5D93D25-ADDB-43C9-BCD8-C678F2050CA3}"/>
    <cellStyle name="Normal 5 6 2 2 3 2" xfId="1395" xr:uid="{1610348B-463E-4B92-A826-B1B5A1B74480}"/>
    <cellStyle name="Normal 5 6 2 2 3 2 2" xfId="2947" xr:uid="{EE6A3620-858A-45DD-B053-8593CD3B9808}"/>
    <cellStyle name="Normal 5 6 2 2 3 2 3" xfId="2948" xr:uid="{87CD627F-8F07-459F-B7F0-5FFD3287C24F}"/>
    <cellStyle name="Normal 5 6 2 2 3 2 4" xfId="2949" xr:uid="{6CA1646C-EC0F-425D-AFE3-32E068505FAB}"/>
    <cellStyle name="Normal 5 6 2 2 3 3" xfId="2950" xr:uid="{1BC09F13-37D0-462B-8F59-BEF60F2BBB58}"/>
    <cellStyle name="Normal 5 6 2 2 3 4" xfId="2951" xr:uid="{7802938F-6EC0-46AD-B2B8-AD9033BEBAC6}"/>
    <cellStyle name="Normal 5 6 2 2 3 5" xfId="2952" xr:uid="{08E16EFB-5530-4AF6-95D3-6F46C4B45ABD}"/>
    <cellStyle name="Normal 5 6 2 2 4" xfId="1396" xr:uid="{8D4B72C2-93A8-4BD9-A1C9-1BBAEBB72867}"/>
    <cellStyle name="Normal 5 6 2 2 4 2" xfId="2953" xr:uid="{454835ED-F427-434C-90FA-A9B86957B49B}"/>
    <cellStyle name="Normal 5 6 2 2 4 3" xfId="2954" xr:uid="{43AA9237-F48C-459E-B740-7593BA6367F1}"/>
    <cellStyle name="Normal 5 6 2 2 4 4" xfId="2955" xr:uid="{B8EC9730-9A31-4D92-AA0F-80D71AB85E67}"/>
    <cellStyle name="Normal 5 6 2 2 5" xfId="2956" xr:uid="{A9ADC7E3-6152-4E13-A385-13EDF9A181E7}"/>
    <cellStyle name="Normal 5 6 2 2 5 2" xfId="2957" xr:uid="{85EF1291-32AB-41EA-B792-5958E2D7801A}"/>
    <cellStyle name="Normal 5 6 2 2 5 3" xfId="2958" xr:uid="{14533F88-BFF3-473F-8EE1-63F229551ACA}"/>
    <cellStyle name="Normal 5 6 2 2 5 4" xfId="2959" xr:uid="{FEA7625F-56DC-48AD-94C6-BA57ED5F1D42}"/>
    <cellStyle name="Normal 5 6 2 2 6" xfId="2960" xr:uid="{F80A9604-72F4-418E-BBC6-3B77C7CA556E}"/>
    <cellStyle name="Normal 5 6 2 2 7" xfId="2961" xr:uid="{C633DDED-3BD1-4217-8FF5-38D7A5078A4F}"/>
    <cellStyle name="Normal 5 6 2 2 8" xfId="2962" xr:uid="{1BB3E883-3C2D-4535-BB6C-8E064EEA73A6}"/>
    <cellStyle name="Normal 5 6 2 3" xfId="576" xr:uid="{3ED1D3B6-3193-4363-972E-498D4856E1BD}"/>
    <cellStyle name="Normal 5 6 2 3 2" xfId="577" xr:uid="{2B0BEE69-E686-4941-8B90-BE12A37388A3}"/>
    <cellStyle name="Normal 5 6 2 3 2 2" xfId="578" xr:uid="{611165A6-CCAF-44F3-B8AA-823E6F72F4ED}"/>
    <cellStyle name="Normal 5 6 2 3 2 3" xfId="2963" xr:uid="{D9034646-1B42-4658-A05E-F674D9B90538}"/>
    <cellStyle name="Normal 5 6 2 3 2 4" xfId="2964" xr:uid="{AB78A5AD-15D6-42F4-AE7C-0871DB0A170B}"/>
    <cellStyle name="Normal 5 6 2 3 3" xfId="579" xr:uid="{9F6D376F-8CEE-4A32-9C14-C30D942D2534}"/>
    <cellStyle name="Normal 5 6 2 3 3 2" xfId="2965" xr:uid="{8340B3D5-E7D8-4FB8-99D8-76B82C82A17D}"/>
    <cellStyle name="Normal 5 6 2 3 3 3" xfId="2966" xr:uid="{D98AAFDC-D5D4-4C57-8D0D-F886362987ED}"/>
    <cellStyle name="Normal 5 6 2 3 3 4" xfId="2967" xr:uid="{A2ABAB8C-86F3-4DDC-989D-C27784DA857F}"/>
    <cellStyle name="Normal 5 6 2 3 4" xfId="2968" xr:uid="{7B2F4F80-7099-49F6-80B3-B040A1F3E4A9}"/>
    <cellStyle name="Normal 5 6 2 3 5" xfId="2969" xr:uid="{E29945CA-6304-410C-91AA-E7E2E4B12438}"/>
    <cellStyle name="Normal 5 6 2 3 6" xfId="2970" xr:uid="{E30E617B-DF10-4CE7-8A73-124938A7B759}"/>
    <cellStyle name="Normal 5 6 2 4" xfId="580" xr:uid="{B8FB411C-570C-40B1-B54A-372817327FEE}"/>
    <cellStyle name="Normal 5 6 2 4 2" xfId="581" xr:uid="{4011BB74-D888-4FDA-B46A-020CDAD0D77E}"/>
    <cellStyle name="Normal 5 6 2 4 2 2" xfId="2971" xr:uid="{D794F5FE-CCA0-4344-A6F7-B9D25A195571}"/>
    <cellStyle name="Normal 5 6 2 4 2 3" xfId="2972" xr:uid="{83C381C9-B52B-4DFA-A6CD-B34D3C6031EE}"/>
    <cellStyle name="Normal 5 6 2 4 2 4" xfId="2973" xr:uid="{DDE06B97-4B53-449D-866B-6D3FCCD741CF}"/>
    <cellStyle name="Normal 5 6 2 4 3" xfId="2974" xr:uid="{CDC5CD7F-7CEE-43D4-BB50-6C773A8C3C4D}"/>
    <cellStyle name="Normal 5 6 2 4 4" xfId="2975" xr:uid="{7BC26065-B512-4F91-9DE3-E40C6D74DD25}"/>
    <cellStyle name="Normal 5 6 2 4 5" xfId="2976" xr:uid="{488E74ED-5E48-4977-BF8F-2D1CE2C6CF68}"/>
    <cellStyle name="Normal 5 6 2 5" xfId="582" xr:uid="{7E6B98FE-D281-4673-88FF-32C71098D342}"/>
    <cellStyle name="Normal 5 6 2 5 2" xfId="2977" xr:uid="{13648A1B-F534-4A58-B949-C8B7CD62541C}"/>
    <cellStyle name="Normal 5 6 2 5 3" xfId="2978" xr:uid="{2E392D25-09C0-4051-91E4-2B87EA2CE045}"/>
    <cellStyle name="Normal 5 6 2 5 4" xfId="2979" xr:uid="{A4227B91-F170-483D-A76D-48DF4658D862}"/>
    <cellStyle name="Normal 5 6 2 6" xfId="2980" xr:uid="{F0A1698D-9270-4C0D-A6F0-8843927C781D}"/>
    <cellStyle name="Normal 5 6 2 6 2" xfId="2981" xr:uid="{54B8DBE4-B1AC-40D2-9624-237EFFBD4B8D}"/>
    <cellStyle name="Normal 5 6 2 6 3" xfId="2982" xr:uid="{E98C0072-4057-4F8A-9B87-FE4EABF6A3AE}"/>
    <cellStyle name="Normal 5 6 2 6 4" xfId="2983" xr:uid="{D40A467B-EB5F-4DD4-8570-8EDFE660E017}"/>
    <cellStyle name="Normal 5 6 2 7" xfId="2984" xr:uid="{0A6508C2-0B1B-4FA8-AFD4-EE7F91BC05F2}"/>
    <cellStyle name="Normal 5 6 2 8" xfId="2985" xr:uid="{9655EFE2-995A-4FA2-ADB2-8AFC9C137187}"/>
    <cellStyle name="Normal 5 6 2 9" xfId="2986" xr:uid="{A375A375-0D0E-4331-B8C8-17CE15924749}"/>
    <cellStyle name="Normal 5 6 3" xfId="311" xr:uid="{57E26EB0-7130-4B3B-AC78-FD1B080FC365}"/>
    <cellStyle name="Normal 5 6 3 2" xfId="583" xr:uid="{19BE3D8D-8EFB-41ED-9733-B6FD8714E695}"/>
    <cellStyle name="Normal 5 6 3 2 2" xfId="584" xr:uid="{68ABBF82-D551-4DCF-AB09-08A4BB305C94}"/>
    <cellStyle name="Normal 5 6 3 2 2 2" xfId="1397" xr:uid="{B2967657-C728-4E71-B8D3-221C524200EB}"/>
    <cellStyle name="Normal 5 6 3 2 2 2 2" xfId="1398" xr:uid="{AB27CE45-C320-4580-87AE-521E48EF69E6}"/>
    <cellStyle name="Normal 5 6 3 2 2 3" xfId="1399" xr:uid="{38105149-5C52-4136-AA3B-FC379C7DCDBF}"/>
    <cellStyle name="Normal 5 6 3 2 2 4" xfId="2987" xr:uid="{A6CA94B8-785A-4633-8669-825E790A06B9}"/>
    <cellStyle name="Normal 5 6 3 2 3" xfId="1400" xr:uid="{49A10AF0-7231-45BE-ACD6-EF2EA4C379D8}"/>
    <cellStyle name="Normal 5 6 3 2 3 2" xfId="1401" xr:uid="{3F2B43C5-13AA-4C8C-BFEB-4440C17F62B0}"/>
    <cellStyle name="Normal 5 6 3 2 3 3" xfId="2988" xr:uid="{1FE79604-C353-4ABC-9C94-F7E63698E9B3}"/>
    <cellStyle name="Normal 5 6 3 2 3 4" xfId="2989" xr:uid="{F119FAB7-ACCE-4905-827F-6760107695E7}"/>
    <cellStyle name="Normal 5 6 3 2 4" xfId="1402" xr:uid="{B0CE1069-C0BA-413E-85D0-6D659769C721}"/>
    <cellStyle name="Normal 5 6 3 2 5" xfId="2990" xr:uid="{174CB66D-1A30-48CB-BDFF-9B8C8744837B}"/>
    <cellStyle name="Normal 5 6 3 2 6" xfId="2991" xr:uid="{67294178-B787-41DF-B077-87A2BEBAA800}"/>
    <cellStyle name="Normal 5 6 3 3" xfId="585" xr:uid="{7CB12CE8-4276-4D1A-B023-5C4BF7247370}"/>
    <cellStyle name="Normal 5 6 3 3 2" xfId="1403" xr:uid="{B28DAE1D-5B1E-4D5A-81A7-C654962B58F4}"/>
    <cellStyle name="Normal 5 6 3 3 2 2" xfId="1404" xr:uid="{97BC21FD-A8ED-4B91-BF28-DC7FCEBEF351}"/>
    <cellStyle name="Normal 5 6 3 3 2 3" xfId="2992" xr:uid="{92C11E7A-5E17-48CC-90B6-16F7B9F09E27}"/>
    <cellStyle name="Normal 5 6 3 3 2 4" xfId="2993" xr:uid="{D39AA003-99D6-4945-B051-336C0DEE029B}"/>
    <cellStyle name="Normal 5 6 3 3 3" xfId="1405" xr:uid="{E67045D2-B861-43F4-BEB1-B3C85B7B123F}"/>
    <cellStyle name="Normal 5 6 3 3 4" xfId="2994" xr:uid="{F16771C3-B753-4270-A2A5-3647E5875D9B}"/>
    <cellStyle name="Normal 5 6 3 3 5" xfId="2995" xr:uid="{2DE3D03B-A75C-49B7-9451-A9DC9F8FD33F}"/>
    <cellStyle name="Normal 5 6 3 4" xfId="1406" xr:uid="{838A1E9E-500E-4A19-B957-B0C0BE172971}"/>
    <cellStyle name="Normal 5 6 3 4 2" xfId="1407" xr:uid="{D5E10483-F333-4353-B958-98FE0B871C62}"/>
    <cellStyle name="Normal 5 6 3 4 3" xfId="2996" xr:uid="{1CBE89B4-1D0B-434A-B533-383A6FCE3C34}"/>
    <cellStyle name="Normal 5 6 3 4 4" xfId="2997" xr:uid="{44C8E67E-59DB-4B84-8A43-8ECB8791E3B2}"/>
    <cellStyle name="Normal 5 6 3 5" xfId="1408" xr:uid="{F5683257-8978-4884-A823-CDF33FE19B1D}"/>
    <cellStyle name="Normal 5 6 3 5 2" xfId="2998" xr:uid="{7B87D3D5-F491-4293-BB87-80687F24E69D}"/>
    <cellStyle name="Normal 5 6 3 5 3" xfId="2999" xr:uid="{B17EC420-93DF-4826-B461-4BA3B0AE83E5}"/>
    <cellStyle name="Normal 5 6 3 5 4" xfId="3000" xr:uid="{DCF0692C-74BE-4445-B26D-54B9FB29D3A0}"/>
    <cellStyle name="Normal 5 6 3 6" xfId="3001" xr:uid="{ACC5CF8C-E377-4528-8805-7677CCC37319}"/>
    <cellStyle name="Normal 5 6 3 7" xfId="3002" xr:uid="{C725E3C8-00D3-46B6-9679-345C1F0DE8BC}"/>
    <cellStyle name="Normal 5 6 3 8" xfId="3003" xr:uid="{72269898-F945-4EAE-AF21-C9918D24CA02}"/>
    <cellStyle name="Normal 5 6 4" xfId="312" xr:uid="{B1A13EAF-3820-43EA-9C31-67DDDE029D33}"/>
    <cellStyle name="Normal 5 6 4 2" xfId="586" xr:uid="{A2565226-892A-4B38-8DC2-F96BEF023177}"/>
    <cellStyle name="Normal 5 6 4 2 2" xfId="587" xr:uid="{B9A889EA-5CEA-41B8-AE8E-F17625453622}"/>
    <cellStyle name="Normal 5 6 4 2 2 2" xfId="1409" xr:uid="{8CB4603B-EBFA-40CC-AB54-3E36C2213569}"/>
    <cellStyle name="Normal 5 6 4 2 2 3" xfId="3004" xr:uid="{3B67F422-482C-4351-AAE3-07ED1FD6F0FA}"/>
    <cellStyle name="Normal 5 6 4 2 2 4" xfId="3005" xr:uid="{031E33A2-A210-48D7-8202-6E5DFA5BBB68}"/>
    <cellStyle name="Normal 5 6 4 2 3" xfId="1410" xr:uid="{1FE036E8-A50B-4965-AD6D-696ABA4B8B96}"/>
    <cellStyle name="Normal 5 6 4 2 4" xfId="3006" xr:uid="{440AFA69-AA61-4057-88F6-92CADD017AE7}"/>
    <cellStyle name="Normal 5 6 4 2 5" xfId="3007" xr:uid="{0518D8E7-25D4-49F6-B17F-70A76E76564B}"/>
    <cellStyle name="Normal 5 6 4 3" xfId="588" xr:uid="{A0293DC6-5AF5-4C53-9DBD-0520A5E1F5C9}"/>
    <cellStyle name="Normal 5 6 4 3 2" xfId="1411" xr:uid="{41401CEF-9D32-44B5-9090-F8AF8524A6CF}"/>
    <cellStyle name="Normal 5 6 4 3 3" xfId="3008" xr:uid="{06263299-AFCB-481B-8D54-A753B1B4B821}"/>
    <cellStyle name="Normal 5 6 4 3 4" xfId="3009" xr:uid="{48A9C936-2E40-4A6A-B9AA-E19AA108BD0F}"/>
    <cellStyle name="Normal 5 6 4 4" xfId="1412" xr:uid="{D4774CED-1449-48DF-956D-92F645FDAB29}"/>
    <cellStyle name="Normal 5 6 4 4 2" xfId="3010" xr:uid="{6AFAE704-FDBE-4B0B-8A25-2371F6063F6F}"/>
    <cellStyle name="Normal 5 6 4 4 3" xfId="3011" xr:uid="{E50257F4-866E-47B3-8B98-F70D694EA8DE}"/>
    <cellStyle name="Normal 5 6 4 4 4" xfId="3012" xr:uid="{D4F58E4E-97CF-4EB5-A044-7DB1F741D755}"/>
    <cellStyle name="Normal 5 6 4 5" xfId="3013" xr:uid="{41A0E4A2-5331-4613-A6A5-6C51BB79ECB2}"/>
    <cellStyle name="Normal 5 6 4 6" xfId="3014" xr:uid="{948E934D-BED4-4460-AED2-5EB2836ACEEE}"/>
    <cellStyle name="Normal 5 6 4 7" xfId="3015" xr:uid="{CED5F3BF-89B7-4656-82D8-E5DE861C9834}"/>
    <cellStyle name="Normal 5 6 5" xfId="313" xr:uid="{A9203AC8-21AE-4B45-9376-25BD81B042D2}"/>
    <cellStyle name="Normal 5 6 5 2" xfId="589" xr:uid="{4F904ED7-F5B5-47B2-8C87-2AE42967FEAF}"/>
    <cellStyle name="Normal 5 6 5 2 2" xfId="1413" xr:uid="{9C9326EC-A7C6-4B0F-A965-3B995F6A4B0B}"/>
    <cellStyle name="Normal 5 6 5 2 3" xfId="3016" xr:uid="{46F8C7AE-12A6-43B4-8F65-824DF0A3A777}"/>
    <cellStyle name="Normal 5 6 5 2 4" xfId="3017" xr:uid="{2BB2E472-4217-4EBA-8225-4F1D81843521}"/>
    <cellStyle name="Normal 5 6 5 3" xfId="1414" xr:uid="{74EBE695-5D6D-4BB5-A239-A18571CCFCDD}"/>
    <cellStyle name="Normal 5 6 5 3 2" xfId="3018" xr:uid="{DC807421-5C5F-49C8-A61B-EA23623A1AD5}"/>
    <cellStyle name="Normal 5 6 5 3 3" xfId="3019" xr:uid="{923DD115-80F2-4C1F-A6BC-FC52ECE795C9}"/>
    <cellStyle name="Normal 5 6 5 3 4" xfId="3020" xr:uid="{FDB5B5FF-D1AB-44DA-85E8-1D7B3E970BC3}"/>
    <cellStyle name="Normal 5 6 5 4" xfId="3021" xr:uid="{56763138-3FB1-4E82-8F80-CD63E4B95430}"/>
    <cellStyle name="Normal 5 6 5 5" xfId="3022" xr:uid="{8E9B9D35-692D-497B-BB8C-C6934CBDE101}"/>
    <cellStyle name="Normal 5 6 5 6" xfId="3023" xr:uid="{47BF64F1-9177-4A04-89E5-174E02C6B050}"/>
    <cellStyle name="Normal 5 6 6" xfId="590" xr:uid="{393FCB82-04C8-43A8-BC01-10C07B150AD0}"/>
    <cellStyle name="Normal 5 6 6 2" xfId="1415" xr:uid="{09DE64B3-E749-4DFB-B2F7-8732A86D47E1}"/>
    <cellStyle name="Normal 5 6 6 2 2" xfId="3024" xr:uid="{3C360606-34FF-4EAF-9B05-F4AA88DC3BBB}"/>
    <cellStyle name="Normal 5 6 6 2 3" xfId="3025" xr:uid="{315D8D67-B95E-46D7-AF1E-B6B7CBBA01E9}"/>
    <cellStyle name="Normal 5 6 6 2 4" xfId="3026" xr:uid="{5D39EA52-568E-4F91-BA98-1DA2B3B77237}"/>
    <cellStyle name="Normal 5 6 6 3" xfId="3027" xr:uid="{6408E85B-EFF3-4753-878C-909345D92A81}"/>
    <cellStyle name="Normal 5 6 6 4" xfId="3028" xr:uid="{363D6D5E-672C-4615-9813-4C02FC3EC562}"/>
    <cellStyle name="Normal 5 6 6 5" xfId="3029" xr:uid="{84863DE1-85BE-4F0E-86E9-7CCF88E82139}"/>
    <cellStyle name="Normal 5 6 7" xfId="1416" xr:uid="{79E67168-7C49-4C16-A414-4163D449EEC7}"/>
    <cellStyle name="Normal 5 6 7 2" xfId="3030" xr:uid="{01319ED4-D699-4742-8E0C-F38DA4972D75}"/>
    <cellStyle name="Normal 5 6 7 3" xfId="3031" xr:uid="{F4240607-609B-47C5-A5CC-174F0B609648}"/>
    <cellStyle name="Normal 5 6 7 4" xfId="3032" xr:uid="{9FC6659B-024E-4E31-9715-88EA213DE8D6}"/>
    <cellStyle name="Normal 5 6 8" xfId="3033" xr:uid="{5017A481-C466-4995-A09A-26F44B9FD65D}"/>
    <cellStyle name="Normal 5 6 8 2" xfId="3034" xr:uid="{52FDD531-0060-4085-844E-766D4C823329}"/>
    <cellStyle name="Normal 5 6 8 3" xfId="3035" xr:uid="{099BF4E2-5BB9-4AF8-A99C-6691C047D2E2}"/>
    <cellStyle name="Normal 5 6 8 4" xfId="3036" xr:uid="{21367484-1766-45A7-B40F-7CF0417627C2}"/>
    <cellStyle name="Normal 5 6 9" xfId="3037" xr:uid="{CF1C6333-2FFC-42EA-83F0-69C42411C21C}"/>
    <cellStyle name="Normal 5 7" xfId="113" xr:uid="{1CCADEA2-EBFA-435B-AEAE-B91975418661}"/>
    <cellStyle name="Normal 5 7 2" xfId="114" xr:uid="{19FC94CB-5019-4B8F-9131-1A001ABD3B96}"/>
    <cellStyle name="Normal 5 7 2 2" xfId="314" xr:uid="{3E8E4D34-2D28-404B-8682-6C2CA4C5D4DA}"/>
    <cellStyle name="Normal 5 7 2 2 2" xfId="591" xr:uid="{2D8CC9F1-17F5-4903-89D1-4D8FB52B3232}"/>
    <cellStyle name="Normal 5 7 2 2 2 2" xfId="1417" xr:uid="{9179FAA5-142A-4536-8B50-627E328A297D}"/>
    <cellStyle name="Normal 5 7 2 2 2 3" xfId="3038" xr:uid="{366FF1E4-7E40-4EF3-BB19-5DE56A32BB98}"/>
    <cellStyle name="Normal 5 7 2 2 2 4" xfId="3039" xr:uid="{D0473940-798F-4AB8-8C85-4041E25AE68C}"/>
    <cellStyle name="Normal 5 7 2 2 3" xfId="1418" xr:uid="{DA35CEE3-8BD9-43A6-9AD4-E529F3F6526E}"/>
    <cellStyle name="Normal 5 7 2 2 3 2" xfId="3040" xr:uid="{876E84EE-54B6-4930-8505-284D3148A28C}"/>
    <cellStyle name="Normal 5 7 2 2 3 3" xfId="3041" xr:uid="{B6C85171-C67F-402F-B69A-AC25663E923B}"/>
    <cellStyle name="Normal 5 7 2 2 3 4" xfId="3042" xr:uid="{295BA59B-45BB-4626-979A-EF90E0AC5664}"/>
    <cellStyle name="Normal 5 7 2 2 4" xfId="3043" xr:uid="{BACE165B-A138-4ADD-9728-4C945291ECC9}"/>
    <cellStyle name="Normal 5 7 2 2 5" xfId="3044" xr:uid="{51498381-4BCD-4CED-BA67-53CFDF902268}"/>
    <cellStyle name="Normal 5 7 2 2 6" xfId="3045" xr:uid="{54081B39-508F-408A-8D44-1B75622262E8}"/>
    <cellStyle name="Normal 5 7 2 3" xfId="592" xr:uid="{449A8D0F-68C1-4BF1-9469-6ABF4E32FC12}"/>
    <cellStyle name="Normal 5 7 2 3 2" xfId="1419" xr:uid="{1F711E91-5155-4BA3-88A8-A5F5F63CB589}"/>
    <cellStyle name="Normal 5 7 2 3 2 2" xfId="3046" xr:uid="{604E8C23-3EAC-4144-AD3C-38F18CAB3FC2}"/>
    <cellStyle name="Normal 5 7 2 3 2 3" xfId="3047" xr:uid="{B4569E56-FCC5-4902-BD10-79E6F88A80F0}"/>
    <cellStyle name="Normal 5 7 2 3 2 4" xfId="3048" xr:uid="{9AE3BF0C-AD92-40CF-B91D-D66B81AB406F}"/>
    <cellStyle name="Normal 5 7 2 3 3" xfId="3049" xr:uid="{3D432D47-6766-4AB0-AC1D-F97B2B907EC5}"/>
    <cellStyle name="Normal 5 7 2 3 4" xfId="3050" xr:uid="{BF6D82A2-FAD5-44B8-B432-36E0433C236D}"/>
    <cellStyle name="Normal 5 7 2 3 5" xfId="3051" xr:uid="{C2184BE2-CF3F-4CE2-A2B0-AAF5F36CDD1D}"/>
    <cellStyle name="Normal 5 7 2 4" xfId="1420" xr:uid="{C60C7844-F585-4618-99E7-6187D48B1D75}"/>
    <cellStyle name="Normal 5 7 2 4 2" xfId="3052" xr:uid="{9DE90C33-BA64-49D1-A100-51A9AF850DCE}"/>
    <cellStyle name="Normal 5 7 2 4 3" xfId="3053" xr:uid="{C878A61A-83BE-40B5-9FE0-95879C83085C}"/>
    <cellStyle name="Normal 5 7 2 4 4" xfId="3054" xr:uid="{DEB17DE4-7ECF-4830-A471-A77AD9DC4CAF}"/>
    <cellStyle name="Normal 5 7 2 5" xfId="3055" xr:uid="{6D7E7C12-61D7-4067-9A02-44ED01715D86}"/>
    <cellStyle name="Normal 5 7 2 5 2" xfId="3056" xr:uid="{05484D4E-D9F0-47E0-B54B-AD906EA3A66E}"/>
    <cellStyle name="Normal 5 7 2 5 3" xfId="3057" xr:uid="{289E02D4-0F55-474A-A55B-A40CD9341312}"/>
    <cellStyle name="Normal 5 7 2 5 4" xfId="3058" xr:uid="{DE46754F-AC12-4648-A254-9A368B2DE865}"/>
    <cellStyle name="Normal 5 7 2 6" xfId="3059" xr:uid="{7CB99DD4-AF63-49B8-AF10-F8D0FABDCB52}"/>
    <cellStyle name="Normal 5 7 2 7" xfId="3060" xr:uid="{823CA6B5-D766-45A4-8A43-7E36B85DDFC0}"/>
    <cellStyle name="Normal 5 7 2 8" xfId="3061" xr:uid="{51267C9B-9DB0-42AF-815E-D6D05E7B4C56}"/>
    <cellStyle name="Normal 5 7 3" xfId="315" xr:uid="{D78F4D4C-1406-42ED-A5A1-2B72EB3C83FE}"/>
    <cellStyle name="Normal 5 7 3 2" xfId="593" xr:uid="{44B13D7F-0083-4EB5-B0E3-0519A648C0A1}"/>
    <cellStyle name="Normal 5 7 3 2 2" xfId="594" xr:uid="{1EAAFE54-CAFA-46A7-BE4C-4AF79D3EAF63}"/>
    <cellStyle name="Normal 5 7 3 2 3" xfId="3062" xr:uid="{B2951581-5651-408C-8B26-D50C556ACC64}"/>
    <cellStyle name="Normal 5 7 3 2 4" xfId="3063" xr:uid="{09FB2FE9-FF2C-4388-8678-28BF7EB17DA7}"/>
    <cellStyle name="Normal 5 7 3 3" xfId="595" xr:uid="{E8DC92EB-E319-400B-A7F6-F950E4E196B9}"/>
    <cellStyle name="Normal 5 7 3 3 2" xfId="3064" xr:uid="{E5326CB2-98C5-49FF-A202-8665EA91855D}"/>
    <cellStyle name="Normal 5 7 3 3 3" xfId="3065" xr:uid="{B6A04DC3-478C-4786-B042-9793DC8A4007}"/>
    <cellStyle name="Normal 5 7 3 3 4" xfId="3066" xr:uid="{A750D8F9-C31E-4AAD-86AC-96BB187A7561}"/>
    <cellStyle name="Normal 5 7 3 4" xfId="3067" xr:uid="{70FB036D-4945-4A08-95BA-37B3A616A935}"/>
    <cellStyle name="Normal 5 7 3 5" xfId="3068" xr:uid="{8B5C9DEB-87EB-4EA3-9B9F-B50C551DC596}"/>
    <cellStyle name="Normal 5 7 3 6" xfId="3069" xr:uid="{4023BCBE-FE2C-4906-98E8-19D39A232B60}"/>
    <cellStyle name="Normal 5 7 4" xfId="316" xr:uid="{4A8440AD-E0E1-4F22-986A-06FFB190916D}"/>
    <cellStyle name="Normal 5 7 4 2" xfId="596" xr:uid="{036E5EF9-C5E5-4460-A559-EB243F041C73}"/>
    <cellStyle name="Normal 5 7 4 2 2" xfId="3070" xr:uid="{05C782A9-F9F0-4A7A-B165-63756F722D4E}"/>
    <cellStyle name="Normal 5 7 4 2 3" xfId="3071" xr:uid="{B6694F98-16ED-4310-B1AE-5877CBF94776}"/>
    <cellStyle name="Normal 5 7 4 2 4" xfId="3072" xr:uid="{E09C3FC7-1AC0-4541-9FCC-F4EEE7F160E8}"/>
    <cellStyle name="Normal 5 7 4 3" xfId="3073" xr:uid="{2A9C7A93-9A2F-49B6-A423-CD0322312125}"/>
    <cellStyle name="Normal 5 7 4 4" xfId="3074" xr:uid="{8AF28926-FC17-4607-BE72-C842A1C1F679}"/>
    <cellStyle name="Normal 5 7 4 5" xfId="3075" xr:uid="{AA6FEEFA-96B3-4AEF-B96A-EEA86D0F624E}"/>
    <cellStyle name="Normal 5 7 5" xfId="597" xr:uid="{C2BD90A0-6919-43C2-A196-9C433B5CEC46}"/>
    <cellStyle name="Normal 5 7 5 2" xfId="3076" xr:uid="{F5B86D18-B9EF-480C-A146-544FB1913523}"/>
    <cellStyle name="Normal 5 7 5 3" xfId="3077" xr:uid="{268CB3E5-CA16-46EB-B48D-DF76B24685BD}"/>
    <cellStyle name="Normal 5 7 5 4" xfId="3078" xr:uid="{BB5D2D0D-2C28-4861-A555-1D7AD59434F8}"/>
    <cellStyle name="Normal 5 7 6" xfId="3079" xr:uid="{174ADDF8-9B70-41D2-A910-16FAEEC90C2C}"/>
    <cellStyle name="Normal 5 7 6 2" xfId="3080" xr:uid="{CE08C21F-EFE3-42A1-8E9C-89769E42FA6A}"/>
    <cellStyle name="Normal 5 7 6 3" xfId="3081" xr:uid="{55B8CDA0-C426-4BB0-999E-014BE715AACA}"/>
    <cellStyle name="Normal 5 7 6 4" xfId="3082" xr:uid="{E42D233C-B889-4064-8C17-66E89015DF81}"/>
    <cellStyle name="Normal 5 7 7" xfId="3083" xr:uid="{DB8EB80A-89F2-4818-8C52-80F2558425F8}"/>
    <cellStyle name="Normal 5 7 8" xfId="3084" xr:uid="{8D088FF1-0A0F-4521-A2D5-4771C25F065B}"/>
    <cellStyle name="Normal 5 7 9" xfId="3085" xr:uid="{10327FA6-0A06-4D9A-8557-8149F92B737B}"/>
    <cellStyle name="Normal 5 8" xfId="115" xr:uid="{8CA09184-B591-4384-87DC-E266172E81A6}"/>
    <cellStyle name="Normal 5 8 2" xfId="317" xr:uid="{A4CE967D-70DD-4F80-9E90-E3B952479975}"/>
    <cellStyle name="Normal 5 8 2 2" xfId="598" xr:uid="{76501B85-8F8D-42A5-9C2F-E141CE2FC42A}"/>
    <cellStyle name="Normal 5 8 2 2 2" xfId="1421" xr:uid="{6214D99F-2E3E-4B79-BD59-65381C1E33B4}"/>
    <cellStyle name="Normal 5 8 2 2 2 2" xfId="1422" xr:uid="{D713C70B-E216-45FA-AFB8-705931579E05}"/>
    <cellStyle name="Normal 5 8 2 2 3" xfId="1423" xr:uid="{B9B09D42-C37C-40C6-911B-06E6C31FF07B}"/>
    <cellStyle name="Normal 5 8 2 2 4" xfId="3086" xr:uid="{5972D673-0F2F-4180-A119-EA5DB8F8F870}"/>
    <cellStyle name="Normal 5 8 2 3" xfId="1424" xr:uid="{C4C38564-784D-46BE-82BF-0B499D407804}"/>
    <cellStyle name="Normal 5 8 2 3 2" xfId="1425" xr:uid="{E36CF139-FB26-4FBC-9468-AAA32C36326C}"/>
    <cellStyle name="Normal 5 8 2 3 3" xfId="3087" xr:uid="{2BD30ED2-FF67-425A-9636-0BA07869B24C}"/>
    <cellStyle name="Normal 5 8 2 3 4" xfId="3088" xr:uid="{441B86D7-D344-4CD5-ABB1-080A73682DB6}"/>
    <cellStyle name="Normal 5 8 2 4" xfId="1426" xr:uid="{A7B39787-94A5-4D3B-B5DB-9BDEE40A9666}"/>
    <cellStyle name="Normal 5 8 2 5" xfId="3089" xr:uid="{75E4735F-555D-488E-8853-504238274DDC}"/>
    <cellStyle name="Normal 5 8 2 6" xfId="3090" xr:uid="{B9FD93F8-6639-4BD6-86A0-82F13D4C2FFC}"/>
    <cellStyle name="Normal 5 8 3" xfId="599" xr:uid="{4B190CAD-AF51-4005-94D6-F9B28F35CCE4}"/>
    <cellStyle name="Normal 5 8 3 2" xfId="1427" xr:uid="{9F0F9819-1FF0-4164-9DA3-F468B7CE1F85}"/>
    <cellStyle name="Normal 5 8 3 2 2" xfId="1428" xr:uid="{B918C6FE-4EDB-43F7-BDCC-DCFA0AE220ED}"/>
    <cellStyle name="Normal 5 8 3 2 3" xfId="3091" xr:uid="{05F7CC19-3D8A-4663-96A3-7C2A21FFFDE1}"/>
    <cellStyle name="Normal 5 8 3 2 4" xfId="3092" xr:uid="{90502723-CD63-4D20-8AF6-4095E793C903}"/>
    <cellStyle name="Normal 5 8 3 3" xfId="1429" xr:uid="{EBABC87A-B70E-4077-99D0-FCC167739D00}"/>
    <cellStyle name="Normal 5 8 3 4" xfId="3093" xr:uid="{32AA459F-F423-4DC9-8307-4AB5CE8028EB}"/>
    <cellStyle name="Normal 5 8 3 5" xfId="3094" xr:uid="{8FC3D9D5-F335-4AEA-98E8-EAD97C2EFCB3}"/>
    <cellStyle name="Normal 5 8 4" xfId="1430" xr:uid="{BCC4585F-354C-461A-94FE-943393C43AEB}"/>
    <cellStyle name="Normal 5 8 4 2" xfId="1431" xr:uid="{21F31055-1C03-4678-B2B3-E93D6754E604}"/>
    <cellStyle name="Normal 5 8 4 3" xfId="3095" xr:uid="{36F77A1D-59F4-428D-B8A4-B3EF8F42FB34}"/>
    <cellStyle name="Normal 5 8 4 4" xfId="3096" xr:uid="{BE923057-23E9-4B2B-A941-7BB369A96788}"/>
    <cellStyle name="Normal 5 8 5" xfId="1432" xr:uid="{D1098E93-FE21-4515-BE20-1AA2B0B2BBB4}"/>
    <cellStyle name="Normal 5 8 5 2" xfId="3097" xr:uid="{B6D34A0E-8EAA-4D47-AD31-224362836DA5}"/>
    <cellStyle name="Normal 5 8 5 3" xfId="3098" xr:uid="{18AF1956-6E94-46B2-A06C-0314FFAA57A0}"/>
    <cellStyle name="Normal 5 8 5 4" xfId="3099" xr:uid="{1CECFDAC-192D-4E0A-B5DD-334C83F05669}"/>
    <cellStyle name="Normal 5 8 6" xfId="3100" xr:uid="{DBA35343-F0C7-4630-9175-09F177892E06}"/>
    <cellStyle name="Normal 5 8 7" xfId="3101" xr:uid="{5A1EF228-34B1-465D-93F5-FF486E6359B8}"/>
    <cellStyle name="Normal 5 8 8" xfId="3102" xr:uid="{4E2758BC-DAB5-4216-A50D-79F42C64B593}"/>
    <cellStyle name="Normal 5 9" xfId="318" xr:uid="{146B2F8C-9060-42F2-AEBF-2BC6833D3F49}"/>
    <cellStyle name="Normal 5 9 2" xfId="600" xr:uid="{A33E0272-07CD-4082-81EB-A2467D57AA98}"/>
    <cellStyle name="Normal 5 9 2 2" xfId="601" xr:uid="{F610A918-2572-4EEE-8944-9F6425C4DF6B}"/>
    <cellStyle name="Normal 5 9 2 2 2" xfId="1433" xr:uid="{02109411-A66E-4315-86F2-E896406E0964}"/>
    <cellStyle name="Normal 5 9 2 2 3" xfId="3103" xr:uid="{062D4C93-0067-43D5-949B-7265B5666D44}"/>
    <cellStyle name="Normal 5 9 2 2 4" xfId="3104" xr:uid="{A6E760B2-B0FC-4EC2-8A79-368867456EF9}"/>
    <cellStyle name="Normal 5 9 2 3" xfId="1434" xr:uid="{B0F28B0E-E997-4CE8-8BF0-9C137AB76A5D}"/>
    <cellStyle name="Normal 5 9 2 4" xfId="3105" xr:uid="{035BADBF-4799-41AA-848B-3636C6C0AC8C}"/>
    <cellStyle name="Normal 5 9 2 5" xfId="3106" xr:uid="{1B3F3D26-6CDB-4091-BDF5-779D9FD9F779}"/>
    <cellStyle name="Normal 5 9 3" xfId="602" xr:uid="{7BBB5619-A698-499F-8A2F-B0D5C4768D6B}"/>
    <cellStyle name="Normal 5 9 3 2" xfId="1435" xr:uid="{763113FF-FCF3-49A2-A48D-1FB2058A073B}"/>
    <cellStyle name="Normal 5 9 3 3" xfId="3107" xr:uid="{7D0DCC7C-ED22-456E-95D9-0C06386876FD}"/>
    <cellStyle name="Normal 5 9 3 4" xfId="3108" xr:uid="{A6C089C1-D1EE-46AC-A8D7-8C0172B166EA}"/>
    <cellStyle name="Normal 5 9 4" xfId="1436" xr:uid="{E0A25342-3A13-4480-9B96-4506658F47F8}"/>
    <cellStyle name="Normal 5 9 4 2" xfId="3109" xr:uid="{A189EE4E-9A17-4EEC-8D4D-39097FF10C5A}"/>
    <cellStyle name="Normal 5 9 4 3" xfId="3110" xr:uid="{3AC5ACA0-1E19-4F5F-8F8F-7E67EEB1D5C8}"/>
    <cellStyle name="Normal 5 9 4 4" xfId="3111" xr:uid="{D23DB300-C528-4859-BE76-87FB5E425706}"/>
    <cellStyle name="Normal 5 9 5" xfId="3112" xr:uid="{5826787D-9D1E-48ED-ACC8-AC1504DCBC8A}"/>
    <cellStyle name="Normal 5 9 6" xfId="3113" xr:uid="{DFB7302D-7BA5-4CB0-8871-0F7A5880CFEC}"/>
    <cellStyle name="Normal 5 9 7" xfId="3114" xr:uid="{AEE59744-90B7-4EED-97AF-ECFADF09F86C}"/>
    <cellStyle name="Normal 6" xfId="64" xr:uid="{ACF08D23-2044-4610-A8AA-3E1B89234C76}"/>
    <cellStyle name="Normal 6 10" xfId="319" xr:uid="{5B28E883-C30E-4697-8D4A-2E60EE125FDA}"/>
    <cellStyle name="Normal 6 10 2" xfId="1437" xr:uid="{EC4B2B33-1A46-4E3F-BCAF-AD80FC3AA256}"/>
    <cellStyle name="Normal 6 10 2 2" xfId="3115" xr:uid="{DBE1F39C-098C-41C0-BBC8-C3A1B4665161}"/>
    <cellStyle name="Normal 6 10 2 2 2" xfId="4588" xr:uid="{A107F95D-E4E0-472B-BE7D-5AEF637E95FF}"/>
    <cellStyle name="Normal 6 10 2 3" xfId="3116" xr:uid="{E22D2F7F-47E8-4155-9C9E-5DDBCA55CFE7}"/>
    <cellStyle name="Normal 6 10 2 4" xfId="3117" xr:uid="{931A5D4A-6941-4006-AA61-650CD29FE548}"/>
    <cellStyle name="Normal 6 10 2 5" xfId="5349" xr:uid="{787F42A5-18A6-4C78-8FCA-ECC362F02BD5}"/>
    <cellStyle name="Normal 6 10 3" xfId="3118" xr:uid="{583C412E-F718-42A5-AE04-6F4FA33AE901}"/>
    <cellStyle name="Normal 6 10 4" xfId="3119" xr:uid="{D4698321-F145-44B9-9CDB-F4D1311B1632}"/>
    <cellStyle name="Normal 6 10 5" xfId="3120" xr:uid="{B9B8BD11-692F-4CE6-9316-ED1711D71E54}"/>
    <cellStyle name="Normal 6 11" xfId="1438" xr:uid="{3DB22599-B81B-4973-A9DA-9EDD59F50F18}"/>
    <cellStyle name="Normal 6 11 2" xfId="3121" xr:uid="{E8813772-06E9-4D07-B6F3-1647FEE96D6C}"/>
    <cellStyle name="Normal 6 11 3" xfId="3122" xr:uid="{D323171C-8681-4279-8CD3-E3490C9A4876}"/>
    <cellStyle name="Normal 6 11 4" xfId="3123" xr:uid="{CA55FA10-5433-4A6C-96F3-EEB24DF90F31}"/>
    <cellStyle name="Normal 6 12" xfId="902" xr:uid="{19AB7332-1471-41FF-A21F-FFA1F2974715}"/>
    <cellStyle name="Normal 6 12 2" xfId="3124" xr:uid="{9BEC2AD9-E3B1-42A2-9D87-66AEA63ECEDB}"/>
    <cellStyle name="Normal 6 12 3" xfId="3125" xr:uid="{4394FC93-1277-476B-9C2E-903C6A685EDE}"/>
    <cellStyle name="Normal 6 12 4" xfId="3126" xr:uid="{5B8506C1-A2D3-4FD9-A5CB-01B57D412786}"/>
    <cellStyle name="Normal 6 13" xfId="899" xr:uid="{D59E3AD0-ED40-49FA-8758-DB5085864966}"/>
    <cellStyle name="Normal 6 13 2" xfId="3128" xr:uid="{28FBD172-33B9-433A-B971-722AA99C7250}"/>
    <cellStyle name="Normal 6 13 3" xfId="4315" xr:uid="{B8AD3569-84F0-4711-8500-03F9A0676CCA}"/>
    <cellStyle name="Normal 6 13 4" xfId="3127" xr:uid="{455F24B8-1AB6-4817-9380-067102A49CC0}"/>
    <cellStyle name="Normal 6 13 5" xfId="5319" xr:uid="{221796ED-86BB-4959-9FED-01AF95E71FFC}"/>
    <cellStyle name="Normal 6 14" xfId="3129" xr:uid="{E128EE2E-DC0E-40E1-AE28-10E419440B74}"/>
    <cellStyle name="Normal 6 15" xfId="3130" xr:uid="{4D3BA9A0-31D1-48E5-8900-36B4A7364FD6}"/>
    <cellStyle name="Normal 6 16" xfId="3131" xr:uid="{CDC4BC29-E643-4FC1-91F6-A5D23C58848E}"/>
    <cellStyle name="Normal 6 2" xfId="65" xr:uid="{9A0C846F-F576-48B3-8E45-6B6BCEAD1B13}"/>
    <cellStyle name="Normal 6 2 2" xfId="320" xr:uid="{F6DAB775-4C6E-4B90-A7C4-8A94272DBB4A}"/>
    <cellStyle name="Normal 6 2 2 2" xfId="4671" xr:uid="{0AF8B2C5-FC7E-4B78-B6FE-9F86AA9669DC}"/>
    <cellStyle name="Normal 6 2 3" xfId="4560" xr:uid="{44609A00-910C-42CA-8BC8-4DA92AB6F818}"/>
    <cellStyle name="Normal 6 3" xfId="116" xr:uid="{2496DB5B-35B5-4C5C-96E5-C6EAF9E8A9B6}"/>
    <cellStyle name="Normal 6 3 10" xfId="3132" xr:uid="{A804ED2B-27D1-48DE-864D-2C4C17911E58}"/>
    <cellStyle name="Normal 6 3 11" xfId="3133" xr:uid="{0EB74134-34D8-4DDC-BD5A-710CCBF65F97}"/>
    <cellStyle name="Normal 6 3 2" xfId="117" xr:uid="{ED42E7B1-4B8C-43FB-9F00-C6736E30F39B}"/>
    <cellStyle name="Normal 6 3 2 2" xfId="118" xr:uid="{4F6EDD57-0BAC-48F2-A469-DD98A188FD3D}"/>
    <cellStyle name="Normal 6 3 2 2 2" xfId="321" xr:uid="{FC217096-9000-48EA-B402-051089A0859E}"/>
    <cellStyle name="Normal 6 3 2 2 2 2" xfId="603" xr:uid="{0F9E5B76-A4B9-404D-B5CD-92D5FFA6BBC3}"/>
    <cellStyle name="Normal 6 3 2 2 2 2 2" xfId="604" xr:uid="{7C796BFE-CE4B-4E5D-B757-E24715D6086B}"/>
    <cellStyle name="Normal 6 3 2 2 2 2 2 2" xfId="1439" xr:uid="{6065599A-F22F-427A-8D26-6A0490379DD9}"/>
    <cellStyle name="Normal 6 3 2 2 2 2 2 2 2" xfId="1440" xr:uid="{1ABADE92-CDA1-4ACF-B44F-7B6F65458E31}"/>
    <cellStyle name="Normal 6 3 2 2 2 2 2 3" xfId="1441" xr:uid="{FC440604-5A10-4D38-B87D-D757375C4D72}"/>
    <cellStyle name="Normal 6 3 2 2 2 2 3" xfId="1442" xr:uid="{E0DA9EB0-CB34-4A0B-9361-EB4C05569FCA}"/>
    <cellStyle name="Normal 6 3 2 2 2 2 3 2" xfId="1443" xr:uid="{272A00F3-4462-4A2C-BB57-B9D81C77080A}"/>
    <cellStyle name="Normal 6 3 2 2 2 2 4" xfId="1444" xr:uid="{87250775-CA6E-41DD-A130-32D13C384EF6}"/>
    <cellStyle name="Normal 6 3 2 2 2 3" xfId="605" xr:uid="{96312A59-AF12-4BC3-8A95-7FA8015A704D}"/>
    <cellStyle name="Normal 6 3 2 2 2 3 2" xfId="1445" xr:uid="{5FB1F09F-BA94-47E6-8A5C-CE670D2482CE}"/>
    <cellStyle name="Normal 6 3 2 2 2 3 2 2" xfId="1446" xr:uid="{3CF384B8-1011-4C29-8652-A378178A5A88}"/>
    <cellStyle name="Normal 6 3 2 2 2 3 3" xfId="1447" xr:uid="{05E32873-79D7-4D6F-AC09-39A9B47CD24E}"/>
    <cellStyle name="Normal 6 3 2 2 2 3 4" xfId="3134" xr:uid="{996BF62A-A54B-4B2D-BC9C-6161A540AE28}"/>
    <cellStyle name="Normal 6 3 2 2 2 4" xfId="1448" xr:uid="{F12351B5-B219-4A92-9320-BB35AF61CB58}"/>
    <cellStyle name="Normal 6 3 2 2 2 4 2" xfId="1449" xr:uid="{4EAB20B7-5F3E-4EB5-AC7F-160D6DB8048B}"/>
    <cellStyle name="Normal 6 3 2 2 2 5" xfId="1450" xr:uid="{727E167E-7BB6-4C6C-A908-5CF1F43948F0}"/>
    <cellStyle name="Normal 6 3 2 2 2 6" xfId="3135" xr:uid="{86A71EAD-0D3D-4C40-9751-9AC728D632B6}"/>
    <cellStyle name="Normal 6 3 2 2 3" xfId="322" xr:uid="{1AEC64E5-5C71-481C-8E40-FB63F0185579}"/>
    <cellStyle name="Normal 6 3 2 2 3 2" xfId="606" xr:uid="{D521BF2E-4A79-4FE8-A623-4BADDB8CAC0C}"/>
    <cellStyle name="Normal 6 3 2 2 3 2 2" xfId="607" xr:uid="{5A664BA4-B000-49A4-A462-B7CF10737C87}"/>
    <cellStyle name="Normal 6 3 2 2 3 2 2 2" xfId="1451" xr:uid="{A7251B1F-3EC7-4F77-9D07-D718145E9AA9}"/>
    <cellStyle name="Normal 6 3 2 2 3 2 2 2 2" xfId="1452" xr:uid="{CD1FAFD1-68BB-4DA5-B698-A322EA62F863}"/>
    <cellStyle name="Normal 6 3 2 2 3 2 2 3" xfId="1453" xr:uid="{0491F00C-F47F-4D2C-A387-00E909CCBB0D}"/>
    <cellStyle name="Normal 6 3 2 2 3 2 3" xfId="1454" xr:uid="{F86A011F-8EDC-4A3A-A1E3-DC5FA86CCEF8}"/>
    <cellStyle name="Normal 6 3 2 2 3 2 3 2" xfId="1455" xr:uid="{7B41241F-7E98-4B60-B1CA-378AAC0C1857}"/>
    <cellStyle name="Normal 6 3 2 2 3 2 4" xfId="1456" xr:uid="{A032641D-A57E-496D-805F-F8C1C4B52712}"/>
    <cellStyle name="Normal 6 3 2 2 3 3" xfId="608" xr:uid="{0EDAC9E3-3A2F-459D-8F8C-A52597B65687}"/>
    <cellStyle name="Normal 6 3 2 2 3 3 2" xfId="1457" xr:uid="{0A62464C-D85A-40D5-91E1-49B914D077AB}"/>
    <cellStyle name="Normal 6 3 2 2 3 3 2 2" xfId="1458" xr:uid="{A576BFEF-4126-4F07-8EBE-A7919A7F9BEA}"/>
    <cellStyle name="Normal 6 3 2 2 3 3 3" xfId="1459" xr:uid="{27F82E20-AA0E-4B39-B151-8B852C273505}"/>
    <cellStyle name="Normal 6 3 2 2 3 4" xfId="1460" xr:uid="{F056DDCF-D3E9-4E6D-BCFA-75337C66F5BF}"/>
    <cellStyle name="Normal 6 3 2 2 3 4 2" xfId="1461" xr:uid="{6A248363-B7EB-491F-85BC-708A75EF77C5}"/>
    <cellStyle name="Normal 6 3 2 2 3 5" xfId="1462" xr:uid="{997BFF0F-23F9-4CF3-9F6C-A7606D959B6F}"/>
    <cellStyle name="Normal 6 3 2 2 4" xfId="609" xr:uid="{9B248BD4-8501-48EB-9EBF-F60C34C3EC84}"/>
    <cellStyle name="Normal 6 3 2 2 4 2" xfId="610" xr:uid="{171DE9FE-465C-4D9C-A5E7-CE831E9FA136}"/>
    <cellStyle name="Normal 6 3 2 2 4 2 2" xfId="1463" xr:uid="{F44D7FF4-0DB4-4161-A4BF-32FF049775A1}"/>
    <cellStyle name="Normal 6 3 2 2 4 2 2 2" xfId="1464" xr:uid="{EBCBF866-A39D-4D2D-B55A-FB927AF42CDA}"/>
    <cellStyle name="Normal 6 3 2 2 4 2 3" xfId="1465" xr:uid="{AF2836A3-A51C-48BD-84F8-9E3082E69BFF}"/>
    <cellStyle name="Normal 6 3 2 2 4 3" xfId="1466" xr:uid="{CAF19812-A8B3-44C6-8B2E-A6427A4AC5C9}"/>
    <cellStyle name="Normal 6 3 2 2 4 3 2" xfId="1467" xr:uid="{C3198CF1-6385-4463-A487-350363B6EFDC}"/>
    <cellStyle name="Normal 6 3 2 2 4 4" xfId="1468" xr:uid="{AB6D09CB-74BA-428E-B293-06F2947A4E0C}"/>
    <cellStyle name="Normal 6 3 2 2 5" xfId="611" xr:uid="{76087E63-104C-4A49-9B80-5AE0B2BB477A}"/>
    <cellStyle name="Normal 6 3 2 2 5 2" xfId="1469" xr:uid="{FF5F256E-6DC1-4501-A9E4-7377F03DC532}"/>
    <cellStyle name="Normal 6 3 2 2 5 2 2" xfId="1470" xr:uid="{D5FF5AC9-9FBA-4729-A143-764D7F754E3A}"/>
    <cellStyle name="Normal 6 3 2 2 5 3" xfId="1471" xr:uid="{3F50ED3B-1E33-4DBA-BB71-BD67381B38B1}"/>
    <cellStyle name="Normal 6 3 2 2 5 4" xfId="3136" xr:uid="{7DCCA221-7AD2-4008-9466-CF3F033BBFF9}"/>
    <cellStyle name="Normal 6 3 2 2 6" xfId="1472" xr:uid="{DB6773F7-EAD8-4947-B6F0-2F01CEDFF31E}"/>
    <cellStyle name="Normal 6 3 2 2 6 2" xfId="1473" xr:uid="{DB0471BA-8F45-4A73-9145-E1E6E52ADB36}"/>
    <cellStyle name="Normal 6 3 2 2 7" xfId="1474" xr:uid="{2CD6B961-FAAD-442A-873F-48A6E0469644}"/>
    <cellStyle name="Normal 6 3 2 2 8" xfId="3137" xr:uid="{0E5F8FD1-E248-447B-8E0E-A8727D89936D}"/>
    <cellStyle name="Normal 6 3 2 3" xfId="323" xr:uid="{023F2642-D51D-45B5-B64B-DC33F0C73B2E}"/>
    <cellStyle name="Normal 6 3 2 3 2" xfId="612" xr:uid="{F85020CB-5877-43A7-B005-E33526F70481}"/>
    <cellStyle name="Normal 6 3 2 3 2 2" xfId="613" xr:uid="{1AB97353-C2D7-4E88-8BAE-BB7B9A079A29}"/>
    <cellStyle name="Normal 6 3 2 3 2 2 2" xfId="1475" xr:uid="{C9EBEF35-BB55-4D91-9030-D499880A9924}"/>
    <cellStyle name="Normal 6 3 2 3 2 2 2 2" xfId="1476" xr:uid="{A2B94A3F-9FDB-4890-A7B3-05EA2512E271}"/>
    <cellStyle name="Normal 6 3 2 3 2 2 3" xfId="1477" xr:uid="{006A6595-B156-4607-AE45-9B8C6D590BBB}"/>
    <cellStyle name="Normal 6 3 2 3 2 3" xfId="1478" xr:uid="{E0CE0CBD-DCC2-4CAE-8721-7BE18802BE39}"/>
    <cellStyle name="Normal 6 3 2 3 2 3 2" xfId="1479" xr:uid="{F22B918F-3BE9-4C9C-852A-77B86AC03549}"/>
    <cellStyle name="Normal 6 3 2 3 2 4" xfId="1480" xr:uid="{FD83DCE4-FD45-41AE-8DAE-EC5872F51726}"/>
    <cellStyle name="Normal 6 3 2 3 3" xfId="614" xr:uid="{2E5FD7AA-335B-4BD8-9DF9-6FD81B4555D8}"/>
    <cellStyle name="Normal 6 3 2 3 3 2" xfId="1481" xr:uid="{628AEA1A-A606-47B0-A3D2-FDF16253CB5A}"/>
    <cellStyle name="Normal 6 3 2 3 3 2 2" xfId="1482" xr:uid="{4BC3ECA9-A813-450D-973D-CF51231353C4}"/>
    <cellStyle name="Normal 6 3 2 3 3 3" xfId="1483" xr:uid="{EEB6AC42-EAB2-4005-9EA3-2705D88EE1B1}"/>
    <cellStyle name="Normal 6 3 2 3 3 4" xfId="3138" xr:uid="{A470C346-7A04-43F3-A4BF-25FF8581437F}"/>
    <cellStyle name="Normal 6 3 2 3 4" xfId="1484" xr:uid="{9960CBC7-3E78-4FDE-8E0A-8A6F55E8820C}"/>
    <cellStyle name="Normal 6 3 2 3 4 2" xfId="1485" xr:uid="{551CD148-3020-4DCB-BE11-725200748A13}"/>
    <cellStyle name="Normal 6 3 2 3 5" xfId="1486" xr:uid="{0F782535-85E0-4086-8985-4D3545D12542}"/>
    <cellStyle name="Normal 6 3 2 3 6" xfId="3139" xr:uid="{FC1A1D68-658F-42A8-94A4-1D417A2125AF}"/>
    <cellStyle name="Normal 6 3 2 4" xfId="324" xr:uid="{54756FA5-A4D9-4251-A0D9-C0925A68F6BA}"/>
    <cellStyle name="Normal 6 3 2 4 2" xfId="615" xr:uid="{C01DEE28-558E-488C-A837-1A7B1E7C84F5}"/>
    <cellStyle name="Normal 6 3 2 4 2 2" xfId="616" xr:uid="{EEF230A9-EABD-44FA-8B6D-EF03BD8968A7}"/>
    <cellStyle name="Normal 6 3 2 4 2 2 2" xfId="1487" xr:uid="{FA1B7EEF-CBDE-40EF-AF0C-4D5738967F2E}"/>
    <cellStyle name="Normal 6 3 2 4 2 2 2 2" xfId="1488" xr:uid="{F620CA2C-D795-421B-9FBC-DDA3745403FE}"/>
    <cellStyle name="Normal 6 3 2 4 2 2 3" xfId="1489" xr:uid="{9C25FA5F-10CC-449C-BC8B-25462DA4475A}"/>
    <cellStyle name="Normal 6 3 2 4 2 3" xfId="1490" xr:uid="{25191292-6B83-4552-AB5F-0E5DA70587BA}"/>
    <cellStyle name="Normal 6 3 2 4 2 3 2" xfId="1491" xr:uid="{52FA34A4-BD88-4870-9B17-EE936D912A80}"/>
    <cellStyle name="Normal 6 3 2 4 2 4" xfId="1492" xr:uid="{43FB2B13-A89F-4811-AC61-02EFC3215ED0}"/>
    <cellStyle name="Normal 6 3 2 4 3" xfId="617" xr:uid="{A14F8A79-E4ED-4D08-85B2-C387CF877929}"/>
    <cellStyle name="Normal 6 3 2 4 3 2" xfId="1493" xr:uid="{E9975D15-4343-4AAA-9EAE-5C4634CF6BA5}"/>
    <cellStyle name="Normal 6 3 2 4 3 2 2" xfId="1494" xr:uid="{FEF8DD04-59A7-45F4-BBAA-F5BDDC49886F}"/>
    <cellStyle name="Normal 6 3 2 4 3 3" xfId="1495" xr:uid="{81FAA411-5391-4F88-9A49-139A299709E0}"/>
    <cellStyle name="Normal 6 3 2 4 4" xfId="1496" xr:uid="{FF2DC863-8EFB-46FA-94CF-6BB70DC91C4A}"/>
    <cellStyle name="Normal 6 3 2 4 4 2" xfId="1497" xr:uid="{DF8B1FF3-05C8-4C6C-BA64-B6231A0D5F8A}"/>
    <cellStyle name="Normal 6 3 2 4 5" xfId="1498" xr:uid="{88024010-30C7-4FB1-A4C6-543A8FF40BCD}"/>
    <cellStyle name="Normal 6 3 2 5" xfId="325" xr:uid="{EBFFE694-FB99-4624-83FB-F2207C2D1EAA}"/>
    <cellStyle name="Normal 6 3 2 5 2" xfId="618" xr:uid="{3B111C83-1AFD-4DA7-8370-37C9F1048DFA}"/>
    <cellStyle name="Normal 6 3 2 5 2 2" xfId="1499" xr:uid="{AEAB6AB8-B7E9-48A0-A52E-AE73EB8B2595}"/>
    <cellStyle name="Normal 6 3 2 5 2 2 2" xfId="1500" xr:uid="{FD031694-AFE6-44BF-AFED-01C37F0981AA}"/>
    <cellStyle name="Normal 6 3 2 5 2 3" xfId="1501" xr:uid="{017CE22A-0CF5-46CF-9493-5EFD3369BEC7}"/>
    <cellStyle name="Normal 6 3 2 5 3" xfId="1502" xr:uid="{16C20B46-A62F-4998-9FDB-E5749CC5B42C}"/>
    <cellStyle name="Normal 6 3 2 5 3 2" xfId="1503" xr:uid="{00E9DB6A-2810-4ACD-9858-B487D73C5D4E}"/>
    <cellStyle name="Normal 6 3 2 5 4" xfId="1504" xr:uid="{DB37DBB6-838D-4D0B-B8ED-09D8CA03D845}"/>
    <cellStyle name="Normal 6 3 2 6" xfId="619" xr:uid="{D265FA2D-5B07-407B-9E4E-FA527F609242}"/>
    <cellStyle name="Normal 6 3 2 6 2" xfId="1505" xr:uid="{0E5DD48E-5DE3-433C-B55B-6CBAEFED1751}"/>
    <cellStyle name="Normal 6 3 2 6 2 2" xfId="1506" xr:uid="{9C6A41E8-EB63-48A9-BC62-F9637A93D76F}"/>
    <cellStyle name="Normal 6 3 2 6 3" xfId="1507" xr:uid="{64FE4F89-A0C3-4C73-BD30-369F57447FD7}"/>
    <cellStyle name="Normal 6 3 2 6 4" xfId="3140" xr:uid="{3999A924-828C-4FA3-8846-B4636A07F3AC}"/>
    <cellStyle name="Normal 6 3 2 7" xfId="1508" xr:uid="{0094862A-31A6-4DAD-A9B8-8ED9D630223F}"/>
    <cellStyle name="Normal 6 3 2 7 2" xfId="1509" xr:uid="{4D6245EA-EFF1-4249-804B-D85124B93B49}"/>
    <cellStyle name="Normal 6 3 2 8" xfId="1510" xr:uid="{5B111C27-EFF0-4E98-BD6E-650CA026220B}"/>
    <cellStyle name="Normal 6 3 2 9" xfId="3141" xr:uid="{C991E832-B374-4B18-BC44-7C8111BA4291}"/>
    <cellStyle name="Normal 6 3 3" xfId="119" xr:uid="{335C167A-9CC5-429D-B814-52DAF9D4371D}"/>
    <cellStyle name="Normal 6 3 3 2" xfId="120" xr:uid="{5060E806-0B33-4072-B1F1-74A4A05F605B}"/>
    <cellStyle name="Normal 6 3 3 2 2" xfId="620" xr:uid="{CA1F8491-6093-4CDC-B422-4C0CE6E39DDA}"/>
    <cellStyle name="Normal 6 3 3 2 2 2" xfId="621" xr:uid="{D7A8A55B-0EFD-4D24-96BA-6AA8D48AF0F1}"/>
    <cellStyle name="Normal 6 3 3 2 2 2 2" xfId="1511" xr:uid="{FABD0F14-7936-4161-94E7-3C334A3B57B0}"/>
    <cellStyle name="Normal 6 3 3 2 2 2 2 2" xfId="1512" xr:uid="{8911C353-970D-4385-838D-1C3BF8473377}"/>
    <cellStyle name="Normal 6 3 3 2 2 2 3" xfId="1513" xr:uid="{38D0EA6E-F8F9-4D61-98FA-95887AE5FD76}"/>
    <cellStyle name="Normal 6 3 3 2 2 3" xfId="1514" xr:uid="{E356981F-B63C-4B86-B3A2-2AB89B17474C}"/>
    <cellStyle name="Normal 6 3 3 2 2 3 2" xfId="1515" xr:uid="{C83DDA0C-A5AD-4F02-9BB4-609B4216554F}"/>
    <cellStyle name="Normal 6 3 3 2 2 4" xfId="1516" xr:uid="{270314E5-2C6D-433A-8EC0-6B024D0A0FF4}"/>
    <cellStyle name="Normal 6 3 3 2 3" xfId="622" xr:uid="{BC5126F1-CDB6-4CA7-BFE9-28088107F83A}"/>
    <cellStyle name="Normal 6 3 3 2 3 2" xfId="1517" xr:uid="{1A394DAD-F64B-4408-AF1F-2B4140F08930}"/>
    <cellStyle name="Normal 6 3 3 2 3 2 2" xfId="1518" xr:uid="{E407B3C9-9364-4035-A411-DD41FD4816CA}"/>
    <cellStyle name="Normal 6 3 3 2 3 3" xfId="1519" xr:uid="{4E86DAD9-21FE-4F32-8EE0-93E24D1DA967}"/>
    <cellStyle name="Normal 6 3 3 2 3 4" xfId="3142" xr:uid="{0C287569-EF36-4467-B27F-2555414619ED}"/>
    <cellStyle name="Normal 6 3 3 2 4" xfId="1520" xr:uid="{B0718109-76A5-4939-9571-E6CB489771CF}"/>
    <cellStyle name="Normal 6 3 3 2 4 2" xfId="1521" xr:uid="{AB607794-6232-4394-BCD0-6354B73ED37F}"/>
    <cellStyle name="Normal 6 3 3 2 5" xfId="1522" xr:uid="{41947949-0C9E-4D16-8B88-9D2350790932}"/>
    <cellStyle name="Normal 6 3 3 2 6" xfId="3143" xr:uid="{AC670213-730A-4039-9F81-E3068D4072F4}"/>
    <cellStyle name="Normal 6 3 3 3" xfId="326" xr:uid="{F4E91D8A-B9E8-441F-A8AF-8F4CB1523A4A}"/>
    <cellStyle name="Normal 6 3 3 3 2" xfId="623" xr:uid="{1AF913C0-5FE3-445E-8E73-AE877DD867F1}"/>
    <cellStyle name="Normal 6 3 3 3 2 2" xfId="624" xr:uid="{261C5D13-E6B6-4CFE-BB10-5B3240A97644}"/>
    <cellStyle name="Normal 6 3 3 3 2 2 2" xfId="1523" xr:uid="{C5EB51BD-2342-48B9-A42F-8F3E7AF52E5C}"/>
    <cellStyle name="Normal 6 3 3 3 2 2 2 2" xfId="1524" xr:uid="{8708F5ED-9EA8-4AA3-B551-2686C74B5C6A}"/>
    <cellStyle name="Normal 6 3 3 3 2 2 3" xfId="1525" xr:uid="{2629F7A2-255D-426F-B815-BEAF83272B79}"/>
    <cellStyle name="Normal 6 3 3 3 2 3" xfId="1526" xr:uid="{D85FB356-F8C0-4BDC-8D07-9A4F55F9B951}"/>
    <cellStyle name="Normal 6 3 3 3 2 3 2" xfId="1527" xr:uid="{E11E93A8-2779-4301-B96C-6EE2C78F8FDF}"/>
    <cellStyle name="Normal 6 3 3 3 2 4" xfId="1528" xr:uid="{0723A1F9-A96F-4F17-9CFF-D90FF8E06894}"/>
    <cellStyle name="Normal 6 3 3 3 3" xfId="625" xr:uid="{A0F878AE-E9F4-4D06-9FC8-D1E96558D799}"/>
    <cellStyle name="Normal 6 3 3 3 3 2" xfId="1529" xr:uid="{5B627273-C214-4EE6-AD35-5DE0A8D89CE2}"/>
    <cellStyle name="Normal 6 3 3 3 3 2 2" xfId="1530" xr:uid="{89D56A82-0B47-462B-9040-6E97B4512D4C}"/>
    <cellStyle name="Normal 6 3 3 3 3 3" xfId="1531" xr:uid="{692F0368-F0AE-46A0-9C3C-31DC19542DA2}"/>
    <cellStyle name="Normal 6 3 3 3 4" xfId="1532" xr:uid="{B5CFF725-E328-46E2-BFE8-E6CAAF065D10}"/>
    <cellStyle name="Normal 6 3 3 3 4 2" xfId="1533" xr:uid="{6696C3AC-B271-460C-A035-068F3D8AC562}"/>
    <cellStyle name="Normal 6 3 3 3 5" xfId="1534" xr:uid="{5FA38495-8B5D-4F71-9C9F-DFF24E1AC51C}"/>
    <cellStyle name="Normal 6 3 3 4" xfId="327" xr:uid="{77D3AB19-42FA-48DD-8552-4F917FC045D6}"/>
    <cellStyle name="Normal 6 3 3 4 2" xfId="626" xr:uid="{691CB2E5-98D9-4927-A0CB-2AC962D206E4}"/>
    <cellStyle name="Normal 6 3 3 4 2 2" xfId="1535" xr:uid="{376EC1CB-E2FE-4010-B5E1-63CC1E6981B4}"/>
    <cellStyle name="Normal 6 3 3 4 2 2 2" xfId="1536" xr:uid="{D9AC5931-2CD3-4667-96E4-F7FBBD8A16D1}"/>
    <cellStyle name="Normal 6 3 3 4 2 3" xfId="1537" xr:uid="{647753D4-55AB-4230-B7E4-BC970E6BC2C4}"/>
    <cellStyle name="Normal 6 3 3 4 3" xfId="1538" xr:uid="{1DEB9469-3C47-480E-99E4-BEBEE0B47744}"/>
    <cellStyle name="Normal 6 3 3 4 3 2" xfId="1539" xr:uid="{4B263E39-8975-48D3-97D6-B41B233149A7}"/>
    <cellStyle name="Normal 6 3 3 4 4" xfId="1540" xr:uid="{CB4B01B6-9787-4335-803B-244A257FCC95}"/>
    <cellStyle name="Normal 6 3 3 5" xfId="627" xr:uid="{739D0E96-DC4B-4127-A5CB-0550661CADA8}"/>
    <cellStyle name="Normal 6 3 3 5 2" xfId="1541" xr:uid="{99BD1FA4-E933-4826-818E-389AC89C5B27}"/>
    <cellStyle name="Normal 6 3 3 5 2 2" xfId="1542" xr:uid="{B7891EF6-33E0-4999-B38C-64A1E979791D}"/>
    <cellStyle name="Normal 6 3 3 5 3" xfId="1543" xr:uid="{BC648F00-0F41-4A36-96D0-DECE0318FBD1}"/>
    <cellStyle name="Normal 6 3 3 5 4" xfId="3144" xr:uid="{06D0D7F3-36A4-4AC9-8B2F-59FAFDEFF0DA}"/>
    <cellStyle name="Normal 6 3 3 6" xfId="1544" xr:uid="{BF1EE9FA-7740-4A68-AFBA-E7AB78513769}"/>
    <cellStyle name="Normal 6 3 3 6 2" xfId="1545" xr:uid="{0954288B-BE35-48AB-B24C-07C8EFC17F25}"/>
    <cellStyle name="Normal 6 3 3 7" xfId="1546" xr:uid="{A554B4E2-D6A7-4062-8BCD-04B04562462C}"/>
    <cellStyle name="Normal 6 3 3 8" xfId="3145" xr:uid="{6A4FAD9C-6E01-49DD-A52E-A3D8CAF06444}"/>
    <cellStyle name="Normal 6 3 4" xfId="121" xr:uid="{EE7A398D-16A9-4458-BEB6-7181024ADE5C}"/>
    <cellStyle name="Normal 6 3 4 2" xfId="447" xr:uid="{78C5BF5D-4D9F-4C25-BB0C-FB4998B842A8}"/>
    <cellStyle name="Normal 6 3 4 2 2" xfId="628" xr:uid="{E54E7657-2EE8-487A-948C-56F1EB2C6621}"/>
    <cellStyle name="Normal 6 3 4 2 2 2" xfId="1547" xr:uid="{F79FAE04-FD15-4F50-9B24-559B0EBA4DDC}"/>
    <cellStyle name="Normal 6 3 4 2 2 2 2" xfId="1548" xr:uid="{729A2C39-F04B-454E-A6B7-4CAE69102472}"/>
    <cellStyle name="Normal 6 3 4 2 2 3" xfId="1549" xr:uid="{24CF817D-15DE-4441-832E-452022F8C256}"/>
    <cellStyle name="Normal 6 3 4 2 2 4" xfId="3146" xr:uid="{C8291F80-4084-4E9D-85DA-099356F1D26F}"/>
    <cellStyle name="Normal 6 3 4 2 3" xfId="1550" xr:uid="{66DD678E-40B8-4181-B767-760D5D238CE3}"/>
    <cellStyle name="Normal 6 3 4 2 3 2" xfId="1551" xr:uid="{8C60D881-E60E-496B-9666-51418E80A4F9}"/>
    <cellStyle name="Normal 6 3 4 2 4" xfId="1552" xr:uid="{C74C0A1B-560F-4554-B6E4-97433202574B}"/>
    <cellStyle name="Normal 6 3 4 2 5" xfId="3147" xr:uid="{0993E614-BCDB-4BAD-8CC4-A21D57727443}"/>
    <cellStyle name="Normal 6 3 4 3" xfId="629" xr:uid="{8B510C1E-C780-4954-9892-0F1668C7F0C5}"/>
    <cellStyle name="Normal 6 3 4 3 2" xfId="1553" xr:uid="{3167ECBE-3C17-47B5-A623-ABEED102FAF9}"/>
    <cellStyle name="Normal 6 3 4 3 2 2" xfId="1554" xr:uid="{12D8D2BC-A6DE-4361-8083-C85994069C70}"/>
    <cellStyle name="Normal 6 3 4 3 3" xfId="1555" xr:uid="{DFEA1887-1ADF-4153-BCFA-F55F5533CEFB}"/>
    <cellStyle name="Normal 6 3 4 3 4" xfId="3148" xr:uid="{21E7BED0-456C-4B3C-B0A0-1C485FCC6CDF}"/>
    <cellStyle name="Normal 6 3 4 4" xfId="1556" xr:uid="{70DEB348-4D16-4972-9B4E-090375159D6A}"/>
    <cellStyle name="Normal 6 3 4 4 2" xfId="1557" xr:uid="{3EBB1DA1-4D88-4317-9406-F6FA19653271}"/>
    <cellStyle name="Normal 6 3 4 4 3" xfId="3149" xr:uid="{E317FEAA-4283-4A58-9A1D-A4350CFC1CB0}"/>
    <cellStyle name="Normal 6 3 4 4 4" xfId="3150" xr:uid="{AE32E359-FF3C-45AB-A0B6-7F6CC81880B0}"/>
    <cellStyle name="Normal 6 3 4 5" xfId="1558" xr:uid="{EB8ABEA8-5067-428E-8FAB-DC168481E485}"/>
    <cellStyle name="Normal 6 3 4 6" xfId="3151" xr:uid="{58EF1D72-54A0-4BFE-80FB-BDB077243675}"/>
    <cellStyle name="Normal 6 3 4 7" xfId="3152" xr:uid="{EB2EA751-F9C8-4AAE-B40F-4B094231EFBF}"/>
    <cellStyle name="Normal 6 3 5" xfId="328" xr:uid="{7AAF90BA-C5F0-408C-ABF9-28663CF1B5A9}"/>
    <cellStyle name="Normal 6 3 5 2" xfId="630" xr:uid="{0B487FF0-0FC4-433E-BF0B-FEB940046BE6}"/>
    <cellStyle name="Normal 6 3 5 2 2" xfId="631" xr:uid="{5E75BC80-B4F5-49BF-8D94-A55FEFC79820}"/>
    <cellStyle name="Normal 6 3 5 2 2 2" xfId="1559" xr:uid="{8779B665-8742-47C7-ABED-A8D1926449FF}"/>
    <cellStyle name="Normal 6 3 5 2 2 2 2" xfId="1560" xr:uid="{6B00E6E2-381C-4C46-9566-DB89CA54EDEF}"/>
    <cellStyle name="Normal 6 3 5 2 2 3" xfId="1561" xr:uid="{5CDE89F9-A1E7-4A35-BEF9-8C10373EF249}"/>
    <cellStyle name="Normal 6 3 5 2 3" xfId="1562" xr:uid="{A48B5CA0-D7A3-4DE3-8B4F-F474F7E2F3C0}"/>
    <cellStyle name="Normal 6 3 5 2 3 2" xfId="1563" xr:uid="{21E700E4-7B85-4171-B745-CFB5B729F373}"/>
    <cellStyle name="Normal 6 3 5 2 4" xfId="1564" xr:uid="{3E2B3004-2322-4BE4-864B-AE5994E4E0C4}"/>
    <cellStyle name="Normal 6 3 5 3" xfId="632" xr:uid="{34C60A6C-D493-4A4E-BA69-E8434BFD419D}"/>
    <cellStyle name="Normal 6 3 5 3 2" xfId="1565" xr:uid="{0BB0657D-C8E8-4BF2-9DDC-C420CCC03CFB}"/>
    <cellStyle name="Normal 6 3 5 3 2 2" xfId="1566" xr:uid="{04E54A1F-8145-4C1A-97B3-5DEE4B370116}"/>
    <cellStyle name="Normal 6 3 5 3 3" xfId="1567" xr:uid="{60CDE8B7-64E2-4738-B551-2748555B670C}"/>
    <cellStyle name="Normal 6 3 5 3 4" xfId="3153" xr:uid="{5E6FB4AF-FE1F-45B3-A467-BED8694B8FB9}"/>
    <cellStyle name="Normal 6 3 5 4" xfId="1568" xr:uid="{4BFBF678-F468-4925-9782-9532153CDFA8}"/>
    <cellStyle name="Normal 6 3 5 4 2" xfId="1569" xr:uid="{AC97A203-67E3-4C62-9655-29DCC01D43A9}"/>
    <cellStyle name="Normal 6 3 5 5" xfId="1570" xr:uid="{7CB6CE89-751E-435D-9C7F-58916F111401}"/>
    <cellStyle name="Normal 6 3 5 6" xfId="3154" xr:uid="{149B731F-2FD1-4735-87FC-E1F532B738E3}"/>
    <cellStyle name="Normal 6 3 6" xfId="329" xr:uid="{2E478C08-52F5-499F-888C-7F4853AC7EA3}"/>
    <cellStyle name="Normal 6 3 6 2" xfId="633" xr:uid="{A66416BA-0F82-4509-BDDE-6EF416A7D129}"/>
    <cellStyle name="Normal 6 3 6 2 2" xfId="1571" xr:uid="{5F7F89AB-FF12-42E3-AC72-4749193EB94D}"/>
    <cellStyle name="Normal 6 3 6 2 2 2" xfId="1572" xr:uid="{AEC1419B-BA22-4F41-BA4E-3F0E430BD4EA}"/>
    <cellStyle name="Normal 6 3 6 2 3" xfId="1573" xr:uid="{1BA550BA-136E-48A1-8BF9-E5637DB62384}"/>
    <cellStyle name="Normal 6 3 6 2 4" xfId="3155" xr:uid="{19CE09E7-4DA6-4DB8-A89B-F1D3E7707EA4}"/>
    <cellStyle name="Normal 6 3 6 3" xfId="1574" xr:uid="{90841248-B283-4360-99F5-0FE3BD6E876A}"/>
    <cellStyle name="Normal 6 3 6 3 2" xfId="1575" xr:uid="{6C20E376-A5D7-4B53-97EE-7C0215A92E39}"/>
    <cellStyle name="Normal 6 3 6 4" xfId="1576" xr:uid="{E58C7649-DE17-40DC-B4A2-521E32063AC9}"/>
    <cellStyle name="Normal 6 3 6 5" xfId="3156" xr:uid="{7AD1DE61-7339-4238-807F-E03D72AF9562}"/>
    <cellStyle name="Normal 6 3 7" xfId="634" xr:uid="{AFED256A-BC84-424E-BFFB-EBA2372EB156}"/>
    <cellStyle name="Normal 6 3 7 2" xfId="1577" xr:uid="{91DD050C-AE61-42B0-A3BA-4232E03C667E}"/>
    <cellStyle name="Normal 6 3 7 2 2" xfId="1578" xr:uid="{2E783854-EC6E-4851-8B47-2FD378BDA229}"/>
    <cellStyle name="Normal 6 3 7 3" xfId="1579" xr:uid="{21076A70-E921-476B-9272-D38BC3BAD66F}"/>
    <cellStyle name="Normal 6 3 7 4" xfId="3157" xr:uid="{DFD20021-F2D4-46E5-B6BC-35F0FB70A4F8}"/>
    <cellStyle name="Normal 6 3 8" xfId="1580" xr:uid="{B3F9B3C5-99FF-4331-850D-131639514519}"/>
    <cellStyle name="Normal 6 3 8 2" xfId="1581" xr:uid="{2211B927-0955-4909-8363-3D524A81EEED}"/>
    <cellStyle name="Normal 6 3 8 3" xfId="3158" xr:uid="{03EBB70A-0A7D-415F-989D-259ADEB48132}"/>
    <cellStyle name="Normal 6 3 8 4" xfId="3159" xr:uid="{60A4442F-A1F3-4E63-97C4-95492288FD3E}"/>
    <cellStyle name="Normal 6 3 9" xfId="1582" xr:uid="{7493BEFB-E3BA-422C-BC0D-8BEDA9A23149}"/>
    <cellStyle name="Normal 6 3 9 2" xfId="4718" xr:uid="{1945202B-16C6-49C6-AF47-7C67DB4208E6}"/>
    <cellStyle name="Normal 6 4" xfId="122" xr:uid="{D6123C8F-4176-4FAD-A0C8-D933CAB75F1A}"/>
    <cellStyle name="Normal 6 4 10" xfId="3160" xr:uid="{85132736-DEB9-44EE-A42F-882F125D1455}"/>
    <cellStyle name="Normal 6 4 11" xfId="3161" xr:uid="{907613EE-F76E-48F3-90A4-AA8E04B9CD38}"/>
    <cellStyle name="Normal 6 4 2" xfId="123" xr:uid="{D5549B06-A418-46F2-B4C3-D58306F7D1FD}"/>
    <cellStyle name="Normal 6 4 2 2" xfId="124" xr:uid="{A0E75B7C-9B4F-484B-9E97-3D1F56D984BB}"/>
    <cellStyle name="Normal 6 4 2 2 2" xfId="330" xr:uid="{31F40D41-B0EC-47BA-B2E9-CCCFEA914A02}"/>
    <cellStyle name="Normal 6 4 2 2 2 2" xfId="635" xr:uid="{CF3A0B1E-078C-4FE4-AC0D-DC8199183EF2}"/>
    <cellStyle name="Normal 6 4 2 2 2 2 2" xfId="1583" xr:uid="{B7CB95C0-0871-4770-AD28-48D43C14002D}"/>
    <cellStyle name="Normal 6 4 2 2 2 2 2 2" xfId="1584" xr:uid="{B067BCE6-61AE-44D5-9EEB-2930CEC87C46}"/>
    <cellStyle name="Normal 6 4 2 2 2 2 3" xfId="1585" xr:uid="{228846B1-1185-4EF3-BF65-0B021EA8F951}"/>
    <cellStyle name="Normal 6 4 2 2 2 2 4" xfId="3162" xr:uid="{6F739C64-F0AE-4F7F-B229-28472DA08497}"/>
    <cellStyle name="Normal 6 4 2 2 2 3" xfId="1586" xr:uid="{3ED9BCBA-89F5-400D-88D3-240B161353B2}"/>
    <cellStyle name="Normal 6 4 2 2 2 3 2" xfId="1587" xr:uid="{6F04227B-3294-4B8C-B39F-E73F680D854E}"/>
    <cellStyle name="Normal 6 4 2 2 2 3 3" xfId="3163" xr:uid="{2BA7C53B-4EE5-4D64-88E8-7A2F176F8F69}"/>
    <cellStyle name="Normal 6 4 2 2 2 3 4" xfId="3164" xr:uid="{AE3B2B91-DA88-403D-BEA6-9D1E363663F6}"/>
    <cellStyle name="Normal 6 4 2 2 2 4" xfId="1588" xr:uid="{E1DBF026-E42C-4D45-A954-BA25AF3B7A64}"/>
    <cellStyle name="Normal 6 4 2 2 2 5" xfId="3165" xr:uid="{1D60C600-0261-422E-8334-43253497369E}"/>
    <cellStyle name="Normal 6 4 2 2 2 6" xfId="3166" xr:uid="{07033CCB-CFA7-4946-9214-16C7195CB28F}"/>
    <cellStyle name="Normal 6 4 2 2 3" xfId="636" xr:uid="{5DF72C4F-E1B6-4F10-90BC-A1DCEBA9BB39}"/>
    <cellStyle name="Normal 6 4 2 2 3 2" xfId="1589" xr:uid="{5EA73D6D-0FA4-4FB8-BE86-2DF52EDD81F9}"/>
    <cellStyle name="Normal 6 4 2 2 3 2 2" xfId="1590" xr:uid="{B9D4220B-2B5B-40B4-A18B-5B5A733CA778}"/>
    <cellStyle name="Normal 6 4 2 2 3 2 3" xfId="3167" xr:uid="{34A0A6C0-A8A3-4132-9F8D-E30667A9F1C1}"/>
    <cellStyle name="Normal 6 4 2 2 3 2 4" xfId="3168" xr:uid="{DFFD6D71-5594-4795-85F1-0BABFEA49D25}"/>
    <cellStyle name="Normal 6 4 2 2 3 3" xfId="1591" xr:uid="{4F3F42FB-A47E-4AFB-91AB-EBBB37167175}"/>
    <cellStyle name="Normal 6 4 2 2 3 4" xfId="3169" xr:uid="{8BDF83CA-B839-49E2-AA89-AC954C0B61CE}"/>
    <cellStyle name="Normal 6 4 2 2 3 5" xfId="3170" xr:uid="{374486F0-5CB4-4CB2-A7E1-2F35729FC143}"/>
    <cellStyle name="Normal 6 4 2 2 4" xfId="1592" xr:uid="{D7B3C138-43F5-4F28-AF96-A07D1EEBEC07}"/>
    <cellStyle name="Normal 6 4 2 2 4 2" xfId="1593" xr:uid="{97EAAFBB-524C-495E-A9CA-25E91151BA66}"/>
    <cellStyle name="Normal 6 4 2 2 4 3" xfId="3171" xr:uid="{6BA18C88-5841-43FC-B757-65E7FEAE6878}"/>
    <cellStyle name="Normal 6 4 2 2 4 4" xfId="3172" xr:uid="{09E9E00D-116A-4143-A97A-304887C7DCD5}"/>
    <cellStyle name="Normal 6 4 2 2 5" xfId="1594" xr:uid="{E89C0ADF-0B7A-46AC-8161-FDF839FD450C}"/>
    <cellStyle name="Normal 6 4 2 2 5 2" xfId="3173" xr:uid="{E2A543A3-4A77-4EE3-9DCE-242194CFBD92}"/>
    <cellStyle name="Normal 6 4 2 2 5 3" xfId="3174" xr:uid="{CB15D570-91D2-41C6-9E4A-18A146A1561C}"/>
    <cellStyle name="Normal 6 4 2 2 5 4" xfId="3175" xr:uid="{080919DB-C389-4B1B-8806-08ADD46316C5}"/>
    <cellStyle name="Normal 6 4 2 2 6" xfId="3176" xr:uid="{EF3A637E-3856-4DF8-8438-2F30BB50C23E}"/>
    <cellStyle name="Normal 6 4 2 2 7" xfId="3177" xr:uid="{57ED5618-90BE-4D60-B50F-3DC2E8D6A4D0}"/>
    <cellStyle name="Normal 6 4 2 2 8" xfId="3178" xr:uid="{63D94A9D-4F50-429A-BE22-CABC3D6DF7CE}"/>
    <cellStyle name="Normal 6 4 2 3" xfId="331" xr:uid="{980FEC9D-B8E4-4939-804B-69E43E47D9F4}"/>
    <cellStyle name="Normal 6 4 2 3 2" xfId="637" xr:uid="{C7659D2D-2DCD-494D-801E-6ED5698625F0}"/>
    <cellStyle name="Normal 6 4 2 3 2 2" xfId="638" xr:uid="{7EE97B49-159E-4F22-A944-E78DE0D3B11C}"/>
    <cellStyle name="Normal 6 4 2 3 2 2 2" xfId="1595" xr:uid="{E6208196-4D7F-4655-9193-5F0160BBA2D2}"/>
    <cellStyle name="Normal 6 4 2 3 2 2 2 2" xfId="1596" xr:uid="{16FC24B6-5CCE-4FFE-AA72-BBB394411E64}"/>
    <cellStyle name="Normal 6 4 2 3 2 2 3" xfId="1597" xr:uid="{9A4A507F-531B-49F6-A5A2-D4DB5E1D1990}"/>
    <cellStyle name="Normal 6 4 2 3 2 3" xfId="1598" xr:uid="{61B4548F-0C16-415B-AC8A-A57F7B6CEDBE}"/>
    <cellStyle name="Normal 6 4 2 3 2 3 2" xfId="1599" xr:uid="{2AF54697-C8B4-441A-96E0-1A61512074DD}"/>
    <cellStyle name="Normal 6 4 2 3 2 4" xfId="1600" xr:uid="{53977492-1DDD-4595-B00E-BF24D5303C0F}"/>
    <cellStyle name="Normal 6 4 2 3 3" xfId="639" xr:uid="{D592A574-13E4-4E75-B6EF-3DA24345CA7A}"/>
    <cellStyle name="Normal 6 4 2 3 3 2" xfId="1601" xr:uid="{DB160DD8-3050-4916-BBA2-1C375AD6EB49}"/>
    <cellStyle name="Normal 6 4 2 3 3 2 2" xfId="1602" xr:uid="{24E149B9-62BA-43C9-B66B-21AA2645AEEE}"/>
    <cellStyle name="Normal 6 4 2 3 3 3" xfId="1603" xr:uid="{5F17F9B3-9946-46A0-BE71-2063CD733229}"/>
    <cellStyle name="Normal 6 4 2 3 3 4" xfId="3179" xr:uid="{EAE549F3-3DF2-45CB-B06C-AEBF3AE49F2B}"/>
    <cellStyle name="Normal 6 4 2 3 4" xfId="1604" xr:uid="{74BC9FB8-05AE-4750-997C-9EC2E5E2BDC3}"/>
    <cellStyle name="Normal 6 4 2 3 4 2" xfId="1605" xr:uid="{1EE66325-4DCC-46F1-9809-7941BCF4B2D0}"/>
    <cellStyle name="Normal 6 4 2 3 5" xfId="1606" xr:uid="{4F7ED054-A3EF-4E4A-A153-005D2B6EFF2A}"/>
    <cellStyle name="Normal 6 4 2 3 6" xfId="3180" xr:uid="{B722FDF3-0B45-42EE-8DAB-8EC91CC336C2}"/>
    <cellStyle name="Normal 6 4 2 4" xfId="332" xr:uid="{3CB9CEDC-0B79-4B4F-AF7E-1A34B28E5396}"/>
    <cellStyle name="Normal 6 4 2 4 2" xfId="640" xr:uid="{60D09D45-BD9C-4E91-9D3A-C78BE2C06DA9}"/>
    <cellStyle name="Normal 6 4 2 4 2 2" xfId="1607" xr:uid="{BE43B6AC-A29D-4262-AD5F-10DEC51F397E}"/>
    <cellStyle name="Normal 6 4 2 4 2 2 2" xfId="1608" xr:uid="{383E0817-A2A7-43B5-98B6-FF5253E2F0D8}"/>
    <cellStyle name="Normal 6 4 2 4 2 3" xfId="1609" xr:uid="{FAADFF59-D50A-43CE-9146-522E2488A6BE}"/>
    <cellStyle name="Normal 6 4 2 4 2 4" xfId="3181" xr:uid="{82255F53-8382-450D-8C51-182423EB31A2}"/>
    <cellStyle name="Normal 6 4 2 4 3" xfId="1610" xr:uid="{4F5C86E7-E781-4C06-AF4A-B1330CB0F3D0}"/>
    <cellStyle name="Normal 6 4 2 4 3 2" xfId="1611" xr:uid="{892C53DD-E299-44DC-A27B-34F663B567CD}"/>
    <cellStyle name="Normal 6 4 2 4 4" xfId="1612" xr:uid="{D0FCF49A-80A6-4D0D-A4DC-9D312051606E}"/>
    <cellStyle name="Normal 6 4 2 4 5" xfId="3182" xr:uid="{98EB1768-EAA3-46B5-9B2D-1A09C10A181F}"/>
    <cellStyle name="Normal 6 4 2 5" xfId="333" xr:uid="{2886C817-A5A8-49EF-AAEC-C028E5489CDA}"/>
    <cellStyle name="Normal 6 4 2 5 2" xfId="1613" xr:uid="{D22C9782-0344-4481-81B6-C8DA1A39AD9F}"/>
    <cellStyle name="Normal 6 4 2 5 2 2" xfId="1614" xr:uid="{E3610292-FEE7-49AA-9710-AE3EBA6D56C8}"/>
    <cellStyle name="Normal 6 4 2 5 3" xfId="1615" xr:uid="{38BAF2A5-B04A-40A4-8BD9-2E1F3A39B8BD}"/>
    <cellStyle name="Normal 6 4 2 5 4" xfId="3183" xr:uid="{548D6AD8-6641-4C7C-9157-C21F077D9387}"/>
    <cellStyle name="Normal 6 4 2 6" xfId="1616" xr:uid="{09ED4876-6E91-4677-9105-A21881BCD3B1}"/>
    <cellStyle name="Normal 6 4 2 6 2" xfId="1617" xr:uid="{B7F0145A-DB11-454B-A9ED-8E64AF725445}"/>
    <cellStyle name="Normal 6 4 2 6 3" xfId="3184" xr:uid="{12E18D14-AF0F-4CC4-90A4-82F7333FAFC8}"/>
    <cellStyle name="Normal 6 4 2 6 4" xfId="3185" xr:uid="{9ACF563C-CDD4-4944-8914-26FDF453F887}"/>
    <cellStyle name="Normal 6 4 2 7" xfId="1618" xr:uid="{5A75F92B-D491-46EE-8AC9-9BF867AB7B61}"/>
    <cellStyle name="Normal 6 4 2 8" xfId="3186" xr:uid="{B09FB46D-2AD9-471E-BC80-E76D5901840E}"/>
    <cellStyle name="Normal 6 4 2 9" xfId="3187" xr:uid="{BE53AEE6-F507-4BB4-87E1-9D0424EFB58E}"/>
    <cellStyle name="Normal 6 4 3" xfId="125" xr:uid="{714C342F-4398-4751-A49B-BBDF025BDE63}"/>
    <cellStyle name="Normal 6 4 3 2" xfId="126" xr:uid="{E38618D1-ECBB-4645-876E-7D01C1EA6150}"/>
    <cellStyle name="Normal 6 4 3 2 2" xfId="641" xr:uid="{E2DD0B74-C8DE-49D2-841C-02F154F22FA6}"/>
    <cellStyle name="Normal 6 4 3 2 2 2" xfId="1619" xr:uid="{81B330E3-1780-464D-BCDE-34ECE9FE6FE8}"/>
    <cellStyle name="Normal 6 4 3 2 2 2 2" xfId="1620" xr:uid="{93747058-39DB-402B-B99C-794BB426DE31}"/>
    <cellStyle name="Normal 6 4 3 2 2 2 2 2" xfId="4476" xr:uid="{8AD83DE9-8B2A-47A3-88F3-1D4D51360640}"/>
    <cellStyle name="Normal 6 4 3 2 2 2 3" xfId="4477" xr:uid="{BCCF98C8-0DA4-4C91-BDFF-96AF71F61D3B}"/>
    <cellStyle name="Normal 6 4 3 2 2 3" xfId="1621" xr:uid="{3CAF5A1D-23BA-4490-B0C7-2980C3A4E242}"/>
    <cellStyle name="Normal 6 4 3 2 2 3 2" xfId="4478" xr:uid="{9001D243-E131-4366-AFC3-DF67652C6A1B}"/>
    <cellStyle name="Normal 6 4 3 2 2 4" xfId="3188" xr:uid="{795E9B59-3F74-4265-B51E-31463AAE5EB7}"/>
    <cellStyle name="Normal 6 4 3 2 3" xfId="1622" xr:uid="{06D06C46-BA96-4D6E-BDDF-735187E73B40}"/>
    <cellStyle name="Normal 6 4 3 2 3 2" xfId="1623" xr:uid="{CB64A10A-EC6A-49EB-9216-8703A5E9FFBE}"/>
    <cellStyle name="Normal 6 4 3 2 3 2 2" xfId="4479" xr:uid="{E598DFBD-9764-4DEA-AB0A-C2691981DD95}"/>
    <cellStyle name="Normal 6 4 3 2 3 3" xfId="3189" xr:uid="{53967665-9F01-4BA6-BED5-4FC45B78732C}"/>
    <cellStyle name="Normal 6 4 3 2 3 4" xfId="3190" xr:uid="{2BA67590-6737-4A4E-9190-854DF7315BF3}"/>
    <cellStyle name="Normal 6 4 3 2 4" xfId="1624" xr:uid="{EDFC7EE3-0BD6-47B5-8CE5-B39B2326620D}"/>
    <cellStyle name="Normal 6 4 3 2 4 2" xfId="4480" xr:uid="{19AB0727-F7FE-4965-BB4F-A2FC709F6654}"/>
    <cellStyle name="Normal 6 4 3 2 5" xfId="3191" xr:uid="{DFE414F9-8C34-4854-B5DD-4E3326A4627C}"/>
    <cellStyle name="Normal 6 4 3 2 6" xfId="3192" xr:uid="{96FB13AC-014A-41BD-81A1-3255A06580EA}"/>
    <cellStyle name="Normal 6 4 3 3" xfId="334" xr:uid="{ADF7DF3D-D142-4CA3-BF37-C51707FF16D6}"/>
    <cellStyle name="Normal 6 4 3 3 2" xfId="1625" xr:uid="{534F4A62-46D0-4505-BBB1-241A11F0FA7F}"/>
    <cellStyle name="Normal 6 4 3 3 2 2" xfId="1626" xr:uid="{B9465E85-800F-4468-A09D-59A727FE3476}"/>
    <cellStyle name="Normal 6 4 3 3 2 2 2" xfId="4481" xr:uid="{89803608-DCAC-4EE5-B822-1F77F0633EC0}"/>
    <cellStyle name="Normal 6 4 3 3 2 3" xfId="3193" xr:uid="{DFC94352-B73F-43EA-BE4B-5D292B14B9FD}"/>
    <cellStyle name="Normal 6 4 3 3 2 4" xfId="3194" xr:uid="{3E03910E-CA1F-4795-A908-2E2CE2630889}"/>
    <cellStyle name="Normal 6 4 3 3 3" xfId="1627" xr:uid="{5A94BD91-A9F3-4A0E-B7A4-3B94C6655AE9}"/>
    <cellStyle name="Normal 6 4 3 3 3 2" xfId="4482" xr:uid="{5D133541-0CB9-44B4-9BA8-B9F15344681D}"/>
    <cellStyle name="Normal 6 4 3 3 4" xfId="3195" xr:uid="{A1844A9C-0027-41DB-81C8-96366FE130B2}"/>
    <cellStyle name="Normal 6 4 3 3 5" xfId="3196" xr:uid="{92B1D2EE-2FCD-4D4B-A50F-2E707E1D30E6}"/>
    <cellStyle name="Normal 6 4 3 4" xfId="1628" xr:uid="{AAC4C9CD-D290-4E84-9A3E-E207BCCE5996}"/>
    <cellStyle name="Normal 6 4 3 4 2" xfId="1629" xr:uid="{559A7116-8843-4329-B25D-FFEC54FABC76}"/>
    <cellStyle name="Normal 6 4 3 4 2 2" xfId="4483" xr:uid="{4B5EB408-FE1F-4640-B875-9AE21DEA66C8}"/>
    <cellStyle name="Normal 6 4 3 4 3" xfId="3197" xr:uid="{08920173-0458-48EF-94AD-17A7A767BF6D}"/>
    <cellStyle name="Normal 6 4 3 4 4" xfId="3198" xr:uid="{2CA352FB-CE1A-4BB2-B9B6-0ABA1248D815}"/>
    <cellStyle name="Normal 6 4 3 5" xfId="1630" xr:uid="{D68FC281-7126-4EA0-90ED-5DFC8A431222}"/>
    <cellStyle name="Normal 6 4 3 5 2" xfId="3199" xr:uid="{8E8B3B43-8AF3-4898-B251-E011C8ADD643}"/>
    <cellStyle name="Normal 6 4 3 5 3" xfId="3200" xr:uid="{14DF73FE-3451-4BFA-B24E-FD8DADE255A5}"/>
    <cellStyle name="Normal 6 4 3 5 4" xfId="3201" xr:uid="{D04638A3-1635-445E-83BB-D4E3D2CA0195}"/>
    <cellStyle name="Normal 6 4 3 6" xfId="3202" xr:uid="{C49099F2-841B-406F-B2FD-253B367D3AAA}"/>
    <cellStyle name="Normal 6 4 3 7" xfId="3203" xr:uid="{2FB584CB-1CC3-4D69-8669-D49D3385E4D1}"/>
    <cellStyle name="Normal 6 4 3 8" xfId="3204" xr:uid="{A0A660D9-72EB-4F6C-B715-76A1C94797F2}"/>
    <cellStyle name="Normal 6 4 4" xfId="127" xr:uid="{85716A35-F49A-415F-AA75-9DD1B9C1C302}"/>
    <cellStyle name="Normal 6 4 4 2" xfId="642" xr:uid="{5A338DD0-9CB2-47F9-8F07-5FB126B33641}"/>
    <cellStyle name="Normal 6 4 4 2 2" xfId="643" xr:uid="{00236AFA-FD78-447A-AB73-480C4C8D9F24}"/>
    <cellStyle name="Normal 6 4 4 2 2 2" xfId="1631" xr:uid="{E1D4BF20-4078-4D66-8FBC-F20B0C16F45E}"/>
    <cellStyle name="Normal 6 4 4 2 2 2 2" xfId="1632" xr:uid="{5D0BFCFE-61FC-4B5F-92E1-94C8EC0D5AC1}"/>
    <cellStyle name="Normal 6 4 4 2 2 3" xfId="1633" xr:uid="{06B5948C-786A-45B1-90BB-9D4A9C93AC26}"/>
    <cellStyle name="Normal 6 4 4 2 2 4" xfId="3205" xr:uid="{F8BAD639-481D-4027-A768-18E423700579}"/>
    <cellStyle name="Normal 6 4 4 2 3" xfId="1634" xr:uid="{33E69F6D-23F0-4DC1-AF98-A445C7F5BB90}"/>
    <cellStyle name="Normal 6 4 4 2 3 2" xfId="1635" xr:uid="{AB3FE98B-1528-4FFF-98B1-BC6644FAF365}"/>
    <cellStyle name="Normal 6 4 4 2 4" xfId="1636" xr:uid="{D9E024FD-148C-4D91-B304-22830EBB5B5F}"/>
    <cellStyle name="Normal 6 4 4 2 5" xfId="3206" xr:uid="{00594D55-C649-4342-BF2E-2113362BF6C0}"/>
    <cellStyle name="Normal 6 4 4 3" xfId="644" xr:uid="{A15A6A28-4052-463C-9FB9-FA8DAC05304C}"/>
    <cellStyle name="Normal 6 4 4 3 2" xfId="1637" xr:uid="{ADB7B2EC-1437-4FC6-AFCB-2144A24771A6}"/>
    <cellStyle name="Normal 6 4 4 3 2 2" xfId="1638" xr:uid="{F64DFF2B-AECB-4AB7-99B5-CDBDBCE729CF}"/>
    <cellStyle name="Normal 6 4 4 3 3" xfId="1639" xr:uid="{3F0BA41C-0B93-412F-94E5-5C9C1AE0F1BE}"/>
    <cellStyle name="Normal 6 4 4 3 4" xfId="3207" xr:uid="{B9078944-787E-4E57-A1C3-1A6310E9A7B3}"/>
    <cellStyle name="Normal 6 4 4 4" xfId="1640" xr:uid="{C693B75F-046D-4FBB-97D5-4B7F59C4C978}"/>
    <cellStyle name="Normal 6 4 4 4 2" xfId="1641" xr:uid="{618951A5-11F6-4E62-A77F-41A6A08C7D4D}"/>
    <cellStyle name="Normal 6 4 4 4 3" xfId="3208" xr:uid="{F1E0AE0A-D77C-4123-BF99-15CD6171D63B}"/>
    <cellStyle name="Normal 6 4 4 4 4" xfId="3209" xr:uid="{0C8B1325-7CC3-499C-8092-BED76F84E553}"/>
    <cellStyle name="Normal 6 4 4 5" xfId="1642" xr:uid="{3939785A-A46D-4F94-8BC5-1B3B05449FEB}"/>
    <cellStyle name="Normal 6 4 4 6" xfId="3210" xr:uid="{153C4E22-75FB-49F0-82A2-065149D02C92}"/>
    <cellStyle name="Normal 6 4 4 7" xfId="3211" xr:uid="{231BBEAD-9CFB-4ED1-BAB6-891D4EDB94B5}"/>
    <cellStyle name="Normal 6 4 5" xfId="335" xr:uid="{A1DE17F2-B5D9-47EB-9C59-4842ECE6F46A}"/>
    <cellStyle name="Normal 6 4 5 2" xfId="645" xr:uid="{6D07896B-A085-4411-8B23-4640C2A94F3D}"/>
    <cellStyle name="Normal 6 4 5 2 2" xfId="1643" xr:uid="{F0B7F33C-8580-4432-A3AC-3D0715EF6385}"/>
    <cellStyle name="Normal 6 4 5 2 2 2" xfId="1644" xr:uid="{D133A8C1-19D7-4D94-996D-B29C8E26B6D7}"/>
    <cellStyle name="Normal 6 4 5 2 3" xfId="1645" xr:uid="{E4606919-B574-4CC3-844C-0C8141A10FC6}"/>
    <cellStyle name="Normal 6 4 5 2 4" xfId="3212" xr:uid="{8E08657E-CB84-4730-9F57-D4A2EB6565D0}"/>
    <cellStyle name="Normal 6 4 5 3" xfId="1646" xr:uid="{86AA9D8D-60EC-45C5-9075-AACC4183E009}"/>
    <cellStyle name="Normal 6 4 5 3 2" xfId="1647" xr:uid="{571622DA-438A-4794-BD9D-7E10763A6EF1}"/>
    <cellStyle name="Normal 6 4 5 3 3" xfId="3213" xr:uid="{99C68275-51C5-4CCA-887D-87FF870E5CEF}"/>
    <cellStyle name="Normal 6 4 5 3 4" xfId="3214" xr:uid="{5CBBA883-62AF-497F-A0D7-26A575A2E821}"/>
    <cellStyle name="Normal 6 4 5 4" xfId="1648" xr:uid="{D9607472-11A2-43B7-B48A-E78DB571E7ED}"/>
    <cellStyle name="Normal 6 4 5 5" xfId="3215" xr:uid="{EF0CCFDE-C2C6-4EEE-8560-C496DC1F6DA5}"/>
    <cellStyle name="Normal 6 4 5 6" xfId="3216" xr:uid="{00C3051B-1DC0-449F-AE1C-1D827F582354}"/>
    <cellStyle name="Normal 6 4 6" xfId="336" xr:uid="{303618AF-92C4-47AC-8CB6-5257FD5984F1}"/>
    <cellStyle name="Normal 6 4 6 2" xfId="1649" xr:uid="{333C20B3-285D-4DA9-A248-0DBD527BECC4}"/>
    <cellStyle name="Normal 6 4 6 2 2" xfId="1650" xr:uid="{4D8631C0-830E-4135-A4D5-DA5E0C3B44C1}"/>
    <cellStyle name="Normal 6 4 6 2 3" xfId="3217" xr:uid="{4AD1C6C2-217D-4B9D-A3E0-D64DE1367C2C}"/>
    <cellStyle name="Normal 6 4 6 2 4" xfId="3218" xr:uid="{0A3C4667-6410-4BC3-AB63-64CA07681662}"/>
    <cellStyle name="Normal 6 4 6 3" xfId="1651" xr:uid="{16067CAE-AB76-47BB-AECD-56E02D6827D6}"/>
    <cellStyle name="Normal 6 4 6 4" xfId="3219" xr:uid="{6DBA8B10-4694-4EBC-9373-937205E75756}"/>
    <cellStyle name="Normal 6 4 6 5" xfId="3220" xr:uid="{1EABE2AC-3A05-41ED-8304-51D60322D310}"/>
    <cellStyle name="Normal 6 4 7" xfId="1652" xr:uid="{2E6F9241-1BD1-445D-854B-5B8E0A8AFF88}"/>
    <cellStyle name="Normal 6 4 7 2" xfId="1653" xr:uid="{2016C637-C111-4650-93C3-ADA12CC9B49F}"/>
    <cellStyle name="Normal 6 4 7 3" xfId="3221" xr:uid="{DC3634D5-5E46-457B-90E0-C53A44241D98}"/>
    <cellStyle name="Normal 6 4 7 3 2" xfId="4407" xr:uid="{28C6BE65-C515-4E2F-A54F-B673571FC17C}"/>
    <cellStyle name="Normal 6 4 7 3 3" xfId="4685" xr:uid="{F4D98F93-56DF-4631-8E8A-F4ED15DDEDF4}"/>
    <cellStyle name="Normal 6 4 7 4" xfId="3222" xr:uid="{9CB46743-DA47-4CEF-95C2-18DBF2A11E20}"/>
    <cellStyle name="Normal 6 4 8" xfId="1654" xr:uid="{C07D276B-A84A-4072-914F-CB1791CC50F5}"/>
    <cellStyle name="Normal 6 4 8 2" xfId="3223" xr:uid="{7C972F72-F9AE-4887-B544-D3AC21C4881A}"/>
    <cellStyle name="Normal 6 4 8 3" xfId="3224" xr:uid="{A98209C0-0E02-4230-9CA2-4AAFF036B3EB}"/>
    <cellStyle name="Normal 6 4 8 4" xfId="3225" xr:uid="{FECE3697-12B9-4201-8C3A-1D15ED2B8256}"/>
    <cellStyle name="Normal 6 4 9" xfId="3226" xr:uid="{5DD677DA-FECD-4DA8-B402-FA02774FB200}"/>
    <cellStyle name="Normal 6 5" xfId="128" xr:uid="{8A1220DB-4ED8-40AF-9952-9F3A741856B0}"/>
    <cellStyle name="Normal 6 5 10" xfId="3227" xr:uid="{DAF62BEC-70ED-4B8D-B781-E54FD78BEECA}"/>
    <cellStyle name="Normal 6 5 11" xfId="3228" xr:uid="{660C80CB-94D3-4B91-867F-AC165689C7BD}"/>
    <cellStyle name="Normal 6 5 2" xfId="129" xr:uid="{4F4689F0-49DF-4787-BE50-B8566F28E727}"/>
    <cellStyle name="Normal 6 5 2 2" xfId="337" xr:uid="{D6D31CDA-E9B7-4C82-B6D8-468AAA738201}"/>
    <cellStyle name="Normal 6 5 2 2 2" xfId="646" xr:uid="{753E1806-164C-4CE8-86EB-233DD7827974}"/>
    <cellStyle name="Normal 6 5 2 2 2 2" xfId="647" xr:uid="{4024DE7A-0C23-4609-9BF1-9ACD6FFE099A}"/>
    <cellStyle name="Normal 6 5 2 2 2 2 2" xfId="1655" xr:uid="{70FCA3E9-E2A1-4E72-9135-1956AFB4CBC1}"/>
    <cellStyle name="Normal 6 5 2 2 2 2 3" xfId="3229" xr:uid="{94EEF062-283D-455D-BC67-A45AD640C7E8}"/>
    <cellStyle name="Normal 6 5 2 2 2 2 4" xfId="3230" xr:uid="{457EB357-6897-4D4A-9B6D-B4F5FEEBEC2C}"/>
    <cellStyle name="Normal 6 5 2 2 2 3" xfId="1656" xr:uid="{2FCE19FA-F14D-4291-9A33-EE99DBF3656B}"/>
    <cellStyle name="Normal 6 5 2 2 2 3 2" xfId="3231" xr:uid="{11EEA56B-0947-4BAD-8904-922552CCD36D}"/>
    <cellStyle name="Normal 6 5 2 2 2 3 3" xfId="3232" xr:uid="{40ACB908-9863-4842-B97A-075A0A6A1AD8}"/>
    <cellStyle name="Normal 6 5 2 2 2 3 4" xfId="3233" xr:uid="{E0EF6F4B-F9E1-4DB1-98CF-B17917012CF3}"/>
    <cellStyle name="Normal 6 5 2 2 2 4" xfId="3234" xr:uid="{E995FAB5-3FF6-4A9B-AE4D-C16E22B5ED45}"/>
    <cellStyle name="Normal 6 5 2 2 2 5" xfId="3235" xr:uid="{2B991535-C845-483C-8C27-27E2EEFE0D6B}"/>
    <cellStyle name="Normal 6 5 2 2 2 6" xfId="3236" xr:uid="{8A263868-E3B5-45FE-B4C1-FCBB9DA5BB5F}"/>
    <cellStyle name="Normal 6 5 2 2 3" xfId="648" xr:uid="{2E2E8674-2B81-46B9-BF24-2235E570BC0C}"/>
    <cellStyle name="Normal 6 5 2 2 3 2" xfId="1657" xr:uid="{1BE5C143-FB79-4E01-B1FB-B798D7367F46}"/>
    <cellStyle name="Normal 6 5 2 2 3 2 2" xfId="3237" xr:uid="{2BE92725-C151-4CB1-BAC1-B6E1586B1412}"/>
    <cellStyle name="Normal 6 5 2 2 3 2 3" xfId="3238" xr:uid="{F4A8CADA-1191-4D17-AF69-8F3AFE1DE6D2}"/>
    <cellStyle name="Normal 6 5 2 2 3 2 4" xfId="3239" xr:uid="{3D77BDD1-72E5-4478-9E00-C30F7C01CE2D}"/>
    <cellStyle name="Normal 6 5 2 2 3 3" xfId="3240" xr:uid="{3BD3E447-D631-4351-9E30-E854A501AB9E}"/>
    <cellStyle name="Normal 6 5 2 2 3 4" xfId="3241" xr:uid="{7F67820E-E95C-4ED1-9958-320601CC63C5}"/>
    <cellStyle name="Normal 6 5 2 2 3 5" xfId="3242" xr:uid="{B587C376-43FD-446A-9F15-7EBF7F623626}"/>
    <cellStyle name="Normal 6 5 2 2 4" xfId="1658" xr:uid="{6CAD18F7-78AE-466F-9B83-4EC4F5A27BE1}"/>
    <cellStyle name="Normal 6 5 2 2 4 2" xfId="3243" xr:uid="{149799BE-1035-4BB1-9C78-B409B82B1F0F}"/>
    <cellStyle name="Normal 6 5 2 2 4 3" xfId="3244" xr:uid="{05FD7870-CAC8-429A-B4EB-C39A54FD389B}"/>
    <cellStyle name="Normal 6 5 2 2 4 4" xfId="3245" xr:uid="{439C6389-266C-4859-88AF-A32A7000A639}"/>
    <cellStyle name="Normal 6 5 2 2 5" xfId="3246" xr:uid="{82FC1E75-0404-4CDF-AE28-E484582109F6}"/>
    <cellStyle name="Normal 6 5 2 2 5 2" xfId="3247" xr:uid="{4C0446E0-4DE8-47E1-98CA-4A15E4D8E28F}"/>
    <cellStyle name="Normal 6 5 2 2 5 3" xfId="3248" xr:uid="{A618E690-A352-498C-A020-CD398BF42C37}"/>
    <cellStyle name="Normal 6 5 2 2 5 4" xfId="3249" xr:uid="{738996AA-3BFC-4E45-8C90-4DA6D557497B}"/>
    <cellStyle name="Normal 6 5 2 2 6" xfId="3250" xr:uid="{A4C8EC45-D6B7-4C1F-AE7F-8EFC2A775D2E}"/>
    <cellStyle name="Normal 6 5 2 2 7" xfId="3251" xr:uid="{8AEEA48B-279A-472E-990C-8940536CCC78}"/>
    <cellStyle name="Normal 6 5 2 2 8" xfId="3252" xr:uid="{1916DF81-E777-4B0F-B588-596A75DDE817}"/>
    <cellStyle name="Normal 6 5 2 3" xfId="649" xr:uid="{B00C45F5-00FD-4711-A618-71324E454250}"/>
    <cellStyle name="Normal 6 5 2 3 2" xfId="650" xr:uid="{177E3CA8-D005-484B-B86F-70D102E1F252}"/>
    <cellStyle name="Normal 6 5 2 3 2 2" xfId="651" xr:uid="{DD5E97DF-39A0-442F-96DB-127A8E39A56C}"/>
    <cellStyle name="Normal 6 5 2 3 2 3" xfId="3253" xr:uid="{AC1508EF-6C60-42DC-BFAB-DF5E905CA796}"/>
    <cellStyle name="Normal 6 5 2 3 2 4" xfId="3254" xr:uid="{4EA7A3A3-7AEC-4D79-8D19-DAC2E1636302}"/>
    <cellStyle name="Normal 6 5 2 3 3" xfId="652" xr:uid="{AA343A81-07E0-4FC7-B99A-DDA670043502}"/>
    <cellStyle name="Normal 6 5 2 3 3 2" xfId="3255" xr:uid="{96C9D661-4071-4412-9E7A-3B300A39D684}"/>
    <cellStyle name="Normal 6 5 2 3 3 3" xfId="3256" xr:uid="{B8B01ED7-F80B-4F1F-ACE7-E0034EF41B7C}"/>
    <cellStyle name="Normal 6 5 2 3 3 4" xfId="3257" xr:uid="{1F85EB0A-DAD7-40FD-AC6C-FC7640863ED7}"/>
    <cellStyle name="Normal 6 5 2 3 4" xfId="3258" xr:uid="{3EB913CD-4225-4A4B-92BE-62EEF29BC046}"/>
    <cellStyle name="Normal 6 5 2 3 5" xfId="3259" xr:uid="{3A916B63-1577-4772-934F-AC1041A28B28}"/>
    <cellStyle name="Normal 6 5 2 3 6" xfId="3260" xr:uid="{05949A20-2AB6-4183-9EAF-18F0539A8D4E}"/>
    <cellStyle name="Normal 6 5 2 4" xfId="653" xr:uid="{809DB23D-E66D-4542-A3C1-A869D46130CE}"/>
    <cellStyle name="Normal 6 5 2 4 2" xfId="654" xr:uid="{4250B0AA-6E47-49F0-B82E-DCAC054CC5DE}"/>
    <cellStyle name="Normal 6 5 2 4 2 2" xfId="3261" xr:uid="{CF06C12D-DC72-421C-A518-D0BFFEED82A4}"/>
    <cellStyle name="Normal 6 5 2 4 2 3" xfId="3262" xr:uid="{28029C33-C4F5-45F1-8138-20EA06157863}"/>
    <cellStyle name="Normal 6 5 2 4 2 4" xfId="3263" xr:uid="{E421C79E-B1DE-4D91-A054-337156E40268}"/>
    <cellStyle name="Normal 6 5 2 4 3" xfId="3264" xr:uid="{8D34B189-7950-409A-BF18-BE26C2A6E697}"/>
    <cellStyle name="Normal 6 5 2 4 4" xfId="3265" xr:uid="{A9454994-1FB0-4257-875E-71CAA739C970}"/>
    <cellStyle name="Normal 6 5 2 4 5" xfId="3266" xr:uid="{F3352E73-500B-497C-A687-EF0D0A4F21DE}"/>
    <cellStyle name="Normal 6 5 2 5" xfId="655" xr:uid="{22355087-0BB3-4E7C-A859-FFE1249FCF04}"/>
    <cellStyle name="Normal 6 5 2 5 2" xfId="3267" xr:uid="{786836D9-1D85-4B85-A194-4879E47D9C99}"/>
    <cellStyle name="Normal 6 5 2 5 3" xfId="3268" xr:uid="{C0E7DE51-BC0B-47E7-A0A5-781E313A2DBC}"/>
    <cellStyle name="Normal 6 5 2 5 4" xfId="3269" xr:uid="{E2FAD4F0-7066-45EB-8837-3C5D9852933C}"/>
    <cellStyle name="Normal 6 5 2 6" xfId="3270" xr:uid="{22932282-F221-4FB8-BB62-919E4029A19B}"/>
    <cellStyle name="Normal 6 5 2 6 2" xfId="3271" xr:uid="{49158965-69A1-481B-87A4-8372EA9293B6}"/>
    <cellStyle name="Normal 6 5 2 6 3" xfId="3272" xr:uid="{EF5FE27C-135C-4D8F-8C4D-9B13398A6452}"/>
    <cellStyle name="Normal 6 5 2 6 4" xfId="3273" xr:uid="{4E74E490-F00C-4107-9553-294D8CC9FFCE}"/>
    <cellStyle name="Normal 6 5 2 7" xfId="3274" xr:uid="{0BE97B64-5FD3-43D3-BFFE-70F33A781807}"/>
    <cellStyle name="Normal 6 5 2 8" xfId="3275" xr:uid="{32285454-4EB0-4A12-84A5-9C66888753DD}"/>
    <cellStyle name="Normal 6 5 2 9" xfId="3276" xr:uid="{766AC550-2E91-441B-9425-EE39C0ADF8CB}"/>
    <cellStyle name="Normal 6 5 3" xfId="338" xr:uid="{76A866A4-CE17-41C8-A7BE-49545DE80759}"/>
    <cellStyle name="Normal 6 5 3 2" xfId="656" xr:uid="{E95CB149-69DD-4B83-9320-1F7816F01A8E}"/>
    <cellStyle name="Normal 6 5 3 2 2" xfId="657" xr:uid="{13E924E7-2CB5-47DE-9FBB-6CCCD43882E0}"/>
    <cellStyle name="Normal 6 5 3 2 2 2" xfId="1659" xr:uid="{1EEF772C-B2D3-40DD-8391-76AB20F88643}"/>
    <cellStyle name="Normal 6 5 3 2 2 2 2" xfId="1660" xr:uid="{CE813586-5D5C-4383-AA9B-E766015DE523}"/>
    <cellStyle name="Normal 6 5 3 2 2 3" xfId="1661" xr:uid="{EACFAB63-B685-48C1-A1D2-23CC7850BE35}"/>
    <cellStyle name="Normal 6 5 3 2 2 4" xfId="3277" xr:uid="{87A5CCD3-0C30-4A41-BC17-FE238C952AE9}"/>
    <cellStyle name="Normal 6 5 3 2 3" xfId="1662" xr:uid="{D19F1769-ABCF-4F9E-B55F-A621C05B6300}"/>
    <cellStyle name="Normal 6 5 3 2 3 2" xfId="1663" xr:uid="{9EC0F93E-BAA0-4245-B167-F7373C13313F}"/>
    <cellStyle name="Normal 6 5 3 2 3 3" xfId="3278" xr:uid="{143D16DE-39A0-4B3C-91D5-E9879A83FA80}"/>
    <cellStyle name="Normal 6 5 3 2 3 4" xfId="3279" xr:uid="{2A6F438D-5E0F-41AA-B3FC-F9C1C9497718}"/>
    <cellStyle name="Normal 6 5 3 2 4" xfId="1664" xr:uid="{E97AE479-EF72-4450-8A33-9FE0BA1016F1}"/>
    <cellStyle name="Normal 6 5 3 2 5" xfId="3280" xr:uid="{B0424CE7-83A4-41EB-938E-1C400FD1CA61}"/>
    <cellStyle name="Normal 6 5 3 2 6" xfId="3281" xr:uid="{48FE99D0-8DA6-4FD6-8D2B-A68A12C79B1E}"/>
    <cellStyle name="Normal 6 5 3 3" xfId="658" xr:uid="{11A1F26B-0AE8-47ED-8487-30A1EE4AAEB6}"/>
    <cellStyle name="Normal 6 5 3 3 2" xfId="1665" xr:uid="{D1F933C6-9798-4A6A-84DB-78F727FCF8F1}"/>
    <cellStyle name="Normal 6 5 3 3 2 2" xfId="1666" xr:uid="{F49F1A7A-DF54-4080-920C-5B6EC1F4C05C}"/>
    <cellStyle name="Normal 6 5 3 3 2 3" xfId="3282" xr:uid="{F557A819-FBA1-4F7B-B7A8-86960637A2D9}"/>
    <cellStyle name="Normal 6 5 3 3 2 4" xfId="3283" xr:uid="{E5417C93-7A82-43DB-B9D1-88832D5E8E1B}"/>
    <cellStyle name="Normal 6 5 3 3 3" xfId="1667" xr:uid="{3104A8E7-A786-46EC-A2D9-CFF310022B8E}"/>
    <cellStyle name="Normal 6 5 3 3 4" xfId="3284" xr:uid="{29AA2E7A-C3AE-4F90-A392-58B9FDE559AD}"/>
    <cellStyle name="Normal 6 5 3 3 5" xfId="3285" xr:uid="{74E7D69C-57DB-426A-AE2B-CB14F19D40D6}"/>
    <cellStyle name="Normal 6 5 3 4" xfId="1668" xr:uid="{FA962E64-7CD4-47DF-8F48-2EC3F5C90B5D}"/>
    <cellStyle name="Normal 6 5 3 4 2" xfId="1669" xr:uid="{D263D560-9C24-461C-A307-FBF89BBD7D65}"/>
    <cellStyle name="Normal 6 5 3 4 3" xfId="3286" xr:uid="{3DF8A73C-7501-4BAC-8AF7-9E75562503DE}"/>
    <cellStyle name="Normal 6 5 3 4 4" xfId="3287" xr:uid="{DECB3619-9F3E-4C03-A070-3F2AE78BE3BB}"/>
    <cellStyle name="Normal 6 5 3 5" xfId="1670" xr:uid="{E6F0ECC7-5472-42F5-80EE-58C0C3571429}"/>
    <cellStyle name="Normal 6 5 3 5 2" xfId="3288" xr:uid="{612111A1-0E08-4944-A3FE-EF29B2225215}"/>
    <cellStyle name="Normal 6 5 3 5 3" xfId="3289" xr:uid="{E2EF6F18-CAE9-45C8-8F41-A11A8A106773}"/>
    <cellStyle name="Normal 6 5 3 5 4" xfId="3290" xr:uid="{DA5B834C-F405-46CC-A52D-3A55691C93B2}"/>
    <cellStyle name="Normal 6 5 3 6" xfId="3291" xr:uid="{37772F03-DDB6-4671-9A3C-DE2B71F419A0}"/>
    <cellStyle name="Normal 6 5 3 7" xfId="3292" xr:uid="{EF87965D-F682-4C54-ACD5-7EDCF12DF67D}"/>
    <cellStyle name="Normal 6 5 3 8" xfId="3293" xr:uid="{8ADC58FC-5482-476D-B254-D0357E90B278}"/>
    <cellStyle name="Normal 6 5 4" xfId="339" xr:uid="{3879F85C-02A6-4A7C-B7D4-89345A162CDE}"/>
    <cellStyle name="Normal 6 5 4 2" xfId="659" xr:uid="{45FF6EDA-6EA0-410F-93EB-EBA6F770BF2B}"/>
    <cellStyle name="Normal 6 5 4 2 2" xfId="660" xr:uid="{A9202C40-6F41-4021-96B3-291C79D4290D}"/>
    <cellStyle name="Normal 6 5 4 2 2 2" xfId="1671" xr:uid="{BAF42EEC-ADB9-4AE6-8BCB-B1CEC8EA3DEB}"/>
    <cellStyle name="Normal 6 5 4 2 2 3" xfId="3294" xr:uid="{3CA69878-C5E0-4E7E-AE77-7C9B4643BFC6}"/>
    <cellStyle name="Normal 6 5 4 2 2 4" xfId="3295" xr:uid="{BFC33298-C5F6-44C6-A22A-7A8CB63B0650}"/>
    <cellStyle name="Normal 6 5 4 2 3" xfId="1672" xr:uid="{72F3C87F-6753-4C90-A26D-631900724F2C}"/>
    <cellStyle name="Normal 6 5 4 2 4" xfId="3296" xr:uid="{B1369FE9-AC1A-4507-8DC5-3DA276AD45CB}"/>
    <cellStyle name="Normal 6 5 4 2 5" xfId="3297" xr:uid="{85B9E7DF-FC59-43C3-ACA0-F8E2473E3CB7}"/>
    <cellStyle name="Normal 6 5 4 3" xfId="661" xr:uid="{FAFFF568-D8EF-4E76-9CB8-26D6E825CB9D}"/>
    <cellStyle name="Normal 6 5 4 3 2" xfId="1673" xr:uid="{18547AE4-C1D1-44C7-BE6A-ECF110C286B4}"/>
    <cellStyle name="Normal 6 5 4 3 3" xfId="3298" xr:uid="{8286B914-66D7-402D-BCA7-843B06A210F5}"/>
    <cellStyle name="Normal 6 5 4 3 4" xfId="3299" xr:uid="{68F3867E-994D-4D4B-A0AF-375DCBACD2E9}"/>
    <cellStyle name="Normal 6 5 4 4" xfId="1674" xr:uid="{481F92ED-1C2F-4076-A4C9-654513978F22}"/>
    <cellStyle name="Normal 6 5 4 4 2" xfId="3300" xr:uid="{876F1BFD-979D-4606-AD40-43EDA46F2CE9}"/>
    <cellStyle name="Normal 6 5 4 4 3" xfId="3301" xr:uid="{7B03CB82-4893-4985-A46C-69B68D221F59}"/>
    <cellStyle name="Normal 6 5 4 4 4" xfId="3302" xr:uid="{9FE7565A-E13B-46EA-96E9-EE21AF4F5EEC}"/>
    <cellStyle name="Normal 6 5 4 5" xfId="3303" xr:uid="{6A8DB4C9-2AD2-4B1D-9D39-492B3F6065EE}"/>
    <cellStyle name="Normal 6 5 4 6" xfId="3304" xr:uid="{FA75ABF6-018F-4B39-8DC9-D4E456A391D2}"/>
    <cellStyle name="Normal 6 5 4 7" xfId="3305" xr:uid="{A20995D3-BCCD-4AD1-9F96-6E08F141281F}"/>
    <cellStyle name="Normal 6 5 5" xfId="340" xr:uid="{2E7048FD-5D1D-4971-ACFF-4EF1AA807DDB}"/>
    <cellStyle name="Normal 6 5 5 2" xfId="662" xr:uid="{77A3C8F6-A143-46FF-99FD-51E48FE0B0C6}"/>
    <cellStyle name="Normal 6 5 5 2 2" xfId="1675" xr:uid="{8A0AE627-E8E4-4158-A4CA-0A9EC4E50D96}"/>
    <cellStyle name="Normal 6 5 5 2 3" xfId="3306" xr:uid="{1043BF4C-138C-4AE9-8FAB-29A8CD2BDEAB}"/>
    <cellStyle name="Normal 6 5 5 2 4" xfId="3307" xr:uid="{732D03B6-BE7C-4255-BB2A-43FF5D4DFB94}"/>
    <cellStyle name="Normal 6 5 5 3" xfId="1676" xr:uid="{7F5338FF-FC5D-4819-A30C-67A55B349C04}"/>
    <cellStyle name="Normal 6 5 5 3 2" xfId="3308" xr:uid="{6E30B698-5BA5-48B6-8EBF-68B35FB1F58F}"/>
    <cellStyle name="Normal 6 5 5 3 3" xfId="3309" xr:uid="{FAB0F002-03D8-4060-81D5-AA633F83DB1F}"/>
    <cellStyle name="Normal 6 5 5 3 4" xfId="3310" xr:uid="{9F85CC5E-85D2-42BC-929A-437FDF506CCC}"/>
    <cellStyle name="Normal 6 5 5 4" xfId="3311" xr:uid="{E0F67D41-C4DE-4001-83AB-A081B2E4A2ED}"/>
    <cellStyle name="Normal 6 5 5 5" xfId="3312" xr:uid="{D1748618-A39B-4C1C-A6BB-4A0968E2AFDD}"/>
    <cellStyle name="Normal 6 5 5 6" xfId="3313" xr:uid="{2EC70232-C54F-4575-B9CF-69FE3BA10631}"/>
    <cellStyle name="Normal 6 5 6" xfId="663" xr:uid="{09D63002-44E7-428D-B7E3-1FDED212FF28}"/>
    <cellStyle name="Normal 6 5 6 2" xfId="1677" xr:uid="{3FD4554D-660A-4ECE-9146-2629945FF657}"/>
    <cellStyle name="Normal 6 5 6 2 2" xfId="3314" xr:uid="{70707359-17B6-41F0-8C1A-16440D80B1E8}"/>
    <cellStyle name="Normal 6 5 6 2 3" xfId="3315" xr:uid="{DF0DF01E-AC2D-4ACD-91F7-A5E92998E346}"/>
    <cellStyle name="Normal 6 5 6 2 4" xfId="3316" xr:uid="{EC73576A-7E62-44F7-B9C9-721E98FE78A9}"/>
    <cellStyle name="Normal 6 5 6 3" xfId="3317" xr:uid="{94CE8069-A203-42C4-92CD-4166AB52661D}"/>
    <cellStyle name="Normal 6 5 6 4" xfId="3318" xr:uid="{79427AFC-D041-4008-8A68-7D1F0488EE70}"/>
    <cellStyle name="Normal 6 5 6 5" xfId="3319" xr:uid="{7369CCB4-B9C3-4106-B27F-985F5CD32E9F}"/>
    <cellStyle name="Normal 6 5 7" xfId="1678" xr:uid="{206EB246-2CE2-40E3-8893-5EC94FD0E5EF}"/>
    <cellStyle name="Normal 6 5 7 2" xfId="3320" xr:uid="{A60BE064-8694-4955-8FEB-32DBA3C4635B}"/>
    <cellStyle name="Normal 6 5 7 3" xfId="3321" xr:uid="{7526629D-2342-4B21-AD4E-B6F55A784F9F}"/>
    <cellStyle name="Normal 6 5 7 4" xfId="3322" xr:uid="{57255DD6-B3D2-4B73-A5C5-AFFAE0F338F9}"/>
    <cellStyle name="Normal 6 5 8" xfId="3323" xr:uid="{9164F557-59FE-40BB-91EF-F85A0AEC1CA9}"/>
    <cellStyle name="Normal 6 5 8 2" xfId="3324" xr:uid="{7BFE331B-0ED2-48CF-B6B5-CAB584640710}"/>
    <cellStyle name="Normal 6 5 8 3" xfId="3325" xr:uid="{2034A74F-6841-4E67-B815-F6F1DF48F19B}"/>
    <cellStyle name="Normal 6 5 8 4" xfId="3326" xr:uid="{FC47E180-7CAA-4BC6-BA36-293BBBA7A206}"/>
    <cellStyle name="Normal 6 5 9" xfId="3327" xr:uid="{96B855D8-6140-405B-82DC-F7953BB70EA9}"/>
    <cellStyle name="Normal 6 6" xfId="130" xr:uid="{72029E70-4152-44C1-80F8-99D6E08077B0}"/>
    <cellStyle name="Normal 6 6 2" xfId="131" xr:uid="{E43891BB-273D-4404-83B0-2409914016F1}"/>
    <cellStyle name="Normal 6 6 2 2" xfId="341" xr:uid="{4F26A2F2-1648-4BF1-86B7-763E831DBA44}"/>
    <cellStyle name="Normal 6 6 2 2 2" xfId="664" xr:uid="{2760D69F-EDC2-4121-AB18-BDD8A1C298C8}"/>
    <cellStyle name="Normal 6 6 2 2 2 2" xfId="1679" xr:uid="{B6F9C041-9742-4752-A300-174BB815CC11}"/>
    <cellStyle name="Normal 6 6 2 2 2 3" xfId="3328" xr:uid="{A4D7338A-B464-472A-A966-552221889E90}"/>
    <cellStyle name="Normal 6 6 2 2 2 4" xfId="3329" xr:uid="{D1B9B8F5-93F3-4554-AB07-B05155D69216}"/>
    <cellStyle name="Normal 6 6 2 2 3" xfId="1680" xr:uid="{C4DD93A4-E770-4BAF-9192-FED87D819243}"/>
    <cellStyle name="Normal 6 6 2 2 3 2" xfId="3330" xr:uid="{5447EFD8-95EC-4530-BD37-F89BEE6A9823}"/>
    <cellStyle name="Normal 6 6 2 2 3 3" xfId="3331" xr:uid="{ED878541-B951-4DE5-8A55-5896A56E6940}"/>
    <cellStyle name="Normal 6 6 2 2 3 4" xfId="3332" xr:uid="{2EBE6204-F4E7-4FE5-A2EB-621F966FA2F3}"/>
    <cellStyle name="Normal 6 6 2 2 4" xfId="3333" xr:uid="{73BC52B5-AEE8-4537-84D3-DC3C024470E1}"/>
    <cellStyle name="Normal 6 6 2 2 5" xfId="3334" xr:uid="{37BE8518-8E97-4414-AE83-EB225D38BCF9}"/>
    <cellStyle name="Normal 6 6 2 2 6" xfId="3335" xr:uid="{BED4178D-CC4D-4050-B63C-7954B9A17DF4}"/>
    <cellStyle name="Normal 6 6 2 3" xfId="665" xr:uid="{F2878C5C-F88A-494E-B11F-C33AF19797DA}"/>
    <cellStyle name="Normal 6 6 2 3 2" xfId="1681" xr:uid="{55736E64-A4D5-45E7-85D6-015D2FA286CB}"/>
    <cellStyle name="Normal 6 6 2 3 2 2" xfId="3336" xr:uid="{33A0F156-FFD3-4F19-AD51-C92E76E69A6F}"/>
    <cellStyle name="Normal 6 6 2 3 2 3" xfId="3337" xr:uid="{795B6618-4C1C-4F04-AFEA-F95A8BB63BEC}"/>
    <cellStyle name="Normal 6 6 2 3 2 4" xfId="3338" xr:uid="{E730C1BE-BD01-40A3-996A-EDCAA3CB993C}"/>
    <cellStyle name="Normal 6 6 2 3 3" xfId="3339" xr:uid="{1DA805FC-1FCD-4E58-B079-EA68D5F9356F}"/>
    <cellStyle name="Normal 6 6 2 3 4" xfId="3340" xr:uid="{DACFE65C-9E28-4BF6-978C-601C95881EE1}"/>
    <cellStyle name="Normal 6 6 2 3 5" xfId="3341" xr:uid="{E3719279-801B-4151-A652-906FFF483FE0}"/>
    <cellStyle name="Normal 6 6 2 4" xfId="1682" xr:uid="{86F39A1B-E288-4119-8B7B-7083436F795D}"/>
    <cellStyle name="Normal 6 6 2 4 2" xfId="3342" xr:uid="{DA0F44B5-9AED-403C-9DEA-267AEA24A1E9}"/>
    <cellStyle name="Normal 6 6 2 4 3" xfId="3343" xr:uid="{BBB78E64-91BB-4BC1-AFED-26BF6C540C2B}"/>
    <cellStyle name="Normal 6 6 2 4 4" xfId="3344" xr:uid="{8FC70C05-53EE-4A75-B3CE-FA366131CEBF}"/>
    <cellStyle name="Normal 6 6 2 5" xfId="3345" xr:uid="{112F5045-C74D-4B5A-A321-4AA75B32EC51}"/>
    <cellStyle name="Normal 6 6 2 5 2" xfId="3346" xr:uid="{8B8CE367-08F4-4FBC-AD44-120C131ED0B3}"/>
    <cellStyle name="Normal 6 6 2 5 3" xfId="3347" xr:uid="{2CE6C8C9-50D8-432F-B0D6-C9DCBF2702BE}"/>
    <cellStyle name="Normal 6 6 2 5 4" xfId="3348" xr:uid="{6CF5FF6C-0EC8-4F81-BF91-B2923B74B01D}"/>
    <cellStyle name="Normal 6 6 2 6" xfId="3349" xr:uid="{F52B5CC9-3E49-4D68-B854-269170B1D771}"/>
    <cellStyle name="Normal 6 6 2 7" xfId="3350" xr:uid="{82C88067-3678-4392-854C-60027E12757F}"/>
    <cellStyle name="Normal 6 6 2 8" xfId="3351" xr:uid="{A806EA02-1F82-4A78-9CBA-368299E5B502}"/>
    <cellStyle name="Normal 6 6 3" xfId="342" xr:uid="{865AC923-47C4-4F90-869A-537F162F8864}"/>
    <cellStyle name="Normal 6 6 3 2" xfId="666" xr:uid="{0A3BAA18-BFE7-48F1-85E2-6C94CB6B2DE9}"/>
    <cellStyle name="Normal 6 6 3 2 2" xfId="667" xr:uid="{F18A5108-C180-4C02-B177-0441E7BF94E0}"/>
    <cellStyle name="Normal 6 6 3 2 3" xfId="3352" xr:uid="{E80DB8F5-02BA-442B-9778-31F6E004EB56}"/>
    <cellStyle name="Normal 6 6 3 2 4" xfId="3353" xr:uid="{2C4A7363-5AC9-46E7-866D-4EE1A812DBA3}"/>
    <cellStyle name="Normal 6 6 3 3" xfId="668" xr:uid="{DDA4E7C2-2DCD-49A4-BC07-FB04DB95C83E}"/>
    <cellStyle name="Normal 6 6 3 3 2" xfId="3354" xr:uid="{1CC932E4-0C3D-4728-AA3A-6EB5EED390B7}"/>
    <cellStyle name="Normal 6 6 3 3 3" xfId="3355" xr:uid="{825614FD-F785-4F28-9FE8-4A1C4B42A816}"/>
    <cellStyle name="Normal 6 6 3 3 4" xfId="3356" xr:uid="{D89D0659-181E-472E-9A64-57B8D8729EB7}"/>
    <cellStyle name="Normal 6 6 3 4" xfId="3357" xr:uid="{E09C8F49-274E-483F-8078-AA6673FB0277}"/>
    <cellStyle name="Normal 6 6 3 5" xfId="3358" xr:uid="{394A50D9-47ED-4FE0-869F-B9851848FAD7}"/>
    <cellStyle name="Normal 6 6 3 6" xfId="3359" xr:uid="{56834559-1B1B-4468-AC48-4618B7F39FC8}"/>
    <cellStyle name="Normal 6 6 4" xfId="343" xr:uid="{7DC6612E-3B09-4068-A7F2-899373D6323C}"/>
    <cellStyle name="Normal 6 6 4 2" xfId="669" xr:uid="{2E5E67AE-D774-4946-8914-D5DE2F7DC096}"/>
    <cellStyle name="Normal 6 6 4 2 2" xfId="3360" xr:uid="{0F0B4F97-31F7-4F2A-92E6-CDBC2C3C2977}"/>
    <cellStyle name="Normal 6 6 4 2 3" xfId="3361" xr:uid="{3C25CEF2-CE74-4F3C-B5C9-D91BA66C6083}"/>
    <cellStyle name="Normal 6 6 4 2 4" xfId="3362" xr:uid="{9931AC06-AFB1-4611-A16A-5164B7DA2397}"/>
    <cellStyle name="Normal 6 6 4 3" xfId="3363" xr:uid="{EDFC1F2E-732B-46E3-8F0E-E582AF39ABD7}"/>
    <cellStyle name="Normal 6 6 4 4" xfId="3364" xr:uid="{5ACFB503-68B0-4453-AE7C-F4DD29D66623}"/>
    <cellStyle name="Normal 6 6 4 5" xfId="3365" xr:uid="{2996E627-0283-493B-9D9D-36311114ED21}"/>
    <cellStyle name="Normal 6 6 5" xfId="670" xr:uid="{CC52DF9E-4517-4AF1-B299-4F8BA8C64DBC}"/>
    <cellStyle name="Normal 6 6 5 2" xfId="3366" xr:uid="{165B6EC8-5208-4D02-80D9-F4EE66989567}"/>
    <cellStyle name="Normal 6 6 5 3" xfId="3367" xr:uid="{2BC17603-058C-4AD0-957A-395DDEDF4824}"/>
    <cellStyle name="Normal 6 6 5 4" xfId="3368" xr:uid="{38BAB23F-6FC5-48D8-90F3-5E8C6FF9BE89}"/>
    <cellStyle name="Normal 6 6 6" xfId="3369" xr:uid="{034104C8-03A2-4E2D-9A0B-97FFD71BD3DD}"/>
    <cellStyle name="Normal 6 6 6 2" xfId="3370" xr:uid="{8A1020A6-EDEC-40D2-B53B-5D206E34362D}"/>
    <cellStyle name="Normal 6 6 6 3" xfId="3371" xr:uid="{A6147AF5-DC50-4CB6-AD67-1DD261E0E710}"/>
    <cellStyle name="Normal 6 6 6 4" xfId="3372" xr:uid="{0290E444-179D-4DBD-A70E-6385E60FD907}"/>
    <cellStyle name="Normal 6 6 7" xfId="3373" xr:uid="{4DBE1B8E-7231-4790-BF85-6BDE8055C68D}"/>
    <cellStyle name="Normal 6 6 8" xfId="3374" xr:uid="{1F380DA9-FB85-434C-8057-A376066336BF}"/>
    <cellStyle name="Normal 6 6 9" xfId="3375" xr:uid="{8BA58D96-A37E-4920-A228-EDE6B7B4391F}"/>
    <cellStyle name="Normal 6 7" xfId="132" xr:uid="{F75FEDDF-DF53-423B-ADFE-30B129F32813}"/>
    <cellStyle name="Normal 6 7 2" xfId="344" xr:uid="{F650ED10-0D14-4914-8B52-24B91442A0BF}"/>
    <cellStyle name="Normal 6 7 2 2" xfId="671" xr:uid="{9DF6ECE3-B9D3-402F-A86B-B2B7B3DA618B}"/>
    <cellStyle name="Normal 6 7 2 2 2" xfId="1683" xr:uid="{8567141D-14D1-4220-BD72-0242B2C6F0FD}"/>
    <cellStyle name="Normal 6 7 2 2 2 2" xfId="1684" xr:uid="{8CF2DD4E-A5A1-42BF-8D11-F37AB5552B30}"/>
    <cellStyle name="Normal 6 7 2 2 3" xfId="1685" xr:uid="{0121CF81-634C-409C-800E-8A42AAF2E668}"/>
    <cellStyle name="Normal 6 7 2 2 4" xfId="3376" xr:uid="{B99F00FF-7DCF-472B-8906-9568654C2465}"/>
    <cellStyle name="Normal 6 7 2 3" xfId="1686" xr:uid="{F259842D-3052-46F1-85C1-40AE3FC0B3EC}"/>
    <cellStyle name="Normal 6 7 2 3 2" xfId="1687" xr:uid="{DA8D1149-DF13-4F94-AE8D-F83A8D0EAA4A}"/>
    <cellStyle name="Normal 6 7 2 3 3" xfId="3377" xr:uid="{49C2405B-052D-449C-BE4C-5CD9D59210C5}"/>
    <cellStyle name="Normal 6 7 2 3 4" xfId="3378" xr:uid="{5C6D9665-F76D-450E-AE9D-0F7505AB724C}"/>
    <cellStyle name="Normal 6 7 2 4" xfId="1688" xr:uid="{6FCB6733-A8D5-4B4B-A638-530052F54454}"/>
    <cellStyle name="Normal 6 7 2 5" xfId="3379" xr:uid="{F4AE9B49-69A4-492A-B7A3-CA7F6AF246CE}"/>
    <cellStyle name="Normal 6 7 2 6" xfId="3380" xr:uid="{78F2EB5A-32C7-483F-8A14-8B56C30E2B6B}"/>
    <cellStyle name="Normal 6 7 3" xfId="672" xr:uid="{F5411602-82DB-4F28-8DB1-A28AEA5013AB}"/>
    <cellStyle name="Normal 6 7 3 2" xfId="1689" xr:uid="{731F4035-4D94-470F-9EE5-20B66E43AD5B}"/>
    <cellStyle name="Normal 6 7 3 2 2" xfId="1690" xr:uid="{591023C4-C1DD-4E19-A969-6E692710B8C4}"/>
    <cellStyle name="Normal 6 7 3 2 3" xfId="3381" xr:uid="{05A18716-289C-4AB0-ADE2-49365B588786}"/>
    <cellStyle name="Normal 6 7 3 2 4" xfId="3382" xr:uid="{6434060E-4B55-4BF0-8084-337F33445253}"/>
    <cellStyle name="Normal 6 7 3 3" xfId="1691" xr:uid="{1F96323E-7F60-4758-A533-E9481E122A0F}"/>
    <cellStyle name="Normal 6 7 3 4" xfId="3383" xr:uid="{246C0B60-22CA-4312-B3F9-BF13994D37CB}"/>
    <cellStyle name="Normal 6 7 3 5" xfId="3384" xr:uid="{A0BE16FF-692E-4A74-B29E-6973C375EE15}"/>
    <cellStyle name="Normal 6 7 4" xfId="1692" xr:uid="{C51E6BFC-FCB1-4CA8-A300-42B037D75CB1}"/>
    <cellStyle name="Normal 6 7 4 2" xfId="1693" xr:uid="{82579205-0A60-4476-B392-ACB6009A444D}"/>
    <cellStyle name="Normal 6 7 4 3" xfId="3385" xr:uid="{A2555897-1993-45D3-8F24-41E1C0C6E25F}"/>
    <cellStyle name="Normal 6 7 4 4" xfId="3386" xr:uid="{1C61C369-17F7-4E16-BF17-6704CB819419}"/>
    <cellStyle name="Normal 6 7 5" xfId="1694" xr:uid="{E50E74D4-081C-4D5E-98AB-A3A7453864F0}"/>
    <cellStyle name="Normal 6 7 5 2" xfId="3387" xr:uid="{BE292360-3920-4FDC-801D-627400F6626F}"/>
    <cellStyle name="Normal 6 7 5 3" xfId="3388" xr:uid="{517C2FB1-2833-4AE6-A7B7-E1A698867220}"/>
    <cellStyle name="Normal 6 7 5 4" xfId="3389" xr:uid="{9183B530-B24B-4BC0-8953-D6BFE9D83885}"/>
    <cellStyle name="Normal 6 7 6" xfId="3390" xr:uid="{9E9B32F4-242A-46D3-AD17-7B1D22A780B0}"/>
    <cellStyle name="Normal 6 7 7" xfId="3391" xr:uid="{A6179C63-CE20-4FDF-85A3-DE9C6C513502}"/>
    <cellStyle name="Normal 6 7 8" xfId="3392" xr:uid="{2FF71B2A-B7F1-42CD-9073-81733FDADDB2}"/>
    <cellStyle name="Normal 6 8" xfId="345" xr:uid="{8FF83501-9461-47C4-80C3-06C90EAD0C5B}"/>
    <cellStyle name="Normal 6 8 2" xfId="673" xr:uid="{5FE5532C-792D-4D91-84D9-7100A85C97BE}"/>
    <cellStyle name="Normal 6 8 2 2" xfId="674" xr:uid="{48A1BD91-9BF9-4B6C-97E8-CFC51EBC4631}"/>
    <cellStyle name="Normal 6 8 2 2 2" xfId="1695" xr:uid="{C4432280-6FB9-482D-9DB2-F397F53DA1F3}"/>
    <cellStyle name="Normal 6 8 2 2 3" xfId="3393" xr:uid="{23C40899-1D33-46F0-B222-67D575B58521}"/>
    <cellStyle name="Normal 6 8 2 2 4" xfId="3394" xr:uid="{289C8674-8BDC-4A2E-B0E4-532F36F1AB6C}"/>
    <cellStyle name="Normal 6 8 2 3" xfId="1696" xr:uid="{76C231C5-A676-4270-8743-04E573F77E79}"/>
    <cellStyle name="Normal 6 8 2 4" xfId="3395" xr:uid="{598BA4CD-87F8-4DE4-86A0-2C60EAFA691F}"/>
    <cellStyle name="Normal 6 8 2 5" xfId="3396" xr:uid="{A309C2B6-5EF6-479C-BC03-D82E9F40F0E8}"/>
    <cellStyle name="Normal 6 8 3" xfId="675" xr:uid="{637A7C2B-DDEF-4B71-ADB8-2FD56DE2F851}"/>
    <cellStyle name="Normal 6 8 3 2" xfId="1697" xr:uid="{EE2CF733-BBDC-4366-BD19-1C54581A62B4}"/>
    <cellStyle name="Normal 6 8 3 3" xfId="3397" xr:uid="{00273FA1-2035-48AD-9F2D-A9AEA7887149}"/>
    <cellStyle name="Normal 6 8 3 4" xfId="3398" xr:uid="{D6AD66B2-2020-4891-89FA-B04CFB7DFBF4}"/>
    <cellStyle name="Normal 6 8 4" xfId="1698" xr:uid="{7BDB0547-C335-4D52-99FD-2878C2990C56}"/>
    <cellStyle name="Normal 6 8 4 2" xfId="3399" xr:uid="{6003A153-8FDB-475A-8D07-90662E5303C0}"/>
    <cellStyle name="Normal 6 8 4 3" xfId="3400" xr:uid="{8674862F-87C3-4D3C-9748-22A697F90431}"/>
    <cellStyle name="Normal 6 8 4 4" xfId="3401" xr:uid="{A5462A5C-0F4E-4BFE-BC16-993914ED3E74}"/>
    <cellStyle name="Normal 6 8 5" xfId="3402" xr:uid="{1FA828E3-8AD2-42AE-AA79-3A04833EF07B}"/>
    <cellStyle name="Normal 6 8 6" xfId="3403" xr:uid="{927B8DE1-3CCB-49EE-AC9E-4CF8B2D6E4C8}"/>
    <cellStyle name="Normal 6 8 7" xfId="3404" xr:uid="{AF0C7049-000F-4221-93FE-6765B12CB0B7}"/>
    <cellStyle name="Normal 6 9" xfId="346" xr:uid="{860E5CEC-EA56-42C9-A31C-A3776F0C94C6}"/>
    <cellStyle name="Normal 6 9 2" xfId="676" xr:uid="{D6BD1F2D-99FF-4DAE-B2C5-7B70A1197506}"/>
    <cellStyle name="Normal 6 9 2 2" xfId="1699" xr:uid="{DB2DE9EF-00AE-4327-AEDA-34D05C2B5F45}"/>
    <cellStyle name="Normal 6 9 2 3" xfId="3405" xr:uid="{EB9BDF31-7503-4499-A3D6-1CEBB8C180E2}"/>
    <cellStyle name="Normal 6 9 2 4" xfId="3406" xr:uid="{0C1665BD-CF23-472D-AE46-198BE58378A5}"/>
    <cellStyle name="Normal 6 9 3" xfId="1700" xr:uid="{BD59C64A-BA82-42B6-AEC0-09DDFBA69D0E}"/>
    <cellStyle name="Normal 6 9 3 2" xfId="3407" xr:uid="{CDB5E38B-2FA5-4820-82C8-B6C91F4A152D}"/>
    <cellStyle name="Normal 6 9 3 3" xfId="3408" xr:uid="{89E15F89-6DA7-441D-AF92-4F97CC8378C8}"/>
    <cellStyle name="Normal 6 9 3 4" xfId="3409" xr:uid="{DF1B7FBD-8590-47FB-8051-47876EFCFFB1}"/>
    <cellStyle name="Normal 6 9 4" xfId="3410" xr:uid="{DF83F4CA-9D58-4CE4-80EC-EE2AC26F365E}"/>
    <cellStyle name="Normal 6 9 5" xfId="3411" xr:uid="{64CA848C-68C3-49B8-A0FE-5D4B9873A8B5}"/>
    <cellStyle name="Normal 6 9 6" xfId="3412" xr:uid="{C9DFAD05-5E36-41ED-B461-363A121F4A32}"/>
    <cellStyle name="Normal 7" xfId="66" xr:uid="{37F57C47-CF17-4732-921A-C9C7172BA027}"/>
    <cellStyle name="Normal 7 10" xfId="1701" xr:uid="{B89FF661-0881-46A3-BAF9-3F7DD6BBF852}"/>
    <cellStyle name="Normal 7 10 2" xfId="3413" xr:uid="{8D2E0595-D94F-42FC-BD1E-383CB76C77ED}"/>
    <cellStyle name="Normal 7 10 3" xfId="3414" xr:uid="{2457B40F-D6EA-4BA6-8D18-99F23934D6DC}"/>
    <cellStyle name="Normal 7 10 4" xfId="3415" xr:uid="{BA9F87D5-15EC-4A37-9724-E1926FC81F77}"/>
    <cellStyle name="Normal 7 11" xfId="3416" xr:uid="{4083FCF4-265F-46C4-871C-CB96C258444D}"/>
    <cellStyle name="Normal 7 11 2" xfId="3417" xr:uid="{A579D2B8-B017-4828-8AAC-E77B3D7A3D40}"/>
    <cellStyle name="Normal 7 11 3" xfId="3418" xr:uid="{DCCD2562-A879-4B10-98BD-ADEFC997B8BD}"/>
    <cellStyle name="Normal 7 11 4" xfId="3419" xr:uid="{64CBD5CF-A70A-43BD-9CA3-A5815E8F8FC2}"/>
    <cellStyle name="Normal 7 12" xfId="3420" xr:uid="{5FD8254E-5067-4230-B6F7-73EDBB35D3AA}"/>
    <cellStyle name="Normal 7 12 2" xfId="3421" xr:uid="{6814A0A8-D26D-4ED4-931E-3C9946002609}"/>
    <cellStyle name="Normal 7 13" xfId="3422" xr:uid="{1E42A30E-9D88-4E54-9A0F-16DF0FC72123}"/>
    <cellStyle name="Normal 7 14" xfId="3423" xr:uid="{86563DCC-27B8-4AE3-8B03-D094F77B37C7}"/>
    <cellStyle name="Normal 7 15" xfId="3424" xr:uid="{139E7B98-55F8-4E4F-A6E2-0154E83A0A77}"/>
    <cellStyle name="Normal 7 2" xfId="133" xr:uid="{E8892736-7444-4629-A418-8898865F5393}"/>
    <cellStyle name="Normal 7 2 10" xfId="3425" xr:uid="{838FD7A7-C628-4617-AD9A-7D360EFDC06C}"/>
    <cellStyle name="Normal 7 2 11" xfId="3426" xr:uid="{D1FCD418-2567-4D86-8B3E-F513F049733D}"/>
    <cellStyle name="Normal 7 2 2" xfId="134" xr:uid="{87D247FE-F3CB-4B7E-A8D7-DC2955CB6243}"/>
    <cellStyle name="Normal 7 2 2 2" xfId="135" xr:uid="{3709F4DB-1D67-4556-B0A1-D930BA058F11}"/>
    <cellStyle name="Normal 7 2 2 2 2" xfId="347" xr:uid="{F2EA0538-9557-433A-9550-E04DBEE2522F}"/>
    <cellStyle name="Normal 7 2 2 2 2 2" xfId="677" xr:uid="{A15B3EB6-C95B-47CF-A7B0-0919862FA3C8}"/>
    <cellStyle name="Normal 7 2 2 2 2 2 2" xfId="678" xr:uid="{404F5339-E8DC-4717-A108-6E896FA02747}"/>
    <cellStyle name="Normal 7 2 2 2 2 2 2 2" xfId="1702" xr:uid="{C66EE3ED-A144-411E-8B53-B2AE2FEDAF26}"/>
    <cellStyle name="Normal 7 2 2 2 2 2 2 2 2" xfId="1703" xr:uid="{B6EEE390-0653-4A8A-9FE0-A0828E0E9A76}"/>
    <cellStyle name="Normal 7 2 2 2 2 2 2 3" xfId="1704" xr:uid="{57401EAC-F34B-4220-A1B3-BB327E77FF4E}"/>
    <cellStyle name="Normal 7 2 2 2 2 2 3" xfId="1705" xr:uid="{0C1DF127-75C7-4DCA-BDE2-1A354F647CF7}"/>
    <cellStyle name="Normal 7 2 2 2 2 2 3 2" xfId="1706" xr:uid="{ECAD098D-B870-4EF5-AF67-4BABC9F2D044}"/>
    <cellStyle name="Normal 7 2 2 2 2 2 4" xfId="1707" xr:uid="{D7F2FD20-41D5-4BD9-BF37-B8362DFE641F}"/>
    <cellStyle name="Normal 7 2 2 2 2 3" xfId="679" xr:uid="{FF1B57A6-A1C4-4D2E-A164-00384217CB2B}"/>
    <cellStyle name="Normal 7 2 2 2 2 3 2" xfId="1708" xr:uid="{B950A355-0117-4473-9A75-0F5C265BDEB0}"/>
    <cellStyle name="Normal 7 2 2 2 2 3 2 2" xfId="1709" xr:uid="{BD908331-044D-431A-B708-1F57C64158E2}"/>
    <cellStyle name="Normal 7 2 2 2 2 3 3" xfId="1710" xr:uid="{9F3E6F00-74A9-4989-B875-A25A5662DEFC}"/>
    <cellStyle name="Normal 7 2 2 2 2 3 4" xfId="3427" xr:uid="{4C65BACD-BEC4-4AA8-9AB6-90D4324DBBE9}"/>
    <cellStyle name="Normal 7 2 2 2 2 4" xfId="1711" xr:uid="{A3F02C10-9625-463A-9C0D-2662C89BB690}"/>
    <cellStyle name="Normal 7 2 2 2 2 4 2" xfId="1712" xr:uid="{EA0A51B7-A14E-478E-A9D2-45AFC0EB46AF}"/>
    <cellStyle name="Normal 7 2 2 2 2 5" xfId="1713" xr:uid="{2DB4CE84-ECB8-4EF7-9E3D-85670561F420}"/>
    <cellStyle name="Normal 7 2 2 2 2 6" xfId="3428" xr:uid="{AF1B1501-40E6-4B42-BC24-18A5E6507FA6}"/>
    <cellStyle name="Normal 7 2 2 2 3" xfId="348" xr:uid="{7A2EFDEA-B86E-468B-8CE0-C2C85439BE61}"/>
    <cellStyle name="Normal 7 2 2 2 3 2" xfId="680" xr:uid="{C50DD5B1-8AF2-4C5F-9D56-ED3AB874B9D9}"/>
    <cellStyle name="Normal 7 2 2 2 3 2 2" xfId="681" xr:uid="{BF798447-8AF2-48C6-B03E-71C65E92B83A}"/>
    <cellStyle name="Normal 7 2 2 2 3 2 2 2" xfId="1714" xr:uid="{5B456DA0-EAC9-4CE0-93E0-AE1BDCCFDBBE}"/>
    <cellStyle name="Normal 7 2 2 2 3 2 2 2 2" xfId="1715" xr:uid="{9A04A470-A1C2-4755-961A-B6E580AFDCC3}"/>
    <cellStyle name="Normal 7 2 2 2 3 2 2 3" xfId="1716" xr:uid="{6F894BE7-2E2D-4ED9-BD38-039EA50E9ECD}"/>
    <cellStyle name="Normal 7 2 2 2 3 2 3" xfId="1717" xr:uid="{481792C7-1A0C-4AC2-BC55-490304056337}"/>
    <cellStyle name="Normal 7 2 2 2 3 2 3 2" xfId="1718" xr:uid="{1C17CF27-9186-4BB5-98DC-967B33D6B22F}"/>
    <cellStyle name="Normal 7 2 2 2 3 2 4" xfId="1719" xr:uid="{AB971141-2901-4D14-8FCA-27E5E839455B}"/>
    <cellStyle name="Normal 7 2 2 2 3 3" xfId="682" xr:uid="{E9026F0C-111D-4E16-958D-BB24B194BA8A}"/>
    <cellStyle name="Normal 7 2 2 2 3 3 2" xfId="1720" xr:uid="{6DE46C8B-4154-41D1-B779-99660C9D639B}"/>
    <cellStyle name="Normal 7 2 2 2 3 3 2 2" xfId="1721" xr:uid="{15E9F159-85F6-4284-B548-FC653B9D9A3C}"/>
    <cellStyle name="Normal 7 2 2 2 3 3 3" xfId="1722" xr:uid="{B6506240-355C-464B-978F-F2C89CFD9955}"/>
    <cellStyle name="Normal 7 2 2 2 3 4" xfId="1723" xr:uid="{B8FEAB16-3D3A-4B48-87BA-0B389090E8A2}"/>
    <cellStyle name="Normal 7 2 2 2 3 4 2" xfId="1724" xr:uid="{A442A221-9AA6-4CA8-A382-E0829740FAB4}"/>
    <cellStyle name="Normal 7 2 2 2 3 5" xfId="1725" xr:uid="{DC367DD2-8816-4F3C-8A01-D1243E615A6F}"/>
    <cellStyle name="Normal 7 2 2 2 4" xfId="683" xr:uid="{1780BEEC-3BBB-49D8-8071-B2112CE02D8B}"/>
    <cellStyle name="Normal 7 2 2 2 4 2" xfId="684" xr:uid="{141DABFA-8BFB-4EBB-B740-7E85CE84C7AF}"/>
    <cellStyle name="Normal 7 2 2 2 4 2 2" xfId="1726" xr:uid="{6C33F536-44E8-4444-89F3-AE2871FC6EE4}"/>
    <cellStyle name="Normal 7 2 2 2 4 2 2 2" xfId="1727" xr:uid="{9E569006-80BB-4C8C-AADF-AC2CFE1B820B}"/>
    <cellStyle name="Normal 7 2 2 2 4 2 3" xfId="1728" xr:uid="{C1F40043-08D1-48D0-8B00-66A1C4A65120}"/>
    <cellStyle name="Normal 7 2 2 2 4 3" xfId="1729" xr:uid="{18357767-7EC9-42F5-9A1C-28C540C521CA}"/>
    <cellStyle name="Normal 7 2 2 2 4 3 2" xfId="1730" xr:uid="{DA44BA07-5129-48BC-81D9-0C992F03BFD7}"/>
    <cellStyle name="Normal 7 2 2 2 4 4" xfId="1731" xr:uid="{4C7C98E7-F2ED-4F11-B6C9-CA976D0B11B0}"/>
    <cellStyle name="Normal 7 2 2 2 5" xfId="685" xr:uid="{3CE7F545-CA75-46A6-B624-4C8795236D19}"/>
    <cellStyle name="Normal 7 2 2 2 5 2" xfId="1732" xr:uid="{2339126D-BE1F-4B99-AEE9-0AEE79092BE2}"/>
    <cellStyle name="Normal 7 2 2 2 5 2 2" xfId="1733" xr:uid="{64E17A73-4CB5-4A46-AB3F-19EAB0AD3025}"/>
    <cellStyle name="Normal 7 2 2 2 5 3" xfId="1734" xr:uid="{CE506347-519B-405B-9F6A-ECF17619BCBD}"/>
    <cellStyle name="Normal 7 2 2 2 5 4" xfId="3429" xr:uid="{D1AA8126-626B-4B2E-87EF-6055CE3ED56E}"/>
    <cellStyle name="Normal 7 2 2 2 6" xfId="1735" xr:uid="{94E29DF7-5151-4485-919E-3E7656587201}"/>
    <cellStyle name="Normal 7 2 2 2 6 2" xfId="1736" xr:uid="{E6E211DF-359A-45F5-A337-EDAB42423EA6}"/>
    <cellStyle name="Normal 7 2 2 2 7" xfId="1737" xr:uid="{0550796F-32B2-4B59-83BE-45AFAAE9D96E}"/>
    <cellStyle name="Normal 7 2 2 2 8" xfId="3430" xr:uid="{39CDE059-578D-4018-B535-19A51380CD87}"/>
    <cellStyle name="Normal 7 2 2 3" xfId="349" xr:uid="{F50DC6C0-82E6-4CC6-A68B-69D1A4E2909D}"/>
    <cellStyle name="Normal 7 2 2 3 2" xfId="686" xr:uid="{DB8C615D-C4CB-4D7F-936E-EEAE934C3F6E}"/>
    <cellStyle name="Normal 7 2 2 3 2 2" xfId="687" xr:uid="{0FB1E284-DA6E-4023-B277-10E6F1CB217A}"/>
    <cellStyle name="Normal 7 2 2 3 2 2 2" xfId="1738" xr:uid="{59270350-8136-4958-B560-E69B311F8059}"/>
    <cellStyle name="Normal 7 2 2 3 2 2 2 2" xfId="1739" xr:uid="{49CE1CB0-FC7B-4471-BF2B-97E283DAFC46}"/>
    <cellStyle name="Normal 7 2 2 3 2 2 3" xfId="1740" xr:uid="{35C903D9-03D2-40F6-A28D-9658288F10A7}"/>
    <cellStyle name="Normal 7 2 2 3 2 3" xfId="1741" xr:uid="{A5963AB7-C730-420C-A2AB-0ECAEBBEBA10}"/>
    <cellStyle name="Normal 7 2 2 3 2 3 2" xfId="1742" xr:uid="{D694F907-953A-4577-AC68-FAC1C0F4D8F7}"/>
    <cellStyle name="Normal 7 2 2 3 2 4" xfId="1743" xr:uid="{12890C10-6CC2-45F8-8DB0-C828CBDD7E62}"/>
    <cellStyle name="Normal 7 2 2 3 3" xfId="688" xr:uid="{1971D974-AF7B-48C3-AE74-C6CD2F4FC456}"/>
    <cellStyle name="Normal 7 2 2 3 3 2" xfId="1744" xr:uid="{B1B18D93-CFDF-4469-930B-20CA14EDB675}"/>
    <cellStyle name="Normal 7 2 2 3 3 2 2" xfId="1745" xr:uid="{23441D85-04CB-42D5-9D73-77A353FE7E65}"/>
    <cellStyle name="Normal 7 2 2 3 3 3" xfId="1746" xr:uid="{3FEA143E-8B8E-407C-B139-3234A9E29D30}"/>
    <cellStyle name="Normal 7 2 2 3 3 4" xfId="3431" xr:uid="{F163F13F-374F-4168-8EA8-C6465761D726}"/>
    <cellStyle name="Normal 7 2 2 3 4" xfId="1747" xr:uid="{289CA9C5-5111-4404-902D-CDE33139FD4A}"/>
    <cellStyle name="Normal 7 2 2 3 4 2" xfId="1748" xr:uid="{25EFE533-2851-4A6E-9688-CE6FECF904D1}"/>
    <cellStyle name="Normal 7 2 2 3 5" xfId="1749" xr:uid="{1079E604-55AB-444C-B3EA-0E541654D826}"/>
    <cellStyle name="Normal 7 2 2 3 6" xfId="3432" xr:uid="{5E84BE9F-A37E-4F14-AD25-4A11C3C7C96D}"/>
    <cellStyle name="Normal 7 2 2 4" xfId="350" xr:uid="{B166D547-B6A6-4532-9211-C182033C79A0}"/>
    <cellStyle name="Normal 7 2 2 4 2" xfId="689" xr:uid="{5BF53292-1A85-49B0-8C87-B38E0FDBFC7D}"/>
    <cellStyle name="Normal 7 2 2 4 2 2" xfId="690" xr:uid="{05C28A10-4F1D-4FAD-9DD8-645FB1F3047B}"/>
    <cellStyle name="Normal 7 2 2 4 2 2 2" xfId="1750" xr:uid="{57C77816-8733-4834-9E84-5599758683AC}"/>
    <cellStyle name="Normal 7 2 2 4 2 2 2 2" xfId="1751" xr:uid="{00271963-47AB-4419-AD5F-3746951D3AB0}"/>
    <cellStyle name="Normal 7 2 2 4 2 2 3" xfId="1752" xr:uid="{87502923-0D9A-47E3-B8A4-2D04CCFFEA3A}"/>
    <cellStyle name="Normal 7 2 2 4 2 3" xfId="1753" xr:uid="{E1B5BFD4-7F95-4DF5-96B4-0FB0C9D25EEF}"/>
    <cellStyle name="Normal 7 2 2 4 2 3 2" xfId="1754" xr:uid="{E787FC13-02F9-4173-BAAE-8886AD26088C}"/>
    <cellStyle name="Normal 7 2 2 4 2 4" xfId="1755" xr:uid="{EC682850-FF7D-413D-BB88-E4DF20BAEBC6}"/>
    <cellStyle name="Normal 7 2 2 4 3" xfId="691" xr:uid="{A9B93B5E-C84D-497E-9377-D574E2AF4512}"/>
    <cellStyle name="Normal 7 2 2 4 3 2" xfId="1756" xr:uid="{EB7A4F4E-1F8D-4FEF-95F0-2E93E1C8DBCB}"/>
    <cellStyle name="Normal 7 2 2 4 3 2 2" xfId="1757" xr:uid="{EDE4124C-63AA-4956-BC59-EECC5D1B735D}"/>
    <cellStyle name="Normal 7 2 2 4 3 3" xfId="1758" xr:uid="{80FD028E-D1C7-4BB2-B362-B9F19EC8F81E}"/>
    <cellStyle name="Normal 7 2 2 4 4" xfId="1759" xr:uid="{ECD3600F-F935-4C53-81CC-7BECE401E7E0}"/>
    <cellStyle name="Normal 7 2 2 4 4 2" xfId="1760" xr:uid="{79BDBF81-569D-45E6-838C-8796DF371FDF}"/>
    <cellStyle name="Normal 7 2 2 4 5" xfId="1761" xr:uid="{9B23397C-9575-45E0-B1CA-22B3F77624D1}"/>
    <cellStyle name="Normal 7 2 2 5" xfId="351" xr:uid="{A0B916BB-FF52-4F22-A365-D1A640BAAFB8}"/>
    <cellStyle name="Normal 7 2 2 5 2" xfId="692" xr:uid="{7967B0B6-9A44-497B-B459-3C7B0A0B7661}"/>
    <cellStyle name="Normal 7 2 2 5 2 2" xfId="1762" xr:uid="{8886E7FF-88D4-4B87-8340-2FC48DA3A459}"/>
    <cellStyle name="Normal 7 2 2 5 2 2 2" xfId="1763" xr:uid="{88B7AC77-4612-4E97-B4E1-47E77BE96AD7}"/>
    <cellStyle name="Normal 7 2 2 5 2 3" xfId="1764" xr:uid="{D4A4BC08-0952-41DF-AAE7-FA1E7F651308}"/>
    <cellStyle name="Normal 7 2 2 5 3" xfId="1765" xr:uid="{8FBD9F75-689D-46E3-A97B-729323D99D33}"/>
    <cellStyle name="Normal 7 2 2 5 3 2" xfId="1766" xr:uid="{5B364849-B78F-4FF7-829D-2DE8A9C71283}"/>
    <cellStyle name="Normal 7 2 2 5 4" xfId="1767" xr:uid="{89FC5EF0-5C28-4E1D-9AB1-A367FDB9305C}"/>
    <cellStyle name="Normal 7 2 2 6" xfId="693" xr:uid="{5077D8F9-A1B1-41A2-8EF1-A6123B3262F7}"/>
    <cellStyle name="Normal 7 2 2 6 2" xfId="1768" xr:uid="{142BA77C-5F17-411E-A689-8662EA431DE3}"/>
    <cellStyle name="Normal 7 2 2 6 2 2" xfId="1769" xr:uid="{D3FCEB53-86A1-4201-B7D9-FB3126C594D4}"/>
    <cellStyle name="Normal 7 2 2 6 3" xfId="1770" xr:uid="{7282DB7D-3A2A-48AB-A00F-B8CB9B1AFB61}"/>
    <cellStyle name="Normal 7 2 2 6 4" xfId="3433" xr:uid="{2D610A6A-F104-48E9-85AE-3BE4B2916BD6}"/>
    <cellStyle name="Normal 7 2 2 7" xfId="1771" xr:uid="{3A16E2C4-FA54-45D8-B1A1-AE4288066090}"/>
    <cellStyle name="Normal 7 2 2 7 2" xfId="1772" xr:uid="{C79901AB-FD49-4838-9B0B-CAF035A3ED73}"/>
    <cellStyle name="Normal 7 2 2 8" xfId="1773" xr:uid="{5448785A-A8E5-48AD-A71A-6997C504A421}"/>
    <cellStyle name="Normal 7 2 2 9" xfId="3434" xr:uid="{E73EE502-330B-4F17-8C65-32CCE52358EB}"/>
    <cellStyle name="Normal 7 2 3" xfId="136" xr:uid="{F33F4D6E-F429-46B3-B3DE-92F617043030}"/>
    <cellStyle name="Normal 7 2 3 2" xfId="137" xr:uid="{3AAE0B9B-CC9D-4127-B688-607CAFAE6831}"/>
    <cellStyle name="Normal 7 2 3 2 2" xfId="694" xr:uid="{0F5082F7-ED4E-4F15-A482-01683384D294}"/>
    <cellStyle name="Normal 7 2 3 2 2 2" xfId="695" xr:uid="{C41789E7-D52D-41B5-90A5-D9126597EA40}"/>
    <cellStyle name="Normal 7 2 3 2 2 2 2" xfId="1774" xr:uid="{97E8E852-9B84-43C2-A44F-9F555B939EC4}"/>
    <cellStyle name="Normal 7 2 3 2 2 2 2 2" xfId="1775" xr:uid="{B16DE77D-972E-4A86-8C55-3E6E742B06B6}"/>
    <cellStyle name="Normal 7 2 3 2 2 2 3" xfId="1776" xr:uid="{51497601-D62C-4300-B2D9-BF6F7D90955E}"/>
    <cellStyle name="Normal 7 2 3 2 2 3" xfId="1777" xr:uid="{9D5624C6-3D70-4CBD-8FF2-EDD7028346D8}"/>
    <cellStyle name="Normal 7 2 3 2 2 3 2" xfId="1778" xr:uid="{64705B05-F30B-46AD-9F28-0552346D4A0A}"/>
    <cellStyle name="Normal 7 2 3 2 2 4" xfId="1779" xr:uid="{0A1AEB81-DFF2-4562-B8F1-D9AC2BE9D795}"/>
    <cellStyle name="Normal 7 2 3 2 3" xfId="696" xr:uid="{1CF7D24A-2225-4513-AC30-4B1E2E805665}"/>
    <cellStyle name="Normal 7 2 3 2 3 2" xfId="1780" xr:uid="{AFC28CD4-63BC-4DED-868B-1690DA88E66C}"/>
    <cellStyle name="Normal 7 2 3 2 3 2 2" xfId="1781" xr:uid="{FD698A30-082B-4762-A28B-AABBCA8F0785}"/>
    <cellStyle name="Normal 7 2 3 2 3 3" xfId="1782" xr:uid="{CF243799-CCFF-4E12-ACCF-B745CF7C4B16}"/>
    <cellStyle name="Normal 7 2 3 2 3 4" xfId="3435" xr:uid="{DD671BA6-DB10-4F7B-90C3-59A4780FC1C4}"/>
    <cellStyle name="Normal 7 2 3 2 4" xfId="1783" xr:uid="{81E470AA-D2F4-4DB8-BFD6-AECB8DE1E15F}"/>
    <cellStyle name="Normal 7 2 3 2 4 2" xfId="1784" xr:uid="{4B94CE31-57B6-4675-B18A-1DA4F8D33DD1}"/>
    <cellStyle name="Normal 7 2 3 2 5" xfId="1785" xr:uid="{3752DD6F-4E26-47C1-9154-A1BDBDF308FA}"/>
    <cellStyle name="Normal 7 2 3 2 6" xfId="3436" xr:uid="{0B7B0FF2-5995-4840-89F6-5CD40A5E107A}"/>
    <cellStyle name="Normal 7 2 3 3" xfId="352" xr:uid="{8DA21F06-F18A-4B2A-A0CC-5DD45C9FFA22}"/>
    <cellStyle name="Normal 7 2 3 3 2" xfId="697" xr:uid="{2426E748-2DE5-4F9D-B3B3-659455CED308}"/>
    <cellStyle name="Normal 7 2 3 3 2 2" xfId="698" xr:uid="{909B1E9C-DF78-4896-A3EE-411E3F0A4605}"/>
    <cellStyle name="Normal 7 2 3 3 2 2 2" xfId="1786" xr:uid="{0AD09702-7A40-4D6A-91FE-B52A0ADB1195}"/>
    <cellStyle name="Normal 7 2 3 3 2 2 2 2" xfId="1787" xr:uid="{E12B00C1-218B-4BE1-9F92-9E237945F316}"/>
    <cellStyle name="Normal 7 2 3 3 2 2 3" xfId="1788" xr:uid="{8E0EC45B-4B40-487B-9C56-5D79ACDDE9C9}"/>
    <cellStyle name="Normal 7 2 3 3 2 3" xfId="1789" xr:uid="{B70847FF-9913-4C70-A791-0C1EFD1543AF}"/>
    <cellStyle name="Normal 7 2 3 3 2 3 2" xfId="1790" xr:uid="{0B537779-748B-48C4-9954-CD04C17DE54C}"/>
    <cellStyle name="Normal 7 2 3 3 2 4" xfId="1791" xr:uid="{AE0F4D08-5C34-4273-86EC-D0507482E529}"/>
    <cellStyle name="Normal 7 2 3 3 3" xfId="699" xr:uid="{D732690A-B3A8-4B59-8748-63C3EEE45662}"/>
    <cellStyle name="Normal 7 2 3 3 3 2" xfId="1792" xr:uid="{27AA36D5-16B3-4891-9D7F-253A69BB3974}"/>
    <cellStyle name="Normal 7 2 3 3 3 2 2" xfId="1793" xr:uid="{43F3D3C8-E658-45DA-80A4-5E882C21538B}"/>
    <cellStyle name="Normal 7 2 3 3 3 3" xfId="1794" xr:uid="{91EA9703-BFFD-4CAF-9C47-997DB32A1D6D}"/>
    <cellStyle name="Normal 7 2 3 3 4" xfId="1795" xr:uid="{201273FA-55D4-4F04-BEAB-CFB738160C96}"/>
    <cellStyle name="Normal 7 2 3 3 4 2" xfId="1796" xr:uid="{D78F9DFD-F42E-40FD-905A-939CA23ACFCC}"/>
    <cellStyle name="Normal 7 2 3 3 5" xfId="1797" xr:uid="{222CF437-FAFE-4BC6-A3E6-E0BFDF5AB35C}"/>
    <cellStyle name="Normal 7 2 3 4" xfId="353" xr:uid="{A90D1828-F985-4112-97CC-1411DF4C7BE5}"/>
    <cellStyle name="Normal 7 2 3 4 2" xfId="700" xr:uid="{8790A43B-D6B4-4653-8113-3AA2C905DEB7}"/>
    <cellStyle name="Normal 7 2 3 4 2 2" xfId="1798" xr:uid="{7A4E7DDB-8482-4647-8A1E-770693D276AD}"/>
    <cellStyle name="Normal 7 2 3 4 2 2 2" xfId="1799" xr:uid="{C470A1A4-3E6E-4F06-8713-2538A4BB9EBF}"/>
    <cellStyle name="Normal 7 2 3 4 2 3" xfId="1800" xr:uid="{3E7ADAA3-985A-4E02-89FE-B0B7101AE166}"/>
    <cellStyle name="Normal 7 2 3 4 3" xfId="1801" xr:uid="{EC58B1A3-945C-4E16-AD23-AD86AE84553E}"/>
    <cellStyle name="Normal 7 2 3 4 3 2" xfId="1802" xr:uid="{B277ED7C-B9EC-44A0-AFA0-E5F7713B6893}"/>
    <cellStyle name="Normal 7 2 3 4 4" xfId="1803" xr:uid="{E1A7EB7E-0B86-4815-A9AF-D045A7DDB576}"/>
    <cellStyle name="Normal 7 2 3 5" xfId="701" xr:uid="{30E71DA3-273F-4416-B26D-EB1D1C19DC7C}"/>
    <cellStyle name="Normal 7 2 3 5 2" xfId="1804" xr:uid="{8CA39633-7C94-4D82-B42D-A80D44B54446}"/>
    <cellStyle name="Normal 7 2 3 5 2 2" xfId="1805" xr:uid="{6DDCB728-1369-4906-A4D4-48C380B2DD66}"/>
    <cellStyle name="Normal 7 2 3 5 3" xfId="1806" xr:uid="{300152FE-AEAA-4B89-84BD-B739A1F84A5F}"/>
    <cellStyle name="Normal 7 2 3 5 4" xfId="3437" xr:uid="{012EF0F4-D1CA-4958-AB59-28426C8BAF91}"/>
    <cellStyle name="Normal 7 2 3 6" xfId="1807" xr:uid="{841089DC-8C0E-4C69-9344-06F476B9B9B6}"/>
    <cellStyle name="Normal 7 2 3 6 2" xfId="1808" xr:uid="{4EEB2DAB-46BD-4DE7-AE0B-FCC23C7457D6}"/>
    <cellStyle name="Normal 7 2 3 7" xfId="1809" xr:uid="{1A0A886B-A1C5-48A6-820C-B69F7B3B0863}"/>
    <cellStyle name="Normal 7 2 3 8" xfId="3438" xr:uid="{38481A27-072A-441F-A445-8A08E8712497}"/>
    <cellStyle name="Normal 7 2 4" xfId="138" xr:uid="{4E00BF16-54CD-4644-9E80-98FB362CF762}"/>
    <cellStyle name="Normal 7 2 4 2" xfId="448" xr:uid="{3F21EBAC-C710-4BEF-9AB7-1B4C2CF9493B}"/>
    <cellStyle name="Normal 7 2 4 2 2" xfId="702" xr:uid="{7840DB5D-AFF8-4090-A80D-8DDD0B3AB809}"/>
    <cellStyle name="Normal 7 2 4 2 2 2" xfId="1810" xr:uid="{6E931586-D732-4772-B758-7354A21AAC36}"/>
    <cellStyle name="Normal 7 2 4 2 2 2 2" xfId="1811" xr:uid="{27615E04-BB3D-4571-9084-2986A17EC5E9}"/>
    <cellStyle name="Normal 7 2 4 2 2 3" xfId="1812" xr:uid="{B0252FC8-72F6-429B-9BEA-890761492D40}"/>
    <cellStyle name="Normal 7 2 4 2 2 4" xfId="3439" xr:uid="{DA462562-A951-426D-A011-8F1F01808543}"/>
    <cellStyle name="Normal 7 2 4 2 3" xfId="1813" xr:uid="{A2F36817-A9BE-4186-862C-C790AC966993}"/>
    <cellStyle name="Normal 7 2 4 2 3 2" xfId="1814" xr:uid="{CA3248DD-12A6-4846-9720-D0164BF7627D}"/>
    <cellStyle name="Normal 7 2 4 2 4" xfId="1815" xr:uid="{5EB1EBFD-6618-413C-85C7-F648FDB299BB}"/>
    <cellStyle name="Normal 7 2 4 2 5" xfId="3440" xr:uid="{FBAA901D-9E7D-4C8C-B731-9E15ABB7D1D0}"/>
    <cellStyle name="Normal 7 2 4 3" xfId="703" xr:uid="{02128E84-7878-444B-90B1-15C261D62368}"/>
    <cellStyle name="Normal 7 2 4 3 2" xfId="1816" xr:uid="{062D7711-44EC-4FA3-ACAE-BA35A42278B4}"/>
    <cellStyle name="Normal 7 2 4 3 2 2" xfId="1817" xr:uid="{70B1F77E-A47E-4929-91FE-4B284CBC344D}"/>
    <cellStyle name="Normal 7 2 4 3 3" xfId="1818" xr:uid="{B1FC9EBD-64EF-407F-839D-A9AB1C7F7912}"/>
    <cellStyle name="Normal 7 2 4 3 4" xfId="3441" xr:uid="{023FEF4F-E833-41FC-9395-9EC970277FB7}"/>
    <cellStyle name="Normal 7 2 4 4" xfId="1819" xr:uid="{67EC3CB4-970F-40B3-BD0B-837892329452}"/>
    <cellStyle name="Normal 7 2 4 4 2" xfId="1820" xr:uid="{605653C0-C976-431D-B156-98524C582399}"/>
    <cellStyle name="Normal 7 2 4 4 3" xfId="3442" xr:uid="{27E43BBA-A358-4CCB-A5D0-48142CB8E1AF}"/>
    <cellStyle name="Normal 7 2 4 4 4" xfId="3443" xr:uid="{8CC47FAD-779D-46FB-AFBA-C67D4FE2228B}"/>
    <cellStyle name="Normal 7 2 4 5" xfId="1821" xr:uid="{D0492AEA-A81E-4936-9692-93B3934C7F3A}"/>
    <cellStyle name="Normal 7 2 4 6" xfId="3444" xr:uid="{E346FCFB-A715-4006-BB4A-C1EA22D6888C}"/>
    <cellStyle name="Normal 7 2 4 7" xfId="3445" xr:uid="{7B43F226-BA83-433A-BCAB-17AA40BC3571}"/>
    <cellStyle name="Normal 7 2 5" xfId="354" xr:uid="{2E4974AC-85D9-4781-8E04-73A7233BA3BA}"/>
    <cellStyle name="Normal 7 2 5 2" xfId="704" xr:uid="{24C5B095-6AF8-4680-B333-18D6982DEE57}"/>
    <cellStyle name="Normal 7 2 5 2 2" xfId="705" xr:uid="{2BF94C14-E865-4049-A4DD-75F54141C80F}"/>
    <cellStyle name="Normal 7 2 5 2 2 2" xfId="1822" xr:uid="{95144DF1-DF29-44F1-A39B-E9EC30D0631D}"/>
    <cellStyle name="Normal 7 2 5 2 2 2 2" xfId="1823" xr:uid="{B6C7A291-BB66-428C-B74B-E47FB71AF3AC}"/>
    <cellStyle name="Normal 7 2 5 2 2 3" xfId="1824" xr:uid="{B6F7D67C-44EE-4971-8FAB-AA7B82F3AC50}"/>
    <cellStyle name="Normal 7 2 5 2 3" xfId="1825" xr:uid="{196FE901-CB1B-4015-8777-3CCB6FF24D1E}"/>
    <cellStyle name="Normal 7 2 5 2 3 2" xfId="1826" xr:uid="{91318AE5-DFD8-48A8-B6FE-1D37EC8BDC95}"/>
    <cellStyle name="Normal 7 2 5 2 4" xfId="1827" xr:uid="{2E3A0F26-19B1-4B6E-9D13-38110DA8A0CE}"/>
    <cellStyle name="Normal 7 2 5 3" xfId="706" xr:uid="{57EFAC2C-8508-49C1-8E8C-AC7C6AAC4D3F}"/>
    <cellStyle name="Normal 7 2 5 3 2" xfId="1828" xr:uid="{2DCCC2A4-F9CD-4379-99EA-10CA97FE4BA3}"/>
    <cellStyle name="Normal 7 2 5 3 2 2" xfId="1829" xr:uid="{6AF98C3B-7816-4C3C-930C-F90EEFC76C46}"/>
    <cellStyle name="Normal 7 2 5 3 3" xfId="1830" xr:uid="{B04F8385-5E8B-40DB-ACF6-AC487E1DE995}"/>
    <cellStyle name="Normal 7 2 5 3 4" xfId="3446" xr:uid="{AE3242DA-F2F3-4899-9FDB-219C35889269}"/>
    <cellStyle name="Normal 7 2 5 4" xfId="1831" xr:uid="{6675ACE0-3EF3-469D-9F94-11978EFEEBB2}"/>
    <cellStyle name="Normal 7 2 5 4 2" xfId="1832" xr:uid="{739672DD-4364-4D95-B294-F8078AAB2660}"/>
    <cellStyle name="Normal 7 2 5 5" xfId="1833" xr:uid="{0B211C9F-4C0D-4991-B4F5-56403E3E02DE}"/>
    <cellStyle name="Normal 7 2 5 6" xfId="3447" xr:uid="{B364D895-0262-407E-A1C2-13228DAA7681}"/>
    <cellStyle name="Normal 7 2 6" xfId="355" xr:uid="{FDD006A2-DA99-4BFA-AD1F-45DA03FDA782}"/>
    <cellStyle name="Normal 7 2 6 2" xfId="707" xr:uid="{F7FC585E-D26E-4D27-B900-95163F1F755A}"/>
    <cellStyle name="Normal 7 2 6 2 2" xfId="1834" xr:uid="{E782706C-F1BC-45AC-9A8B-CD15DBF56C57}"/>
    <cellStyle name="Normal 7 2 6 2 2 2" xfId="1835" xr:uid="{67579778-5B52-412C-A71E-6526396A9A06}"/>
    <cellStyle name="Normal 7 2 6 2 3" xfId="1836" xr:uid="{01A61910-4CFC-49D3-AC20-F55F5DF5F937}"/>
    <cellStyle name="Normal 7 2 6 2 4" xfId="3448" xr:uid="{828BB575-BBB1-457B-985F-0033FBF38554}"/>
    <cellStyle name="Normal 7 2 6 3" xfId="1837" xr:uid="{7100B0C3-3A7C-4D66-A3FD-E64D7D4DEF6E}"/>
    <cellStyle name="Normal 7 2 6 3 2" xfId="1838" xr:uid="{75794B04-3832-4F3D-9BF6-E7887E830045}"/>
    <cellStyle name="Normal 7 2 6 4" xfId="1839" xr:uid="{0C7E2BFC-B010-4B15-82DD-5AD7BE2EAE82}"/>
    <cellStyle name="Normal 7 2 6 5" xfId="3449" xr:uid="{58FDBDDC-82A1-43FC-BB22-E171C6B8A176}"/>
    <cellStyle name="Normal 7 2 7" xfId="708" xr:uid="{764269C1-AB10-4D24-928A-668D18A60875}"/>
    <cellStyle name="Normal 7 2 7 2" xfId="1840" xr:uid="{F8E5839A-93CF-4043-86EC-569792B660B7}"/>
    <cellStyle name="Normal 7 2 7 2 2" xfId="1841" xr:uid="{7DC927D8-15F6-4ECD-8D64-64C557120D3D}"/>
    <cellStyle name="Normal 7 2 7 2 3" xfId="4409" xr:uid="{16D45FC6-DCD1-425C-9B69-21F25344329C}"/>
    <cellStyle name="Normal 7 2 7 3" xfId="1842" xr:uid="{D814D337-FB46-419A-BA03-68111489758F}"/>
    <cellStyle name="Normal 7 2 7 4" xfId="3450" xr:uid="{5EF324FC-D05A-4557-95D4-A1AE5E2930FC}"/>
    <cellStyle name="Normal 7 2 7 4 2" xfId="4579" xr:uid="{A8BAB15D-0AFE-4AED-BBED-CD0DA7DDA238}"/>
    <cellStyle name="Normal 7 2 7 4 3" xfId="4686" xr:uid="{9BB66072-4D41-424D-80AA-2BFBF1B4B97C}"/>
    <cellStyle name="Normal 7 2 7 4 4" xfId="4608" xr:uid="{0521DD5F-8A26-477A-A839-6082115AE80F}"/>
    <cellStyle name="Normal 7 2 8" xfId="1843" xr:uid="{5296FE2E-A45B-4F32-924B-31E6FEF3D93F}"/>
    <cellStyle name="Normal 7 2 8 2" xfId="1844" xr:uid="{7FFD6DB7-5CBF-4981-90A3-76380C35F3C4}"/>
    <cellStyle name="Normal 7 2 8 3" xfId="3451" xr:uid="{5BB37E4B-921E-4EF0-9821-D66A8CD52AB7}"/>
    <cellStyle name="Normal 7 2 8 4" xfId="3452" xr:uid="{73A75688-62EF-4453-9F51-DD4E4127C257}"/>
    <cellStyle name="Normal 7 2 9" xfId="1845" xr:uid="{1071B305-D8D2-4836-A85C-92E00158A29D}"/>
    <cellStyle name="Normal 7 3" xfId="139" xr:uid="{A006A1C3-715D-48BE-A568-FCDD3182BC2D}"/>
    <cellStyle name="Normal 7 3 10" xfId="3453" xr:uid="{DE07D198-E4E4-4F8F-A44B-6BC4A1F06198}"/>
    <cellStyle name="Normal 7 3 11" xfId="3454" xr:uid="{77453CC0-E44A-441E-9FEC-D8A6A7C5FAF5}"/>
    <cellStyle name="Normal 7 3 2" xfId="140" xr:uid="{F1D01507-ED2C-4290-A56F-E92DFD6D3B75}"/>
    <cellStyle name="Normal 7 3 2 2" xfId="141" xr:uid="{7689DBD4-ED01-47F1-BA4B-1EBA2D89EF7B}"/>
    <cellStyle name="Normal 7 3 2 2 2" xfId="356" xr:uid="{30DDFD64-9AE2-480F-B6AA-AB0BD8198B93}"/>
    <cellStyle name="Normal 7 3 2 2 2 2" xfId="709" xr:uid="{FA1482FA-E5B7-4F00-80EF-DBE0709C6F03}"/>
    <cellStyle name="Normal 7 3 2 2 2 2 2" xfId="1846" xr:uid="{D22CA106-0BBC-4C27-8422-355AF3F7684F}"/>
    <cellStyle name="Normal 7 3 2 2 2 2 2 2" xfId="1847" xr:uid="{7D4AD9CA-205C-4FD2-83E7-B9206768DA0E}"/>
    <cellStyle name="Normal 7 3 2 2 2 2 3" xfId="1848" xr:uid="{031C52A7-B7F2-4C32-8A7A-6FE2832F0984}"/>
    <cellStyle name="Normal 7 3 2 2 2 2 4" xfId="3455" xr:uid="{C5D60D5A-D87C-4236-B75A-5CF77ACAFFB0}"/>
    <cellStyle name="Normal 7 3 2 2 2 3" xfId="1849" xr:uid="{EAB78682-4A93-4D8B-AD3B-252571880A3A}"/>
    <cellStyle name="Normal 7 3 2 2 2 3 2" xfId="1850" xr:uid="{43B849D5-A61A-4384-A379-0E48CE8CE586}"/>
    <cellStyle name="Normal 7 3 2 2 2 3 3" xfId="3456" xr:uid="{2448B3D7-3479-43A8-AEDA-BC9A765EF915}"/>
    <cellStyle name="Normal 7 3 2 2 2 3 4" xfId="3457" xr:uid="{C3E700AA-C51D-444B-BAFD-4CAAF233DBB9}"/>
    <cellStyle name="Normal 7 3 2 2 2 4" xfId="1851" xr:uid="{CD14BAC6-6BA7-425B-8E53-8387C1E9FC23}"/>
    <cellStyle name="Normal 7 3 2 2 2 5" xfId="3458" xr:uid="{A1C295D9-04E3-42D0-B0CA-4E93DBFA6F6A}"/>
    <cellStyle name="Normal 7 3 2 2 2 6" xfId="3459" xr:uid="{F53BD99B-50D1-43A4-B245-60FDC295C98C}"/>
    <cellStyle name="Normal 7 3 2 2 3" xfId="710" xr:uid="{2217CDB5-66C9-4BB4-B098-5F305B174292}"/>
    <cellStyle name="Normal 7 3 2 2 3 2" xfId="1852" xr:uid="{B53DF810-10D5-42EB-B334-FB48B92DF462}"/>
    <cellStyle name="Normal 7 3 2 2 3 2 2" xfId="1853" xr:uid="{4A683614-B46E-4259-95A9-4A9B9E926548}"/>
    <cellStyle name="Normal 7 3 2 2 3 2 3" xfId="3460" xr:uid="{F02143C0-AC98-4F7B-BFCF-FE5A6BCCE05E}"/>
    <cellStyle name="Normal 7 3 2 2 3 2 4" xfId="3461" xr:uid="{B71A08C5-DAEF-4D72-AEB5-1AFB6A736153}"/>
    <cellStyle name="Normal 7 3 2 2 3 3" xfId="1854" xr:uid="{C335FA43-73CE-4FEE-8345-74BB19F76B71}"/>
    <cellStyle name="Normal 7 3 2 2 3 4" xfId="3462" xr:uid="{A6278324-344F-4D1A-9CA4-1FA1F4868A1F}"/>
    <cellStyle name="Normal 7 3 2 2 3 5" xfId="3463" xr:uid="{12BD40A3-2D62-4A4A-879F-E37DCED2784B}"/>
    <cellStyle name="Normal 7 3 2 2 4" xfId="1855" xr:uid="{557A3BE5-45F5-4997-A5E5-12A1DEF523B2}"/>
    <cellStyle name="Normal 7 3 2 2 4 2" xfId="1856" xr:uid="{620D45E7-8EE5-45FE-869A-5819D789689C}"/>
    <cellStyle name="Normal 7 3 2 2 4 3" xfId="3464" xr:uid="{B73587FA-D8D4-478F-B07A-6C712358975A}"/>
    <cellStyle name="Normal 7 3 2 2 4 4" xfId="3465" xr:uid="{C363EE92-5AAA-45AC-91F8-A21B282736F1}"/>
    <cellStyle name="Normal 7 3 2 2 5" xfId="1857" xr:uid="{8DBD3E09-87E8-400D-8686-CC5E721F637B}"/>
    <cellStyle name="Normal 7 3 2 2 5 2" xfId="3466" xr:uid="{7888B804-954C-4111-8961-0F221322E21C}"/>
    <cellStyle name="Normal 7 3 2 2 5 3" xfId="3467" xr:uid="{80CACB66-CD90-4B25-8D8E-F660780BD61F}"/>
    <cellStyle name="Normal 7 3 2 2 5 4" xfId="3468" xr:uid="{DD0941F6-B19D-4AD2-A3E1-DA75B75C70EB}"/>
    <cellStyle name="Normal 7 3 2 2 6" xfId="3469" xr:uid="{6AC46001-35C3-4E25-B180-9F17ADBE0645}"/>
    <cellStyle name="Normal 7 3 2 2 7" xfId="3470" xr:uid="{33C9D5B8-BE6D-4A07-B80B-AAD77B655D75}"/>
    <cellStyle name="Normal 7 3 2 2 8" xfId="3471" xr:uid="{0863830B-B688-42FB-975A-ABCB877BAD87}"/>
    <cellStyle name="Normal 7 3 2 3" xfId="357" xr:uid="{9DD635C9-C97E-4B67-80C5-7C0C690E8DF9}"/>
    <cellStyle name="Normal 7 3 2 3 2" xfId="711" xr:uid="{E9B0A306-11DF-4DB7-A3B8-60DAC4843238}"/>
    <cellStyle name="Normal 7 3 2 3 2 2" xfId="712" xr:uid="{D09D999F-93A0-4C80-9A75-12E24D558693}"/>
    <cellStyle name="Normal 7 3 2 3 2 2 2" xfId="1858" xr:uid="{C76FA8F9-969C-49BD-820F-4140EE43589F}"/>
    <cellStyle name="Normal 7 3 2 3 2 2 2 2" xfId="1859" xr:uid="{7E1EC950-03C7-48F3-AAAA-6720F6C65557}"/>
    <cellStyle name="Normal 7 3 2 3 2 2 3" xfId="1860" xr:uid="{3223686D-58D1-4EDC-8A84-411C5DC6B869}"/>
    <cellStyle name="Normal 7 3 2 3 2 3" xfId="1861" xr:uid="{079BD2F8-33DA-4294-9424-06696A623A80}"/>
    <cellStyle name="Normal 7 3 2 3 2 3 2" xfId="1862" xr:uid="{784D980D-CD9B-48CD-9679-F75562D8771D}"/>
    <cellStyle name="Normal 7 3 2 3 2 4" xfId="1863" xr:uid="{204FA040-0F1A-4265-95DC-FE06B963DB26}"/>
    <cellStyle name="Normal 7 3 2 3 3" xfId="713" xr:uid="{C806EF75-812C-43F2-A7B9-265DE8CC3B76}"/>
    <cellStyle name="Normal 7 3 2 3 3 2" xfId="1864" xr:uid="{080A67D0-D010-4C13-9F2E-CF2F5537239C}"/>
    <cellStyle name="Normal 7 3 2 3 3 2 2" xfId="1865" xr:uid="{749389A4-1784-4873-800B-64332DA59DA9}"/>
    <cellStyle name="Normal 7 3 2 3 3 3" xfId="1866" xr:uid="{D20E6179-7F56-4386-8066-9E58687308C4}"/>
    <cellStyle name="Normal 7 3 2 3 3 4" xfId="3472" xr:uid="{B510221F-4520-4BD9-9FC4-A1C6129AA58D}"/>
    <cellStyle name="Normal 7 3 2 3 4" xfId="1867" xr:uid="{53E48FEF-F739-405B-8220-BE5DB80B5D38}"/>
    <cellStyle name="Normal 7 3 2 3 4 2" xfId="1868" xr:uid="{E10242C9-ADCA-459D-84C7-527E1020A75E}"/>
    <cellStyle name="Normal 7 3 2 3 5" xfId="1869" xr:uid="{0381F3C4-9BAD-44F7-B770-52F019E4ADED}"/>
    <cellStyle name="Normal 7 3 2 3 6" xfId="3473" xr:uid="{186E5B2E-2077-4366-B06F-84A6A0685181}"/>
    <cellStyle name="Normal 7 3 2 4" xfId="358" xr:uid="{E892A268-EA3F-4311-A93D-B979F54EF008}"/>
    <cellStyle name="Normal 7 3 2 4 2" xfId="714" xr:uid="{9D70CDF2-D2F8-47B8-A02A-A5720839A27F}"/>
    <cellStyle name="Normal 7 3 2 4 2 2" xfId="1870" xr:uid="{2E973DFF-D80C-484C-8626-B373FA9F4D57}"/>
    <cellStyle name="Normal 7 3 2 4 2 2 2" xfId="1871" xr:uid="{502AEF5C-F840-4791-BC93-79C2522E461F}"/>
    <cellStyle name="Normal 7 3 2 4 2 3" xfId="1872" xr:uid="{38CC9069-6EC4-4464-A79B-9FA91E21B660}"/>
    <cellStyle name="Normal 7 3 2 4 2 4" xfId="3474" xr:uid="{5D1D4F77-E863-44B3-950A-4244BBAD4827}"/>
    <cellStyle name="Normal 7 3 2 4 3" xfId="1873" xr:uid="{53547478-D5B1-46F8-B953-C5B4BFB7C901}"/>
    <cellStyle name="Normal 7 3 2 4 3 2" xfId="1874" xr:uid="{DAEB7D35-6347-49C2-9D26-131A81B5DCBE}"/>
    <cellStyle name="Normal 7 3 2 4 4" xfId="1875" xr:uid="{59939B4B-8C24-4EDA-9B81-E9B297D22E5C}"/>
    <cellStyle name="Normal 7 3 2 4 5" xfId="3475" xr:uid="{8328B8F0-DCB5-4FF7-B10B-8419B38FB341}"/>
    <cellStyle name="Normal 7 3 2 5" xfId="359" xr:uid="{02CB69F2-1157-4C95-80D9-7A4E11FB9A09}"/>
    <cellStyle name="Normal 7 3 2 5 2" xfId="1876" xr:uid="{08B1479C-DB97-46D7-A332-6ACA6D880108}"/>
    <cellStyle name="Normal 7 3 2 5 2 2" xfId="1877" xr:uid="{C491142B-A644-406B-82DA-00E3AE1E8DAA}"/>
    <cellStyle name="Normal 7 3 2 5 3" xfId="1878" xr:uid="{C0CFA2C6-C78C-4597-94F0-47D9718A438F}"/>
    <cellStyle name="Normal 7 3 2 5 4" xfId="3476" xr:uid="{E635E1DE-67D0-42C0-88FD-70A79618B23F}"/>
    <cellStyle name="Normal 7 3 2 6" xfId="1879" xr:uid="{A8FFE4CD-FB1E-4C8D-AEF3-302220FFB247}"/>
    <cellStyle name="Normal 7 3 2 6 2" xfId="1880" xr:uid="{10AAEF60-CF3C-4AB0-B70B-CBDFAD15E6F0}"/>
    <cellStyle name="Normal 7 3 2 6 3" xfId="3477" xr:uid="{E880AE24-2250-414D-8D2A-AB786F981C09}"/>
    <cellStyle name="Normal 7 3 2 6 4" xfId="3478" xr:uid="{45ACF102-F2AF-46AE-9B5F-706DAC8FFDB7}"/>
    <cellStyle name="Normal 7 3 2 7" xfId="1881" xr:uid="{9325CD53-61B1-4F64-850B-494B7AB1E814}"/>
    <cellStyle name="Normal 7 3 2 8" xfId="3479" xr:uid="{A7FC79B4-EB0F-49DF-8D70-9DF0EFF86AE7}"/>
    <cellStyle name="Normal 7 3 2 9" xfId="3480" xr:uid="{67D481A8-B5B2-4999-BDB2-9DFB03D7C4E7}"/>
    <cellStyle name="Normal 7 3 3" xfId="142" xr:uid="{56E64B8D-7B54-4E41-A729-3F69DD80B3DB}"/>
    <cellStyle name="Normal 7 3 3 2" xfId="143" xr:uid="{35C017B4-B767-44A1-9021-C06942231E16}"/>
    <cellStyle name="Normal 7 3 3 2 2" xfId="715" xr:uid="{49BF1A5C-0015-4E27-96F7-3D36776DF452}"/>
    <cellStyle name="Normal 7 3 3 2 2 2" xfId="1882" xr:uid="{4C80112E-E41D-4C95-8A82-94FC9AB534A1}"/>
    <cellStyle name="Normal 7 3 3 2 2 2 2" xfId="1883" xr:uid="{D5D0137D-4165-43FF-ACCE-08CC72163357}"/>
    <cellStyle name="Normal 7 3 3 2 2 2 2 2" xfId="4484" xr:uid="{FEAFC9E6-9B1B-4225-936F-41958E109DF2}"/>
    <cellStyle name="Normal 7 3 3 2 2 2 3" xfId="4485" xr:uid="{60C09EF9-80BC-4D41-92B8-DE224A095C87}"/>
    <cellStyle name="Normal 7 3 3 2 2 3" xfId="1884" xr:uid="{F01FE1AE-D7A0-4003-A9AD-B81645AAA3C3}"/>
    <cellStyle name="Normal 7 3 3 2 2 3 2" xfId="4486" xr:uid="{84CC5859-4958-4ED6-914D-C620BBEB0A4D}"/>
    <cellStyle name="Normal 7 3 3 2 2 4" xfId="3481" xr:uid="{A92AD2A2-2018-41AA-9139-A8891F8411EE}"/>
    <cellStyle name="Normal 7 3 3 2 3" xfId="1885" xr:uid="{2221A94F-601D-4476-A031-4BD3121E9713}"/>
    <cellStyle name="Normal 7 3 3 2 3 2" xfId="1886" xr:uid="{FC708DF6-8C25-4CFA-BD55-1F0B085AF0E1}"/>
    <cellStyle name="Normal 7 3 3 2 3 2 2" xfId="4487" xr:uid="{C57CD887-6847-437E-AED1-F24B41D4E44E}"/>
    <cellStyle name="Normal 7 3 3 2 3 3" xfId="3482" xr:uid="{DDF7B53F-1FC6-46C6-8706-1B8EA091DA78}"/>
    <cellStyle name="Normal 7 3 3 2 3 4" xfId="3483" xr:uid="{13B6E069-1E65-49FC-8A17-7F18B4199336}"/>
    <cellStyle name="Normal 7 3 3 2 4" xfId="1887" xr:uid="{AD7CE2FE-8859-4D6F-836E-39437AAF8254}"/>
    <cellStyle name="Normal 7 3 3 2 4 2" xfId="4488" xr:uid="{0961D4C8-1B64-49CD-886E-86521B96CFD0}"/>
    <cellStyle name="Normal 7 3 3 2 5" xfId="3484" xr:uid="{790B9E09-A3E5-4C73-BBA7-65753D5B053F}"/>
    <cellStyle name="Normal 7 3 3 2 6" xfId="3485" xr:uid="{B6DE4F42-D55D-4085-8B3E-258075A2E92E}"/>
    <cellStyle name="Normal 7 3 3 3" xfId="360" xr:uid="{19B5F4D6-5928-4363-8F9E-FA38B3EAE3CC}"/>
    <cellStyle name="Normal 7 3 3 3 2" xfId="1888" xr:uid="{80ECB082-2E08-4485-9EAD-D2AD3DC86BE5}"/>
    <cellStyle name="Normal 7 3 3 3 2 2" xfId="1889" xr:uid="{6CE8F9DF-F13D-49F6-A99C-0A6011ABCEFB}"/>
    <cellStyle name="Normal 7 3 3 3 2 2 2" xfId="4489" xr:uid="{74435657-2A9F-48A1-B82F-24F759D656BF}"/>
    <cellStyle name="Normal 7 3 3 3 2 3" xfId="3486" xr:uid="{01A275C6-27AD-4665-8F5E-321043248EE4}"/>
    <cellStyle name="Normal 7 3 3 3 2 4" xfId="3487" xr:uid="{778C4A01-93B0-483F-BF14-94C40198D893}"/>
    <cellStyle name="Normal 7 3 3 3 3" xfId="1890" xr:uid="{6D693569-73A6-4A8F-8414-7422EBB56E42}"/>
    <cellStyle name="Normal 7 3 3 3 3 2" xfId="4490" xr:uid="{148EFC8E-0F71-45EA-B542-1E7B1D49588D}"/>
    <cellStyle name="Normal 7 3 3 3 4" xfId="3488" xr:uid="{1D4AC3C2-8A56-4948-9726-F91315328DC8}"/>
    <cellStyle name="Normal 7 3 3 3 5" xfId="3489" xr:uid="{C97F43C1-2B28-40AF-A97B-D40AE2E6189C}"/>
    <cellStyle name="Normal 7 3 3 4" xfId="1891" xr:uid="{987E4965-F05E-47E6-B28A-A95DD01881F8}"/>
    <cellStyle name="Normal 7 3 3 4 2" xfId="1892" xr:uid="{0CBC415A-E3A4-41D2-9839-3019C38235C4}"/>
    <cellStyle name="Normal 7 3 3 4 2 2" xfId="4491" xr:uid="{73BD58D1-31E4-423C-B9FC-33BB4AE7A94E}"/>
    <cellStyle name="Normal 7 3 3 4 3" xfId="3490" xr:uid="{2D1F806A-965E-447A-AD5F-6DCFBD47983B}"/>
    <cellStyle name="Normal 7 3 3 4 4" xfId="3491" xr:uid="{98E4A950-95CE-4C0C-BBF1-54C357E594F1}"/>
    <cellStyle name="Normal 7 3 3 5" xfId="1893" xr:uid="{4D5553ED-4238-4ABD-86C7-1DB2BEDE63E5}"/>
    <cellStyle name="Normal 7 3 3 5 2" xfId="3492" xr:uid="{242DD3C1-E332-4E55-8A99-6E729AEDAEE6}"/>
    <cellStyle name="Normal 7 3 3 5 3" xfId="3493" xr:uid="{951A383E-2A46-4289-A1D3-7FCF391403AD}"/>
    <cellStyle name="Normal 7 3 3 5 4" xfId="3494" xr:uid="{178C1F54-F451-4B36-8F14-CF8AEF87372C}"/>
    <cellStyle name="Normal 7 3 3 6" xfId="3495" xr:uid="{99664394-D884-456B-9AC3-596D11F9DEA1}"/>
    <cellStyle name="Normal 7 3 3 7" xfId="3496" xr:uid="{55145FAE-25A1-43AF-9165-76C80A5FC3B9}"/>
    <cellStyle name="Normal 7 3 3 8" xfId="3497" xr:uid="{C7EC4651-7BC0-4EAB-A372-A22DA075B598}"/>
    <cellStyle name="Normal 7 3 4" xfId="144" xr:uid="{FDE24445-9366-49CE-ABDC-7915DF06F501}"/>
    <cellStyle name="Normal 7 3 4 2" xfId="716" xr:uid="{1BF3B665-F631-4382-8546-8CFF549E4EFC}"/>
    <cellStyle name="Normal 7 3 4 2 2" xfId="717" xr:uid="{3A7E6820-7D17-4D7E-AE90-85270A01731A}"/>
    <cellStyle name="Normal 7 3 4 2 2 2" xfId="1894" xr:uid="{192D2DBB-39B2-458D-9347-D3BC9A7EDA6D}"/>
    <cellStyle name="Normal 7 3 4 2 2 2 2" xfId="1895" xr:uid="{ED93D176-2B30-4F40-9C36-724FC11D6645}"/>
    <cellStyle name="Normal 7 3 4 2 2 3" xfId="1896" xr:uid="{C643ADF2-2BDF-4A21-9B6B-58F824F95F70}"/>
    <cellStyle name="Normal 7 3 4 2 2 4" xfId="3498" xr:uid="{95C4406B-72D4-45CE-8A0B-1522ECED66F6}"/>
    <cellStyle name="Normal 7 3 4 2 3" xfId="1897" xr:uid="{150F9CEE-F986-4432-B795-EAF061BDA935}"/>
    <cellStyle name="Normal 7 3 4 2 3 2" xfId="1898" xr:uid="{08A51602-71ED-43B6-A0F1-FFD4FE031E28}"/>
    <cellStyle name="Normal 7 3 4 2 4" xfId="1899" xr:uid="{A173F5B1-773C-4FC0-985D-06FD0A0B92C2}"/>
    <cellStyle name="Normal 7 3 4 2 5" xfId="3499" xr:uid="{392BD788-B3A7-4485-8C84-D5ADD152B7DF}"/>
    <cellStyle name="Normal 7 3 4 3" xfId="718" xr:uid="{7BD56052-8CD2-4371-B0D7-A9A54C4D8702}"/>
    <cellStyle name="Normal 7 3 4 3 2" xfId="1900" xr:uid="{DB61A108-36B5-4427-A3E2-504FF5620415}"/>
    <cellStyle name="Normal 7 3 4 3 2 2" xfId="1901" xr:uid="{6F78647B-24BB-41DC-BA53-C0DE02500A17}"/>
    <cellStyle name="Normal 7 3 4 3 3" xfId="1902" xr:uid="{CD195F4C-E865-4B97-9A18-A6EF78698CCB}"/>
    <cellStyle name="Normal 7 3 4 3 4" xfId="3500" xr:uid="{DF7191CB-A45A-4D68-8430-35DBAACCB6D3}"/>
    <cellStyle name="Normal 7 3 4 4" xfId="1903" xr:uid="{06C2B9E7-B34E-409E-9062-AD20EC58B315}"/>
    <cellStyle name="Normal 7 3 4 4 2" xfId="1904" xr:uid="{A053038F-B363-4A09-B39D-BC7841A61D2B}"/>
    <cellStyle name="Normal 7 3 4 4 3" xfId="3501" xr:uid="{5FF9D3F5-FCD2-4129-B8AD-94E1606225F8}"/>
    <cellStyle name="Normal 7 3 4 4 4" xfId="3502" xr:uid="{8322AF52-FD58-47CA-B6FF-27C16C133321}"/>
    <cellStyle name="Normal 7 3 4 5" xfId="1905" xr:uid="{DF268FA3-4DBC-47EF-A07D-2C33DF747613}"/>
    <cellStyle name="Normal 7 3 4 6" xfId="3503" xr:uid="{D61A5C18-7E8B-4BD5-B3CD-359F82D9E6FE}"/>
    <cellStyle name="Normal 7 3 4 7" xfId="3504" xr:uid="{B2879306-F35D-4767-BD59-E3349AE73579}"/>
    <cellStyle name="Normal 7 3 5" xfId="361" xr:uid="{9818D00C-A9D1-46C8-8933-CD90E2B1B6F1}"/>
    <cellStyle name="Normal 7 3 5 2" xfId="719" xr:uid="{26F93EF0-36DB-42C6-A653-27256D677BEE}"/>
    <cellStyle name="Normal 7 3 5 2 2" xfId="1906" xr:uid="{B6E1E0E1-1269-4C1F-A346-1E037FF556DE}"/>
    <cellStyle name="Normal 7 3 5 2 2 2" xfId="1907" xr:uid="{BE939094-2E5A-4EFC-A5D3-97DA65CFB58A}"/>
    <cellStyle name="Normal 7 3 5 2 3" xfId="1908" xr:uid="{F30A53F2-861E-4520-8B8A-774E6EE23ACF}"/>
    <cellStyle name="Normal 7 3 5 2 4" xfId="3505" xr:uid="{7249F054-0BD3-47CE-972A-A66D20F9B4C1}"/>
    <cellStyle name="Normal 7 3 5 3" xfId="1909" xr:uid="{2B4FEA1B-5110-40B2-BAF3-AFF07E7C8EE7}"/>
    <cellStyle name="Normal 7 3 5 3 2" xfId="1910" xr:uid="{239E1093-B852-4985-826A-875E163F7654}"/>
    <cellStyle name="Normal 7 3 5 3 3" xfId="3506" xr:uid="{D81595CF-2818-4DB0-90E6-A7370D13471B}"/>
    <cellStyle name="Normal 7 3 5 3 4" xfId="3507" xr:uid="{9FE0B3AD-618E-4A5C-8E82-93CDD6B5E581}"/>
    <cellStyle name="Normal 7 3 5 4" xfId="1911" xr:uid="{F056E457-2023-45F5-9290-A401AE48A13F}"/>
    <cellStyle name="Normal 7 3 5 5" xfId="3508" xr:uid="{BB87B93B-0EC2-4924-8364-C765CD16B8E6}"/>
    <cellStyle name="Normal 7 3 5 6" xfId="3509" xr:uid="{C9437D23-C613-4EFC-BA96-75382B650E02}"/>
    <cellStyle name="Normal 7 3 6" xfId="362" xr:uid="{76BDC426-1391-4B6C-A1B0-FF4F0CC46019}"/>
    <cellStyle name="Normal 7 3 6 2" xfId="1912" xr:uid="{BB8D6598-8947-4DE0-8D63-C290B19D6B67}"/>
    <cellStyle name="Normal 7 3 6 2 2" xfId="1913" xr:uid="{8DD550A7-54B1-4DDF-AE23-EC4D5B3E16CA}"/>
    <cellStyle name="Normal 7 3 6 2 3" xfId="3510" xr:uid="{4B44BFDC-E808-4142-8720-09B230A567C5}"/>
    <cellStyle name="Normal 7 3 6 2 4" xfId="3511" xr:uid="{0AE81370-75D1-4619-AD9A-ABDC7579F96F}"/>
    <cellStyle name="Normal 7 3 6 3" xfId="1914" xr:uid="{46DF4A7F-DD29-44BF-88A4-81D73AFD8DAF}"/>
    <cellStyle name="Normal 7 3 6 4" xfId="3512" xr:uid="{A85ECC6F-43DE-408E-A167-C4C6DCD5D578}"/>
    <cellStyle name="Normal 7 3 6 5" xfId="3513" xr:uid="{16EF3433-37C6-474D-BE28-CF11F1797635}"/>
    <cellStyle name="Normal 7 3 7" xfId="1915" xr:uid="{762DFD65-D476-43B9-81CD-D407949210D3}"/>
    <cellStyle name="Normal 7 3 7 2" xfId="1916" xr:uid="{5D195A35-4CFA-4A97-AC2C-7D3C20BC6B1D}"/>
    <cellStyle name="Normal 7 3 7 3" xfId="3514" xr:uid="{1FCF3D59-7AA5-4FB4-8093-309D0AF5A336}"/>
    <cellStyle name="Normal 7 3 7 4" xfId="3515" xr:uid="{6C6DEE62-385B-4184-A064-E3D791E0CC89}"/>
    <cellStyle name="Normal 7 3 8" xfId="1917" xr:uid="{B2C597CB-16D4-433B-AB50-3FDC5DD85745}"/>
    <cellStyle name="Normal 7 3 8 2" xfId="3516" xr:uid="{6E5EFB1B-59B7-4AAE-82E2-B3BE22AB99D5}"/>
    <cellStyle name="Normal 7 3 8 3" xfId="3517" xr:uid="{BCE25887-B1D1-4204-BEBC-748B438C8C4C}"/>
    <cellStyle name="Normal 7 3 8 4" xfId="3518" xr:uid="{63C0670A-EA12-4595-B6F7-117F40917200}"/>
    <cellStyle name="Normal 7 3 9" xfId="3519" xr:uid="{1E88DA7B-1B8E-4F7D-BF3D-F49C92E84CF4}"/>
    <cellStyle name="Normal 7 4" xfId="145" xr:uid="{995EAFF2-DE5C-4180-8876-3469A9FC07B2}"/>
    <cellStyle name="Normal 7 4 10" xfId="3520" xr:uid="{5174143F-7F8C-4251-B1DA-6B0182FCF725}"/>
    <cellStyle name="Normal 7 4 11" xfId="3521" xr:uid="{1C02F9E1-9109-4A06-B33E-03A9A3010B6B}"/>
    <cellStyle name="Normal 7 4 2" xfId="146" xr:uid="{FE608848-CE3D-407E-8ECE-A95B152D90FF}"/>
    <cellStyle name="Normal 7 4 2 2" xfId="363" xr:uid="{94A58B73-DD63-4CE7-88B8-2A21AF44196B}"/>
    <cellStyle name="Normal 7 4 2 2 2" xfId="720" xr:uid="{9C13FD25-232A-484B-9FF6-3F13194353DF}"/>
    <cellStyle name="Normal 7 4 2 2 2 2" xfId="721" xr:uid="{479938B4-02BA-4FA9-85BA-75ABFD59F079}"/>
    <cellStyle name="Normal 7 4 2 2 2 2 2" xfId="1918" xr:uid="{450343D3-B02C-4828-8F58-751AB17228C1}"/>
    <cellStyle name="Normal 7 4 2 2 2 2 3" xfId="3522" xr:uid="{6664228E-3725-40DB-BC04-4D4E53DAFD41}"/>
    <cellStyle name="Normal 7 4 2 2 2 2 4" xfId="3523" xr:uid="{4509727F-8DB7-4CD7-BF33-7D9200F7AAD3}"/>
    <cellStyle name="Normal 7 4 2 2 2 3" xfId="1919" xr:uid="{BE20B36A-B4FF-4899-BA51-F643A6F0908C}"/>
    <cellStyle name="Normal 7 4 2 2 2 3 2" xfId="3524" xr:uid="{DFE9D913-87BE-481E-8B6C-7A6E7D4F3CC7}"/>
    <cellStyle name="Normal 7 4 2 2 2 3 3" xfId="3525" xr:uid="{6E169B43-3283-4FFA-8B63-B9A8E772BB6E}"/>
    <cellStyle name="Normal 7 4 2 2 2 3 4" xfId="3526" xr:uid="{452A2F37-3AA8-4662-A7ED-06BAAE6ED6DB}"/>
    <cellStyle name="Normal 7 4 2 2 2 4" xfId="3527" xr:uid="{DDA4800E-DBEF-4C5E-A6B5-C280173A731A}"/>
    <cellStyle name="Normal 7 4 2 2 2 5" xfId="3528" xr:uid="{FB30B49D-4A09-4E47-AE42-E0BA6F105EE8}"/>
    <cellStyle name="Normal 7 4 2 2 2 6" xfId="3529" xr:uid="{94EAA26F-46ED-4F87-B461-CAC512671192}"/>
    <cellStyle name="Normal 7 4 2 2 3" xfId="722" xr:uid="{B6B6ECA1-8C6F-437F-B39C-96064C719C8F}"/>
    <cellStyle name="Normal 7 4 2 2 3 2" xfId="1920" xr:uid="{8791347E-21A8-4CE2-8B07-1EB293D535DB}"/>
    <cellStyle name="Normal 7 4 2 2 3 2 2" xfId="3530" xr:uid="{F13A9718-CDDA-4926-A01E-42BF3AD50496}"/>
    <cellStyle name="Normal 7 4 2 2 3 2 3" xfId="3531" xr:uid="{157A244B-8340-4974-B486-41FEE1CB9DFA}"/>
    <cellStyle name="Normal 7 4 2 2 3 2 4" xfId="3532" xr:uid="{3DB94300-4084-4D7E-BD58-099534A71949}"/>
    <cellStyle name="Normal 7 4 2 2 3 3" xfId="3533" xr:uid="{1304DBA3-ED67-40EE-9C8D-C962BCA39418}"/>
    <cellStyle name="Normal 7 4 2 2 3 4" xfId="3534" xr:uid="{C941A8D6-4938-430D-8DF9-35B816A6E33D}"/>
    <cellStyle name="Normal 7 4 2 2 3 5" xfId="3535" xr:uid="{FCA92767-8E3D-4C14-860B-005B90BA6F99}"/>
    <cellStyle name="Normal 7 4 2 2 4" xfId="1921" xr:uid="{B4B3AC3F-1372-430A-88AD-FFDE56F835FB}"/>
    <cellStyle name="Normal 7 4 2 2 4 2" xfId="3536" xr:uid="{9F58540E-47CD-412E-92A4-049BA144CE0A}"/>
    <cellStyle name="Normal 7 4 2 2 4 3" xfId="3537" xr:uid="{AF024B8F-F6E9-4853-86E1-3A37FC446959}"/>
    <cellStyle name="Normal 7 4 2 2 4 4" xfId="3538" xr:uid="{25961D33-DA8D-4724-9822-85A30A5C624A}"/>
    <cellStyle name="Normal 7 4 2 2 5" xfId="3539" xr:uid="{E42B662E-69B8-48CB-A698-CF1066477FE8}"/>
    <cellStyle name="Normal 7 4 2 2 5 2" xfId="3540" xr:uid="{3CB06CFD-C5DD-4CFF-AE80-2E39C5F3318C}"/>
    <cellStyle name="Normal 7 4 2 2 5 3" xfId="3541" xr:uid="{BB144CFE-1263-45A3-983B-47C107B9F4EB}"/>
    <cellStyle name="Normal 7 4 2 2 5 4" xfId="3542" xr:uid="{37132BF0-70D6-485A-8442-51F868FD411B}"/>
    <cellStyle name="Normal 7 4 2 2 6" xfId="3543" xr:uid="{05036A22-6B8C-4449-9426-F6033540D12B}"/>
    <cellStyle name="Normal 7 4 2 2 7" xfId="3544" xr:uid="{17908DBE-19B7-457E-A419-E79F8E83E0F1}"/>
    <cellStyle name="Normal 7 4 2 2 8" xfId="3545" xr:uid="{840041FF-53BC-438D-9E3D-ACB73E3C30CE}"/>
    <cellStyle name="Normal 7 4 2 3" xfId="723" xr:uid="{6D61C72E-8D1F-4AFB-B64D-DED2DF84314E}"/>
    <cellStyle name="Normal 7 4 2 3 2" xfId="724" xr:uid="{8FC36F53-C0E9-420E-B948-3A7B6E5CA58B}"/>
    <cellStyle name="Normal 7 4 2 3 2 2" xfId="725" xr:uid="{278F11A2-CE06-432E-B02C-3A68755F7BB9}"/>
    <cellStyle name="Normal 7 4 2 3 2 3" xfId="3546" xr:uid="{F5AB81E0-9B61-4D8E-BA4E-86C8168DE148}"/>
    <cellStyle name="Normal 7 4 2 3 2 4" xfId="3547" xr:uid="{3D32C39A-5F34-4111-A862-37A5D7B06DF8}"/>
    <cellStyle name="Normal 7 4 2 3 3" xfId="726" xr:uid="{10A801DF-FF51-4BD5-9A57-F82B145F7ABC}"/>
    <cellStyle name="Normal 7 4 2 3 3 2" xfId="3548" xr:uid="{C41F53EF-E904-4C34-A0FD-77E088B06E15}"/>
    <cellStyle name="Normal 7 4 2 3 3 3" xfId="3549" xr:uid="{2C8B7313-B8A1-43A0-8254-3E9D5422E403}"/>
    <cellStyle name="Normal 7 4 2 3 3 4" xfId="3550" xr:uid="{C2508A4D-4873-4875-AEAB-D057B7F19645}"/>
    <cellStyle name="Normal 7 4 2 3 4" xfId="3551" xr:uid="{FCF02053-B57C-48CD-A9EF-5691ABA31CD3}"/>
    <cellStyle name="Normal 7 4 2 3 5" xfId="3552" xr:uid="{8D274A30-8E67-4B81-A294-08162D41E985}"/>
    <cellStyle name="Normal 7 4 2 3 6" xfId="3553" xr:uid="{2C9A58DA-E888-4505-97FD-F0797D08FBEC}"/>
    <cellStyle name="Normal 7 4 2 4" xfId="727" xr:uid="{BA7FC365-76B6-41B4-8AF1-3DB5FF8DFDF9}"/>
    <cellStyle name="Normal 7 4 2 4 2" xfId="728" xr:uid="{3175A99C-4D7D-48DC-B2D0-79CAD7761FE2}"/>
    <cellStyle name="Normal 7 4 2 4 2 2" xfId="3554" xr:uid="{B69E553B-9AEE-4FEC-8405-E832DBBE7164}"/>
    <cellStyle name="Normal 7 4 2 4 2 3" xfId="3555" xr:uid="{CE8E36A6-438F-4D0D-AD75-9D9C79A0D15C}"/>
    <cellStyle name="Normal 7 4 2 4 2 4" xfId="3556" xr:uid="{D8DDC8E5-18E2-4F65-9D29-C44B65C7C941}"/>
    <cellStyle name="Normal 7 4 2 4 3" xfId="3557" xr:uid="{B5E205D0-3B61-466E-AAE1-B75860635225}"/>
    <cellStyle name="Normal 7 4 2 4 4" xfId="3558" xr:uid="{02705066-B615-44DC-AFED-ADA8016194E2}"/>
    <cellStyle name="Normal 7 4 2 4 5" xfId="3559" xr:uid="{A4207AF6-AA52-4995-A9ED-21BF6309F2A6}"/>
    <cellStyle name="Normal 7 4 2 5" xfId="729" xr:uid="{57F48EB2-F4E5-4309-8F01-3213AF5F090F}"/>
    <cellStyle name="Normal 7 4 2 5 2" xfId="3560" xr:uid="{2EB88FE7-A8AB-4C03-BB88-2E3D301F1637}"/>
    <cellStyle name="Normal 7 4 2 5 3" xfId="3561" xr:uid="{6E768CD2-D64B-4AE0-B976-ECFED131B170}"/>
    <cellStyle name="Normal 7 4 2 5 4" xfId="3562" xr:uid="{72B77578-4B9F-4CAC-B8E0-991F9D5DAB84}"/>
    <cellStyle name="Normal 7 4 2 6" xfId="3563" xr:uid="{EEBC15CF-442E-454B-BC3A-3885778E7505}"/>
    <cellStyle name="Normal 7 4 2 6 2" xfId="3564" xr:uid="{A06DDAFD-9E26-4465-A433-A0FD28ED160F}"/>
    <cellStyle name="Normal 7 4 2 6 3" xfId="3565" xr:uid="{C7B3AA6B-09A7-413E-ACA9-BBF599B51FFD}"/>
    <cellStyle name="Normal 7 4 2 6 4" xfId="3566" xr:uid="{5C84E77F-72D5-4C5B-A693-2960C3EF755C}"/>
    <cellStyle name="Normal 7 4 2 7" xfId="3567" xr:uid="{170DDF55-2AB2-4400-99D8-831DFBC288CA}"/>
    <cellStyle name="Normal 7 4 2 8" xfId="3568" xr:uid="{5F09AEB8-AC53-4D8C-9451-705DFBBCA765}"/>
    <cellStyle name="Normal 7 4 2 9" xfId="3569" xr:uid="{AD789542-B83E-4F30-A4C2-D22C2F425A2B}"/>
    <cellStyle name="Normal 7 4 3" xfId="364" xr:uid="{EC0CEBB0-6CC8-44EC-8FFA-F9E3FDD53CC7}"/>
    <cellStyle name="Normal 7 4 3 2" xfId="730" xr:uid="{47B70CA3-B186-4144-B082-1A8E9060BF39}"/>
    <cellStyle name="Normal 7 4 3 2 2" xfId="731" xr:uid="{EC2D3A4A-A966-48D4-9776-D1F5942BF7B0}"/>
    <cellStyle name="Normal 7 4 3 2 2 2" xfId="1922" xr:uid="{7DADEB38-1C49-4AC2-A13B-AE374E044EDA}"/>
    <cellStyle name="Normal 7 4 3 2 2 2 2" xfId="1923" xr:uid="{1770E11E-8D88-4BBB-A9CD-6A283DC30AAB}"/>
    <cellStyle name="Normal 7 4 3 2 2 3" xfId="1924" xr:uid="{2837A74E-507F-42FE-8E19-5745B8AEC8CD}"/>
    <cellStyle name="Normal 7 4 3 2 2 4" xfId="3570" xr:uid="{24A3C732-24E4-47A6-85CA-452CFBF79552}"/>
    <cellStyle name="Normal 7 4 3 2 3" xfId="1925" xr:uid="{59C4E86A-3E4D-41DC-AF9A-6820068AE8EC}"/>
    <cellStyle name="Normal 7 4 3 2 3 2" xfId="1926" xr:uid="{C0706704-9B5E-4E81-AE47-1A2217705220}"/>
    <cellStyle name="Normal 7 4 3 2 3 3" xfId="3571" xr:uid="{2B02AFDC-429F-4003-ACC7-8AE42EB7BAED}"/>
    <cellStyle name="Normal 7 4 3 2 3 4" xfId="3572" xr:uid="{A882AA10-2C4C-4BE3-844C-B4448F0A5918}"/>
    <cellStyle name="Normal 7 4 3 2 4" xfId="1927" xr:uid="{F26A8F86-F252-45FE-8022-7F01E3138EF1}"/>
    <cellStyle name="Normal 7 4 3 2 5" xfId="3573" xr:uid="{C4DD85BA-D833-4B12-A960-360B6C5A952E}"/>
    <cellStyle name="Normal 7 4 3 2 6" xfId="3574" xr:uid="{74AD5636-355A-4938-B7C3-F1CB69DFEA83}"/>
    <cellStyle name="Normal 7 4 3 3" xfId="732" xr:uid="{2BA53995-DD05-4F9A-B941-3F1793CC9F05}"/>
    <cellStyle name="Normal 7 4 3 3 2" xfId="1928" xr:uid="{D445F739-69AC-4364-98E4-3BC3045154CB}"/>
    <cellStyle name="Normal 7 4 3 3 2 2" xfId="1929" xr:uid="{8E18EF13-10D3-41E1-9CB1-1FEAA63564DF}"/>
    <cellStyle name="Normal 7 4 3 3 2 3" xfId="3575" xr:uid="{2AC644E3-CD97-4E31-A2E2-A3ECEE3EFB0D}"/>
    <cellStyle name="Normal 7 4 3 3 2 4" xfId="3576" xr:uid="{C8154B4A-AEEB-4A36-9EA4-6BC246A04D84}"/>
    <cellStyle name="Normal 7 4 3 3 3" xfId="1930" xr:uid="{01E28559-475E-4956-8949-D9E6200DA8DB}"/>
    <cellStyle name="Normal 7 4 3 3 4" xfId="3577" xr:uid="{8A4F926C-CB81-4F2D-9AA8-21879EE3B0A8}"/>
    <cellStyle name="Normal 7 4 3 3 5" xfId="3578" xr:uid="{6BF999AB-92D9-4A55-9569-60FF853D2E06}"/>
    <cellStyle name="Normal 7 4 3 4" xfId="1931" xr:uid="{C33DC17B-856F-4CA9-8610-E6A1567B15BC}"/>
    <cellStyle name="Normal 7 4 3 4 2" xfId="1932" xr:uid="{6D741A9B-B5F7-468E-AE67-9FB09B79803D}"/>
    <cellStyle name="Normal 7 4 3 4 3" xfId="3579" xr:uid="{F3449012-341E-4762-9230-C94FB9A970DE}"/>
    <cellStyle name="Normal 7 4 3 4 4" xfId="3580" xr:uid="{09F842E6-C0B0-4E1B-9A02-3DA2DC5F7664}"/>
    <cellStyle name="Normal 7 4 3 5" xfId="1933" xr:uid="{70935792-A01E-48CB-ADB3-9C322115E5E2}"/>
    <cellStyle name="Normal 7 4 3 5 2" xfId="3581" xr:uid="{A83EFA59-34DB-4794-8C4F-088EDD2BE1DD}"/>
    <cellStyle name="Normal 7 4 3 5 3" xfId="3582" xr:uid="{CA95948B-7CD1-4596-86AA-D71B00C30886}"/>
    <cellStyle name="Normal 7 4 3 5 4" xfId="3583" xr:uid="{8C070334-998B-41BA-B484-2E57B8B13018}"/>
    <cellStyle name="Normal 7 4 3 6" xfId="3584" xr:uid="{755BD6DC-D885-40F9-9AB1-E81B61DCF96C}"/>
    <cellStyle name="Normal 7 4 3 7" xfId="3585" xr:uid="{31FA1C1D-8C0B-43FB-9B9C-F71762A5639F}"/>
    <cellStyle name="Normal 7 4 3 8" xfId="3586" xr:uid="{6B35592C-55C0-46BA-9D61-4C06AC4E5D39}"/>
    <cellStyle name="Normal 7 4 4" xfId="365" xr:uid="{3F19C6BE-4B29-4FB5-9883-79E6A86DE09F}"/>
    <cellStyle name="Normal 7 4 4 2" xfId="733" xr:uid="{0B687F36-7717-4B2E-8ACE-1059BD980CF9}"/>
    <cellStyle name="Normal 7 4 4 2 2" xfId="734" xr:uid="{9D0EBAC9-A6FA-485F-BEA8-21CB965F04FD}"/>
    <cellStyle name="Normal 7 4 4 2 2 2" xfId="1934" xr:uid="{CCB2C9B8-6EEF-4E81-95A9-2CD396AA8E8E}"/>
    <cellStyle name="Normal 7 4 4 2 2 3" xfId="3587" xr:uid="{14CB7632-859B-4DAF-A380-B69040C2B9B5}"/>
    <cellStyle name="Normal 7 4 4 2 2 4" xfId="3588" xr:uid="{C6AD8428-8369-44D5-AD26-D8D5B6DAC0EB}"/>
    <cellStyle name="Normal 7 4 4 2 3" xfId="1935" xr:uid="{825DE40E-81D9-4740-9652-46A41791C33D}"/>
    <cellStyle name="Normal 7 4 4 2 4" xfId="3589" xr:uid="{73D38B1D-1116-4D17-966F-D7FBFB11059D}"/>
    <cellStyle name="Normal 7 4 4 2 5" xfId="3590" xr:uid="{1C1EC922-3D28-44BE-A62E-5B5F8A8E4147}"/>
    <cellStyle name="Normal 7 4 4 3" xfId="735" xr:uid="{9523350B-CB16-42DD-AC39-C83BB2AA495C}"/>
    <cellStyle name="Normal 7 4 4 3 2" xfId="1936" xr:uid="{4D8979A0-7030-4AF6-A88C-3EB020629BB0}"/>
    <cellStyle name="Normal 7 4 4 3 3" xfId="3591" xr:uid="{3D0DCBFD-FAD9-44FD-B5CD-E97DC0652118}"/>
    <cellStyle name="Normal 7 4 4 3 4" xfId="3592" xr:uid="{3C8971D9-0DC5-4EE7-BB75-8BF9B90C8276}"/>
    <cellStyle name="Normal 7 4 4 4" xfId="1937" xr:uid="{AE54D34B-D7F5-4EA1-8C51-8957D694C772}"/>
    <cellStyle name="Normal 7 4 4 4 2" xfId="3593" xr:uid="{263875D5-00AF-4B42-BAD8-63F36BCD0168}"/>
    <cellStyle name="Normal 7 4 4 4 3" xfId="3594" xr:uid="{E0EC601E-2514-4163-A98A-04E98B9D12FB}"/>
    <cellStyle name="Normal 7 4 4 4 4" xfId="3595" xr:uid="{A9548547-0DFF-4BFD-8570-3DE6736A0517}"/>
    <cellStyle name="Normal 7 4 4 5" xfId="3596" xr:uid="{1990BAE8-4AE6-4A90-A1F1-FE41AA74DA32}"/>
    <cellStyle name="Normal 7 4 4 6" xfId="3597" xr:uid="{D929F9FE-79E3-417B-904B-DA2D893F80C7}"/>
    <cellStyle name="Normal 7 4 4 7" xfId="3598" xr:uid="{210107B6-1F46-41C3-8471-B4A3F19E8DCC}"/>
    <cellStyle name="Normal 7 4 5" xfId="366" xr:uid="{855BA4D3-3347-4EF5-BFEC-BEBC679E7167}"/>
    <cellStyle name="Normal 7 4 5 2" xfId="736" xr:uid="{B0D9AD84-25C8-44D1-AD89-901CFDFAB6EE}"/>
    <cellStyle name="Normal 7 4 5 2 2" xfId="1938" xr:uid="{71B90B59-CC4F-45A1-B1EF-53392213D29A}"/>
    <cellStyle name="Normal 7 4 5 2 3" xfId="3599" xr:uid="{467E7B15-FB92-4D99-A8BB-5D978EE906BA}"/>
    <cellStyle name="Normal 7 4 5 2 4" xfId="3600" xr:uid="{FC24EC72-D850-43E6-A84A-DE7A42669C00}"/>
    <cellStyle name="Normal 7 4 5 3" xfId="1939" xr:uid="{3852C717-BAE7-4C1D-8DF5-C1F3EB9B8742}"/>
    <cellStyle name="Normal 7 4 5 3 2" xfId="3601" xr:uid="{8025608F-E576-4D95-95DC-699D529CAF3F}"/>
    <cellStyle name="Normal 7 4 5 3 3" xfId="3602" xr:uid="{7C6D69AF-6C7A-4E93-A06B-708509DB7931}"/>
    <cellStyle name="Normal 7 4 5 3 4" xfId="3603" xr:uid="{FE127625-F6C2-44E8-86D4-96A73EA84064}"/>
    <cellStyle name="Normal 7 4 5 4" xfId="3604" xr:uid="{94EFDF4F-DBFD-4761-B591-E6561EAF7AD2}"/>
    <cellStyle name="Normal 7 4 5 5" xfId="3605" xr:uid="{2BD64D7F-F23A-40B1-8261-90B3B391C9E9}"/>
    <cellStyle name="Normal 7 4 5 6" xfId="3606" xr:uid="{39BB0C71-0727-4419-8FB9-989176B0A1F0}"/>
    <cellStyle name="Normal 7 4 6" xfId="737" xr:uid="{74E6F473-3594-41C3-B7A5-4694507BCB7F}"/>
    <cellStyle name="Normal 7 4 6 2" xfId="1940" xr:uid="{55A4EA95-F620-45D5-ABA0-435DE13688BA}"/>
    <cellStyle name="Normal 7 4 6 2 2" xfId="3607" xr:uid="{094AA99B-DF1A-4BD8-A47D-7EC98112D3AC}"/>
    <cellStyle name="Normal 7 4 6 2 3" xfId="3608" xr:uid="{B3FE4CE9-15D8-497C-9710-E04425B3E255}"/>
    <cellStyle name="Normal 7 4 6 2 4" xfId="3609" xr:uid="{999ACC35-4F28-4E06-BCF1-FEC51EFF215F}"/>
    <cellStyle name="Normal 7 4 6 3" xfId="3610" xr:uid="{6C8F0C0B-ED8D-43BB-BE68-ED13325026B6}"/>
    <cellStyle name="Normal 7 4 6 4" xfId="3611" xr:uid="{8AE1CBE0-D012-4979-A6FD-201A06538022}"/>
    <cellStyle name="Normal 7 4 6 5" xfId="3612" xr:uid="{399FBF7B-EFCE-49C0-8A6A-ABD2D012E2B5}"/>
    <cellStyle name="Normal 7 4 7" xfId="1941" xr:uid="{DA76AA1B-52B0-40F1-BE5B-C88301F2139A}"/>
    <cellStyle name="Normal 7 4 7 2" xfId="3613" xr:uid="{3A897324-3EBA-4899-B29B-574512E928F9}"/>
    <cellStyle name="Normal 7 4 7 3" xfId="3614" xr:uid="{836BD908-09A9-46F6-B1A1-88F043E4D09B}"/>
    <cellStyle name="Normal 7 4 7 4" xfId="3615" xr:uid="{31AA3D6B-20D4-483B-BDC6-8DA09593FACB}"/>
    <cellStyle name="Normal 7 4 8" xfId="3616" xr:uid="{ACCD3514-490F-4FCE-9C73-8DF3210E93B5}"/>
    <cellStyle name="Normal 7 4 8 2" xfId="3617" xr:uid="{0F715D80-EB36-476A-9502-D97A1C192D99}"/>
    <cellStyle name="Normal 7 4 8 3" xfId="3618" xr:uid="{33F1976D-BD0B-4BA1-BA83-8F32B911BE68}"/>
    <cellStyle name="Normal 7 4 8 4" xfId="3619" xr:uid="{A8229715-98E4-4835-8C9B-F9EE693CDD1B}"/>
    <cellStyle name="Normal 7 4 9" xfId="3620" xr:uid="{14423810-B03A-4E9A-BC55-5131429B2AE5}"/>
    <cellStyle name="Normal 7 5" xfId="147" xr:uid="{862105B1-DB6B-4511-82CC-1952C6F53A54}"/>
    <cellStyle name="Normal 7 5 2" xfId="148" xr:uid="{EEB21E51-0DC6-47F6-B221-7F9A2CC511DF}"/>
    <cellStyle name="Normal 7 5 2 2" xfId="367" xr:uid="{F52EF491-C4B8-4091-954B-A2E644893F24}"/>
    <cellStyle name="Normal 7 5 2 2 2" xfId="738" xr:uid="{689E90F2-0CC6-4182-8E23-C5719CB0CAB7}"/>
    <cellStyle name="Normal 7 5 2 2 2 2" xfId="1942" xr:uid="{861DA56F-8C61-40C1-B127-4279F2932E85}"/>
    <cellStyle name="Normal 7 5 2 2 2 3" xfId="3621" xr:uid="{632909AD-D398-4120-A2B0-C0E2892B7C10}"/>
    <cellStyle name="Normal 7 5 2 2 2 4" xfId="3622" xr:uid="{A5B8EE5F-02D1-47A1-8ECF-F5F789BD41C0}"/>
    <cellStyle name="Normal 7 5 2 2 3" xfId="1943" xr:uid="{13E43B97-6B93-4F3F-BA61-0BA6A09BFE4A}"/>
    <cellStyle name="Normal 7 5 2 2 3 2" xfId="3623" xr:uid="{5E676513-930C-472A-ADA4-668031BA74F3}"/>
    <cellStyle name="Normal 7 5 2 2 3 3" xfId="3624" xr:uid="{2972FF74-76F9-4A56-8B75-A343139D186B}"/>
    <cellStyle name="Normal 7 5 2 2 3 4" xfId="3625" xr:uid="{FA86C513-EDFA-49DE-88CC-7AB1CB0ADB39}"/>
    <cellStyle name="Normal 7 5 2 2 4" xfId="3626" xr:uid="{77F9C090-7440-4B0B-B338-B5A572537BEE}"/>
    <cellStyle name="Normal 7 5 2 2 5" xfId="3627" xr:uid="{B8EBCC04-DB78-4428-BD8F-6535B69B7076}"/>
    <cellStyle name="Normal 7 5 2 2 6" xfId="3628" xr:uid="{CB9BD1A7-CE82-4C9A-BA88-7FE0BEECAD1D}"/>
    <cellStyle name="Normal 7 5 2 3" xfId="739" xr:uid="{CC1DF4E7-9646-411F-8B07-6FAC440D88F5}"/>
    <cellStyle name="Normal 7 5 2 3 2" xfId="1944" xr:uid="{B6C803E4-FC3D-41FD-B385-56284AC7E65D}"/>
    <cellStyle name="Normal 7 5 2 3 2 2" xfId="3629" xr:uid="{557D45BD-E898-4CA4-B634-FD8BCBA6451E}"/>
    <cellStyle name="Normal 7 5 2 3 2 3" xfId="3630" xr:uid="{402ECB4B-31F5-47D0-89CB-3679A91085EA}"/>
    <cellStyle name="Normal 7 5 2 3 2 4" xfId="3631" xr:uid="{FA955EE1-8701-4E59-8930-CBAF50577AE3}"/>
    <cellStyle name="Normal 7 5 2 3 3" xfId="3632" xr:uid="{1685DEB9-E3BE-472F-89DE-E92DF68C6F9A}"/>
    <cellStyle name="Normal 7 5 2 3 4" xfId="3633" xr:uid="{18F33F95-949E-48A0-89D3-33AADDABC3EF}"/>
    <cellStyle name="Normal 7 5 2 3 5" xfId="3634" xr:uid="{4D321858-59C9-41D2-9416-BBA95AC9C1F9}"/>
    <cellStyle name="Normal 7 5 2 4" xfId="1945" xr:uid="{A532F05C-E7C8-46F9-A9E9-ED2820098CCD}"/>
    <cellStyle name="Normal 7 5 2 4 2" xfId="3635" xr:uid="{D345A42E-00B7-4D47-944C-98ED33340E26}"/>
    <cellStyle name="Normal 7 5 2 4 3" xfId="3636" xr:uid="{E6CAC3A1-9B1A-46D4-94D1-CB3AD8C43B1E}"/>
    <cellStyle name="Normal 7 5 2 4 4" xfId="3637" xr:uid="{EEEB7A6C-4E32-4636-B823-1EA1CF1655C5}"/>
    <cellStyle name="Normal 7 5 2 5" xfId="3638" xr:uid="{B503098C-656C-4BCB-BB6F-C54C55E76E7E}"/>
    <cellStyle name="Normal 7 5 2 5 2" xfId="3639" xr:uid="{49449644-95EC-4B10-921A-F5AD9141D3C0}"/>
    <cellStyle name="Normal 7 5 2 5 3" xfId="3640" xr:uid="{AB9C5007-8A14-4CC0-ABE6-84D6964609B0}"/>
    <cellStyle name="Normal 7 5 2 5 4" xfId="3641" xr:uid="{C8514307-F8A2-459A-B6AC-5D7148374ADA}"/>
    <cellStyle name="Normal 7 5 2 6" xfId="3642" xr:uid="{76144F0D-F146-48B7-A871-371F78FA8091}"/>
    <cellStyle name="Normal 7 5 2 7" xfId="3643" xr:uid="{3BBEE238-CC60-4AD9-B07D-39910F9D98D4}"/>
    <cellStyle name="Normal 7 5 2 8" xfId="3644" xr:uid="{00102E07-BF14-43FA-8EA1-3AA6224E759B}"/>
    <cellStyle name="Normal 7 5 3" xfId="368" xr:uid="{33C5CA66-4C9F-4691-93F1-0FB30E6B3A5E}"/>
    <cellStyle name="Normal 7 5 3 2" xfId="740" xr:uid="{C121DD46-D73F-4A93-854C-E3F7327EBC09}"/>
    <cellStyle name="Normal 7 5 3 2 2" xfId="741" xr:uid="{9B5AFD65-8A48-4ECE-895D-7A4F5D930642}"/>
    <cellStyle name="Normal 7 5 3 2 3" xfId="3645" xr:uid="{9CF71F82-9D04-4348-8758-EE485F67CD90}"/>
    <cellStyle name="Normal 7 5 3 2 4" xfId="3646" xr:uid="{81F79FE4-2570-4090-8A0B-864EA9B86210}"/>
    <cellStyle name="Normal 7 5 3 3" xfId="742" xr:uid="{90A895DD-49D2-43DF-B6CC-9831CB517E13}"/>
    <cellStyle name="Normal 7 5 3 3 2" xfId="3647" xr:uid="{8C648075-925D-403D-8FBF-C508145E026F}"/>
    <cellStyle name="Normal 7 5 3 3 3" xfId="3648" xr:uid="{85663A6D-2EB8-4ADB-A63B-A47AE0B69C92}"/>
    <cellStyle name="Normal 7 5 3 3 4" xfId="3649" xr:uid="{EDE9FB2D-16EE-44E2-8476-CBC90114BB9D}"/>
    <cellStyle name="Normal 7 5 3 4" xfId="3650" xr:uid="{31556F68-1485-47CC-A27F-071946BC238F}"/>
    <cellStyle name="Normal 7 5 3 5" xfId="3651" xr:uid="{13F01499-8539-4C12-8306-232367DFAD12}"/>
    <cellStyle name="Normal 7 5 3 6" xfId="3652" xr:uid="{5A2176DE-09BF-49DB-90A2-B59154BADF6E}"/>
    <cellStyle name="Normal 7 5 4" xfId="369" xr:uid="{FE897855-AA8E-40DF-87FF-B8E3CC6FA851}"/>
    <cellStyle name="Normal 7 5 4 2" xfId="743" xr:uid="{998D6CBC-E6E2-45F9-BA2D-52EB6234CAD2}"/>
    <cellStyle name="Normal 7 5 4 2 2" xfId="3653" xr:uid="{5B0F3AA2-F2CE-4070-9140-661BB47520AD}"/>
    <cellStyle name="Normal 7 5 4 2 3" xfId="3654" xr:uid="{44CA5467-5B4E-42A8-9AF2-0D2DBB4579AA}"/>
    <cellStyle name="Normal 7 5 4 2 4" xfId="3655" xr:uid="{57D5BB65-0831-4F23-AF76-746E62F0EB1B}"/>
    <cellStyle name="Normal 7 5 4 3" xfId="3656" xr:uid="{46861784-8A23-41C8-8F7C-BE53569E3713}"/>
    <cellStyle name="Normal 7 5 4 4" xfId="3657" xr:uid="{E408862D-245F-48AD-80C7-08A303BB0820}"/>
    <cellStyle name="Normal 7 5 4 5" xfId="3658" xr:uid="{0B19D2A2-1F81-4A4A-872E-E2F3F41E6B46}"/>
    <cellStyle name="Normal 7 5 5" xfId="744" xr:uid="{F5F4DE2E-F949-4DE4-AEA6-BE3571145199}"/>
    <cellStyle name="Normal 7 5 5 2" xfId="3659" xr:uid="{6E9D98A7-A23F-4C03-A53E-CE793D209513}"/>
    <cellStyle name="Normal 7 5 5 3" xfId="3660" xr:uid="{DFA07CED-DC63-48C8-92B5-EF8007BB5052}"/>
    <cellStyle name="Normal 7 5 5 4" xfId="3661" xr:uid="{EAEE38D5-0E6D-4F7D-B46C-88AED337A74F}"/>
    <cellStyle name="Normal 7 5 6" xfId="3662" xr:uid="{6ECD66E3-2247-4CE9-AA6F-675381B5A2B3}"/>
    <cellStyle name="Normal 7 5 6 2" xfId="3663" xr:uid="{958A5CE2-E735-4756-BBA2-19C9F82EB868}"/>
    <cellStyle name="Normal 7 5 6 3" xfId="3664" xr:uid="{0DA9AAF5-E60D-48FB-8124-9A85FE64E4E4}"/>
    <cellStyle name="Normal 7 5 6 4" xfId="3665" xr:uid="{041F75F5-244D-43E6-9A29-574DD96C5532}"/>
    <cellStyle name="Normal 7 5 7" xfId="3666" xr:uid="{E514998C-C4CF-4CD0-88CA-11403E674448}"/>
    <cellStyle name="Normal 7 5 8" xfId="3667" xr:uid="{11AF6DA2-C41A-49D6-8DE9-3BCB02EC09AD}"/>
    <cellStyle name="Normal 7 5 9" xfId="3668" xr:uid="{6B6D6142-9FCB-4C1C-A596-B2F0C2FB8B57}"/>
    <cellStyle name="Normal 7 6" xfId="149" xr:uid="{0467916B-0DCC-42DE-90D7-18C722CDCD37}"/>
    <cellStyle name="Normal 7 6 2" xfId="370" xr:uid="{FAA50380-9011-47F8-BF5E-A2E3FD76BA5A}"/>
    <cellStyle name="Normal 7 6 2 2" xfId="745" xr:uid="{7FE16EFE-25A3-4C90-A9D1-FAF06D53A60A}"/>
    <cellStyle name="Normal 7 6 2 2 2" xfId="1946" xr:uid="{57B6E4CD-03F7-48FF-8BCC-0C16B9AE4E27}"/>
    <cellStyle name="Normal 7 6 2 2 2 2" xfId="1947" xr:uid="{60AD453E-ABF8-49B2-B19D-D0970B26F17F}"/>
    <cellStyle name="Normal 7 6 2 2 3" xfId="1948" xr:uid="{9213C5A7-8CC4-426E-BABE-C1546B1F9648}"/>
    <cellStyle name="Normal 7 6 2 2 4" xfId="3669" xr:uid="{C55BEA66-B3FD-4210-979E-7184F57B936F}"/>
    <cellStyle name="Normal 7 6 2 3" xfId="1949" xr:uid="{A0C09C52-CCDA-4B61-A213-D430B845E502}"/>
    <cellStyle name="Normal 7 6 2 3 2" xfId="1950" xr:uid="{6BDE536E-C1B9-403F-9D79-A73B6959FE60}"/>
    <cellStyle name="Normal 7 6 2 3 3" xfId="3670" xr:uid="{8696E29A-3B18-4258-93B2-7C1BFB89D989}"/>
    <cellStyle name="Normal 7 6 2 3 4" xfId="3671" xr:uid="{2239A29B-F055-4549-B9AA-3BC938819DE3}"/>
    <cellStyle name="Normal 7 6 2 4" xfId="1951" xr:uid="{B9E6364E-A142-4CF5-985E-6677B5A1D1BA}"/>
    <cellStyle name="Normal 7 6 2 5" xfId="3672" xr:uid="{89E0562C-6FDF-40CA-A09B-09E56ECE1CB0}"/>
    <cellStyle name="Normal 7 6 2 6" xfId="3673" xr:uid="{16ECC439-6049-4235-B7FC-42702E5D2912}"/>
    <cellStyle name="Normal 7 6 3" xfId="746" xr:uid="{08236262-FA21-47C3-A1C0-789E4F4B1BE1}"/>
    <cellStyle name="Normal 7 6 3 2" xfId="1952" xr:uid="{BF9C2611-CDA5-4A15-8A06-8A81A51677C3}"/>
    <cellStyle name="Normal 7 6 3 2 2" xfId="1953" xr:uid="{6AC39F22-A88F-489C-BAA2-C672DEB07C1E}"/>
    <cellStyle name="Normal 7 6 3 2 3" xfId="3674" xr:uid="{FB8A022A-1915-4EA3-9991-6101694966AF}"/>
    <cellStyle name="Normal 7 6 3 2 4" xfId="3675" xr:uid="{59CD1C48-145E-4C71-8FF1-CD38B4BC78CC}"/>
    <cellStyle name="Normal 7 6 3 3" xfId="1954" xr:uid="{C81EED23-F204-42D4-80B5-E30E1225961F}"/>
    <cellStyle name="Normal 7 6 3 4" xfId="3676" xr:uid="{13267943-F90C-49AD-8D9A-43B4943FE6AA}"/>
    <cellStyle name="Normal 7 6 3 5" xfId="3677" xr:uid="{281D5294-C9BB-4AE3-A4EC-1BEFC9A84867}"/>
    <cellStyle name="Normal 7 6 4" xfId="1955" xr:uid="{C41A2735-ADC8-4A33-8471-E5A60B7BAEE8}"/>
    <cellStyle name="Normal 7 6 4 2" xfId="1956" xr:uid="{28DD386D-2D8B-440F-94DA-FF9FDC9F2413}"/>
    <cellStyle name="Normal 7 6 4 3" xfId="3678" xr:uid="{DA57E6DA-ECB9-4FE6-AB7A-DBF498A9D043}"/>
    <cellStyle name="Normal 7 6 4 4" xfId="3679" xr:uid="{B17B25A0-F449-4100-8ADB-A1286846B5BD}"/>
    <cellStyle name="Normal 7 6 5" xfId="1957" xr:uid="{780863E9-E46C-4380-894B-2835E778E10E}"/>
    <cellStyle name="Normal 7 6 5 2" xfId="3680" xr:uid="{D9799366-74DF-4BB3-B8B6-83E33500F63F}"/>
    <cellStyle name="Normal 7 6 5 3" xfId="3681" xr:uid="{26FC2B19-0904-46C3-BDE3-4DC965560A51}"/>
    <cellStyle name="Normal 7 6 5 4" xfId="3682" xr:uid="{3B21AFA6-003C-4D3C-914A-F6EF1B538A2D}"/>
    <cellStyle name="Normal 7 6 6" xfId="3683" xr:uid="{442410B8-754F-4593-8B23-997DA9B34308}"/>
    <cellStyle name="Normal 7 6 7" xfId="3684" xr:uid="{5F5FF16A-AF60-4BB6-AA6F-2E13C4C58D48}"/>
    <cellStyle name="Normal 7 6 8" xfId="3685" xr:uid="{9F351E87-DAE1-4C62-B937-AF91C0A985E5}"/>
    <cellStyle name="Normal 7 7" xfId="371" xr:uid="{1DCFD7D9-AC4F-4A32-8920-66A822AF9563}"/>
    <cellStyle name="Normal 7 7 2" xfId="747" xr:uid="{A3C6CF49-6C8E-466A-A3D3-88C2B4CD96D7}"/>
    <cellStyle name="Normal 7 7 2 2" xfId="748" xr:uid="{4CAEAA3A-5BAE-4A71-99CD-D8A4D444B8AF}"/>
    <cellStyle name="Normal 7 7 2 2 2" xfId="1958" xr:uid="{4D17886E-FBD9-411F-AB88-F973F3A10C05}"/>
    <cellStyle name="Normal 7 7 2 2 3" xfId="3686" xr:uid="{BE97EB41-B679-45BA-94C4-2DEBE3D5E3D5}"/>
    <cellStyle name="Normal 7 7 2 2 4" xfId="3687" xr:uid="{0C697836-74BD-4781-83D1-D1432D386EFD}"/>
    <cellStyle name="Normal 7 7 2 3" xfId="1959" xr:uid="{788FC078-552E-48F7-B819-D9ABD1C7A678}"/>
    <cellStyle name="Normal 7 7 2 4" xfId="3688" xr:uid="{88868DAC-B638-47B9-8DD3-4680B33CAB00}"/>
    <cellStyle name="Normal 7 7 2 5" xfId="3689" xr:uid="{7C12861E-6B60-4CE0-AF5F-17711F8DBB4F}"/>
    <cellStyle name="Normal 7 7 3" xfId="749" xr:uid="{F84FB63B-8C13-43C6-AA8E-209DB0528019}"/>
    <cellStyle name="Normal 7 7 3 2" xfId="1960" xr:uid="{C8BF6E18-6B64-49AD-AB65-BAB8E37A0948}"/>
    <cellStyle name="Normal 7 7 3 3" xfId="3690" xr:uid="{2EF9E508-D25A-4904-AACD-9CFF336AD762}"/>
    <cellStyle name="Normal 7 7 3 4" xfId="3691" xr:uid="{C7D875E0-6C69-45B4-8B79-09A83915A965}"/>
    <cellStyle name="Normal 7 7 4" xfId="1961" xr:uid="{09C754B2-216F-4995-88C9-28CFFADA9FB5}"/>
    <cellStyle name="Normal 7 7 4 2" xfId="3692" xr:uid="{92BB32E2-C623-4F56-A913-AEDC511BCB55}"/>
    <cellStyle name="Normal 7 7 4 3" xfId="3693" xr:uid="{872DB149-3DB9-4FB3-9C6D-B74936A1C5A7}"/>
    <cellStyle name="Normal 7 7 4 4" xfId="3694" xr:uid="{2C01986F-B8CE-4373-BBBB-5EAA7201E457}"/>
    <cellStyle name="Normal 7 7 5" xfId="3695" xr:uid="{EF673AC0-36ED-4E9B-8F08-162FD36A6F52}"/>
    <cellStyle name="Normal 7 7 6" xfId="3696" xr:uid="{D2721BA5-F7CB-4CBF-97C1-68D4F5685EB0}"/>
    <cellStyle name="Normal 7 7 7" xfId="3697" xr:uid="{E958F285-1598-495F-B558-C17E63814349}"/>
    <cellStyle name="Normal 7 8" xfId="372" xr:uid="{CE37D7F2-5CE1-4A28-BB83-59D7A3B54291}"/>
    <cellStyle name="Normal 7 8 2" xfId="750" xr:uid="{E6DE2420-B315-4734-BC1D-997AFB7022EF}"/>
    <cellStyle name="Normal 7 8 2 2" xfId="1962" xr:uid="{4BE44979-8429-4EB8-9582-386089C8F957}"/>
    <cellStyle name="Normal 7 8 2 3" xfId="3698" xr:uid="{161629BB-369A-4686-B745-FB3FF0424EA5}"/>
    <cellStyle name="Normal 7 8 2 4" xfId="3699" xr:uid="{DA76D624-FAEE-4720-A6D7-A534D7984BC8}"/>
    <cellStyle name="Normal 7 8 3" xfId="1963" xr:uid="{3808CDDE-5DDB-4DA7-8FDE-D9F6E2A63D64}"/>
    <cellStyle name="Normal 7 8 3 2" xfId="3700" xr:uid="{1D2A606B-0A72-43E4-B934-8F6C643DDC03}"/>
    <cellStyle name="Normal 7 8 3 3" xfId="3701" xr:uid="{565262F6-BBD9-45A9-A2D9-32F4C4426CE1}"/>
    <cellStyle name="Normal 7 8 3 4" xfId="3702" xr:uid="{414D1C62-2171-4672-9265-AE0C598439C0}"/>
    <cellStyle name="Normal 7 8 4" xfId="3703" xr:uid="{F30981A3-B309-4D6A-932C-B682D3C965FC}"/>
    <cellStyle name="Normal 7 8 5" xfId="3704" xr:uid="{93687EC3-2BC1-499B-A83F-356EB99BCD79}"/>
    <cellStyle name="Normal 7 8 6" xfId="3705" xr:uid="{971B91ED-7EFC-4A48-AE02-CF3486B534B8}"/>
    <cellStyle name="Normal 7 9" xfId="373" xr:uid="{79E5E973-D51E-4C1A-835D-0EAAEB0901FA}"/>
    <cellStyle name="Normal 7 9 2" xfId="1964" xr:uid="{1D57C75B-5AFE-4851-B163-6A8F3BF929BF}"/>
    <cellStyle name="Normal 7 9 2 2" xfId="3706" xr:uid="{BCA0931C-12BD-4530-A6DA-863E6C3754DC}"/>
    <cellStyle name="Normal 7 9 2 2 2" xfId="4408" xr:uid="{90C3EB97-E5D2-4503-AF13-3507F546FAFF}"/>
    <cellStyle name="Normal 7 9 2 2 3" xfId="4687" xr:uid="{AF9FB365-66EC-4055-A556-959484DAB2E0}"/>
    <cellStyle name="Normal 7 9 2 3" xfId="3707" xr:uid="{4092D606-FB95-4434-9C2B-B462D580EA91}"/>
    <cellStyle name="Normal 7 9 2 4" xfId="3708" xr:uid="{046326CE-6F85-4CE0-803D-D6FC4A47FBFE}"/>
    <cellStyle name="Normal 7 9 3" xfId="3709" xr:uid="{C5BB9358-B17E-460C-9F21-A61843E82FDC}"/>
    <cellStyle name="Normal 7 9 3 2" xfId="5342" xr:uid="{C5F51138-BCE3-4BC0-8F99-A7EEF9E6BE0A}"/>
    <cellStyle name="Normal 7 9 4" xfId="3710" xr:uid="{7E3833F5-068E-4282-8BFD-AF6719026C62}"/>
    <cellStyle name="Normal 7 9 4 2" xfId="4578" xr:uid="{8E851B0C-E103-4AC5-A6F6-F45B59FCF0BD}"/>
    <cellStyle name="Normal 7 9 4 3" xfId="4688" xr:uid="{BE7B6796-5247-4C86-9BF0-DEC4E15E229C}"/>
    <cellStyle name="Normal 7 9 4 4" xfId="4607" xr:uid="{8B939E69-F93C-46A1-9E2F-9A593BA0DAAD}"/>
    <cellStyle name="Normal 7 9 5" xfId="3711" xr:uid="{3BA85027-F332-4FEC-B752-352D784C3422}"/>
    <cellStyle name="Normal 8" xfId="67" xr:uid="{59DC3476-8317-4512-AAB0-F7E4CDCCEF1D}"/>
    <cellStyle name="Normal 8 10" xfId="1965" xr:uid="{F80E640F-5FFD-4DB7-A988-BE964C866F4A}"/>
    <cellStyle name="Normal 8 10 2" xfId="3712" xr:uid="{79F4EBCD-D8E3-40B6-8833-F58B84B8C207}"/>
    <cellStyle name="Normal 8 10 3" xfId="3713" xr:uid="{73CC0D5F-98A1-4BD2-ACE7-EC3E8B8EB7EB}"/>
    <cellStyle name="Normal 8 10 4" xfId="3714" xr:uid="{3202D253-9E3C-4D53-8C3F-9E8854C72030}"/>
    <cellStyle name="Normal 8 11" xfId="3715" xr:uid="{EBD8FDAB-9721-4D2E-AF84-1891928BFB84}"/>
    <cellStyle name="Normal 8 11 2" xfId="3716" xr:uid="{D2327D96-8F31-40CA-B7F5-477F8EE39637}"/>
    <cellStyle name="Normal 8 11 3" xfId="3717" xr:uid="{5DA8F74B-4706-4077-B129-CD6267AC0A0C}"/>
    <cellStyle name="Normal 8 11 4" xfId="3718" xr:uid="{83C251B3-B7DF-4521-B7BF-B4F6174E3EF5}"/>
    <cellStyle name="Normal 8 12" xfId="3719" xr:uid="{AF2F05B6-84A9-462C-AE21-3370A5680333}"/>
    <cellStyle name="Normal 8 12 2" xfId="3720" xr:uid="{81B5C403-3515-4C82-9B04-82CFA63C338C}"/>
    <cellStyle name="Normal 8 13" xfId="3721" xr:uid="{B060FBC9-D79B-4247-B3AD-01B65A2D8527}"/>
    <cellStyle name="Normal 8 14" xfId="3722" xr:uid="{A01009D1-9EA0-4A7B-9E32-4BE3DEF7B03E}"/>
    <cellStyle name="Normal 8 15" xfId="3723" xr:uid="{0BDD7A10-A603-4527-8C93-2C7E11731E21}"/>
    <cellStyle name="Normal 8 2" xfId="150" xr:uid="{38F21103-D33B-4E4A-B9B7-D5C2A8294860}"/>
    <cellStyle name="Normal 8 2 10" xfId="3724" xr:uid="{B4BCFB96-20B2-4F2D-A2DE-D683723FCAE2}"/>
    <cellStyle name="Normal 8 2 11" xfId="3725" xr:uid="{609F4324-36BE-42AC-BD95-865B008E8F03}"/>
    <cellStyle name="Normal 8 2 2" xfId="151" xr:uid="{A20DC5B6-A0E4-4F2E-A19E-4B9CC4CFB9A8}"/>
    <cellStyle name="Normal 8 2 2 2" xfId="152" xr:uid="{560E0AD7-7457-48F7-AFC0-B80F18094B8E}"/>
    <cellStyle name="Normal 8 2 2 2 2" xfId="374" xr:uid="{521C771D-1697-4939-A8E2-A20CF2B41F74}"/>
    <cellStyle name="Normal 8 2 2 2 2 2" xfId="751" xr:uid="{237B9B72-533D-42C2-8070-81DFF1D110C7}"/>
    <cellStyle name="Normal 8 2 2 2 2 2 2" xfId="752" xr:uid="{52EE8204-8864-40EB-9878-D4358BA695B0}"/>
    <cellStyle name="Normal 8 2 2 2 2 2 2 2" xfId="1966" xr:uid="{BDCBB591-13DE-492C-A795-27D865F04FC8}"/>
    <cellStyle name="Normal 8 2 2 2 2 2 2 2 2" xfId="1967" xr:uid="{70E8A3F1-6738-43E0-8217-628DD59576DE}"/>
    <cellStyle name="Normal 8 2 2 2 2 2 2 3" xfId="1968" xr:uid="{B5AABDF7-CE6F-4E3C-A2C0-D5CC41C7F374}"/>
    <cellStyle name="Normal 8 2 2 2 2 2 3" xfId="1969" xr:uid="{9545F112-6C85-4E9D-8788-1164BEF905DB}"/>
    <cellStyle name="Normal 8 2 2 2 2 2 3 2" xfId="1970" xr:uid="{40A4D3F1-9964-470B-B169-E235AE548D5B}"/>
    <cellStyle name="Normal 8 2 2 2 2 2 4" xfId="1971" xr:uid="{899147E3-FEC0-4A25-98FC-5FF81F4E38F2}"/>
    <cellStyle name="Normal 8 2 2 2 2 3" xfId="753" xr:uid="{A9E4D148-BE64-4CDA-B252-D0BC928708DB}"/>
    <cellStyle name="Normal 8 2 2 2 2 3 2" xfId="1972" xr:uid="{60E40A05-2BD3-4988-817B-6961A881C74D}"/>
    <cellStyle name="Normal 8 2 2 2 2 3 2 2" xfId="1973" xr:uid="{031A5227-E75F-4393-92B3-16902005CFF1}"/>
    <cellStyle name="Normal 8 2 2 2 2 3 3" xfId="1974" xr:uid="{A7479326-9089-4BFE-AEE9-24B0132D5BB8}"/>
    <cellStyle name="Normal 8 2 2 2 2 3 4" xfId="3726" xr:uid="{93DCB4BC-5314-48F2-B197-D185FF3CDA55}"/>
    <cellStyle name="Normal 8 2 2 2 2 4" xfId="1975" xr:uid="{2EC3F396-3AB4-41D9-AF1C-F16C5EC0AC35}"/>
    <cellStyle name="Normal 8 2 2 2 2 4 2" xfId="1976" xr:uid="{9524F34F-3BF3-4F0F-90ED-2B05E18E9F6E}"/>
    <cellStyle name="Normal 8 2 2 2 2 5" xfId="1977" xr:uid="{91353A90-A182-4AE8-BD0A-85B933E80F47}"/>
    <cellStyle name="Normal 8 2 2 2 2 6" xfId="3727" xr:uid="{F8A46CFE-1895-43D2-AACB-F9D034350C91}"/>
    <cellStyle name="Normal 8 2 2 2 3" xfId="375" xr:uid="{722B5D2F-69B0-49CE-A211-8453A10CA258}"/>
    <cellStyle name="Normal 8 2 2 2 3 2" xfId="754" xr:uid="{ED1CA8C3-9EC8-473B-A7EE-655AFE3EBF9A}"/>
    <cellStyle name="Normal 8 2 2 2 3 2 2" xfId="755" xr:uid="{07F8E5B0-9CB5-4DEF-B9AE-C5C9946A20DB}"/>
    <cellStyle name="Normal 8 2 2 2 3 2 2 2" xfId="1978" xr:uid="{A3717232-1F5A-4488-A2D1-D5D011C960D5}"/>
    <cellStyle name="Normal 8 2 2 2 3 2 2 2 2" xfId="1979" xr:uid="{6D52C19E-3491-4C91-A713-0DAE2DC02510}"/>
    <cellStyle name="Normal 8 2 2 2 3 2 2 3" xfId="1980" xr:uid="{9FFA8419-4B87-4AEE-A46F-1D8350665C1C}"/>
    <cellStyle name="Normal 8 2 2 2 3 2 3" xfId="1981" xr:uid="{C8B8E739-401D-4FCC-80D9-9FDC48B9E557}"/>
    <cellStyle name="Normal 8 2 2 2 3 2 3 2" xfId="1982" xr:uid="{BC241DBF-BE72-417A-8A13-C6C6D9C0B324}"/>
    <cellStyle name="Normal 8 2 2 2 3 2 4" xfId="1983" xr:uid="{FA1A8603-5A39-4F49-9EFA-FF57ED082680}"/>
    <cellStyle name="Normal 8 2 2 2 3 3" xfId="756" xr:uid="{93F787E5-5062-42FD-AFCB-696E5932DC3E}"/>
    <cellStyle name="Normal 8 2 2 2 3 3 2" xfId="1984" xr:uid="{095BDC07-29A0-4D2D-A89F-0EF87B37713C}"/>
    <cellStyle name="Normal 8 2 2 2 3 3 2 2" xfId="1985" xr:uid="{DFA1927B-AE10-4B37-B8E5-36E46E8F91E4}"/>
    <cellStyle name="Normal 8 2 2 2 3 3 3" xfId="1986" xr:uid="{74A98AFB-27E4-489C-9148-AF37C6B1393D}"/>
    <cellStyle name="Normal 8 2 2 2 3 4" xfId="1987" xr:uid="{C95AF063-8C4B-4351-B934-AD1855B755C9}"/>
    <cellStyle name="Normal 8 2 2 2 3 4 2" xfId="1988" xr:uid="{2ACBB541-F877-410E-ABF0-7D7A95222973}"/>
    <cellStyle name="Normal 8 2 2 2 3 5" xfId="1989" xr:uid="{4EBE6516-5348-403B-A016-F34882E900E3}"/>
    <cellStyle name="Normal 8 2 2 2 4" xfId="757" xr:uid="{9C3BC2AE-C2C8-45FA-96EA-452331A10CD7}"/>
    <cellStyle name="Normal 8 2 2 2 4 2" xfId="758" xr:uid="{C80103E4-E14F-466A-9935-51A4137D8C22}"/>
    <cellStyle name="Normal 8 2 2 2 4 2 2" xfId="1990" xr:uid="{05F214FF-9612-46DF-ABE8-72668B36A00D}"/>
    <cellStyle name="Normal 8 2 2 2 4 2 2 2" xfId="1991" xr:uid="{615726C1-631C-446A-9D2B-4649D5993D52}"/>
    <cellStyle name="Normal 8 2 2 2 4 2 3" xfId="1992" xr:uid="{FF38A9E6-FA72-4CAD-ABDB-31C52BF993C3}"/>
    <cellStyle name="Normal 8 2 2 2 4 3" xfId="1993" xr:uid="{3240ABD2-30CF-4DC4-9FDE-E4FF7CF49910}"/>
    <cellStyle name="Normal 8 2 2 2 4 3 2" xfId="1994" xr:uid="{5E36BF64-8B60-49E0-841C-CD759DDE1DDA}"/>
    <cellStyle name="Normal 8 2 2 2 4 4" xfId="1995" xr:uid="{384751E5-9AFF-4815-B528-9F04A55A34A3}"/>
    <cellStyle name="Normal 8 2 2 2 5" xfId="759" xr:uid="{96530A3D-3C0B-4A4A-9475-AAB2F74ECE62}"/>
    <cellStyle name="Normal 8 2 2 2 5 2" xfId="1996" xr:uid="{C833AD6D-809D-4333-A883-38F36D5755C4}"/>
    <cellStyle name="Normal 8 2 2 2 5 2 2" xfId="1997" xr:uid="{28C7442F-0E13-42C2-996B-6B393D277B22}"/>
    <cellStyle name="Normal 8 2 2 2 5 3" xfId="1998" xr:uid="{218709CE-02B6-41DB-8BF0-00FB08F6BA76}"/>
    <cellStyle name="Normal 8 2 2 2 5 4" xfId="3728" xr:uid="{CB64571A-A5FF-4E91-8C83-0F3C7A93F486}"/>
    <cellStyle name="Normal 8 2 2 2 6" xfId="1999" xr:uid="{B080F025-5577-4197-8114-22A0D26A307F}"/>
    <cellStyle name="Normal 8 2 2 2 6 2" xfId="2000" xr:uid="{96354C6E-EFD4-4435-AB25-5E14624E7929}"/>
    <cellStyle name="Normal 8 2 2 2 7" xfId="2001" xr:uid="{DF09B7E3-0CD3-4111-AAFF-34D236455E83}"/>
    <cellStyle name="Normal 8 2 2 2 8" xfId="3729" xr:uid="{0B7A653E-C8DE-4310-8C0E-F08C2AE08BB8}"/>
    <cellStyle name="Normal 8 2 2 3" xfId="376" xr:uid="{A577F3E4-A9E5-4FAE-87E9-024F28618DA9}"/>
    <cellStyle name="Normal 8 2 2 3 2" xfId="760" xr:uid="{24290383-87D7-4048-81F3-ADB81E7884A9}"/>
    <cellStyle name="Normal 8 2 2 3 2 2" xfId="761" xr:uid="{C9E55646-B7C1-403C-AFA1-54049AD4FD67}"/>
    <cellStyle name="Normal 8 2 2 3 2 2 2" xfId="2002" xr:uid="{915D3E4E-A839-4194-990D-A269CD9C0B31}"/>
    <cellStyle name="Normal 8 2 2 3 2 2 2 2" xfId="2003" xr:uid="{CC5E9D3B-6BE2-4B0C-B0A1-8CDDB753ECA8}"/>
    <cellStyle name="Normal 8 2 2 3 2 2 3" xfId="2004" xr:uid="{9F98837F-65D2-4C45-880B-3A75489EB0EF}"/>
    <cellStyle name="Normal 8 2 2 3 2 3" xfId="2005" xr:uid="{15FCFBC5-D4F5-49C2-8E4C-686F98D2949B}"/>
    <cellStyle name="Normal 8 2 2 3 2 3 2" xfId="2006" xr:uid="{BFEC38C8-06E7-4F44-A4B4-76DC0ACA0F28}"/>
    <cellStyle name="Normal 8 2 2 3 2 4" xfId="2007" xr:uid="{CC70F943-EDC9-467D-8D5B-F0461A98F3C1}"/>
    <cellStyle name="Normal 8 2 2 3 3" xfId="762" xr:uid="{846834E2-3120-46DE-B31D-20F32099EB89}"/>
    <cellStyle name="Normal 8 2 2 3 3 2" xfId="2008" xr:uid="{A0363F00-9D8C-4B4C-8568-AE3D0880AB3B}"/>
    <cellStyle name="Normal 8 2 2 3 3 2 2" xfId="2009" xr:uid="{BC3F8F4D-68D3-44EC-B336-31784D072357}"/>
    <cellStyle name="Normal 8 2 2 3 3 3" xfId="2010" xr:uid="{8D6E46AC-D50F-44CB-8FBA-594CFB9484B2}"/>
    <cellStyle name="Normal 8 2 2 3 3 4" xfId="3730" xr:uid="{0F047589-A353-42DA-BDDC-A82A93AD6F55}"/>
    <cellStyle name="Normal 8 2 2 3 4" xfId="2011" xr:uid="{9D264B37-FA44-4179-A187-D748C5DD09EE}"/>
    <cellStyle name="Normal 8 2 2 3 4 2" xfId="2012" xr:uid="{5789C418-8B47-4475-BFFE-1833309D20C6}"/>
    <cellStyle name="Normal 8 2 2 3 5" xfId="2013" xr:uid="{F75A5EC3-BD31-4E09-A1D8-903A1286EF69}"/>
    <cellStyle name="Normal 8 2 2 3 6" xfId="3731" xr:uid="{654E6C33-203D-4A07-96F5-CD5139E7EC28}"/>
    <cellStyle name="Normal 8 2 2 4" xfId="377" xr:uid="{A989ABDA-8CED-4226-8B54-0D5B6F9F7039}"/>
    <cellStyle name="Normal 8 2 2 4 2" xfId="763" xr:uid="{1B7C522E-E9C8-4375-A593-5EDADADD1977}"/>
    <cellStyle name="Normal 8 2 2 4 2 2" xfId="764" xr:uid="{4062BE33-2BF0-4F78-BBCF-78506C65ADE1}"/>
    <cellStyle name="Normal 8 2 2 4 2 2 2" xfId="2014" xr:uid="{074D0B83-CBA5-4F37-A21F-C18AB8F28F08}"/>
    <cellStyle name="Normal 8 2 2 4 2 2 2 2" xfId="2015" xr:uid="{3427757F-4A94-4ADF-A59B-1EC9B92EB5EF}"/>
    <cellStyle name="Normal 8 2 2 4 2 2 3" xfId="2016" xr:uid="{D1070E73-D2D8-48AC-AA2F-A5421D0D5061}"/>
    <cellStyle name="Normal 8 2 2 4 2 3" xfId="2017" xr:uid="{FBE877F2-0A9F-453E-9F4E-CE260D82F81A}"/>
    <cellStyle name="Normal 8 2 2 4 2 3 2" xfId="2018" xr:uid="{A6557817-0BE3-4735-8A2C-6D281C3D04F0}"/>
    <cellStyle name="Normal 8 2 2 4 2 4" xfId="2019" xr:uid="{6484B365-BA22-4477-85AF-2652E0FC565E}"/>
    <cellStyle name="Normal 8 2 2 4 3" xfId="765" xr:uid="{72ED858C-F963-4BB0-AD6F-5738C3D6CA06}"/>
    <cellStyle name="Normal 8 2 2 4 3 2" xfId="2020" xr:uid="{3275C2A1-6FEE-406F-B1DB-1AD4CA7295E2}"/>
    <cellStyle name="Normal 8 2 2 4 3 2 2" xfId="2021" xr:uid="{C2DBFF1D-1A06-4913-9FDB-39A20F0B339E}"/>
    <cellStyle name="Normal 8 2 2 4 3 3" xfId="2022" xr:uid="{73052F0B-1B9A-4687-9390-092C9C292463}"/>
    <cellStyle name="Normal 8 2 2 4 4" xfId="2023" xr:uid="{B23CA9F1-3BD4-473E-9E87-2BA8DD04FC12}"/>
    <cellStyle name="Normal 8 2 2 4 4 2" xfId="2024" xr:uid="{341C22DA-DE76-4059-9ABC-E056834DB728}"/>
    <cellStyle name="Normal 8 2 2 4 5" xfId="2025" xr:uid="{B8CCD818-367A-48D6-AB1E-6E4414528848}"/>
    <cellStyle name="Normal 8 2 2 5" xfId="378" xr:uid="{606BFA00-E1DB-4234-BC28-47F09068F229}"/>
    <cellStyle name="Normal 8 2 2 5 2" xfId="766" xr:uid="{86189BE8-CDB2-49BB-AB51-CE957459C5E9}"/>
    <cellStyle name="Normal 8 2 2 5 2 2" xfId="2026" xr:uid="{DCE6DFE8-BC89-4FB3-92AA-9221EF8AB7E3}"/>
    <cellStyle name="Normal 8 2 2 5 2 2 2" xfId="2027" xr:uid="{C396E908-1D0F-4C8F-932E-3F935F9A3975}"/>
    <cellStyle name="Normal 8 2 2 5 2 3" xfId="2028" xr:uid="{D3823BA4-1410-4D59-8C24-0BAA240AB035}"/>
    <cellStyle name="Normal 8 2 2 5 3" xfId="2029" xr:uid="{E3AB02FA-1D42-4418-AD9A-96903C863877}"/>
    <cellStyle name="Normal 8 2 2 5 3 2" xfId="2030" xr:uid="{EE5A9F69-3F82-4F53-9605-F3AB6A5734A2}"/>
    <cellStyle name="Normal 8 2 2 5 4" xfId="2031" xr:uid="{E2DD0A08-E9F6-4DAD-AE82-B66039118DC3}"/>
    <cellStyle name="Normal 8 2 2 6" xfId="767" xr:uid="{741238F4-F529-413E-B6D7-A3382889CEE9}"/>
    <cellStyle name="Normal 8 2 2 6 2" xfId="2032" xr:uid="{6E3BBFE4-874E-4CF6-915B-5FFD68DB1EC7}"/>
    <cellStyle name="Normal 8 2 2 6 2 2" xfId="2033" xr:uid="{D5684D10-03D7-4F21-B7A2-EE13DAC60443}"/>
    <cellStyle name="Normal 8 2 2 6 3" xfId="2034" xr:uid="{EC4BD2CE-8B90-4721-BDE4-300B2F014CCE}"/>
    <cellStyle name="Normal 8 2 2 6 4" xfId="3732" xr:uid="{A5ADA550-AFD6-4670-AE94-EAC3A47A0B0A}"/>
    <cellStyle name="Normal 8 2 2 7" xfId="2035" xr:uid="{2C14315D-9ADE-441D-B59A-7A6E25341845}"/>
    <cellStyle name="Normal 8 2 2 7 2" xfId="2036" xr:uid="{CAB6575E-041C-4F2C-8630-65E903DEEC5A}"/>
    <cellStyle name="Normal 8 2 2 8" xfId="2037" xr:uid="{4ED91BCB-8673-4EC3-A184-69F841C8004A}"/>
    <cellStyle name="Normal 8 2 2 9" xfId="3733" xr:uid="{F8FB1B59-A522-4BAC-B047-5EC7FE537E15}"/>
    <cellStyle name="Normal 8 2 3" xfId="153" xr:uid="{1475A736-7348-450E-A365-C7F5D6B8AF16}"/>
    <cellStyle name="Normal 8 2 3 2" xfId="154" xr:uid="{24769871-425C-49F5-9991-9B73E78B901C}"/>
    <cellStyle name="Normal 8 2 3 2 2" xfId="768" xr:uid="{539F71E2-0A1E-42B4-B9D4-E78605A6CFED}"/>
    <cellStyle name="Normal 8 2 3 2 2 2" xfId="769" xr:uid="{8293F315-F9A8-425F-8F6A-8A4A383508FE}"/>
    <cellStyle name="Normal 8 2 3 2 2 2 2" xfId="2038" xr:uid="{9D23C94C-F845-4A32-98AD-1931FA74A2FA}"/>
    <cellStyle name="Normal 8 2 3 2 2 2 2 2" xfId="2039" xr:uid="{6C95FDC2-4C6E-4398-AE5A-540A8BE4AC1A}"/>
    <cellStyle name="Normal 8 2 3 2 2 2 3" xfId="2040" xr:uid="{D0E64BD3-3C4D-43A7-8DEE-8FC72E756BDE}"/>
    <cellStyle name="Normal 8 2 3 2 2 3" xfId="2041" xr:uid="{9D784C49-B802-4816-8CFF-D0F1BB00BB97}"/>
    <cellStyle name="Normal 8 2 3 2 2 3 2" xfId="2042" xr:uid="{DCB2D05D-1D44-4B08-9A2C-A37A05F75C84}"/>
    <cellStyle name="Normal 8 2 3 2 2 4" xfId="2043" xr:uid="{3E48456E-2543-4ECA-98E4-177B6FB2AB5E}"/>
    <cellStyle name="Normal 8 2 3 2 3" xfId="770" xr:uid="{4032E7AE-3063-46A9-900C-9C70867E3FFB}"/>
    <cellStyle name="Normal 8 2 3 2 3 2" xfId="2044" xr:uid="{39FE2610-C530-4C41-BB68-C7C192E20EE6}"/>
    <cellStyle name="Normal 8 2 3 2 3 2 2" xfId="2045" xr:uid="{98B14E51-41F9-4D27-8B6A-85FB245A01D1}"/>
    <cellStyle name="Normal 8 2 3 2 3 3" xfId="2046" xr:uid="{D87CD738-2199-4ACD-BE67-4A54208E24D0}"/>
    <cellStyle name="Normal 8 2 3 2 3 4" xfId="3734" xr:uid="{48486015-5969-4118-94BB-2C55911D1FC6}"/>
    <cellStyle name="Normal 8 2 3 2 4" xfId="2047" xr:uid="{9F171B48-7546-4147-8246-0B18C527D5FD}"/>
    <cellStyle name="Normal 8 2 3 2 4 2" xfId="2048" xr:uid="{5333BDF6-1E01-4769-9128-1D3E01F1F8D2}"/>
    <cellStyle name="Normal 8 2 3 2 5" xfId="2049" xr:uid="{0D97DCD8-B8DB-478A-844D-514DD05D6B52}"/>
    <cellStyle name="Normal 8 2 3 2 6" xfId="3735" xr:uid="{7E198A0A-BDF1-468F-85C0-D88C465F28D0}"/>
    <cellStyle name="Normal 8 2 3 3" xfId="379" xr:uid="{E99F16FF-775B-427D-9100-01DCFF7B27DF}"/>
    <cellStyle name="Normal 8 2 3 3 2" xfId="771" xr:uid="{53D64CBC-8F51-4D5A-B565-A9191B234C66}"/>
    <cellStyle name="Normal 8 2 3 3 2 2" xfId="772" xr:uid="{7E82BF32-7F08-4001-A383-680C6DCB7DD3}"/>
    <cellStyle name="Normal 8 2 3 3 2 2 2" xfId="2050" xr:uid="{17FC2F27-FB2D-414B-AD79-F96F638F53B2}"/>
    <cellStyle name="Normal 8 2 3 3 2 2 2 2" xfId="2051" xr:uid="{B84E1D6A-2458-45FF-910C-BC2A2DA7A405}"/>
    <cellStyle name="Normal 8 2 3 3 2 2 3" xfId="2052" xr:uid="{AAA7CB3A-18A9-4345-9ACB-F3DA2A59C552}"/>
    <cellStyle name="Normal 8 2 3 3 2 3" xfId="2053" xr:uid="{6BE80629-0A4E-4583-BA30-F7D7B5A647E7}"/>
    <cellStyle name="Normal 8 2 3 3 2 3 2" xfId="2054" xr:uid="{FE69728B-0A4C-44CA-BBC7-8F5C6D853DC4}"/>
    <cellStyle name="Normal 8 2 3 3 2 4" xfId="2055" xr:uid="{EC26F2F1-1E66-45F6-9385-522330EE0211}"/>
    <cellStyle name="Normal 8 2 3 3 3" xfId="773" xr:uid="{7FA96A8E-2EE6-4992-9EF7-6DC8E90303FB}"/>
    <cellStyle name="Normal 8 2 3 3 3 2" xfId="2056" xr:uid="{8DBD3FA7-B7BF-4E92-B813-771F391E39A6}"/>
    <cellStyle name="Normal 8 2 3 3 3 2 2" xfId="2057" xr:uid="{5AF0A182-6C2A-4422-BD26-2EAE85D3C08D}"/>
    <cellStyle name="Normal 8 2 3 3 3 3" xfId="2058" xr:uid="{0589F6B5-DCE0-40BA-AB84-A9C31921100A}"/>
    <cellStyle name="Normal 8 2 3 3 4" xfId="2059" xr:uid="{D90B5D9A-1788-41E8-945A-34F18AA2CC81}"/>
    <cellStyle name="Normal 8 2 3 3 4 2" xfId="2060" xr:uid="{8CD3290D-AFA8-4D7C-8C3F-A925C9F61912}"/>
    <cellStyle name="Normal 8 2 3 3 5" xfId="2061" xr:uid="{EEE912BC-9EF1-4B0C-A570-4510D561B607}"/>
    <cellStyle name="Normal 8 2 3 4" xfId="380" xr:uid="{ADC01C32-BC3E-49CA-812A-8244FBEA6F51}"/>
    <cellStyle name="Normal 8 2 3 4 2" xfId="774" xr:uid="{E2765578-E887-4DD2-8C0B-E7E30B0FCA13}"/>
    <cellStyle name="Normal 8 2 3 4 2 2" xfId="2062" xr:uid="{BFADA0B8-6CC0-479B-8384-E599D8978D1B}"/>
    <cellStyle name="Normal 8 2 3 4 2 2 2" xfId="2063" xr:uid="{580F0E83-BD11-495C-958E-AB4FA20676A8}"/>
    <cellStyle name="Normal 8 2 3 4 2 3" xfId="2064" xr:uid="{0AE45CAA-6F35-48B8-BC24-16624C42168D}"/>
    <cellStyle name="Normal 8 2 3 4 3" xfId="2065" xr:uid="{F7B46627-9E8D-48E7-8B85-EE844AAA51BF}"/>
    <cellStyle name="Normal 8 2 3 4 3 2" xfId="2066" xr:uid="{CB1D6DB1-E480-4136-AFE7-A905F7CE54E6}"/>
    <cellStyle name="Normal 8 2 3 4 4" xfId="2067" xr:uid="{51C0EA32-A16C-41CD-8B2A-8C33E6AF8618}"/>
    <cellStyle name="Normal 8 2 3 5" xfId="775" xr:uid="{8ACABD5D-71A0-4D88-BA09-6C60304221A3}"/>
    <cellStyle name="Normal 8 2 3 5 2" xfId="2068" xr:uid="{66E1DD80-64ED-4443-A961-3EB422F9D3CB}"/>
    <cellStyle name="Normal 8 2 3 5 2 2" xfId="2069" xr:uid="{BB2BD32D-266B-43AC-927D-5EC4AB4C7732}"/>
    <cellStyle name="Normal 8 2 3 5 3" xfId="2070" xr:uid="{4B7F6FC9-FD81-4BD5-ADD0-CFA4CDAFF124}"/>
    <cellStyle name="Normal 8 2 3 5 4" xfId="3736" xr:uid="{BB510750-75D4-48CB-8418-2304364DE96C}"/>
    <cellStyle name="Normal 8 2 3 6" xfId="2071" xr:uid="{F8EB3B87-DC97-42AC-9129-B5F263444035}"/>
    <cellStyle name="Normal 8 2 3 6 2" xfId="2072" xr:uid="{77A00403-5766-444E-9FA2-0D24BF63A73E}"/>
    <cellStyle name="Normal 8 2 3 7" xfId="2073" xr:uid="{B5E36FBA-5D11-4603-AD87-1A042840B761}"/>
    <cellStyle name="Normal 8 2 3 8" xfId="3737" xr:uid="{F6EC914C-43BE-4F03-8840-FFC0D5F02AC5}"/>
    <cellStyle name="Normal 8 2 4" xfId="155" xr:uid="{ED77FE3E-32A1-414A-A5F5-0A0DC9FD3908}"/>
    <cellStyle name="Normal 8 2 4 2" xfId="449" xr:uid="{4C917745-F917-4A21-A1A4-357AD5FBE3DB}"/>
    <cellStyle name="Normal 8 2 4 2 2" xfId="776" xr:uid="{5FA72978-B635-43D2-A49A-744707C45904}"/>
    <cellStyle name="Normal 8 2 4 2 2 2" xfId="2074" xr:uid="{8637158A-7FDC-48BB-B23E-4AE449D1ABFA}"/>
    <cellStyle name="Normal 8 2 4 2 2 2 2" xfId="2075" xr:uid="{D2FC33C8-1803-44C1-B234-D366A39A14B4}"/>
    <cellStyle name="Normal 8 2 4 2 2 3" xfId="2076" xr:uid="{E08F8A80-CE5A-4930-AAC2-3916D0B1588F}"/>
    <cellStyle name="Normal 8 2 4 2 2 4" xfId="3738" xr:uid="{36DB464A-652F-4278-9EB8-AA5B045F5A99}"/>
    <cellStyle name="Normal 8 2 4 2 3" xfId="2077" xr:uid="{00C85963-057D-4CBA-9BD2-0E1D4341FF2C}"/>
    <cellStyle name="Normal 8 2 4 2 3 2" xfId="2078" xr:uid="{1E2FDFFB-EE60-4AF9-8F71-EB63F6CF6F01}"/>
    <cellStyle name="Normal 8 2 4 2 4" xfId="2079" xr:uid="{26D98234-9ABE-4D19-BF04-7DF5050E9863}"/>
    <cellStyle name="Normal 8 2 4 2 5" xfId="3739" xr:uid="{431D3DBA-3711-4364-AC14-D4690294A19E}"/>
    <cellStyle name="Normal 8 2 4 3" xfId="777" xr:uid="{7719E14F-48E5-409E-B152-B6A86972B062}"/>
    <cellStyle name="Normal 8 2 4 3 2" xfId="2080" xr:uid="{0888CE60-BF82-4DC3-A21F-7C86C632DB25}"/>
    <cellStyle name="Normal 8 2 4 3 2 2" xfId="2081" xr:uid="{425608F1-3558-499D-BF63-A7B7CAA2E08C}"/>
    <cellStyle name="Normal 8 2 4 3 3" xfId="2082" xr:uid="{1EE1C807-5ED1-4871-AECE-3DB32FE03AB5}"/>
    <cellStyle name="Normal 8 2 4 3 4" xfId="3740" xr:uid="{DF7D311E-AA04-4757-98A0-5DBE3C872344}"/>
    <cellStyle name="Normal 8 2 4 4" xfId="2083" xr:uid="{CE6E1808-E181-4E50-8980-041FAE085E34}"/>
    <cellStyle name="Normal 8 2 4 4 2" xfId="2084" xr:uid="{F386C7FC-451B-4EC1-B204-C6B590502191}"/>
    <cellStyle name="Normal 8 2 4 4 3" xfId="3741" xr:uid="{BBAF1731-0C55-4A42-B7CB-4C304F7C1AEF}"/>
    <cellStyle name="Normal 8 2 4 4 4" xfId="3742" xr:uid="{6620AFDE-DD36-482D-B8B0-DD92F1B0E2A1}"/>
    <cellStyle name="Normal 8 2 4 5" xfId="2085" xr:uid="{51A2F371-2DAA-4712-8F6D-ED0950EBED0C}"/>
    <cellStyle name="Normal 8 2 4 6" xfId="3743" xr:uid="{37EE759B-3BF2-479F-B780-0B6D2D17F6B3}"/>
    <cellStyle name="Normal 8 2 4 7" xfId="3744" xr:uid="{30105CC5-FDC8-4CBE-8011-9AF5E93B4695}"/>
    <cellStyle name="Normal 8 2 5" xfId="381" xr:uid="{BB386F1C-4233-478A-A2D5-543392700F1F}"/>
    <cellStyle name="Normal 8 2 5 2" xfId="778" xr:uid="{2B25A1E3-0A27-4187-A252-FCBBA69F4757}"/>
    <cellStyle name="Normal 8 2 5 2 2" xfId="779" xr:uid="{092A95A3-5415-4836-9A1C-693422BB2645}"/>
    <cellStyle name="Normal 8 2 5 2 2 2" xfId="2086" xr:uid="{E2E1D09C-4875-4A04-AA6D-FB46F437E709}"/>
    <cellStyle name="Normal 8 2 5 2 2 2 2" xfId="2087" xr:uid="{575D3F6A-32AD-4061-8CEC-4449B9640F73}"/>
    <cellStyle name="Normal 8 2 5 2 2 3" xfId="2088" xr:uid="{43EB4858-D85F-4383-85E4-3E80DABAB1EF}"/>
    <cellStyle name="Normal 8 2 5 2 3" xfId="2089" xr:uid="{640D17B7-1252-4118-AE3F-AA1243427F75}"/>
    <cellStyle name="Normal 8 2 5 2 3 2" xfId="2090" xr:uid="{4BEA2E62-4266-4531-9143-A5B49A5D4508}"/>
    <cellStyle name="Normal 8 2 5 2 4" xfId="2091" xr:uid="{56E008E1-9C1E-4F71-AF5C-BDCFDD55C7D9}"/>
    <cellStyle name="Normal 8 2 5 3" xfId="780" xr:uid="{79864B7C-8D7B-47CF-8ABB-C28E6B592C36}"/>
    <cellStyle name="Normal 8 2 5 3 2" xfId="2092" xr:uid="{3E598DA6-AB2B-4B8A-B019-F2B1EBAFA035}"/>
    <cellStyle name="Normal 8 2 5 3 2 2" xfId="2093" xr:uid="{A491BD7D-92A7-4852-8E75-2C2A364B7821}"/>
    <cellStyle name="Normal 8 2 5 3 3" xfId="2094" xr:uid="{EA8083E4-84B3-424D-A2F5-B3F7F79DCA25}"/>
    <cellStyle name="Normal 8 2 5 3 4" xfId="3745" xr:uid="{43257E89-A501-4BC6-A8F5-0E3595EA9795}"/>
    <cellStyle name="Normal 8 2 5 4" xfId="2095" xr:uid="{1A0B157E-CA95-4F03-86BF-942FEAB17CB1}"/>
    <cellStyle name="Normal 8 2 5 4 2" xfId="2096" xr:uid="{A72753F5-F1C7-42F2-9F0E-17E04FF09873}"/>
    <cellStyle name="Normal 8 2 5 5" xfId="2097" xr:uid="{682C1613-7608-4F85-9A1E-245FB2996235}"/>
    <cellStyle name="Normal 8 2 5 6" xfId="3746" xr:uid="{49713195-2F27-4656-A653-047348E37874}"/>
    <cellStyle name="Normal 8 2 6" xfId="382" xr:uid="{1E3A3CFD-5438-40C1-9A8E-4C1F35E2BD31}"/>
    <cellStyle name="Normal 8 2 6 2" xfId="781" xr:uid="{2970C18B-C0EC-46DF-B014-3FE68557C659}"/>
    <cellStyle name="Normal 8 2 6 2 2" xfId="2098" xr:uid="{9D830BD0-A446-4E11-836E-D48A0BA2CA61}"/>
    <cellStyle name="Normal 8 2 6 2 2 2" xfId="2099" xr:uid="{CD7755DE-01FC-409F-BDD4-0CD1BF38B5BC}"/>
    <cellStyle name="Normal 8 2 6 2 3" xfId="2100" xr:uid="{CEE82570-321E-4D90-BEEB-D77DEC4DB6F4}"/>
    <cellStyle name="Normal 8 2 6 2 4" xfId="3747" xr:uid="{33857246-FEF9-4FB6-9EA6-03F5D6284BC2}"/>
    <cellStyle name="Normal 8 2 6 3" xfId="2101" xr:uid="{6926C7A0-9000-415E-BA53-861A4920E853}"/>
    <cellStyle name="Normal 8 2 6 3 2" xfId="2102" xr:uid="{68B2E8DE-7D73-4DB3-B37E-39A610B173F5}"/>
    <cellStyle name="Normal 8 2 6 4" xfId="2103" xr:uid="{6DC7535C-9A5B-467D-9B1C-A7F922352F8C}"/>
    <cellStyle name="Normal 8 2 6 5" xfId="3748" xr:uid="{C72C76BA-86ED-4248-B03B-8BEB1BE9F911}"/>
    <cellStyle name="Normal 8 2 7" xfId="782" xr:uid="{E815AE64-8BB9-420E-BEB0-C48AE0D12854}"/>
    <cellStyle name="Normal 8 2 7 2" xfId="2104" xr:uid="{2B3C377A-CCD8-4002-95CF-A3114AF5C9CC}"/>
    <cellStyle name="Normal 8 2 7 2 2" xfId="2105" xr:uid="{B47F4994-EDF2-4334-9203-0EF99C2C68D9}"/>
    <cellStyle name="Normal 8 2 7 3" xfId="2106" xr:uid="{386B01CD-8A9F-4694-92C9-9651D30AC725}"/>
    <cellStyle name="Normal 8 2 7 4" xfId="3749" xr:uid="{9FBC264B-1773-40C2-8BAE-D3BFBC982C87}"/>
    <cellStyle name="Normal 8 2 8" xfId="2107" xr:uid="{74B7CB10-2B90-4B2E-9732-969D894B9625}"/>
    <cellStyle name="Normal 8 2 8 2" xfId="2108" xr:uid="{47A983B5-751A-4591-B2DD-B58F647F1264}"/>
    <cellStyle name="Normal 8 2 8 3" xfId="3750" xr:uid="{9DE7019B-D510-427F-9932-F48E627767FD}"/>
    <cellStyle name="Normal 8 2 8 4" xfId="3751" xr:uid="{CF637A56-DF6F-4B5C-9EC8-B3FA70809A84}"/>
    <cellStyle name="Normal 8 2 9" xfId="2109" xr:uid="{ED937112-0A71-4247-82D1-642979BA5F44}"/>
    <cellStyle name="Normal 8 3" xfId="156" xr:uid="{E746C144-6E50-4781-9EF0-74178660A493}"/>
    <cellStyle name="Normal 8 3 10" xfId="3752" xr:uid="{72B3796D-CDFE-4ED9-A1FE-4E4E8F01089C}"/>
    <cellStyle name="Normal 8 3 11" xfId="3753" xr:uid="{3A6FBB85-B624-4E02-BD4D-CFEC62E33059}"/>
    <cellStyle name="Normal 8 3 2" xfId="157" xr:uid="{F5D86F00-2C85-471D-BB29-F0C3D339907D}"/>
    <cellStyle name="Normal 8 3 2 2" xfId="158" xr:uid="{8F856870-8C9D-4273-BE48-B10A24AFEC22}"/>
    <cellStyle name="Normal 8 3 2 2 2" xfId="383" xr:uid="{535D655E-5053-4970-88DB-98CE8CF26DC4}"/>
    <cellStyle name="Normal 8 3 2 2 2 2" xfId="783" xr:uid="{47E6AA1B-9746-4A13-BDA3-1BFA641FFFA2}"/>
    <cellStyle name="Normal 8 3 2 2 2 2 2" xfId="2110" xr:uid="{94E56ABE-0D32-4D5E-8A42-63AF5F50756C}"/>
    <cellStyle name="Normal 8 3 2 2 2 2 2 2" xfId="2111" xr:uid="{BD027D96-6B1E-4B97-9B92-F457DF42E6A4}"/>
    <cellStyle name="Normal 8 3 2 2 2 2 3" xfId="2112" xr:uid="{ABCC0DAA-E7FF-40F2-9C84-31D2C9D733B1}"/>
    <cellStyle name="Normal 8 3 2 2 2 2 4" xfId="3754" xr:uid="{3A7C9960-59B6-43EF-A67F-2E5B05CE66A2}"/>
    <cellStyle name="Normal 8 3 2 2 2 3" xfId="2113" xr:uid="{D7DBD288-CF86-4D58-90B6-180296ECDE4A}"/>
    <cellStyle name="Normal 8 3 2 2 2 3 2" xfId="2114" xr:uid="{B3266233-EE1D-441A-8474-264FBB20DB7E}"/>
    <cellStyle name="Normal 8 3 2 2 2 3 3" xfId="3755" xr:uid="{CECC5308-0246-46D6-A455-F8B3A5C0E633}"/>
    <cellStyle name="Normal 8 3 2 2 2 3 4" xfId="3756" xr:uid="{44B573D4-93ED-4BAC-81D8-625443580297}"/>
    <cellStyle name="Normal 8 3 2 2 2 4" xfId="2115" xr:uid="{FD60568A-D5CB-4CF8-B17B-954BC5D519B5}"/>
    <cellStyle name="Normal 8 3 2 2 2 5" xfId="3757" xr:uid="{811C56F7-CBFC-4484-ABBD-44314D418F2F}"/>
    <cellStyle name="Normal 8 3 2 2 2 6" xfId="3758" xr:uid="{3A4C8572-02E8-4CCA-857C-885C26F9C611}"/>
    <cellStyle name="Normal 8 3 2 2 3" xfId="784" xr:uid="{1D97A5D6-D7E4-4C13-B0C6-C64BB7743383}"/>
    <cellStyle name="Normal 8 3 2 2 3 2" xfId="2116" xr:uid="{457185E4-98B1-4136-8CE0-1BCF7D3B14A0}"/>
    <cellStyle name="Normal 8 3 2 2 3 2 2" xfId="2117" xr:uid="{05CC27D6-4BE0-419B-AFFD-7D634C641F22}"/>
    <cellStyle name="Normal 8 3 2 2 3 2 3" xfId="3759" xr:uid="{8E636BFE-2DFD-462F-97EF-FD1E0AE78E00}"/>
    <cellStyle name="Normal 8 3 2 2 3 2 4" xfId="3760" xr:uid="{D00D0597-4256-4660-8A20-28F1001A9539}"/>
    <cellStyle name="Normal 8 3 2 2 3 3" xfId="2118" xr:uid="{AE927116-5549-43DB-87CC-092DCDA0BC75}"/>
    <cellStyle name="Normal 8 3 2 2 3 4" xfId="3761" xr:uid="{24D2BF92-CC5A-4507-A81F-83B2FBD26589}"/>
    <cellStyle name="Normal 8 3 2 2 3 5" xfId="3762" xr:uid="{C4C457A9-1E19-4701-9914-298D570D624F}"/>
    <cellStyle name="Normal 8 3 2 2 4" xfId="2119" xr:uid="{FCD230AB-CCB4-43CC-B640-7631A6E9B82E}"/>
    <cellStyle name="Normal 8 3 2 2 4 2" xfId="2120" xr:uid="{E3E4462E-0FF8-4EB2-873A-1735794DD5AD}"/>
    <cellStyle name="Normal 8 3 2 2 4 3" xfId="3763" xr:uid="{60A1C914-0B47-4E35-96A8-11ECAA1039F6}"/>
    <cellStyle name="Normal 8 3 2 2 4 4" xfId="3764" xr:uid="{9C1BE6E1-6DB6-4BEB-90EB-DDC3B567B516}"/>
    <cellStyle name="Normal 8 3 2 2 5" xfId="2121" xr:uid="{506F574C-234B-45A3-8C7F-9174944D6BF4}"/>
    <cellStyle name="Normal 8 3 2 2 5 2" xfId="3765" xr:uid="{ED963405-5395-4B7A-A3B6-083CC0D994F7}"/>
    <cellStyle name="Normal 8 3 2 2 5 3" xfId="3766" xr:uid="{58048D6A-F0AA-486E-8F5B-1EA5616F255C}"/>
    <cellStyle name="Normal 8 3 2 2 5 4" xfId="3767" xr:uid="{ECC936AB-8295-4AA8-8FBA-B6900BED7655}"/>
    <cellStyle name="Normal 8 3 2 2 6" xfId="3768" xr:uid="{63B98DBC-59EA-4E4F-BD6D-5EEB9A384B2D}"/>
    <cellStyle name="Normal 8 3 2 2 7" xfId="3769" xr:uid="{2F3025CE-92B2-4615-AA1F-8FE15296B158}"/>
    <cellStyle name="Normal 8 3 2 2 8" xfId="3770" xr:uid="{06000C36-1B8F-4D20-B4AE-B0FAC053120D}"/>
    <cellStyle name="Normal 8 3 2 3" xfId="384" xr:uid="{A21970ED-2B2F-4F57-BE49-99FA0EBFAB26}"/>
    <cellStyle name="Normal 8 3 2 3 2" xfId="785" xr:uid="{CEC2CD7A-95B4-43FB-84D4-F26F05EA2920}"/>
    <cellStyle name="Normal 8 3 2 3 2 2" xfId="786" xr:uid="{59DE387B-17E4-4295-B584-80FD0DC5C53F}"/>
    <cellStyle name="Normal 8 3 2 3 2 2 2" xfId="2122" xr:uid="{56FE080E-FB5D-4910-9B6E-84E54A3B879D}"/>
    <cellStyle name="Normal 8 3 2 3 2 2 2 2" xfId="2123" xr:uid="{D56E87DC-8248-4721-9E8E-FC6F913194C4}"/>
    <cellStyle name="Normal 8 3 2 3 2 2 3" xfId="2124" xr:uid="{E4EDF1F4-C71A-428F-B0F7-DCFC4EFE6047}"/>
    <cellStyle name="Normal 8 3 2 3 2 3" xfId="2125" xr:uid="{1C7A48C0-7658-4882-8595-37B37EC84BFD}"/>
    <cellStyle name="Normal 8 3 2 3 2 3 2" xfId="2126" xr:uid="{27E5F888-68F2-4214-80D1-F94A96E39198}"/>
    <cellStyle name="Normal 8 3 2 3 2 4" xfId="2127" xr:uid="{EB04E769-4DA8-4329-B2D6-D1094B3F4ABC}"/>
    <cellStyle name="Normal 8 3 2 3 3" xfId="787" xr:uid="{2DC05D54-23E2-4BF3-A643-3124164CB7DB}"/>
    <cellStyle name="Normal 8 3 2 3 3 2" xfId="2128" xr:uid="{DCBC9247-F1B4-4DD2-97E0-E5A6713086CF}"/>
    <cellStyle name="Normal 8 3 2 3 3 2 2" xfId="2129" xr:uid="{137AC5A1-2F84-4300-9079-13951E5B931A}"/>
    <cellStyle name="Normal 8 3 2 3 3 3" xfId="2130" xr:uid="{589AFC45-E0C7-4505-BC48-594064B48C84}"/>
    <cellStyle name="Normal 8 3 2 3 3 4" xfId="3771" xr:uid="{09FB9A3A-B132-4A43-943E-1576E1EFF7C8}"/>
    <cellStyle name="Normal 8 3 2 3 4" xfId="2131" xr:uid="{EE5F4065-91B1-452C-9562-2F8DB4EBFD88}"/>
    <cellStyle name="Normal 8 3 2 3 4 2" xfId="2132" xr:uid="{3557D2DC-F006-4BD3-A33A-A4CADECA51D8}"/>
    <cellStyle name="Normal 8 3 2 3 5" xfId="2133" xr:uid="{5619F452-23ED-4657-8974-C507BC5998A6}"/>
    <cellStyle name="Normal 8 3 2 3 6" xfId="3772" xr:uid="{CF18ED07-5E39-4556-A8FC-F21A4367110E}"/>
    <cellStyle name="Normal 8 3 2 4" xfId="385" xr:uid="{BAF306D0-646C-4C48-9F16-26B8969C5206}"/>
    <cellStyle name="Normal 8 3 2 4 2" xfId="788" xr:uid="{790AD9E1-5D55-4960-9533-97D94CC76FBC}"/>
    <cellStyle name="Normal 8 3 2 4 2 2" xfId="2134" xr:uid="{CBD2A300-BD28-4AA5-AD10-A7430F80DD67}"/>
    <cellStyle name="Normal 8 3 2 4 2 2 2" xfId="2135" xr:uid="{A44B25F3-48DB-4AD9-93A2-9258756C5B75}"/>
    <cellStyle name="Normal 8 3 2 4 2 3" xfId="2136" xr:uid="{1ED202E0-8277-4E84-99A6-3812C217670D}"/>
    <cellStyle name="Normal 8 3 2 4 2 4" xfId="3773" xr:uid="{582C4BE3-DF37-4624-A2B8-B73EE427E59E}"/>
    <cellStyle name="Normal 8 3 2 4 3" xfId="2137" xr:uid="{88F08C6F-AD48-4005-BC8B-8739763A5D4E}"/>
    <cellStyle name="Normal 8 3 2 4 3 2" xfId="2138" xr:uid="{A98F55A3-3076-4A84-956E-A565CA5A41A9}"/>
    <cellStyle name="Normal 8 3 2 4 4" xfId="2139" xr:uid="{E14D7C84-0BED-4170-A1E8-46A59036C39F}"/>
    <cellStyle name="Normal 8 3 2 4 5" xfId="3774" xr:uid="{8F942C37-9D8C-423E-9F19-223F7826512D}"/>
    <cellStyle name="Normal 8 3 2 5" xfId="386" xr:uid="{78541507-411B-4DC5-9902-C01C2E082E51}"/>
    <cellStyle name="Normal 8 3 2 5 2" xfId="2140" xr:uid="{86AC56FD-7125-4CC3-8092-48D253BB34C7}"/>
    <cellStyle name="Normal 8 3 2 5 2 2" xfId="2141" xr:uid="{00E247A9-7E6F-47CD-AA48-90BC4C55E94C}"/>
    <cellStyle name="Normal 8 3 2 5 3" xfId="2142" xr:uid="{40BBDF3F-AB14-49C4-BF53-187CEDB13909}"/>
    <cellStyle name="Normal 8 3 2 5 4" xfId="3775" xr:uid="{AA7DD2AF-A25F-4A67-BDAA-39B54CCC3672}"/>
    <cellStyle name="Normal 8 3 2 6" xfId="2143" xr:uid="{44813968-9467-4EAA-8109-0B9E9CA6B2C1}"/>
    <cellStyle name="Normal 8 3 2 6 2" xfId="2144" xr:uid="{4275403F-FA6E-4F47-AE28-E68769574381}"/>
    <cellStyle name="Normal 8 3 2 6 3" xfId="3776" xr:uid="{D6568405-CF99-4447-85AB-1BE035EBE4D5}"/>
    <cellStyle name="Normal 8 3 2 6 4" xfId="3777" xr:uid="{340C0370-E058-427C-B00B-E6FDE7318B10}"/>
    <cellStyle name="Normal 8 3 2 7" xfId="2145" xr:uid="{E90385F3-A9C7-49DA-98E8-A59B9AAAD8D1}"/>
    <cellStyle name="Normal 8 3 2 8" xfId="3778" xr:uid="{B559E02F-79B8-42E1-8D33-494A537D18C0}"/>
    <cellStyle name="Normal 8 3 2 9" xfId="3779" xr:uid="{003EFA27-BD59-41A6-A3C5-428659B3A478}"/>
    <cellStyle name="Normal 8 3 3" xfId="159" xr:uid="{DB05E06A-742D-406D-8101-E7D9DD4AEF4B}"/>
    <cellStyle name="Normal 8 3 3 2" xfId="160" xr:uid="{1516A77E-8F61-4CF7-9F51-5AE3DF62FAC5}"/>
    <cellStyle name="Normal 8 3 3 2 2" xfId="789" xr:uid="{57657D25-829A-4D02-B990-BB7250423335}"/>
    <cellStyle name="Normal 8 3 3 2 2 2" xfId="2146" xr:uid="{C54E3311-9AC0-4054-8627-62980AA019D4}"/>
    <cellStyle name="Normal 8 3 3 2 2 2 2" xfId="2147" xr:uid="{B57FC5C1-C569-4268-8A3F-3EC8D18000A5}"/>
    <cellStyle name="Normal 8 3 3 2 2 2 2 2" xfId="4492" xr:uid="{24C390B2-BF76-4258-BFFC-711BE3242605}"/>
    <cellStyle name="Normal 8 3 3 2 2 2 3" xfId="4493" xr:uid="{DB291354-93F5-4B1F-B857-523544CB0E02}"/>
    <cellStyle name="Normal 8 3 3 2 2 3" xfId="2148" xr:uid="{D05CE2CE-03FA-48E8-9DB7-ED4B64C67014}"/>
    <cellStyle name="Normal 8 3 3 2 2 3 2" xfId="4494" xr:uid="{E8B4F994-3C22-4A44-8076-7ECA63A0E73B}"/>
    <cellStyle name="Normal 8 3 3 2 2 4" xfId="3780" xr:uid="{FD01252C-7880-497C-AD2B-DD6600681BAC}"/>
    <cellStyle name="Normal 8 3 3 2 3" xfId="2149" xr:uid="{645C150D-66CD-481D-ADB8-CA10D5331DC1}"/>
    <cellStyle name="Normal 8 3 3 2 3 2" xfId="2150" xr:uid="{A91266D4-55F2-4F0A-8B9D-062C57457D39}"/>
    <cellStyle name="Normal 8 3 3 2 3 2 2" xfId="4495" xr:uid="{D5E430D6-BBA6-4EF0-AC38-D8B694970CC0}"/>
    <cellStyle name="Normal 8 3 3 2 3 3" xfId="3781" xr:uid="{7F746EC2-E208-49DD-8E6D-4080B381C716}"/>
    <cellStyle name="Normal 8 3 3 2 3 4" xfId="3782" xr:uid="{0EB55E76-770D-40DA-87EF-DC5ABB8D54D9}"/>
    <cellStyle name="Normal 8 3 3 2 4" xfId="2151" xr:uid="{18588A3A-B372-4D17-9DD6-E4AE662DA177}"/>
    <cellStyle name="Normal 8 3 3 2 4 2" xfId="4496" xr:uid="{C9473424-C521-4742-95FD-28C3EE9F9BAD}"/>
    <cellStyle name="Normal 8 3 3 2 5" xfId="3783" xr:uid="{90756377-89D3-4E9E-A6FD-5559C1F9B315}"/>
    <cellStyle name="Normal 8 3 3 2 6" xfId="3784" xr:uid="{933ACE12-0772-42E0-82ED-171BA24886B0}"/>
    <cellStyle name="Normal 8 3 3 3" xfId="387" xr:uid="{E621F954-7627-4214-9604-3ADF1A282E4B}"/>
    <cellStyle name="Normal 8 3 3 3 2" xfId="2152" xr:uid="{399281FE-F669-4D5D-9B6A-2DC81C51EF82}"/>
    <cellStyle name="Normal 8 3 3 3 2 2" xfId="2153" xr:uid="{E7AF5AB9-E0E9-4012-A39C-64E8DA01D13F}"/>
    <cellStyle name="Normal 8 3 3 3 2 2 2" xfId="4497" xr:uid="{6923F82F-9BDC-4EC1-B65B-05181647B4F2}"/>
    <cellStyle name="Normal 8 3 3 3 2 3" xfId="3785" xr:uid="{39B59C7B-F4A0-48FC-9057-4448D45A4425}"/>
    <cellStyle name="Normal 8 3 3 3 2 4" xfId="3786" xr:uid="{25280AB9-2369-4558-8275-C00F7B3A3815}"/>
    <cellStyle name="Normal 8 3 3 3 3" xfId="2154" xr:uid="{988D9C8D-5413-43B5-B466-15AF19271E69}"/>
    <cellStyle name="Normal 8 3 3 3 3 2" xfId="4498" xr:uid="{4989BA05-A566-439A-9907-AB0B8C64A928}"/>
    <cellStyle name="Normal 8 3 3 3 4" xfId="3787" xr:uid="{2F987F48-4956-4A81-970B-D81F15CD528B}"/>
    <cellStyle name="Normal 8 3 3 3 5" xfId="3788" xr:uid="{B60EB78A-00C7-4A84-A168-D5A1F691A18F}"/>
    <cellStyle name="Normal 8 3 3 4" xfId="2155" xr:uid="{E47221B7-88BF-4D0E-BEF9-08238651A357}"/>
    <cellStyle name="Normal 8 3 3 4 2" xfId="2156" xr:uid="{8D608356-8F5B-4E7A-BEB2-1150689F69F3}"/>
    <cellStyle name="Normal 8 3 3 4 2 2" xfId="4499" xr:uid="{FCA24317-0857-4054-B3B6-9EBC9A78941A}"/>
    <cellStyle name="Normal 8 3 3 4 3" xfId="3789" xr:uid="{3A61EE3F-7B81-4F03-8D3D-AE2DBFDEBC64}"/>
    <cellStyle name="Normal 8 3 3 4 4" xfId="3790" xr:uid="{A86C22B8-D529-4B6C-97FD-1F8705EBFD8D}"/>
    <cellStyle name="Normal 8 3 3 5" xfId="2157" xr:uid="{C28EEE07-AE9D-4C4E-A950-DE65DDE44974}"/>
    <cellStyle name="Normal 8 3 3 5 2" xfId="3791" xr:uid="{0BAA9C9D-9584-4498-A0E8-CAC2FF2EB85B}"/>
    <cellStyle name="Normal 8 3 3 5 3" xfId="3792" xr:uid="{A6366B78-18AE-4986-8F68-56862196199B}"/>
    <cellStyle name="Normal 8 3 3 5 4" xfId="3793" xr:uid="{E7E72C42-1C6B-4D54-BB15-A2A3E6C9DAE1}"/>
    <cellStyle name="Normal 8 3 3 6" xfId="3794" xr:uid="{037C2732-10A8-4E4C-AC4B-6FA758CCB6F9}"/>
    <cellStyle name="Normal 8 3 3 7" xfId="3795" xr:uid="{81EA1935-4148-4CB7-B142-68CC418FF024}"/>
    <cellStyle name="Normal 8 3 3 8" xfId="3796" xr:uid="{6EEE708C-AB90-49B1-A4F0-3015A065C88C}"/>
    <cellStyle name="Normal 8 3 4" xfId="161" xr:uid="{0202E184-F254-456F-9327-035B074E7A26}"/>
    <cellStyle name="Normal 8 3 4 2" xfId="790" xr:uid="{A4C27153-7DDF-4105-91AC-FBB323ED6C9F}"/>
    <cellStyle name="Normal 8 3 4 2 2" xfId="791" xr:uid="{39B9B426-DBF9-455B-BBCD-0CAFD9763C43}"/>
    <cellStyle name="Normal 8 3 4 2 2 2" xfId="2158" xr:uid="{B527CDEF-0756-4CF1-BD28-6AF3FD1C5044}"/>
    <cellStyle name="Normal 8 3 4 2 2 2 2" xfId="2159" xr:uid="{2BBD8CB2-D2EB-4D2B-8C1F-4FAA76171CA7}"/>
    <cellStyle name="Normal 8 3 4 2 2 3" xfId="2160" xr:uid="{1C640A08-39E0-4A62-83B1-4E1721D1CFBF}"/>
    <cellStyle name="Normal 8 3 4 2 2 4" xfId="3797" xr:uid="{678734E9-3EC5-4B36-96C5-F92A8491D30C}"/>
    <cellStyle name="Normal 8 3 4 2 3" xfId="2161" xr:uid="{B3C35B99-1800-47BF-B351-4D648469E672}"/>
    <cellStyle name="Normal 8 3 4 2 3 2" xfId="2162" xr:uid="{A3BE52A1-8C5D-4E27-A728-C94A37344B69}"/>
    <cellStyle name="Normal 8 3 4 2 4" xfId="2163" xr:uid="{B9177035-5A68-4D2C-B64C-1378846453B1}"/>
    <cellStyle name="Normal 8 3 4 2 5" xfId="3798" xr:uid="{2A46C68C-A379-4740-AE87-32BB8B044521}"/>
    <cellStyle name="Normal 8 3 4 3" xfId="792" xr:uid="{730C8D15-EBD2-4B0B-8B0E-77A2256A2FFE}"/>
    <cellStyle name="Normal 8 3 4 3 2" xfId="2164" xr:uid="{BFA93CAD-5DCC-480E-9C19-C5E84E4DC92F}"/>
    <cellStyle name="Normal 8 3 4 3 2 2" xfId="2165" xr:uid="{682DB732-8123-4ACF-8F4F-13C5EC8BCA78}"/>
    <cellStyle name="Normal 8 3 4 3 3" xfId="2166" xr:uid="{B4171234-5793-4131-A66A-9DE30E177F89}"/>
    <cellStyle name="Normal 8 3 4 3 4" xfId="3799" xr:uid="{1CC86FD2-E510-475F-9117-E415DC99A8A9}"/>
    <cellStyle name="Normal 8 3 4 4" xfId="2167" xr:uid="{3899D966-080B-4B4C-9EFC-E0DABD292B1F}"/>
    <cellStyle name="Normal 8 3 4 4 2" xfId="2168" xr:uid="{C166ACD0-C7CA-4AB7-B8FE-811D83BF3D2E}"/>
    <cellStyle name="Normal 8 3 4 4 3" xfId="3800" xr:uid="{4526AA5D-59B0-41BA-B068-0AC23FC1AA7C}"/>
    <cellStyle name="Normal 8 3 4 4 4" xfId="3801" xr:uid="{EF64C012-5EB0-4AAA-9F1A-03B79491CC75}"/>
    <cellStyle name="Normal 8 3 4 5" xfId="2169" xr:uid="{4F05E065-7F96-40B6-B806-35C63354A9F9}"/>
    <cellStyle name="Normal 8 3 4 6" xfId="3802" xr:uid="{C5A35B69-C5EF-4281-8CB9-BA9A3A8F023D}"/>
    <cellStyle name="Normal 8 3 4 7" xfId="3803" xr:uid="{B95D9684-58B2-4889-AADC-2AF3BA49CFC8}"/>
    <cellStyle name="Normal 8 3 5" xfId="388" xr:uid="{65737EFD-ADD3-4995-A5CB-15786F7FA19F}"/>
    <cellStyle name="Normal 8 3 5 2" xfId="793" xr:uid="{FF13BEC0-5018-47B2-8B95-622B99D6E86C}"/>
    <cellStyle name="Normal 8 3 5 2 2" xfId="2170" xr:uid="{88EEF9DC-71C3-4E7E-848A-3C3A8046A5A3}"/>
    <cellStyle name="Normal 8 3 5 2 2 2" xfId="2171" xr:uid="{FEF03502-EFD8-40F1-8C6A-3BB4D466A964}"/>
    <cellStyle name="Normal 8 3 5 2 3" xfId="2172" xr:uid="{F28EE642-B14E-44EF-B376-E2BD7DF8BB22}"/>
    <cellStyle name="Normal 8 3 5 2 4" xfId="3804" xr:uid="{5A8FF239-2460-4A99-9B13-7B345A3F0151}"/>
    <cellStyle name="Normal 8 3 5 3" xfId="2173" xr:uid="{1AF12C4F-FC0E-42AD-A2E8-1D624716A58F}"/>
    <cellStyle name="Normal 8 3 5 3 2" xfId="2174" xr:uid="{7D4E921B-C931-43CA-B7B2-89BD9C3AA8EF}"/>
    <cellStyle name="Normal 8 3 5 3 3" xfId="3805" xr:uid="{D43CB6F6-2CA4-4ADB-AFC4-1D185B3D11AB}"/>
    <cellStyle name="Normal 8 3 5 3 4" xfId="3806" xr:uid="{9BCCBEAA-55C3-4F9A-8C17-641685257CC2}"/>
    <cellStyle name="Normal 8 3 5 4" xfId="2175" xr:uid="{0F80E084-9E28-4BFD-8EF2-B5C27E729B34}"/>
    <cellStyle name="Normal 8 3 5 5" xfId="3807" xr:uid="{B37C38CC-F1E0-4950-A3A9-C1020A59CC0B}"/>
    <cellStyle name="Normal 8 3 5 6" xfId="3808" xr:uid="{335801D4-5501-4384-BC95-0201D20980EF}"/>
    <cellStyle name="Normal 8 3 6" xfId="389" xr:uid="{D1268EBE-51AE-49B8-B0BB-82EB328DAA21}"/>
    <cellStyle name="Normal 8 3 6 2" xfId="2176" xr:uid="{DD1AE30B-A5C0-496A-9D98-0508B7067FE0}"/>
    <cellStyle name="Normal 8 3 6 2 2" xfId="2177" xr:uid="{75268869-9D6D-40D7-8236-F725A36E4F35}"/>
    <cellStyle name="Normal 8 3 6 2 3" xfId="3809" xr:uid="{D87E1E7E-1712-4DD5-9FDF-EF95D40C87C0}"/>
    <cellStyle name="Normal 8 3 6 2 4" xfId="3810" xr:uid="{8A8C32E1-6356-4046-AA17-8A7EA1029684}"/>
    <cellStyle name="Normal 8 3 6 3" xfId="2178" xr:uid="{D463FA44-2665-4C40-8DDC-2A7D5669F8E9}"/>
    <cellStyle name="Normal 8 3 6 4" xfId="3811" xr:uid="{08FB05EE-D68C-4031-8AC9-41305125FD41}"/>
    <cellStyle name="Normal 8 3 6 5" xfId="3812" xr:uid="{13E33CD2-AA97-49E4-BD43-B6EC41A9F535}"/>
    <cellStyle name="Normal 8 3 7" xfId="2179" xr:uid="{8BA18746-0C99-4693-B8F2-AEC1F4BEBFCA}"/>
    <cellStyle name="Normal 8 3 7 2" xfId="2180" xr:uid="{DF83407A-D8EA-4A66-9FB8-29ADA304F7CB}"/>
    <cellStyle name="Normal 8 3 7 3" xfId="3813" xr:uid="{30245A50-716D-4120-9F5D-661E8438303C}"/>
    <cellStyle name="Normal 8 3 7 4" xfId="3814" xr:uid="{BB7BDCBB-7961-442B-B353-BF038A3F72B3}"/>
    <cellStyle name="Normal 8 3 8" xfId="2181" xr:uid="{1BA79158-852A-4796-9C57-73F80307A897}"/>
    <cellStyle name="Normal 8 3 8 2" xfId="3815" xr:uid="{5B093B03-DE9E-4635-B3A5-2C60AFCF07E8}"/>
    <cellStyle name="Normal 8 3 8 3" xfId="3816" xr:uid="{3CD0AA23-3A17-4D9D-A05A-0AA36C2BEBB5}"/>
    <cellStyle name="Normal 8 3 8 4" xfId="3817" xr:uid="{144EA0A2-0433-430B-96EF-0ABB474EA95D}"/>
    <cellStyle name="Normal 8 3 9" xfId="3818" xr:uid="{5AE9371F-C540-4E99-B1DB-156EB6F41288}"/>
    <cellStyle name="Normal 8 4" xfId="162" xr:uid="{3BFD7056-457F-4E59-B3C1-ED3F3B9F77AE}"/>
    <cellStyle name="Normal 8 4 10" xfId="3819" xr:uid="{3D5F0590-165D-43B0-BB68-B0BD5519DCA9}"/>
    <cellStyle name="Normal 8 4 11" xfId="3820" xr:uid="{51A8A8C3-ADAB-4F7D-B0D3-3EF7E7A33156}"/>
    <cellStyle name="Normal 8 4 2" xfId="163" xr:uid="{9D88C702-6A2C-4549-A4E2-EC804E6FABEB}"/>
    <cellStyle name="Normal 8 4 2 2" xfId="390" xr:uid="{90E61C21-7274-44CB-A2A5-3BB57834FC0D}"/>
    <cellStyle name="Normal 8 4 2 2 2" xfId="794" xr:uid="{06BF3E9A-8F0B-463C-94B0-9346BBC8D685}"/>
    <cellStyle name="Normal 8 4 2 2 2 2" xfId="795" xr:uid="{061E2CB8-C1B9-48C0-B8BA-60E19DAF1BDC}"/>
    <cellStyle name="Normal 8 4 2 2 2 2 2" xfId="2182" xr:uid="{7EA0A534-DFE8-4B41-9253-CF4EE43A4F04}"/>
    <cellStyle name="Normal 8 4 2 2 2 2 3" xfId="3821" xr:uid="{FA66B064-D780-4DA6-A45F-E003A5E89AED}"/>
    <cellStyle name="Normal 8 4 2 2 2 2 4" xfId="3822" xr:uid="{1027FDCF-3883-4D89-B8BB-85DC540961C7}"/>
    <cellStyle name="Normal 8 4 2 2 2 3" xfId="2183" xr:uid="{B6895FCA-F3D4-4A63-979E-6C738F8D1939}"/>
    <cellStyle name="Normal 8 4 2 2 2 3 2" xfId="3823" xr:uid="{A2B45210-191B-43D1-A921-8DBAB1CE6226}"/>
    <cellStyle name="Normal 8 4 2 2 2 3 3" xfId="3824" xr:uid="{5732AAB9-457A-4C15-8FDD-F3863CC2CB1D}"/>
    <cellStyle name="Normal 8 4 2 2 2 3 4" xfId="3825" xr:uid="{7DDBA1E1-75E2-45DB-AFEB-CA5FE76BDA9C}"/>
    <cellStyle name="Normal 8 4 2 2 2 4" xfId="3826" xr:uid="{95DB49A6-FFE9-445A-A50C-F5DB3E878C2D}"/>
    <cellStyle name="Normal 8 4 2 2 2 5" xfId="3827" xr:uid="{A7317073-722A-47CA-A842-DA04E5551059}"/>
    <cellStyle name="Normal 8 4 2 2 2 6" xfId="3828" xr:uid="{31AC0783-F27B-4013-994C-E075C3417AB4}"/>
    <cellStyle name="Normal 8 4 2 2 3" xfId="796" xr:uid="{AF2A2EA5-84BE-4401-BE8C-A9C9AAC715FE}"/>
    <cellStyle name="Normal 8 4 2 2 3 2" xfId="2184" xr:uid="{6DB6B2CA-8FAD-4E94-9A96-2416F8E24413}"/>
    <cellStyle name="Normal 8 4 2 2 3 2 2" xfId="3829" xr:uid="{7E83D0A4-D937-4CCD-853B-5E758202681A}"/>
    <cellStyle name="Normal 8 4 2 2 3 2 3" xfId="3830" xr:uid="{0434C7FF-D98A-402B-8B20-11F7459148E7}"/>
    <cellStyle name="Normal 8 4 2 2 3 2 4" xfId="3831" xr:uid="{5C35CDE6-C2C0-41DC-82B8-0C475ABC69D8}"/>
    <cellStyle name="Normal 8 4 2 2 3 3" xfId="3832" xr:uid="{A2A748DC-4F03-4E54-B3DA-C432EE5C0898}"/>
    <cellStyle name="Normal 8 4 2 2 3 4" xfId="3833" xr:uid="{EC8E005F-BE28-4577-A2A6-F13D33B53F8A}"/>
    <cellStyle name="Normal 8 4 2 2 3 5" xfId="3834" xr:uid="{A2084A22-DB6A-46C2-8A34-784C9F3A66AA}"/>
    <cellStyle name="Normal 8 4 2 2 4" xfId="2185" xr:uid="{0B037C85-3FE2-4E62-BCAE-B13318127767}"/>
    <cellStyle name="Normal 8 4 2 2 4 2" xfId="3835" xr:uid="{36DBC3F8-8897-460E-959F-5DEC4B01674A}"/>
    <cellStyle name="Normal 8 4 2 2 4 3" xfId="3836" xr:uid="{784F3B1D-C4B7-4D37-8318-B68D970A54F6}"/>
    <cellStyle name="Normal 8 4 2 2 4 4" xfId="3837" xr:uid="{2BEE1BE1-FE85-4DE0-97DA-DFCF2B588A0C}"/>
    <cellStyle name="Normal 8 4 2 2 5" xfId="3838" xr:uid="{2C54C790-FB2C-4E7A-AED2-29ACECED040B}"/>
    <cellStyle name="Normal 8 4 2 2 5 2" xfId="3839" xr:uid="{E705906B-3633-4E3C-ACB6-AB1A1949188C}"/>
    <cellStyle name="Normal 8 4 2 2 5 3" xfId="3840" xr:uid="{7E89AEEC-3EEB-4FF6-9D8B-D16B7C250FF2}"/>
    <cellStyle name="Normal 8 4 2 2 5 4" xfId="3841" xr:uid="{9015C6C0-0655-4014-BFAA-8D82F7EEFC15}"/>
    <cellStyle name="Normal 8 4 2 2 6" xfId="3842" xr:uid="{549C6F1E-1B3F-41EB-96B3-B710A1CB0169}"/>
    <cellStyle name="Normal 8 4 2 2 7" xfId="3843" xr:uid="{48960ED4-C895-4EAD-BAEE-5D8C22900BE5}"/>
    <cellStyle name="Normal 8 4 2 2 8" xfId="3844" xr:uid="{E71A0120-955A-432F-B64D-3820DBCCD55D}"/>
    <cellStyle name="Normal 8 4 2 3" xfId="797" xr:uid="{8548CD2B-96EA-47CF-B0AD-99C063BC6810}"/>
    <cellStyle name="Normal 8 4 2 3 2" xfId="798" xr:uid="{63AD213F-BE8A-496D-AFC4-352635968804}"/>
    <cellStyle name="Normal 8 4 2 3 2 2" xfId="799" xr:uid="{FB649920-774A-4CD4-8111-EE2FD2D03212}"/>
    <cellStyle name="Normal 8 4 2 3 2 3" xfId="3845" xr:uid="{85E41D8E-1346-4E63-8CD1-E4D22A2C6810}"/>
    <cellStyle name="Normal 8 4 2 3 2 4" xfId="3846" xr:uid="{73395117-A114-46EB-94BC-52F3B765C4EC}"/>
    <cellStyle name="Normal 8 4 2 3 3" xfId="800" xr:uid="{4C99BBCC-DE58-4D91-A3A0-6EB35718AEB6}"/>
    <cellStyle name="Normal 8 4 2 3 3 2" xfId="3847" xr:uid="{2AF7BB41-4B1C-4C6D-B238-3FEA36D111A5}"/>
    <cellStyle name="Normal 8 4 2 3 3 3" xfId="3848" xr:uid="{4F23567A-D7BD-42F8-90AB-0666186B362B}"/>
    <cellStyle name="Normal 8 4 2 3 3 4" xfId="3849" xr:uid="{05EB47B9-5FC5-4C38-A4F9-660917F7886E}"/>
    <cellStyle name="Normal 8 4 2 3 4" xfId="3850" xr:uid="{F3F09938-6E4A-43CA-ACD1-EC80376363B3}"/>
    <cellStyle name="Normal 8 4 2 3 5" xfId="3851" xr:uid="{FC15989C-912F-4BA6-AFCF-4EA48E0251F6}"/>
    <cellStyle name="Normal 8 4 2 3 6" xfId="3852" xr:uid="{36EEA378-C84D-4A69-92D0-A81D73C8CFE2}"/>
    <cellStyle name="Normal 8 4 2 4" xfId="801" xr:uid="{C6220230-2A3B-4577-866C-2FD17473EC72}"/>
    <cellStyle name="Normal 8 4 2 4 2" xfId="802" xr:uid="{3D957428-0256-4704-892E-A70FBEC721DD}"/>
    <cellStyle name="Normal 8 4 2 4 2 2" xfId="3853" xr:uid="{875E4136-1C0E-41E7-99C8-AAB46BB5C284}"/>
    <cellStyle name="Normal 8 4 2 4 2 3" xfId="3854" xr:uid="{FD970008-056B-401F-ACD9-F48D2848B349}"/>
    <cellStyle name="Normal 8 4 2 4 2 4" xfId="3855" xr:uid="{4A58E244-784C-403E-925A-73F18D0E1752}"/>
    <cellStyle name="Normal 8 4 2 4 3" xfId="3856" xr:uid="{3D8959BB-49D4-4608-981B-C2B75873FAAF}"/>
    <cellStyle name="Normal 8 4 2 4 4" xfId="3857" xr:uid="{279B5724-E21A-42F0-BB0B-FE7CC1201AA7}"/>
    <cellStyle name="Normal 8 4 2 4 5" xfId="3858" xr:uid="{B36F0931-FB31-469F-A3CB-1708D905B32C}"/>
    <cellStyle name="Normal 8 4 2 5" xfId="803" xr:uid="{6DD9BCB0-0B70-4C3E-8A44-944BAA63D08F}"/>
    <cellStyle name="Normal 8 4 2 5 2" xfId="3859" xr:uid="{4D4FD4D9-BCE2-464D-9730-65D79F654AD6}"/>
    <cellStyle name="Normal 8 4 2 5 3" xfId="3860" xr:uid="{D9373BE1-677A-4A67-B037-175F90B28C9E}"/>
    <cellStyle name="Normal 8 4 2 5 4" xfId="3861" xr:uid="{2149D4C9-43B8-43F4-8D37-0AAB0E23D4F5}"/>
    <cellStyle name="Normal 8 4 2 6" xfId="3862" xr:uid="{4FA074AA-824B-4837-A053-80F016EE9B1D}"/>
    <cellStyle name="Normal 8 4 2 6 2" xfId="3863" xr:uid="{341AE6A4-9A74-41E6-A36A-0C71F813F6CF}"/>
    <cellStyle name="Normal 8 4 2 6 3" xfId="3864" xr:uid="{16F0C659-51C8-4667-B48A-F6FE7B87851B}"/>
    <cellStyle name="Normal 8 4 2 6 4" xfId="3865" xr:uid="{310FBA93-9DED-423F-B88D-60ABEF9A2F42}"/>
    <cellStyle name="Normal 8 4 2 7" xfId="3866" xr:uid="{CB8FC158-C0AC-47D7-A13D-139F34B2F953}"/>
    <cellStyle name="Normal 8 4 2 8" xfId="3867" xr:uid="{8506FAB3-C0BF-44AF-A73E-4088CEB9B70A}"/>
    <cellStyle name="Normal 8 4 2 9" xfId="3868" xr:uid="{C6847936-A63C-437B-9ACA-A826209D8EC7}"/>
    <cellStyle name="Normal 8 4 3" xfId="391" xr:uid="{C293622B-84B2-4C54-A34B-660BBC9E074D}"/>
    <cellStyle name="Normal 8 4 3 2" xfId="804" xr:uid="{604BF7CE-D001-495C-AD25-1172F6323B2F}"/>
    <cellStyle name="Normal 8 4 3 2 2" xfId="805" xr:uid="{8A8308BD-222E-4129-AB0E-1AE0838DEFA6}"/>
    <cellStyle name="Normal 8 4 3 2 2 2" xfId="2186" xr:uid="{B6840DBE-8D73-44D0-9533-4BDAFE72E1F5}"/>
    <cellStyle name="Normal 8 4 3 2 2 2 2" xfId="2187" xr:uid="{3CE468C8-5CA1-424B-8753-E51D39876588}"/>
    <cellStyle name="Normal 8 4 3 2 2 3" xfId="2188" xr:uid="{B8DACAD3-9706-4345-A07F-18BE345C14E9}"/>
    <cellStyle name="Normal 8 4 3 2 2 4" xfId="3869" xr:uid="{2BA8DCFA-6CE3-4992-8222-3ACADBBBF63E}"/>
    <cellStyle name="Normal 8 4 3 2 3" xfId="2189" xr:uid="{25C22C96-05F9-444F-B59F-34836D1EE62C}"/>
    <cellStyle name="Normal 8 4 3 2 3 2" xfId="2190" xr:uid="{1383DC28-BF02-4BD2-8E60-D1E6956844F8}"/>
    <cellStyle name="Normal 8 4 3 2 3 3" xfId="3870" xr:uid="{9BDAB924-B793-4993-ABD4-004940154741}"/>
    <cellStyle name="Normal 8 4 3 2 3 4" xfId="3871" xr:uid="{7A2BBF8F-5ED1-4FAE-8CC4-46D8C85B0180}"/>
    <cellStyle name="Normal 8 4 3 2 4" xfId="2191" xr:uid="{934EA24D-49E1-453D-BB51-C12E71E5DCFC}"/>
    <cellStyle name="Normal 8 4 3 2 5" xfId="3872" xr:uid="{FA7437D7-5074-44C0-8175-222DDE52D848}"/>
    <cellStyle name="Normal 8 4 3 2 6" xfId="3873" xr:uid="{52889C02-4C43-4419-A1C1-3587070F1F42}"/>
    <cellStyle name="Normal 8 4 3 3" xfId="806" xr:uid="{4AC3D1A9-C076-4585-B0C2-3AC22B3B01D1}"/>
    <cellStyle name="Normal 8 4 3 3 2" xfId="2192" xr:uid="{9220EFAA-F8E4-4B46-9E53-188C7C7A204A}"/>
    <cellStyle name="Normal 8 4 3 3 2 2" xfId="2193" xr:uid="{0EEBE808-F620-4388-88AE-A15BA92BE4F5}"/>
    <cellStyle name="Normal 8 4 3 3 2 3" xfId="3874" xr:uid="{13BB9992-95B2-4ACB-9BFF-B6F0074FFE6A}"/>
    <cellStyle name="Normal 8 4 3 3 2 4" xfId="3875" xr:uid="{F1C777C5-195D-4D2D-8B95-C076A6DA9FF6}"/>
    <cellStyle name="Normal 8 4 3 3 3" xfId="2194" xr:uid="{E0C33531-9F67-486A-881B-78C8578B86BF}"/>
    <cellStyle name="Normal 8 4 3 3 4" xfId="3876" xr:uid="{99D26D0C-A12E-4976-A426-2D70F6865AA7}"/>
    <cellStyle name="Normal 8 4 3 3 5" xfId="3877" xr:uid="{6186F9A8-D182-42DB-B9BC-DDA0A486B0AD}"/>
    <cellStyle name="Normal 8 4 3 4" xfId="2195" xr:uid="{0FC6A833-0990-4A8B-B73C-2E1F0BA1F0FF}"/>
    <cellStyle name="Normal 8 4 3 4 2" xfId="2196" xr:uid="{3EE3ED5C-FF2E-4D5D-B3C3-885A25943A56}"/>
    <cellStyle name="Normal 8 4 3 4 3" xfId="3878" xr:uid="{6FD2248A-C648-4B49-B780-3BF284EE1F7A}"/>
    <cellStyle name="Normal 8 4 3 4 4" xfId="3879" xr:uid="{BFB907EF-52ED-4544-9C4E-A4523DBC1D31}"/>
    <cellStyle name="Normal 8 4 3 5" xfId="2197" xr:uid="{B80D7850-8170-4DBD-905E-F9EFAE3EF052}"/>
    <cellStyle name="Normal 8 4 3 5 2" xfId="3880" xr:uid="{BA28AAC3-99B6-4135-BEC0-2E0213A4851B}"/>
    <cellStyle name="Normal 8 4 3 5 3" xfId="3881" xr:uid="{68215428-B463-4A84-9B67-900302A50F3D}"/>
    <cellStyle name="Normal 8 4 3 5 4" xfId="3882" xr:uid="{A7B7CEF7-281D-4B87-9D88-81BBC9DC60E9}"/>
    <cellStyle name="Normal 8 4 3 6" xfId="3883" xr:uid="{6F50D128-F780-4BDA-A678-5F54AC47DAEC}"/>
    <cellStyle name="Normal 8 4 3 7" xfId="3884" xr:uid="{A140608B-818C-4D2F-BEF3-BD7B6E1A80C9}"/>
    <cellStyle name="Normal 8 4 3 8" xfId="3885" xr:uid="{3119E26B-6A63-4798-8B4B-709F2F9CF08A}"/>
    <cellStyle name="Normal 8 4 4" xfId="392" xr:uid="{43AB7740-E849-4C61-A161-1E5AE831A9A3}"/>
    <cellStyle name="Normal 8 4 4 2" xfId="807" xr:uid="{57060D90-333A-4D7B-80DA-BC0A88F05B98}"/>
    <cellStyle name="Normal 8 4 4 2 2" xfId="808" xr:uid="{00A62265-4C52-4BDC-859C-0A14856F2D22}"/>
    <cellStyle name="Normal 8 4 4 2 2 2" xfId="2198" xr:uid="{2D0F451B-AC01-45E7-9458-0AE4E102C929}"/>
    <cellStyle name="Normal 8 4 4 2 2 3" xfId="3886" xr:uid="{B38A8A74-9139-4C97-AD5B-9A5C8CBF5178}"/>
    <cellStyle name="Normal 8 4 4 2 2 4" xfId="3887" xr:uid="{3EC66F0B-4E57-439E-B394-969DF307418B}"/>
    <cellStyle name="Normal 8 4 4 2 3" xfId="2199" xr:uid="{917AB5E2-8DBF-4077-AB55-B52FD127B525}"/>
    <cellStyle name="Normal 8 4 4 2 4" xfId="3888" xr:uid="{61850DD8-8693-4559-B33D-D7278CF6495E}"/>
    <cellStyle name="Normal 8 4 4 2 5" xfId="3889" xr:uid="{594E5D38-6F9F-411E-B688-7703F5D8E2EE}"/>
    <cellStyle name="Normal 8 4 4 3" xfId="809" xr:uid="{E539161A-4878-4B01-A2BB-C76C3E366058}"/>
    <cellStyle name="Normal 8 4 4 3 2" xfId="2200" xr:uid="{A19C16C2-114C-4D4C-8959-B3E8C45076E6}"/>
    <cellStyle name="Normal 8 4 4 3 3" xfId="3890" xr:uid="{B79CBEB9-93CB-4633-830E-F64E3D6C6ADF}"/>
    <cellStyle name="Normal 8 4 4 3 4" xfId="3891" xr:uid="{9C4CA48A-E486-4A9C-8C58-8215704FDCFC}"/>
    <cellStyle name="Normal 8 4 4 4" xfId="2201" xr:uid="{87D0B024-CA18-4656-8DE4-67246A62D180}"/>
    <cellStyle name="Normal 8 4 4 4 2" xfId="3892" xr:uid="{F89DA482-BCCF-46FF-B058-96AA120919B0}"/>
    <cellStyle name="Normal 8 4 4 4 3" xfId="3893" xr:uid="{A0215269-9C91-4F67-9B6C-41E486FABA94}"/>
    <cellStyle name="Normal 8 4 4 4 4" xfId="3894" xr:uid="{69494B6D-32D9-4A62-B5D3-7DB84A3B3689}"/>
    <cellStyle name="Normal 8 4 4 5" xfId="3895" xr:uid="{8818C0B7-8A94-4CB0-AC46-34D55BA9DFF8}"/>
    <cellStyle name="Normal 8 4 4 6" xfId="3896" xr:uid="{51CE3E78-BB0A-4393-846C-BB8FA2BAD3E8}"/>
    <cellStyle name="Normal 8 4 4 7" xfId="3897" xr:uid="{96648532-17BE-4AAF-8947-5E9CA4542EE3}"/>
    <cellStyle name="Normal 8 4 5" xfId="393" xr:uid="{D8A07AE1-6D02-421A-B797-5C26C1C33385}"/>
    <cellStyle name="Normal 8 4 5 2" xfId="810" xr:uid="{DAAA0C87-A053-4C4A-B9E1-E92AD9EF8FD0}"/>
    <cellStyle name="Normal 8 4 5 2 2" xfId="2202" xr:uid="{A26225BA-801C-4411-B712-C3509BC69BF0}"/>
    <cellStyle name="Normal 8 4 5 2 3" xfId="3898" xr:uid="{1A7D62C4-E003-44AA-B789-992CF532A294}"/>
    <cellStyle name="Normal 8 4 5 2 4" xfId="3899" xr:uid="{58BE13EB-0E0D-4ED3-8B4C-DD2E7A3CFD2C}"/>
    <cellStyle name="Normal 8 4 5 3" xfId="2203" xr:uid="{4DCD9C95-204E-42A4-8218-D7289B1345B8}"/>
    <cellStyle name="Normal 8 4 5 3 2" xfId="3900" xr:uid="{AE3ED076-2950-44AC-88F4-5C0C7BFC68E2}"/>
    <cellStyle name="Normal 8 4 5 3 3" xfId="3901" xr:uid="{3FB97037-A07E-4958-A697-19830A0FB635}"/>
    <cellStyle name="Normal 8 4 5 3 4" xfId="3902" xr:uid="{EEF53ED2-4AB5-49FE-AE6A-2E2C2BD16BCE}"/>
    <cellStyle name="Normal 8 4 5 4" xfId="3903" xr:uid="{808B5181-3C37-4224-B71F-E0D5BB894949}"/>
    <cellStyle name="Normal 8 4 5 5" xfId="3904" xr:uid="{1F522441-F6D6-42E2-9A26-C411413EE93A}"/>
    <cellStyle name="Normal 8 4 5 6" xfId="3905" xr:uid="{73BD0770-A995-4C14-9DE4-B16068E1FA5E}"/>
    <cellStyle name="Normal 8 4 6" xfId="811" xr:uid="{FD275623-1A04-404A-8718-362317950102}"/>
    <cellStyle name="Normal 8 4 6 2" xfId="2204" xr:uid="{1188607E-B07A-48FF-9F55-FF9F2A86618E}"/>
    <cellStyle name="Normal 8 4 6 2 2" xfId="3906" xr:uid="{5D722655-7B28-4A1B-96F2-5B3F8B193470}"/>
    <cellStyle name="Normal 8 4 6 2 3" xfId="3907" xr:uid="{64BC209B-0076-41E9-9049-111AE4A52C90}"/>
    <cellStyle name="Normal 8 4 6 2 4" xfId="3908" xr:uid="{D6DB2994-E6A5-4126-A3CB-F574B2EAFF16}"/>
    <cellStyle name="Normal 8 4 6 3" xfId="3909" xr:uid="{DC77B4E8-EBF8-471E-B5F7-3152FDD1A860}"/>
    <cellStyle name="Normal 8 4 6 4" xfId="3910" xr:uid="{36E96DC0-EFB7-4C01-95F4-427517C03497}"/>
    <cellStyle name="Normal 8 4 6 5" xfId="3911" xr:uid="{CA49CD67-8187-4DEC-918E-4F4E83B921E4}"/>
    <cellStyle name="Normal 8 4 7" xfId="2205" xr:uid="{4D4B019B-27B3-4E5B-A825-AA7DE4909208}"/>
    <cellStyle name="Normal 8 4 7 2" xfId="3912" xr:uid="{AA2A7198-4963-4273-A782-68F36DDFB868}"/>
    <cellStyle name="Normal 8 4 7 3" xfId="3913" xr:uid="{791055D6-D82F-44DD-8131-94CFEA6338CE}"/>
    <cellStyle name="Normal 8 4 7 4" xfId="3914" xr:uid="{D8C76D18-70D7-4DA1-AD6E-3F46DE0527D9}"/>
    <cellStyle name="Normal 8 4 8" xfId="3915" xr:uid="{E77E64A5-7ED8-4CDC-95D0-D7A44B335D98}"/>
    <cellStyle name="Normal 8 4 8 2" xfId="3916" xr:uid="{241D92B5-1F9E-450B-9BBA-7E271358EAE6}"/>
    <cellStyle name="Normal 8 4 8 3" xfId="3917" xr:uid="{5E76F2FD-58E2-4A38-95FF-B744BC7FB1AC}"/>
    <cellStyle name="Normal 8 4 8 4" xfId="3918" xr:uid="{E48CD933-9277-4F92-8E82-7775FC4FF5C3}"/>
    <cellStyle name="Normal 8 4 9" xfId="3919" xr:uid="{51C3CD27-A11D-4046-89AD-ECADD32CF57A}"/>
    <cellStyle name="Normal 8 5" xfId="164" xr:uid="{60EC96E0-4EE0-467D-BEB2-54D8CFE7553C}"/>
    <cellStyle name="Normal 8 5 2" xfId="165" xr:uid="{E259D975-B565-4AEF-AC92-45237B475C6C}"/>
    <cellStyle name="Normal 8 5 2 2" xfId="394" xr:uid="{7BEB5A99-7714-48D9-BCD3-8164D6B8099D}"/>
    <cellStyle name="Normal 8 5 2 2 2" xfId="812" xr:uid="{4FC183EA-D61F-4DCC-8361-B6363F23C39C}"/>
    <cellStyle name="Normal 8 5 2 2 2 2" xfId="2206" xr:uid="{19D04C35-840C-4C25-9E59-46B173A229BE}"/>
    <cellStyle name="Normal 8 5 2 2 2 3" xfId="3920" xr:uid="{2650FD35-DA52-4303-9943-E44E18536FF2}"/>
    <cellStyle name="Normal 8 5 2 2 2 4" xfId="3921" xr:uid="{89C67BB6-FC48-4F88-881B-E1925A583533}"/>
    <cellStyle name="Normal 8 5 2 2 3" xfId="2207" xr:uid="{9A9C24AD-F292-48D2-BF5B-F2BBE50F1445}"/>
    <cellStyle name="Normal 8 5 2 2 3 2" xfId="3922" xr:uid="{959B0B4C-4A1B-4664-82C5-8D0A93E88FCE}"/>
    <cellStyle name="Normal 8 5 2 2 3 3" xfId="3923" xr:uid="{5C589C7D-FCB7-4952-BB96-361E4E46AF7C}"/>
    <cellStyle name="Normal 8 5 2 2 3 4" xfId="3924" xr:uid="{13F7EDD2-B08D-4EA2-8297-C39AF4069646}"/>
    <cellStyle name="Normal 8 5 2 2 4" xfId="3925" xr:uid="{94243663-3D2B-4140-834E-00D9F098114F}"/>
    <cellStyle name="Normal 8 5 2 2 5" xfId="3926" xr:uid="{31389CB9-6B70-4ECE-9AD5-E21CF4378BAC}"/>
    <cellStyle name="Normal 8 5 2 2 6" xfId="3927" xr:uid="{707136C1-E46A-4A40-86BB-C09548DB9E39}"/>
    <cellStyle name="Normal 8 5 2 3" xfId="813" xr:uid="{5E60F575-EB3A-49CE-A0CB-D37ACEAB77DE}"/>
    <cellStyle name="Normal 8 5 2 3 2" xfId="2208" xr:uid="{65B4C07E-49E1-4795-A678-CDDBB4B10F0C}"/>
    <cellStyle name="Normal 8 5 2 3 2 2" xfId="3928" xr:uid="{A750E883-6BC0-46C6-95F1-4FAB16B619F8}"/>
    <cellStyle name="Normal 8 5 2 3 2 3" xfId="3929" xr:uid="{2C57A1AC-6530-46CB-8498-CFA725FB9E03}"/>
    <cellStyle name="Normal 8 5 2 3 2 4" xfId="3930" xr:uid="{D2983441-60D1-449F-BD45-2CC82DD83DC4}"/>
    <cellStyle name="Normal 8 5 2 3 3" xfId="3931" xr:uid="{F2FDA8A0-D380-425B-8470-17825B7D7139}"/>
    <cellStyle name="Normal 8 5 2 3 4" xfId="3932" xr:uid="{8980DA42-3BA3-4EE7-88C0-3677DEB3D1EB}"/>
    <cellStyle name="Normal 8 5 2 3 5" xfId="3933" xr:uid="{FC98AEDF-CD6F-48DF-B66A-38CFD6FF0BB0}"/>
    <cellStyle name="Normal 8 5 2 4" xfId="2209" xr:uid="{C344E179-F5B5-4708-9045-686C7216D097}"/>
    <cellStyle name="Normal 8 5 2 4 2" xfId="3934" xr:uid="{069D8D17-0D5D-4573-91DE-81D96897E453}"/>
    <cellStyle name="Normal 8 5 2 4 3" xfId="3935" xr:uid="{C957DF5C-CFCB-48C3-80F8-E4A90D412472}"/>
    <cellStyle name="Normal 8 5 2 4 4" xfId="3936" xr:uid="{15BC9CEB-6959-4ED5-821C-68959BF3022D}"/>
    <cellStyle name="Normal 8 5 2 5" xfId="3937" xr:uid="{980ED53D-CBD7-4DC9-88A5-9713984C2F30}"/>
    <cellStyle name="Normal 8 5 2 5 2" xfId="3938" xr:uid="{66CA4E53-46BC-4B2A-9F9C-9298432995F9}"/>
    <cellStyle name="Normal 8 5 2 5 3" xfId="3939" xr:uid="{A7213831-009F-4F1E-8D80-319090D844D0}"/>
    <cellStyle name="Normal 8 5 2 5 4" xfId="3940" xr:uid="{D2A12210-4806-482E-9F57-32D46022C42C}"/>
    <cellStyle name="Normal 8 5 2 6" xfId="3941" xr:uid="{2C3642E0-2F33-42B0-9C92-32F7AA8E2C7C}"/>
    <cellStyle name="Normal 8 5 2 7" xfId="3942" xr:uid="{4465A8F7-1645-4E6E-9504-71CFA8A9B06C}"/>
    <cellStyle name="Normal 8 5 2 8" xfId="3943" xr:uid="{2640CD8B-86BA-4065-B6AC-2DC2A03D5E5C}"/>
    <cellStyle name="Normal 8 5 3" xfId="395" xr:uid="{9349F7AA-E8A7-4937-977A-14C10F3A8B8D}"/>
    <cellStyle name="Normal 8 5 3 2" xfId="814" xr:uid="{C7B14EB8-75B7-4EF2-ABF8-BDB35500541F}"/>
    <cellStyle name="Normal 8 5 3 2 2" xfId="815" xr:uid="{2BE20D9B-ADE9-44B5-A29D-BD2AD0B7B0E1}"/>
    <cellStyle name="Normal 8 5 3 2 3" xfId="3944" xr:uid="{97D2BCEB-EE70-4510-9899-CF542E5567F3}"/>
    <cellStyle name="Normal 8 5 3 2 4" xfId="3945" xr:uid="{07FAA6B5-9DF8-4131-8F1E-141D17CB6977}"/>
    <cellStyle name="Normal 8 5 3 3" xfId="816" xr:uid="{FC3A0F3B-4DCA-4646-8E14-C1FB3E9323AE}"/>
    <cellStyle name="Normal 8 5 3 3 2" xfId="3946" xr:uid="{2CB363F7-9603-4444-B9EF-43496AF2DCEE}"/>
    <cellStyle name="Normal 8 5 3 3 3" xfId="3947" xr:uid="{9328CDD3-CF2E-4A2D-A0D6-A2879B45C7C0}"/>
    <cellStyle name="Normal 8 5 3 3 4" xfId="3948" xr:uid="{0CCA5231-7846-4B09-8657-D1EC5E6F7C94}"/>
    <cellStyle name="Normal 8 5 3 4" xfId="3949" xr:uid="{96EEE02B-1DD6-4C01-A5E6-20FDD8FF163B}"/>
    <cellStyle name="Normal 8 5 3 5" xfId="3950" xr:uid="{48596FBB-5F35-4967-8F47-1EFDD67992DF}"/>
    <cellStyle name="Normal 8 5 3 6" xfId="3951" xr:uid="{C28788C3-587B-4941-A4BD-1524AFE565B8}"/>
    <cellStyle name="Normal 8 5 4" xfId="396" xr:uid="{677ED33D-8B29-450A-B050-C5563C1DEBAE}"/>
    <cellStyle name="Normal 8 5 4 2" xfId="817" xr:uid="{4C0418B3-BBFA-4651-B1D1-E6618B98522B}"/>
    <cellStyle name="Normal 8 5 4 2 2" xfId="3952" xr:uid="{7E0FE4A9-CB61-4A4B-8F3F-201221D03E28}"/>
    <cellStyle name="Normal 8 5 4 2 3" xfId="3953" xr:uid="{AD3E3B85-49EE-43C0-93F3-48ED185E95D2}"/>
    <cellStyle name="Normal 8 5 4 2 4" xfId="3954" xr:uid="{3A3677B0-04C4-40C7-B6AE-13CD89961509}"/>
    <cellStyle name="Normal 8 5 4 3" xfId="3955" xr:uid="{5904BCF6-D9B8-4C73-8692-A75037703E82}"/>
    <cellStyle name="Normal 8 5 4 4" xfId="3956" xr:uid="{EC4E1C61-B037-4710-A9F3-870C679F3785}"/>
    <cellStyle name="Normal 8 5 4 5" xfId="3957" xr:uid="{AD96F52C-B92F-40F6-9AB0-6DAEF6CA2948}"/>
    <cellStyle name="Normal 8 5 5" xfId="818" xr:uid="{373E112F-4174-42B1-84C9-678FCB609AF4}"/>
    <cellStyle name="Normal 8 5 5 2" xfId="3958" xr:uid="{9B77C7D1-C8F9-43FB-B5C4-65278EE244C9}"/>
    <cellStyle name="Normal 8 5 5 3" xfId="3959" xr:uid="{34102903-1578-4759-AA68-C66B9BB3E6D7}"/>
    <cellStyle name="Normal 8 5 5 4" xfId="3960" xr:uid="{07191088-2CB9-4552-9C1E-8936D50B8151}"/>
    <cellStyle name="Normal 8 5 6" xfId="3961" xr:uid="{F1C4232B-0057-4A52-9DAA-6F44DB4CFB27}"/>
    <cellStyle name="Normal 8 5 6 2" xfId="3962" xr:uid="{219059AB-61E2-458C-8D6C-9393BEA2AD75}"/>
    <cellStyle name="Normal 8 5 6 3" xfId="3963" xr:uid="{A3CC5A10-9E5A-4A5C-BCC3-B0C325AAD0D0}"/>
    <cellStyle name="Normal 8 5 6 4" xfId="3964" xr:uid="{8F342414-AED6-46D8-9A4E-939FCB5C2619}"/>
    <cellStyle name="Normal 8 5 7" xfId="3965" xr:uid="{127BAAA6-460F-4A59-9B32-9F2C0EC5789D}"/>
    <cellStyle name="Normal 8 5 8" xfId="3966" xr:uid="{40814A0E-0057-4383-AB9D-F96A1309B95D}"/>
    <cellStyle name="Normal 8 5 9" xfId="3967" xr:uid="{EA0B18C5-5522-4726-8F74-E55510712E7C}"/>
    <cellStyle name="Normal 8 6" xfId="166" xr:uid="{867A67D2-FBE1-4181-B6A8-398ED2663D06}"/>
    <cellStyle name="Normal 8 6 2" xfId="397" xr:uid="{C785853C-B688-4AA5-8D6D-9BED838533F7}"/>
    <cellStyle name="Normal 8 6 2 2" xfId="819" xr:uid="{8335D5B5-7BEC-4DC1-8596-35478EF1F649}"/>
    <cellStyle name="Normal 8 6 2 2 2" xfId="2210" xr:uid="{95DBE5CE-9470-44E3-AD19-0E52E81047FF}"/>
    <cellStyle name="Normal 8 6 2 2 2 2" xfId="2211" xr:uid="{B93A8692-D55C-47D8-9552-C8DF4C490D4B}"/>
    <cellStyle name="Normal 8 6 2 2 3" xfId="2212" xr:uid="{839734BE-0672-44E8-AFF5-3C18AD621C21}"/>
    <cellStyle name="Normal 8 6 2 2 4" xfId="3968" xr:uid="{290E0EC6-02DE-47A9-9865-81AA4D6B5C9C}"/>
    <cellStyle name="Normal 8 6 2 3" xfId="2213" xr:uid="{187DFA64-9DE4-4EDA-80FD-BC1E9C0F8B50}"/>
    <cellStyle name="Normal 8 6 2 3 2" xfId="2214" xr:uid="{653608BF-B532-4A48-BFFC-98BDB6A730A6}"/>
    <cellStyle name="Normal 8 6 2 3 3" xfId="3969" xr:uid="{02C5B5C9-B353-4A20-B615-3FC20B4245A3}"/>
    <cellStyle name="Normal 8 6 2 3 4" xfId="3970" xr:uid="{879E995F-94D8-40E4-9D0D-C4EDB0A70A0B}"/>
    <cellStyle name="Normal 8 6 2 4" xfId="2215" xr:uid="{C34C1505-FB1F-4BE0-8CB2-009898A1EB64}"/>
    <cellStyle name="Normal 8 6 2 5" xfId="3971" xr:uid="{DA8D29D9-8C94-4A91-9940-1C12B2593791}"/>
    <cellStyle name="Normal 8 6 2 6" xfId="3972" xr:uid="{2DF6284F-9C84-4DA0-8680-D697FC3098CB}"/>
    <cellStyle name="Normal 8 6 3" xfId="820" xr:uid="{A700BC6C-427E-4B29-B89F-37079014E0B7}"/>
    <cellStyle name="Normal 8 6 3 2" xfId="2216" xr:uid="{22219498-B1BF-415C-A89E-8CB53B204DCF}"/>
    <cellStyle name="Normal 8 6 3 2 2" xfId="2217" xr:uid="{7FD56177-2DB3-4EA5-A93A-F5FA2396DE2C}"/>
    <cellStyle name="Normal 8 6 3 2 3" xfId="3973" xr:uid="{1364E524-AF1A-46AD-BD24-5DF6CB1258B7}"/>
    <cellStyle name="Normal 8 6 3 2 4" xfId="3974" xr:uid="{A94DCA43-ACB6-49B2-8643-C0D2D01089F6}"/>
    <cellStyle name="Normal 8 6 3 3" xfId="2218" xr:uid="{5B36B7B9-47DB-4B5E-A31A-72503D6E4B93}"/>
    <cellStyle name="Normal 8 6 3 4" xfId="3975" xr:uid="{B821C74D-C557-4D2B-8E37-53013CAD0448}"/>
    <cellStyle name="Normal 8 6 3 5" xfId="3976" xr:uid="{CE36B3E7-A6CF-46BD-A744-6B2ED4D37AE6}"/>
    <cellStyle name="Normal 8 6 4" xfId="2219" xr:uid="{6A912A50-DF9B-4FA4-AD7E-B296962C3199}"/>
    <cellStyle name="Normal 8 6 4 2" xfId="2220" xr:uid="{CC740E66-F3EF-4FC1-A81B-39FA17DAE86C}"/>
    <cellStyle name="Normal 8 6 4 3" xfId="3977" xr:uid="{0C96535E-AE55-41EB-A7C1-27CA7FFCC5B1}"/>
    <cellStyle name="Normal 8 6 4 4" xfId="3978" xr:uid="{65358EF3-AAEF-4808-B945-ED6382D922D4}"/>
    <cellStyle name="Normal 8 6 5" xfId="2221" xr:uid="{918691C6-EEDA-47C2-8907-5AD1D01ACBA0}"/>
    <cellStyle name="Normal 8 6 5 2" xfId="3979" xr:uid="{088A7859-2A26-48B4-9C91-A75213AC53E4}"/>
    <cellStyle name="Normal 8 6 5 3" xfId="3980" xr:uid="{FBAD3E1B-D527-4BCB-9E24-B8B99A787ADC}"/>
    <cellStyle name="Normal 8 6 5 4" xfId="3981" xr:uid="{BF642ACC-6E57-4D2D-B03D-B8B1BD9FA9A6}"/>
    <cellStyle name="Normal 8 6 6" xfId="3982" xr:uid="{2AFDEE20-108D-486D-94A7-F6061C6BF1B6}"/>
    <cellStyle name="Normal 8 6 7" xfId="3983" xr:uid="{E3871CEA-A06F-4A67-93F6-73CD82289EA4}"/>
    <cellStyle name="Normal 8 6 8" xfId="3984" xr:uid="{D5055D89-0A13-48CD-B0E3-91D382473FC4}"/>
    <cellStyle name="Normal 8 7" xfId="398" xr:uid="{1936615E-77A4-4294-91F2-6DD0F0D4C45E}"/>
    <cellStyle name="Normal 8 7 2" xfId="821" xr:uid="{6012BCEE-E5C0-41E5-9A6F-E8E8965F47D1}"/>
    <cellStyle name="Normal 8 7 2 2" xfId="822" xr:uid="{0E48766B-6732-47D4-9B73-447CAF7BB222}"/>
    <cellStyle name="Normal 8 7 2 2 2" xfId="2222" xr:uid="{E3368AC8-BA47-46DD-8D86-1B54C4DC7451}"/>
    <cellStyle name="Normal 8 7 2 2 3" xfId="3985" xr:uid="{2F207A89-B6FA-4546-94CF-79B961343FD6}"/>
    <cellStyle name="Normal 8 7 2 2 4" xfId="3986" xr:uid="{F487F264-A4F3-497F-98CA-00E758DD1FF2}"/>
    <cellStyle name="Normal 8 7 2 3" xfId="2223" xr:uid="{BEB13D72-04B1-44E4-9F37-7CE35F2F8B41}"/>
    <cellStyle name="Normal 8 7 2 4" xfId="3987" xr:uid="{18CD6844-8801-4986-AB4B-EB0764F273DB}"/>
    <cellStyle name="Normal 8 7 2 5" xfId="3988" xr:uid="{D1F5D3CE-66C2-4B12-974C-78E8BB60218F}"/>
    <cellStyle name="Normal 8 7 3" xfId="823" xr:uid="{F19CBEF2-50DD-456C-BE1A-C99D21E72E61}"/>
    <cellStyle name="Normal 8 7 3 2" xfId="2224" xr:uid="{052FE71F-57E2-4D1D-90D9-0BA27140898A}"/>
    <cellStyle name="Normal 8 7 3 3" xfId="3989" xr:uid="{1F6F1D4F-17B6-44E3-B155-545397A78612}"/>
    <cellStyle name="Normal 8 7 3 4" xfId="3990" xr:uid="{0CCA0D6F-2A13-4D8B-A817-0EE91E997D5C}"/>
    <cellStyle name="Normal 8 7 4" xfId="2225" xr:uid="{1EB3F6B7-010A-46AC-9135-BB15117F7039}"/>
    <cellStyle name="Normal 8 7 4 2" xfId="3991" xr:uid="{4B8C52B6-869A-4182-84C8-6CB4CC36A0ED}"/>
    <cellStyle name="Normal 8 7 4 3" xfId="3992" xr:uid="{DD8508F8-0D6B-479A-83B5-1E8DA372A5E9}"/>
    <cellStyle name="Normal 8 7 4 4" xfId="3993" xr:uid="{0BFCBA1C-000C-42BB-9A08-A14A3BB3D26C}"/>
    <cellStyle name="Normal 8 7 5" xfId="3994" xr:uid="{AED8BCFA-6091-4596-95E1-9C4890CAAF4F}"/>
    <cellStyle name="Normal 8 7 6" xfId="3995" xr:uid="{4F7F3AB3-EC71-4D8B-B7BD-1D5F67CB9BD6}"/>
    <cellStyle name="Normal 8 7 7" xfId="3996" xr:uid="{6708DB1A-1B4A-499D-9452-D4D5956AA718}"/>
    <cellStyle name="Normal 8 8" xfId="399" xr:uid="{525FEE44-ACE4-496D-A4DD-FE3C35DBF0A0}"/>
    <cellStyle name="Normal 8 8 2" xfId="824" xr:uid="{42C66819-CD45-4576-BCED-3088F248C059}"/>
    <cellStyle name="Normal 8 8 2 2" xfId="2226" xr:uid="{4EBA9A65-E1E9-4553-A22A-D9B732B4375B}"/>
    <cellStyle name="Normal 8 8 2 3" xfId="3997" xr:uid="{942BDA0E-449B-48A4-8C37-3D5576591E99}"/>
    <cellStyle name="Normal 8 8 2 4" xfId="3998" xr:uid="{34CACC9C-8BF3-4815-AAC2-5E0684F6CA35}"/>
    <cellStyle name="Normal 8 8 3" xfId="2227" xr:uid="{44631973-EB60-44FF-B92F-9D55D944B8C7}"/>
    <cellStyle name="Normal 8 8 3 2" xfId="3999" xr:uid="{B2CC0957-32BB-4B47-A10A-B2797247B16A}"/>
    <cellStyle name="Normal 8 8 3 3" xfId="4000" xr:uid="{627F3638-FB8C-4B97-B0EA-92DDA9CCBBE8}"/>
    <cellStyle name="Normal 8 8 3 4" xfId="4001" xr:uid="{DB96772C-D85A-4577-921D-FF73FBC52573}"/>
    <cellStyle name="Normal 8 8 4" xfId="4002" xr:uid="{36BFC04B-E1D1-4DF9-94B4-7D3D4CA615E3}"/>
    <cellStyle name="Normal 8 8 5" xfId="4003" xr:uid="{5810EFBD-46CC-454D-944D-8566820CFBA7}"/>
    <cellStyle name="Normal 8 8 6" xfId="4004" xr:uid="{808158A7-1CD9-4B0C-A0F1-731AC4CFC1F8}"/>
    <cellStyle name="Normal 8 9" xfId="400" xr:uid="{619FCFB9-BA18-49C9-8D6B-709026A401C7}"/>
    <cellStyle name="Normal 8 9 2" xfId="2228" xr:uid="{D077C63D-0977-4502-9F50-F0A72A03ED49}"/>
    <cellStyle name="Normal 8 9 2 2" xfId="4005" xr:uid="{E4927516-E4A5-4F18-8362-A9666427E1B6}"/>
    <cellStyle name="Normal 8 9 2 2 2" xfId="4410" xr:uid="{D3F7AE55-5AC7-44C7-A8D6-4240713C7353}"/>
    <cellStyle name="Normal 8 9 2 2 3" xfId="4689" xr:uid="{54642121-3CEE-4FF8-B052-1FAACC15FDB4}"/>
    <cellStyle name="Normal 8 9 2 3" xfId="4006" xr:uid="{01761EC6-EB1B-45C1-B317-E98536D16C41}"/>
    <cellStyle name="Normal 8 9 2 4" xfId="4007" xr:uid="{E27B07EC-D562-41AC-9B35-9CCC2ABBFC99}"/>
    <cellStyle name="Normal 8 9 3" xfId="4008" xr:uid="{FD16AC9B-A599-4093-88DC-493506DD1C8C}"/>
    <cellStyle name="Normal 8 9 3 2" xfId="5343" xr:uid="{648D5E6A-E1EF-4A95-921B-9C917652EB43}"/>
    <cellStyle name="Normal 8 9 4" xfId="4009" xr:uid="{4C10D56F-A625-46BF-8AB4-889EA9709CC7}"/>
    <cellStyle name="Normal 8 9 4 2" xfId="4580" xr:uid="{4298D939-77A7-4165-A1C7-F24B0FEB3337}"/>
    <cellStyle name="Normal 8 9 4 3" xfId="4690" xr:uid="{5648F6B2-DF89-482B-A914-54ABF56B339D}"/>
    <cellStyle name="Normal 8 9 4 4" xfId="4609" xr:uid="{F97D40B6-9E20-4E4D-9477-0ADFF7730DEF}"/>
    <cellStyle name="Normal 8 9 5" xfId="4010" xr:uid="{5BF93C60-0543-4BC7-908D-03AB98566651}"/>
    <cellStyle name="Normal 9" xfId="68" xr:uid="{6D47E012-5594-47B0-BCC7-477961E532CB}"/>
    <cellStyle name="Normal 9 10" xfId="401" xr:uid="{9A59BDFD-719B-491B-BDDD-525366BA50DD}"/>
    <cellStyle name="Normal 9 10 2" xfId="2229" xr:uid="{519FF604-5732-43B7-BE55-DF95CEB11F28}"/>
    <cellStyle name="Normal 9 10 2 2" xfId="4011" xr:uid="{9BEB2A4E-7894-42FC-BE52-698F8BF085DA}"/>
    <cellStyle name="Normal 9 10 2 3" xfId="4012" xr:uid="{A6526CFC-5B36-43A4-BC52-F634F159970C}"/>
    <cellStyle name="Normal 9 10 2 4" xfId="4013" xr:uid="{332DE3BD-8A70-4BA3-AA86-EEB53FC94F28}"/>
    <cellStyle name="Normal 9 10 3" xfId="4014" xr:uid="{508A49C9-8E37-4299-A741-DAE6A08B8CE0}"/>
    <cellStyle name="Normal 9 10 4" xfId="4015" xr:uid="{3ED9779C-BD10-46E7-8337-8ABBC9592ABD}"/>
    <cellStyle name="Normal 9 10 5" xfId="4016" xr:uid="{2F392ED4-BEB0-4DDD-8AD6-3C57264A6937}"/>
    <cellStyle name="Normal 9 11" xfId="2230" xr:uid="{E2F10A84-1106-4293-BE18-70E0E06F0155}"/>
    <cellStyle name="Normal 9 11 2" xfId="4017" xr:uid="{2F8540AA-D159-49C2-8903-32347EAC36E3}"/>
    <cellStyle name="Normal 9 11 3" xfId="4018" xr:uid="{21222F40-4750-41FC-8567-F5223C988F70}"/>
    <cellStyle name="Normal 9 11 4" xfId="4019" xr:uid="{78C8F970-9BCE-4D4E-ABF2-16B3CB470E04}"/>
    <cellStyle name="Normal 9 12" xfId="4020" xr:uid="{12814F14-136C-4F24-825D-D1D42550735D}"/>
    <cellStyle name="Normal 9 12 2" xfId="4021" xr:uid="{31BF5955-DD9B-4E14-A47C-AE3C338501B9}"/>
    <cellStyle name="Normal 9 12 3" xfId="4022" xr:uid="{A6F8BC23-D64C-4E68-9FD0-C746DA2CAEBD}"/>
    <cellStyle name="Normal 9 12 4" xfId="4023" xr:uid="{4974527A-26BF-426D-9F92-BEB49DD49562}"/>
    <cellStyle name="Normal 9 13" xfId="4024" xr:uid="{A24F9B5C-045D-4789-890D-41F383D2ABB8}"/>
    <cellStyle name="Normal 9 13 2" xfId="4025" xr:uid="{821E38B4-82BA-4C3F-B21F-2742FD269AA9}"/>
    <cellStyle name="Normal 9 14" xfId="4026" xr:uid="{E00B5E8B-9D13-4E86-91D1-097F524F75A5}"/>
    <cellStyle name="Normal 9 15" xfId="4027" xr:uid="{A7FD60B5-1BF7-4739-AB8B-3A44644AA79E}"/>
    <cellStyle name="Normal 9 16" xfId="4028" xr:uid="{AE05C858-BEBA-4D84-A0C0-AC6F3BF783B3}"/>
    <cellStyle name="Normal 9 2" xfId="69" xr:uid="{A21ECD29-EC5B-4368-AD37-C498EC7E51B5}"/>
    <cellStyle name="Normal 9 2 2" xfId="402" xr:uid="{7E28F3F0-72CF-4E28-85E2-757BAE54AE65}"/>
    <cellStyle name="Normal 9 2 2 2" xfId="4672" xr:uid="{500678DB-F26A-437D-B9AC-379798FEC51E}"/>
    <cellStyle name="Normal 9 2 3" xfId="4561" xr:uid="{3270B511-A1F2-428A-A54C-6DB13B6960C1}"/>
    <cellStyle name="Normal 9 3" xfId="167" xr:uid="{7816C3E6-F955-4F2C-827C-D86C7F173AEF}"/>
    <cellStyle name="Normal 9 3 10" xfId="4029" xr:uid="{C6FA31B9-B302-400E-93FB-A43DE5DCB293}"/>
    <cellStyle name="Normal 9 3 11" xfId="4030" xr:uid="{AABF3D45-C4D6-4043-A364-7943950F11A9}"/>
    <cellStyle name="Normal 9 3 2" xfId="168" xr:uid="{7EF4B763-EADC-4193-885A-F96B937FDE6E}"/>
    <cellStyle name="Normal 9 3 2 2" xfId="169" xr:uid="{D423995C-B4B3-4607-B43A-AF0DAE40FE1B}"/>
    <cellStyle name="Normal 9 3 2 2 2" xfId="403" xr:uid="{F79E6BC8-5B23-4B19-934E-0CC0FCB4493D}"/>
    <cellStyle name="Normal 9 3 2 2 2 2" xfId="825" xr:uid="{BAA416EE-C0F4-4E5E-ABA0-66034E094AF9}"/>
    <cellStyle name="Normal 9 3 2 2 2 2 2" xfId="826" xr:uid="{D659B403-F062-42EB-9DDF-55621F3D395C}"/>
    <cellStyle name="Normal 9 3 2 2 2 2 2 2" xfId="2231" xr:uid="{4BD2F8E8-0342-4678-92F8-A89590FA0333}"/>
    <cellStyle name="Normal 9 3 2 2 2 2 2 2 2" xfId="2232" xr:uid="{B821DCE8-F323-4867-AC97-E92E777F3EEA}"/>
    <cellStyle name="Normal 9 3 2 2 2 2 2 3" xfId="2233" xr:uid="{9A6BD7A9-4453-4678-8B9E-0F0E571FD1FA}"/>
    <cellStyle name="Normal 9 3 2 2 2 2 3" xfId="2234" xr:uid="{8A68987C-BAF1-468E-938C-EACA85C8E031}"/>
    <cellStyle name="Normal 9 3 2 2 2 2 3 2" xfId="2235" xr:uid="{907B37A8-F02B-4EAB-9440-D21A6C31071F}"/>
    <cellStyle name="Normal 9 3 2 2 2 2 4" xfId="2236" xr:uid="{00146D09-A6B7-4BB7-A2DC-A43391C86E2F}"/>
    <cellStyle name="Normal 9 3 2 2 2 3" xfId="827" xr:uid="{A4EA661E-128E-4A9C-A57B-6AE18533737E}"/>
    <cellStyle name="Normal 9 3 2 2 2 3 2" xfId="2237" xr:uid="{540ED556-E430-44A5-A852-AF5C8F666EAD}"/>
    <cellStyle name="Normal 9 3 2 2 2 3 2 2" xfId="2238" xr:uid="{4007F728-06E2-4014-A898-4AD3C4E60B8E}"/>
    <cellStyle name="Normal 9 3 2 2 2 3 3" xfId="2239" xr:uid="{85CDD366-3EBF-41DB-93E7-646A47623BA2}"/>
    <cellStyle name="Normal 9 3 2 2 2 3 4" xfId="4031" xr:uid="{B392606D-2860-42E5-B4FB-D252FC3DE910}"/>
    <cellStyle name="Normal 9 3 2 2 2 4" xfId="2240" xr:uid="{8984EDA6-595F-4E0D-882C-75A249CF10F9}"/>
    <cellStyle name="Normal 9 3 2 2 2 4 2" xfId="2241" xr:uid="{A1EB9E38-438F-425E-9858-7AF906B4B9DE}"/>
    <cellStyle name="Normal 9 3 2 2 2 5" xfId="2242" xr:uid="{150DED70-B630-4348-91AA-5D7BB59E2A8F}"/>
    <cellStyle name="Normal 9 3 2 2 2 6" xfId="4032" xr:uid="{1F8F80C1-978D-424C-9E12-A681BA3451B6}"/>
    <cellStyle name="Normal 9 3 2 2 3" xfId="404" xr:uid="{67BB0EF7-90F2-4C08-B58E-20317F08118C}"/>
    <cellStyle name="Normal 9 3 2 2 3 2" xfId="828" xr:uid="{0E9DD01C-13F6-4E47-83CD-DEE094050101}"/>
    <cellStyle name="Normal 9 3 2 2 3 2 2" xfId="829" xr:uid="{193D19C1-9B47-440D-9218-C0B6CBFD7BBD}"/>
    <cellStyle name="Normal 9 3 2 2 3 2 2 2" xfId="2243" xr:uid="{A6892A59-FF27-4D43-8337-199351FC801A}"/>
    <cellStyle name="Normal 9 3 2 2 3 2 2 2 2" xfId="2244" xr:uid="{B0BFEA45-8F41-4F5D-85AD-24572B9CAF96}"/>
    <cellStyle name="Normal 9 3 2 2 3 2 2 3" xfId="2245" xr:uid="{65F72BBF-FC57-40B0-8117-34A3740FDD8A}"/>
    <cellStyle name="Normal 9 3 2 2 3 2 3" xfId="2246" xr:uid="{912F7479-7DA2-4AEC-96CF-C3DE70C4F881}"/>
    <cellStyle name="Normal 9 3 2 2 3 2 3 2" xfId="2247" xr:uid="{351C5FA4-21E8-4E8A-ABEF-1453801BE479}"/>
    <cellStyle name="Normal 9 3 2 2 3 2 4" xfId="2248" xr:uid="{7866F8CF-F615-4479-9EAC-2DFD597F010C}"/>
    <cellStyle name="Normal 9 3 2 2 3 3" xfId="830" xr:uid="{8CC109E9-981A-4A02-B1FA-85FB97ED4632}"/>
    <cellStyle name="Normal 9 3 2 2 3 3 2" xfId="2249" xr:uid="{3266C358-4648-4C73-A0C1-BCBE3E33CC10}"/>
    <cellStyle name="Normal 9 3 2 2 3 3 2 2" xfId="2250" xr:uid="{D0CB821D-2075-4FB3-B33D-299D39AC4490}"/>
    <cellStyle name="Normal 9 3 2 2 3 3 3" xfId="2251" xr:uid="{5E8A287C-C23F-4FE6-9B89-1D6E4E7C1FAA}"/>
    <cellStyle name="Normal 9 3 2 2 3 4" xfId="2252" xr:uid="{C66C2F6C-AE08-416E-8F33-9E15575A44C2}"/>
    <cellStyle name="Normal 9 3 2 2 3 4 2" xfId="2253" xr:uid="{6F07393B-2E27-4119-BA82-FED6AA11BD88}"/>
    <cellStyle name="Normal 9 3 2 2 3 5" xfId="2254" xr:uid="{A5DEF064-3E3D-45A2-B77A-01FE9D6F51BA}"/>
    <cellStyle name="Normal 9 3 2 2 4" xfId="831" xr:uid="{2876BF58-9D08-4AC4-9E85-A777146A5E8F}"/>
    <cellStyle name="Normal 9 3 2 2 4 2" xfId="832" xr:uid="{D2EE7C44-AB3A-43AD-9CBD-46B03742520E}"/>
    <cellStyle name="Normal 9 3 2 2 4 2 2" xfId="2255" xr:uid="{06D7FFBE-2082-40C4-99A8-D6A5CCBDC6F0}"/>
    <cellStyle name="Normal 9 3 2 2 4 2 2 2" xfId="2256" xr:uid="{5AA2B34E-A0EA-41D4-BD89-37961F9BFE9A}"/>
    <cellStyle name="Normal 9 3 2 2 4 2 3" xfId="2257" xr:uid="{F68E6E6C-E143-4512-B71C-24D45A0046A0}"/>
    <cellStyle name="Normal 9 3 2 2 4 3" xfId="2258" xr:uid="{117C4AA1-47EB-4A3D-8935-1D59D2D78BBC}"/>
    <cellStyle name="Normal 9 3 2 2 4 3 2" xfId="2259" xr:uid="{53763271-B01A-4FB3-828B-ABFA426936C3}"/>
    <cellStyle name="Normal 9 3 2 2 4 4" xfId="2260" xr:uid="{513C67B1-71F3-4BA5-AED9-6B7970288CB5}"/>
    <cellStyle name="Normal 9 3 2 2 5" xfId="833" xr:uid="{826078A5-647C-407B-A043-B83AA8BEB68E}"/>
    <cellStyle name="Normal 9 3 2 2 5 2" xfId="2261" xr:uid="{EB23BEA4-F791-4DB4-B46D-8C9EB9AD6E28}"/>
    <cellStyle name="Normal 9 3 2 2 5 2 2" xfId="2262" xr:uid="{437F33E8-4033-4AB9-B8F9-5008E4B455A7}"/>
    <cellStyle name="Normal 9 3 2 2 5 3" xfId="2263" xr:uid="{631DAC95-6720-4396-A47A-DEC6E860960B}"/>
    <cellStyle name="Normal 9 3 2 2 5 4" xfId="4033" xr:uid="{53B43A40-11DF-47AD-B12E-5CA591763EDE}"/>
    <cellStyle name="Normal 9 3 2 2 6" xfId="2264" xr:uid="{47C4BBCD-11BB-455F-95B4-577B49ED1BD4}"/>
    <cellStyle name="Normal 9 3 2 2 6 2" xfId="2265" xr:uid="{194F09DB-EBEF-44B8-83AC-0A001F483A82}"/>
    <cellStyle name="Normal 9 3 2 2 7" xfId="2266" xr:uid="{8823B51A-2707-44DB-BAFA-5A0D65D869B7}"/>
    <cellStyle name="Normal 9 3 2 2 8" xfId="4034" xr:uid="{B2127F09-7B11-4BA5-87B1-91F66027A806}"/>
    <cellStyle name="Normal 9 3 2 3" xfId="405" xr:uid="{B63A9AB1-9716-49AE-954E-8E89EE332724}"/>
    <cellStyle name="Normal 9 3 2 3 2" xfId="834" xr:uid="{B088792F-20BE-4EE8-B0EA-F8BAE23E9095}"/>
    <cellStyle name="Normal 9 3 2 3 2 2" xfId="835" xr:uid="{589EEC70-2D12-4952-BB41-2A42635DDD6A}"/>
    <cellStyle name="Normal 9 3 2 3 2 2 2" xfId="2267" xr:uid="{DCD1F3FB-13A6-4B51-BC7E-00E9F51B0D45}"/>
    <cellStyle name="Normal 9 3 2 3 2 2 2 2" xfId="2268" xr:uid="{AABA5B18-E3A2-4199-B7CF-858A38871C6C}"/>
    <cellStyle name="Normal 9 3 2 3 2 2 3" xfId="2269" xr:uid="{0A0DDA52-E197-4E76-82AF-D36709E3B30E}"/>
    <cellStyle name="Normal 9 3 2 3 2 3" xfId="2270" xr:uid="{EA86E5B2-CEC1-4A51-A3F3-C14E951F17D5}"/>
    <cellStyle name="Normal 9 3 2 3 2 3 2" xfId="2271" xr:uid="{6213E7B8-CDF2-43E9-BB39-32CC6B37FC78}"/>
    <cellStyle name="Normal 9 3 2 3 2 4" xfId="2272" xr:uid="{DA791B02-51EA-4B16-BACD-3ECFC9D383F4}"/>
    <cellStyle name="Normal 9 3 2 3 3" xfId="836" xr:uid="{7E65BBB7-5990-46F8-9006-C66C962DFF8F}"/>
    <cellStyle name="Normal 9 3 2 3 3 2" xfId="2273" xr:uid="{CDD6DAAF-98AD-4A11-BA01-80E796DC8D5F}"/>
    <cellStyle name="Normal 9 3 2 3 3 2 2" xfId="2274" xr:uid="{6FF2E6EE-FF0C-4727-BD79-8CA58EF50BEC}"/>
    <cellStyle name="Normal 9 3 2 3 3 3" xfId="2275" xr:uid="{49F3734F-B509-4E9C-9612-DF41A41F0BE0}"/>
    <cellStyle name="Normal 9 3 2 3 3 4" xfId="4035" xr:uid="{A87F6677-5FFF-4335-96A5-CBBE1F1EB4F8}"/>
    <cellStyle name="Normal 9 3 2 3 4" xfId="2276" xr:uid="{A49AF6DF-1121-43EF-BCC2-DFBF20BBA290}"/>
    <cellStyle name="Normal 9 3 2 3 4 2" xfId="2277" xr:uid="{9C238E43-6506-4473-BC43-0CAB104D95C2}"/>
    <cellStyle name="Normal 9 3 2 3 5" xfId="2278" xr:uid="{966DBC9B-576D-49EA-9AA1-546751FFE224}"/>
    <cellStyle name="Normal 9 3 2 3 6" xfId="4036" xr:uid="{3AF6D602-EB51-41B5-B892-6262C3C02781}"/>
    <cellStyle name="Normal 9 3 2 4" xfId="406" xr:uid="{5A17C326-7248-4870-B5F7-F231D6FCACB2}"/>
    <cellStyle name="Normal 9 3 2 4 2" xfId="837" xr:uid="{1773FB1F-DA24-4ECE-91F3-9E9937E1D4FE}"/>
    <cellStyle name="Normal 9 3 2 4 2 2" xfId="838" xr:uid="{566409A1-B310-47A4-BB3D-5FA938ADCB1B}"/>
    <cellStyle name="Normal 9 3 2 4 2 2 2" xfId="2279" xr:uid="{D6C7375F-2F17-4438-B54A-5263198F3BFC}"/>
    <cellStyle name="Normal 9 3 2 4 2 2 2 2" xfId="2280" xr:uid="{8321F02C-2D18-47FA-BDBD-99F831F057BB}"/>
    <cellStyle name="Normal 9 3 2 4 2 2 3" xfId="2281" xr:uid="{92797672-D05E-40FC-AEB9-6A127B222ADD}"/>
    <cellStyle name="Normal 9 3 2 4 2 3" xfId="2282" xr:uid="{37CD3049-F687-4775-9880-BEB9D295E64F}"/>
    <cellStyle name="Normal 9 3 2 4 2 3 2" xfId="2283" xr:uid="{E126D43C-C399-44CB-AC7B-63979F7BFE9C}"/>
    <cellStyle name="Normal 9 3 2 4 2 4" xfId="2284" xr:uid="{4178B722-1249-4192-BB18-C45CE541DCEC}"/>
    <cellStyle name="Normal 9 3 2 4 3" xfId="839" xr:uid="{0C8D4664-75DC-4539-865F-5FABB1E4C67E}"/>
    <cellStyle name="Normal 9 3 2 4 3 2" xfId="2285" xr:uid="{8BDBC909-C4B3-434D-94E0-53EA215F51AD}"/>
    <cellStyle name="Normal 9 3 2 4 3 2 2" xfId="2286" xr:uid="{59D85AD7-C3E0-4AFB-8E2F-008C81F8AA3E}"/>
    <cellStyle name="Normal 9 3 2 4 3 3" xfId="2287" xr:uid="{B2BA75C7-699F-4D17-8336-5CD8EA23E7B6}"/>
    <cellStyle name="Normal 9 3 2 4 4" xfId="2288" xr:uid="{FE4E052C-4C53-49A2-A2F9-000D8B87D055}"/>
    <cellStyle name="Normal 9 3 2 4 4 2" xfId="2289" xr:uid="{3578798A-AB80-4515-92F9-25EDB8812357}"/>
    <cellStyle name="Normal 9 3 2 4 5" xfId="2290" xr:uid="{F334B92C-F7E9-408A-BF5C-1E2033B3BC80}"/>
    <cellStyle name="Normal 9 3 2 5" xfId="407" xr:uid="{AF3BCB47-0FA3-4A17-952E-886EDFC04775}"/>
    <cellStyle name="Normal 9 3 2 5 2" xfId="840" xr:uid="{C24E1021-37C5-4075-8FAF-8754C8358586}"/>
    <cellStyle name="Normal 9 3 2 5 2 2" xfId="2291" xr:uid="{4B129EEC-211C-4D3E-B7E6-35FC4078CED3}"/>
    <cellStyle name="Normal 9 3 2 5 2 2 2" xfId="2292" xr:uid="{12D6FCCF-BD0B-4E01-BA4D-BA0FEA8AFFF6}"/>
    <cellStyle name="Normal 9 3 2 5 2 3" xfId="2293" xr:uid="{0AB3E920-8155-4E55-9F91-1A67F5A9C4DF}"/>
    <cellStyle name="Normal 9 3 2 5 3" xfId="2294" xr:uid="{C89A08B8-0180-4056-9C31-7C30B000F13E}"/>
    <cellStyle name="Normal 9 3 2 5 3 2" xfId="2295" xr:uid="{0E982B09-19BA-4A8F-8B02-B37E8D0C554A}"/>
    <cellStyle name="Normal 9 3 2 5 4" xfId="2296" xr:uid="{D1A158BA-4AE6-47C3-89BE-143E2A591536}"/>
    <cellStyle name="Normal 9 3 2 6" xfId="841" xr:uid="{D75D5F7E-3ED1-4672-BFA2-2C7FDDB8CD4B}"/>
    <cellStyle name="Normal 9 3 2 6 2" xfId="2297" xr:uid="{B66C0A0D-F8A8-404D-9627-ADC9EDFD047D}"/>
    <cellStyle name="Normal 9 3 2 6 2 2" xfId="2298" xr:uid="{30047589-9A06-4F01-A063-348971A00E55}"/>
    <cellStyle name="Normal 9 3 2 6 3" xfId="2299" xr:uid="{21E3CB91-D5E8-4FF3-988E-325307366A04}"/>
    <cellStyle name="Normal 9 3 2 6 4" xfId="4037" xr:uid="{07343061-C214-4E40-A8D6-8D4C2DC6ED54}"/>
    <cellStyle name="Normal 9 3 2 7" xfId="2300" xr:uid="{97AE3849-E7FF-4971-A758-E49D84700927}"/>
    <cellStyle name="Normal 9 3 2 7 2" xfId="2301" xr:uid="{073B2C83-04AB-436C-AE42-77A9D8DE50C6}"/>
    <cellStyle name="Normal 9 3 2 8" xfId="2302" xr:uid="{AEF1E6D7-284C-4581-8CBF-F53148DFEA26}"/>
    <cellStyle name="Normal 9 3 2 9" xfId="4038" xr:uid="{C8EA98E2-C502-4FAF-87DC-DE91A877F61F}"/>
    <cellStyle name="Normal 9 3 3" xfId="170" xr:uid="{469E3AF6-1BC7-4440-BD4E-33F836F15EAD}"/>
    <cellStyle name="Normal 9 3 3 2" xfId="171" xr:uid="{9635094E-95BF-426A-A498-FC6AA3E820CC}"/>
    <cellStyle name="Normal 9 3 3 2 2" xfId="842" xr:uid="{0084B88A-FF11-487B-B193-99A8299B9506}"/>
    <cellStyle name="Normal 9 3 3 2 2 2" xfId="843" xr:uid="{43E770F0-FC54-4D61-B74D-71C1251FF6E7}"/>
    <cellStyle name="Normal 9 3 3 2 2 2 2" xfId="2303" xr:uid="{4C729AC4-4F65-4510-B837-F768A9BA0520}"/>
    <cellStyle name="Normal 9 3 3 2 2 2 2 2" xfId="2304" xr:uid="{83F8985B-8FD9-4EEA-9CDF-C85F23FE7517}"/>
    <cellStyle name="Normal 9 3 3 2 2 2 3" xfId="2305" xr:uid="{2A30C53D-F1FA-4907-BFEC-D42C38801034}"/>
    <cellStyle name="Normal 9 3 3 2 2 3" xfId="2306" xr:uid="{03BF0DE4-96D3-4E86-8A14-BFE343D71BD5}"/>
    <cellStyle name="Normal 9 3 3 2 2 3 2" xfId="2307" xr:uid="{14F01DB1-2D3B-437F-AD15-1195F70F138B}"/>
    <cellStyle name="Normal 9 3 3 2 2 4" xfId="2308" xr:uid="{EF0DEE36-EAC6-43F2-88CB-B45D22BACD84}"/>
    <cellStyle name="Normal 9 3 3 2 3" xfId="844" xr:uid="{41113A01-A18C-4BC0-BDC7-37A763BA0677}"/>
    <cellStyle name="Normal 9 3 3 2 3 2" xfId="2309" xr:uid="{23F012DB-3A21-4A22-AFF0-FC10E2E41F46}"/>
    <cellStyle name="Normal 9 3 3 2 3 2 2" xfId="2310" xr:uid="{6021E25F-2AE3-4772-91C7-831892229B00}"/>
    <cellStyle name="Normal 9 3 3 2 3 3" xfId="2311" xr:uid="{6B6686AD-804E-4897-A108-55D1782168C4}"/>
    <cellStyle name="Normal 9 3 3 2 3 4" xfId="4039" xr:uid="{48957F4D-B7CB-48BF-994E-DDB10ABF24AC}"/>
    <cellStyle name="Normal 9 3 3 2 4" xfId="2312" xr:uid="{BFD9A016-8F35-4573-BF81-BF7D9166AF31}"/>
    <cellStyle name="Normal 9 3 3 2 4 2" xfId="2313" xr:uid="{CF7CCE3B-F08F-4126-840B-602BBF75F882}"/>
    <cellStyle name="Normal 9 3 3 2 5" xfId="2314" xr:uid="{6B4CB3E4-CA96-4C27-9F0E-4AB3BAAD0CE3}"/>
    <cellStyle name="Normal 9 3 3 2 6" xfId="4040" xr:uid="{77F8F490-2D3A-408E-9BA1-84E215621BB2}"/>
    <cellStyle name="Normal 9 3 3 3" xfId="408" xr:uid="{13D5D20E-1128-413F-9EA9-898FDC96ABDC}"/>
    <cellStyle name="Normal 9 3 3 3 2" xfId="845" xr:uid="{5EA4A544-0727-4044-A22E-BA0CAABF477D}"/>
    <cellStyle name="Normal 9 3 3 3 2 2" xfId="846" xr:uid="{FFB5D971-554A-4F6C-BB91-26F2E076D473}"/>
    <cellStyle name="Normal 9 3 3 3 2 2 2" xfId="2315" xr:uid="{855E67EB-A62B-407E-BB7A-C598F212E515}"/>
    <cellStyle name="Normal 9 3 3 3 2 2 2 2" xfId="2316" xr:uid="{D1C7DFAA-2D35-47CA-ADB2-02816300523C}"/>
    <cellStyle name="Normal 9 3 3 3 2 2 2 2 2" xfId="4765" xr:uid="{BAE1921B-B012-4095-A12E-55CFD24C6B40}"/>
    <cellStyle name="Normal 9 3 3 3 2 2 3" xfId="2317" xr:uid="{98998C66-22B5-405F-9097-30B6E27FE55E}"/>
    <cellStyle name="Normal 9 3 3 3 2 2 3 2" xfId="4766" xr:uid="{0D5EF86D-D4D5-432A-9910-908BF1C727C5}"/>
    <cellStyle name="Normal 9 3 3 3 2 3" xfId="2318" xr:uid="{91DB0A5B-6F92-46B5-BA8E-021C9B34B93A}"/>
    <cellStyle name="Normal 9 3 3 3 2 3 2" xfId="2319" xr:uid="{1584973D-676B-4BB1-A7CA-097363E50923}"/>
    <cellStyle name="Normal 9 3 3 3 2 3 2 2" xfId="4768" xr:uid="{B85D3A69-15E9-4DAB-8748-0B266C8C9902}"/>
    <cellStyle name="Normal 9 3 3 3 2 3 3" xfId="4767" xr:uid="{925641BC-D537-41CB-9011-DDD199CC2154}"/>
    <cellStyle name="Normal 9 3 3 3 2 4" xfId="2320" xr:uid="{C34EA4F5-444C-475D-A9E0-C42188BBABDE}"/>
    <cellStyle name="Normal 9 3 3 3 2 4 2" xfId="4769" xr:uid="{41E980A8-DC31-4C78-985D-F7DB03AE01A1}"/>
    <cellStyle name="Normal 9 3 3 3 3" xfId="847" xr:uid="{2722B680-4B07-4C52-8327-1283E16E134A}"/>
    <cellStyle name="Normal 9 3 3 3 3 2" xfId="2321" xr:uid="{97627F91-A962-48A6-BC91-DE3A4BCCEEB6}"/>
    <cellStyle name="Normal 9 3 3 3 3 2 2" xfId="2322" xr:uid="{9A79F1CB-66AD-4DEA-BCA2-727B7115D113}"/>
    <cellStyle name="Normal 9 3 3 3 3 2 2 2" xfId="4772" xr:uid="{21AC1A57-463F-4358-A386-AED201A4FF30}"/>
    <cellStyle name="Normal 9 3 3 3 3 2 3" xfId="4771" xr:uid="{D20D5EF9-530C-4F30-839F-CE048FE0D84F}"/>
    <cellStyle name="Normal 9 3 3 3 3 3" xfId="2323" xr:uid="{91B1CF29-F10B-46CF-AC1C-CCC2C57A3C2F}"/>
    <cellStyle name="Normal 9 3 3 3 3 3 2" xfId="4773" xr:uid="{F3ADCEBB-C520-44D0-B2D3-86178226ACBC}"/>
    <cellStyle name="Normal 9 3 3 3 3 4" xfId="4770" xr:uid="{79EA78FA-21A5-4889-9B47-ABC9A1A5B199}"/>
    <cellStyle name="Normal 9 3 3 3 4" xfId="2324" xr:uid="{AEB2CFAC-3B67-428D-AE36-A7DB0A2F95E2}"/>
    <cellStyle name="Normal 9 3 3 3 4 2" xfId="2325" xr:uid="{09B9E783-521E-497F-871F-84528B95B31F}"/>
    <cellStyle name="Normal 9 3 3 3 4 2 2" xfId="4775" xr:uid="{2685E556-F034-43C3-9ABF-8A19F07D8452}"/>
    <cellStyle name="Normal 9 3 3 3 4 3" xfId="4774" xr:uid="{7A01A9AA-F248-4D52-9C25-F306312E4562}"/>
    <cellStyle name="Normal 9 3 3 3 5" xfId="2326" xr:uid="{2BED39A0-F858-4DA3-9E6F-9704F9F89DA9}"/>
    <cellStyle name="Normal 9 3 3 3 5 2" xfId="4776" xr:uid="{3778C818-611A-4AE3-84C6-E97B2523CB94}"/>
    <cellStyle name="Normal 9 3 3 4" xfId="409" xr:uid="{7AA02731-1DD2-42FF-A31C-707D462155E0}"/>
    <cellStyle name="Normal 9 3 3 4 2" xfId="848" xr:uid="{66826BF4-197D-41B3-BFCA-EADE5DD4A304}"/>
    <cellStyle name="Normal 9 3 3 4 2 2" xfId="2327" xr:uid="{0E770331-C02A-40A3-82F9-D0327C086853}"/>
    <cellStyle name="Normal 9 3 3 4 2 2 2" xfId="2328" xr:uid="{C5AFBDF5-99F2-401A-B608-21AC9D9CC17C}"/>
    <cellStyle name="Normal 9 3 3 4 2 2 2 2" xfId="4780" xr:uid="{2CDD52B0-454B-4608-8BA9-E0B0C8C3A519}"/>
    <cellStyle name="Normal 9 3 3 4 2 2 3" xfId="4779" xr:uid="{5C976C5F-1D98-4B89-8858-6CA037F3B3E2}"/>
    <cellStyle name="Normal 9 3 3 4 2 3" xfId="2329" xr:uid="{C4E4C66D-46D7-4197-94D5-C127E1C26E32}"/>
    <cellStyle name="Normal 9 3 3 4 2 3 2" xfId="4781" xr:uid="{AD6E10A7-7F00-4941-99BE-6CD8B331B514}"/>
    <cellStyle name="Normal 9 3 3 4 2 4" xfId="4778" xr:uid="{832D0B50-4738-4A76-AC9A-282F7D7BA7D7}"/>
    <cellStyle name="Normal 9 3 3 4 3" xfId="2330" xr:uid="{87A7F633-AE84-4D9A-9DB5-118CE0E590DC}"/>
    <cellStyle name="Normal 9 3 3 4 3 2" xfId="2331" xr:uid="{B337460A-4002-4D46-BD22-882B54DD19B6}"/>
    <cellStyle name="Normal 9 3 3 4 3 2 2" xfId="4783" xr:uid="{C20CB251-B4D1-4089-905E-740D1728D861}"/>
    <cellStyle name="Normal 9 3 3 4 3 3" xfId="4782" xr:uid="{7E4B2A45-9A7F-4FFC-85DF-C22D0BAC86FE}"/>
    <cellStyle name="Normal 9 3 3 4 4" xfId="2332" xr:uid="{DA49A52B-507D-4684-80C6-92FEE30FC026}"/>
    <cellStyle name="Normal 9 3 3 4 4 2" xfId="4784" xr:uid="{E03F3E7D-7AFC-428B-9B59-50C68E1A5D8B}"/>
    <cellStyle name="Normal 9 3 3 4 5" xfId="4777" xr:uid="{4BA7A2FD-F158-43A4-9D1A-B82AB5039A9D}"/>
    <cellStyle name="Normal 9 3 3 5" xfId="849" xr:uid="{091DF8DF-7486-41D6-A17A-FF611C9851CE}"/>
    <cellStyle name="Normal 9 3 3 5 2" xfId="2333" xr:uid="{A44366D5-DD3F-4DB6-9F38-86ACDF8378C3}"/>
    <cellStyle name="Normal 9 3 3 5 2 2" xfId="2334" xr:uid="{CF201FC5-621B-401F-992F-577F860C62C8}"/>
    <cellStyle name="Normal 9 3 3 5 2 2 2" xfId="4787" xr:uid="{14CA6223-6ED5-4D2C-9414-B21A2EC2FB32}"/>
    <cellStyle name="Normal 9 3 3 5 2 3" xfId="4786" xr:uid="{89CADFC4-04F5-4B64-8221-B8167B0D5877}"/>
    <cellStyle name="Normal 9 3 3 5 3" xfId="2335" xr:uid="{4534BD7F-FBF7-4FA2-838F-8C9B7255DEC3}"/>
    <cellStyle name="Normal 9 3 3 5 3 2" xfId="4788" xr:uid="{03DCB5BF-8348-4685-9124-C28B71E39963}"/>
    <cellStyle name="Normal 9 3 3 5 4" xfId="4041" xr:uid="{12ECC4F1-3D3D-4E4B-A8AB-EDE9898979BA}"/>
    <cellStyle name="Normal 9 3 3 5 4 2" xfId="4789" xr:uid="{C4D7CD13-475D-46F6-B992-C4B8189B8A82}"/>
    <cellStyle name="Normal 9 3 3 5 5" xfId="4785" xr:uid="{302D8DFA-C415-499C-BE22-69DCE7927C8A}"/>
    <cellStyle name="Normal 9 3 3 6" xfId="2336" xr:uid="{5E1BE744-2E67-4109-92B1-92EA40E9589C}"/>
    <cellStyle name="Normal 9 3 3 6 2" xfId="2337" xr:uid="{81F31444-CDBA-4AFD-B760-D7264C087608}"/>
    <cellStyle name="Normal 9 3 3 6 2 2" xfId="4791" xr:uid="{B8E4D7B5-B66F-4987-BA42-58EE78345FE3}"/>
    <cellStyle name="Normal 9 3 3 6 3" xfId="4790" xr:uid="{E5FBA599-5CF1-4ABD-8B99-53A193BFB018}"/>
    <cellStyle name="Normal 9 3 3 7" xfId="2338" xr:uid="{A9185962-FEA5-400A-810D-8EB75B83FF49}"/>
    <cellStyle name="Normal 9 3 3 7 2" xfId="4792" xr:uid="{07C92A7C-F454-4500-A041-54E5A43A0875}"/>
    <cellStyle name="Normal 9 3 3 8" xfId="4042" xr:uid="{D9DD5F26-2422-4CB4-89F5-C49CCB5FADE8}"/>
    <cellStyle name="Normal 9 3 3 8 2" xfId="4793" xr:uid="{E74F3861-6C27-4BD1-9DA1-237C4CF9464D}"/>
    <cellStyle name="Normal 9 3 4" xfId="172" xr:uid="{56C0C642-78BA-47DC-AF54-E6D3ED4A8EB3}"/>
    <cellStyle name="Normal 9 3 4 2" xfId="450" xr:uid="{AB6DED2B-3545-43A1-9D53-109032AF9301}"/>
    <cellStyle name="Normal 9 3 4 2 2" xfId="850" xr:uid="{CDB4383C-7E80-4C41-9AEE-5B226B2A1B41}"/>
    <cellStyle name="Normal 9 3 4 2 2 2" xfId="2339" xr:uid="{3F44AEC3-3AE5-47E2-8F65-011FAA054B07}"/>
    <cellStyle name="Normal 9 3 4 2 2 2 2" xfId="2340" xr:uid="{886C1C1C-59F3-4FB3-BBF6-DB27CDDB692B}"/>
    <cellStyle name="Normal 9 3 4 2 2 2 2 2" xfId="4798" xr:uid="{1E95B88B-A332-4CDA-90E9-E30E992E88CE}"/>
    <cellStyle name="Normal 9 3 4 2 2 2 3" xfId="4797" xr:uid="{AEF77153-53FD-4107-A82F-350286C3561C}"/>
    <cellStyle name="Normal 9 3 4 2 2 3" xfId="2341" xr:uid="{7D2349D6-CF64-4540-A040-F268D85EBE90}"/>
    <cellStyle name="Normal 9 3 4 2 2 3 2" xfId="4799" xr:uid="{94921B67-0ECF-4837-9722-AF1FACAF6415}"/>
    <cellStyle name="Normal 9 3 4 2 2 4" xfId="4043" xr:uid="{C606DF4A-CA37-4001-8C17-92DF9378C6F3}"/>
    <cellStyle name="Normal 9 3 4 2 2 4 2" xfId="4800" xr:uid="{0477F247-0EC5-4EE6-98AB-BC1AE05ADCCA}"/>
    <cellStyle name="Normal 9 3 4 2 2 5" xfId="4796" xr:uid="{73D2CEA1-8F4A-47F5-950B-A62A1E70BEB4}"/>
    <cellStyle name="Normal 9 3 4 2 3" xfId="2342" xr:uid="{89F1F212-D98A-48B9-B758-6F4018AA3557}"/>
    <cellStyle name="Normal 9 3 4 2 3 2" xfId="2343" xr:uid="{49E751B9-79E5-4F03-8E6F-3752F37B28B8}"/>
    <cellStyle name="Normal 9 3 4 2 3 2 2" xfId="4802" xr:uid="{C48703B2-856D-4D5F-BB40-CEC6A61AFCC6}"/>
    <cellStyle name="Normal 9 3 4 2 3 3" xfId="4801" xr:uid="{47616C40-2BD7-4065-9272-EC32FBB89B9B}"/>
    <cellStyle name="Normal 9 3 4 2 4" xfId="2344" xr:uid="{3E94A255-7749-45A6-AD54-900AC4AC2995}"/>
    <cellStyle name="Normal 9 3 4 2 4 2" xfId="4803" xr:uid="{B0F246EF-9037-4EED-BC41-2297901D5E68}"/>
    <cellStyle name="Normal 9 3 4 2 5" xfId="4044" xr:uid="{432B7A3F-093C-4CE0-92DA-E43C2F8A014C}"/>
    <cellStyle name="Normal 9 3 4 2 5 2" xfId="4804" xr:uid="{E425266B-56C5-4A3A-849C-FBCCA9807283}"/>
    <cellStyle name="Normal 9 3 4 2 6" xfId="4795" xr:uid="{692165D4-B0DB-45F3-B330-D113E5D7293B}"/>
    <cellStyle name="Normal 9 3 4 3" xfId="851" xr:uid="{C2D63511-D732-4D9B-8D83-ADFA61D6E5A9}"/>
    <cellStyle name="Normal 9 3 4 3 2" xfId="2345" xr:uid="{6E4464E3-2BEE-4435-AF8E-6D1B82BAA033}"/>
    <cellStyle name="Normal 9 3 4 3 2 2" xfId="2346" xr:uid="{99CE52C8-61AB-48EF-A0FA-FBB18AA227EC}"/>
    <cellStyle name="Normal 9 3 4 3 2 2 2" xfId="4807" xr:uid="{33EC6515-7042-40FE-9714-82AD443CEA96}"/>
    <cellStyle name="Normal 9 3 4 3 2 3" xfId="4806" xr:uid="{D3719371-FBF3-4005-A29A-854DD4903C31}"/>
    <cellStyle name="Normal 9 3 4 3 3" xfId="2347" xr:uid="{DF50D98F-A8C7-4A30-B8D3-EFB55A1B3014}"/>
    <cellStyle name="Normal 9 3 4 3 3 2" xfId="4808" xr:uid="{12ABBE37-9BED-4988-A1C2-F80C2EFD7A67}"/>
    <cellStyle name="Normal 9 3 4 3 4" xfId="4045" xr:uid="{24370947-0687-4597-9DEA-579F85F04851}"/>
    <cellStyle name="Normal 9 3 4 3 4 2" xfId="4809" xr:uid="{7BCDE389-28E9-41E0-B821-E19D987C69BB}"/>
    <cellStyle name="Normal 9 3 4 3 5" xfId="4805" xr:uid="{6FEF6EAE-339F-42DA-9327-98B7AABADDA1}"/>
    <cellStyle name="Normal 9 3 4 4" xfId="2348" xr:uid="{DC947232-DDA6-4064-A664-03F75FB38D7C}"/>
    <cellStyle name="Normal 9 3 4 4 2" xfId="2349" xr:uid="{53CB3163-77A9-43A4-9975-091A4767A0AD}"/>
    <cellStyle name="Normal 9 3 4 4 2 2" xfId="4811" xr:uid="{96DA66F4-4DF7-49DD-A0F3-ADD47DD57489}"/>
    <cellStyle name="Normal 9 3 4 4 3" xfId="4046" xr:uid="{A2F533CC-7227-4A90-A557-CAB8B03A7C51}"/>
    <cellStyle name="Normal 9 3 4 4 3 2" xfId="4812" xr:uid="{AFA4B30F-88FB-4A93-A6E8-E1C3FCBF6371}"/>
    <cellStyle name="Normal 9 3 4 4 4" xfId="4047" xr:uid="{C8DF2E2D-C858-4647-83B0-A6D19FE65E8E}"/>
    <cellStyle name="Normal 9 3 4 4 4 2" xfId="4813" xr:uid="{8A62B229-0F29-46EC-A2DF-765B1F666E95}"/>
    <cellStyle name="Normal 9 3 4 4 5" xfId="4810" xr:uid="{88E889D2-FF4A-4415-9DD3-15CEB9230896}"/>
    <cellStyle name="Normal 9 3 4 5" xfId="2350" xr:uid="{C0FBA411-DB6F-4CCC-99EA-51197A38688D}"/>
    <cellStyle name="Normal 9 3 4 5 2" xfId="4814" xr:uid="{8CD1F47D-2865-46DB-8F22-209992970DA3}"/>
    <cellStyle name="Normal 9 3 4 6" xfId="4048" xr:uid="{55C942A6-41F6-419B-89CD-11665C6FDB3A}"/>
    <cellStyle name="Normal 9 3 4 6 2" xfId="4815" xr:uid="{8121F9BC-BA67-4D36-B90B-4E69DEDAD839}"/>
    <cellStyle name="Normal 9 3 4 7" xfId="4049" xr:uid="{7EA69AE4-F0CF-4E04-A620-2ABA1B86D23C}"/>
    <cellStyle name="Normal 9 3 4 7 2" xfId="4816" xr:uid="{493185CB-3007-486B-9980-134F45D81EA5}"/>
    <cellStyle name="Normal 9 3 4 8" xfId="4794" xr:uid="{5C28F971-5C46-44D9-9AC6-23DC67E20021}"/>
    <cellStyle name="Normal 9 3 5" xfId="410" xr:uid="{D6F19AB6-EF70-4C08-8FBB-B79A2604FED1}"/>
    <cellStyle name="Normal 9 3 5 2" xfId="852" xr:uid="{BC460657-3DF2-4737-BA85-B2638D687AAE}"/>
    <cellStyle name="Normal 9 3 5 2 2" xfId="853" xr:uid="{40FBC8B3-61FB-4129-B7A4-1D721EE3962C}"/>
    <cellStyle name="Normal 9 3 5 2 2 2" xfId="2351" xr:uid="{6687C318-C5C0-43DF-86CC-E276B84C88E0}"/>
    <cellStyle name="Normal 9 3 5 2 2 2 2" xfId="2352" xr:uid="{2E09549D-763E-4079-8502-F0B1FEC13523}"/>
    <cellStyle name="Normal 9 3 5 2 2 2 2 2" xfId="4821" xr:uid="{2F8220DA-042B-419B-A0FC-D02DB88B4EC2}"/>
    <cellStyle name="Normal 9 3 5 2 2 2 3" xfId="4820" xr:uid="{DDAD6BD6-14C3-4BA8-B3A1-C0108B8450C7}"/>
    <cellStyle name="Normal 9 3 5 2 2 3" xfId="2353" xr:uid="{D81016FC-B524-4D83-9255-EDD25A2478FC}"/>
    <cellStyle name="Normal 9 3 5 2 2 3 2" xfId="4822" xr:uid="{D61A4369-08CD-458D-9848-F5BC1E46BFA2}"/>
    <cellStyle name="Normal 9 3 5 2 2 4" xfId="4819" xr:uid="{A0123902-CA9E-4806-BACE-838973748974}"/>
    <cellStyle name="Normal 9 3 5 2 3" xfId="2354" xr:uid="{A46C85C4-DD29-47D8-BC30-3DC3ABBA8BD7}"/>
    <cellStyle name="Normal 9 3 5 2 3 2" xfId="2355" xr:uid="{C9277054-BA25-483B-875C-5DCABA40F121}"/>
    <cellStyle name="Normal 9 3 5 2 3 2 2" xfId="4824" xr:uid="{1B59137D-2B24-4BFF-B6E6-CEEC40FE7A63}"/>
    <cellStyle name="Normal 9 3 5 2 3 3" xfId="4823" xr:uid="{58E0369F-0780-4DC0-8F34-FB3801AC5F1E}"/>
    <cellStyle name="Normal 9 3 5 2 4" xfId="2356" xr:uid="{A8100952-6920-4AAF-AC5D-22456A8F3E11}"/>
    <cellStyle name="Normal 9 3 5 2 4 2" xfId="4825" xr:uid="{65B61CC9-7447-49BA-94EC-C7A1C053F03E}"/>
    <cellStyle name="Normal 9 3 5 2 5" xfId="4818" xr:uid="{156BAB6C-2977-46F1-9DFD-3139E0A08EAB}"/>
    <cellStyle name="Normal 9 3 5 3" xfId="854" xr:uid="{8EEAF414-6152-41AD-ACA8-52C167D404A5}"/>
    <cellStyle name="Normal 9 3 5 3 2" xfId="2357" xr:uid="{FD66A048-59EC-4C75-A6CA-5F19798CD740}"/>
    <cellStyle name="Normal 9 3 5 3 2 2" xfId="2358" xr:uid="{9B2B438C-1B39-46AA-9337-5DD034C06799}"/>
    <cellStyle name="Normal 9 3 5 3 2 2 2" xfId="4828" xr:uid="{47975211-6108-47CC-A1FD-C82BA8654BBE}"/>
    <cellStyle name="Normal 9 3 5 3 2 3" xfId="4827" xr:uid="{BD91C278-4482-43BB-9C8B-D11423B75D67}"/>
    <cellStyle name="Normal 9 3 5 3 3" xfId="2359" xr:uid="{61B1EBF0-497F-4ECD-BA7C-89BAACD54601}"/>
    <cellStyle name="Normal 9 3 5 3 3 2" xfId="4829" xr:uid="{6A7CB91B-DA91-4EC6-BC9A-076A0BDC8414}"/>
    <cellStyle name="Normal 9 3 5 3 4" xfId="4050" xr:uid="{DCFA12D6-AFD9-4D46-BFE5-947CE8726553}"/>
    <cellStyle name="Normal 9 3 5 3 4 2" xfId="4830" xr:uid="{9C299A7C-E387-4608-9167-C319AFA59E36}"/>
    <cellStyle name="Normal 9 3 5 3 5" xfId="4826" xr:uid="{C723CCCD-7491-482C-98FB-77B5015BAAF9}"/>
    <cellStyle name="Normal 9 3 5 4" xfId="2360" xr:uid="{31C673A7-61CA-4E1D-8BC1-F21FA5080086}"/>
    <cellStyle name="Normal 9 3 5 4 2" xfId="2361" xr:uid="{564F091C-E208-48BF-A265-9D30AB63E7F2}"/>
    <cellStyle name="Normal 9 3 5 4 2 2" xfId="4832" xr:uid="{DE18504C-0245-464B-922D-A8ABDF2AA9C1}"/>
    <cellStyle name="Normal 9 3 5 4 3" xfId="4831" xr:uid="{A5622CF0-4646-4A57-8997-DC53C2FF9F79}"/>
    <cellStyle name="Normal 9 3 5 5" xfId="2362" xr:uid="{FFCCDD0E-5388-4862-9A0F-A10E795AE17C}"/>
    <cellStyle name="Normal 9 3 5 5 2" xfId="4833" xr:uid="{33081EF2-9E28-4442-8A7D-9E27CCE7C45C}"/>
    <cellStyle name="Normal 9 3 5 6" xfId="4051" xr:uid="{C6B8FBD9-E7CF-464C-85F9-9EB0EF4A6F21}"/>
    <cellStyle name="Normal 9 3 5 6 2" xfId="4834" xr:uid="{1182D071-DD20-4232-A04E-D5635F35A730}"/>
    <cellStyle name="Normal 9 3 5 7" xfId="4817" xr:uid="{D236CFC5-7A29-4721-BF80-7BBDE2DDB8A6}"/>
    <cellStyle name="Normal 9 3 6" xfId="411" xr:uid="{3A230D06-4197-4F5D-97A5-783BC5BE0612}"/>
    <cellStyle name="Normal 9 3 6 2" xfId="855" xr:uid="{53D8004E-C01E-4BAC-AA0E-A97D293EA3E2}"/>
    <cellStyle name="Normal 9 3 6 2 2" xfId="2363" xr:uid="{D65BBBED-4543-4A20-AE44-C60E364C54A6}"/>
    <cellStyle name="Normal 9 3 6 2 2 2" xfId="2364" xr:uid="{5D748A29-F0FF-4D68-8788-082BD441CAF8}"/>
    <cellStyle name="Normal 9 3 6 2 2 2 2" xfId="4838" xr:uid="{B7504389-29C8-4C4A-BD1F-1676B114ADC3}"/>
    <cellStyle name="Normal 9 3 6 2 2 3" xfId="4837" xr:uid="{232A200F-D7E0-449D-9ABB-00BCCA0D07CA}"/>
    <cellStyle name="Normal 9 3 6 2 3" xfId="2365" xr:uid="{7EEFD05E-6CBF-430B-9211-0D99DE1CEB1B}"/>
    <cellStyle name="Normal 9 3 6 2 3 2" xfId="4839" xr:uid="{41E214E1-C976-4A48-A41C-DA21D1E933A1}"/>
    <cellStyle name="Normal 9 3 6 2 4" xfId="4052" xr:uid="{6AC634D5-61EB-48F1-9508-5952A97E635A}"/>
    <cellStyle name="Normal 9 3 6 2 4 2" xfId="4840" xr:uid="{80CDF256-BBFB-44D7-B170-CFD337756EC9}"/>
    <cellStyle name="Normal 9 3 6 2 5" xfId="4836" xr:uid="{B1F28512-D424-4415-8D5D-EB5B72AA25F9}"/>
    <cellStyle name="Normal 9 3 6 3" xfId="2366" xr:uid="{06B00EBF-D3EA-49B8-858A-EC53B4DC3701}"/>
    <cellStyle name="Normal 9 3 6 3 2" xfId="2367" xr:uid="{83101B83-34CC-422C-839B-D117443D268E}"/>
    <cellStyle name="Normal 9 3 6 3 2 2" xfId="4842" xr:uid="{0B3B7686-0C7C-4A33-995C-6D98658A4705}"/>
    <cellStyle name="Normal 9 3 6 3 3" xfId="4841" xr:uid="{0DB128B3-443C-4FFB-98C1-8B2DB77DA45A}"/>
    <cellStyle name="Normal 9 3 6 4" xfId="2368" xr:uid="{4436AD92-49A5-4C2A-8649-DAB293AB5B26}"/>
    <cellStyle name="Normal 9 3 6 4 2" xfId="4843" xr:uid="{8CF951B1-A4F6-42F8-8677-579AD88D9406}"/>
    <cellStyle name="Normal 9 3 6 5" xfId="4053" xr:uid="{DB96B0F6-D1C3-4C06-98D4-1BD2A9B9F0F7}"/>
    <cellStyle name="Normal 9 3 6 5 2" xfId="4844" xr:uid="{126DD870-C1ED-40F7-A57E-9AA5207717A0}"/>
    <cellStyle name="Normal 9 3 6 6" xfId="4835" xr:uid="{C4F376E5-9BBA-4F2A-BE30-C9689D83D569}"/>
    <cellStyle name="Normal 9 3 7" xfId="856" xr:uid="{7B7DAB68-D273-41EA-8D57-26E01C3810FB}"/>
    <cellStyle name="Normal 9 3 7 2" xfId="2369" xr:uid="{A17B39DE-CDF8-406B-953B-8137D3D02179}"/>
    <cellStyle name="Normal 9 3 7 2 2" xfId="2370" xr:uid="{600EA15A-A868-4F66-8CDB-0B98E6FDAD63}"/>
    <cellStyle name="Normal 9 3 7 2 2 2" xfId="4847" xr:uid="{B6A7216F-7FFC-41B8-853C-974CF3A3478E}"/>
    <cellStyle name="Normal 9 3 7 2 3" xfId="4846" xr:uid="{2DDCC857-7085-4B63-8D4C-6F065473D3C8}"/>
    <cellStyle name="Normal 9 3 7 3" xfId="2371" xr:uid="{44B2B468-C5D4-4051-8964-EDFBA8507C5C}"/>
    <cellStyle name="Normal 9 3 7 3 2" xfId="4848" xr:uid="{BCA7A928-D1AD-463E-94B3-E7B50DF00FF4}"/>
    <cellStyle name="Normal 9 3 7 4" xfId="4054" xr:uid="{60E04354-3E42-4A93-B3EF-AC75F535D2BA}"/>
    <cellStyle name="Normal 9 3 7 4 2" xfId="4849" xr:uid="{A9BD3763-624A-473F-8D66-95FEB54A9D5C}"/>
    <cellStyle name="Normal 9 3 7 5" xfId="4845" xr:uid="{7FBA0E5F-8531-41A2-8C3D-3151548EBA48}"/>
    <cellStyle name="Normal 9 3 8" xfId="2372" xr:uid="{60073E70-068E-4E04-BF3F-EBA7C37ADC81}"/>
    <cellStyle name="Normal 9 3 8 2" xfId="2373" xr:uid="{4CE2305A-2BA5-4E64-A0D2-C9A12AF5096C}"/>
    <cellStyle name="Normal 9 3 8 2 2" xfId="4851" xr:uid="{B52DC745-6EB6-48BB-A909-C369CB841070}"/>
    <cellStyle name="Normal 9 3 8 3" xfId="4055" xr:uid="{F8317D01-8504-482D-AE57-5C1AF58E5AFE}"/>
    <cellStyle name="Normal 9 3 8 3 2" xfId="4852" xr:uid="{FCEEC67D-DB61-4A2E-931A-FB6A25F1AD7A}"/>
    <cellStyle name="Normal 9 3 8 4" xfId="4056" xr:uid="{8CDAD40A-B42D-4577-91E8-F8E5ABEBF44F}"/>
    <cellStyle name="Normal 9 3 8 4 2" xfId="4853" xr:uid="{6425A9EC-6CC1-46C7-BB41-7E9ED9085D85}"/>
    <cellStyle name="Normal 9 3 8 5" xfId="4850" xr:uid="{2A68B81A-3990-4D5C-8C17-11905F292E1F}"/>
    <cellStyle name="Normal 9 3 9" xfId="2374" xr:uid="{CDC6306F-BCDC-459A-B192-3916DA40C931}"/>
    <cellStyle name="Normal 9 3 9 2" xfId="4854" xr:uid="{006FC32E-F0CE-4845-B910-0A1966416D33}"/>
    <cellStyle name="Normal 9 4" xfId="173" xr:uid="{35802A53-BCD5-4E98-9193-9356AE8271A5}"/>
    <cellStyle name="Normal 9 4 10" xfId="4057" xr:uid="{E01E509C-3908-47B1-AD1E-EE0DE12ADC2E}"/>
    <cellStyle name="Normal 9 4 10 2" xfId="4856" xr:uid="{3EF5B907-5EFF-4E8B-8051-E6EFD32C11CC}"/>
    <cellStyle name="Normal 9 4 11" xfId="4058" xr:uid="{3CF791BC-31D6-49D5-A75F-7B8FF198D6CE}"/>
    <cellStyle name="Normal 9 4 11 2" xfId="4857" xr:uid="{19D51732-11F1-4498-8F00-913D5F84DE7C}"/>
    <cellStyle name="Normal 9 4 12" xfId="4855" xr:uid="{F041F9A1-37DE-4D7C-87C5-BD518B37C00F}"/>
    <cellStyle name="Normal 9 4 2" xfId="174" xr:uid="{20355385-B1A4-4E6C-AAA3-2D74C2D32A69}"/>
    <cellStyle name="Normal 9 4 2 10" xfId="4858" xr:uid="{46032245-5901-4302-83D1-466B5471F607}"/>
    <cellStyle name="Normal 9 4 2 2" xfId="175" xr:uid="{2C344C0E-BCE9-48A9-873B-898A900E72E9}"/>
    <cellStyle name="Normal 9 4 2 2 2" xfId="412" xr:uid="{1A69384A-FB70-4761-8557-01D93CF01BC9}"/>
    <cellStyle name="Normal 9 4 2 2 2 2" xfId="857" xr:uid="{0AE3FABD-9BB7-44EB-BF99-464A5CC06086}"/>
    <cellStyle name="Normal 9 4 2 2 2 2 2" xfId="2375" xr:uid="{E12E633D-DE20-497C-AAAA-1677EEA17A3F}"/>
    <cellStyle name="Normal 9 4 2 2 2 2 2 2" xfId="2376" xr:uid="{A7565892-0B0E-4F60-B60A-E271520D99AA}"/>
    <cellStyle name="Normal 9 4 2 2 2 2 2 2 2" xfId="4863" xr:uid="{F5F52677-04DF-4EE0-9FA8-0697AE59A366}"/>
    <cellStyle name="Normal 9 4 2 2 2 2 2 3" xfId="4862" xr:uid="{B832513C-B624-415C-8B0C-5A0CA7570A3A}"/>
    <cellStyle name="Normal 9 4 2 2 2 2 3" xfId="2377" xr:uid="{5B00FEA1-E2C8-47C0-B38D-5CD15D50A311}"/>
    <cellStyle name="Normal 9 4 2 2 2 2 3 2" xfId="4864" xr:uid="{89E1103B-E72A-4550-B852-D3E93C807320}"/>
    <cellStyle name="Normal 9 4 2 2 2 2 4" xfId="4059" xr:uid="{6FE3B47C-FFBD-4C75-8F81-0FD5BEB70EE3}"/>
    <cellStyle name="Normal 9 4 2 2 2 2 4 2" xfId="4865" xr:uid="{72F453F3-632B-4EC1-B1BA-1B1F4D6A0930}"/>
    <cellStyle name="Normal 9 4 2 2 2 2 5" xfId="4861" xr:uid="{77EF6C05-AE70-4733-9456-9B39EBD2ABE2}"/>
    <cellStyle name="Normal 9 4 2 2 2 3" xfId="2378" xr:uid="{91AA1221-2E91-4A89-B413-1A6AC4B800C5}"/>
    <cellStyle name="Normal 9 4 2 2 2 3 2" xfId="2379" xr:uid="{5A25ED14-77FA-450F-89FD-F28973F25628}"/>
    <cellStyle name="Normal 9 4 2 2 2 3 2 2" xfId="4867" xr:uid="{7CF4731D-F2BA-45EE-96CA-14707E52AD0F}"/>
    <cellStyle name="Normal 9 4 2 2 2 3 3" xfId="4060" xr:uid="{00DE5440-C47A-4671-80C0-8C8129925A7B}"/>
    <cellStyle name="Normal 9 4 2 2 2 3 3 2" xfId="4868" xr:uid="{14E09652-075C-41DC-958B-1B06A202F813}"/>
    <cellStyle name="Normal 9 4 2 2 2 3 4" xfId="4061" xr:uid="{C3E3D321-C4B2-4581-B7A4-45C1150E621B}"/>
    <cellStyle name="Normal 9 4 2 2 2 3 4 2" xfId="4869" xr:uid="{5EAF08CE-7084-4145-BDF1-A98717C3DC2E}"/>
    <cellStyle name="Normal 9 4 2 2 2 3 5" xfId="4866" xr:uid="{9EF73B9E-855D-480A-B1BC-8B1D01B67B22}"/>
    <cellStyle name="Normal 9 4 2 2 2 4" xfId="2380" xr:uid="{E8C8F1D5-44C7-463A-8489-37E093CC0E38}"/>
    <cellStyle name="Normal 9 4 2 2 2 4 2" xfId="4870" xr:uid="{BAE373D1-024B-41CE-A492-573493756A2F}"/>
    <cellStyle name="Normal 9 4 2 2 2 5" xfId="4062" xr:uid="{0FE58913-E23A-4795-887D-A88E71FF7C6C}"/>
    <cellStyle name="Normal 9 4 2 2 2 5 2" xfId="4871" xr:uid="{304CD350-A101-4CAC-BB6F-5076BE5C291D}"/>
    <cellStyle name="Normal 9 4 2 2 2 6" xfId="4063" xr:uid="{452A6B42-C30D-4E9D-82E5-5EE9979B5477}"/>
    <cellStyle name="Normal 9 4 2 2 2 6 2" xfId="4872" xr:uid="{78E8E291-E25B-450C-B1FF-33372687B2B9}"/>
    <cellStyle name="Normal 9 4 2 2 2 7" xfId="4860" xr:uid="{BAE1F67F-A686-40CE-A69B-3683DDC3D291}"/>
    <cellStyle name="Normal 9 4 2 2 3" xfId="858" xr:uid="{B8CE6A15-10F1-422F-9CB6-7D68C9A04220}"/>
    <cellStyle name="Normal 9 4 2 2 3 2" xfId="2381" xr:uid="{14A3080B-5E1B-4BF6-A2DB-BA2F229CE75D}"/>
    <cellStyle name="Normal 9 4 2 2 3 2 2" xfId="2382" xr:uid="{373A5728-5934-49FB-8776-CCECCDF67F47}"/>
    <cellStyle name="Normal 9 4 2 2 3 2 2 2" xfId="4875" xr:uid="{ADC520ED-0174-4C66-9669-2E0AD35D0D6C}"/>
    <cellStyle name="Normal 9 4 2 2 3 2 3" xfId="4064" xr:uid="{F9DD22C7-D4A6-4D16-8A0C-8CF5A44AC5F4}"/>
    <cellStyle name="Normal 9 4 2 2 3 2 3 2" xfId="4876" xr:uid="{1EBCDE01-FD32-4D20-BB4A-A3A189DD317F}"/>
    <cellStyle name="Normal 9 4 2 2 3 2 4" xfId="4065" xr:uid="{37D8A9EA-8E76-4588-8405-9AA8352E3534}"/>
    <cellStyle name="Normal 9 4 2 2 3 2 4 2" xfId="4877" xr:uid="{A6EC3F8E-2C87-4038-A7C2-24506932F7CE}"/>
    <cellStyle name="Normal 9 4 2 2 3 2 5" xfId="4874" xr:uid="{7296CCB2-CBC7-45D2-8208-AD0FB6F5C858}"/>
    <cellStyle name="Normal 9 4 2 2 3 3" xfId="2383" xr:uid="{C2F7424C-733A-42B2-89F3-F04C60B7B6A1}"/>
    <cellStyle name="Normal 9 4 2 2 3 3 2" xfId="4878" xr:uid="{C89BA981-7E9F-473C-A547-115027546C97}"/>
    <cellStyle name="Normal 9 4 2 2 3 4" xfId="4066" xr:uid="{638A4DD5-2DE8-40FA-B727-1BD1C215ED05}"/>
    <cellStyle name="Normal 9 4 2 2 3 4 2" xfId="4879" xr:uid="{24D753C2-E5C6-45B6-82A7-C73C0965ED10}"/>
    <cellStyle name="Normal 9 4 2 2 3 5" xfId="4067" xr:uid="{71B79BBC-3255-4049-A628-D686C2D6E46D}"/>
    <cellStyle name="Normal 9 4 2 2 3 5 2" xfId="4880" xr:uid="{8456C541-28D1-46CF-9056-18749AD0C67F}"/>
    <cellStyle name="Normal 9 4 2 2 3 6" xfId="4873" xr:uid="{FC23E454-B29A-4FA9-B7A1-C219A627EF23}"/>
    <cellStyle name="Normal 9 4 2 2 4" xfId="2384" xr:uid="{F174B2AF-E1FD-414A-AFF7-0109C134DD5F}"/>
    <cellStyle name="Normal 9 4 2 2 4 2" xfId="2385" xr:uid="{49E8F23A-8F99-40BB-8D04-183A2C772EF9}"/>
    <cellStyle name="Normal 9 4 2 2 4 2 2" xfId="4882" xr:uid="{129A6C48-6B1C-44D8-A530-3325AD3980BE}"/>
    <cellStyle name="Normal 9 4 2 2 4 3" xfId="4068" xr:uid="{321C68DA-34C8-4280-AB8B-208001754ADA}"/>
    <cellStyle name="Normal 9 4 2 2 4 3 2" xfId="4883" xr:uid="{CD7E092A-A8BC-401C-9727-D1BD2FD35E2A}"/>
    <cellStyle name="Normal 9 4 2 2 4 4" xfId="4069" xr:uid="{86A6269F-C630-4ED2-8909-86A889D4A702}"/>
    <cellStyle name="Normal 9 4 2 2 4 4 2" xfId="4884" xr:uid="{07A7F7C4-C6C1-4C5B-BF12-726C2A035E7A}"/>
    <cellStyle name="Normal 9 4 2 2 4 5" xfId="4881" xr:uid="{908D55B7-B407-40EF-B70C-C10F920D011E}"/>
    <cellStyle name="Normal 9 4 2 2 5" xfId="2386" xr:uid="{362DE553-9612-4333-ADCE-494FDB19724B}"/>
    <cellStyle name="Normal 9 4 2 2 5 2" xfId="4070" xr:uid="{2ACE5747-C0FB-4222-8FA2-D74C3DD09F2E}"/>
    <cellStyle name="Normal 9 4 2 2 5 2 2" xfId="4886" xr:uid="{9F72F682-5651-4112-98AB-EFE4BE579C0E}"/>
    <cellStyle name="Normal 9 4 2 2 5 3" xfId="4071" xr:uid="{345F3714-6137-49EB-8DD2-21501195B8AC}"/>
    <cellStyle name="Normal 9 4 2 2 5 3 2" xfId="4887" xr:uid="{27E7BD97-9E2C-4D14-8921-B2035C4A7762}"/>
    <cellStyle name="Normal 9 4 2 2 5 4" xfId="4072" xr:uid="{D8C34E07-8735-4619-93E4-A8938C735812}"/>
    <cellStyle name="Normal 9 4 2 2 5 4 2" xfId="4888" xr:uid="{E0580BEF-8580-4018-ADB1-72C47519A6D1}"/>
    <cellStyle name="Normal 9 4 2 2 5 5" xfId="4885" xr:uid="{E99C341C-BA02-42C1-B64F-BCD32A026E8A}"/>
    <cellStyle name="Normal 9 4 2 2 6" xfId="4073" xr:uid="{65DFC156-D08C-4ADD-B9F4-EB1376A573E2}"/>
    <cellStyle name="Normal 9 4 2 2 6 2" xfId="4889" xr:uid="{3BA1E7B7-46A8-491D-8058-D2AC01ADCA1C}"/>
    <cellStyle name="Normal 9 4 2 2 7" xfId="4074" xr:uid="{6A742CC1-CF24-44C8-96EB-4577F45A58E7}"/>
    <cellStyle name="Normal 9 4 2 2 7 2" xfId="4890" xr:uid="{4636D397-A407-4C30-AF0F-8155952AB50B}"/>
    <cellStyle name="Normal 9 4 2 2 8" xfId="4075" xr:uid="{9E8AA781-9172-4593-A67F-83B8800CC4A0}"/>
    <cellStyle name="Normal 9 4 2 2 8 2" xfId="4891" xr:uid="{0CE2EE74-C4C3-4FAC-8DDF-2DCD6842D42F}"/>
    <cellStyle name="Normal 9 4 2 2 9" xfId="4859" xr:uid="{B28240D2-78AA-4A35-BE1B-27118083511E}"/>
    <cellStyle name="Normal 9 4 2 3" xfId="413" xr:uid="{5516CFEB-6502-490C-A10F-19A0F710E7F2}"/>
    <cellStyle name="Normal 9 4 2 3 2" xfId="859" xr:uid="{1FB40C0B-8980-4EF4-AF42-8D40F510BBCB}"/>
    <cellStyle name="Normal 9 4 2 3 2 2" xfId="860" xr:uid="{2C2FDF87-D003-4CA8-AEE6-44C19A63C6E9}"/>
    <cellStyle name="Normal 9 4 2 3 2 2 2" xfId="2387" xr:uid="{62B1CAE7-69A2-4AF4-B620-A5ACF447F585}"/>
    <cellStyle name="Normal 9 4 2 3 2 2 2 2" xfId="2388" xr:uid="{A9C5720F-6DC8-485D-AA6D-2280B0319BD8}"/>
    <cellStyle name="Normal 9 4 2 3 2 2 2 2 2" xfId="4896" xr:uid="{1625A1D1-0E4D-4DAB-973A-BEA12C27A3D8}"/>
    <cellStyle name="Normal 9 4 2 3 2 2 2 3" xfId="4895" xr:uid="{3A20D351-57E5-43A7-873B-0FD6655E1479}"/>
    <cellStyle name="Normal 9 4 2 3 2 2 3" xfId="2389" xr:uid="{7135972B-0196-4BD7-957C-86902EF2009D}"/>
    <cellStyle name="Normal 9 4 2 3 2 2 3 2" xfId="4897" xr:uid="{CD46B593-00AE-4096-B1F9-09CEE0BF43C4}"/>
    <cellStyle name="Normal 9 4 2 3 2 2 4" xfId="4894" xr:uid="{7A03ACD9-0058-4756-86DF-5EE6297CE8D2}"/>
    <cellStyle name="Normal 9 4 2 3 2 3" xfId="2390" xr:uid="{900D377E-C10B-4B3A-A594-412B3FA5E602}"/>
    <cellStyle name="Normal 9 4 2 3 2 3 2" xfId="2391" xr:uid="{1D0D01CD-FD04-4305-AD72-ED9F6070F306}"/>
    <cellStyle name="Normal 9 4 2 3 2 3 2 2" xfId="4899" xr:uid="{4A6E3C1F-B5E1-4972-BFE8-4A161AA3A9DE}"/>
    <cellStyle name="Normal 9 4 2 3 2 3 3" xfId="4898" xr:uid="{124673A9-5782-43FF-BFB4-FB59CF7E8A56}"/>
    <cellStyle name="Normal 9 4 2 3 2 4" xfId="2392" xr:uid="{A61C65F6-87FA-4C85-8764-E893ADDD884F}"/>
    <cellStyle name="Normal 9 4 2 3 2 4 2" xfId="4900" xr:uid="{FEAE9B77-4C75-4AB1-AE90-6C793594A6B2}"/>
    <cellStyle name="Normal 9 4 2 3 2 5" xfId="4893" xr:uid="{2279BDC0-B398-4D10-956B-1C1E9F622B01}"/>
    <cellStyle name="Normal 9 4 2 3 3" xfId="861" xr:uid="{8B3D4C4C-9D34-47F1-B036-EE4C9B52DD78}"/>
    <cellStyle name="Normal 9 4 2 3 3 2" xfId="2393" xr:uid="{B6786A3A-5A42-471B-B035-387057B252A6}"/>
    <cellStyle name="Normal 9 4 2 3 3 2 2" xfId="2394" xr:uid="{72CE0DA8-36D4-4863-89AB-4707286633A7}"/>
    <cellStyle name="Normal 9 4 2 3 3 2 2 2" xfId="4903" xr:uid="{2698759A-06B9-4039-BB5E-988031A9489A}"/>
    <cellStyle name="Normal 9 4 2 3 3 2 3" xfId="4902" xr:uid="{28E462EC-8B52-4843-95EF-8CBFC13950AD}"/>
    <cellStyle name="Normal 9 4 2 3 3 3" xfId="2395" xr:uid="{9041B5E4-E5ED-4DBB-A682-B4FCC44A35E6}"/>
    <cellStyle name="Normal 9 4 2 3 3 3 2" xfId="4904" xr:uid="{9C81E000-EA70-4A4E-8F2E-8D749CE81D86}"/>
    <cellStyle name="Normal 9 4 2 3 3 4" xfId="4076" xr:uid="{FD461C5B-645E-4AA3-826C-442A437DBDE1}"/>
    <cellStyle name="Normal 9 4 2 3 3 4 2" xfId="4905" xr:uid="{7F479611-8925-4A65-9551-A7018BDEE64D}"/>
    <cellStyle name="Normal 9 4 2 3 3 5" xfId="4901" xr:uid="{620E8DE8-6879-44B9-BC8A-064B92843726}"/>
    <cellStyle name="Normal 9 4 2 3 4" xfId="2396" xr:uid="{843E350D-CFF8-492D-948F-95CD20CCE8C0}"/>
    <cellStyle name="Normal 9 4 2 3 4 2" xfId="2397" xr:uid="{FB6A5EB3-5685-42D7-8ED6-ED1007B5DE74}"/>
    <cellStyle name="Normal 9 4 2 3 4 2 2" xfId="4907" xr:uid="{CFCEFB1B-F288-4881-A2CC-3676C0BD48EE}"/>
    <cellStyle name="Normal 9 4 2 3 4 3" xfId="4906" xr:uid="{D70B425A-909C-4D3D-9A8A-B891DFE99B08}"/>
    <cellStyle name="Normal 9 4 2 3 5" xfId="2398" xr:uid="{F6BBB31F-1ADF-4787-8CF9-1A76E39E0BAA}"/>
    <cellStyle name="Normal 9 4 2 3 5 2" xfId="4908" xr:uid="{D43F38F5-E7CF-4A20-872C-01CBED19DE71}"/>
    <cellStyle name="Normal 9 4 2 3 6" xfId="4077" xr:uid="{91104390-BBBA-4AB9-8622-52D9BDF46923}"/>
    <cellStyle name="Normal 9 4 2 3 6 2" xfId="4909" xr:uid="{F34FECAB-0B2C-4837-8258-F413299767F6}"/>
    <cellStyle name="Normal 9 4 2 3 7" xfId="4892" xr:uid="{3456AA43-38B4-481A-A557-F9FF3F6F7629}"/>
    <cellStyle name="Normal 9 4 2 4" xfId="414" xr:uid="{1B2C6B77-9403-4DD2-88B2-54DB33C4196D}"/>
    <cellStyle name="Normal 9 4 2 4 2" xfId="862" xr:uid="{04D07790-F343-450E-8DDC-078B7BB75B79}"/>
    <cellStyle name="Normal 9 4 2 4 2 2" xfId="2399" xr:uid="{28824D3A-CDA3-442B-A852-193FCF32CAE6}"/>
    <cellStyle name="Normal 9 4 2 4 2 2 2" xfId="2400" xr:uid="{011FD6D4-C8C1-4AF7-A31C-A96542440455}"/>
    <cellStyle name="Normal 9 4 2 4 2 2 2 2" xfId="4913" xr:uid="{8E157BF8-1D74-4C2C-B9E9-3E83A16D98FF}"/>
    <cellStyle name="Normal 9 4 2 4 2 2 3" xfId="4912" xr:uid="{212571C1-AF1F-4815-8425-5BAAD8B9C63A}"/>
    <cellStyle name="Normal 9 4 2 4 2 3" xfId="2401" xr:uid="{57994750-6EE5-4CC8-A143-57460623F043}"/>
    <cellStyle name="Normal 9 4 2 4 2 3 2" xfId="4914" xr:uid="{902F76A6-D152-404B-9AD6-9D397F6463BE}"/>
    <cellStyle name="Normal 9 4 2 4 2 4" xfId="4078" xr:uid="{035643D6-4ABC-4E72-9195-55A0DA2D5FA8}"/>
    <cellStyle name="Normal 9 4 2 4 2 4 2" xfId="4915" xr:uid="{064309C9-8BF2-4932-B433-0EBAF8B2B244}"/>
    <cellStyle name="Normal 9 4 2 4 2 5" xfId="4911" xr:uid="{D7C3F0C4-9BDC-4176-BAAD-E03206D7FF89}"/>
    <cellStyle name="Normal 9 4 2 4 3" xfId="2402" xr:uid="{FE381B69-86D9-4439-B590-676018123678}"/>
    <cellStyle name="Normal 9 4 2 4 3 2" xfId="2403" xr:uid="{9B1844AA-BB73-4E28-9DDC-C185DDF78176}"/>
    <cellStyle name="Normal 9 4 2 4 3 2 2" xfId="4917" xr:uid="{24488885-57EF-41D8-95B6-11A209636DAC}"/>
    <cellStyle name="Normal 9 4 2 4 3 3" xfId="4916" xr:uid="{9BC381E8-A393-4F72-9901-08F15D5228FF}"/>
    <cellStyle name="Normal 9 4 2 4 4" xfId="2404" xr:uid="{97654D85-18FA-437C-A58B-FE4AFE48F07A}"/>
    <cellStyle name="Normal 9 4 2 4 4 2" xfId="4918" xr:uid="{3A6695F6-9468-409A-A60D-6F0E00EB3FFB}"/>
    <cellStyle name="Normal 9 4 2 4 5" xfId="4079" xr:uid="{324D2032-4F48-4C3E-958B-9EEC28E42A4F}"/>
    <cellStyle name="Normal 9 4 2 4 5 2" xfId="4919" xr:uid="{A77DC959-44D4-4935-A4D1-D7063EC0D1C6}"/>
    <cellStyle name="Normal 9 4 2 4 6" xfId="4910" xr:uid="{E2E36A88-E4CC-409C-9B47-5BC2333E90A8}"/>
    <cellStyle name="Normal 9 4 2 5" xfId="415" xr:uid="{9E5D0435-444F-47E8-A929-0E95DF29FA73}"/>
    <cellStyle name="Normal 9 4 2 5 2" xfId="2405" xr:uid="{55ADE584-A0DC-4752-BB51-15A135CB14D2}"/>
    <cellStyle name="Normal 9 4 2 5 2 2" xfId="2406" xr:uid="{3A0B85FC-4957-483C-8780-DF1713C9A3AF}"/>
    <cellStyle name="Normal 9 4 2 5 2 2 2" xfId="4922" xr:uid="{F9DC670E-B357-4405-B43D-72602E2CBCCF}"/>
    <cellStyle name="Normal 9 4 2 5 2 3" xfId="4921" xr:uid="{B46A1E3D-3714-4E13-B23C-875926D89BD0}"/>
    <cellStyle name="Normal 9 4 2 5 3" xfId="2407" xr:uid="{D5D7B104-4D27-4C33-A211-0B521B8C90A5}"/>
    <cellStyle name="Normal 9 4 2 5 3 2" xfId="4923" xr:uid="{BA9D9D53-98C4-49AC-A1EC-E6EE9B58B6BF}"/>
    <cellStyle name="Normal 9 4 2 5 4" xfId="4080" xr:uid="{DB0550CF-4F4A-4AB4-94FB-D58D1F83CF8F}"/>
    <cellStyle name="Normal 9 4 2 5 4 2" xfId="4924" xr:uid="{28335524-C380-4032-AB04-62E13700B641}"/>
    <cellStyle name="Normal 9 4 2 5 5" xfId="4920" xr:uid="{58972C7C-1374-45C4-94E6-CF7CA18DBB6A}"/>
    <cellStyle name="Normal 9 4 2 6" xfId="2408" xr:uid="{C4617AB3-42D9-4644-BCF8-80B183296583}"/>
    <cellStyle name="Normal 9 4 2 6 2" xfId="2409" xr:uid="{E754C027-DCD2-4058-B529-2A69F4A7B1C4}"/>
    <cellStyle name="Normal 9 4 2 6 2 2" xfId="4926" xr:uid="{6788FF5B-CC5C-47D4-BA84-36FD147DA89B}"/>
    <cellStyle name="Normal 9 4 2 6 3" xfId="4081" xr:uid="{721603BE-555E-4AA2-B980-0588428A218D}"/>
    <cellStyle name="Normal 9 4 2 6 3 2" xfId="4927" xr:uid="{C5C5C545-B787-4C83-822D-425E6E9FD611}"/>
    <cellStyle name="Normal 9 4 2 6 4" xfId="4082" xr:uid="{EABFEAAE-F681-41CB-8056-E523FF465170}"/>
    <cellStyle name="Normal 9 4 2 6 4 2" xfId="4928" xr:uid="{B347612E-891D-480A-9B58-2487006510A1}"/>
    <cellStyle name="Normal 9 4 2 6 5" xfId="4925" xr:uid="{7AC9788C-527B-4947-BD7C-8B4BF6185FA1}"/>
    <cellStyle name="Normal 9 4 2 7" xfId="2410" xr:uid="{B4DA9B1D-23F9-4E54-8CD8-E23D585D3253}"/>
    <cellStyle name="Normal 9 4 2 7 2" xfId="4929" xr:uid="{243000BF-F6BF-4F18-891C-2A9588D05C4B}"/>
    <cellStyle name="Normal 9 4 2 8" xfId="4083" xr:uid="{6D39F427-AD3D-4739-A7AE-B1F335D94F1E}"/>
    <cellStyle name="Normal 9 4 2 8 2" xfId="4930" xr:uid="{7C4FF69A-203C-4FF9-83D1-7A14CFE8830C}"/>
    <cellStyle name="Normal 9 4 2 9" xfId="4084" xr:uid="{8DC6FFAF-3800-4E61-BBCF-49A12B44F525}"/>
    <cellStyle name="Normal 9 4 2 9 2" xfId="4931" xr:uid="{D4091A84-71DD-434C-A2AB-280970A06F33}"/>
    <cellStyle name="Normal 9 4 3" xfId="176" xr:uid="{EEC0885E-43D9-4F83-A78D-2462B350F2EF}"/>
    <cellStyle name="Normal 9 4 3 2" xfId="177" xr:uid="{274F4806-7F22-42D7-AD45-4D2BE84FF7ED}"/>
    <cellStyle name="Normal 9 4 3 2 2" xfId="863" xr:uid="{46418305-8A04-4BA0-91BC-98B2ABE111B8}"/>
    <cellStyle name="Normal 9 4 3 2 2 2" xfId="2411" xr:uid="{F3BF2C8C-6A24-4751-952D-D1EF4F9E9F81}"/>
    <cellStyle name="Normal 9 4 3 2 2 2 2" xfId="2412" xr:uid="{DA536FE6-3E2F-4EBC-90F9-D7F4CD44E762}"/>
    <cellStyle name="Normal 9 4 3 2 2 2 2 2" xfId="4500" xr:uid="{EEF29F91-F3A3-456A-9E89-94C7082C4602}"/>
    <cellStyle name="Normal 9 4 3 2 2 2 2 2 2" xfId="5307" xr:uid="{6123DB14-20C2-461C-AA35-27949382CAD4}"/>
    <cellStyle name="Normal 9 4 3 2 2 2 2 2 3" xfId="4936" xr:uid="{F47F53A6-88AC-4FFC-AF33-A3E99D12732F}"/>
    <cellStyle name="Normal 9 4 3 2 2 2 3" xfId="4501" xr:uid="{1813A5AA-0B4A-4F6B-97D5-F367CE089E56}"/>
    <cellStyle name="Normal 9 4 3 2 2 2 3 2" xfId="5308" xr:uid="{FB88406E-8EE5-46AA-A6DF-1BC0041CACFE}"/>
    <cellStyle name="Normal 9 4 3 2 2 2 3 3" xfId="4935" xr:uid="{44E0909B-46E8-4BA3-9D8A-EDBBE696587E}"/>
    <cellStyle name="Normal 9 4 3 2 2 3" xfId="2413" xr:uid="{D2300793-7954-4FAF-98E5-5B6A2397BF11}"/>
    <cellStyle name="Normal 9 4 3 2 2 3 2" xfId="4502" xr:uid="{29454FEA-7CBF-4861-B987-8B2A4FC850F4}"/>
    <cellStyle name="Normal 9 4 3 2 2 3 2 2" xfId="5309" xr:uid="{BE8BD4E7-3E1C-43F3-82A4-9F26FE86B133}"/>
    <cellStyle name="Normal 9 4 3 2 2 3 2 3" xfId="4937" xr:uid="{FD182F95-B145-409F-B44E-EE5B0E13175A}"/>
    <cellStyle name="Normal 9 4 3 2 2 4" xfId="4085" xr:uid="{BAA3EA01-7A30-4A9C-BBA9-8692D4164B71}"/>
    <cellStyle name="Normal 9 4 3 2 2 4 2" xfId="4938" xr:uid="{159648EB-BA80-476F-A6FB-1C51830E89C3}"/>
    <cellStyle name="Normal 9 4 3 2 2 5" xfId="4934" xr:uid="{FFFB24A5-B804-4E6F-B4CF-99144D7BC3F0}"/>
    <cellStyle name="Normal 9 4 3 2 3" xfId="2414" xr:uid="{A42FF47E-978E-4AD1-9DA9-F297FB28BE3E}"/>
    <cellStyle name="Normal 9 4 3 2 3 2" xfId="2415" xr:uid="{1C47BFA3-E217-4D99-8BFF-584ABB7BC60D}"/>
    <cellStyle name="Normal 9 4 3 2 3 2 2" xfId="4503" xr:uid="{201E218E-93ED-445C-ACC8-6825B237967D}"/>
    <cellStyle name="Normal 9 4 3 2 3 2 2 2" xfId="5310" xr:uid="{000B9A16-0DB4-4335-9D5F-20D21D025E80}"/>
    <cellStyle name="Normal 9 4 3 2 3 2 2 3" xfId="4940" xr:uid="{8E467A9D-C8AA-4FBD-ACA2-960BB78F62B0}"/>
    <cellStyle name="Normal 9 4 3 2 3 3" xfId="4086" xr:uid="{1CC1DED9-1E91-44BF-B3E6-830EDDF45333}"/>
    <cellStyle name="Normal 9 4 3 2 3 3 2" xfId="4941" xr:uid="{2CB0D760-8346-4D2C-8176-3FE8EF70C988}"/>
    <cellStyle name="Normal 9 4 3 2 3 4" xfId="4087" xr:uid="{73AF3061-9E73-4722-825A-99AA53A3B1C0}"/>
    <cellStyle name="Normal 9 4 3 2 3 4 2" xfId="4942" xr:uid="{C6E09866-1120-4621-BDAC-C56C9497207E}"/>
    <cellStyle name="Normal 9 4 3 2 3 5" xfId="4939" xr:uid="{D769E4D0-7067-4B68-9801-C7EAB1715570}"/>
    <cellStyle name="Normal 9 4 3 2 4" xfId="2416" xr:uid="{06E4E91D-E00C-4289-AD7F-38AE2B91CC97}"/>
    <cellStyle name="Normal 9 4 3 2 4 2" xfId="4504" xr:uid="{C262BD54-356C-4D3F-8B13-BA0BA6E88097}"/>
    <cellStyle name="Normal 9 4 3 2 4 2 2" xfId="5311" xr:uid="{17111B7C-2593-45B0-A120-26BDFC99ECC4}"/>
    <cellStyle name="Normal 9 4 3 2 4 2 3" xfId="4943" xr:uid="{46316A78-4119-4212-B229-EA4C6E7CD17E}"/>
    <cellStyle name="Normal 9 4 3 2 5" xfId="4088" xr:uid="{9C4D9F7C-C131-4764-BEFD-DED04618935F}"/>
    <cellStyle name="Normal 9 4 3 2 5 2" xfId="4944" xr:uid="{B94058F7-44B3-4390-8EB1-8D130223B639}"/>
    <cellStyle name="Normal 9 4 3 2 6" xfId="4089" xr:uid="{72E2FA3C-F70C-4CFC-9D72-6F7E70927CAC}"/>
    <cellStyle name="Normal 9 4 3 2 6 2" xfId="4945" xr:uid="{6EF1457D-1902-45CB-B173-5211A1122DAE}"/>
    <cellStyle name="Normal 9 4 3 2 7" xfId="4933" xr:uid="{4F0B8889-5B74-4081-A2E3-6B9AE97A124E}"/>
    <cellStyle name="Normal 9 4 3 3" xfId="416" xr:uid="{B6069C7B-D8AB-4B17-B7F6-C8C34646094E}"/>
    <cellStyle name="Normal 9 4 3 3 2" xfId="2417" xr:uid="{F79B705E-3BA5-440A-BA83-1E9E876516AE}"/>
    <cellStyle name="Normal 9 4 3 3 2 2" xfId="2418" xr:uid="{979175B9-18AB-41EB-9351-214277644A54}"/>
    <cellStyle name="Normal 9 4 3 3 2 2 2" xfId="4505" xr:uid="{3AF5B47A-1B57-4687-8DF8-7CB6BE3FD3B4}"/>
    <cellStyle name="Normal 9 4 3 3 2 2 2 2" xfId="5312" xr:uid="{D4596F20-53F8-4CBB-801F-48E1A44E7628}"/>
    <cellStyle name="Normal 9 4 3 3 2 2 2 3" xfId="4948" xr:uid="{ED837CF3-E1EB-4D16-BE00-35B89D1B5A4A}"/>
    <cellStyle name="Normal 9 4 3 3 2 3" xfId="4090" xr:uid="{A3D8C9F4-9E88-4C00-877C-AD130609A0C6}"/>
    <cellStyle name="Normal 9 4 3 3 2 3 2" xfId="4949" xr:uid="{50810F8F-A33F-4C2A-ADD5-FD1876174A3D}"/>
    <cellStyle name="Normal 9 4 3 3 2 4" xfId="4091" xr:uid="{ADA505D3-2499-4266-8D1B-C45EB1780482}"/>
    <cellStyle name="Normal 9 4 3 3 2 4 2" xfId="4950" xr:uid="{B8E8595B-7898-467B-BB5C-44C1D9DE9536}"/>
    <cellStyle name="Normal 9 4 3 3 2 5" xfId="4947" xr:uid="{5D5A37CB-1A2F-4111-B3A4-1ABDB76188C7}"/>
    <cellStyle name="Normal 9 4 3 3 3" xfId="2419" xr:uid="{69EA88FD-C24C-49F6-808E-7F25B2B53EDA}"/>
    <cellStyle name="Normal 9 4 3 3 3 2" xfId="4506" xr:uid="{372DFA51-20AA-4710-86E2-3D986FDEEE3D}"/>
    <cellStyle name="Normal 9 4 3 3 3 2 2" xfId="5313" xr:uid="{EB466609-B217-4B73-A9BB-8757B117E0BB}"/>
    <cellStyle name="Normal 9 4 3 3 3 2 3" xfId="4951" xr:uid="{8C9001A8-A8D0-40CE-9A65-9D92ED39F21D}"/>
    <cellStyle name="Normal 9 4 3 3 4" xfId="4092" xr:uid="{4AC1C4E1-895B-4DA7-80D3-3250DD73AE81}"/>
    <cellStyle name="Normal 9 4 3 3 4 2" xfId="4952" xr:uid="{C1019D57-B0AF-42DE-AE92-657FACA53C60}"/>
    <cellStyle name="Normal 9 4 3 3 5" xfId="4093" xr:uid="{79C05AEC-8D7E-4650-AFDB-7385F53548C6}"/>
    <cellStyle name="Normal 9 4 3 3 5 2" xfId="4953" xr:uid="{97CE3532-C0E0-41E8-B9AA-9A5E104BC97A}"/>
    <cellStyle name="Normal 9 4 3 3 6" xfId="4946" xr:uid="{A2F59024-1A8E-4367-92F8-1F753585AE4E}"/>
    <cellStyle name="Normal 9 4 3 4" xfId="2420" xr:uid="{EC518102-C1C8-4344-88D9-29F78CCE3D89}"/>
    <cellStyle name="Normal 9 4 3 4 2" xfId="2421" xr:uid="{0A9DF429-5D3E-4030-9C97-6A0F8AACAFEF}"/>
    <cellStyle name="Normal 9 4 3 4 2 2" xfId="4507" xr:uid="{47EDD514-A40A-402B-A7C1-D614069B9D3F}"/>
    <cellStyle name="Normal 9 4 3 4 2 2 2" xfId="5314" xr:uid="{F170245E-6C1A-4E39-A33A-7D87E8098964}"/>
    <cellStyle name="Normal 9 4 3 4 2 2 3" xfId="4955" xr:uid="{D2DD6281-92F9-47F9-BCB0-E398C62D4787}"/>
    <cellStyle name="Normal 9 4 3 4 3" xfId="4094" xr:uid="{73DA3D55-CAF4-4287-939A-9A500972FD29}"/>
    <cellStyle name="Normal 9 4 3 4 3 2" xfId="4956" xr:uid="{F64DA571-5E12-4D01-9BAA-73D5ADE1729E}"/>
    <cellStyle name="Normal 9 4 3 4 4" xfId="4095" xr:uid="{E147CBB3-EEDD-47B6-965E-F914E68AFD5A}"/>
    <cellStyle name="Normal 9 4 3 4 4 2" xfId="4957" xr:uid="{8584E22A-07AC-46D5-9E58-26BCEFAA31C7}"/>
    <cellStyle name="Normal 9 4 3 4 5" xfId="4954" xr:uid="{3100912F-839C-4561-96EC-DBE8D63A51AE}"/>
    <cellStyle name="Normal 9 4 3 5" xfId="2422" xr:uid="{1F1CE7E0-EF33-472D-8DDC-961BD8437936}"/>
    <cellStyle name="Normal 9 4 3 5 2" xfId="4096" xr:uid="{0ECB9002-7BDC-4541-8A78-7EF239C93495}"/>
    <cellStyle name="Normal 9 4 3 5 2 2" xfId="4959" xr:uid="{E4F49D73-D751-4373-AC10-13FDECFD5D66}"/>
    <cellStyle name="Normal 9 4 3 5 3" xfId="4097" xr:uid="{0CD70FA4-C0DA-4204-9BBE-C62EC1AC7A66}"/>
    <cellStyle name="Normal 9 4 3 5 3 2" xfId="4960" xr:uid="{3F5D53AB-0559-4476-9CF9-9359D68CB079}"/>
    <cellStyle name="Normal 9 4 3 5 4" xfId="4098" xr:uid="{021926DA-AC5C-4887-8755-288EC7A810D5}"/>
    <cellStyle name="Normal 9 4 3 5 4 2" xfId="4961" xr:uid="{2A94BA02-88E8-4648-800C-7AB8C97753D9}"/>
    <cellStyle name="Normal 9 4 3 5 5" xfId="4958" xr:uid="{D11C71B9-A6D5-4E75-97D9-57ED24757A73}"/>
    <cellStyle name="Normal 9 4 3 6" xfId="4099" xr:uid="{A575E9F0-CC16-4909-94BD-AC85AE118892}"/>
    <cellStyle name="Normal 9 4 3 6 2" xfId="4962" xr:uid="{EBAEDD1D-A7C0-4B2D-B775-D1898C1C030E}"/>
    <cellStyle name="Normal 9 4 3 7" xfId="4100" xr:uid="{69CF015D-FF27-4AFE-A944-00D889AF2E57}"/>
    <cellStyle name="Normal 9 4 3 7 2" xfId="4963" xr:uid="{9635C480-46D6-4561-B749-AD358FD283A5}"/>
    <cellStyle name="Normal 9 4 3 8" xfId="4101" xr:uid="{65B98A24-FC52-4336-996B-B90E10A3DD77}"/>
    <cellStyle name="Normal 9 4 3 8 2" xfId="4964" xr:uid="{A1BA803B-0B65-4FAA-B50F-1C438A7FF2DD}"/>
    <cellStyle name="Normal 9 4 3 9" xfId="4932" xr:uid="{2BFA310D-4BE6-4386-8DEF-8FA5DE57577C}"/>
    <cellStyle name="Normal 9 4 4" xfId="178" xr:uid="{6EFA9336-F5E8-4162-AA79-9E04749BB24B}"/>
    <cellStyle name="Normal 9 4 4 2" xfId="864" xr:uid="{F3AA669B-ADAE-4481-A675-76F85407654B}"/>
    <cellStyle name="Normal 9 4 4 2 2" xfId="865" xr:uid="{EDE77F26-8848-4BF3-B76F-167A27728753}"/>
    <cellStyle name="Normal 9 4 4 2 2 2" xfId="2423" xr:uid="{FC3522B7-0D66-4E1C-8FC1-FF0C6F333D39}"/>
    <cellStyle name="Normal 9 4 4 2 2 2 2" xfId="2424" xr:uid="{1DA6319A-736D-4EA2-98E2-736F649899E9}"/>
    <cellStyle name="Normal 9 4 4 2 2 2 2 2" xfId="4969" xr:uid="{4C347E38-17AC-4DEB-B3E4-B9E93D69ED1A}"/>
    <cellStyle name="Normal 9 4 4 2 2 2 3" xfId="4968" xr:uid="{C7D709F4-E4D3-4A72-8A6B-4D85FD90FA71}"/>
    <cellStyle name="Normal 9 4 4 2 2 3" xfId="2425" xr:uid="{3AD43772-F74F-461E-BC8A-21075ACC7256}"/>
    <cellStyle name="Normal 9 4 4 2 2 3 2" xfId="4970" xr:uid="{7FC88D8C-35EC-4E4E-8CA0-80454E1CC7CF}"/>
    <cellStyle name="Normal 9 4 4 2 2 4" xfId="4102" xr:uid="{97442544-BFFF-4E10-B928-C39B62500578}"/>
    <cellStyle name="Normal 9 4 4 2 2 4 2" xfId="4971" xr:uid="{E79F9958-EC21-4630-B0B6-57D3BA49CC62}"/>
    <cellStyle name="Normal 9 4 4 2 2 5" xfId="4967" xr:uid="{072A7F5D-545F-4743-BC12-5619B2A01A0C}"/>
    <cellStyle name="Normal 9 4 4 2 3" xfId="2426" xr:uid="{6283350D-097F-493B-8C3F-727838E5A430}"/>
    <cellStyle name="Normal 9 4 4 2 3 2" xfId="2427" xr:uid="{E650ECFA-DFEB-4E41-9F38-EBDBE4CD3D46}"/>
    <cellStyle name="Normal 9 4 4 2 3 2 2" xfId="4973" xr:uid="{6E32A8A8-32CB-4A7C-9204-B0D4F055C637}"/>
    <cellStyle name="Normal 9 4 4 2 3 3" xfId="4972" xr:uid="{845C8A24-FD5D-4DE7-A29A-03B16A0F45BE}"/>
    <cellStyle name="Normal 9 4 4 2 4" xfId="2428" xr:uid="{71599CD1-1F1B-4605-9AD0-1B15B46F8B4D}"/>
    <cellStyle name="Normal 9 4 4 2 4 2" xfId="4974" xr:uid="{9EA694A6-8B10-4861-893D-A2AD075220DA}"/>
    <cellStyle name="Normal 9 4 4 2 5" xfId="4103" xr:uid="{43CE8D22-29B5-476E-878A-519BE0CEFD1A}"/>
    <cellStyle name="Normal 9 4 4 2 5 2" xfId="4975" xr:uid="{B42E9156-EC85-480A-83D2-BBB99430E2ED}"/>
    <cellStyle name="Normal 9 4 4 2 6" xfId="4966" xr:uid="{D4D6F47F-08CC-4A55-A9F4-FE462B613EFB}"/>
    <cellStyle name="Normal 9 4 4 3" xfId="866" xr:uid="{D9B012C5-C239-4D40-A872-2C2A388F8424}"/>
    <cellStyle name="Normal 9 4 4 3 2" xfId="2429" xr:uid="{8F660A57-A840-4B7E-9A17-3E9FF1721AB5}"/>
    <cellStyle name="Normal 9 4 4 3 2 2" xfId="2430" xr:uid="{887F4037-BF20-4FB1-89AD-3B638561A4BD}"/>
    <cellStyle name="Normal 9 4 4 3 2 2 2" xfId="4978" xr:uid="{EC5E7344-597A-4BDA-9028-7BD6BBEDD2FF}"/>
    <cellStyle name="Normal 9 4 4 3 2 3" xfId="4977" xr:uid="{4DFAAC64-9F32-4BD4-87A1-231C94CCD150}"/>
    <cellStyle name="Normal 9 4 4 3 3" xfId="2431" xr:uid="{1F50BC9F-6733-4DA6-ADCC-A6F832D82551}"/>
    <cellStyle name="Normal 9 4 4 3 3 2" xfId="4979" xr:uid="{81A6B638-2231-4927-9DA7-9BB644674C69}"/>
    <cellStyle name="Normal 9 4 4 3 4" xfId="4104" xr:uid="{F92D28E2-3045-4977-8DBB-D894BF821D85}"/>
    <cellStyle name="Normal 9 4 4 3 4 2" xfId="4980" xr:uid="{23EF7C21-6182-461C-BE50-E09A6501DD60}"/>
    <cellStyle name="Normal 9 4 4 3 5" xfId="4976" xr:uid="{166F6D71-752D-4C05-938A-6A6794B49013}"/>
    <cellStyle name="Normal 9 4 4 4" xfId="2432" xr:uid="{DA751DF1-EC8D-4550-972D-9F717E8985D3}"/>
    <cellStyle name="Normal 9 4 4 4 2" xfId="2433" xr:uid="{C095B093-B60C-4519-9C50-44389C610B91}"/>
    <cellStyle name="Normal 9 4 4 4 2 2" xfId="4982" xr:uid="{8F372FB9-1FF8-41DE-8C47-6BEDB63254C1}"/>
    <cellStyle name="Normal 9 4 4 4 3" xfId="4105" xr:uid="{98D3D24B-5FC3-4DEE-A0B3-3E1CDD5376F0}"/>
    <cellStyle name="Normal 9 4 4 4 3 2" xfId="4983" xr:uid="{8CC9344D-6074-43F4-A09D-250BB088F3E0}"/>
    <cellStyle name="Normal 9 4 4 4 4" xfId="4106" xr:uid="{AB681EF1-AB2D-47D8-830F-26CFFD81051E}"/>
    <cellStyle name="Normal 9 4 4 4 4 2" xfId="4984" xr:uid="{AE56D79D-2AD5-425F-9DCC-AA98DD97FA7A}"/>
    <cellStyle name="Normal 9 4 4 4 5" xfId="4981" xr:uid="{CA44A47F-21B7-49F7-A6E3-D71D257F157F}"/>
    <cellStyle name="Normal 9 4 4 5" xfId="2434" xr:uid="{A2E1B885-5949-41FD-8FA4-05C8E4077390}"/>
    <cellStyle name="Normal 9 4 4 5 2" xfId="4985" xr:uid="{61C23A97-853F-4037-BAFD-FADEE3CB91C4}"/>
    <cellStyle name="Normal 9 4 4 6" xfId="4107" xr:uid="{1586E413-4DD5-4976-B99D-2175A77D1FB7}"/>
    <cellStyle name="Normal 9 4 4 6 2" xfId="4986" xr:uid="{B3922E6B-DA8D-4C01-B565-FA269A2B03E6}"/>
    <cellStyle name="Normal 9 4 4 7" xfId="4108" xr:uid="{FF927623-B99E-4B7A-B826-9C0E8A7F0732}"/>
    <cellStyle name="Normal 9 4 4 7 2" xfId="4987" xr:uid="{D9AF51D8-3EC4-441E-91C8-881A0886F88C}"/>
    <cellStyle name="Normal 9 4 4 8" xfId="4965" xr:uid="{76BD2337-B673-432E-8D18-3467FA8B7F14}"/>
    <cellStyle name="Normal 9 4 5" xfId="417" xr:uid="{6DB7F43E-8B9F-4221-9399-748C4E5380E7}"/>
    <cellStyle name="Normal 9 4 5 2" xfId="867" xr:uid="{A4AF180F-34ED-49C8-87C8-D3B27E6FCBA8}"/>
    <cellStyle name="Normal 9 4 5 2 2" xfId="2435" xr:uid="{EFE5005C-F2F9-4A12-A15C-5595BF4CE6F0}"/>
    <cellStyle name="Normal 9 4 5 2 2 2" xfId="2436" xr:uid="{49818C23-BD38-4EFC-8480-84EA3CE5BD2A}"/>
    <cellStyle name="Normal 9 4 5 2 2 2 2" xfId="4991" xr:uid="{671FD50B-EBD1-4DEC-9F90-EDEC41E8BD13}"/>
    <cellStyle name="Normal 9 4 5 2 2 3" xfId="4990" xr:uid="{5C625DD1-CA45-4C22-A39B-45505A47B66C}"/>
    <cellStyle name="Normal 9 4 5 2 3" xfId="2437" xr:uid="{BA3189BE-D14C-485E-BB63-B16F8D00468A}"/>
    <cellStyle name="Normal 9 4 5 2 3 2" xfId="4992" xr:uid="{9387D2EE-7CF3-4A9A-8B29-B03949908EDF}"/>
    <cellStyle name="Normal 9 4 5 2 4" xfId="4109" xr:uid="{B06C8BC6-71D8-4E4A-A96F-BCFA633701B2}"/>
    <cellStyle name="Normal 9 4 5 2 4 2" xfId="4993" xr:uid="{451D7951-D4CF-469C-B61E-64639088F387}"/>
    <cellStyle name="Normal 9 4 5 2 5" xfId="4989" xr:uid="{09CF32DF-A6C4-493D-9A8C-3ACA0A5705DA}"/>
    <cellStyle name="Normal 9 4 5 3" xfId="2438" xr:uid="{67156D0F-5982-4BBB-AB48-E58085844C43}"/>
    <cellStyle name="Normal 9 4 5 3 2" xfId="2439" xr:uid="{7D9EEB8A-3A7D-4281-BCD1-F93ABD2EC4A5}"/>
    <cellStyle name="Normal 9 4 5 3 2 2" xfId="4995" xr:uid="{A5C9D52D-16FC-4128-8A90-CF5C6374EC7F}"/>
    <cellStyle name="Normal 9 4 5 3 3" xfId="4110" xr:uid="{BBE44E5A-44D4-4131-BD9B-A25B8C1FCD4A}"/>
    <cellStyle name="Normal 9 4 5 3 3 2" xfId="4996" xr:uid="{47A133B8-A380-47C6-A42B-7956B4E2748E}"/>
    <cellStyle name="Normal 9 4 5 3 4" xfId="4111" xr:uid="{43B73843-30F8-4BE5-9A26-96F2A4C0850F}"/>
    <cellStyle name="Normal 9 4 5 3 4 2" xfId="4997" xr:uid="{F935B59B-7131-4EAF-A369-CA79B681BFC7}"/>
    <cellStyle name="Normal 9 4 5 3 5" xfId="4994" xr:uid="{5ECDEC2F-D29D-463C-91EF-514F14C229CB}"/>
    <cellStyle name="Normal 9 4 5 4" xfId="2440" xr:uid="{661AB35E-A9DE-4DF7-93BB-C52A1AB71ABA}"/>
    <cellStyle name="Normal 9 4 5 4 2" xfId="4998" xr:uid="{8A059C1E-2C27-439D-84B0-08EB67287B2E}"/>
    <cellStyle name="Normal 9 4 5 5" xfId="4112" xr:uid="{E82BE064-7AAB-4E66-9C12-620C8E2AB589}"/>
    <cellStyle name="Normal 9 4 5 5 2" xfId="4999" xr:uid="{A1C2153D-2476-499A-90B3-A1FF6518E2B5}"/>
    <cellStyle name="Normal 9 4 5 6" xfId="4113" xr:uid="{1BE67FF0-395B-4884-A9C4-1FD06A3D89A2}"/>
    <cellStyle name="Normal 9 4 5 6 2" xfId="5000" xr:uid="{9EBF9441-A737-47F3-BE33-ABE2C6C92CFF}"/>
    <cellStyle name="Normal 9 4 5 7" xfId="4988" xr:uid="{5D514DED-BE35-4EF5-8291-D70214FD648F}"/>
    <cellStyle name="Normal 9 4 6" xfId="418" xr:uid="{8062171A-26AD-43F5-8C2D-F6DB47944DAB}"/>
    <cellStyle name="Normal 9 4 6 2" xfId="2441" xr:uid="{9E6856C2-4376-4987-8506-8EE26218F61F}"/>
    <cellStyle name="Normal 9 4 6 2 2" xfId="2442" xr:uid="{49DBD96A-CEBA-4F61-BD08-8E0C8AC453A3}"/>
    <cellStyle name="Normal 9 4 6 2 2 2" xfId="5003" xr:uid="{555C447B-C86F-47EC-92EA-4292D83B2F31}"/>
    <cellStyle name="Normal 9 4 6 2 3" xfId="4114" xr:uid="{7D165AF5-9FAA-495D-BDAE-6146C1D9999D}"/>
    <cellStyle name="Normal 9 4 6 2 3 2" xfId="5004" xr:uid="{693393CD-8CB4-4179-8E15-4F56AC49CD2B}"/>
    <cellStyle name="Normal 9 4 6 2 4" xfId="4115" xr:uid="{46A4B94E-6F5B-4244-A125-863996A2D70C}"/>
    <cellStyle name="Normal 9 4 6 2 4 2" xfId="5005" xr:uid="{DC57A093-0218-49FC-B5B0-7685F8C12E0C}"/>
    <cellStyle name="Normal 9 4 6 2 5" xfId="5002" xr:uid="{FE10492D-F730-4FFB-86F2-7EF21AB02B9C}"/>
    <cellStyle name="Normal 9 4 6 3" xfId="2443" xr:uid="{11D5C755-DACA-4808-9D77-CD58BFAA7BBD}"/>
    <cellStyle name="Normal 9 4 6 3 2" xfId="5006" xr:uid="{A5B375CB-D457-4A6F-98AB-3BA69A433D01}"/>
    <cellStyle name="Normal 9 4 6 4" xfId="4116" xr:uid="{A627A99B-29FE-4966-890A-DC0387122A93}"/>
    <cellStyle name="Normal 9 4 6 4 2" xfId="5007" xr:uid="{B1F9EC3E-9085-4B2B-B6A5-7E2492FEB719}"/>
    <cellStyle name="Normal 9 4 6 5" xfId="4117" xr:uid="{74E294B3-32CD-4DEB-981E-B2D11714AAB0}"/>
    <cellStyle name="Normal 9 4 6 5 2" xfId="5008" xr:uid="{0AF6A572-50EC-47B5-A88E-49363989713E}"/>
    <cellStyle name="Normal 9 4 6 6" xfId="5001" xr:uid="{ED4D1D01-DC64-4167-864B-991BCDBB16DA}"/>
    <cellStyle name="Normal 9 4 7" xfId="2444" xr:uid="{C783D1B6-502C-4B47-971D-E3AF569CD685}"/>
    <cellStyle name="Normal 9 4 7 2" xfId="2445" xr:uid="{A28B6C35-F323-4046-847D-95BF62FCB5CA}"/>
    <cellStyle name="Normal 9 4 7 2 2" xfId="5010" xr:uid="{A79722EA-09A2-4B94-8D9B-37401CC8204E}"/>
    <cellStyle name="Normal 9 4 7 3" xfId="4118" xr:uid="{187D1F97-34E2-4723-827A-94CAE852B7A2}"/>
    <cellStyle name="Normal 9 4 7 3 2" xfId="5011" xr:uid="{1FBC7C30-B223-43E3-925C-6AB0520DC44F}"/>
    <cellStyle name="Normal 9 4 7 4" xfId="4119" xr:uid="{D6C06C18-3FB8-4A2A-A57E-DC7613DE1DBA}"/>
    <cellStyle name="Normal 9 4 7 4 2" xfId="5012" xr:uid="{4517F610-E936-4AD0-9B6A-AC2BF7A44D2A}"/>
    <cellStyle name="Normal 9 4 7 5" xfId="5009" xr:uid="{FE7215CF-6239-4FF9-9C69-39876939ADFB}"/>
    <cellStyle name="Normal 9 4 8" xfId="2446" xr:uid="{3A5FE7A4-ED30-4122-87E2-014B2EE005EF}"/>
    <cellStyle name="Normal 9 4 8 2" xfId="4120" xr:uid="{3E2D6153-2BC8-4DC5-A40F-69206F4C5B51}"/>
    <cellStyle name="Normal 9 4 8 2 2" xfId="5014" xr:uid="{14493663-A219-4258-BDA8-F302A8323FD4}"/>
    <cellStyle name="Normal 9 4 8 3" xfId="4121" xr:uid="{8D473698-F1A7-439F-99EA-37B31AFD13C0}"/>
    <cellStyle name="Normal 9 4 8 3 2" xfId="5015" xr:uid="{6A83C285-2D0F-4C54-9D21-05855BA4B933}"/>
    <cellStyle name="Normal 9 4 8 4" xfId="4122" xr:uid="{4EE76424-4901-42D3-A342-8D5D15B4EB96}"/>
    <cellStyle name="Normal 9 4 8 4 2" xfId="5016" xr:uid="{27C7B5FD-9E4A-4107-B650-020CDE8315D4}"/>
    <cellStyle name="Normal 9 4 8 5" xfId="5013" xr:uid="{19E4490F-5D3D-461E-B0C3-9FA761B419F8}"/>
    <cellStyle name="Normal 9 4 9" xfId="4123" xr:uid="{8BEFAB41-366C-4384-AA42-042950DFBF8F}"/>
    <cellStyle name="Normal 9 4 9 2" xfId="5017" xr:uid="{FAEE80FE-4575-4080-B546-F594C1E367CA}"/>
    <cellStyle name="Normal 9 5" xfId="179" xr:uid="{78ACBDD5-BB57-4383-A575-C0D3689E0822}"/>
    <cellStyle name="Normal 9 5 10" xfId="4124" xr:uid="{66633BD6-437C-42D5-B443-DC5607820619}"/>
    <cellStyle name="Normal 9 5 10 2" xfId="5019" xr:uid="{72889F46-41B4-4556-BBB0-3AC7ADF654B1}"/>
    <cellStyle name="Normal 9 5 11" xfId="4125" xr:uid="{86FCB516-B5FC-4F56-9AED-CEE0D927E17A}"/>
    <cellStyle name="Normal 9 5 11 2" xfId="5020" xr:uid="{58FC736B-7F3C-4F6D-9844-7ECF283D44D2}"/>
    <cellStyle name="Normal 9 5 12" xfId="5018" xr:uid="{E86E3A1E-C6C0-47C5-9EDB-E565D3FC2501}"/>
    <cellStyle name="Normal 9 5 2" xfId="180" xr:uid="{636DE06C-0D76-4FBF-A68B-2AF2AAC83DB2}"/>
    <cellStyle name="Normal 9 5 2 10" xfId="5021" xr:uid="{BCD6DE52-FD9E-4C02-B0CD-836A1C39BF93}"/>
    <cellStyle name="Normal 9 5 2 2" xfId="419" xr:uid="{5A2D88FC-0F9B-4DB6-B684-E6041EEE6977}"/>
    <cellStyle name="Normal 9 5 2 2 2" xfId="868" xr:uid="{50BDEB94-4226-43D9-9631-6B734B26106D}"/>
    <cellStyle name="Normal 9 5 2 2 2 2" xfId="869" xr:uid="{B13D0C40-B3CD-49E2-BFCC-29AE2251CD2C}"/>
    <cellStyle name="Normal 9 5 2 2 2 2 2" xfId="2447" xr:uid="{058F1E0B-9C67-411C-86BA-648CB7C0D247}"/>
    <cellStyle name="Normal 9 5 2 2 2 2 2 2" xfId="5025" xr:uid="{457A953A-8F69-4A20-AB87-87BC3EFDDD55}"/>
    <cellStyle name="Normal 9 5 2 2 2 2 3" xfId="4126" xr:uid="{8AB9C628-9223-455D-BD0B-257B70A77A10}"/>
    <cellStyle name="Normal 9 5 2 2 2 2 3 2" xfId="5026" xr:uid="{A71E28EB-7C73-4023-BF4B-51E5763ED295}"/>
    <cellStyle name="Normal 9 5 2 2 2 2 4" xfId="4127" xr:uid="{AB12913A-12B8-4559-B824-B45AA81ECF87}"/>
    <cellStyle name="Normal 9 5 2 2 2 2 4 2" xfId="5027" xr:uid="{CA5A7E78-F27B-43D0-88FF-1709D48CE7EC}"/>
    <cellStyle name="Normal 9 5 2 2 2 2 5" xfId="5024" xr:uid="{62DC4F69-8CC6-4552-AA86-0FE4FF0CC04C}"/>
    <cellStyle name="Normal 9 5 2 2 2 3" xfId="2448" xr:uid="{B2644A41-F540-48BE-AE49-1B3611C07BEE}"/>
    <cellStyle name="Normal 9 5 2 2 2 3 2" xfId="4128" xr:uid="{71510812-9440-430E-8D9B-B1766AAEC75F}"/>
    <cellStyle name="Normal 9 5 2 2 2 3 2 2" xfId="5029" xr:uid="{5B21F010-89ED-4808-AE94-8D1FC7373C46}"/>
    <cellStyle name="Normal 9 5 2 2 2 3 3" xfId="4129" xr:uid="{0BA01F1C-5247-4218-AF33-6A7D71CFB916}"/>
    <cellStyle name="Normal 9 5 2 2 2 3 3 2" xfId="5030" xr:uid="{AA59D735-6509-43AA-9512-F904F7D98D40}"/>
    <cellStyle name="Normal 9 5 2 2 2 3 4" xfId="4130" xr:uid="{B1BD6E99-7CD1-4D91-9A0E-4871982966C0}"/>
    <cellStyle name="Normal 9 5 2 2 2 3 4 2" xfId="5031" xr:uid="{C21C079D-1DFB-4C38-9DA5-2F72797C50E9}"/>
    <cellStyle name="Normal 9 5 2 2 2 3 5" xfId="5028" xr:uid="{66EFA9DE-9DCF-4226-8488-08EF2804D2CE}"/>
    <cellStyle name="Normal 9 5 2 2 2 4" xfId="4131" xr:uid="{51F2C3DC-99C4-4374-8704-91793102BD98}"/>
    <cellStyle name="Normal 9 5 2 2 2 4 2" xfId="5032" xr:uid="{13AED455-14A8-4625-9338-7CB73A65E2CC}"/>
    <cellStyle name="Normal 9 5 2 2 2 5" xfId="4132" xr:uid="{559DB927-A0EB-417C-95E4-1D957CD7A076}"/>
    <cellStyle name="Normal 9 5 2 2 2 5 2" xfId="5033" xr:uid="{6493C691-FFAE-4BB2-8573-18EB02C73F6E}"/>
    <cellStyle name="Normal 9 5 2 2 2 6" xfId="4133" xr:uid="{A80EFF7E-0EB9-41CF-9039-D0E0CA929420}"/>
    <cellStyle name="Normal 9 5 2 2 2 6 2" xfId="5034" xr:uid="{35ED4753-94EE-40DF-BF97-C13919FC6433}"/>
    <cellStyle name="Normal 9 5 2 2 2 7" xfId="5023" xr:uid="{1B6471BF-A01F-4B5A-8C5B-9714181DC1E2}"/>
    <cellStyle name="Normal 9 5 2 2 3" xfId="870" xr:uid="{FFECF109-A96C-4DA6-9E92-A012BF1F63D8}"/>
    <cellStyle name="Normal 9 5 2 2 3 2" xfId="2449" xr:uid="{40E68A7D-4351-423A-A183-4E9F31EC1032}"/>
    <cellStyle name="Normal 9 5 2 2 3 2 2" xfId="4134" xr:uid="{6709E62C-8EE8-407C-BF4F-EE3EC54E8889}"/>
    <cellStyle name="Normal 9 5 2 2 3 2 2 2" xfId="5037" xr:uid="{13F669DB-85BD-4D46-B43A-3DBD71746746}"/>
    <cellStyle name="Normal 9 5 2 2 3 2 3" xfId="4135" xr:uid="{8173F580-C26A-4A27-86A5-51436DF4A527}"/>
    <cellStyle name="Normal 9 5 2 2 3 2 3 2" xfId="5038" xr:uid="{056FBDE4-4CAE-4BC9-BE06-99E4B7E5A013}"/>
    <cellStyle name="Normal 9 5 2 2 3 2 4" xfId="4136" xr:uid="{ABE7EAEE-A869-4B1E-BD94-80EECA18D993}"/>
    <cellStyle name="Normal 9 5 2 2 3 2 4 2" xfId="5039" xr:uid="{B311C28F-1806-4E36-9218-E750DC9551E8}"/>
    <cellStyle name="Normal 9 5 2 2 3 2 5" xfId="5036" xr:uid="{C841CCFC-24E5-4B89-9D21-CAC4D8CB548A}"/>
    <cellStyle name="Normal 9 5 2 2 3 3" xfId="4137" xr:uid="{1EA84283-E448-494E-83FE-DBC3262243E3}"/>
    <cellStyle name="Normal 9 5 2 2 3 3 2" xfId="5040" xr:uid="{93394C6A-5FF3-4790-8B4A-F3562048C4E1}"/>
    <cellStyle name="Normal 9 5 2 2 3 4" xfId="4138" xr:uid="{EF5777DD-59E0-47C5-B41A-308CB65B6314}"/>
    <cellStyle name="Normal 9 5 2 2 3 4 2" xfId="5041" xr:uid="{B10348B0-06A8-41B8-8BE9-B8CBE25A2EB2}"/>
    <cellStyle name="Normal 9 5 2 2 3 5" xfId="4139" xr:uid="{FABE192C-5B57-42B2-8216-C7CB6953AC4D}"/>
    <cellStyle name="Normal 9 5 2 2 3 5 2" xfId="5042" xr:uid="{35B092DA-F14F-4864-91E7-22A2638D0FB3}"/>
    <cellStyle name="Normal 9 5 2 2 3 6" xfId="5035" xr:uid="{BD411F28-3987-4354-92B8-52E66B167B42}"/>
    <cellStyle name="Normal 9 5 2 2 4" xfId="2450" xr:uid="{C706058D-CA13-48A8-9D00-B51AD4A3950F}"/>
    <cellStyle name="Normal 9 5 2 2 4 2" xfId="4140" xr:uid="{F4F4707C-4428-4714-8CF2-1A457DB3B8AB}"/>
    <cellStyle name="Normal 9 5 2 2 4 2 2" xfId="5044" xr:uid="{405B1E1F-8FC5-4CF4-9A07-CF68A288843D}"/>
    <cellStyle name="Normal 9 5 2 2 4 3" xfId="4141" xr:uid="{4E8BD89E-EAFB-4F16-AD18-087086411828}"/>
    <cellStyle name="Normal 9 5 2 2 4 3 2" xfId="5045" xr:uid="{6536319B-567F-4AB5-B8FA-F372AE8CF264}"/>
    <cellStyle name="Normal 9 5 2 2 4 4" xfId="4142" xr:uid="{07D73093-68F2-43FE-9588-C926CEE3381C}"/>
    <cellStyle name="Normal 9 5 2 2 4 4 2" xfId="5046" xr:uid="{42704753-9F22-4F9F-B04B-50E18393323C}"/>
    <cellStyle name="Normal 9 5 2 2 4 5" xfId="5043" xr:uid="{EFC81D77-FCE8-45EF-8179-90A3ADCAF801}"/>
    <cellStyle name="Normal 9 5 2 2 5" xfId="4143" xr:uid="{64517063-6532-471F-8A68-47204CED2F01}"/>
    <cellStyle name="Normal 9 5 2 2 5 2" xfId="4144" xr:uid="{331177AE-3247-4293-8105-807B4B3A695D}"/>
    <cellStyle name="Normal 9 5 2 2 5 2 2" xfId="5048" xr:uid="{327CB851-98AD-4758-B57B-F568D6DE62BC}"/>
    <cellStyle name="Normal 9 5 2 2 5 3" xfId="4145" xr:uid="{4416592A-0118-452E-A074-845F092431F5}"/>
    <cellStyle name="Normal 9 5 2 2 5 3 2" xfId="5049" xr:uid="{6B33C357-AD66-43B4-BFB1-DDF38CD6DC94}"/>
    <cellStyle name="Normal 9 5 2 2 5 4" xfId="4146" xr:uid="{380535D5-2388-49C2-9DC6-2FBDFA9527E6}"/>
    <cellStyle name="Normal 9 5 2 2 5 4 2" xfId="5050" xr:uid="{E039FC59-416B-43BE-B438-273DFAE4AAC5}"/>
    <cellStyle name="Normal 9 5 2 2 5 5" xfId="5047" xr:uid="{25C0A716-CA91-44E2-99CA-CAEB55BB5509}"/>
    <cellStyle name="Normal 9 5 2 2 6" xfId="4147" xr:uid="{0E87C58C-36BE-4F33-A4BF-803D936039EC}"/>
    <cellStyle name="Normal 9 5 2 2 6 2" xfId="5051" xr:uid="{D8051586-2258-4629-8380-A6FA48814A4D}"/>
    <cellStyle name="Normal 9 5 2 2 7" xfId="4148" xr:uid="{DC384FEB-EEF3-440E-9596-D69EE494DB5F}"/>
    <cellStyle name="Normal 9 5 2 2 7 2" xfId="5052" xr:uid="{5D864167-5438-4399-93B5-4C421A4245C5}"/>
    <cellStyle name="Normal 9 5 2 2 8" xfId="4149" xr:uid="{6E7C5FBE-BA15-4A65-9449-ED8F29AF4D8C}"/>
    <cellStyle name="Normal 9 5 2 2 8 2" xfId="5053" xr:uid="{DED71604-C476-4539-812B-5C2DD317FDAB}"/>
    <cellStyle name="Normal 9 5 2 2 9" xfId="5022" xr:uid="{3D041117-D17B-4D87-A941-2716CD8EB7FA}"/>
    <cellStyle name="Normal 9 5 2 3" xfId="871" xr:uid="{721B2278-115D-4B41-9DB6-73599048406F}"/>
    <cellStyle name="Normal 9 5 2 3 2" xfId="872" xr:uid="{2700391E-9F18-4127-B2A6-1E3468BA0D94}"/>
    <cellStyle name="Normal 9 5 2 3 2 2" xfId="873" xr:uid="{B054233E-F96B-42CF-B953-5E814D0ACB19}"/>
    <cellStyle name="Normal 9 5 2 3 2 2 2" xfId="5056" xr:uid="{AADF1EB0-27EF-423B-B4F6-1A0DD0A80A68}"/>
    <cellStyle name="Normal 9 5 2 3 2 3" xfId="4150" xr:uid="{F1470773-008E-45CC-8054-A734F3EF6FD8}"/>
    <cellStyle name="Normal 9 5 2 3 2 3 2" xfId="5057" xr:uid="{7BC81180-75F3-4995-B05C-D61DD89F7490}"/>
    <cellStyle name="Normal 9 5 2 3 2 4" xfId="4151" xr:uid="{75C7FA52-3937-49E5-968B-3F6CE1534DAC}"/>
    <cellStyle name="Normal 9 5 2 3 2 4 2" xfId="5058" xr:uid="{6B241253-7372-47D3-AA57-3007079C0378}"/>
    <cellStyle name="Normal 9 5 2 3 2 5" xfId="5055" xr:uid="{56382D6A-91ED-4C3D-99D9-5F7F3DC5BBE2}"/>
    <cellStyle name="Normal 9 5 2 3 3" xfId="874" xr:uid="{A02DE64C-170A-46B6-8536-FB1F06E29274}"/>
    <cellStyle name="Normal 9 5 2 3 3 2" xfId="4152" xr:uid="{3A4E15A0-23D7-49F7-BC16-6691DFBB71EB}"/>
    <cellStyle name="Normal 9 5 2 3 3 2 2" xfId="5060" xr:uid="{EB04C89A-52E6-41D3-A7F7-7C0A758946D8}"/>
    <cellStyle name="Normal 9 5 2 3 3 3" xfId="4153" xr:uid="{DBB66BFE-D1F4-4E21-B22F-C25C13230F87}"/>
    <cellStyle name="Normal 9 5 2 3 3 3 2" xfId="5061" xr:uid="{6C16D249-6140-4FA7-AB24-1A2E8CA2861A}"/>
    <cellStyle name="Normal 9 5 2 3 3 4" xfId="4154" xr:uid="{F9622F69-85B2-4065-84C7-BADAD7EE6FD5}"/>
    <cellStyle name="Normal 9 5 2 3 3 4 2" xfId="5062" xr:uid="{11EF9E57-7D0A-4385-A250-19486BB78A43}"/>
    <cellStyle name="Normal 9 5 2 3 3 5" xfId="5059" xr:uid="{676A71DA-6D17-48FC-8AA8-E4B3FFC1F334}"/>
    <cellStyle name="Normal 9 5 2 3 4" xfId="4155" xr:uid="{0E0B8D51-9042-4439-98BE-62B56D1310E6}"/>
    <cellStyle name="Normal 9 5 2 3 4 2" xfId="5063" xr:uid="{01A748F4-7279-410A-A99F-59D4B49AA0A0}"/>
    <cellStyle name="Normal 9 5 2 3 5" xfId="4156" xr:uid="{287947AB-4C11-4CD8-8A09-6E482DE2D42C}"/>
    <cellStyle name="Normal 9 5 2 3 5 2" xfId="5064" xr:uid="{0D43D912-2F9B-4EBA-A511-A23A73EF1C50}"/>
    <cellStyle name="Normal 9 5 2 3 6" xfId="4157" xr:uid="{58AFBCF5-2B2E-4939-B4A9-A0A17F6175E5}"/>
    <cellStyle name="Normal 9 5 2 3 6 2" xfId="5065" xr:uid="{83E97685-A044-4054-A817-C12374B6C379}"/>
    <cellStyle name="Normal 9 5 2 3 7" xfId="5054" xr:uid="{72B08AD9-35C1-4B0E-BB35-71005233348D}"/>
    <cellStyle name="Normal 9 5 2 4" xfId="875" xr:uid="{BA981CBB-F9AD-4240-8593-80B15ED8F744}"/>
    <cellStyle name="Normal 9 5 2 4 2" xfId="876" xr:uid="{88596BAA-4FA2-413E-AD84-4F38DC568067}"/>
    <cellStyle name="Normal 9 5 2 4 2 2" xfId="4158" xr:uid="{539137D7-7789-4D19-91C5-F2FEB283F2F2}"/>
    <cellStyle name="Normal 9 5 2 4 2 2 2" xfId="5068" xr:uid="{5C011056-61FF-4241-952C-F8F9F2B72BCC}"/>
    <cellStyle name="Normal 9 5 2 4 2 3" xfId="4159" xr:uid="{7F6DE603-B405-4FAE-A3EF-A811533F5AA1}"/>
    <cellStyle name="Normal 9 5 2 4 2 3 2" xfId="5069" xr:uid="{457AE500-B48C-4DE3-B2B2-99707A7C6FDC}"/>
    <cellStyle name="Normal 9 5 2 4 2 4" xfId="4160" xr:uid="{A2199E45-0CC0-4432-A608-6901AAF8CA3D}"/>
    <cellStyle name="Normal 9 5 2 4 2 4 2" xfId="5070" xr:uid="{A12C02F8-17FE-457D-A207-40C0B20E2118}"/>
    <cellStyle name="Normal 9 5 2 4 2 5" xfId="5067" xr:uid="{C1CAA65C-757C-4519-BFFB-005BF73D01D0}"/>
    <cellStyle name="Normal 9 5 2 4 3" xfId="4161" xr:uid="{D8B925FC-1A98-4695-9393-A733FC477631}"/>
    <cellStyle name="Normal 9 5 2 4 3 2" xfId="5071" xr:uid="{92EABEFD-60ED-40F5-B197-69B7EC9149D3}"/>
    <cellStyle name="Normal 9 5 2 4 4" xfId="4162" xr:uid="{56B42BF6-2218-4D16-9EB7-E91F0365C1B9}"/>
    <cellStyle name="Normal 9 5 2 4 4 2" xfId="5072" xr:uid="{72E0AC08-05EE-4A27-8AC8-D78CEE6E660A}"/>
    <cellStyle name="Normal 9 5 2 4 5" xfId="4163" xr:uid="{7B45BD4B-3D38-4C58-9C0A-C0CDC76FFD94}"/>
    <cellStyle name="Normal 9 5 2 4 5 2" xfId="5073" xr:uid="{8B65BF28-FBA6-4511-B152-85ADF5739642}"/>
    <cellStyle name="Normal 9 5 2 4 6" xfId="5066" xr:uid="{F17A80B5-11F8-4079-AD50-885E93A3E714}"/>
    <cellStyle name="Normal 9 5 2 5" xfId="877" xr:uid="{F7113FE7-10DB-4881-B47B-BF143F6D7EAF}"/>
    <cellStyle name="Normal 9 5 2 5 2" xfId="4164" xr:uid="{4BA0EB9C-2E84-4CFA-A386-E1525002DD9B}"/>
    <cellStyle name="Normal 9 5 2 5 2 2" xfId="5075" xr:uid="{F13229E0-6EA4-41A4-862A-EA42EC0AD2EA}"/>
    <cellStyle name="Normal 9 5 2 5 3" xfId="4165" xr:uid="{DE0E3408-D929-4468-B089-5FE335BF5256}"/>
    <cellStyle name="Normal 9 5 2 5 3 2" xfId="5076" xr:uid="{2374045A-DF81-490A-8457-AD8972D3D379}"/>
    <cellStyle name="Normal 9 5 2 5 4" xfId="4166" xr:uid="{0E0C8A41-69C6-41A2-98FF-E833D5110485}"/>
    <cellStyle name="Normal 9 5 2 5 4 2" xfId="5077" xr:uid="{A13D2796-0503-46C5-92ED-C4A3F187FA77}"/>
    <cellStyle name="Normal 9 5 2 5 5" xfId="5074" xr:uid="{B2A5568E-9429-411B-A938-4322FB903332}"/>
    <cellStyle name="Normal 9 5 2 6" xfId="4167" xr:uid="{EA76B79E-BB7F-40AE-BE9C-1CDB3B2B6F93}"/>
    <cellStyle name="Normal 9 5 2 6 2" xfId="4168" xr:uid="{F9DD0EBE-4C78-4B59-A746-EF13F814A3D9}"/>
    <cellStyle name="Normal 9 5 2 6 2 2" xfId="5079" xr:uid="{4BF673CE-AF35-40F4-B99A-140760DEF280}"/>
    <cellStyle name="Normal 9 5 2 6 3" xfId="4169" xr:uid="{529C4D81-8266-4FBB-8296-FABCBB3C992B}"/>
    <cellStyle name="Normal 9 5 2 6 3 2" xfId="5080" xr:uid="{D46E1BCB-D6E2-4B1B-B133-157543F4E21D}"/>
    <cellStyle name="Normal 9 5 2 6 4" xfId="4170" xr:uid="{46748E90-E590-4070-825C-9B3E14E46AFA}"/>
    <cellStyle name="Normal 9 5 2 6 4 2" xfId="5081" xr:uid="{DA7FE1D1-2FCE-4A5B-A8A0-DC831370C20E}"/>
    <cellStyle name="Normal 9 5 2 6 5" xfId="5078" xr:uid="{491B8D1A-A9CB-4AD3-A8E3-63BFB68D8F2B}"/>
    <cellStyle name="Normal 9 5 2 7" xfId="4171" xr:uid="{3E3741E9-0C16-49EC-B374-CD7CF77F843F}"/>
    <cellStyle name="Normal 9 5 2 7 2" xfId="5082" xr:uid="{7319D045-F249-4845-B76F-34C79139D84B}"/>
    <cellStyle name="Normal 9 5 2 8" xfId="4172" xr:uid="{DF5DBAE5-56AB-454C-AAA4-A53A9B9A0682}"/>
    <cellStyle name="Normal 9 5 2 8 2" xfId="5083" xr:uid="{AB554E42-B0E3-4CF3-A715-AA650C1C9300}"/>
    <cellStyle name="Normal 9 5 2 9" xfId="4173" xr:uid="{3977A8F7-BBBC-4716-9BA8-FA386DAE09FA}"/>
    <cellStyle name="Normal 9 5 2 9 2" xfId="5084" xr:uid="{FB70A9A9-6CBB-4901-B1D2-62EFEA80FBFA}"/>
    <cellStyle name="Normal 9 5 3" xfId="420" xr:uid="{FEBC2096-0770-4971-9C3F-44985E0A95CE}"/>
    <cellStyle name="Normal 9 5 3 2" xfId="878" xr:uid="{2AE97B9F-2D2C-4F4B-93F9-82374F84CD13}"/>
    <cellStyle name="Normal 9 5 3 2 2" xfId="879" xr:uid="{496E191A-BFF6-4473-8679-78AD7A621FBC}"/>
    <cellStyle name="Normal 9 5 3 2 2 2" xfId="2451" xr:uid="{74888994-2C0D-45EF-B6EC-C2D06E628DC8}"/>
    <cellStyle name="Normal 9 5 3 2 2 2 2" xfId="2452" xr:uid="{2BBDAEDF-58DA-4A1E-B034-C85BD7907C74}"/>
    <cellStyle name="Normal 9 5 3 2 2 2 2 2" xfId="5089" xr:uid="{8CEF0E3F-4A8E-4817-BC14-EE1417C8EE95}"/>
    <cellStyle name="Normal 9 5 3 2 2 2 3" xfId="5088" xr:uid="{0B6EF140-3893-4F20-A03B-CF19BE4AC1FD}"/>
    <cellStyle name="Normal 9 5 3 2 2 3" xfId="2453" xr:uid="{7A6A21B1-8D07-4B99-A4D2-9A746D221AF9}"/>
    <cellStyle name="Normal 9 5 3 2 2 3 2" xfId="5090" xr:uid="{C7AF9282-9990-4EDD-AE6E-0F7D973FAC5F}"/>
    <cellStyle name="Normal 9 5 3 2 2 4" xfId="4174" xr:uid="{59E5D4F5-D6FD-4EED-B58D-F92ACAF87125}"/>
    <cellStyle name="Normal 9 5 3 2 2 4 2" xfId="5091" xr:uid="{C9F91265-1A55-45A3-822E-5933763AA762}"/>
    <cellStyle name="Normal 9 5 3 2 2 5" xfId="5087" xr:uid="{3ED17699-DC46-4D55-92A6-EA5172888FD1}"/>
    <cellStyle name="Normal 9 5 3 2 3" xfId="2454" xr:uid="{418D2272-3A90-4621-BEA8-1A0C536BE6C1}"/>
    <cellStyle name="Normal 9 5 3 2 3 2" xfId="2455" xr:uid="{DAD32B6C-3C3B-492F-ABC4-72392505BFC6}"/>
    <cellStyle name="Normal 9 5 3 2 3 2 2" xfId="5093" xr:uid="{AE4CE505-E933-40B8-BFB5-506C34A4465A}"/>
    <cellStyle name="Normal 9 5 3 2 3 3" xfId="4175" xr:uid="{08E8D015-FE14-4B50-B241-71C1701F006A}"/>
    <cellStyle name="Normal 9 5 3 2 3 3 2" xfId="5094" xr:uid="{2B037E42-8766-4366-AAD7-77CD25BEE5CF}"/>
    <cellStyle name="Normal 9 5 3 2 3 4" xfId="4176" xr:uid="{3BA2A826-B69A-412F-8034-BCA70E631009}"/>
    <cellStyle name="Normal 9 5 3 2 3 4 2" xfId="5095" xr:uid="{A38191E6-2A13-4741-AA4B-93D629F228E9}"/>
    <cellStyle name="Normal 9 5 3 2 3 5" xfId="5092" xr:uid="{0DDCE5BB-1902-4397-82B0-FD704F28BE89}"/>
    <cellStyle name="Normal 9 5 3 2 4" xfId="2456" xr:uid="{8E38F6A6-32CC-4DB4-A8DB-22909164EBE1}"/>
    <cellStyle name="Normal 9 5 3 2 4 2" xfId="5096" xr:uid="{41E0B418-751D-48BA-87C3-EAAAC6C417F1}"/>
    <cellStyle name="Normal 9 5 3 2 5" xfId="4177" xr:uid="{9DC3C155-29ED-4EF0-BDEE-CC44FF576313}"/>
    <cellStyle name="Normal 9 5 3 2 5 2" xfId="5097" xr:uid="{65ADACE4-3287-4CDB-A4B5-FD475530DB15}"/>
    <cellStyle name="Normal 9 5 3 2 6" xfId="4178" xr:uid="{DEF77099-BAD8-4741-B649-87B2FF08FC78}"/>
    <cellStyle name="Normal 9 5 3 2 6 2" xfId="5098" xr:uid="{28852EED-78AB-42C5-8D7F-3365EDC78937}"/>
    <cellStyle name="Normal 9 5 3 2 7" xfId="5086" xr:uid="{8895B23F-99EC-49B6-8A99-8F471DE73BAC}"/>
    <cellStyle name="Normal 9 5 3 3" xfId="880" xr:uid="{C37B7CF6-FE10-48CA-80DF-59BDA337B881}"/>
    <cellStyle name="Normal 9 5 3 3 2" xfId="2457" xr:uid="{AD57BF08-2A13-4CF3-8527-40F254E36BB9}"/>
    <cellStyle name="Normal 9 5 3 3 2 2" xfId="2458" xr:uid="{C24C1C18-E809-4594-91E9-33AF64EEB49D}"/>
    <cellStyle name="Normal 9 5 3 3 2 2 2" xfId="5101" xr:uid="{811F0108-2ACE-4A93-863F-1CC1654FD91B}"/>
    <cellStyle name="Normal 9 5 3 3 2 3" xfId="4179" xr:uid="{973A3A03-DA0E-4E74-9984-D806C6289B71}"/>
    <cellStyle name="Normal 9 5 3 3 2 3 2" xfId="5102" xr:uid="{076B76B6-D8CC-4156-B09A-67066DBDC8F3}"/>
    <cellStyle name="Normal 9 5 3 3 2 4" xfId="4180" xr:uid="{B7422AE4-32B9-4214-9AFA-6194BAD29F56}"/>
    <cellStyle name="Normal 9 5 3 3 2 4 2" xfId="5103" xr:uid="{8FC026B4-DB3D-480C-A57A-26144CAA75AF}"/>
    <cellStyle name="Normal 9 5 3 3 2 5" xfId="5100" xr:uid="{CB5FEDA3-F6C0-44AF-BDBE-DD785FF5EE62}"/>
    <cellStyle name="Normal 9 5 3 3 3" xfId="2459" xr:uid="{EF376E16-D023-4076-A172-D11F12A798FD}"/>
    <cellStyle name="Normal 9 5 3 3 3 2" xfId="5104" xr:uid="{B7DF3A6E-F748-4C88-AB98-B7E6634E06B4}"/>
    <cellStyle name="Normal 9 5 3 3 4" xfId="4181" xr:uid="{B342B1E4-25AB-4D67-AD39-908262C67FFD}"/>
    <cellStyle name="Normal 9 5 3 3 4 2" xfId="5105" xr:uid="{5ABED1E4-4595-41C9-84A8-962D1ECC6314}"/>
    <cellStyle name="Normal 9 5 3 3 5" xfId="4182" xr:uid="{63B8A2D6-6614-430D-A568-02572A95CB4B}"/>
    <cellStyle name="Normal 9 5 3 3 5 2" xfId="5106" xr:uid="{E1C7A542-B987-4C80-9E41-215D48516C86}"/>
    <cellStyle name="Normal 9 5 3 3 6" xfId="5099" xr:uid="{77B45081-FD0C-4270-9375-1ED9BBD70C1A}"/>
    <cellStyle name="Normal 9 5 3 4" xfId="2460" xr:uid="{41EAD9BA-E3AA-4144-A6F8-8EA9E54F538F}"/>
    <cellStyle name="Normal 9 5 3 4 2" xfId="2461" xr:uid="{DE75F215-E334-46CF-9250-4AEAB57520ED}"/>
    <cellStyle name="Normal 9 5 3 4 2 2" xfId="5108" xr:uid="{86965502-CB11-45A3-BA9F-FAA23D2C8346}"/>
    <cellStyle name="Normal 9 5 3 4 3" xfId="4183" xr:uid="{03CDC04B-3A11-4900-870E-5A49CDD15027}"/>
    <cellStyle name="Normal 9 5 3 4 3 2" xfId="5109" xr:uid="{6ABB1F6F-9BD2-41D5-926B-3141CD6EDAFC}"/>
    <cellStyle name="Normal 9 5 3 4 4" xfId="4184" xr:uid="{234913FC-9289-4B3B-876E-D42FEDAED030}"/>
    <cellStyle name="Normal 9 5 3 4 4 2" xfId="5110" xr:uid="{D075042D-EF3A-4096-B3DC-FCFE80C83101}"/>
    <cellStyle name="Normal 9 5 3 4 5" xfId="5107" xr:uid="{BC56F440-0B36-4E81-A22D-9BAC2453C52C}"/>
    <cellStyle name="Normal 9 5 3 5" xfId="2462" xr:uid="{991513EE-3785-4A67-9DF3-D52AEE79BAE1}"/>
    <cellStyle name="Normal 9 5 3 5 2" xfId="4185" xr:uid="{E38DEA31-D42C-4AFC-8F65-29B0EB83AB5F}"/>
    <cellStyle name="Normal 9 5 3 5 2 2" xfId="5112" xr:uid="{D2EA66C2-EFB1-41A0-916D-2C400FCF5575}"/>
    <cellStyle name="Normal 9 5 3 5 3" xfId="4186" xr:uid="{015B468C-DBD2-4A9C-BA20-7BBDAFE0984D}"/>
    <cellStyle name="Normal 9 5 3 5 3 2" xfId="5113" xr:uid="{0916B908-AFD9-4874-9942-2FE791152291}"/>
    <cellStyle name="Normal 9 5 3 5 4" xfId="4187" xr:uid="{9329B2D7-DC16-40D2-AA5D-55B7B52E7B49}"/>
    <cellStyle name="Normal 9 5 3 5 4 2" xfId="5114" xr:uid="{A7FF133F-0D6A-4301-AE1A-18C2209FF8CC}"/>
    <cellStyle name="Normal 9 5 3 5 5" xfId="5111" xr:uid="{381EBA75-3EBD-4F64-BAC5-E1F1866A083A}"/>
    <cellStyle name="Normal 9 5 3 6" xfId="4188" xr:uid="{AA20F931-A7CA-4591-BC2F-2C6FCFF5D5E5}"/>
    <cellStyle name="Normal 9 5 3 6 2" xfId="5115" xr:uid="{D311939E-485C-424F-914D-102BCB54F2B4}"/>
    <cellStyle name="Normal 9 5 3 7" xfId="4189" xr:uid="{D68D3384-376C-40C7-BDAF-FD1B5D72E6FD}"/>
    <cellStyle name="Normal 9 5 3 7 2" xfId="5116" xr:uid="{2E971EA4-1E38-48DB-B822-ADCC3C3B71F8}"/>
    <cellStyle name="Normal 9 5 3 8" xfId="4190" xr:uid="{0ED2C5A5-A921-4AD3-BBB6-5C459321320E}"/>
    <cellStyle name="Normal 9 5 3 8 2" xfId="5117" xr:uid="{A9F89974-3528-4B28-9B74-95F517F4F64F}"/>
    <cellStyle name="Normal 9 5 3 9" xfId="5085" xr:uid="{5797D042-7949-438C-8D15-85ED3FD93A60}"/>
    <cellStyle name="Normal 9 5 4" xfId="421" xr:uid="{565600B6-C55F-4F46-AD99-0259645EB4C6}"/>
    <cellStyle name="Normal 9 5 4 2" xfId="881" xr:uid="{D0AD42AD-CBAE-48D1-BF8B-7D5F9FC50956}"/>
    <cellStyle name="Normal 9 5 4 2 2" xfId="882" xr:uid="{C282A02D-69C2-4BA4-847A-21574753FFAD}"/>
    <cellStyle name="Normal 9 5 4 2 2 2" xfId="2463" xr:uid="{B298D85F-9218-4420-BA5A-D90CAFDD799C}"/>
    <cellStyle name="Normal 9 5 4 2 2 2 2" xfId="5121" xr:uid="{F172315F-B9C7-4FD1-A3E9-D7637E1BAED1}"/>
    <cellStyle name="Normal 9 5 4 2 2 3" xfId="4191" xr:uid="{C0FBB35B-5DDB-423D-86AE-5883F4A0CD5F}"/>
    <cellStyle name="Normal 9 5 4 2 2 3 2" xfId="5122" xr:uid="{3544B83B-F9FA-4EE0-9AF0-9AE66A7DEAC6}"/>
    <cellStyle name="Normal 9 5 4 2 2 4" xfId="4192" xr:uid="{9DE7BD2C-260D-4118-B676-C6E666C784C6}"/>
    <cellStyle name="Normal 9 5 4 2 2 4 2" xfId="5123" xr:uid="{0F4F454F-A79A-440D-AF57-A6B2437CE6A5}"/>
    <cellStyle name="Normal 9 5 4 2 2 5" xfId="5120" xr:uid="{CCD9B534-21C9-4D1C-A7BB-920BBD742D10}"/>
    <cellStyle name="Normal 9 5 4 2 3" xfId="2464" xr:uid="{516606C9-8F0C-4288-B6AC-5058DA0FC59B}"/>
    <cellStyle name="Normal 9 5 4 2 3 2" xfId="5124" xr:uid="{5B93C9CB-E19E-4459-ACBB-7DD61DB93681}"/>
    <cellStyle name="Normal 9 5 4 2 4" xfId="4193" xr:uid="{62D6B04F-3B65-4BC4-BD16-552906862552}"/>
    <cellStyle name="Normal 9 5 4 2 4 2" xfId="5125" xr:uid="{92C2011B-FBD4-486B-B649-BBE57E2F09B0}"/>
    <cellStyle name="Normal 9 5 4 2 5" xfId="4194" xr:uid="{C6579DFC-C89F-4B1E-994D-BC8FE03B14A5}"/>
    <cellStyle name="Normal 9 5 4 2 5 2" xfId="5126" xr:uid="{8D8648ED-FD9C-4DAC-BCF5-C83B28971ABD}"/>
    <cellStyle name="Normal 9 5 4 2 6" xfId="5119" xr:uid="{51C82984-C5AF-4E38-8A1E-5CAFC2BEC1A4}"/>
    <cellStyle name="Normal 9 5 4 3" xfId="883" xr:uid="{1D9E92FC-3571-4109-96C1-B8569D40392A}"/>
    <cellStyle name="Normal 9 5 4 3 2" xfId="2465" xr:uid="{C18B5414-EFFE-42CD-AD78-1EDA8FB11754}"/>
    <cellStyle name="Normal 9 5 4 3 2 2" xfId="5128" xr:uid="{9FB2EAEC-74ED-4305-B93E-851B2B37BE9F}"/>
    <cellStyle name="Normal 9 5 4 3 3" xfId="4195" xr:uid="{065297F8-B5A0-4A51-A7A6-5C668AABEE21}"/>
    <cellStyle name="Normal 9 5 4 3 3 2" xfId="5129" xr:uid="{3F80773A-F500-4B5D-B9C5-D0A141908469}"/>
    <cellStyle name="Normal 9 5 4 3 4" xfId="4196" xr:uid="{C2F5383A-C076-4861-833C-3D4F6367FEFA}"/>
    <cellStyle name="Normal 9 5 4 3 4 2" xfId="5130" xr:uid="{C64E8598-46CE-4C16-8941-64906825C3CE}"/>
    <cellStyle name="Normal 9 5 4 3 5" xfId="5127" xr:uid="{281F3F78-A446-492D-9AC3-5D1F01AF72DD}"/>
    <cellStyle name="Normal 9 5 4 4" xfId="2466" xr:uid="{DBA0873D-E24A-4F67-A0D0-BF296A75D84F}"/>
    <cellStyle name="Normal 9 5 4 4 2" xfId="4197" xr:uid="{5E964B2B-9E73-420F-92E8-38B61ECD5A1E}"/>
    <cellStyle name="Normal 9 5 4 4 2 2" xfId="5132" xr:uid="{F06CE6B4-DB34-49EC-897D-D24DE7DC6F5D}"/>
    <cellStyle name="Normal 9 5 4 4 3" xfId="4198" xr:uid="{52160444-2121-452F-B820-F7D865B6D3D1}"/>
    <cellStyle name="Normal 9 5 4 4 3 2" xfId="5133" xr:uid="{616E244D-050B-4EB6-A093-D59A446F974B}"/>
    <cellStyle name="Normal 9 5 4 4 4" xfId="4199" xr:uid="{A000A3A4-7CF2-4488-B447-6DEF482E955A}"/>
    <cellStyle name="Normal 9 5 4 4 4 2" xfId="5134" xr:uid="{C478B980-BE42-4EC4-B228-EE038E15AB6F}"/>
    <cellStyle name="Normal 9 5 4 4 5" xfId="5131" xr:uid="{F07439BC-C2B0-4226-9CEF-C92702A116F5}"/>
    <cellStyle name="Normal 9 5 4 5" xfId="4200" xr:uid="{0E62A7C2-E38B-4A48-9E27-21E1B7482104}"/>
    <cellStyle name="Normal 9 5 4 5 2" xfId="5135" xr:uid="{C3CE68F1-74BC-4B69-A3E4-2E51731EDEF8}"/>
    <cellStyle name="Normal 9 5 4 6" xfId="4201" xr:uid="{68CBF510-2582-4FF4-8474-1F031E293A70}"/>
    <cellStyle name="Normal 9 5 4 6 2" xfId="5136" xr:uid="{7C7FC424-CF04-4384-BCEF-6DA0418C2F9B}"/>
    <cellStyle name="Normal 9 5 4 7" xfId="4202" xr:uid="{E49A850E-A5A6-4C1D-B864-DDCB719A72F0}"/>
    <cellStyle name="Normal 9 5 4 7 2" xfId="5137" xr:uid="{9211D2AD-C508-4AAE-8E73-85166381C300}"/>
    <cellStyle name="Normal 9 5 4 8" xfId="5118" xr:uid="{B86CD60E-EC8F-4EA4-8AFC-ECAC3809A1DF}"/>
    <cellStyle name="Normal 9 5 5" xfId="422" xr:uid="{FB529507-B48B-47AA-AABF-E0CDAA6E0DCB}"/>
    <cellStyle name="Normal 9 5 5 2" xfId="884" xr:uid="{C8A0B32E-4E1C-43EF-8E63-03EA6D0E9BC6}"/>
    <cellStyle name="Normal 9 5 5 2 2" xfId="2467" xr:uid="{6AA74806-625D-4E9D-982C-D7A0B4D3E6C5}"/>
    <cellStyle name="Normal 9 5 5 2 2 2" xfId="5140" xr:uid="{AD731721-8895-4207-9D76-6C93511F842B}"/>
    <cellStyle name="Normal 9 5 5 2 3" xfId="4203" xr:uid="{6F58AFAC-F9EA-4320-8329-CAF823677D2C}"/>
    <cellStyle name="Normal 9 5 5 2 3 2" xfId="5141" xr:uid="{190481D6-E52B-4937-9BC4-4BACF759D11B}"/>
    <cellStyle name="Normal 9 5 5 2 4" xfId="4204" xr:uid="{5A2FF527-D19D-45B8-A4B1-1FE033283947}"/>
    <cellStyle name="Normal 9 5 5 2 4 2" xfId="5142" xr:uid="{3BE5DDE7-5300-4CC8-96C1-C97E0544427B}"/>
    <cellStyle name="Normal 9 5 5 2 5" xfId="5139" xr:uid="{F4A2D6EF-161D-4B3A-BCFC-B4BADEF99B3D}"/>
    <cellStyle name="Normal 9 5 5 3" xfId="2468" xr:uid="{B1D7CDB9-3A24-4E3B-977B-E908F2D9E5C6}"/>
    <cellStyle name="Normal 9 5 5 3 2" xfId="4205" xr:uid="{F3FE9489-F754-4E21-A44D-A73DBF031F91}"/>
    <cellStyle name="Normal 9 5 5 3 2 2" xfId="5144" xr:uid="{B615E658-9635-4257-88DB-1805BDA98347}"/>
    <cellStyle name="Normal 9 5 5 3 3" xfId="4206" xr:uid="{31B9AEC9-3BA7-48DB-A701-0BF33C1E8925}"/>
    <cellStyle name="Normal 9 5 5 3 3 2" xfId="5145" xr:uid="{8FD89622-F584-4ED3-9C00-167B624383F3}"/>
    <cellStyle name="Normal 9 5 5 3 4" xfId="4207" xr:uid="{561C8AE1-001B-494A-9D1A-4E1CBAD53B9D}"/>
    <cellStyle name="Normal 9 5 5 3 4 2" xfId="5146" xr:uid="{2F5F8C95-B0C7-436A-9B53-AB65549A5960}"/>
    <cellStyle name="Normal 9 5 5 3 5" xfId="5143" xr:uid="{DE46F585-362E-465B-81A1-46C7BB370431}"/>
    <cellStyle name="Normal 9 5 5 4" xfId="4208" xr:uid="{4EB6B52A-7A7F-448C-9C53-C584639268B8}"/>
    <cellStyle name="Normal 9 5 5 4 2" xfId="5147" xr:uid="{155D5F65-1B36-401A-ADE5-092A5932F559}"/>
    <cellStyle name="Normal 9 5 5 5" xfId="4209" xr:uid="{60D37E38-8C15-4486-96B9-BF079E68755C}"/>
    <cellStyle name="Normal 9 5 5 5 2" xfId="5148" xr:uid="{87DCF45E-242D-43BE-9D46-734DA5005617}"/>
    <cellStyle name="Normal 9 5 5 6" xfId="4210" xr:uid="{6E2A5783-093B-4C0A-92AE-59B4AB758FD2}"/>
    <cellStyle name="Normal 9 5 5 6 2" xfId="5149" xr:uid="{8D4745C4-3108-44E0-9689-8CB1BD59436B}"/>
    <cellStyle name="Normal 9 5 5 7" xfId="5138" xr:uid="{74110C10-A363-4728-BC85-89D4AD760DE0}"/>
    <cellStyle name="Normal 9 5 6" xfId="885" xr:uid="{A6111EBE-213D-4A46-BE19-DCC3B94B68FD}"/>
    <cellStyle name="Normal 9 5 6 2" xfId="2469" xr:uid="{A42E8E29-8039-4641-A095-F6FBDC8A38DE}"/>
    <cellStyle name="Normal 9 5 6 2 2" xfId="4211" xr:uid="{D9C9AC2F-131B-4D5D-81A2-FCFC83BF2FCA}"/>
    <cellStyle name="Normal 9 5 6 2 2 2" xfId="5152" xr:uid="{DA3566DE-09F8-43B1-A0AA-D03D197ADEDA}"/>
    <cellStyle name="Normal 9 5 6 2 3" xfId="4212" xr:uid="{E5079AD4-EDA4-4E7F-9A91-B3A046AAA44B}"/>
    <cellStyle name="Normal 9 5 6 2 3 2" xfId="5153" xr:uid="{25823D5C-5CE3-4C7B-BDE3-EB9B9DE88E69}"/>
    <cellStyle name="Normal 9 5 6 2 4" xfId="4213" xr:uid="{FA232C1F-BFAD-44C8-8CD5-8E62DB71ED4F}"/>
    <cellStyle name="Normal 9 5 6 2 4 2" xfId="5154" xr:uid="{3561AE79-190A-4546-AE39-AB334489B636}"/>
    <cellStyle name="Normal 9 5 6 2 5" xfId="5151" xr:uid="{F081D273-13F2-4453-B385-478C1318EEBC}"/>
    <cellStyle name="Normal 9 5 6 3" xfId="4214" xr:uid="{6BC87E15-346C-4D57-A689-CD70D2740E92}"/>
    <cellStyle name="Normal 9 5 6 3 2" xfId="5155" xr:uid="{F91D6416-7A67-45FB-B086-397D2608DD80}"/>
    <cellStyle name="Normal 9 5 6 4" xfId="4215" xr:uid="{630B39AE-0F26-4D68-88FE-15006BF016F8}"/>
    <cellStyle name="Normal 9 5 6 4 2" xfId="5156" xr:uid="{C19EC0D7-CD61-4542-B436-3FB29341EE44}"/>
    <cellStyle name="Normal 9 5 6 5" xfId="4216" xr:uid="{69B9BAE1-EA55-4B97-986C-D5C4584819E1}"/>
    <cellStyle name="Normal 9 5 6 5 2" xfId="5157" xr:uid="{28B7467B-0EBA-439B-B9CD-07FE752FE89C}"/>
    <cellStyle name="Normal 9 5 6 6" xfId="5150" xr:uid="{5F5E80D8-B76D-411B-8202-6447CF1B3287}"/>
    <cellStyle name="Normal 9 5 7" xfId="2470" xr:uid="{45CB6D22-0495-4EBA-B712-7A485152FFD2}"/>
    <cellStyle name="Normal 9 5 7 2" xfId="4217" xr:uid="{AB6C9645-C2C9-478F-9BAF-3BB17D78F443}"/>
    <cellStyle name="Normal 9 5 7 2 2" xfId="5159" xr:uid="{DDB12DC5-CB11-4733-997B-7838422FDE8D}"/>
    <cellStyle name="Normal 9 5 7 3" xfId="4218" xr:uid="{AF06F0AC-96DB-43D0-AA4B-3A26318B3092}"/>
    <cellStyle name="Normal 9 5 7 3 2" xfId="5160" xr:uid="{BE30C81A-AF29-40DD-9FBC-815FE71EFCD6}"/>
    <cellStyle name="Normal 9 5 7 4" xfId="4219" xr:uid="{095C8B84-6A4A-4861-B097-AAA6EE98FE5A}"/>
    <cellStyle name="Normal 9 5 7 4 2" xfId="5161" xr:uid="{F01A4282-13C5-4957-B0AC-653E52D76B32}"/>
    <cellStyle name="Normal 9 5 7 5" xfId="5158" xr:uid="{242B7758-D3F1-4D8F-80C6-D4DBDC5FCE06}"/>
    <cellStyle name="Normal 9 5 8" xfId="4220" xr:uid="{75CAA1B6-66FF-4D49-9482-6D546F61EBD3}"/>
    <cellStyle name="Normal 9 5 8 2" xfId="4221" xr:uid="{0A470607-D6D4-4A18-877C-AB8A71B3E194}"/>
    <cellStyle name="Normal 9 5 8 2 2" xfId="5163" xr:uid="{6EFB5310-6BF5-4009-B41F-17C4E561CA67}"/>
    <cellStyle name="Normal 9 5 8 3" xfId="4222" xr:uid="{A109DEB7-A34C-4650-B523-99E783C5F14F}"/>
    <cellStyle name="Normal 9 5 8 3 2" xfId="5164" xr:uid="{7043B66B-5400-4DF6-A3F2-5F28ACEB4674}"/>
    <cellStyle name="Normal 9 5 8 4" xfId="4223" xr:uid="{5931B992-14B2-4AA4-8F9C-A89676430805}"/>
    <cellStyle name="Normal 9 5 8 4 2" xfId="5165" xr:uid="{1503C592-8E3D-4642-A9A1-F8D5A95F3FBF}"/>
    <cellStyle name="Normal 9 5 8 5" xfId="5162" xr:uid="{95E6693F-7F88-47E0-A500-FC961F4F4308}"/>
    <cellStyle name="Normal 9 5 9" xfId="4224" xr:uid="{C7FDDB9A-5B24-46DA-A70B-B7BC1E276859}"/>
    <cellStyle name="Normal 9 5 9 2" xfId="5166" xr:uid="{EA84965E-EB5F-4C58-8224-B6835232A1C3}"/>
    <cellStyle name="Normal 9 6" xfId="181" xr:uid="{AA83E3A9-1ECD-4492-8659-5C3685A05B34}"/>
    <cellStyle name="Normal 9 6 10" xfId="5167" xr:uid="{C73154EB-89DB-4B47-8EF9-88ACB5989CB2}"/>
    <cellStyle name="Normal 9 6 2" xfId="182" xr:uid="{0BE23AB2-8515-466B-822F-0C1987DBEE07}"/>
    <cellStyle name="Normal 9 6 2 2" xfId="423" xr:uid="{CC6DA60F-1C99-4D90-A712-5CDF20A1F76E}"/>
    <cellStyle name="Normal 9 6 2 2 2" xfId="886" xr:uid="{C65B3DAF-41DE-4F89-9055-BA8DE7521483}"/>
    <cellStyle name="Normal 9 6 2 2 2 2" xfId="2471" xr:uid="{691D05D8-6DC7-410F-AD22-3188AC00CB63}"/>
    <cellStyle name="Normal 9 6 2 2 2 2 2" xfId="5171" xr:uid="{F445F3D8-104A-442C-A91A-0B00F893856D}"/>
    <cellStyle name="Normal 9 6 2 2 2 3" xfId="4225" xr:uid="{095A8FBB-A9F4-4B35-9349-01A2B43BE7F6}"/>
    <cellStyle name="Normal 9 6 2 2 2 3 2" xfId="5172" xr:uid="{D7524338-98E2-41BE-A792-1F399053B45D}"/>
    <cellStyle name="Normal 9 6 2 2 2 4" xfId="4226" xr:uid="{D7A96B47-35E9-4A9B-ADDB-4ACAB8C093FF}"/>
    <cellStyle name="Normal 9 6 2 2 2 4 2" xfId="5173" xr:uid="{F0AC4A0F-C380-446E-ACF2-1E53C6F34FC5}"/>
    <cellStyle name="Normal 9 6 2 2 2 5" xfId="5170" xr:uid="{BF0C0BBB-AEF5-4852-AE42-F23E814DFADC}"/>
    <cellStyle name="Normal 9 6 2 2 3" xfId="2472" xr:uid="{C1F487FE-EFB1-4FBB-865F-D00A65D47714}"/>
    <cellStyle name="Normal 9 6 2 2 3 2" xfId="4227" xr:uid="{95E4A584-8012-4B89-9184-0162C5F186F0}"/>
    <cellStyle name="Normal 9 6 2 2 3 2 2" xfId="5175" xr:uid="{35ED428F-BBD4-4EE8-B5F4-FC84F47B517D}"/>
    <cellStyle name="Normal 9 6 2 2 3 3" xfId="4228" xr:uid="{2ED11C60-3FA6-42C3-B70C-84851C20A610}"/>
    <cellStyle name="Normal 9 6 2 2 3 3 2" xfId="5176" xr:uid="{DC0C5742-344B-4A30-99E4-42EAA022E456}"/>
    <cellStyle name="Normal 9 6 2 2 3 4" xfId="4229" xr:uid="{B60C2E49-1DEA-4F1F-9B14-D385F8539677}"/>
    <cellStyle name="Normal 9 6 2 2 3 4 2" xfId="5177" xr:uid="{3DE004E4-46BC-4E72-ADF0-28F01F3E0A5C}"/>
    <cellStyle name="Normal 9 6 2 2 3 5" xfId="5174" xr:uid="{7ED79A66-7684-459B-976B-3C940C9E8774}"/>
    <cellStyle name="Normal 9 6 2 2 4" xfId="4230" xr:uid="{20AA1F30-3115-47D7-8ECA-7D2E5F497969}"/>
    <cellStyle name="Normal 9 6 2 2 4 2" xfId="5178" xr:uid="{707A012C-3279-4A41-8951-1841315C5563}"/>
    <cellStyle name="Normal 9 6 2 2 5" xfId="4231" xr:uid="{7444D801-BC4D-492D-830B-A5ABFD642967}"/>
    <cellStyle name="Normal 9 6 2 2 5 2" xfId="5179" xr:uid="{484E0219-3FB9-4EEC-AEE5-94AF655807E2}"/>
    <cellStyle name="Normal 9 6 2 2 6" xfId="4232" xr:uid="{6BB4C49F-87BA-4DEA-A405-1A88350117FA}"/>
    <cellStyle name="Normal 9 6 2 2 6 2" xfId="5180" xr:uid="{3C286099-03F6-4E97-8331-D6671B79F79F}"/>
    <cellStyle name="Normal 9 6 2 2 7" xfId="5169" xr:uid="{B39E968D-7A61-467D-8EDE-29CAF5A3FE7C}"/>
    <cellStyle name="Normal 9 6 2 3" xfId="887" xr:uid="{85DF9EB8-5F65-4741-AD39-0C3DCD787CC2}"/>
    <cellStyle name="Normal 9 6 2 3 2" xfId="2473" xr:uid="{5ACC34FA-2429-454C-8741-C505DE1934BD}"/>
    <cellStyle name="Normal 9 6 2 3 2 2" xfId="4233" xr:uid="{FBD8BC32-9D3A-4F11-AD07-B4719DD4DE74}"/>
    <cellStyle name="Normal 9 6 2 3 2 2 2" xfId="5183" xr:uid="{12764B9A-1CE6-468C-B561-F8CB433EBC5E}"/>
    <cellStyle name="Normal 9 6 2 3 2 3" xfId="4234" xr:uid="{67181E62-9A43-4594-B45C-A16C56E267DD}"/>
    <cellStyle name="Normal 9 6 2 3 2 3 2" xfId="5184" xr:uid="{E21276EC-D14A-43C0-A655-D91DE50F58FE}"/>
    <cellStyle name="Normal 9 6 2 3 2 4" xfId="4235" xr:uid="{F89B8181-B831-41C1-899D-E0F76DD9083A}"/>
    <cellStyle name="Normal 9 6 2 3 2 4 2" xfId="5185" xr:uid="{C836CA0E-00A0-429E-A5E8-2B5AA9F3B2F1}"/>
    <cellStyle name="Normal 9 6 2 3 2 5" xfId="5182" xr:uid="{714E78D2-754E-4B76-82A7-2FDA6E883D11}"/>
    <cellStyle name="Normal 9 6 2 3 3" xfId="4236" xr:uid="{5BD54705-4C3F-4C25-B634-4A7737D431F1}"/>
    <cellStyle name="Normal 9 6 2 3 3 2" xfId="5186" xr:uid="{A8E5C591-5AC3-4843-9433-7041EA8B7B4E}"/>
    <cellStyle name="Normal 9 6 2 3 4" xfId="4237" xr:uid="{9A80EC59-C9FF-49EE-9A0E-1BE987EB14CF}"/>
    <cellStyle name="Normal 9 6 2 3 4 2" xfId="5187" xr:uid="{C6279AA3-E4F8-4370-BDE8-0DC84A7E7A70}"/>
    <cellStyle name="Normal 9 6 2 3 5" xfId="4238" xr:uid="{896EBDCC-642A-48E3-A5E3-2AEEF2EF65DB}"/>
    <cellStyle name="Normal 9 6 2 3 5 2" xfId="5188" xr:uid="{AA6D8FBF-749F-4468-9CED-75776ADF9E5B}"/>
    <cellStyle name="Normal 9 6 2 3 6" xfId="5181" xr:uid="{F9F1C788-FFDC-4C21-A7A4-F53E9CCA7EDB}"/>
    <cellStyle name="Normal 9 6 2 4" xfId="2474" xr:uid="{2E8D1A77-F175-4EEA-888A-23AC9DD0BA42}"/>
    <cellStyle name="Normal 9 6 2 4 2" xfId="4239" xr:uid="{6A650A95-9FB0-42D9-B8AF-C0F4D3AA2917}"/>
    <cellStyle name="Normal 9 6 2 4 2 2" xfId="5190" xr:uid="{779C90BB-A617-40DE-8014-3FB50FF30207}"/>
    <cellStyle name="Normal 9 6 2 4 3" xfId="4240" xr:uid="{EED86054-C5E2-4D89-A6FD-E9410AD38222}"/>
    <cellStyle name="Normal 9 6 2 4 3 2" xfId="5191" xr:uid="{8A41761E-8905-4F1B-B3AD-6127C58C38E9}"/>
    <cellStyle name="Normal 9 6 2 4 4" xfId="4241" xr:uid="{7C178AE1-1697-4673-88BE-78D7B63991D6}"/>
    <cellStyle name="Normal 9 6 2 4 4 2" xfId="5192" xr:uid="{11F5746C-5978-4E16-BB14-D76CE19ED41D}"/>
    <cellStyle name="Normal 9 6 2 4 5" xfId="5189" xr:uid="{83369D1E-D15F-4A4D-B47F-7C3BFC577289}"/>
    <cellStyle name="Normal 9 6 2 5" xfId="4242" xr:uid="{2ED708D1-AD28-4FCC-ABB4-669ABE58EB11}"/>
    <cellStyle name="Normal 9 6 2 5 2" xfId="4243" xr:uid="{1D120EF9-0F68-4B2A-9898-E5B0D5EF9D5C}"/>
    <cellStyle name="Normal 9 6 2 5 2 2" xfId="5194" xr:uid="{C762DFD7-99AF-4F6F-8C72-4434339F413E}"/>
    <cellStyle name="Normal 9 6 2 5 3" xfId="4244" xr:uid="{80020A91-DC77-4C07-A80B-4481E24C4A24}"/>
    <cellStyle name="Normal 9 6 2 5 3 2" xfId="5195" xr:uid="{C07475B4-28E8-43E2-AB6B-8DFB8B507AA0}"/>
    <cellStyle name="Normal 9 6 2 5 4" xfId="4245" xr:uid="{EECEB31F-3D37-4C16-A085-CE77A9848FD1}"/>
    <cellStyle name="Normal 9 6 2 5 4 2" xfId="5196" xr:uid="{EB7E6D12-29B7-4DD6-A631-ACF9D4635DEB}"/>
    <cellStyle name="Normal 9 6 2 5 5" xfId="5193" xr:uid="{37843EA8-50C2-4964-ABBB-15921215F330}"/>
    <cellStyle name="Normal 9 6 2 6" xfId="4246" xr:uid="{AD110EA1-ADA9-4480-AF55-06E330AFBFA1}"/>
    <cellStyle name="Normal 9 6 2 6 2" xfId="5197" xr:uid="{B24A21F0-865F-4FA9-9324-5475E5D0830C}"/>
    <cellStyle name="Normal 9 6 2 7" xfId="4247" xr:uid="{BE6934D6-EA61-4B45-91E9-6A60E3601B85}"/>
    <cellStyle name="Normal 9 6 2 7 2" xfId="5198" xr:uid="{9B28EC28-8D71-4D8C-9D30-15821EC56C93}"/>
    <cellStyle name="Normal 9 6 2 8" xfId="4248" xr:uid="{7D6B6EE1-EAF0-46CD-A973-15088DD91800}"/>
    <cellStyle name="Normal 9 6 2 8 2" xfId="5199" xr:uid="{5A6BB215-5EB6-4CA1-A290-98C12224540C}"/>
    <cellStyle name="Normal 9 6 2 9" xfId="5168" xr:uid="{8BBC1393-858A-4DFB-BF5E-5D858BC9B6E7}"/>
    <cellStyle name="Normal 9 6 3" xfId="424" xr:uid="{1CA0A79B-CF30-4269-9241-0A17ADF11590}"/>
    <cellStyle name="Normal 9 6 3 2" xfId="888" xr:uid="{B10E9258-BD27-4253-8848-181645B6B633}"/>
    <cellStyle name="Normal 9 6 3 2 2" xfId="889" xr:uid="{80B79257-D575-49BE-BFD9-E21DE8C1B90C}"/>
    <cellStyle name="Normal 9 6 3 2 2 2" xfId="5202" xr:uid="{139F9A58-1B19-4025-8F9B-D0608DC5585C}"/>
    <cellStyle name="Normal 9 6 3 2 3" xfId="4249" xr:uid="{3588681C-9293-4A4A-BA92-9CAEA72DE47C}"/>
    <cellStyle name="Normal 9 6 3 2 3 2" xfId="5203" xr:uid="{C202AE95-C8BC-48FF-9987-851DA4B71EB2}"/>
    <cellStyle name="Normal 9 6 3 2 4" xfId="4250" xr:uid="{CD5B183E-31BF-4422-ABBB-FEBAE07E40AB}"/>
    <cellStyle name="Normal 9 6 3 2 4 2" xfId="5204" xr:uid="{E371FC47-74E9-44C6-BB25-7623E3C09B4D}"/>
    <cellStyle name="Normal 9 6 3 2 5" xfId="5201" xr:uid="{F61AFA04-A971-42A8-90B5-A9101B9F997A}"/>
    <cellStyle name="Normal 9 6 3 3" xfId="890" xr:uid="{48571983-6879-4C71-900D-5BFB86411098}"/>
    <cellStyle name="Normal 9 6 3 3 2" xfId="4251" xr:uid="{7175FC20-2363-4986-B208-EB8C59004425}"/>
    <cellStyle name="Normal 9 6 3 3 2 2" xfId="5206" xr:uid="{7C79C7F6-4948-469F-8275-8FE4DDEE5387}"/>
    <cellStyle name="Normal 9 6 3 3 3" xfId="4252" xr:uid="{6D1DA0B6-A4A3-483E-AC5B-D56254ACCA67}"/>
    <cellStyle name="Normal 9 6 3 3 3 2" xfId="5207" xr:uid="{93053CA9-5430-47C8-99EC-99197A163F31}"/>
    <cellStyle name="Normal 9 6 3 3 4" xfId="4253" xr:uid="{C1797EFD-57F4-4249-92F5-0046314AD0E1}"/>
    <cellStyle name="Normal 9 6 3 3 4 2" xfId="5208" xr:uid="{EF3D1717-0D3C-41F7-B839-3AC55FBABD49}"/>
    <cellStyle name="Normal 9 6 3 3 5" xfId="5205" xr:uid="{43BE1579-0D06-4124-B570-F175B6D3A199}"/>
    <cellStyle name="Normal 9 6 3 4" xfId="4254" xr:uid="{22035EFB-59B5-4C13-ADDC-4656042FCEA9}"/>
    <cellStyle name="Normal 9 6 3 4 2" xfId="5209" xr:uid="{99AD2214-C045-4C12-8C87-9D8526197551}"/>
    <cellStyle name="Normal 9 6 3 5" xfId="4255" xr:uid="{D3B0B123-9C63-4BB5-B4AA-967FC581005B}"/>
    <cellStyle name="Normal 9 6 3 5 2" xfId="5210" xr:uid="{15AD09D5-E93F-4C3E-AFAC-50F4BC1BD2AB}"/>
    <cellStyle name="Normal 9 6 3 6" xfId="4256" xr:uid="{EC778C62-6B01-47FF-B1F8-137CEE135811}"/>
    <cellStyle name="Normal 9 6 3 6 2" xfId="5211" xr:uid="{5338457D-5BD4-4798-8245-313009B26BC2}"/>
    <cellStyle name="Normal 9 6 3 7" xfId="5200" xr:uid="{F4DB1115-7060-4A2B-A5C5-87E1D45AC68C}"/>
    <cellStyle name="Normal 9 6 4" xfId="425" xr:uid="{55311DB0-F80C-4FCE-AC1E-60E31E6FAC51}"/>
    <cellStyle name="Normal 9 6 4 2" xfId="891" xr:uid="{11B1133E-E701-422F-85D7-77B756F29CA1}"/>
    <cellStyle name="Normal 9 6 4 2 2" xfId="4257" xr:uid="{8CEB4814-A0A5-4737-A206-ABDF942B42B5}"/>
    <cellStyle name="Normal 9 6 4 2 2 2" xfId="5214" xr:uid="{13681294-38ED-4B4D-84A4-2E53B2E56805}"/>
    <cellStyle name="Normal 9 6 4 2 3" xfId="4258" xr:uid="{59E0E7CA-2E40-4F0C-BB48-AFC6842354D0}"/>
    <cellStyle name="Normal 9 6 4 2 3 2" xfId="5215" xr:uid="{1757CE79-FA0B-41D7-8818-62613B5A048F}"/>
    <cellStyle name="Normal 9 6 4 2 4" xfId="4259" xr:uid="{01696245-5309-4A8B-BE66-6E1CD23221BB}"/>
    <cellStyle name="Normal 9 6 4 2 4 2" xfId="5216" xr:uid="{E0A1A944-7574-4FB7-A6F8-F2AEA4FBB6F2}"/>
    <cellStyle name="Normal 9 6 4 2 5" xfId="5213" xr:uid="{2F1BF046-D5D8-49ED-9937-2B27A12306AC}"/>
    <cellStyle name="Normal 9 6 4 3" xfId="4260" xr:uid="{54A3FCAF-C01C-4F12-BBE8-BDEA7503DC6B}"/>
    <cellStyle name="Normal 9 6 4 3 2" xfId="5217" xr:uid="{B016CD3F-3AF3-4B76-8E50-5D34CDFD93D9}"/>
    <cellStyle name="Normal 9 6 4 4" xfId="4261" xr:uid="{809F976E-52D5-4D57-B52E-0B9611A2D3E6}"/>
    <cellStyle name="Normal 9 6 4 4 2" xfId="5218" xr:uid="{5459F1FD-971B-4E7B-887B-6B7AB8D5CE5D}"/>
    <cellStyle name="Normal 9 6 4 5" xfId="4262" xr:uid="{6FC2E02E-DE56-4B98-A1AA-C9620139C6B4}"/>
    <cellStyle name="Normal 9 6 4 5 2" xfId="5219" xr:uid="{3CFF81E1-B146-47C2-8D02-43598221E6B1}"/>
    <cellStyle name="Normal 9 6 4 6" xfId="5212" xr:uid="{34D13EC0-81CE-4BE7-8E11-42FB78345EF6}"/>
    <cellStyle name="Normal 9 6 5" xfId="892" xr:uid="{06E68F76-3D49-4FA8-BF41-F4B7BEB0F114}"/>
    <cellStyle name="Normal 9 6 5 2" xfId="4263" xr:uid="{58050872-DF66-4E3A-99A0-A1C1E71E73AA}"/>
    <cellStyle name="Normal 9 6 5 2 2" xfId="5221" xr:uid="{268264B3-79A2-4FB8-8C82-76C0D18DA39F}"/>
    <cellStyle name="Normal 9 6 5 3" xfId="4264" xr:uid="{2D2FA7EC-4369-455C-A706-D893F98CFA57}"/>
    <cellStyle name="Normal 9 6 5 3 2" xfId="5222" xr:uid="{FEEF8576-56AF-4A6F-9CE4-B5684371EDE4}"/>
    <cellStyle name="Normal 9 6 5 4" xfId="4265" xr:uid="{FBFF8A52-D8AF-419B-A844-8D7EA54C9752}"/>
    <cellStyle name="Normal 9 6 5 4 2" xfId="5223" xr:uid="{5CBE18F8-1D23-456F-9B7D-8D44D6889C0B}"/>
    <cellStyle name="Normal 9 6 5 5" xfId="5220" xr:uid="{424D3318-B4C7-489C-A019-3B46B4CAF46E}"/>
    <cellStyle name="Normal 9 6 6" xfId="4266" xr:uid="{323CFAC1-8D3D-4BA9-9623-D40B00BF3CC6}"/>
    <cellStyle name="Normal 9 6 6 2" xfId="4267" xr:uid="{38131989-9823-4D77-95AC-BC538914C028}"/>
    <cellStyle name="Normal 9 6 6 2 2" xfId="5225" xr:uid="{9DD115A2-EF9B-424D-89CC-6E9484864FB3}"/>
    <cellStyle name="Normal 9 6 6 3" xfId="4268" xr:uid="{96CE22E7-2811-43DE-B994-A7869258C514}"/>
    <cellStyle name="Normal 9 6 6 3 2" xfId="5226" xr:uid="{9E334B51-81DB-4C08-BB32-FD7AF43EECBF}"/>
    <cellStyle name="Normal 9 6 6 4" xfId="4269" xr:uid="{D0CA6BCD-175C-4815-8F1B-CB5AA9C25CAC}"/>
    <cellStyle name="Normal 9 6 6 4 2" xfId="5227" xr:uid="{364698FD-1EBF-426E-AA6D-4FCC8FAD9E36}"/>
    <cellStyle name="Normal 9 6 6 5" xfId="5224" xr:uid="{D775A1CE-9EDC-40F7-AB1B-A9E5E2EE1B20}"/>
    <cellStyle name="Normal 9 6 7" xfId="4270" xr:uid="{F4EF9509-9D2F-40DF-8FE8-FB0DC927A9B8}"/>
    <cellStyle name="Normal 9 6 7 2" xfId="5228" xr:uid="{C048D710-7D2B-418D-88A0-1FCBA549DF57}"/>
    <cellStyle name="Normal 9 6 8" xfId="4271" xr:uid="{0D42D36F-A4D7-4817-9649-00ECAA9B1C4B}"/>
    <cellStyle name="Normal 9 6 8 2" xfId="5229" xr:uid="{AC042D34-E814-4138-A3F7-83DA294B8D90}"/>
    <cellStyle name="Normal 9 6 9" xfId="4272" xr:uid="{B9CA8CD8-EE40-4E1B-B8FB-479C0C17654A}"/>
    <cellStyle name="Normal 9 6 9 2" xfId="5230" xr:uid="{947FCB20-3DD8-40B2-A1DB-418518AF440B}"/>
    <cellStyle name="Normal 9 7" xfId="183" xr:uid="{406D7B0A-5E24-4ED3-9FDD-BE84AE53A15A}"/>
    <cellStyle name="Normal 9 7 2" xfId="426" xr:uid="{600E9204-374F-4E6E-9C22-0BDD9A6D95EF}"/>
    <cellStyle name="Normal 9 7 2 2" xfId="893" xr:uid="{06538618-3DDF-430C-88AE-11665592DE29}"/>
    <cellStyle name="Normal 9 7 2 2 2" xfId="2475" xr:uid="{B3112EEF-76E6-493B-B3E1-D9403EEB6C57}"/>
    <cellStyle name="Normal 9 7 2 2 2 2" xfId="2476" xr:uid="{E726F3E3-11D7-4D4C-A155-F220045EC293}"/>
    <cellStyle name="Normal 9 7 2 2 2 2 2" xfId="5235" xr:uid="{82AC1F86-7D60-425E-994D-77A723B22C91}"/>
    <cellStyle name="Normal 9 7 2 2 2 3" xfId="5234" xr:uid="{6F61D2D7-02F3-464E-AE2F-FA60494867C6}"/>
    <cellStyle name="Normal 9 7 2 2 3" xfId="2477" xr:uid="{5285292F-A4DB-45BA-B948-AB33BF52696B}"/>
    <cellStyle name="Normal 9 7 2 2 3 2" xfId="5236" xr:uid="{1818D51D-C638-42F4-A4C1-CC124CBE2C02}"/>
    <cellStyle name="Normal 9 7 2 2 4" xfId="4273" xr:uid="{B0F42501-5223-4CA8-83B9-3A9FF11E871E}"/>
    <cellStyle name="Normal 9 7 2 2 4 2" xfId="5237" xr:uid="{DF3D6746-427A-4088-AD9D-8FB8D56EF352}"/>
    <cellStyle name="Normal 9 7 2 2 5" xfId="5233" xr:uid="{48304A5A-1E3A-47C0-910C-4A4CAB5735B9}"/>
    <cellStyle name="Normal 9 7 2 3" xfId="2478" xr:uid="{440702B3-11D4-405D-9029-83BDABAB2857}"/>
    <cellStyle name="Normal 9 7 2 3 2" xfId="2479" xr:uid="{A5EA645F-2F5A-4DC8-B744-0DF4C8346349}"/>
    <cellStyle name="Normal 9 7 2 3 2 2" xfId="5239" xr:uid="{2CF411D5-A63B-49A7-A0E8-832DECF32F8F}"/>
    <cellStyle name="Normal 9 7 2 3 3" xfId="4274" xr:uid="{9DAFC7A1-16DA-4246-91CE-669DE165BA5F}"/>
    <cellStyle name="Normal 9 7 2 3 3 2" xfId="5240" xr:uid="{6F2FE10F-B740-4A5D-9E12-C46562F54C03}"/>
    <cellStyle name="Normal 9 7 2 3 4" xfId="4275" xr:uid="{B8CA4044-1776-4D74-96A7-4A14AE3F24AC}"/>
    <cellStyle name="Normal 9 7 2 3 4 2" xfId="5241" xr:uid="{2D418839-D0F3-4624-9A10-14425C04768D}"/>
    <cellStyle name="Normal 9 7 2 3 5" xfId="5238" xr:uid="{025779F7-A569-4CDC-A31D-EFB3133E3A9C}"/>
    <cellStyle name="Normal 9 7 2 4" xfId="2480" xr:uid="{E0510A3F-063B-4C0A-BD45-BA6BE6B1DA90}"/>
    <cellStyle name="Normal 9 7 2 4 2" xfId="5242" xr:uid="{60EA33BE-9F6C-4B93-A202-671951963DF8}"/>
    <cellStyle name="Normal 9 7 2 5" xfId="4276" xr:uid="{1035CF04-41D8-4920-8232-BF6DBA7F1837}"/>
    <cellStyle name="Normal 9 7 2 5 2" xfId="5243" xr:uid="{DA462680-8494-477A-A77A-D3BA633B50EF}"/>
    <cellStyle name="Normal 9 7 2 6" xfId="4277" xr:uid="{8800D9D1-B864-4CDE-9993-66004776FABC}"/>
    <cellStyle name="Normal 9 7 2 6 2" xfId="5244" xr:uid="{328418FD-E0DE-4948-BB9A-A3861B109D15}"/>
    <cellStyle name="Normal 9 7 2 7" xfId="5232" xr:uid="{04FE76CF-39A2-491E-B46A-E5C0A26F66A5}"/>
    <cellStyle name="Normal 9 7 3" xfId="894" xr:uid="{9BFFFE05-049E-4ED9-8247-9E036A96A83A}"/>
    <cellStyle name="Normal 9 7 3 2" xfId="2481" xr:uid="{2A10E30E-73F8-4DC4-B804-F6A928551944}"/>
    <cellStyle name="Normal 9 7 3 2 2" xfId="2482" xr:uid="{F5484063-F70A-4812-A91B-2F521897EDE7}"/>
    <cellStyle name="Normal 9 7 3 2 2 2" xfId="5247" xr:uid="{5B12A5EE-38A8-4E89-9D1A-B62ED381B1CE}"/>
    <cellStyle name="Normal 9 7 3 2 3" xfId="4278" xr:uid="{CC17E814-2CA9-434F-9D47-40E34BCD3488}"/>
    <cellStyle name="Normal 9 7 3 2 3 2" xfId="5248" xr:uid="{DD721EFD-E972-42F2-BCE9-73DC042D223F}"/>
    <cellStyle name="Normal 9 7 3 2 4" xfId="4279" xr:uid="{54FDA3AA-30A1-4306-913E-B5921478EBB6}"/>
    <cellStyle name="Normal 9 7 3 2 4 2" xfId="5249" xr:uid="{A6A86A1F-A3B2-4EB1-A2E6-4552B86435E4}"/>
    <cellStyle name="Normal 9 7 3 2 5" xfId="5246" xr:uid="{7ACDB6DE-AEDA-4033-95DE-F906E218D6CD}"/>
    <cellStyle name="Normal 9 7 3 3" xfId="2483" xr:uid="{CCD687BA-CF00-434C-950A-4DF812412526}"/>
    <cellStyle name="Normal 9 7 3 3 2" xfId="5250" xr:uid="{DEB45A9B-8502-4263-B10D-33CAB8FD2785}"/>
    <cellStyle name="Normal 9 7 3 4" xfId="4280" xr:uid="{E110FA93-EB40-42B2-AF89-360190493E5F}"/>
    <cellStyle name="Normal 9 7 3 4 2" xfId="5251" xr:uid="{EE652947-DFA1-41B5-AAC1-8A733F7E9985}"/>
    <cellStyle name="Normal 9 7 3 5" xfId="4281" xr:uid="{4117A062-874E-418E-8E28-DD0D77987642}"/>
    <cellStyle name="Normal 9 7 3 5 2" xfId="5252" xr:uid="{EE434578-A7DA-4CF2-82AB-368ADF48570F}"/>
    <cellStyle name="Normal 9 7 3 6" xfId="5245" xr:uid="{3BC074F6-AA7A-4429-9CAC-31276328279A}"/>
    <cellStyle name="Normal 9 7 4" xfId="2484" xr:uid="{DDE67632-3E5A-49C7-9D78-F4C667965F38}"/>
    <cellStyle name="Normal 9 7 4 2" xfId="2485" xr:uid="{986CCC67-97FF-46C4-B070-54D31FCB4BB3}"/>
    <cellStyle name="Normal 9 7 4 2 2" xfId="5254" xr:uid="{6F8370FE-8836-4B4D-8B4C-76103691E7AC}"/>
    <cellStyle name="Normal 9 7 4 3" xfId="4282" xr:uid="{AAB3CA57-03A2-44F2-907E-05E28BDA4169}"/>
    <cellStyle name="Normal 9 7 4 3 2" xfId="5255" xr:uid="{D279C776-8903-4EE0-B212-A1DA8F92134F}"/>
    <cellStyle name="Normal 9 7 4 4" xfId="4283" xr:uid="{8B975595-4510-4509-B3AF-20877B9A7B57}"/>
    <cellStyle name="Normal 9 7 4 4 2" xfId="5256" xr:uid="{7FB37F01-A375-4451-AA92-76AC2827C01B}"/>
    <cellStyle name="Normal 9 7 4 5" xfId="5253" xr:uid="{8193C2FD-E5A5-4032-9EFB-4D9F8882496D}"/>
    <cellStyle name="Normal 9 7 5" xfId="2486" xr:uid="{446A72A0-1B1B-4608-BCD5-A79C3279307D}"/>
    <cellStyle name="Normal 9 7 5 2" xfId="4284" xr:uid="{63583F2E-5207-4701-B881-E089035FCD91}"/>
    <cellStyle name="Normal 9 7 5 2 2" xfId="5258" xr:uid="{8CAFDE68-BE78-4AF2-AF27-CC2B6862B894}"/>
    <cellStyle name="Normal 9 7 5 3" xfId="4285" xr:uid="{F82969C2-A559-4E07-BF03-27156B52C05D}"/>
    <cellStyle name="Normal 9 7 5 3 2" xfId="5259" xr:uid="{DB0F8E36-F483-4D20-854D-71B8533352BD}"/>
    <cellStyle name="Normal 9 7 5 4" xfId="4286" xr:uid="{C5DD8EED-918F-4527-B5F8-62FA1F8AFBA6}"/>
    <cellStyle name="Normal 9 7 5 4 2" xfId="5260" xr:uid="{DE31FFBF-7558-4726-AEAD-E1C50FFDACC1}"/>
    <cellStyle name="Normal 9 7 5 5" xfId="5257" xr:uid="{C42E907E-082D-4885-B170-C1E0AB37677C}"/>
    <cellStyle name="Normal 9 7 6" xfId="4287" xr:uid="{7229762A-35FE-4740-84DB-E7839C64C15B}"/>
    <cellStyle name="Normal 9 7 6 2" xfId="5261" xr:uid="{1EA7B86A-CAE3-44D7-B153-0CAB7E28FC01}"/>
    <cellStyle name="Normal 9 7 7" xfId="4288" xr:uid="{E809F281-CCAE-441F-92B5-04275F14388C}"/>
    <cellStyle name="Normal 9 7 7 2" xfId="5262" xr:uid="{1CE87F19-D7DD-4A00-9F71-6A50314A37E3}"/>
    <cellStyle name="Normal 9 7 8" xfId="4289" xr:uid="{99B73523-2F21-4F20-81F2-B894B311B0CE}"/>
    <cellStyle name="Normal 9 7 8 2" xfId="5263" xr:uid="{8CF72AD1-98D4-4897-BD0F-C725B67F3BFF}"/>
    <cellStyle name="Normal 9 7 9" xfId="5231" xr:uid="{B3F630F1-7A7F-46B1-9646-613A06E4C1A7}"/>
    <cellStyle name="Normal 9 8" xfId="427" xr:uid="{53CB6B19-AD10-4982-A469-034027B43118}"/>
    <cellStyle name="Normal 9 8 2" xfId="895" xr:uid="{F48E986E-B5D2-4F59-84FB-3C055C15C897}"/>
    <cellStyle name="Normal 9 8 2 2" xfId="896" xr:uid="{B62891F5-EFC8-486B-95C3-C6BFE8754068}"/>
    <cellStyle name="Normal 9 8 2 2 2" xfId="2487" xr:uid="{7EB75B62-8DBB-492A-84BB-A6D7B81D14CB}"/>
    <cellStyle name="Normal 9 8 2 2 2 2" xfId="5267" xr:uid="{A56DF9AE-7702-4B82-BF15-DBE22DDF94F8}"/>
    <cellStyle name="Normal 9 8 2 2 3" xfId="4290" xr:uid="{3CC77CB3-E805-48C1-8B73-404229FE9031}"/>
    <cellStyle name="Normal 9 8 2 2 3 2" xfId="5268" xr:uid="{D31792BC-D8C1-4134-B79F-C77D57075B80}"/>
    <cellStyle name="Normal 9 8 2 2 4" xfId="4291" xr:uid="{1CFC5D17-FE9C-468B-8CC4-A69294B8E8B9}"/>
    <cellStyle name="Normal 9 8 2 2 4 2" xfId="5269" xr:uid="{426CF425-2E53-469A-8608-AEB24F9DDD10}"/>
    <cellStyle name="Normal 9 8 2 2 5" xfId="5266" xr:uid="{F718BF14-496C-46A5-9F3F-66C7F3833476}"/>
    <cellStyle name="Normal 9 8 2 3" xfId="2488" xr:uid="{CC439436-0C45-46EA-835E-1559A4274870}"/>
    <cellStyle name="Normal 9 8 2 3 2" xfId="5270" xr:uid="{352013D9-B1BB-46F6-B3FA-7466A1B2B60C}"/>
    <cellStyle name="Normal 9 8 2 4" xfId="4292" xr:uid="{FD257508-07A1-4CAD-89B2-37BC28DBE487}"/>
    <cellStyle name="Normal 9 8 2 4 2" xfId="5271" xr:uid="{39DDE743-B552-4C7E-911B-CDF1243BE478}"/>
    <cellStyle name="Normal 9 8 2 5" xfId="4293" xr:uid="{DDF77002-2351-4780-9F6A-D990B461C0F9}"/>
    <cellStyle name="Normal 9 8 2 5 2" xfId="5272" xr:uid="{566E73BD-6956-47C0-A4A2-3BC0ADB76E12}"/>
    <cellStyle name="Normal 9 8 2 6" xfId="5265" xr:uid="{8ADB6DBE-ECA6-46FA-83EA-5372AE35DD30}"/>
    <cellStyle name="Normal 9 8 3" xfId="897" xr:uid="{EC2665C0-1665-4E59-B732-28F2FA1B4A99}"/>
    <cellStyle name="Normal 9 8 3 2" xfId="2489" xr:uid="{38720BE6-6A52-4D46-8FFA-74AB9A473E7C}"/>
    <cellStyle name="Normal 9 8 3 2 2" xfId="5274" xr:uid="{29E4CE77-5BA0-44D1-869F-4D2F027EF4C3}"/>
    <cellStyle name="Normal 9 8 3 3" xfId="4294" xr:uid="{ECB40E3A-DFDC-4731-BAA9-5C4306C55155}"/>
    <cellStyle name="Normal 9 8 3 3 2" xfId="5275" xr:uid="{70E994EB-78E2-477B-A13B-3218E034CD62}"/>
    <cellStyle name="Normal 9 8 3 4" xfId="4295" xr:uid="{0F3AFFCD-5C1B-47BF-818D-0F48C07263A2}"/>
    <cellStyle name="Normal 9 8 3 4 2" xfId="5276" xr:uid="{FAC0538C-1585-474F-950B-50C7C36A6B74}"/>
    <cellStyle name="Normal 9 8 3 5" xfId="5273" xr:uid="{273F1028-A8DD-4C37-8263-A1633EA1B645}"/>
    <cellStyle name="Normal 9 8 4" xfId="2490" xr:uid="{D4E02629-5BC7-4B89-9047-8AB5D8201928}"/>
    <cellStyle name="Normal 9 8 4 2" xfId="4296" xr:uid="{F4DCC069-4085-4765-B188-67FACF72E534}"/>
    <cellStyle name="Normal 9 8 4 2 2" xfId="5278" xr:uid="{F704EBA4-F2B6-4B65-8FBB-B7436BD4D535}"/>
    <cellStyle name="Normal 9 8 4 3" xfId="4297" xr:uid="{86B2097E-F188-462B-9CD5-83303A344B9A}"/>
    <cellStyle name="Normal 9 8 4 3 2" xfId="5279" xr:uid="{E2A81E08-7171-4500-A73D-EAFF2D3EB2DC}"/>
    <cellStyle name="Normal 9 8 4 4" xfId="4298" xr:uid="{67EDC212-00EA-483F-B30A-02EA29F8D00A}"/>
    <cellStyle name="Normal 9 8 4 4 2" xfId="5280" xr:uid="{11E3A920-FC41-4512-A35B-24970FE163E5}"/>
    <cellStyle name="Normal 9 8 4 5" xfId="5277" xr:uid="{8A2A5E35-457D-4CC6-A462-2F64B2D25D41}"/>
    <cellStyle name="Normal 9 8 5" xfId="4299" xr:uid="{7D1F7D54-BEED-4285-8B3E-5F81E33BEF5E}"/>
    <cellStyle name="Normal 9 8 5 2" xfId="5281" xr:uid="{3F06C6DD-845E-43A0-811B-078E76BD74CD}"/>
    <cellStyle name="Normal 9 8 6" xfId="4300" xr:uid="{8A83C5A1-F6D7-4167-8B35-F913FD8EE67B}"/>
    <cellStyle name="Normal 9 8 6 2" xfId="5282" xr:uid="{A8A710C8-4CDC-474F-A8F2-577F69D3801A}"/>
    <cellStyle name="Normal 9 8 7" xfId="4301" xr:uid="{E9A99710-3319-42CA-87B2-212839D3EFB7}"/>
    <cellStyle name="Normal 9 8 7 2" xfId="5283" xr:uid="{5176CFE2-68CA-4114-8183-8334F1A8854F}"/>
    <cellStyle name="Normal 9 8 8" xfId="5264" xr:uid="{291A5379-B5DD-40F9-A9B0-EAC09FA159E2}"/>
    <cellStyle name="Normal 9 9" xfId="428" xr:uid="{F0AAEAFD-AF84-4CF4-9D18-D4A12DABFCB1}"/>
    <cellStyle name="Normal 9 9 2" xfId="898" xr:uid="{F9F66FE7-4E81-430C-ADFF-28E262B7FCFC}"/>
    <cellStyle name="Normal 9 9 2 2" xfId="2491" xr:uid="{35FFCD0F-611F-4378-ACB4-8E43FF90A757}"/>
    <cellStyle name="Normal 9 9 2 2 2" xfId="5286" xr:uid="{E0B597A4-9EEF-4938-88CE-C7F6FA7ACB01}"/>
    <cellStyle name="Normal 9 9 2 3" xfId="4302" xr:uid="{77B3F912-77A9-4C63-A20A-8DB8630932C5}"/>
    <cellStyle name="Normal 9 9 2 3 2" xfId="5287" xr:uid="{D74FEEEB-3008-4F2E-A926-D4920DFDF0D1}"/>
    <cellStyle name="Normal 9 9 2 4" xfId="4303" xr:uid="{10741B3F-3B10-45C8-BBE7-71C735C10911}"/>
    <cellStyle name="Normal 9 9 2 4 2" xfId="5288" xr:uid="{20544D72-01AC-4497-91AC-4CD93EE77B4A}"/>
    <cellStyle name="Normal 9 9 2 5" xfId="5285" xr:uid="{9459487A-3F26-4E64-9F1A-CF6E734D3846}"/>
    <cellStyle name="Normal 9 9 3" xfId="2492" xr:uid="{2C999477-3EE6-4F5C-AA09-63FEDCA16326}"/>
    <cellStyle name="Normal 9 9 3 2" xfId="4304" xr:uid="{DFC3CBE1-D17F-4E14-8B94-8D3B60C38855}"/>
    <cellStyle name="Normal 9 9 3 2 2" xfId="5290" xr:uid="{09ED9E95-20A8-4BD0-B8A5-98CF59A06800}"/>
    <cellStyle name="Normal 9 9 3 3" xfId="4305" xr:uid="{D8F992C4-01EE-4DFE-972D-9152226BA2D9}"/>
    <cellStyle name="Normal 9 9 3 3 2" xfId="5291" xr:uid="{529B0709-D201-4C84-8B69-B038A827D30A}"/>
    <cellStyle name="Normal 9 9 3 4" xfId="4306" xr:uid="{14B66413-5A00-40CA-9F24-F06FC8C8824F}"/>
    <cellStyle name="Normal 9 9 3 4 2" xfId="5292" xr:uid="{43F6C761-E50D-4BEE-9E20-BE370074E260}"/>
    <cellStyle name="Normal 9 9 3 5" xfId="5289" xr:uid="{A340FAA0-7B84-40CA-9954-290F7D0CBD4A}"/>
    <cellStyle name="Normal 9 9 4" xfId="4307" xr:uid="{1FC60E8F-91CB-4E5A-8706-03B81928D705}"/>
    <cellStyle name="Normal 9 9 4 2" xfId="5293" xr:uid="{7B332F6F-DB5F-4E67-A055-B9999184EFEA}"/>
    <cellStyle name="Normal 9 9 5" xfId="4308" xr:uid="{44C9BC1A-2B73-4756-BCF5-DB908C4281BA}"/>
    <cellStyle name="Normal 9 9 5 2" xfId="5294" xr:uid="{19AB27E7-4CDC-4CBE-A511-29D26BCFAF29}"/>
    <cellStyle name="Normal 9 9 6" xfId="4309" xr:uid="{67520E39-8450-494D-9481-909DC6355FD9}"/>
    <cellStyle name="Normal 9 9 6 2" xfId="5295" xr:uid="{0A88E1C0-3223-468E-BCFA-1249E1CB34D1}"/>
    <cellStyle name="Normal 9 9 7" xfId="5284" xr:uid="{03D1C751-C5DC-4F49-A707-AE35BA2830EA}"/>
    <cellStyle name="Percent 2" xfId="70" xr:uid="{B1626461-DB1C-4F8B-A229-FC6A59B804D0}"/>
    <cellStyle name="Percent 2 2" xfId="5296" xr:uid="{5B55EB87-17F3-4A78-A0E1-D08DEC39FFE9}"/>
    <cellStyle name="Гиперссылка 2" xfId="4" xr:uid="{49BAA0F8-B3D3-41B5-87DD-435502328B29}"/>
    <cellStyle name="Гиперссылка 2 2" xfId="5297" xr:uid="{07894053-B6A0-442A-994F-5079B8C902FC}"/>
    <cellStyle name="Обычный 2" xfId="1" xr:uid="{A3CD5D5E-4502-4158-8112-08CDD679ACF5}"/>
    <cellStyle name="Обычный 2 2" xfId="5" xr:uid="{D19F253E-EE9B-4476-9D91-2EE3A6D7A3DC}"/>
    <cellStyle name="Обычный 2 2 2" xfId="5299" xr:uid="{AEE99B47-1E40-40BC-8C6E-3891EC8BEA1F}"/>
    <cellStyle name="Обычный 2 3" xfId="5298" xr:uid="{5EF9A245-6832-4582-A49D-8394A79C6E05}"/>
    <cellStyle name="常规_Sheet1_1" xfId="4411" xr:uid="{A7E48D3C-A9ED-49DE-828B-62783B3025A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4"/>
  <sheetViews>
    <sheetView tabSelected="1" topLeftCell="A90" zoomScale="90" zoomScaleNormal="90" workbookViewId="0">
      <selection activeCell="N20" sqref="N2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861</v>
      </c>
      <c r="C10" s="120"/>
      <c r="D10" s="120"/>
      <c r="E10" s="120"/>
      <c r="F10" s="115"/>
      <c r="G10" s="116"/>
      <c r="H10" s="116" t="s">
        <v>861</v>
      </c>
      <c r="I10" s="120"/>
      <c r="J10" s="141">
        <v>52438</v>
      </c>
      <c r="K10" s="115"/>
    </row>
    <row r="11" spans="1:11">
      <c r="A11" s="114"/>
      <c r="B11" s="114" t="s">
        <v>862</v>
      </c>
      <c r="C11" s="120"/>
      <c r="D11" s="120"/>
      <c r="E11" s="120"/>
      <c r="F11" s="115"/>
      <c r="G11" s="116"/>
      <c r="H11" s="116" t="s">
        <v>862</v>
      </c>
      <c r="I11" s="120"/>
      <c r="J11" s="142"/>
      <c r="K11" s="115"/>
    </row>
    <row r="12" spans="1:11">
      <c r="A12" s="114"/>
      <c r="B12" s="114" t="s">
        <v>863</v>
      </c>
      <c r="C12" s="120"/>
      <c r="D12" s="120"/>
      <c r="E12" s="120"/>
      <c r="F12" s="115"/>
      <c r="G12" s="116"/>
      <c r="H12" s="116" t="s">
        <v>864</v>
      </c>
      <c r="I12" s="120"/>
      <c r="J12" s="120"/>
      <c r="K12" s="115"/>
    </row>
    <row r="13" spans="1:11">
      <c r="A13" s="114"/>
      <c r="B13" s="114" t="s">
        <v>865</v>
      </c>
      <c r="C13" s="120"/>
      <c r="D13" s="120"/>
      <c r="E13" s="120"/>
      <c r="F13" s="115"/>
      <c r="G13" s="116"/>
      <c r="H13" s="116" t="s">
        <v>865</v>
      </c>
      <c r="I13" s="120"/>
      <c r="J13" s="99" t="s">
        <v>11</v>
      </c>
      <c r="K13" s="115"/>
    </row>
    <row r="14" spans="1:11" ht="15" customHeight="1">
      <c r="A14" s="114"/>
      <c r="B14" s="114" t="s">
        <v>866</v>
      </c>
      <c r="C14" s="120"/>
      <c r="D14" s="120"/>
      <c r="E14" s="120"/>
      <c r="F14" s="115"/>
      <c r="G14" s="116"/>
      <c r="H14" s="116" t="s">
        <v>866</v>
      </c>
      <c r="I14" s="120"/>
      <c r="J14" s="143">
        <v>45264</v>
      </c>
      <c r="K14" s="115"/>
    </row>
    <row r="15" spans="1:11" ht="15" customHeight="1">
      <c r="A15" s="114"/>
      <c r="B15" s="6" t="s">
        <v>152</v>
      </c>
      <c r="C15" s="7"/>
      <c r="D15" s="7"/>
      <c r="E15" s="7"/>
      <c r="F15" s="8"/>
      <c r="G15" s="116"/>
      <c r="H15" s="9" t="s">
        <v>152</v>
      </c>
      <c r="I15" s="120"/>
      <c r="J15" s="144"/>
      <c r="K15" s="115"/>
    </row>
    <row r="16" spans="1:11" ht="15" customHeight="1">
      <c r="A16" s="114"/>
      <c r="B16" s="120"/>
      <c r="C16" s="120"/>
      <c r="D16" s="120"/>
      <c r="E16" s="120"/>
      <c r="F16" s="120"/>
      <c r="G16" s="120"/>
      <c r="H16" s="120"/>
      <c r="I16" s="123" t="s">
        <v>142</v>
      </c>
      <c r="J16" s="129">
        <v>40976</v>
      </c>
      <c r="K16" s="115"/>
    </row>
    <row r="17" spans="1:11">
      <c r="A17" s="114"/>
      <c r="B17" s="120" t="s">
        <v>714</v>
      </c>
      <c r="C17" s="120"/>
      <c r="D17" s="120"/>
      <c r="E17" s="120"/>
      <c r="F17" s="120"/>
      <c r="G17" s="120"/>
      <c r="H17" s="120"/>
      <c r="I17" s="123" t="s">
        <v>143</v>
      </c>
      <c r="J17" s="129" t="s">
        <v>860</v>
      </c>
      <c r="K17" s="115"/>
    </row>
    <row r="18" spans="1:11" ht="18">
      <c r="A18" s="114"/>
      <c r="B18" s="120" t="s">
        <v>715</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5" t="s">
        <v>201</v>
      </c>
      <c r="G20" s="146"/>
      <c r="H20" s="100" t="s">
        <v>169</v>
      </c>
      <c r="I20" s="100" t="s">
        <v>202</v>
      </c>
      <c r="J20" s="100" t="s">
        <v>21</v>
      </c>
      <c r="K20" s="115"/>
    </row>
    <row r="21" spans="1:11">
      <c r="A21" s="114"/>
      <c r="B21" s="105"/>
      <c r="C21" s="105"/>
      <c r="D21" s="106"/>
      <c r="E21" s="106"/>
      <c r="F21" s="147"/>
      <c r="G21" s="148"/>
      <c r="H21" s="105" t="s">
        <v>141</v>
      </c>
      <c r="I21" s="105"/>
      <c r="J21" s="105"/>
      <c r="K21" s="115"/>
    </row>
    <row r="22" spans="1:11" ht="24">
      <c r="A22" s="114"/>
      <c r="B22" s="107">
        <v>2</v>
      </c>
      <c r="C22" s="10" t="s">
        <v>716</v>
      </c>
      <c r="D22" s="118" t="s">
        <v>716</v>
      </c>
      <c r="E22" s="118" t="s">
        <v>25</v>
      </c>
      <c r="F22" s="139" t="s">
        <v>583</v>
      </c>
      <c r="G22" s="140"/>
      <c r="H22" s="11" t="s">
        <v>717</v>
      </c>
      <c r="I22" s="14">
        <v>7.3</v>
      </c>
      <c r="J22" s="109">
        <f t="shared" ref="J22:J53" si="0">I22*B22</f>
        <v>14.6</v>
      </c>
      <c r="K22" s="115"/>
    </row>
    <row r="23" spans="1:11" ht="24">
      <c r="A23" s="114"/>
      <c r="B23" s="107">
        <v>71</v>
      </c>
      <c r="C23" s="10" t="s">
        <v>580</v>
      </c>
      <c r="D23" s="118" t="s">
        <v>580</v>
      </c>
      <c r="E23" s="118"/>
      <c r="F23" s="139"/>
      <c r="G23" s="140"/>
      <c r="H23" s="11" t="s">
        <v>275</v>
      </c>
      <c r="I23" s="14">
        <v>11.82</v>
      </c>
      <c r="J23" s="109">
        <f t="shared" si="0"/>
        <v>839.22</v>
      </c>
      <c r="K23" s="115"/>
    </row>
    <row r="24" spans="1:11">
      <c r="A24" s="114"/>
      <c r="B24" s="107">
        <v>2</v>
      </c>
      <c r="C24" s="10" t="s">
        <v>718</v>
      </c>
      <c r="D24" s="118" t="s">
        <v>849</v>
      </c>
      <c r="E24" s="118" t="s">
        <v>719</v>
      </c>
      <c r="F24" s="139"/>
      <c r="G24" s="140"/>
      <c r="H24" s="11" t="s">
        <v>720</v>
      </c>
      <c r="I24" s="14">
        <v>32.33</v>
      </c>
      <c r="J24" s="109">
        <f t="shared" si="0"/>
        <v>64.66</v>
      </c>
      <c r="K24" s="115"/>
    </row>
    <row r="25" spans="1:11">
      <c r="A25" s="114"/>
      <c r="B25" s="107">
        <v>32</v>
      </c>
      <c r="C25" s="10" t="s">
        <v>721</v>
      </c>
      <c r="D25" s="118" t="s">
        <v>721</v>
      </c>
      <c r="E25" s="118" t="s">
        <v>25</v>
      </c>
      <c r="F25" s="139" t="s">
        <v>273</v>
      </c>
      <c r="G25" s="140"/>
      <c r="H25" s="11" t="s">
        <v>722</v>
      </c>
      <c r="I25" s="14">
        <v>4.87</v>
      </c>
      <c r="J25" s="109">
        <f t="shared" si="0"/>
        <v>155.84</v>
      </c>
      <c r="K25" s="115"/>
    </row>
    <row r="26" spans="1:11" ht="24">
      <c r="A26" s="114"/>
      <c r="B26" s="107">
        <v>15</v>
      </c>
      <c r="C26" s="10" t="s">
        <v>723</v>
      </c>
      <c r="D26" s="118" t="s">
        <v>723</v>
      </c>
      <c r="E26" s="118" t="s">
        <v>107</v>
      </c>
      <c r="F26" s="139"/>
      <c r="G26" s="140"/>
      <c r="H26" s="11" t="s">
        <v>724</v>
      </c>
      <c r="I26" s="14">
        <v>11.82</v>
      </c>
      <c r="J26" s="109">
        <f t="shared" si="0"/>
        <v>177.3</v>
      </c>
      <c r="K26" s="115"/>
    </row>
    <row r="27" spans="1:11" ht="24">
      <c r="A27" s="114"/>
      <c r="B27" s="107">
        <v>2</v>
      </c>
      <c r="C27" s="10" t="s">
        <v>723</v>
      </c>
      <c r="D27" s="118" t="s">
        <v>723</v>
      </c>
      <c r="E27" s="118" t="s">
        <v>210</v>
      </c>
      <c r="F27" s="139"/>
      <c r="G27" s="140"/>
      <c r="H27" s="11" t="s">
        <v>724</v>
      </c>
      <c r="I27" s="14">
        <v>11.82</v>
      </c>
      <c r="J27" s="109">
        <f t="shared" si="0"/>
        <v>23.64</v>
      </c>
      <c r="K27" s="115"/>
    </row>
    <row r="28" spans="1:11" ht="24">
      <c r="A28" s="114"/>
      <c r="B28" s="107">
        <v>2</v>
      </c>
      <c r="C28" s="10" t="s">
        <v>723</v>
      </c>
      <c r="D28" s="118" t="s">
        <v>723</v>
      </c>
      <c r="E28" s="118" t="s">
        <v>267</v>
      </c>
      <c r="F28" s="139"/>
      <c r="G28" s="140"/>
      <c r="H28" s="11" t="s">
        <v>724</v>
      </c>
      <c r="I28" s="14">
        <v>11.82</v>
      </c>
      <c r="J28" s="109">
        <f t="shared" si="0"/>
        <v>23.64</v>
      </c>
      <c r="K28" s="115"/>
    </row>
    <row r="29" spans="1:11" ht="24">
      <c r="A29" s="114"/>
      <c r="B29" s="107">
        <v>2</v>
      </c>
      <c r="C29" s="10" t="s">
        <v>723</v>
      </c>
      <c r="D29" s="118" t="s">
        <v>723</v>
      </c>
      <c r="E29" s="118" t="s">
        <v>268</v>
      </c>
      <c r="F29" s="139"/>
      <c r="G29" s="140"/>
      <c r="H29" s="11" t="s">
        <v>724</v>
      </c>
      <c r="I29" s="14">
        <v>11.82</v>
      </c>
      <c r="J29" s="109">
        <f t="shared" si="0"/>
        <v>23.64</v>
      </c>
      <c r="K29" s="115"/>
    </row>
    <row r="30" spans="1:11">
      <c r="A30" s="114"/>
      <c r="B30" s="107">
        <v>2</v>
      </c>
      <c r="C30" s="10" t="s">
        <v>725</v>
      </c>
      <c r="D30" s="118" t="s">
        <v>850</v>
      </c>
      <c r="E30" s="118" t="s">
        <v>726</v>
      </c>
      <c r="F30" s="139" t="s">
        <v>273</v>
      </c>
      <c r="G30" s="140"/>
      <c r="H30" s="11" t="s">
        <v>727</v>
      </c>
      <c r="I30" s="14">
        <v>18.07</v>
      </c>
      <c r="J30" s="109">
        <f t="shared" si="0"/>
        <v>36.14</v>
      </c>
      <c r="K30" s="115"/>
    </row>
    <row r="31" spans="1:11" ht="24">
      <c r="A31" s="114"/>
      <c r="B31" s="107">
        <v>4</v>
      </c>
      <c r="C31" s="10" t="s">
        <v>728</v>
      </c>
      <c r="D31" s="118" t="s">
        <v>728</v>
      </c>
      <c r="E31" s="118" t="s">
        <v>729</v>
      </c>
      <c r="F31" s="139" t="s">
        <v>25</v>
      </c>
      <c r="G31" s="140"/>
      <c r="H31" s="11" t="s">
        <v>730</v>
      </c>
      <c r="I31" s="14">
        <v>6.6</v>
      </c>
      <c r="J31" s="109">
        <f t="shared" si="0"/>
        <v>26.4</v>
      </c>
      <c r="K31" s="115"/>
    </row>
    <row r="32" spans="1:11" ht="24">
      <c r="A32" s="114"/>
      <c r="B32" s="107">
        <v>2</v>
      </c>
      <c r="C32" s="10" t="s">
        <v>731</v>
      </c>
      <c r="D32" s="118" t="s">
        <v>731</v>
      </c>
      <c r="E32" s="118" t="s">
        <v>29</v>
      </c>
      <c r="F32" s="139" t="s">
        <v>107</v>
      </c>
      <c r="G32" s="140"/>
      <c r="H32" s="11" t="s">
        <v>732</v>
      </c>
      <c r="I32" s="14">
        <v>15.99</v>
      </c>
      <c r="J32" s="109">
        <f t="shared" si="0"/>
        <v>31.98</v>
      </c>
      <c r="K32" s="115"/>
    </row>
    <row r="33" spans="1:11" ht="24">
      <c r="A33" s="114"/>
      <c r="B33" s="107">
        <v>1</v>
      </c>
      <c r="C33" s="10" t="s">
        <v>731</v>
      </c>
      <c r="D33" s="118" t="s">
        <v>731</v>
      </c>
      <c r="E33" s="118" t="s">
        <v>29</v>
      </c>
      <c r="F33" s="139" t="s">
        <v>212</v>
      </c>
      <c r="G33" s="140"/>
      <c r="H33" s="11" t="s">
        <v>732</v>
      </c>
      <c r="I33" s="14">
        <v>15.99</v>
      </c>
      <c r="J33" s="109">
        <f t="shared" si="0"/>
        <v>15.99</v>
      </c>
      <c r="K33" s="115"/>
    </row>
    <row r="34" spans="1:11" ht="24">
      <c r="A34" s="114"/>
      <c r="B34" s="107">
        <v>3</v>
      </c>
      <c r="C34" s="10" t="s">
        <v>733</v>
      </c>
      <c r="D34" s="118" t="s">
        <v>733</v>
      </c>
      <c r="E34" s="118" t="s">
        <v>37</v>
      </c>
      <c r="F34" s="139" t="s">
        <v>273</v>
      </c>
      <c r="G34" s="140"/>
      <c r="H34" s="11" t="s">
        <v>734</v>
      </c>
      <c r="I34" s="14">
        <v>25.72</v>
      </c>
      <c r="J34" s="109">
        <f t="shared" si="0"/>
        <v>77.16</v>
      </c>
      <c r="K34" s="115"/>
    </row>
    <row r="35" spans="1:11" ht="24">
      <c r="A35" s="114"/>
      <c r="B35" s="107">
        <v>3</v>
      </c>
      <c r="C35" s="10" t="s">
        <v>733</v>
      </c>
      <c r="D35" s="118" t="s">
        <v>733</v>
      </c>
      <c r="E35" s="118" t="s">
        <v>37</v>
      </c>
      <c r="F35" s="139" t="s">
        <v>271</v>
      </c>
      <c r="G35" s="140"/>
      <c r="H35" s="11" t="s">
        <v>734</v>
      </c>
      <c r="I35" s="14">
        <v>25.72</v>
      </c>
      <c r="J35" s="109">
        <f t="shared" si="0"/>
        <v>77.16</v>
      </c>
      <c r="K35" s="115"/>
    </row>
    <row r="36" spans="1:11" ht="24">
      <c r="A36" s="114"/>
      <c r="B36" s="107">
        <v>3</v>
      </c>
      <c r="C36" s="10" t="s">
        <v>733</v>
      </c>
      <c r="D36" s="118" t="s">
        <v>733</v>
      </c>
      <c r="E36" s="118" t="s">
        <v>37</v>
      </c>
      <c r="F36" s="139" t="s">
        <v>272</v>
      </c>
      <c r="G36" s="140"/>
      <c r="H36" s="11" t="s">
        <v>734</v>
      </c>
      <c r="I36" s="14">
        <v>25.72</v>
      </c>
      <c r="J36" s="109">
        <f t="shared" si="0"/>
        <v>77.16</v>
      </c>
      <c r="K36" s="115"/>
    </row>
    <row r="37" spans="1:11" ht="24">
      <c r="A37" s="114"/>
      <c r="B37" s="107">
        <v>2</v>
      </c>
      <c r="C37" s="10" t="s">
        <v>735</v>
      </c>
      <c r="D37" s="118" t="s">
        <v>735</v>
      </c>
      <c r="E37" s="118" t="s">
        <v>23</v>
      </c>
      <c r="F37" s="139" t="s">
        <v>272</v>
      </c>
      <c r="G37" s="140"/>
      <c r="H37" s="11" t="s">
        <v>736</v>
      </c>
      <c r="I37" s="14">
        <v>20.51</v>
      </c>
      <c r="J37" s="109">
        <f t="shared" si="0"/>
        <v>41.02</v>
      </c>
      <c r="K37" s="115"/>
    </row>
    <row r="38" spans="1:11" ht="24">
      <c r="A38" s="114"/>
      <c r="B38" s="107">
        <v>2</v>
      </c>
      <c r="C38" s="10" t="s">
        <v>735</v>
      </c>
      <c r="D38" s="118" t="s">
        <v>735</v>
      </c>
      <c r="E38" s="118" t="s">
        <v>25</v>
      </c>
      <c r="F38" s="139" t="s">
        <v>737</v>
      </c>
      <c r="G38" s="140"/>
      <c r="H38" s="11" t="s">
        <v>736</v>
      </c>
      <c r="I38" s="14">
        <v>20.51</v>
      </c>
      <c r="J38" s="109">
        <f t="shared" si="0"/>
        <v>41.02</v>
      </c>
      <c r="K38" s="115"/>
    </row>
    <row r="39" spans="1:11" ht="36">
      <c r="A39" s="114"/>
      <c r="B39" s="107">
        <v>1</v>
      </c>
      <c r="C39" s="10" t="s">
        <v>738</v>
      </c>
      <c r="D39" s="118" t="s">
        <v>738</v>
      </c>
      <c r="E39" s="118" t="s">
        <v>29</v>
      </c>
      <c r="F39" s="139" t="s">
        <v>265</v>
      </c>
      <c r="G39" s="140"/>
      <c r="H39" s="11" t="s">
        <v>739</v>
      </c>
      <c r="I39" s="14">
        <v>57.7</v>
      </c>
      <c r="J39" s="109">
        <f t="shared" si="0"/>
        <v>57.7</v>
      </c>
      <c r="K39" s="115"/>
    </row>
    <row r="40" spans="1:11" ht="24">
      <c r="A40" s="114"/>
      <c r="B40" s="107">
        <v>3</v>
      </c>
      <c r="C40" s="10" t="s">
        <v>740</v>
      </c>
      <c r="D40" s="118" t="s">
        <v>851</v>
      </c>
      <c r="E40" s="118" t="s">
        <v>37</v>
      </c>
      <c r="F40" s="139"/>
      <c r="G40" s="140"/>
      <c r="H40" s="11" t="s">
        <v>741</v>
      </c>
      <c r="I40" s="14">
        <v>8.69</v>
      </c>
      <c r="J40" s="109">
        <f t="shared" si="0"/>
        <v>26.07</v>
      </c>
      <c r="K40" s="115"/>
    </row>
    <row r="41" spans="1:11" ht="24">
      <c r="A41" s="114"/>
      <c r="B41" s="107">
        <v>2</v>
      </c>
      <c r="C41" s="10" t="s">
        <v>742</v>
      </c>
      <c r="D41" s="118" t="s">
        <v>742</v>
      </c>
      <c r="E41" s="118" t="s">
        <v>37</v>
      </c>
      <c r="F41" s="139" t="s">
        <v>743</v>
      </c>
      <c r="G41" s="140"/>
      <c r="H41" s="11" t="s">
        <v>744</v>
      </c>
      <c r="I41" s="14">
        <v>25.72</v>
      </c>
      <c r="J41" s="109">
        <f t="shared" si="0"/>
        <v>51.44</v>
      </c>
      <c r="K41" s="115"/>
    </row>
    <row r="42" spans="1:11" ht="24">
      <c r="A42" s="114"/>
      <c r="B42" s="107">
        <v>4</v>
      </c>
      <c r="C42" s="10" t="s">
        <v>745</v>
      </c>
      <c r="D42" s="118" t="s">
        <v>745</v>
      </c>
      <c r="E42" s="118" t="s">
        <v>35</v>
      </c>
      <c r="F42" s="139" t="s">
        <v>273</v>
      </c>
      <c r="G42" s="140"/>
      <c r="H42" s="11" t="s">
        <v>746</v>
      </c>
      <c r="I42" s="14">
        <v>25.72</v>
      </c>
      <c r="J42" s="109">
        <f t="shared" si="0"/>
        <v>102.88</v>
      </c>
      <c r="K42" s="115"/>
    </row>
    <row r="43" spans="1:11" ht="24">
      <c r="A43" s="114"/>
      <c r="B43" s="107">
        <v>6</v>
      </c>
      <c r="C43" s="10" t="s">
        <v>747</v>
      </c>
      <c r="D43" s="118" t="s">
        <v>747</v>
      </c>
      <c r="E43" s="118" t="s">
        <v>26</v>
      </c>
      <c r="F43" s="139" t="s">
        <v>272</v>
      </c>
      <c r="G43" s="140"/>
      <c r="H43" s="11" t="s">
        <v>748</v>
      </c>
      <c r="I43" s="14">
        <v>20.51</v>
      </c>
      <c r="J43" s="109">
        <f t="shared" si="0"/>
        <v>123.06</v>
      </c>
      <c r="K43" s="115"/>
    </row>
    <row r="44" spans="1:11" ht="24">
      <c r="A44" s="114"/>
      <c r="B44" s="107">
        <v>4</v>
      </c>
      <c r="C44" s="10" t="s">
        <v>749</v>
      </c>
      <c r="D44" s="118" t="s">
        <v>749</v>
      </c>
      <c r="E44" s="118" t="s">
        <v>27</v>
      </c>
      <c r="F44" s="139" t="s">
        <v>750</v>
      </c>
      <c r="G44" s="140"/>
      <c r="H44" s="11" t="s">
        <v>751</v>
      </c>
      <c r="I44" s="14">
        <v>20.51</v>
      </c>
      <c r="J44" s="109">
        <f t="shared" si="0"/>
        <v>82.04</v>
      </c>
      <c r="K44" s="115"/>
    </row>
    <row r="45" spans="1:11" ht="24">
      <c r="A45" s="114"/>
      <c r="B45" s="107">
        <v>2</v>
      </c>
      <c r="C45" s="10" t="s">
        <v>752</v>
      </c>
      <c r="D45" s="118" t="s">
        <v>752</v>
      </c>
      <c r="E45" s="118" t="s">
        <v>27</v>
      </c>
      <c r="F45" s="139" t="s">
        <v>272</v>
      </c>
      <c r="G45" s="140"/>
      <c r="H45" s="11" t="s">
        <v>753</v>
      </c>
      <c r="I45" s="14">
        <v>20.51</v>
      </c>
      <c r="J45" s="109">
        <f t="shared" si="0"/>
        <v>41.02</v>
      </c>
      <c r="K45" s="115"/>
    </row>
    <row r="46" spans="1:11" ht="24">
      <c r="A46" s="114"/>
      <c r="B46" s="107">
        <v>2</v>
      </c>
      <c r="C46" s="10" t="s">
        <v>662</v>
      </c>
      <c r="D46" s="118" t="s">
        <v>662</v>
      </c>
      <c r="E46" s="118" t="s">
        <v>23</v>
      </c>
      <c r="F46" s="139" t="s">
        <v>107</v>
      </c>
      <c r="G46" s="140"/>
      <c r="H46" s="11" t="s">
        <v>754</v>
      </c>
      <c r="I46" s="14">
        <v>29.89</v>
      </c>
      <c r="J46" s="109">
        <f t="shared" si="0"/>
        <v>59.78</v>
      </c>
      <c r="K46" s="115"/>
    </row>
    <row r="47" spans="1:11" ht="24">
      <c r="A47" s="114"/>
      <c r="B47" s="107">
        <v>2</v>
      </c>
      <c r="C47" s="10" t="s">
        <v>755</v>
      </c>
      <c r="D47" s="118" t="s">
        <v>755</v>
      </c>
      <c r="E47" s="118" t="s">
        <v>25</v>
      </c>
      <c r="F47" s="139"/>
      <c r="G47" s="140"/>
      <c r="H47" s="11" t="s">
        <v>756</v>
      </c>
      <c r="I47" s="14">
        <v>13.56</v>
      </c>
      <c r="J47" s="109">
        <f t="shared" si="0"/>
        <v>27.12</v>
      </c>
      <c r="K47" s="115"/>
    </row>
    <row r="48" spans="1:11" ht="24">
      <c r="A48" s="114"/>
      <c r="B48" s="107">
        <v>4</v>
      </c>
      <c r="C48" s="10" t="s">
        <v>757</v>
      </c>
      <c r="D48" s="118" t="s">
        <v>757</v>
      </c>
      <c r="E48" s="118" t="s">
        <v>23</v>
      </c>
      <c r="F48" s="139" t="s">
        <v>273</v>
      </c>
      <c r="G48" s="140"/>
      <c r="H48" s="11" t="s">
        <v>758</v>
      </c>
      <c r="I48" s="14">
        <v>20.51</v>
      </c>
      <c r="J48" s="109">
        <f t="shared" si="0"/>
        <v>82.04</v>
      </c>
      <c r="K48" s="115"/>
    </row>
    <row r="49" spans="1:11" ht="24">
      <c r="A49" s="114"/>
      <c r="B49" s="107">
        <v>2</v>
      </c>
      <c r="C49" s="10" t="s">
        <v>759</v>
      </c>
      <c r="D49" s="118" t="s">
        <v>759</v>
      </c>
      <c r="E49" s="118" t="s">
        <v>27</v>
      </c>
      <c r="F49" s="139"/>
      <c r="G49" s="140"/>
      <c r="H49" s="11" t="s">
        <v>760</v>
      </c>
      <c r="I49" s="14">
        <v>20.51</v>
      </c>
      <c r="J49" s="109">
        <f t="shared" si="0"/>
        <v>41.02</v>
      </c>
      <c r="K49" s="115"/>
    </row>
    <row r="50" spans="1:11" ht="24">
      <c r="A50" s="114"/>
      <c r="B50" s="107">
        <v>1</v>
      </c>
      <c r="C50" s="10" t="s">
        <v>761</v>
      </c>
      <c r="D50" s="118" t="s">
        <v>761</v>
      </c>
      <c r="E50" s="118" t="s">
        <v>107</v>
      </c>
      <c r="F50" s="139" t="s">
        <v>110</v>
      </c>
      <c r="G50" s="140"/>
      <c r="H50" s="11" t="s">
        <v>857</v>
      </c>
      <c r="I50" s="14">
        <v>51.79</v>
      </c>
      <c r="J50" s="109">
        <f t="shared" si="0"/>
        <v>51.79</v>
      </c>
      <c r="K50" s="115"/>
    </row>
    <row r="51" spans="1:11" ht="24">
      <c r="A51" s="114"/>
      <c r="B51" s="107">
        <v>3</v>
      </c>
      <c r="C51" s="10" t="s">
        <v>761</v>
      </c>
      <c r="D51" s="118" t="s">
        <v>761</v>
      </c>
      <c r="E51" s="118" t="s">
        <v>210</v>
      </c>
      <c r="F51" s="139" t="s">
        <v>110</v>
      </c>
      <c r="G51" s="140"/>
      <c r="H51" s="11" t="s">
        <v>857</v>
      </c>
      <c r="I51" s="14">
        <v>51.79</v>
      </c>
      <c r="J51" s="109">
        <f t="shared" si="0"/>
        <v>155.37</v>
      </c>
      <c r="K51" s="115"/>
    </row>
    <row r="52" spans="1:11" ht="24">
      <c r="A52" s="114"/>
      <c r="B52" s="107">
        <v>1</v>
      </c>
      <c r="C52" s="10" t="s">
        <v>761</v>
      </c>
      <c r="D52" s="118" t="s">
        <v>761</v>
      </c>
      <c r="E52" s="118" t="s">
        <v>212</v>
      </c>
      <c r="F52" s="139" t="s">
        <v>273</v>
      </c>
      <c r="G52" s="140"/>
      <c r="H52" s="11" t="s">
        <v>857</v>
      </c>
      <c r="I52" s="14">
        <v>51.79</v>
      </c>
      <c r="J52" s="109">
        <f t="shared" si="0"/>
        <v>51.79</v>
      </c>
      <c r="K52" s="115"/>
    </row>
    <row r="53" spans="1:11" ht="24">
      <c r="A53" s="114"/>
      <c r="B53" s="107">
        <v>1</v>
      </c>
      <c r="C53" s="10" t="s">
        <v>761</v>
      </c>
      <c r="D53" s="118" t="s">
        <v>761</v>
      </c>
      <c r="E53" s="118" t="s">
        <v>270</v>
      </c>
      <c r="F53" s="139" t="s">
        <v>110</v>
      </c>
      <c r="G53" s="140"/>
      <c r="H53" s="11" t="s">
        <v>857</v>
      </c>
      <c r="I53" s="14">
        <v>51.79</v>
      </c>
      <c r="J53" s="109">
        <f t="shared" si="0"/>
        <v>51.79</v>
      </c>
      <c r="K53" s="115"/>
    </row>
    <row r="54" spans="1:11" ht="24">
      <c r="A54" s="114"/>
      <c r="B54" s="107">
        <v>1</v>
      </c>
      <c r="C54" s="10" t="s">
        <v>761</v>
      </c>
      <c r="D54" s="118" t="s">
        <v>761</v>
      </c>
      <c r="E54" s="118" t="s">
        <v>311</v>
      </c>
      <c r="F54" s="139" t="s">
        <v>110</v>
      </c>
      <c r="G54" s="140"/>
      <c r="H54" s="11" t="s">
        <v>857</v>
      </c>
      <c r="I54" s="14">
        <v>51.79</v>
      </c>
      <c r="J54" s="109">
        <f t="shared" ref="J54:J85" si="1">I54*B54</f>
        <v>51.79</v>
      </c>
      <c r="K54" s="115"/>
    </row>
    <row r="55" spans="1:11">
      <c r="A55" s="114"/>
      <c r="B55" s="107">
        <v>16</v>
      </c>
      <c r="C55" s="10" t="s">
        <v>762</v>
      </c>
      <c r="D55" s="118" t="s">
        <v>762</v>
      </c>
      <c r="E55" s="118" t="s">
        <v>25</v>
      </c>
      <c r="F55" s="139"/>
      <c r="G55" s="140"/>
      <c r="H55" s="11" t="s">
        <v>763</v>
      </c>
      <c r="I55" s="14">
        <v>10.08</v>
      </c>
      <c r="J55" s="109">
        <f t="shared" si="1"/>
        <v>161.28</v>
      </c>
      <c r="K55" s="115"/>
    </row>
    <row r="56" spans="1:11">
      <c r="A56" s="114"/>
      <c r="B56" s="107">
        <v>8</v>
      </c>
      <c r="C56" s="10" t="s">
        <v>764</v>
      </c>
      <c r="D56" s="118" t="s">
        <v>764</v>
      </c>
      <c r="E56" s="118" t="s">
        <v>25</v>
      </c>
      <c r="F56" s="139"/>
      <c r="G56" s="140"/>
      <c r="H56" s="11" t="s">
        <v>765</v>
      </c>
      <c r="I56" s="14">
        <v>10.78</v>
      </c>
      <c r="J56" s="109">
        <f t="shared" si="1"/>
        <v>86.24</v>
      </c>
      <c r="K56" s="115"/>
    </row>
    <row r="57" spans="1:11">
      <c r="A57" s="114"/>
      <c r="B57" s="107">
        <v>8</v>
      </c>
      <c r="C57" s="10" t="s">
        <v>764</v>
      </c>
      <c r="D57" s="118" t="s">
        <v>764</v>
      </c>
      <c r="E57" s="118" t="s">
        <v>26</v>
      </c>
      <c r="F57" s="139"/>
      <c r="G57" s="140"/>
      <c r="H57" s="11" t="s">
        <v>765</v>
      </c>
      <c r="I57" s="14">
        <v>10.78</v>
      </c>
      <c r="J57" s="109">
        <f t="shared" si="1"/>
        <v>86.24</v>
      </c>
      <c r="K57" s="115"/>
    </row>
    <row r="58" spans="1:11" ht="24">
      <c r="A58" s="114"/>
      <c r="B58" s="107">
        <v>2</v>
      </c>
      <c r="C58" s="10" t="s">
        <v>766</v>
      </c>
      <c r="D58" s="118" t="s">
        <v>766</v>
      </c>
      <c r="E58" s="118" t="s">
        <v>25</v>
      </c>
      <c r="F58" s="139"/>
      <c r="G58" s="140"/>
      <c r="H58" s="11" t="s">
        <v>767</v>
      </c>
      <c r="I58" s="14">
        <v>13.56</v>
      </c>
      <c r="J58" s="109">
        <f t="shared" si="1"/>
        <v>27.12</v>
      </c>
      <c r="K58" s="115"/>
    </row>
    <row r="59" spans="1:11" ht="24">
      <c r="A59" s="114"/>
      <c r="B59" s="107">
        <v>2</v>
      </c>
      <c r="C59" s="10" t="s">
        <v>766</v>
      </c>
      <c r="D59" s="118" t="s">
        <v>766</v>
      </c>
      <c r="E59" s="118" t="s">
        <v>26</v>
      </c>
      <c r="F59" s="139"/>
      <c r="G59" s="140"/>
      <c r="H59" s="11" t="s">
        <v>767</v>
      </c>
      <c r="I59" s="14">
        <v>13.56</v>
      </c>
      <c r="J59" s="109">
        <f t="shared" si="1"/>
        <v>27.12</v>
      </c>
      <c r="K59" s="115"/>
    </row>
    <row r="60" spans="1:11" ht="24">
      <c r="A60" s="114"/>
      <c r="B60" s="107">
        <v>2</v>
      </c>
      <c r="C60" s="10" t="s">
        <v>768</v>
      </c>
      <c r="D60" s="118" t="s">
        <v>768</v>
      </c>
      <c r="E60" s="118" t="s">
        <v>25</v>
      </c>
      <c r="F60" s="139" t="s">
        <v>273</v>
      </c>
      <c r="G60" s="140"/>
      <c r="H60" s="11" t="s">
        <v>769</v>
      </c>
      <c r="I60" s="14">
        <v>20.51</v>
      </c>
      <c r="J60" s="109">
        <f t="shared" si="1"/>
        <v>41.02</v>
      </c>
      <c r="K60" s="115"/>
    </row>
    <row r="61" spans="1:11" ht="24">
      <c r="A61" s="114"/>
      <c r="B61" s="107">
        <v>2</v>
      </c>
      <c r="C61" s="10" t="s">
        <v>770</v>
      </c>
      <c r="D61" s="118" t="s">
        <v>770</v>
      </c>
      <c r="E61" s="118" t="s">
        <v>25</v>
      </c>
      <c r="F61" s="139"/>
      <c r="G61" s="140"/>
      <c r="H61" s="11" t="s">
        <v>771</v>
      </c>
      <c r="I61" s="14">
        <v>20.51</v>
      </c>
      <c r="J61" s="109">
        <f t="shared" si="1"/>
        <v>41.02</v>
      </c>
      <c r="K61" s="115"/>
    </row>
    <row r="62" spans="1:11" ht="24">
      <c r="A62" s="114"/>
      <c r="B62" s="107">
        <v>6</v>
      </c>
      <c r="C62" s="10" t="s">
        <v>770</v>
      </c>
      <c r="D62" s="118" t="s">
        <v>770</v>
      </c>
      <c r="E62" s="118" t="s">
        <v>26</v>
      </c>
      <c r="F62" s="139"/>
      <c r="G62" s="140"/>
      <c r="H62" s="11" t="s">
        <v>771</v>
      </c>
      <c r="I62" s="14">
        <v>20.51</v>
      </c>
      <c r="J62" s="109">
        <f t="shared" si="1"/>
        <v>123.06</v>
      </c>
      <c r="K62" s="115"/>
    </row>
    <row r="63" spans="1:11" ht="24">
      <c r="A63" s="114"/>
      <c r="B63" s="107">
        <v>2</v>
      </c>
      <c r="C63" s="10" t="s">
        <v>772</v>
      </c>
      <c r="D63" s="118" t="s">
        <v>772</v>
      </c>
      <c r="E63" s="118" t="s">
        <v>25</v>
      </c>
      <c r="F63" s="139"/>
      <c r="G63" s="140"/>
      <c r="H63" s="11" t="s">
        <v>773</v>
      </c>
      <c r="I63" s="14">
        <v>20.51</v>
      </c>
      <c r="J63" s="109">
        <f t="shared" si="1"/>
        <v>41.02</v>
      </c>
      <c r="K63" s="115"/>
    </row>
    <row r="64" spans="1:11" ht="24">
      <c r="A64" s="114"/>
      <c r="B64" s="107">
        <v>12</v>
      </c>
      <c r="C64" s="10" t="s">
        <v>774</v>
      </c>
      <c r="D64" s="118" t="s">
        <v>774</v>
      </c>
      <c r="E64" s="118" t="s">
        <v>25</v>
      </c>
      <c r="F64" s="139" t="s">
        <v>272</v>
      </c>
      <c r="G64" s="140"/>
      <c r="H64" s="11" t="s">
        <v>775</v>
      </c>
      <c r="I64" s="14">
        <v>22.94</v>
      </c>
      <c r="J64" s="109">
        <f t="shared" si="1"/>
        <v>275.28000000000003</v>
      </c>
      <c r="K64" s="115"/>
    </row>
    <row r="65" spans="1:11" ht="24">
      <c r="A65" s="114"/>
      <c r="B65" s="107">
        <v>4</v>
      </c>
      <c r="C65" s="10" t="s">
        <v>774</v>
      </c>
      <c r="D65" s="118" t="s">
        <v>774</v>
      </c>
      <c r="E65" s="118" t="s">
        <v>26</v>
      </c>
      <c r="F65" s="139" t="s">
        <v>273</v>
      </c>
      <c r="G65" s="140"/>
      <c r="H65" s="11" t="s">
        <v>775</v>
      </c>
      <c r="I65" s="14">
        <v>22.94</v>
      </c>
      <c r="J65" s="109">
        <f t="shared" si="1"/>
        <v>91.76</v>
      </c>
      <c r="K65" s="115"/>
    </row>
    <row r="66" spans="1:11" ht="24">
      <c r="A66" s="114"/>
      <c r="B66" s="107">
        <v>2</v>
      </c>
      <c r="C66" s="10" t="s">
        <v>776</v>
      </c>
      <c r="D66" s="118" t="s">
        <v>776</v>
      </c>
      <c r="E66" s="118" t="s">
        <v>23</v>
      </c>
      <c r="F66" s="139" t="s">
        <v>272</v>
      </c>
      <c r="G66" s="140"/>
      <c r="H66" s="11" t="s">
        <v>777</v>
      </c>
      <c r="I66" s="14">
        <v>23.98</v>
      </c>
      <c r="J66" s="109">
        <f t="shared" si="1"/>
        <v>47.96</v>
      </c>
      <c r="K66" s="115"/>
    </row>
    <row r="67" spans="1:11" ht="24">
      <c r="A67" s="114"/>
      <c r="B67" s="107">
        <v>8</v>
      </c>
      <c r="C67" s="10" t="s">
        <v>778</v>
      </c>
      <c r="D67" s="118" t="s">
        <v>778</v>
      </c>
      <c r="E67" s="118" t="s">
        <v>26</v>
      </c>
      <c r="F67" s="139" t="s">
        <v>273</v>
      </c>
      <c r="G67" s="140"/>
      <c r="H67" s="11" t="s">
        <v>779</v>
      </c>
      <c r="I67" s="14">
        <v>22.25</v>
      </c>
      <c r="J67" s="109">
        <f t="shared" si="1"/>
        <v>178</v>
      </c>
      <c r="K67" s="115"/>
    </row>
    <row r="68" spans="1:11" ht="24">
      <c r="A68" s="114"/>
      <c r="B68" s="107">
        <v>2</v>
      </c>
      <c r="C68" s="10" t="s">
        <v>780</v>
      </c>
      <c r="D68" s="118" t="s">
        <v>780</v>
      </c>
      <c r="E68" s="118" t="s">
        <v>25</v>
      </c>
      <c r="F68" s="139" t="s">
        <v>273</v>
      </c>
      <c r="G68" s="140"/>
      <c r="H68" s="11" t="s">
        <v>781</v>
      </c>
      <c r="I68" s="14">
        <v>22.25</v>
      </c>
      <c r="J68" s="109">
        <f t="shared" si="1"/>
        <v>44.5</v>
      </c>
      <c r="K68" s="115"/>
    </row>
    <row r="69" spans="1:11" ht="24">
      <c r="A69" s="114"/>
      <c r="B69" s="107">
        <v>10</v>
      </c>
      <c r="C69" s="10" t="s">
        <v>780</v>
      </c>
      <c r="D69" s="118" t="s">
        <v>780</v>
      </c>
      <c r="E69" s="118" t="s">
        <v>26</v>
      </c>
      <c r="F69" s="139" t="s">
        <v>273</v>
      </c>
      <c r="G69" s="140"/>
      <c r="H69" s="11" t="s">
        <v>781</v>
      </c>
      <c r="I69" s="14">
        <v>22.25</v>
      </c>
      <c r="J69" s="109">
        <f t="shared" si="1"/>
        <v>222.5</v>
      </c>
      <c r="K69" s="115"/>
    </row>
    <row r="70" spans="1:11" ht="24">
      <c r="A70" s="114"/>
      <c r="B70" s="107">
        <v>2</v>
      </c>
      <c r="C70" s="10" t="s">
        <v>780</v>
      </c>
      <c r="D70" s="118" t="s">
        <v>780</v>
      </c>
      <c r="E70" s="118" t="s">
        <v>27</v>
      </c>
      <c r="F70" s="139" t="s">
        <v>273</v>
      </c>
      <c r="G70" s="140"/>
      <c r="H70" s="11" t="s">
        <v>781</v>
      </c>
      <c r="I70" s="14">
        <v>22.25</v>
      </c>
      <c r="J70" s="109">
        <f t="shared" si="1"/>
        <v>44.5</v>
      </c>
      <c r="K70" s="115"/>
    </row>
    <row r="71" spans="1:11" ht="24">
      <c r="A71" s="114"/>
      <c r="B71" s="107">
        <v>16</v>
      </c>
      <c r="C71" s="10" t="s">
        <v>782</v>
      </c>
      <c r="D71" s="118" t="s">
        <v>782</v>
      </c>
      <c r="E71" s="118" t="s">
        <v>23</v>
      </c>
      <c r="F71" s="139"/>
      <c r="G71" s="140"/>
      <c r="H71" s="11" t="s">
        <v>858</v>
      </c>
      <c r="I71" s="14">
        <v>4.87</v>
      </c>
      <c r="J71" s="109">
        <f t="shared" si="1"/>
        <v>77.92</v>
      </c>
      <c r="K71" s="115"/>
    </row>
    <row r="72" spans="1:11" ht="24">
      <c r="A72" s="114"/>
      <c r="B72" s="107">
        <v>27</v>
      </c>
      <c r="C72" s="10" t="s">
        <v>782</v>
      </c>
      <c r="D72" s="118" t="s">
        <v>782</v>
      </c>
      <c r="E72" s="118" t="s">
        <v>25</v>
      </c>
      <c r="F72" s="139"/>
      <c r="G72" s="140"/>
      <c r="H72" s="11" t="s">
        <v>858</v>
      </c>
      <c r="I72" s="14">
        <v>4.87</v>
      </c>
      <c r="J72" s="109">
        <f t="shared" si="1"/>
        <v>131.49</v>
      </c>
      <c r="K72" s="115"/>
    </row>
    <row r="73" spans="1:11" ht="24">
      <c r="A73" s="114"/>
      <c r="B73" s="107">
        <v>2</v>
      </c>
      <c r="C73" s="10" t="s">
        <v>782</v>
      </c>
      <c r="D73" s="118" t="s">
        <v>782</v>
      </c>
      <c r="E73" s="118" t="s">
        <v>27</v>
      </c>
      <c r="F73" s="139"/>
      <c r="G73" s="140"/>
      <c r="H73" s="11" t="s">
        <v>858</v>
      </c>
      <c r="I73" s="14">
        <v>4.87</v>
      </c>
      <c r="J73" s="109">
        <f t="shared" si="1"/>
        <v>9.74</v>
      </c>
      <c r="K73" s="115"/>
    </row>
    <row r="74" spans="1:11">
      <c r="A74" s="114"/>
      <c r="B74" s="107">
        <v>4</v>
      </c>
      <c r="C74" s="10" t="s">
        <v>783</v>
      </c>
      <c r="D74" s="118" t="s">
        <v>783</v>
      </c>
      <c r="E74" s="118" t="s">
        <v>25</v>
      </c>
      <c r="F74" s="139" t="s">
        <v>273</v>
      </c>
      <c r="G74" s="140"/>
      <c r="H74" s="11" t="s">
        <v>784</v>
      </c>
      <c r="I74" s="14">
        <v>8.34</v>
      </c>
      <c r="J74" s="109">
        <f t="shared" si="1"/>
        <v>33.36</v>
      </c>
      <c r="K74" s="115"/>
    </row>
    <row r="75" spans="1:11">
      <c r="A75" s="114"/>
      <c r="B75" s="107">
        <v>20</v>
      </c>
      <c r="C75" s="10" t="s">
        <v>783</v>
      </c>
      <c r="D75" s="118" t="s">
        <v>783</v>
      </c>
      <c r="E75" s="118" t="s">
        <v>26</v>
      </c>
      <c r="F75" s="139" t="s">
        <v>273</v>
      </c>
      <c r="G75" s="140"/>
      <c r="H75" s="11" t="s">
        <v>784</v>
      </c>
      <c r="I75" s="14">
        <v>8.34</v>
      </c>
      <c r="J75" s="109">
        <f t="shared" si="1"/>
        <v>166.8</v>
      </c>
      <c r="K75" s="115"/>
    </row>
    <row r="76" spans="1:11">
      <c r="A76" s="114"/>
      <c r="B76" s="107">
        <v>2</v>
      </c>
      <c r="C76" s="10" t="s">
        <v>785</v>
      </c>
      <c r="D76" s="118" t="s">
        <v>785</v>
      </c>
      <c r="E76" s="118" t="s">
        <v>25</v>
      </c>
      <c r="F76" s="139" t="s">
        <v>273</v>
      </c>
      <c r="G76" s="140"/>
      <c r="H76" s="11" t="s">
        <v>786</v>
      </c>
      <c r="I76" s="14">
        <v>9.0399999999999991</v>
      </c>
      <c r="J76" s="109">
        <f t="shared" si="1"/>
        <v>18.079999999999998</v>
      </c>
      <c r="K76" s="115"/>
    </row>
    <row r="77" spans="1:11">
      <c r="A77" s="114"/>
      <c r="B77" s="107">
        <v>16</v>
      </c>
      <c r="C77" s="10" t="s">
        <v>785</v>
      </c>
      <c r="D77" s="118" t="s">
        <v>785</v>
      </c>
      <c r="E77" s="118" t="s">
        <v>26</v>
      </c>
      <c r="F77" s="139" t="s">
        <v>273</v>
      </c>
      <c r="G77" s="140"/>
      <c r="H77" s="11" t="s">
        <v>786</v>
      </c>
      <c r="I77" s="14">
        <v>9.0399999999999991</v>
      </c>
      <c r="J77" s="109">
        <f t="shared" si="1"/>
        <v>144.63999999999999</v>
      </c>
      <c r="K77" s="115"/>
    </row>
    <row r="78" spans="1:11">
      <c r="A78" s="114"/>
      <c r="B78" s="107">
        <v>6</v>
      </c>
      <c r="C78" s="10" t="s">
        <v>787</v>
      </c>
      <c r="D78" s="118" t="s">
        <v>787</v>
      </c>
      <c r="E78" s="118" t="s">
        <v>26</v>
      </c>
      <c r="F78" s="139" t="s">
        <v>110</v>
      </c>
      <c r="G78" s="140"/>
      <c r="H78" s="11" t="s">
        <v>788</v>
      </c>
      <c r="I78" s="14">
        <v>9.0399999999999991</v>
      </c>
      <c r="J78" s="109">
        <f t="shared" si="1"/>
        <v>54.239999999999995</v>
      </c>
      <c r="K78" s="115"/>
    </row>
    <row r="79" spans="1:11">
      <c r="A79" s="114"/>
      <c r="B79" s="107">
        <v>28</v>
      </c>
      <c r="C79" s="10" t="s">
        <v>787</v>
      </c>
      <c r="D79" s="118" t="s">
        <v>787</v>
      </c>
      <c r="E79" s="118" t="s">
        <v>27</v>
      </c>
      <c r="F79" s="139" t="s">
        <v>110</v>
      </c>
      <c r="G79" s="140"/>
      <c r="H79" s="11" t="s">
        <v>788</v>
      </c>
      <c r="I79" s="14">
        <v>9.0399999999999991</v>
      </c>
      <c r="J79" s="109">
        <f t="shared" si="1"/>
        <v>253.11999999999998</v>
      </c>
      <c r="K79" s="115"/>
    </row>
    <row r="80" spans="1:11" ht="24">
      <c r="A80" s="114"/>
      <c r="B80" s="107">
        <v>2</v>
      </c>
      <c r="C80" s="10" t="s">
        <v>789</v>
      </c>
      <c r="D80" s="118" t="s">
        <v>789</v>
      </c>
      <c r="E80" s="118" t="s">
        <v>265</v>
      </c>
      <c r="F80" s="139"/>
      <c r="G80" s="140"/>
      <c r="H80" s="11" t="s">
        <v>790</v>
      </c>
      <c r="I80" s="14">
        <v>18.77</v>
      </c>
      <c r="J80" s="109">
        <f t="shared" si="1"/>
        <v>37.54</v>
      </c>
      <c r="K80" s="115"/>
    </row>
    <row r="81" spans="1:11" ht="24">
      <c r="A81" s="114"/>
      <c r="B81" s="107">
        <v>2</v>
      </c>
      <c r="C81" s="10" t="s">
        <v>791</v>
      </c>
      <c r="D81" s="118" t="s">
        <v>852</v>
      </c>
      <c r="E81" s="118" t="s">
        <v>294</v>
      </c>
      <c r="F81" s="139" t="s">
        <v>273</v>
      </c>
      <c r="G81" s="140"/>
      <c r="H81" s="11" t="s">
        <v>792</v>
      </c>
      <c r="I81" s="14">
        <v>23.98</v>
      </c>
      <c r="J81" s="109">
        <f t="shared" si="1"/>
        <v>47.96</v>
      </c>
      <c r="K81" s="115"/>
    </row>
    <row r="82" spans="1:11">
      <c r="A82" s="114"/>
      <c r="B82" s="107">
        <v>6</v>
      </c>
      <c r="C82" s="10" t="s">
        <v>793</v>
      </c>
      <c r="D82" s="118" t="s">
        <v>793</v>
      </c>
      <c r="E82" s="118" t="s">
        <v>294</v>
      </c>
      <c r="F82" s="139" t="s">
        <v>743</v>
      </c>
      <c r="G82" s="140"/>
      <c r="H82" s="11" t="s">
        <v>794</v>
      </c>
      <c r="I82" s="14">
        <v>11.82</v>
      </c>
      <c r="J82" s="109">
        <f t="shared" si="1"/>
        <v>70.92</v>
      </c>
      <c r="K82" s="115"/>
    </row>
    <row r="83" spans="1:11">
      <c r="A83" s="114"/>
      <c r="B83" s="107">
        <v>4</v>
      </c>
      <c r="C83" s="10" t="s">
        <v>793</v>
      </c>
      <c r="D83" s="118" t="s">
        <v>793</v>
      </c>
      <c r="E83" s="118" t="s">
        <v>294</v>
      </c>
      <c r="F83" s="139" t="s">
        <v>750</v>
      </c>
      <c r="G83" s="140"/>
      <c r="H83" s="11" t="s">
        <v>794</v>
      </c>
      <c r="I83" s="14">
        <v>11.82</v>
      </c>
      <c r="J83" s="109">
        <f t="shared" si="1"/>
        <v>47.28</v>
      </c>
      <c r="K83" s="115"/>
    </row>
    <row r="84" spans="1:11">
      <c r="A84" s="114"/>
      <c r="B84" s="107">
        <v>2</v>
      </c>
      <c r="C84" s="10" t="s">
        <v>795</v>
      </c>
      <c r="D84" s="118" t="s">
        <v>795</v>
      </c>
      <c r="E84" s="118" t="s">
        <v>23</v>
      </c>
      <c r="F84" s="139"/>
      <c r="G84" s="140"/>
      <c r="H84" s="11" t="s">
        <v>796</v>
      </c>
      <c r="I84" s="14">
        <v>10.08</v>
      </c>
      <c r="J84" s="109">
        <f t="shared" si="1"/>
        <v>20.16</v>
      </c>
      <c r="K84" s="115"/>
    </row>
    <row r="85" spans="1:11" ht="36">
      <c r="A85" s="114"/>
      <c r="B85" s="107">
        <v>3</v>
      </c>
      <c r="C85" s="10" t="s">
        <v>797</v>
      </c>
      <c r="D85" s="118" t="s">
        <v>853</v>
      </c>
      <c r="E85" s="118" t="s">
        <v>230</v>
      </c>
      <c r="F85" s="139" t="s">
        <v>107</v>
      </c>
      <c r="G85" s="140"/>
      <c r="H85" s="11" t="s">
        <v>798</v>
      </c>
      <c r="I85" s="14">
        <v>29.2</v>
      </c>
      <c r="J85" s="109">
        <f t="shared" si="1"/>
        <v>87.6</v>
      </c>
      <c r="K85" s="115"/>
    </row>
    <row r="86" spans="1:11" ht="24">
      <c r="A86" s="114"/>
      <c r="B86" s="107">
        <v>4</v>
      </c>
      <c r="C86" s="10" t="s">
        <v>799</v>
      </c>
      <c r="D86" s="118" t="s">
        <v>799</v>
      </c>
      <c r="E86" s="118" t="s">
        <v>25</v>
      </c>
      <c r="F86" s="139" t="s">
        <v>273</v>
      </c>
      <c r="G86" s="140"/>
      <c r="H86" s="11" t="s">
        <v>800</v>
      </c>
      <c r="I86" s="14">
        <v>20.51</v>
      </c>
      <c r="J86" s="109">
        <f t="shared" ref="J86:J112" si="2">I86*B86</f>
        <v>82.04</v>
      </c>
      <c r="K86" s="115"/>
    </row>
    <row r="87" spans="1:11" ht="24">
      <c r="A87" s="114"/>
      <c r="B87" s="107">
        <v>6</v>
      </c>
      <c r="C87" s="10" t="s">
        <v>801</v>
      </c>
      <c r="D87" s="118" t="s">
        <v>801</v>
      </c>
      <c r="E87" s="118" t="s">
        <v>802</v>
      </c>
      <c r="F87" s="139"/>
      <c r="G87" s="140"/>
      <c r="H87" s="11" t="s">
        <v>803</v>
      </c>
      <c r="I87" s="14">
        <v>4.87</v>
      </c>
      <c r="J87" s="109">
        <f t="shared" si="2"/>
        <v>29.22</v>
      </c>
      <c r="K87" s="115"/>
    </row>
    <row r="88" spans="1:11" ht="24">
      <c r="A88" s="114"/>
      <c r="B88" s="107">
        <v>3</v>
      </c>
      <c r="C88" s="10" t="s">
        <v>804</v>
      </c>
      <c r="D88" s="118" t="s">
        <v>804</v>
      </c>
      <c r="E88" s="118"/>
      <c r="F88" s="139"/>
      <c r="G88" s="140"/>
      <c r="H88" s="11" t="s">
        <v>805</v>
      </c>
      <c r="I88" s="14">
        <v>4.87</v>
      </c>
      <c r="J88" s="109">
        <f t="shared" si="2"/>
        <v>14.61</v>
      </c>
      <c r="K88" s="115"/>
    </row>
    <row r="89" spans="1:11">
      <c r="A89" s="114"/>
      <c r="B89" s="107">
        <v>2</v>
      </c>
      <c r="C89" s="10" t="s">
        <v>806</v>
      </c>
      <c r="D89" s="118" t="s">
        <v>854</v>
      </c>
      <c r="E89" s="118" t="s">
        <v>807</v>
      </c>
      <c r="F89" s="139"/>
      <c r="G89" s="140"/>
      <c r="H89" s="11" t="s">
        <v>808</v>
      </c>
      <c r="I89" s="14">
        <v>48.32</v>
      </c>
      <c r="J89" s="109">
        <f t="shared" si="2"/>
        <v>96.64</v>
      </c>
      <c r="K89" s="115"/>
    </row>
    <row r="90" spans="1:11">
      <c r="A90" s="114"/>
      <c r="B90" s="107">
        <v>1</v>
      </c>
      <c r="C90" s="10" t="s">
        <v>809</v>
      </c>
      <c r="D90" s="118" t="s">
        <v>809</v>
      </c>
      <c r="E90" s="118" t="s">
        <v>26</v>
      </c>
      <c r="F90" s="139" t="s">
        <v>273</v>
      </c>
      <c r="G90" s="140"/>
      <c r="H90" s="11" t="s">
        <v>810</v>
      </c>
      <c r="I90" s="14">
        <v>69.17</v>
      </c>
      <c r="J90" s="109">
        <f t="shared" si="2"/>
        <v>69.17</v>
      </c>
      <c r="K90" s="115"/>
    </row>
    <row r="91" spans="1:11" ht="36">
      <c r="A91" s="114"/>
      <c r="B91" s="107">
        <v>4</v>
      </c>
      <c r="C91" s="10" t="s">
        <v>811</v>
      </c>
      <c r="D91" s="118" t="s">
        <v>855</v>
      </c>
      <c r="E91" s="118" t="s">
        <v>812</v>
      </c>
      <c r="F91" s="139" t="s">
        <v>273</v>
      </c>
      <c r="G91" s="140"/>
      <c r="H91" s="11" t="s">
        <v>813</v>
      </c>
      <c r="I91" s="14">
        <v>23.98</v>
      </c>
      <c r="J91" s="109">
        <f t="shared" si="2"/>
        <v>95.92</v>
      </c>
      <c r="K91" s="115"/>
    </row>
    <row r="92" spans="1:11">
      <c r="A92" s="114"/>
      <c r="B92" s="107">
        <v>2</v>
      </c>
      <c r="C92" s="10" t="s">
        <v>814</v>
      </c>
      <c r="D92" s="118" t="s">
        <v>814</v>
      </c>
      <c r="E92" s="118" t="s">
        <v>25</v>
      </c>
      <c r="F92" s="139"/>
      <c r="G92" s="140"/>
      <c r="H92" s="11" t="s">
        <v>815</v>
      </c>
      <c r="I92" s="14">
        <v>12.51</v>
      </c>
      <c r="J92" s="109">
        <f t="shared" si="2"/>
        <v>25.02</v>
      </c>
      <c r="K92" s="115"/>
    </row>
    <row r="93" spans="1:11">
      <c r="A93" s="114"/>
      <c r="B93" s="107">
        <v>4</v>
      </c>
      <c r="C93" s="10" t="s">
        <v>816</v>
      </c>
      <c r="D93" s="118" t="s">
        <v>816</v>
      </c>
      <c r="E93" s="118" t="s">
        <v>25</v>
      </c>
      <c r="F93" s="139"/>
      <c r="G93" s="140"/>
      <c r="H93" s="11" t="s">
        <v>817</v>
      </c>
      <c r="I93" s="14">
        <v>13.56</v>
      </c>
      <c r="J93" s="109">
        <f t="shared" si="2"/>
        <v>54.24</v>
      </c>
      <c r="K93" s="115"/>
    </row>
    <row r="94" spans="1:11" ht="24">
      <c r="A94" s="114"/>
      <c r="B94" s="107">
        <v>2</v>
      </c>
      <c r="C94" s="10" t="s">
        <v>818</v>
      </c>
      <c r="D94" s="118" t="s">
        <v>818</v>
      </c>
      <c r="E94" s="118" t="s">
        <v>23</v>
      </c>
      <c r="F94" s="139"/>
      <c r="G94" s="140"/>
      <c r="H94" s="11" t="s">
        <v>819</v>
      </c>
      <c r="I94" s="14">
        <v>10.08</v>
      </c>
      <c r="J94" s="109">
        <f t="shared" si="2"/>
        <v>20.16</v>
      </c>
      <c r="K94" s="115"/>
    </row>
    <row r="95" spans="1:11">
      <c r="A95" s="114"/>
      <c r="B95" s="107">
        <v>5</v>
      </c>
      <c r="C95" s="10" t="s">
        <v>644</v>
      </c>
      <c r="D95" s="118" t="s">
        <v>644</v>
      </c>
      <c r="E95" s="118" t="s">
        <v>635</v>
      </c>
      <c r="F95" s="139"/>
      <c r="G95" s="140"/>
      <c r="H95" s="11" t="s">
        <v>646</v>
      </c>
      <c r="I95" s="14">
        <v>4.87</v>
      </c>
      <c r="J95" s="109">
        <f t="shared" si="2"/>
        <v>24.35</v>
      </c>
      <c r="K95" s="115"/>
    </row>
    <row r="96" spans="1:11" ht="24">
      <c r="A96" s="114"/>
      <c r="B96" s="107">
        <v>6</v>
      </c>
      <c r="C96" s="10" t="s">
        <v>820</v>
      </c>
      <c r="D96" s="118" t="s">
        <v>820</v>
      </c>
      <c r="E96" s="118" t="s">
        <v>23</v>
      </c>
      <c r="F96" s="139"/>
      <c r="G96" s="140"/>
      <c r="H96" s="11" t="s">
        <v>821</v>
      </c>
      <c r="I96" s="14">
        <v>34.409999999999997</v>
      </c>
      <c r="J96" s="109">
        <f t="shared" si="2"/>
        <v>206.45999999999998</v>
      </c>
      <c r="K96" s="115"/>
    </row>
    <row r="97" spans="1:11" ht="24">
      <c r="A97" s="114"/>
      <c r="B97" s="107">
        <v>2</v>
      </c>
      <c r="C97" s="10" t="s">
        <v>822</v>
      </c>
      <c r="D97" s="118" t="s">
        <v>822</v>
      </c>
      <c r="E97" s="118" t="s">
        <v>90</v>
      </c>
      <c r="F97" s="139"/>
      <c r="G97" s="140"/>
      <c r="H97" s="11" t="s">
        <v>823</v>
      </c>
      <c r="I97" s="14">
        <v>40.67</v>
      </c>
      <c r="J97" s="109">
        <f t="shared" si="2"/>
        <v>81.34</v>
      </c>
      <c r="K97" s="115"/>
    </row>
    <row r="98" spans="1:11" ht="24">
      <c r="A98" s="114"/>
      <c r="B98" s="107">
        <v>2</v>
      </c>
      <c r="C98" s="10" t="s">
        <v>824</v>
      </c>
      <c r="D98" s="118" t="s">
        <v>824</v>
      </c>
      <c r="E98" s="118" t="s">
        <v>25</v>
      </c>
      <c r="F98" s="139" t="s">
        <v>750</v>
      </c>
      <c r="G98" s="140"/>
      <c r="H98" s="11" t="s">
        <v>825</v>
      </c>
      <c r="I98" s="14">
        <v>51.1</v>
      </c>
      <c r="J98" s="109">
        <f t="shared" si="2"/>
        <v>102.2</v>
      </c>
      <c r="K98" s="115"/>
    </row>
    <row r="99" spans="1:11" ht="24">
      <c r="A99" s="114"/>
      <c r="B99" s="107">
        <v>2</v>
      </c>
      <c r="C99" s="10" t="s">
        <v>826</v>
      </c>
      <c r="D99" s="118" t="s">
        <v>826</v>
      </c>
      <c r="E99" s="118" t="s">
        <v>25</v>
      </c>
      <c r="F99" s="139" t="s">
        <v>750</v>
      </c>
      <c r="G99" s="140"/>
      <c r="H99" s="11" t="s">
        <v>827</v>
      </c>
      <c r="I99" s="14">
        <v>54.22</v>
      </c>
      <c r="J99" s="109">
        <f t="shared" si="2"/>
        <v>108.44</v>
      </c>
      <c r="K99" s="115"/>
    </row>
    <row r="100" spans="1:11" ht="24">
      <c r="A100" s="114"/>
      <c r="B100" s="107">
        <v>1</v>
      </c>
      <c r="C100" s="10" t="s">
        <v>828</v>
      </c>
      <c r="D100" s="118" t="s">
        <v>828</v>
      </c>
      <c r="E100" s="118" t="s">
        <v>107</v>
      </c>
      <c r="F100" s="139"/>
      <c r="G100" s="140"/>
      <c r="H100" s="11" t="s">
        <v>829</v>
      </c>
      <c r="I100" s="14">
        <v>85.16</v>
      </c>
      <c r="J100" s="109">
        <f t="shared" si="2"/>
        <v>85.16</v>
      </c>
      <c r="K100" s="115"/>
    </row>
    <row r="101" spans="1:11" ht="24">
      <c r="A101" s="114"/>
      <c r="B101" s="107">
        <v>1</v>
      </c>
      <c r="C101" s="10" t="s">
        <v>830</v>
      </c>
      <c r="D101" s="118" t="s">
        <v>830</v>
      </c>
      <c r="E101" s="118" t="s">
        <v>673</v>
      </c>
      <c r="F101" s="139"/>
      <c r="G101" s="140"/>
      <c r="H101" s="11" t="s">
        <v>831</v>
      </c>
      <c r="I101" s="14">
        <v>69.17</v>
      </c>
      <c r="J101" s="109">
        <f t="shared" si="2"/>
        <v>69.17</v>
      </c>
      <c r="K101" s="115"/>
    </row>
    <row r="102" spans="1:11" ht="24">
      <c r="A102" s="114"/>
      <c r="B102" s="107">
        <v>3</v>
      </c>
      <c r="C102" s="10" t="s">
        <v>830</v>
      </c>
      <c r="D102" s="118" t="s">
        <v>830</v>
      </c>
      <c r="E102" s="118" t="s">
        <v>271</v>
      </c>
      <c r="F102" s="139"/>
      <c r="G102" s="140"/>
      <c r="H102" s="11" t="s">
        <v>831</v>
      </c>
      <c r="I102" s="14">
        <v>69.17</v>
      </c>
      <c r="J102" s="109">
        <f t="shared" si="2"/>
        <v>207.51</v>
      </c>
      <c r="K102" s="115"/>
    </row>
    <row r="103" spans="1:11" ht="36">
      <c r="A103" s="114"/>
      <c r="B103" s="107">
        <v>1</v>
      </c>
      <c r="C103" s="10" t="s">
        <v>832</v>
      </c>
      <c r="D103" s="118" t="s">
        <v>832</v>
      </c>
      <c r="E103" s="118" t="s">
        <v>833</v>
      </c>
      <c r="F103" s="139"/>
      <c r="G103" s="140"/>
      <c r="H103" s="11" t="s">
        <v>834</v>
      </c>
      <c r="I103" s="14">
        <v>183.88</v>
      </c>
      <c r="J103" s="109">
        <f t="shared" si="2"/>
        <v>183.88</v>
      </c>
      <c r="K103" s="115"/>
    </row>
    <row r="104" spans="1:11" ht="24">
      <c r="A104" s="114"/>
      <c r="B104" s="107">
        <v>2</v>
      </c>
      <c r="C104" s="10" t="s">
        <v>835</v>
      </c>
      <c r="D104" s="118" t="s">
        <v>835</v>
      </c>
      <c r="E104" s="118" t="s">
        <v>583</v>
      </c>
      <c r="F104" s="139"/>
      <c r="G104" s="140"/>
      <c r="H104" s="11" t="s">
        <v>836</v>
      </c>
      <c r="I104" s="14">
        <v>22.25</v>
      </c>
      <c r="J104" s="109">
        <f t="shared" si="2"/>
        <v>44.5</v>
      </c>
      <c r="K104" s="115"/>
    </row>
    <row r="105" spans="1:11" ht="24">
      <c r="A105" s="114"/>
      <c r="B105" s="107">
        <v>2</v>
      </c>
      <c r="C105" s="10" t="s">
        <v>835</v>
      </c>
      <c r="D105" s="118" t="s">
        <v>835</v>
      </c>
      <c r="E105" s="118" t="s">
        <v>743</v>
      </c>
      <c r="F105" s="139"/>
      <c r="G105" s="140"/>
      <c r="H105" s="11" t="s">
        <v>836</v>
      </c>
      <c r="I105" s="14">
        <v>22.25</v>
      </c>
      <c r="J105" s="109">
        <f t="shared" si="2"/>
        <v>44.5</v>
      </c>
      <c r="K105" s="115"/>
    </row>
    <row r="106" spans="1:11" ht="24">
      <c r="A106" s="114"/>
      <c r="B106" s="107">
        <v>1</v>
      </c>
      <c r="C106" s="10" t="s">
        <v>837</v>
      </c>
      <c r="D106" s="118" t="s">
        <v>837</v>
      </c>
      <c r="E106" s="118" t="s">
        <v>583</v>
      </c>
      <c r="F106" s="139"/>
      <c r="G106" s="140"/>
      <c r="H106" s="11" t="s">
        <v>838</v>
      </c>
      <c r="I106" s="14">
        <v>22.25</v>
      </c>
      <c r="J106" s="109">
        <f t="shared" si="2"/>
        <v>22.25</v>
      </c>
      <c r="K106" s="115"/>
    </row>
    <row r="107" spans="1:11" ht="24">
      <c r="A107" s="114"/>
      <c r="B107" s="107">
        <v>1</v>
      </c>
      <c r="C107" s="10" t="s">
        <v>837</v>
      </c>
      <c r="D107" s="118" t="s">
        <v>837</v>
      </c>
      <c r="E107" s="118" t="s">
        <v>839</v>
      </c>
      <c r="F107" s="139"/>
      <c r="G107" s="140"/>
      <c r="H107" s="11" t="s">
        <v>838</v>
      </c>
      <c r="I107" s="14">
        <v>22.25</v>
      </c>
      <c r="J107" s="109">
        <f t="shared" si="2"/>
        <v>22.25</v>
      </c>
      <c r="K107" s="115"/>
    </row>
    <row r="108" spans="1:11" ht="24">
      <c r="A108" s="114"/>
      <c r="B108" s="107">
        <v>1</v>
      </c>
      <c r="C108" s="10" t="s">
        <v>840</v>
      </c>
      <c r="D108" s="118" t="s">
        <v>840</v>
      </c>
      <c r="E108" s="118" t="s">
        <v>583</v>
      </c>
      <c r="F108" s="139"/>
      <c r="G108" s="140"/>
      <c r="H108" s="11" t="s">
        <v>841</v>
      </c>
      <c r="I108" s="14">
        <v>22.25</v>
      </c>
      <c r="J108" s="109">
        <f t="shared" si="2"/>
        <v>22.25</v>
      </c>
      <c r="K108" s="115"/>
    </row>
    <row r="109" spans="1:11" ht="24">
      <c r="A109" s="114"/>
      <c r="B109" s="107">
        <v>1</v>
      </c>
      <c r="C109" s="10" t="s">
        <v>842</v>
      </c>
      <c r="D109" s="118" t="s">
        <v>842</v>
      </c>
      <c r="E109" s="118" t="s">
        <v>273</v>
      </c>
      <c r="F109" s="139"/>
      <c r="G109" s="140"/>
      <c r="H109" s="11" t="s">
        <v>843</v>
      </c>
      <c r="I109" s="14">
        <v>25.72</v>
      </c>
      <c r="J109" s="109">
        <f t="shared" si="2"/>
        <v>25.72</v>
      </c>
      <c r="K109" s="115"/>
    </row>
    <row r="110" spans="1:11" ht="24">
      <c r="A110" s="114"/>
      <c r="B110" s="107">
        <v>3</v>
      </c>
      <c r="C110" s="10" t="s">
        <v>842</v>
      </c>
      <c r="D110" s="118" t="s">
        <v>842</v>
      </c>
      <c r="E110" s="118" t="s">
        <v>839</v>
      </c>
      <c r="F110" s="139"/>
      <c r="G110" s="140"/>
      <c r="H110" s="11" t="s">
        <v>843</v>
      </c>
      <c r="I110" s="14">
        <v>25.72</v>
      </c>
      <c r="J110" s="109">
        <f t="shared" si="2"/>
        <v>77.16</v>
      </c>
      <c r="K110" s="115"/>
    </row>
    <row r="111" spans="1:11" ht="24">
      <c r="A111" s="114"/>
      <c r="B111" s="107">
        <v>1</v>
      </c>
      <c r="C111" s="10" t="s">
        <v>844</v>
      </c>
      <c r="D111" s="118" t="s">
        <v>844</v>
      </c>
      <c r="E111" s="118" t="s">
        <v>23</v>
      </c>
      <c r="F111" s="139" t="s">
        <v>273</v>
      </c>
      <c r="G111" s="140"/>
      <c r="H111" s="11" t="s">
        <v>845</v>
      </c>
      <c r="I111" s="14">
        <v>95.24</v>
      </c>
      <c r="J111" s="109">
        <f t="shared" si="2"/>
        <v>95.24</v>
      </c>
      <c r="K111" s="115"/>
    </row>
    <row r="112" spans="1:11" ht="24">
      <c r="A112" s="114"/>
      <c r="B112" s="108">
        <v>1</v>
      </c>
      <c r="C112" s="12" t="s">
        <v>846</v>
      </c>
      <c r="D112" s="119" t="s">
        <v>846</v>
      </c>
      <c r="E112" s="119" t="s">
        <v>847</v>
      </c>
      <c r="F112" s="149"/>
      <c r="G112" s="150"/>
      <c r="H112" s="13" t="s">
        <v>848</v>
      </c>
      <c r="I112" s="15">
        <v>43.1</v>
      </c>
      <c r="J112" s="110">
        <f t="shared" si="2"/>
        <v>43.1</v>
      </c>
      <c r="K112" s="115"/>
    </row>
    <row r="113" spans="1:11" ht="13.5" thickBot="1">
      <c r="A113" s="114"/>
      <c r="B113" s="126"/>
      <c r="C113" s="126"/>
      <c r="D113" s="126"/>
      <c r="E113" s="126"/>
      <c r="F113" s="126"/>
      <c r="G113" s="126"/>
      <c r="H113" s="126"/>
      <c r="I113" s="127" t="s">
        <v>255</v>
      </c>
      <c r="J113" s="128">
        <f>SUM(J22:J112)</f>
        <v>7495.2400000000007</v>
      </c>
      <c r="K113" s="115"/>
    </row>
    <row r="114" spans="1:11">
      <c r="A114" s="114"/>
      <c r="B114" s="126"/>
      <c r="C114" s="130" t="s">
        <v>870</v>
      </c>
      <c r="D114" s="131"/>
      <c r="E114" s="131"/>
      <c r="F114" s="132"/>
      <c r="G114" s="133"/>
      <c r="H114" s="126"/>
      <c r="I114" s="127" t="s">
        <v>867</v>
      </c>
      <c r="J114" s="128">
        <f>J113*-0.4</f>
        <v>-2998.0960000000005</v>
      </c>
      <c r="K114" s="115"/>
    </row>
    <row r="115" spans="1:11" ht="13.5" outlineLevel="1" thickBot="1">
      <c r="A115" s="114"/>
      <c r="B115" s="126"/>
      <c r="C115" s="134" t="s">
        <v>871</v>
      </c>
      <c r="D115" s="135">
        <v>44637</v>
      </c>
      <c r="E115" s="136">
        <f>J14+90</f>
        <v>45354</v>
      </c>
      <c r="F115" s="137"/>
      <c r="G115" s="138"/>
      <c r="H115" s="126"/>
      <c r="I115" s="127" t="s">
        <v>868</v>
      </c>
      <c r="J115" s="128">
        <v>0</v>
      </c>
      <c r="K115" s="115"/>
    </row>
    <row r="116" spans="1:11">
      <c r="A116" s="114"/>
      <c r="B116" s="126"/>
      <c r="C116" s="126"/>
      <c r="D116" s="126"/>
      <c r="E116" s="126"/>
      <c r="F116" s="126"/>
      <c r="G116" s="126"/>
      <c r="H116" s="126"/>
      <c r="I116" s="127" t="s">
        <v>257</v>
      </c>
      <c r="J116" s="128">
        <f>SUM(J113:J115)</f>
        <v>4497.1440000000002</v>
      </c>
      <c r="K116" s="115"/>
    </row>
    <row r="117" spans="1:11">
      <c r="A117" s="6"/>
      <c r="B117" s="7"/>
      <c r="C117" s="7"/>
      <c r="D117" s="7"/>
      <c r="E117" s="7"/>
      <c r="F117" s="7"/>
      <c r="G117" s="7"/>
      <c r="H117" s="7" t="s">
        <v>869</v>
      </c>
      <c r="I117" s="7"/>
      <c r="J117" s="7"/>
      <c r="K117" s="8"/>
    </row>
    <row r="119" spans="1:11">
      <c r="H119" s="1" t="s">
        <v>859</v>
      </c>
      <c r="I119" s="91">
        <f>'Tax Invoice'!E14</f>
        <v>1</v>
      </c>
    </row>
    <row r="120" spans="1:11">
      <c r="H120" s="1" t="s">
        <v>705</v>
      </c>
      <c r="I120" s="91">
        <v>35.47</v>
      </c>
    </row>
    <row r="121" spans="1:11">
      <c r="H121" s="1" t="s">
        <v>708</v>
      </c>
      <c r="I121" s="91">
        <f>I123/I120</f>
        <v>126.78725683676348</v>
      </c>
    </row>
    <row r="122" spans="1:11">
      <c r="H122" s="1" t="s">
        <v>709</v>
      </c>
      <c r="I122" s="91">
        <f>I124/I120</f>
        <v>126.78725683676348</v>
      </c>
    </row>
    <row r="123" spans="1:11">
      <c r="H123" s="1" t="s">
        <v>706</v>
      </c>
      <c r="I123" s="91">
        <f>I124</f>
        <v>4497.1440000000002</v>
      </c>
    </row>
    <row r="124" spans="1:11">
      <c r="H124" s="1" t="s">
        <v>707</v>
      </c>
      <c r="I124" s="91">
        <f>J116*I119</f>
        <v>4497.1440000000002</v>
      </c>
    </row>
  </sheetData>
  <mergeCells count="95">
    <mergeCell ref="F110:G110"/>
    <mergeCell ref="F111:G111"/>
    <mergeCell ref="F112:G112"/>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481</v>
      </c>
      <c r="O1" t="s">
        <v>144</v>
      </c>
      <c r="T1" t="s">
        <v>255</v>
      </c>
      <c r="U1">
        <v>7495.2400000000007</v>
      </c>
    </row>
    <row r="2" spans="1:21" ht="15.75">
      <c r="A2" s="114"/>
      <c r="B2" s="124" t="s">
        <v>134</v>
      </c>
      <c r="C2" s="120"/>
      <c r="D2" s="120"/>
      <c r="E2" s="120"/>
      <c r="F2" s="120"/>
      <c r="G2" s="120"/>
      <c r="H2" s="120"/>
      <c r="I2" s="125" t="s">
        <v>140</v>
      </c>
      <c r="J2" s="115"/>
      <c r="T2" t="s">
        <v>184</v>
      </c>
      <c r="U2">
        <v>695.19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8190.43</v>
      </c>
    </row>
    <row r="5" spans="1:21">
      <c r="A5" s="114"/>
      <c r="B5" s="121" t="s">
        <v>137</v>
      </c>
      <c r="C5" s="120"/>
      <c r="D5" s="120"/>
      <c r="E5" s="120"/>
      <c r="F5" s="120"/>
      <c r="G5" s="120"/>
      <c r="H5" s="120"/>
      <c r="I5" s="120"/>
      <c r="J5" s="115"/>
      <c r="S5" t="s">
        <v>856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1"/>
      <c r="J10" s="115"/>
    </row>
    <row r="11" spans="1:21">
      <c r="A11" s="114"/>
      <c r="B11" s="114" t="s">
        <v>711</v>
      </c>
      <c r="C11" s="120"/>
      <c r="D11" s="120"/>
      <c r="E11" s="115"/>
      <c r="F11" s="116"/>
      <c r="G11" s="116" t="s">
        <v>711</v>
      </c>
      <c r="H11" s="120"/>
      <c r="I11" s="142"/>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43">
        <v>45264</v>
      </c>
      <c r="J14" s="115"/>
    </row>
    <row r="15" spans="1:21">
      <c r="A15" s="114"/>
      <c r="B15" s="6" t="s">
        <v>6</v>
      </c>
      <c r="C15" s="7"/>
      <c r="D15" s="7"/>
      <c r="E15" s="8"/>
      <c r="F15" s="116"/>
      <c r="G15" s="9" t="s">
        <v>6</v>
      </c>
      <c r="H15" s="120"/>
      <c r="I15" s="144"/>
      <c r="J15" s="115"/>
    </row>
    <row r="16" spans="1:21">
      <c r="A16" s="114"/>
      <c r="B16" s="120"/>
      <c r="C16" s="120"/>
      <c r="D16" s="120"/>
      <c r="E16" s="120"/>
      <c r="F16" s="120"/>
      <c r="G16" s="120"/>
      <c r="H16" s="123" t="s">
        <v>142</v>
      </c>
      <c r="I16" s="129">
        <v>40976</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276</v>
      </c>
      <c r="J18" s="115"/>
    </row>
    <row r="19" spans="1:16">
      <c r="A19" s="114"/>
      <c r="B19" s="120"/>
      <c r="C19" s="120"/>
      <c r="D19" s="120"/>
      <c r="E19" s="120"/>
      <c r="F19" s="120"/>
      <c r="G19" s="120"/>
      <c r="H19" s="120"/>
      <c r="I19" s="120"/>
      <c r="J19" s="115"/>
      <c r="P19">
        <v>45264</v>
      </c>
    </row>
    <row r="20" spans="1:16">
      <c r="A20" s="114"/>
      <c r="B20" s="100" t="s">
        <v>198</v>
      </c>
      <c r="C20" s="100" t="s">
        <v>199</v>
      </c>
      <c r="D20" s="117" t="s">
        <v>200</v>
      </c>
      <c r="E20" s="145" t="s">
        <v>201</v>
      </c>
      <c r="F20" s="146"/>
      <c r="G20" s="100" t="s">
        <v>169</v>
      </c>
      <c r="H20" s="100" t="s">
        <v>202</v>
      </c>
      <c r="I20" s="100" t="s">
        <v>21</v>
      </c>
      <c r="J20" s="115"/>
    </row>
    <row r="21" spans="1:16">
      <c r="A21" s="114"/>
      <c r="B21" s="105"/>
      <c r="C21" s="105"/>
      <c r="D21" s="106"/>
      <c r="E21" s="147"/>
      <c r="F21" s="148"/>
      <c r="G21" s="105" t="s">
        <v>141</v>
      </c>
      <c r="H21" s="105"/>
      <c r="I21" s="105"/>
      <c r="J21" s="115"/>
    </row>
    <row r="22" spans="1:16" ht="108">
      <c r="A22" s="114"/>
      <c r="B22" s="107">
        <v>2</v>
      </c>
      <c r="C22" s="10" t="s">
        <v>716</v>
      </c>
      <c r="D22" s="118" t="s">
        <v>25</v>
      </c>
      <c r="E22" s="139" t="s">
        <v>583</v>
      </c>
      <c r="F22" s="140"/>
      <c r="G22" s="11" t="s">
        <v>717</v>
      </c>
      <c r="H22" s="14">
        <v>7.3</v>
      </c>
      <c r="I22" s="109">
        <f t="shared" ref="I22:I53" si="0">H22*B22</f>
        <v>14.6</v>
      </c>
      <c r="J22" s="115"/>
    </row>
    <row r="23" spans="1:16" ht="168">
      <c r="A23" s="114"/>
      <c r="B23" s="107">
        <v>71</v>
      </c>
      <c r="C23" s="10" t="s">
        <v>580</v>
      </c>
      <c r="D23" s="118"/>
      <c r="E23" s="139"/>
      <c r="F23" s="140"/>
      <c r="G23" s="11" t="s">
        <v>275</v>
      </c>
      <c r="H23" s="14">
        <v>11.82</v>
      </c>
      <c r="I23" s="109">
        <f t="shared" si="0"/>
        <v>839.22</v>
      </c>
      <c r="J23" s="115"/>
    </row>
    <row r="24" spans="1:16" ht="96">
      <c r="A24" s="114"/>
      <c r="B24" s="107">
        <v>2</v>
      </c>
      <c r="C24" s="10" t="s">
        <v>718</v>
      </c>
      <c r="D24" s="118" t="s">
        <v>719</v>
      </c>
      <c r="E24" s="139"/>
      <c r="F24" s="140"/>
      <c r="G24" s="11" t="s">
        <v>720</v>
      </c>
      <c r="H24" s="14">
        <v>32.33</v>
      </c>
      <c r="I24" s="109">
        <f t="shared" si="0"/>
        <v>64.66</v>
      </c>
      <c r="J24" s="115"/>
    </row>
    <row r="25" spans="1:16" ht="84">
      <c r="A25" s="114"/>
      <c r="B25" s="107">
        <v>32</v>
      </c>
      <c r="C25" s="10" t="s">
        <v>721</v>
      </c>
      <c r="D25" s="118" t="s">
        <v>25</v>
      </c>
      <c r="E25" s="139" t="s">
        <v>273</v>
      </c>
      <c r="F25" s="140"/>
      <c r="G25" s="11" t="s">
        <v>722</v>
      </c>
      <c r="H25" s="14">
        <v>4.87</v>
      </c>
      <c r="I25" s="109">
        <f t="shared" si="0"/>
        <v>155.84</v>
      </c>
      <c r="J25" s="115"/>
    </row>
    <row r="26" spans="1:16" ht="132">
      <c r="A26" s="114"/>
      <c r="B26" s="107">
        <v>15</v>
      </c>
      <c r="C26" s="10" t="s">
        <v>723</v>
      </c>
      <c r="D26" s="118" t="s">
        <v>107</v>
      </c>
      <c r="E26" s="139"/>
      <c r="F26" s="140"/>
      <c r="G26" s="11" t="s">
        <v>724</v>
      </c>
      <c r="H26" s="14">
        <v>11.82</v>
      </c>
      <c r="I26" s="109">
        <f t="shared" si="0"/>
        <v>177.3</v>
      </c>
      <c r="J26" s="115"/>
    </row>
    <row r="27" spans="1:16" ht="132">
      <c r="A27" s="114"/>
      <c r="B27" s="107">
        <v>2</v>
      </c>
      <c r="C27" s="10" t="s">
        <v>723</v>
      </c>
      <c r="D27" s="118" t="s">
        <v>210</v>
      </c>
      <c r="E27" s="139"/>
      <c r="F27" s="140"/>
      <c r="G27" s="11" t="s">
        <v>724</v>
      </c>
      <c r="H27" s="14">
        <v>11.82</v>
      </c>
      <c r="I27" s="109">
        <f t="shared" si="0"/>
        <v>23.64</v>
      </c>
      <c r="J27" s="115"/>
    </row>
    <row r="28" spans="1:16" ht="132">
      <c r="A28" s="114"/>
      <c r="B28" s="107">
        <v>2</v>
      </c>
      <c r="C28" s="10" t="s">
        <v>723</v>
      </c>
      <c r="D28" s="118" t="s">
        <v>267</v>
      </c>
      <c r="E28" s="139"/>
      <c r="F28" s="140"/>
      <c r="G28" s="11" t="s">
        <v>724</v>
      </c>
      <c r="H28" s="14">
        <v>11.82</v>
      </c>
      <c r="I28" s="109">
        <f t="shared" si="0"/>
        <v>23.64</v>
      </c>
      <c r="J28" s="115"/>
    </row>
    <row r="29" spans="1:16" ht="132">
      <c r="A29" s="114"/>
      <c r="B29" s="107">
        <v>2</v>
      </c>
      <c r="C29" s="10" t="s">
        <v>723</v>
      </c>
      <c r="D29" s="118" t="s">
        <v>268</v>
      </c>
      <c r="E29" s="139"/>
      <c r="F29" s="140"/>
      <c r="G29" s="11" t="s">
        <v>724</v>
      </c>
      <c r="H29" s="14">
        <v>11.82</v>
      </c>
      <c r="I29" s="109">
        <f t="shared" si="0"/>
        <v>23.64</v>
      </c>
      <c r="J29" s="115"/>
    </row>
    <row r="30" spans="1:16" ht="60">
      <c r="A30" s="114"/>
      <c r="B30" s="107">
        <v>2</v>
      </c>
      <c r="C30" s="10" t="s">
        <v>725</v>
      </c>
      <c r="D30" s="118" t="s">
        <v>726</v>
      </c>
      <c r="E30" s="139" t="s">
        <v>273</v>
      </c>
      <c r="F30" s="140"/>
      <c r="G30" s="11" t="s">
        <v>727</v>
      </c>
      <c r="H30" s="14">
        <v>18.07</v>
      </c>
      <c r="I30" s="109">
        <f t="shared" si="0"/>
        <v>36.14</v>
      </c>
      <c r="J30" s="115"/>
    </row>
    <row r="31" spans="1:16" ht="132">
      <c r="A31" s="114"/>
      <c r="B31" s="107">
        <v>4</v>
      </c>
      <c r="C31" s="10" t="s">
        <v>728</v>
      </c>
      <c r="D31" s="118" t="s">
        <v>729</v>
      </c>
      <c r="E31" s="139" t="s">
        <v>25</v>
      </c>
      <c r="F31" s="140"/>
      <c r="G31" s="11" t="s">
        <v>730</v>
      </c>
      <c r="H31" s="14">
        <v>6.6</v>
      </c>
      <c r="I31" s="109">
        <f t="shared" si="0"/>
        <v>26.4</v>
      </c>
      <c r="J31" s="115"/>
    </row>
    <row r="32" spans="1:16" ht="192">
      <c r="A32" s="114"/>
      <c r="B32" s="107">
        <v>2</v>
      </c>
      <c r="C32" s="10" t="s">
        <v>731</v>
      </c>
      <c r="D32" s="118" t="s">
        <v>29</v>
      </c>
      <c r="E32" s="139" t="s">
        <v>107</v>
      </c>
      <c r="F32" s="140"/>
      <c r="G32" s="11" t="s">
        <v>732</v>
      </c>
      <c r="H32" s="14">
        <v>15.99</v>
      </c>
      <c r="I32" s="109">
        <f t="shared" si="0"/>
        <v>31.98</v>
      </c>
      <c r="J32" s="115"/>
    </row>
    <row r="33" spans="1:10" ht="192">
      <c r="A33" s="114"/>
      <c r="B33" s="107">
        <v>1</v>
      </c>
      <c r="C33" s="10" t="s">
        <v>731</v>
      </c>
      <c r="D33" s="118" t="s">
        <v>29</v>
      </c>
      <c r="E33" s="139" t="s">
        <v>212</v>
      </c>
      <c r="F33" s="140"/>
      <c r="G33" s="11" t="s">
        <v>732</v>
      </c>
      <c r="H33" s="14">
        <v>15.99</v>
      </c>
      <c r="I33" s="109">
        <f t="shared" si="0"/>
        <v>15.99</v>
      </c>
      <c r="J33" s="115"/>
    </row>
    <row r="34" spans="1:10" ht="120">
      <c r="A34" s="114"/>
      <c r="B34" s="107">
        <v>3</v>
      </c>
      <c r="C34" s="10" t="s">
        <v>733</v>
      </c>
      <c r="D34" s="118" t="s">
        <v>37</v>
      </c>
      <c r="E34" s="139" t="s">
        <v>273</v>
      </c>
      <c r="F34" s="140"/>
      <c r="G34" s="11" t="s">
        <v>734</v>
      </c>
      <c r="H34" s="14">
        <v>25.72</v>
      </c>
      <c r="I34" s="109">
        <f t="shared" si="0"/>
        <v>77.16</v>
      </c>
      <c r="J34" s="115"/>
    </row>
    <row r="35" spans="1:10" ht="120">
      <c r="A35" s="114"/>
      <c r="B35" s="107">
        <v>3</v>
      </c>
      <c r="C35" s="10" t="s">
        <v>733</v>
      </c>
      <c r="D35" s="118" t="s">
        <v>37</v>
      </c>
      <c r="E35" s="139" t="s">
        <v>271</v>
      </c>
      <c r="F35" s="140"/>
      <c r="G35" s="11" t="s">
        <v>734</v>
      </c>
      <c r="H35" s="14">
        <v>25.72</v>
      </c>
      <c r="I35" s="109">
        <f t="shared" si="0"/>
        <v>77.16</v>
      </c>
      <c r="J35" s="115"/>
    </row>
    <row r="36" spans="1:10" ht="120">
      <c r="A36" s="114"/>
      <c r="B36" s="107">
        <v>3</v>
      </c>
      <c r="C36" s="10" t="s">
        <v>733</v>
      </c>
      <c r="D36" s="118" t="s">
        <v>37</v>
      </c>
      <c r="E36" s="139" t="s">
        <v>272</v>
      </c>
      <c r="F36" s="140"/>
      <c r="G36" s="11" t="s">
        <v>734</v>
      </c>
      <c r="H36" s="14">
        <v>25.72</v>
      </c>
      <c r="I36" s="109">
        <f t="shared" si="0"/>
        <v>77.16</v>
      </c>
      <c r="J36" s="115"/>
    </row>
    <row r="37" spans="1:10" ht="132">
      <c r="A37" s="114"/>
      <c r="B37" s="107">
        <v>2</v>
      </c>
      <c r="C37" s="10" t="s">
        <v>735</v>
      </c>
      <c r="D37" s="118" t="s">
        <v>23</v>
      </c>
      <c r="E37" s="139" t="s">
        <v>272</v>
      </c>
      <c r="F37" s="140"/>
      <c r="G37" s="11" t="s">
        <v>736</v>
      </c>
      <c r="H37" s="14">
        <v>20.51</v>
      </c>
      <c r="I37" s="109">
        <f t="shared" si="0"/>
        <v>41.02</v>
      </c>
      <c r="J37" s="115"/>
    </row>
    <row r="38" spans="1:10" ht="132">
      <c r="A38" s="114"/>
      <c r="B38" s="107">
        <v>2</v>
      </c>
      <c r="C38" s="10" t="s">
        <v>735</v>
      </c>
      <c r="D38" s="118" t="s">
        <v>25</v>
      </c>
      <c r="E38" s="139" t="s">
        <v>737</v>
      </c>
      <c r="F38" s="140"/>
      <c r="G38" s="11" t="s">
        <v>736</v>
      </c>
      <c r="H38" s="14">
        <v>20.51</v>
      </c>
      <c r="I38" s="109">
        <f t="shared" si="0"/>
        <v>41.02</v>
      </c>
      <c r="J38" s="115"/>
    </row>
    <row r="39" spans="1:10" ht="204">
      <c r="A39" s="114"/>
      <c r="B39" s="107">
        <v>1</v>
      </c>
      <c r="C39" s="10" t="s">
        <v>738</v>
      </c>
      <c r="D39" s="118" t="s">
        <v>29</v>
      </c>
      <c r="E39" s="139" t="s">
        <v>265</v>
      </c>
      <c r="F39" s="140"/>
      <c r="G39" s="11" t="s">
        <v>739</v>
      </c>
      <c r="H39" s="14">
        <v>57.7</v>
      </c>
      <c r="I39" s="109">
        <f t="shared" si="0"/>
        <v>57.7</v>
      </c>
      <c r="J39" s="115"/>
    </row>
    <row r="40" spans="1:10" ht="108">
      <c r="A40" s="114"/>
      <c r="B40" s="107">
        <v>3</v>
      </c>
      <c r="C40" s="10" t="s">
        <v>740</v>
      </c>
      <c r="D40" s="118" t="s">
        <v>37</v>
      </c>
      <c r="E40" s="139"/>
      <c r="F40" s="140"/>
      <c r="G40" s="11" t="s">
        <v>741</v>
      </c>
      <c r="H40" s="14">
        <v>8.69</v>
      </c>
      <c r="I40" s="109">
        <f t="shared" si="0"/>
        <v>26.07</v>
      </c>
      <c r="J40" s="115"/>
    </row>
    <row r="41" spans="1:10" ht="144">
      <c r="A41" s="114"/>
      <c r="B41" s="107">
        <v>2</v>
      </c>
      <c r="C41" s="10" t="s">
        <v>742</v>
      </c>
      <c r="D41" s="118" t="s">
        <v>37</v>
      </c>
      <c r="E41" s="139" t="s">
        <v>743</v>
      </c>
      <c r="F41" s="140"/>
      <c r="G41" s="11" t="s">
        <v>744</v>
      </c>
      <c r="H41" s="14">
        <v>25.72</v>
      </c>
      <c r="I41" s="109">
        <f t="shared" si="0"/>
        <v>51.44</v>
      </c>
      <c r="J41" s="115"/>
    </row>
    <row r="42" spans="1:10" ht="144">
      <c r="A42" s="114"/>
      <c r="B42" s="107">
        <v>4</v>
      </c>
      <c r="C42" s="10" t="s">
        <v>745</v>
      </c>
      <c r="D42" s="118" t="s">
        <v>35</v>
      </c>
      <c r="E42" s="139" t="s">
        <v>273</v>
      </c>
      <c r="F42" s="140"/>
      <c r="G42" s="11" t="s">
        <v>746</v>
      </c>
      <c r="H42" s="14">
        <v>25.72</v>
      </c>
      <c r="I42" s="109">
        <f t="shared" si="0"/>
        <v>102.88</v>
      </c>
      <c r="J42" s="115"/>
    </row>
    <row r="43" spans="1:10" ht="108">
      <c r="A43" s="114"/>
      <c r="B43" s="107">
        <v>6</v>
      </c>
      <c r="C43" s="10" t="s">
        <v>747</v>
      </c>
      <c r="D43" s="118" t="s">
        <v>26</v>
      </c>
      <c r="E43" s="139" t="s">
        <v>272</v>
      </c>
      <c r="F43" s="140"/>
      <c r="G43" s="11" t="s">
        <v>748</v>
      </c>
      <c r="H43" s="14">
        <v>20.51</v>
      </c>
      <c r="I43" s="109">
        <f t="shared" si="0"/>
        <v>123.06</v>
      </c>
      <c r="J43" s="115"/>
    </row>
    <row r="44" spans="1:10" ht="120">
      <c r="A44" s="114"/>
      <c r="B44" s="107">
        <v>4</v>
      </c>
      <c r="C44" s="10" t="s">
        <v>749</v>
      </c>
      <c r="D44" s="118" t="s">
        <v>27</v>
      </c>
      <c r="E44" s="139" t="s">
        <v>750</v>
      </c>
      <c r="F44" s="140"/>
      <c r="G44" s="11" t="s">
        <v>751</v>
      </c>
      <c r="H44" s="14">
        <v>20.51</v>
      </c>
      <c r="I44" s="109">
        <f t="shared" si="0"/>
        <v>82.04</v>
      </c>
      <c r="J44" s="115"/>
    </row>
    <row r="45" spans="1:10" ht="108">
      <c r="A45" s="114"/>
      <c r="B45" s="107">
        <v>2</v>
      </c>
      <c r="C45" s="10" t="s">
        <v>752</v>
      </c>
      <c r="D45" s="118" t="s">
        <v>27</v>
      </c>
      <c r="E45" s="139" t="s">
        <v>272</v>
      </c>
      <c r="F45" s="140"/>
      <c r="G45" s="11" t="s">
        <v>753</v>
      </c>
      <c r="H45" s="14">
        <v>20.51</v>
      </c>
      <c r="I45" s="109">
        <f t="shared" si="0"/>
        <v>41.02</v>
      </c>
      <c r="J45" s="115"/>
    </row>
    <row r="46" spans="1:10" ht="180">
      <c r="A46" s="114"/>
      <c r="B46" s="107">
        <v>2</v>
      </c>
      <c r="C46" s="10" t="s">
        <v>662</v>
      </c>
      <c r="D46" s="118" t="s">
        <v>23</v>
      </c>
      <c r="E46" s="139" t="s">
        <v>107</v>
      </c>
      <c r="F46" s="140"/>
      <c r="G46" s="11" t="s">
        <v>754</v>
      </c>
      <c r="H46" s="14">
        <v>29.89</v>
      </c>
      <c r="I46" s="109">
        <f t="shared" si="0"/>
        <v>59.78</v>
      </c>
      <c r="J46" s="115"/>
    </row>
    <row r="47" spans="1:10" ht="108">
      <c r="A47" s="114"/>
      <c r="B47" s="107">
        <v>2</v>
      </c>
      <c r="C47" s="10" t="s">
        <v>755</v>
      </c>
      <c r="D47" s="118" t="s">
        <v>25</v>
      </c>
      <c r="E47" s="139"/>
      <c r="F47" s="140"/>
      <c r="G47" s="11" t="s">
        <v>756</v>
      </c>
      <c r="H47" s="14">
        <v>13.56</v>
      </c>
      <c r="I47" s="109">
        <f t="shared" si="0"/>
        <v>27.12</v>
      </c>
      <c r="J47" s="115"/>
    </row>
    <row r="48" spans="1:10" ht="120">
      <c r="A48" s="114"/>
      <c r="B48" s="107">
        <v>4</v>
      </c>
      <c r="C48" s="10" t="s">
        <v>757</v>
      </c>
      <c r="D48" s="118" t="s">
        <v>23</v>
      </c>
      <c r="E48" s="139" t="s">
        <v>273</v>
      </c>
      <c r="F48" s="140"/>
      <c r="G48" s="11" t="s">
        <v>758</v>
      </c>
      <c r="H48" s="14">
        <v>20.51</v>
      </c>
      <c r="I48" s="109">
        <f t="shared" si="0"/>
        <v>82.04</v>
      </c>
      <c r="J48" s="115"/>
    </row>
    <row r="49" spans="1:10" ht="144">
      <c r="A49" s="114"/>
      <c r="B49" s="107">
        <v>2</v>
      </c>
      <c r="C49" s="10" t="s">
        <v>759</v>
      </c>
      <c r="D49" s="118" t="s">
        <v>27</v>
      </c>
      <c r="E49" s="139"/>
      <c r="F49" s="140"/>
      <c r="G49" s="11" t="s">
        <v>760</v>
      </c>
      <c r="H49" s="14">
        <v>20.51</v>
      </c>
      <c r="I49" s="109">
        <f t="shared" si="0"/>
        <v>41.02</v>
      </c>
      <c r="J49" s="115"/>
    </row>
    <row r="50" spans="1:10" ht="192">
      <c r="A50" s="114"/>
      <c r="B50" s="107">
        <v>1</v>
      </c>
      <c r="C50" s="10" t="s">
        <v>761</v>
      </c>
      <c r="D50" s="118" t="s">
        <v>107</v>
      </c>
      <c r="E50" s="139" t="s">
        <v>110</v>
      </c>
      <c r="F50" s="140"/>
      <c r="G50" s="11" t="s">
        <v>857</v>
      </c>
      <c r="H50" s="14">
        <v>51.79</v>
      </c>
      <c r="I50" s="109">
        <f t="shared" si="0"/>
        <v>51.79</v>
      </c>
      <c r="J50" s="115"/>
    </row>
    <row r="51" spans="1:10" ht="192">
      <c r="A51" s="114"/>
      <c r="B51" s="107">
        <v>3</v>
      </c>
      <c r="C51" s="10" t="s">
        <v>761</v>
      </c>
      <c r="D51" s="118" t="s">
        <v>210</v>
      </c>
      <c r="E51" s="139" t="s">
        <v>110</v>
      </c>
      <c r="F51" s="140"/>
      <c r="G51" s="11" t="s">
        <v>857</v>
      </c>
      <c r="H51" s="14">
        <v>51.79</v>
      </c>
      <c r="I51" s="109">
        <f t="shared" si="0"/>
        <v>155.37</v>
      </c>
      <c r="J51" s="115"/>
    </row>
    <row r="52" spans="1:10" ht="192">
      <c r="A52" s="114"/>
      <c r="B52" s="107">
        <v>1</v>
      </c>
      <c r="C52" s="10" t="s">
        <v>761</v>
      </c>
      <c r="D52" s="118" t="s">
        <v>212</v>
      </c>
      <c r="E52" s="139" t="s">
        <v>273</v>
      </c>
      <c r="F52" s="140"/>
      <c r="G52" s="11" t="s">
        <v>857</v>
      </c>
      <c r="H52" s="14">
        <v>51.79</v>
      </c>
      <c r="I52" s="109">
        <f t="shared" si="0"/>
        <v>51.79</v>
      </c>
      <c r="J52" s="115"/>
    </row>
    <row r="53" spans="1:10" ht="192">
      <c r="A53" s="114"/>
      <c r="B53" s="107">
        <v>1</v>
      </c>
      <c r="C53" s="10" t="s">
        <v>761</v>
      </c>
      <c r="D53" s="118" t="s">
        <v>270</v>
      </c>
      <c r="E53" s="139" t="s">
        <v>110</v>
      </c>
      <c r="F53" s="140"/>
      <c r="G53" s="11" t="s">
        <v>857</v>
      </c>
      <c r="H53" s="14">
        <v>51.79</v>
      </c>
      <c r="I53" s="109">
        <f t="shared" si="0"/>
        <v>51.79</v>
      </c>
      <c r="J53" s="115"/>
    </row>
    <row r="54" spans="1:10" ht="192">
      <c r="A54" s="114"/>
      <c r="B54" s="107">
        <v>1</v>
      </c>
      <c r="C54" s="10" t="s">
        <v>761</v>
      </c>
      <c r="D54" s="118" t="s">
        <v>311</v>
      </c>
      <c r="E54" s="139" t="s">
        <v>110</v>
      </c>
      <c r="F54" s="140"/>
      <c r="G54" s="11" t="s">
        <v>857</v>
      </c>
      <c r="H54" s="14">
        <v>51.79</v>
      </c>
      <c r="I54" s="109">
        <f t="shared" ref="I54:I85" si="1">H54*B54</f>
        <v>51.79</v>
      </c>
      <c r="J54" s="115"/>
    </row>
    <row r="55" spans="1:10" ht="108">
      <c r="A55" s="114"/>
      <c r="B55" s="107">
        <v>16</v>
      </c>
      <c r="C55" s="10" t="s">
        <v>762</v>
      </c>
      <c r="D55" s="118" t="s">
        <v>25</v>
      </c>
      <c r="E55" s="139"/>
      <c r="F55" s="140"/>
      <c r="G55" s="11" t="s">
        <v>763</v>
      </c>
      <c r="H55" s="14">
        <v>10.08</v>
      </c>
      <c r="I55" s="109">
        <f t="shared" si="1"/>
        <v>161.28</v>
      </c>
      <c r="J55" s="115"/>
    </row>
    <row r="56" spans="1:10" ht="108">
      <c r="A56" s="114"/>
      <c r="B56" s="107">
        <v>8</v>
      </c>
      <c r="C56" s="10" t="s">
        <v>764</v>
      </c>
      <c r="D56" s="118" t="s">
        <v>25</v>
      </c>
      <c r="E56" s="139"/>
      <c r="F56" s="140"/>
      <c r="G56" s="11" t="s">
        <v>765</v>
      </c>
      <c r="H56" s="14">
        <v>10.78</v>
      </c>
      <c r="I56" s="109">
        <f t="shared" si="1"/>
        <v>86.24</v>
      </c>
      <c r="J56" s="115"/>
    </row>
    <row r="57" spans="1:10" ht="108">
      <c r="A57" s="114"/>
      <c r="B57" s="107">
        <v>8</v>
      </c>
      <c r="C57" s="10" t="s">
        <v>764</v>
      </c>
      <c r="D57" s="118" t="s">
        <v>26</v>
      </c>
      <c r="E57" s="139"/>
      <c r="F57" s="140"/>
      <c r="G57" s="11" t="s">
        <v>765</v>
      </c>
      <c r="H57" s="14">
        <v>10.78</v>
      </c>
      <c r="I57" s="109">
        <f t="shared" si="1"/>
        <v>86.24</v>
      </c>
      <c r="J57" s="115"/>
    </row>
    <row r="58" spans="1:10" ht="108">
      <c r="A58" s="114"/>
      <c r="B58" s="107">
        <v>2</v>
      </c>
      <c r="C58" s="10" t="s">
        <v>766</v>
      </c>
      <c r="D58" s="118" t="s">
        <v>25</v>
      </c>
      <c r="E58" s="139"/>
      <c r="F58" s="140"/>
      <c r="G58" s="11" t="s">
        <v>767</v>
      </c>
      <c r="H58" s="14">
        <v>13.56</v>
      </c>
      <c r="I58" s="109">
        <f t="shared" si="1"/>
        <v>27.12</v>
      </c>
      <c r="J58" s="115"/>
    </row>
    <row r="59" spans="1:10" ht="108">
      <c r="A59" s="114"/>
      <c r="B59" s="107">
        <v>2</v>
      </c>
      <c r="C59" s="10" t="s">
        <v>766</v>
      </c>
      <c r="D59" s="118" t="s">
        <v>26</v>
      </c>
      <c r="E59" s="139"/>
      <c r="F59" s="140"/>
      <c r="G59" s="11" t="s">
        <v>767</v>
      </c>
      <c r="H59" s="14">
        <v>13.56</v>
      </c>
      <c r="I59" s="109">
        <f t="shared" si="1"/>
        <v>27.12</v>
      </c>
      <c r="J59" s="115"/>
    </row>
    <row r="60" spans="1:10" ht="144">
      <c r="A60" s="114"/>
      <c r="B60" s="107">
        <v>2</v>
      </c>
      <c r="C60" s="10" t="s">
        <v>768</v>
      </c>
      <c r="D60" s="118" t="s">
        <v>25</v>
      </c>
      <c r="E60" s="139" t="s">
        <v>273</v>
      </c>
      <c r="F60" s="140"/>
      <c r="G60" s="11" t="s">
        <v>769</v>
      </c>
      <c r="H60" s="14">
        <v>20.51</v>
      </c>
      <c r="I60" s="109">
        <f t="shared" si="1"/>
        <v>41.02</v>
      </c>
      <c r="J60" s="115"/>
    </row>
    <row r="61" spans="1:10" ht="144">
      <c r="A61" s="114"/>
      <c r="B61" s="107">
        <v>2</v>
      </c>
      <c r="C61" s="10" t="s">
        <v>770</v>
      </c>
      <c r="D61" s="118" t="s">
        <v>25</v>
      </c>
      <c r="E61" s="139"/>
      <c r="F61" s="140"/>
      <c r="G61" s="11" t="s">
        <v>771</v>
      </c>
      <c r="H61" s="14">
        <v>20.51</v>
      </c>
      <c r="I61" s="109">
        <f t="shared" si="1"/>
        <v>41.02</v>
      </c>
      <c r="J61" s="115"/>
    </row>
    <row r="62" spans="1:10" ht="144">
      <c r="A62" s="114"/>
      <c r="B62" s="107">
        <v>6</v>
      </c>
      <c r="C62" s="10" t="s">
        <v>770</v>
      </c>
      <c r="D62" s="118" t="s">
        <v>26</v>
      </c>
      <c r="E62" s="139"/>
      <c r="F62" s="140"/>
      <c r="G62" s="11" t="s">
        <v>771</v>
      </c>
      <c r="H62" s="14">
        <v>20.51</v>
      </c>
      <c r="I62" s="109">
        <f t="shared" si="1"/>
        <v>123.06</v>
      </c>
      <c r="J62" s="115"/>
    </row>
    <row r="63" spans="1:10" ht="144">
      <c r="A63" s="114"/>
      <c r="B63" s="107">
        <v>2</v>
      </c>
      <c r="C63" s="10" t="s">
        <v>772</v>
      </c>
      <c r="D63" s="118" t="s">
        <v>25</v>
      </c>
      <c r="E63" s="139"/>
      <c r="F63" s="140"/>
      <c r="G63" s="11" t="s">
        <v>773</v>
      </c>
      <c r="H63" s="14">
        <v>20.51</v>
      </c>
      <c r="I63" s="109">
        <f t="shared" si="1"/>
        <v>41.02</v>
      </c>
      <c r="J63" s="115"/>
    </row>
    <row r="64" spans="1:10" ht="132">
      <c r="A64" s="114"/>
      <c r="B64" s="107">
        <v>12</v>
      </c>
      <c r="C64" s="10" t="s">
        <v>774</v>
      </c>
      <c r="D64" s="118" t="s">
        <v>25</v>
      </c>
      <c r="E64" s="139" t="s">
        <v>272</v>
      </c>
      <c r="F64" s="140"/>
      <c r="G64" s="11" t="s">
        <v>775</v>
      </c>
      <c r="H64" s="14">
        <v>22.94</v>
      </c>
      <c r="I64" s="109">
        <f t="shared" si="1"/>
        <v>275.28000000000003</v>
      </c>
      <c r="J64" s="115"/>
    </row>
    <row r="65" spans="1:10" ht="132">
      <c r="A65" s="114"/>
      <c r="B65" s="107">
        <v>4</v>
      </c>
      <c r="C65" s="10" t="s">
        <v>774</v>
      </c>
      <c r="D65" s="118" t="s">
        <v>26</v>
      </c>
      <c r="E65" s="139" t="s">
        <v>273</v>
      </c>
      <c r="F65" s="140"/>
      <c r="G65" s="11" t="s">
        <v>775</v>
      </c>
      <c r="H65" s="14">
        <v>22.94</v>
      </c>
      <c r="I65" s="109">
        <f t="shared" si="1"/>
        <v>91.76</v>
      </c>
      <c r="J65" s="115"/>
    </row>
    <row r="66" spans="1:10" ht="132">
      <c r="A66" s="114"/>
      <c r="B66" s="107">
        <v>2</v>
      </c>
      <c r="C66" s="10" t="s">
        <v>776</v>
      </c>
      <c r="D66" s="118" t="s">
        <v>23</v>
      </c>
      <c r="E66" s="139" t="s">
        <v>272</v>
      </c>
      <c r="F66" s="140"/>
      <c r="G66" s="11" t="s">
        <v>777</v>
      </c>
      <c r="H66" s="14">
        <v>23.98</v>
      </c>
      <c r="I66" s="109">
        <f t="shared" si="1"/>
        <v>47.96</v>
      </c>
      <c r="J66" s="115"/>
    </row>
    <row r="67" spans="1:10" ht="120">
      <c r="A67" s="114"/>
      <c r="B67" s="107">
        <v>8</v>
      </c>
      <c r="C67" s="10" t="s">
        <v>778</v>
      </c>
      <c r="D67" s="118" t="s">
        <v>26</v>
      </c>
      <c r="E67" s="139" t="s">
        <v>273</v>
      </c>
      <c r="F67" s="140"/>
      <c r="G67" s="11" t="s">
        <v>779</v>
      </c>
      <c r="H67" s="14">
        <v>22.25</v>
      </c>
      <c r="I67" s="109">
        <f t="shared" si="1"/>
        <v>178</v>
      </c>
      <c r="J67" s="115"/>
    </row>
    <row r="68" spans="1:10" ht="120">
      <c r="A68" s="114"/>
      <c r="B68" s="107">
        <v>2</v>
      </c>
      <c r="C68" s="10" t="s">
        <v>780</v>
      </c>
      <c r="D68" s="118" t="s">
        <v>25</v>
      </c>
      <c r="E68" s="139" t="s">
        <v>273</v>
      </c>
      <c r="F68" s="140"/>
      <c r="G68" s="11" t="s">
        <v>781</v>
      </c>
      <c r="H68" s="14">
        <v>22.25</v>
      </c>
      <c r="I68" s="109">
        <f t="shared" si="1"/>
        <v>44.5</v>
      </c>
      <c r="J68" s="115"/>
    </row>
    <row r="69" spans="1:10" ht="120">
      <c r="A69" s="114"/>
      <c r="B69" s="107">
        <v>10</v>
      </c>
      <c r="C69" s="10" t="s">
        <v>780</v>
      </c>
      <c r="D69" s="118" t="s">
        <v>26</v>
      </c>
      <c r="E69" s="139" t="s">
        <v>273</v>
      </c>
      <c r="F69" s="140"/>
      <c r="G69" s="11" t="s">
        <v>781</v>
      </c>
      <c r="H69" s="14">
        <v>22.25</v>
      </c>
      <c r="I69" s="109">
        <f t="shared" si="1"/>
        <v>222.5</v>
      </c>
      <c r="J69" s="115"/>
    </row>
    <row r="70" spans="1:10" ht="120">
      <c r="A70" s="114"/>
      <c r="B70" s="107">
        <v>2</v>
      </c>
      <c r="C70" s="10" t="s">
        <v>780</v>
      </c>
      <c r="D70" s="118" t="s">
        <v>27</v>
      </c>
      <c r="E70" s="139" t="s">
        <v>273</v>
      </c>
      <c r="F70" s="140"/>
      <c r="G70" s="11" t="s">
        <v>781</v>
      </c>
      <c r="H70" s="14">
        <v>22.25</v>
      </c>
      <c r="I70" s="109">
        <f t="shared" si="1"/>
        <v>44.5</v>
      </c>
      <c r="J70" s="115"/>
    </row>
    <row r="71" spans="1:10" ht="120">
      <c r="A71" s="114"/>
      <c r="B71" s="107">
        <v>16</v>
      </c>
      <c r="C71" s="10" t="s">
        <v>782</v>
      </c>
      <c r="D71" s="118" t="s">
        <v>23</v>
      </c>
      <c r="E71" s="139"/>
      <c r="F71" s="140"/>
      <c r="G71" s="11" t="s">
        <v>858</v>
      </c>
      <c r="H71" s="14">
        <v>4.87</v>
      </c>
      <c r="I71" s="109">
        <f t="shared" si="1"/>
        <v>77.92</v>
      </c>
      <c r="J71" s="115"/>
    </row>
    <row r="72" spans="1:10" ht="120">
      <c r="A72" s="114"/>
      <c r="B72" s="107">
        <v>27</v>
      </c>
      <c r="C72" s="10" t="s">
        <v>782</v>
      </c>
      <c r="D72" s="118" t="s">
        <v>25</v>
      </c>
      <c r="E72" s="139"/>
      <c r="F72" s="140"/>
      <c r="G72" s="11" t="s">
        <v>858</v>
      </c>
      <c r="H72" s="14">
        <v>4.87</v>
      </c>
      <c r="I72" s="109">
        <f t="shared" si="1"/>
        <v>131.49</v>
      </c>
      <c r="J72" s="115"/>
    </row>
    <row r="73" spans="1:10" ht="120">
      <c r="A73" s="114"/>
      <c r="B73" s="107">
        <v>2</v>
      </c>
      <c r="C73" s="10" t="s">
        <v>782</v>
      </c>
      <c r="D73" s="118" t="s">
        <v>27</v>
      </c>
      <c r="E73" s="139"/>
      <c r="F73" s="140"/>
      <c r="G73" s="11" t="s">
        <v>858</v>
      </c>
      <c r="H73" s="14">
        <v>4.87</v>
      </c>
      <c r="I73" s="109">
        <f t="shared" si="1"/>
        <v>9.74</v>
      </c>
      <c r="J73" s="115"/>
    </row>
    <row r="74" spans="1:10" ht="96">
      <c r="A74" s="114"/>
      <c r="B74" s="107">
        <v>4</v>
      </c>
      <c r="C74" s="10" t="s">
        <v>783</v>
      </c>
      <c r="D74" s="118" t="s">
        <v>25</v>
      </c>
      <c r="E74" s="139" t="s">
        <v>273</v>
      </c>
      <c r="F74" s="140"/>
      <c r="G74" s="11" t="s">
        <v>784</v>
      </c>
      <c r="H74" s="14">
        <v>8.34</v>
      </c>
      <c r="I74" s="109">
        <f t="shared" si="1"/>
        <v>33.36</v>
      </c>
      <c r="J74" s="115"/>
    </row>
    <row r="75" spans="1:10" ht="96">
      <c r="A75" s="114"/>
      <c r="B75" s="107">
        <v>20</v>
      </c>
      <c r="C75" s="10" t="s">
        <v>783</v>
      </c>
      <c r="D75" s="118" t="s">
        <v>26</v>
      </c>
      <c r="E75" s="139" t="s">
        <v>273</v>
      </c>
      <c r="F75" s="140"/>
      <c r="G75" s="11" t="s">
        <v>784</v>
      </c>
      <c r="H75" s="14">
        <v>8.34</v>
      </c>
      <c r="I75" s="109">
        <f t="shared" si="1"/>
        <v>166.8</v>
      </c>
      <c r="J75" s="115"/>
    </row>
    <row r="76" spans="1:10" ht="96">
      <c r="A76" s="114"/>
      <c r="B76" s="107">
        <v>2</v>
      </c>
      <c r="C76" s="10" t="s">
        <v>785</v>
      </c>
      <c r="D76" s="118" t="s">
        <v>25</v>
      </c>
      <c r="E76" s="139" t="s">
        <v>273</v>
      </c>
      <c r="F76" s="140"/>
      <c r="G76" s="11" t="s">
        <v>786</v>
      </c>
      <c r="H76" s="14">
        <v>9.0399999999999991</v>
      </c>
      <c r="I76" s="109">
        <f t="shared" si="1"/>
        <v>18.079999999999998</v>
      </c>
      <c r="J76" s="115"/>
    </row>
    <row r="77" spans="1:10" ht="96">
      <c r="A77" s="114"/>
      <c r="B77" s="107">
        <v>16</v>
      </c>
      <c r="C77" s="10" t="s">
        <v>785</v>
      </c>
      <c r="D77" s="118" t="s">
        <v>26</v>
      </c>
      <c r="E77" s="139" t="s">
        <v>273</v>
      </c>
      <c r="F77" s="140"/>
      <c r="G77" s="11" t="s">
        <v>786</v>
      </c>
      <c r="H77" s="14">
        <v>9.0399999999999991</v>
      </c>
      <c r="I77" s="109">
        <f t="shared" si="1"/>
        <v>144.63999999999999</v>
      </c>
      <c r="J77" s="115"/>
    </row>
    <row r="78" spans="1:10" ht="84">
      <c r="A78" s="114"/>
      <c r="B78" s="107">
        <v>6</v>
      </c>
      <c r="C78" s="10" t="s">
        <v>787</v>
      </c>
      <c r="D78" s="118" t="s">
        <v>26</v>
      </c>
      <c r="E78" s="139" t="s">
        <v>110</v>
      </c>
      <c r="F78" s="140"/>
      <c r="G78" s="11" t="s">
        <v>788</v>
      </c>
      <c r="H78" s="14">
        <v>9.0399999999999991</v>
      </c>
      <c r="I78" s="109">
        <f t="shared" si="1"/>
        <v>54.239999999999995</v>
      </c>
      <c r="J78" s="115"/>
    </row>
    <row r="79" spans="1:10" ht="84">
      <c r="A79" s="114"/>
      <c r="B79" s="107">
        <v>28</v>
      </c>
      <c r="C79" s="10" t="s">
        <v>787</v>
      </c>
      <c r="D79" s="118" t="s">
        <v>27</v>
      </c>
      <c r="E79" s="139" t="s">
        <v>110</v>
      </c>
      <c r="F79" s="140"/>
      <c r="G79" s="11" t="s">
        <v>788</v>
      </c>
      <c r="H79" s="14">
        <v>9.0399999999999991</v>
      </c>
      <c r="I79" s="109">
        <f t="shared" si="1"/>
        <v>253.11999999999998</v>
      </c>
      <c r="J79" s="115"/>
    </row>
    <row r="80" spans="1:10" ht="156">
      <c r="A80" s="114"/>
      <c r="B80" s="107">
        <v>2</v>
      </c>
      <c r="C80" s="10" t="s">
        <v>789</v>
      </c>
      <c r="D80" s="118" t="s">
        <v>265</v>
      </c>
      <c r="E80" s="139"/>
      <c r="F80" s="140"/>
      <c r="G80" s="11" t="s">
        <v>790</v>
      </c>
      <c r="H80" s="14">
        <v>18.77</v>
      </c>
      <c r="I80" s="109">
        <f t="shared" si="1"/>
        <v>37.54</v>
      </c>
      <c r="J80" s="115"/>
    </row>
    <row r="81" spans="1:10" ht="96">
      <c r="A81" s="114"/>
      <c r="B81" s="107">
        <v>2</v>
      </c>
      <c r="C81" s="10" t="s">
        <v>791</v>
      </c>
      <c r="D81" s="118" t="s">
        <v>294</v>
      </c>
      <c r="E81" s="139" t="s">
        <v>273</v>
      </c>
      <c r="F81" s="140"/>
      <c r="G81" s="11" t="s">
        <v>792</v>
      </c>
      <c r="H81" s="14">
        <v>23.98</v>
      </c>
      <c r="I81" s="109">
        <f t="shared" si="1"/>
        <v>47.96</v>
      </c>
      <c r="J81" s="115"/>
    </row>
    <row r="82" spans="1:10" ht="60">
      <c r="A82" s="114"/>
      <c r="B82" s="107">
        <v>6</v>
      </c>
      <c r="C82" s="10" t="s">
        <v>793</v>
      </c>
      <c r="D82" s="118" t="s">
        <v>294</v>
      </c>
      <c r="E82" s="139" t="s">
        <v>743</v>
      </c>
      <c r="F82" s="140"/>
      <c r="G82" s="11" t="s">
        <v>794</v>
      </c>
      <c r="H82" s="14">
        <v>11.82</v>
      </c>
      <c r="I82" s="109">
        <f t="shared" si="1"/>
        <v>70.92</v>
      </c>
      <c r="J82" s="115"/>
    </row>
    <row r="83" spans="1:10" ht="60">
      <c r="A83" s="114"/>
      <c r="B83" s="107">
        <v>4</v>
      </c>
      <c r="C83" s="10" t="s">
        <v>793</v>
      </c>
      <c r="D83" s="118" t="s">
        <v>294</v>
      </c>
      <c r="E83" s="139" t="s">
        <v>750</v>
      </c>
      <c r="F83" s="140"/>
      <c r="G83" s="11" t="s">
        <v>794</v>
      </c>
      <c r="H83" s="14">
        <v>11.82</v>
      </c>
      <c r="I83" s="109">
        <f t="shared" si="1"/>
        <v>47.28</v>
      </c>
      <c r="J83" s="115"/>
    </row>
    <row r="84" spans="1:10" ht="108">
      <c r="A84" s="114"/>
      <c r="B84" s="107">
        <v>2</v>
      </c>
      <c r="C84" s="10" t="s">
        <v>795</v>
      </c>
      <c r="D84" s="118" t="s">
        <v>23</v>
      </c>
      <c r="E84" s="139"/>
      <c r="F84" s="140"/>
      <c r="G84" s="11" t="s">
        <v>796</v>
      </c>
      <c r="H84" s="14">
        <v>10.08</v>
      </c>
      <c r="I84" s="109">
        <f t="shared" si="1"/>
        <v>20.16</v>
      </c>
      <c r="J84" s="115"/>
    </row>
    <row r="85" spans="1:10" ht="192">
      <c r="A85" s="114"/>
      <c r="B85" s="107">
        <v>3</v>
      </c>
      <c r="C85" s="10" t="s">
        <v>797</v>
      </c>
      <c r="D85" s="118" t="s">
        <v>230</v>
      </c>
      <c r="E85" s="139" t="s">
        <v>107</v>
      </c>
      <c r="F85" s="140"/>
      <c r="G85" s="11" t="s">
        <v>798</v>
      </c>
      <c r="H85" s="14">
        <v>29.2</v>
      </c>
      <c r="I85" s="109">
        <f t="shared" si="1"/>
        <v>87.6</v>
      </c>
      <c r="J85" s="115"/>
    </row>
    <row r="86" spans="1:10" ht="120">
      <c r="A86" s="114"/>
      <c r="B86" s="107">
        <v>4</v>
      </c>
      <c r="C86" s="10" t="s">
        <v>799</v>
      </c>
      <c r="D86" s="118" t="s">
        <v>25</v>
      </c>
      <c r="E86" s="139" t="s">
        <v>273</v>
      </c>
      <c r="F86" s="140"/>
      <c r="G86" s="11" t="s">
        <v>800</v>
      </c>
      <c r="H86" s="14">
        <v>20.51</v>
      </c>
      <c r="I86" s="109">
        <f t="shared" ref="I86:I112" si="2">H86*B86</f>
        <v>82.04</v>
      </c>
      <c r="J86" s="115"/>
    </row>
    <row r="87" spans="1:10" ht="168">
      <c r="A87" s="114"/>
      <c r="B87" s="107">
        <v>6</v>
      </c>
      <c r="C87" s="10" t="s">
        <v>801</v>
      </c>
      <c r="D87" s="118" t="s">
        <v>802</v>
      </c>
      <c r="E87" s="139"/>
      <c r="F87" s="140"/>
      <c r="G87" s="11" t="s">
        <v>803</v>
      </c>
      <c r="H87" s="14">
        <v>4.87</v>
      </c>
      <c r="I87" s="109">
        <f t="shared" si="2"/>
        <v>29.22</v>
      </c>
      <c r="J87" s="115"/>
    </row>
    <row r="88" spans="1:10" ht="132">
      <c r="A88" s="114"/>
      <c r="B88" s="107">
        <v>3</v>
      </c>
      <c r="C88" s="10" t="s">
        <v>804</v>
      </c>
      <c r="D88" s="118"/>
      <c r="E88" s="139"/>
      <c r="F88" s="140"/>
      <c r="G88" s="11" t="s">
        <v>805</v>
      </c>
      <c r="H88" s="14">
        <v>4.87</v>
      </c>
      <c r="I88" s="109">
        <f t="shared" si="2"/>
        <v>14.61</v>
      </c>
      <c r="J88" s="115"/>
    </row>
    <row r="89" spans="1:10" ht="60">
      <c r="A89" s="114"/>
      <c r="B89" s="107">
        <v>2</v>
      </c>
      <c r="C89" s="10" t="s">
        <v>806</v>
      </c>
      <c r="D89" s="118" t="s">
        <v>807</v>
      </c>
      <c r="E89" s="139"/>
      <c r="F89" s="140"/>
      <c r="G89" s="11" t="s">
        <v>808</v>
      </c>
      <c r="H89" s="14">
        <v>48.32</v>
      </c>
      <c r="I89" s="109">
        <f t="shared" si="2"/>
        <v>96.64</v>
      </c>
      <c r="J89" s="115"/>
    </row>
    <row r="90" spans="1:10" ht="96">
      <c r="A90" s="114"/>
      <c r="B90" s="107">
        <v>1</v>
      </c>
      <c r="C90" s="10" t="s">
        <v>809</v>
      </c>
      <c r="D90" s="118" t="s">
        <v>26</v>
      </c>
      <c r="E90" s="139" t="s">
        <v>273</v>
      </c>
      <c r="F90" s="140"/>
      <c r="G90" s="11" t="s">
        <v>810</v>
      </c>
      <c r="H90" s="14">
        <v>69.17</v>
      </c>
      <c r="I90" s="109">
        <f t="shared" si="2"/>
        <v>69.17</v>
      </c>
      <c r="J90" s="115"/>
    </row>
    <row r="91" spans="1:10" ht="108">
      <c r="A91" s="114"/>
      <c r="B91" s="107">
        <v>4</v>
      </c>
      <c r="C91" s="10" t="s">
        <v>811</v>
      </c>
      <c r="D91" s="118" t="s">
        <v>812</v>
      </c>
      <c r="E91" s="139" t="s">
        <v>273</v>
      </c>
      <c r="F91" s="140"/>
      <c r="G91" s="11" t="s">
        <v>813</v>
      </c>
      <c r="H91" s="14">
        <v>23.98</v>
      </c>
      <c r="I91" s="109">
        <f t="shared" si="2"/>
        <v>95.92</v>
      </c>
      <c r="J91" s="115"/>
    </row>
    <row r="92" spans="1:10" ht="96">
      <c r="A92" s="114"/>
      <c r="B92" s="107">
        <v>2</v>
      </c>
      <c r="C92" s="10" t="s">
        <v>814</v>
      </c>
      <c r="D92" s="118" t="s">
        <v>25</v>
      </c>
      <c r="E92" s="139"/>
      <c r="F92" s="140"/>
      <c r="G92" s="11" t="s">
        <v>815</v>
      </c>
      <c r="H92" s="14">
        <v>12.51</v>
      </c>
      <c r="I92" s="109">
        <f t="shared" si="2"/>
        <v>25.02</v>
      </c>
      <c r="J92" s="115"/>
    </row>
    <row r="93" spans="1:10" ht="96">
      <c r="A93" s="114"/>
      <c r="B93" s="107">
        <v>4</v>
      </c>
      <c r="C93" s="10" t="s">
        <v>816</v>
      </c>
      <c r="D93" s="118" t="s">
        <v>25</v>
      </c>
      <c r="E93" s="139"/>
      <c r="F93" s="140"/>
      <c r="G93" s="11" t="s">
        <v>817</v>
      </c>
      <c r="H93" s="14">
        <v>13.56</v>
      </c>
      <c r="I93" s="109">
        <f t="shared" si="2"/>
        <v>54.24</v>
      </c>
      <c r="J93" s="115"/>
    </row>
    <row r="94" spans="1:10" ht="108">
      <c r="A94" s="114"/>
      <c r="B94" s="107">
        <v>2</v>
      </c>
      <c r="C94" s="10" t="s">
        <v>818</v>
      </c>
      <c r="D94" s="118" t="s">
        <v>23</v>
      </c>
      <c r="E94" s="139"/>
      <c r="F94" s="140"/>
      <c r="G94" s="11" t="s">
        <v>819</v>
      </c>
      <c r="H94" s="14">
        <v>10.08</v>
      </c>
      <c r="I94" s="109">
        <f t="shared" si="2"/>
        <v>20.16</v>
      </c>
      <c r="J94" s="115"/>
    </row>
    <row r="95" spans="1:10" ht="108">
      <c r="A95" s="114"/>
      <c r="B95" s="107">
        <v>5</v>
      </c>
      <c r="C95" s="10" t="s">
        <v>644</v>
      </c>
      <c r="D95" s="118" t="s">
        <v>635</v>
      </c>
      <c r="E95" s="139"/>
      <c r="F95" s="140"/>
      <c r="G95" s="11" t="s">
        <v>646</v>
      </c>
      <c r="H95" s="14">
        <v>4.87</v>
      </c>
      <c r="I95" s="109">
        <f t="shared" si="2"/>
        <v>24.35</v>
      </c>
      <c r="J95" s="115"/>
    </row>
    <row r="96" spans="1:10" ht="108">
      <c r="A96" s="114"/>
      <c r="B96" s="107">
        <v>6</v>
      </c>
      <c r="C96" s="10" t="s">
        <v>820</v>
      </c>
      <c r="D96" s="118" t="s">
        <v>23</v>
      </c>
      <c r="E96" s="139"/>
      <c r="F96" s="140"/>
      <c r="G96" s="11" t="s">
        <v>821</v>
      </c>
      <c r="H96" s="14">
        <v>34.409999999999997</v>
      </c>
      <c r="I96" s="109">
        <f t="shared" si="2"/>
        <v>206.45999999999998</v>
      </c>
      <c r="J96" s="115"/>
    </row>
    <row r="97" spans="1:10" ht="108">
      <c r="A97" s="114"/>
      <c r="B97" s="107">
        <v>2</v>
      </c>
      <c r="C97" s="10" t="s">
        <v>822</v>
      </c>
      <c r="D97" s="118" t="s">
        <v>90</v>
      </c>
      <c r="E97" s="139"/>
      <c r="F97" s="140"/>
      <c r="G97" s="11" t="s">
        <v>823</v>
      </c>
      <c r="H97" s="14">
        <v>40.67</v>
      </c>
      <c r="I97" s="109">
        <f t="shared" si="2"/>
        <v>81.34</v>
      </c>
      <c r="J97" s="115"/>
    </row>
    <row r="98" spans="1:10" ht="120">
      <c r="A98" s="114"/>
      <c r="B98" s="107">
        <v>2</v>
      </c>
      <c r="C98" s="10" t="s">
        <v>824</v>
      </c>
      <c r="D98" s="118" t="s">
        <v>25</v>
      </c>
      <c r="E98" s="139" t="s">
        <v>750</v>
      </c>
      <c r="F98" s="140"/>
      <c r="G98" s="11" t="s">
        <v>825</v>
      </c>
      <c r="H98" s="14">
        <v>51.1</v>
      </c>
      <c r="I98" s="109">
        <f t="shared" si="2"/>
        <v>102.2</v>
      </c>
      <c r="J98" s="115"/>
    </row>
    <row r="99" spans="1:10" ht="120">
      <c r="A99" s="114"/>
      <c r="B99" s="107">
        <v>2</v>
      </c>
      <c r="C99" s="10" t="s">
        <v>826</v>
      </c>
      <c r="D99" s="118" t="s">
        <v>25</v>
      </c>
      <c r="E99" s="139" t="s">
        <v>750</v>
      </c>
      <c r="F99" s="140"/>
      <c r="G99" s="11" t="s">
        <v>827</v>
      </c>
      <c r="H99" s="14">
        <v>54.22</v>
      </c>
      <c r="I99" s="109">
        <f t="shared" si="2"/>
        <v>108.44</v>
      </c>
      <c r="J99" s="115"/>
    </row>
    <row r="100" spans="1:10" ht="120">
      <c r="A100" s="114"/>
      <c r="B100" s="107">
        <v>1</v>
      </c>
      <c r="C100" s="10" t="s">
        <v>828</v>
      </c>
      <c r="D100" s="118" t="s">
        <v>107</v>
      </c>
      <c r="E100" s="139"/>
      <c r="F100" s="140"/>
      <c r="G100" s="11" t="s">
        <v>829</v>
      </c>
      <c r="H100" s="14">
        <v>85.16</v>
      </c>
      <c r="I100" s="109">
        <f t="shared" si="2"/>
        <v>85.16</v>
      </c>
      <c r="J100" s="115"/>
    </row>
    <row r="101" spans="1:10" ht="120">
      <c r="A101" s="114"/>
      <c r="B101" s="107">
        <v>1</v>
      </c>
      <c r="C101" s="10" t="s">
        <v>830</v>
      </c>
      <c r="D101" s="118" t="s">
        <v>673</v>
      </c>
      <c r="E101" s="139"/>
      <c r="F101" s="140"/>
      <c r="G101" s="11" t="s">
        <v>831</v>
      </c>
      <c r="H101" s="14">
        <v>69.17</v>
      </c>
      <c r="I101" s="109">
        <f t="shared" si="2"/>
        <v>69.17</v>
      </c>
      <c r="J101" s="115"/>
    </row>
    <row r="102" spans="1:10" ht="120">
      <c r="A102" s="114"/>
      <c r="B102" s="107">
        <v>3</v>
      </c>
      <c r="C102" s="10" t="s">
        <v>830</v>
      </c>
      <c r="D102" s="118" t="s">
        <v>271</v>
      </c>
      <c r="E102" s="139"/>
      <c r="F102" s="140"/>
      <c r="G102" s="11" t="s">
        <v>831</v>
      </c>
      <c r="H102" s="14">
        <v>69.17</v>
      </c>
      <c r="I102" s="109">
        <f t="shared" si="2"/>
        <v>207.51</v>
      </c>
      <c r="J102" s="115"/>
    </row>
    <row r="103" spans="1:10" ht="144">
      <c r="A103" s="114"/>
      <c r="B103" s="107">
        <v>1</v>
      </c>
      <c r="C103" s="10" t="s">
        <v>832</v>
      </c>
      <c r="D103" s="118" t="s">
        <v>833</v>
      </c>
      <c r="E103" s="139"/>
      <c r="F103" s="140"/>
      <c r="G103" s="11" t="s">
        <v>834</v>
      </c>
      <c r="H103" s="14">
        <v>183.88</v>
      </c>
      <c r="I103" s="109">
        <f t="shared" si="2"/>
        <v>183.88</v>
      </c>
      <c r="J103" s="115"/>
    </row>
    <row r="104" spans="1:10" ht="108">
      <c r="A104" s="114"/>
      <c r="B104" s="107">
        <v>2</v>
      </c>
      <c r="C104" s="10" t="s">
        <v>835</v>
      </c>
      <c r="D104" s="118" t="s">
        <v>583</v>
      </c>
      <c r="E104" s="139"/>
      <c r="F104" s="140"/>
      <c r="G104" s="11" t="s">
        <v>836</v>
      </c>
      <c r="H104" s="14">
        <v>22.25</v>
      </c>
      <c r="I104" s="109">
        <f t="shared" si="2"/>
        <v>44.5</v>
      </c>
      <c r="J104" s="115"/>
    </row>
    <row r="105" spans="1:10" ht="108">
      <c r="A105" s="114"/>
      <c r="B105" s="107">
        <v>2</v>
      </c>
      <c r="C105" s="10" t="s">
        <v>835</v>
      </c>
      <c r="D105" s="118" t="s">
        <v>743</v>
      </c>
      <c r="E105" s="139"/>
      <c r="F105" s="140"/>
      <c r="G105" s="11" t="s">
        <v>836</v>
      </c>
      <c r="H105" s="14">
        <v>22.25</v>
      </c>
      <c r="I105" s="109">
        <f t="shared" si="2"/>
        <v>44.5</v>
      </c>
      <c r="J105" s="115"/>
    </row>
    <row r="106" spans="1:10" ht="108">
      <c r="A106" s="114"/>
      <c r="B106" s="107">
        <v>1</v>
      </c>
      <c r="C106" s="10" t="s">
        <v>837</v>
      </c>
      <c r="D106" s="118" t="s">
        <v>583</v>
      </c>
      <c r="E106" s="139"/>
      <c r="F106" s="140"/>
      <c r="G106" s="11" t="s">
        <v>838</v>
      </c>
      <c r="H106" s="14">
        <v>22.25</v>
      </c>
      <c r="I106" s="109">
        <f t="shared" si="2"/>
        <v>22.25</v>
      </c>
      <c r="J106" s="115"/>
    </row>
    <row r="107" spans="1:10" ht="108">
      <c r="A107" s="114"/>
      <c r="B107" s="107">
        <v>1</v>
      </c>
      <c r="C107" s="10" t="s">
        <v>837</v>
      </c>
      <c r="D107" s="118" t="s">
        <v>839</v>
      </c>
      <c r="E107" s="139"/>
      <c r="F107" s="140"/>
      <c r="G107" s="11" t="s">
        <v>838</v>
      </c>
      <c r="H107" s="14">
        <v>22.25</v>
      </c>
      <c r="I107" s="109">
        <f t="shared" si="2"/>
        <v>22.25</v>
      </c>
      <c r="J107" s="115"/>
    </row>
    <row r="108" spans="1:10" ht="108">
      <c r="A108" s="114"/>
      <c r="B108" s="107">
        <v>1</v>
      </c>
      <c r="C108" s="10" t="s">
        <v>840</v>
      </c>
      <c r="D108" s="118" t="s">
        <v>583</v>
      </c>
      <c r="E108" s="139"/>
      <c r="F108" s="140"/>
      <c r="G108" s="11" t="s">
        <v>841</v>
      </c>
      <c r="H108" s="14">
        <v>22.25</v>
      </c>
      <c r="I108" s="109">
        <f t="shared" si="2"/>
        <v>22.25</v>
      </c>
      <c r="J108" s="115"/>
    </row>
    <row r="109" spans="1:10" ht="108">
      <c r="A109" s="114"/>
      <c r="B109" s="107">
        <v>1</v>
      </c>
      <c r="C109" s="10" t="s">
        <v>842</v>
      </c>
      <c r="D109" s="118" t="s">
        <v>273</v>
      </c>
      <c r="E109" s="139"/>
      <c r="F109" s="140"/>
      <c r="G109" s="11" t="s">
        <v>843</v>
      </c>
      <c r="H109" s="14">
        <v>25.72</v>
      </c>
      <c r="I109" s="109">
        <f t="shared" si="2"/>
        <v>25.72</v>
      </c>
      <c r="J109" s="115"/>
    </row>
    <row r="110" spans="1:10" ht="108">
      <c r="A110" s="114"/>
      <c r="B110" s="107">
        <v>3</v>
      </c>
      <c r="C110" s="10" t="s">
        <v>842</v>
      </c>
      <c r="D110" s="118" t="s">
        <v>839</v>
      </c>
      <c r="E110" s="139"/>
      <c r="F110" s="140"/>
      <c r="G110" s="11" t="s">
        <v>843</v>
      </c>
      <c r="H110" s="14">
        <v>25.72</v>
      </c>
      <c r="I110" s="109">
        <f t="shared" si="2"/>
        <v>77.16</v>
      </c>
      <c r="J110" s="115"/>
    </row>
    <row r="111" spans="1:10" ht="168">
      <c r="A111" s="114"/>
      <c r="B111" s="107">
        <v>1</v>
      </c>
      <c r="C111" s="10" t="s">
        <v>844</v>
      </c>
      <c r="D111" s="118" t="s">
        <v>23</v>
      </c>
      <c r="E111" s="139" t="s">
        <v>273</v>
      </c>
      <c r="F111" s="140"/>
      <c r="G111" s="11" t="s">
        <v>845</v>
      </c>
      <c r="H111" s="14">
        <v>95.24</v>
      </c>
      <c r="I111" s="109">
        <f t="shared" si="2"/>
        <v>95.24</v>
      </c>
      <c r="J111" s="115"/>
    </row>
    <row r="112" spans="1:10" ht="96">
      <c r="A112" s="114"/>
      <c r="B112" s="108">
        <v>1</v>
      </c>
      <c r="C112" s="12" t="s">
        <v>846</v>
      </c>
      <c r="D112" s="119" t="s">
        <v>847</v>
      </c>
      <c r="E112" s="149"/>
      <c r="F112" s="150"/>
      <c r="G112" s="13" t="s">
        <v>848</v>
      </c>
      <c r="H112" s="15">
        <v>43.1</v>
      </c>
      <c r="I112" s="110">
        <f t="shared" si="2"/>
        <v>43.1</v>
      </c>
      <c r="J112" s="115"/>
    </row>
  </sheetData>
  <mergeCells count="95">
    <mergeCell ref="E110:F110"/>
    <mergeCell ref="E111:F111"/>
    <mergeCell ref="E112:F112"/>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4"/>
  <sheetViews>
    <sheetView zoomScale="90" zoomScaleNormal="90" workbookViewId="0">
      <selection activeCell="D22" sqref="D22:D11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7495.2400000000007</v>
      </c>
      <c r="O2" t="s">
        <v>182</v>
      </c>
    </row>
    <row r="3" spans="1:15" ht="12.75" customHeight="1">
      <c r="A3" s="114"/>
      <c r="B3" s="121" t="s">
        <v>135</v>
      </c>
      <c r="C3" s="120"/>
      <c r="D3" s="120"/>
      <c r="E3" s="120"/>
      <c r="F3" s="120"/>
      <c r="G3" s="120"/>
      <c r="H3" s="120"/>
      <c r="I3" s="120"/>
      <c r="J3" s="120"/>
      <c r="K3" s="120"/>
      <c r="L3" s="115"/>
      <c r="N3">
        <v>7495.2400000000007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1">
        <f>IF(Invoice!J10&lt;&gt;"",Invoice!J10,"")</f>
        <v>52438</v>
      </c>
      <c r="L10" s="115"/>
    </row>
    <row r="11" spans="1:15" ht="12.75" customHeight="1">
      <c r="A11" s="114"/>
      <c r="B11" s="114" t="s">
        <v>711</v>
      </c>
      <c r="C11" s="120"/>
      <c r="D11" s="120"/>
      <c r="E11" s="120"/>
      <c r="F11" s="115"/>
      <c r="G11" s="116"/>
      <c r="H11" s="116" t="s">
        <v>711</v>
      </c>
      <c r="I11" s="120"/>
      <c r="J11" s="120"/>
      <c r="K11" s="142"/>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43">
        <f>Invoice!J14</f>
        <v>45264</v>
      </c>
      <c r="L14" s="115"/>
    </row>
    <row r="15" spans="1:15" ht="15" customHeight="1">
      <c r="A15" s="114"/>
      <c r="B15" s="6" t="s">
        <v>6</v>
      </c>
      <c r="C15" s="7"/>
      <c r="D15" s="7"/>
      <c r="E15" s="7"/>
      <c r="F15" s="8"/>
      <c r="G15" s="116"/>
      <c r="H15" s="9" t="s">
        <v>6</v>
      </c>
      <c r="I15" s="120"/>
      <c r="J15" s="120"/>
      <c r="K15" s="144"/>
      <c r="L15" s="115"/>
    </row>
    <row r="16" spans="1:15" ht="15" customHeight="1">
      <c r="A16" s="114"/>
      <c r="B16" s="120"/>
      <c r="C16" s="120"/>
      <c r="D16" s="120"/>
      <c r="E16" s="120"/>
      <c r="F16" s="120"/>
      <c r="G16" s="120"/>
      <c r="H16" s="120"/>
      <c r="I16" s="123" t="s">
        <v>142</v>
      </c>
      <c r="J16" s="123" t="s">
        <v>142</v>
      </c>
      <c r="K16" s="129">
        <v>40976</v>
      </c>
      <c r="L16" s="115"/>
    </row>
    <row r="17" spans="1:12" ht="12.75" customHeight="1">
      <c r="A17" s="114"/>
      <c r="B17" s="120" t="s">
        <v>714</v>
      </c>
      <c r="C17" s="120"/>
      <c r="D17" s="120"/>
      <c r="E17" s="120"/>
      <c r="F17" s="120"/>
      <c r="G17" s="120"/>
      <c r="H17" s="120"/>
      <c r="I17" s="123" t="s">
        <v>143</v>
      </c>
      <c r="J17" s="123" t="s">
        <v>143</v>
      </c>
      <c r="K17" s="129" t="str">
        <f>IF(Invoice!J17&lt;&gt;"",Invoice!J17,"")</f>
        <v>Sunny</v>
      </c>
      <c r="L17" s="115"/>
    </row>
    <row r="18" spans="1:12" ht="18" customHeight="1">
      <c r="A18" s="114"/>
      <c r="B18" s="120" t="s">
        <v>715</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5" t="s">
        <v>201</v>
      </c>
      <c r="G20" s="146"/>
      <c r="H20" s="100" t="s">
        <v>169</v>
      </c>
      <c r="I20" s="100" t="s">
        <v>202</v>
      </c>
      <c r="J20" s="100" t="s">
        <v>202</v>
      </c>
      <c r="K20" s="100" t="s">
        <v>21</v>
      </c>
      <c r="L20" s="115"/>
    </row>
    <row r="21" spans="1:12" ht="12.75" customHeight="1">
      <c r="A21" s="114"/>
      <c r="B21" s="105"/>
      <c r="C21" s="105"/>
      <c r="D21" s="105"/>
      <c r="E21" s="106"/>
      <c r="F21" s="147"/>
      <c r="G21" s="148"/>
      <c r="H21" s="105" t="s">
        <v>141</v>
      </c>
      <c r="I21" s="105"/>
      <c r="J21" s="105"/>
      <c r="K21" s="105"/>
      <c r="L21" s="115"/>
    </row>
    <row r="22" spans="1:12" ht="24" customHeight="1">
      <c r="A22" s="114"/>
      <c r="B22" s="107">
        <f>'Tax Invoice'!D18</f>
        <v>2</v>
      </c>
      <c r="C22" s="10" t="s">
        <v>716</v>
      </c>
      <c r="D22" s="10" t="s">
        <v>716</v>
      </c>
      <c r="E22" s="118" t="s">
        <v>25</v>
      </c>
      <c r="F22" s="139" t="s">
        <v>583</v>
      </c>
      <c r="G22" s="140"/>
      <c r="H22" s="11" t="s">
        <v>717</v>
      </c>
      <c r="I22" s="14">
        <f t="shared" ref="I22:I53" si="0">ROUNDUP(J22*$N$1,2)</f>
        <v>7.3</v>
      </c>
      <c r="J22" s="14">
        <v>7.3</v>
      </c>
      <c r="K22" s="109">
        <f t="shared" ref="K22:K53" si="1">I22*B22</f>
        <v>14.6</v>
      </c>
      <c r="L22" s="115"/>
    </row>
    <row r="23" spans="1:12" ht="24" customHeight="1">
      <c r="A23" s="114"/>
      <c r="B23" s="107">
        <f>'Tax Invoice'!D19</f>
        <v>71</v>
      </c>
      <c r="C23" s="10" t="s">
        <v>580</v>
      </c>
      <c r="D23" s="10" t="s">
        <v>580</v>
      </c>
      <c r="E23" s="118"/>
      <c r="F23" s="139"/>
      <c r="G23" s="140"/>
      <c r="H23" s="11" t="s">
        <v>275</v>
      </c>
      <c r="I23" s="14">
        <f t="shared" si="0"/>
        <v>11.82</v>
      </c>
      <c r="J23" s="14">
        <v>11.82</v>
      </c>
      <c r="K23" s="109">
        <f t="shared" si="1"/>
        <v>839.22</v>
      </c>
      <c r="L23" s="115"/>
    </row>
    <row r="24" spans="1:12" ht="12.75" customHeight="1">
      <c r="A24" s="114"/>
      <c r="B24" s="107">
        <f>'Tax Invoice'!D20</f>
        <v>2</v>
      </c>
      <c r="C24" s="10" t="s">
        <v>718</v>
      </c>
      <c r="D24" s="10" t="s">
        <v>849</v>
      </c>
      <c r="E24" s="118" t="s">
        <v>719</v>
      </c>
      <c r="F24" s="139"/>
      <c r="G24" s="140"/>
      <c r="H24" s="11" t="s">
        <v>720</v>
      </c>
      <c r="I24" s="14">
        <f t="shared" si="0"/>
        <v>32.33</v>
      </c>
      <c r="J24" s="14">
        <v>32.33</v>
      </c>
      <c r="K24" s="109">
        <f t="shared" si="1"/>
        <v>64.66</v>
      </c>
      <c r="L24" s="115"/>
    </row>
    <row r="25" spans="1:12" ht="12.75" customHeight="1">
      <c r="A25" s="114"/>
      <c r="B25" s="107">
        <f>'Tax Invoice'!D21</f>
        <v>32</v>
      </c>
      <c r="C25" s="10" t="s">
        <v>721</v>
      </c>
      <c r="D25" s="10" t="s">
        <v>721</v>
      </c>
      <c r="E25" s="118" t="s">
        <v>25</v>
      </c>
      <c r="F25" s="139" t="s">
        <v>273</v>
      </c>
      <c r="G25" s="140"/>
      <c r="H25" s="11" t="s">
        <v>722</v>
      </c>
      <c r="I25" s="14">
        <f t="shared" si="0"/>
        <v>4.87</v>
      </c>
      <c r="J25" s="14">
        <v>4.87</v>
      </c>
      <c r="K25" s="109">
        <f t="shared" si="1"/>
        <v>155.84</v>
      </c>
      <c r="L25" s="115"/>
    </row>
    <row r="26" spans="1:12" ht="24" customHeight="1">
      <c r="A26" s="114"/>
      <c r="B26" s="107">
        <f>'Tax Invoice'!D22</f>
        <v>15</v>
      </c>
      <c r="C26" s="10" t="s">
        <v>723</v>
      </c>
      <c r="D26" s="10" t="s">
        <v>723</v>
      </c>
      <c r="E26" s="118" t="s">
        <v>107</v>
      </c>
      <c r="F26" s="139"/>
      <c r="G26" s="140"/>
      <c r="H26" s="11" t="s">
        <v>724</v>
      </c>
      <c r="I26" s="14">
        <f t="shared" si="0"/>
        <v>11.82</v>
      </c>
      <c r="J26" s="14">
        <v>11.82</v>
      </c>
      <c r="K26" s="109">
        <f t="shared" si="1"/>
        <v>177.3</v>
      </c>
      <c r="L26" s="115"/>
    </row>
    <row r="27" spans="1:12" ht="24" customHeight="1">
      <c r="A27" s="114"/>
      <c r="B27" s="107">
        <f>'Tax Invoice'!D23</f>
        <v>2</v>
      </c>
      <c r="C27" s="10" t="s">
        <v>723</v>
      </c>
      <c r="D27" s="10" t="s">
        <v>723</v>
      </c>
      <c r="E27" s="118" t="s">
        <v>210</v>
      </c>
      <c r="F27" s="139"/>
      <c r="G27" s="140"/>
      <c r="H27" s="11" t="s">
        <v>724</v>
      </c>
      <c r="I27" s="14">
        <f t="shared" si="0"/>
        <v>11.82</v>
      </c>
      <c r="J27" s="14">
        <v>11.82</v>
      </c>
      <c r="K27" s="109">
        <f t="shared" si="1"/>
        <v>23.64</v>
      </c>
      <c r="L27" s="115"/>
    </row>
    <row r="28" spans="1:12" ht="24" customHeight="1">
      <c r="A28" s="114"/>
      <c r="B28" s="107">
        <f>'Tax Invoice'!D24</f>
        <v>2</v>
      </c>
      <c r="C28" s="10" t="s">
        <v>723</v>
      </c>
      <c r="D28" s="10" t="s">
        <v>723</v>
      </c>
      <c r="E28" s="118" t="s">
        <v>267</v>
      </c>
      <c r="F28" s="139"/>
      <c r="G28" s="140"/>
      <c r="H28" s="11" t="s">
        <v>724</v>
      </c>
      <c r="I28" s="14">
        <f t="shared" si="0"/>
        <v>11.82</v>
      </c>
      <c r="J28" s="14">
        <v>11.82</v>
      </c>
      <c r="K28" s="109">
        <f t="shared" si="1"/>
        <v>23.64</v>
      </c>
      <c r="L28" s="115"/>
    </row>
    <row r="29" spans="1:12" ht="24" customHeight="1">
      <c r="A29" s="114"/>
      <c r="B29" s="107">
        <f>'Tax Invoice'!D25</f>
        <v>2</v>
      </c>
      <c r="C29" s="10" t="s">
        <v>723</v>
      </c>
      <c r="D29" s="10" t="s">
        <v>723</v>
      </c>
      <c r="E29" s="118" t="s">
        <v>268</v>
      </c>
      <c r="F29" s="139"/>
      <c r="G29" s="140"/>
      <c r="H29" s="11" t="s">
        <v>724</v>
      </c>
      <c r="I29" s="14">
        <f t="shared" si="0"/>
        <v>11.82</v>
      </c>
      <c r="J29" s="14">
        <v>11.82</v>
      </c>
      <c r="K29" s="109">
        <f t="shared" si="1"/>
        <v>23.64</v>
      </c>
      <c r="L29" s="115"/>
    </row>
    <row r="30" spans="1:12" ht="12.75" customHeight="1">
      <c r="A30" s="114"/>
      <c r="B30" s="107">
        <f>'Tax Invoice'!D26</f>
        <v>2</v>
      </c>
      <c r="C30" s="10" t="s">
        <v>725</v>
      </c>
      <c r="D30" s="10" t="s">
        <v>850</v>
      </c>
      <c r="E30" s="118" t="s">
        <v>726</v>
      </c>
      <c r="F30" s="139" t="s">
        <v>273</v>
      </c>
      <c r="G30" s="140"/>
      <c r="H30" s="11" t="s">
        <v>727</v>
      </c>
      <c r="I30" s="14">
        <f t="shared" si="0"/>
        <v>18.07</v>
      </c>
      <c r="J30" s="14">
        <v>18.07</v>
      </c>
      <c r="K30" s="109">
        <f t="shared" si="1"/>
        <v>36.14</v>
      </c>
      <c r="L30" s="115"/>
    </row>
    <row r="31" spans="1:12" ht="24" customHeight="1">
      <c r="A31" s="114"/>
      <c r="B31" s="107">
        <f>'Tax Invoice'!D27</f>
        <v>4</v>
      </c>
      <c r="C31" s="10" t="s">
        <v>728</v>
      </c>
      <c r="D31" s="10" t="s">
        <v>728</v>
      </c>
      <c r="E31" s="118" t="s">
        <v>729</v>
      </c>
      <c r="F31" s="139" t="s">
        <v>25</v>
      </c>
      <c r="G31" s="140"/>
      <c r="H31" s="11" t="s">
        <v>730</v>
      </c>
      <c r="I31" s="14">
        <f t="shared" si="0"/>
        <v>6.6</v>
      </c>
      <c r="J31" s="14">
        <v>6.6</v>
      </c>
      <c r="K31" s="109">
        <f t="shared" si="1"/>
        <v>26.4</v>
      </c>
      <c r="L31" s="115"/>
    </row>
    <row r="32" spans="1:12" ht="24" customHeight="1">
      <c r="A32" s="114"/>
      <c r="B32" s="107">
        <f>'Tax Invoice'!D28</f>
        <v>2</v>
      </c>
      <c r="C32" s="10" t="s">
        <v>731</v>
      </c>
      <c r="D32" s="10" t="s">
        <v>731</v>
      </c>
      <c r="E32" s="118" t="s">
        <v>29</v>
      </c>
      <c r="F32" s="139" t="s">
        <v>107</v>
      </c>
      <c r="G32" s="140"/>
      <c r="H32" s="11" t="s">
        <v>732</v>
      </c>
      <c r="I32" s="14">
        <f t="shared" si="0"/>
        <v>15.99</v>
      </c>
      <c r="J32" s="14">
        <v>15.99</v>
      </c>
      <c r="K32" s="109">
        <f t="shared" si="1"/>
        <v>31.98</v>
      </c>
      <c r="L32" s="115"/>
    </row>
    <row r="33" spans="1:12" ht="24" customHeight="1">
      <c r="A33" s="114"/>
      <c r="B33" s="107">
        <f>'Tax Invoice'!D29</f>
        <v>1</v>
      </c>
      <c r="C33" s="10" t="s">
        <v>731</v>
      </c>
      <c r="D33" s="10" t="s">
        <v>731</v>
      </c>
      <c r="E33" s="118" t="s">
        <v>29</v>
      </c>
      <c r="F33" s="139" t="s">
        <v>212</v>
      </c>
      <c r="G33" s="140"/>
      <c r="H33" s="11" t="s">
        <v>732</v>
      </c>
      <c r="I33" s="14">
        <f t="shared" si="0"/>
        <v>15.99</v>
      </c>
      <c r="J33" s="14">
        <v>15.99</v>
      </c>
      <c r="K33" s="109">
        <f t="shared" si="1"/>
        <v>15.99</v>
      </c>
      <c r="L33" s="115"/>
    </row>
    <row r="34" spans="1:12" ht="24" customHeight="1">
      <c r="A34" s="114"/>
      <c r="B34" s="107">
        <f>'Tax Invoice'!D30</f>
        <v>3</v>
      </c>
      <c r="C34" s="10" t="s">
        <v>733</v>
      </c>
      <c r="D34" s="10" t="s">
        <v>733</v>
      </c>
      <c r="E34" s="118" t="s">
        <v>37</v>
      </c>
      <c r="F34" s="139" t="s">
        <v>273</v>
      </c>
      <c r="G34" s="140"/>
      <c r="H34" s="11" t="s">
        <v>734</v>
      </c>
      <c r="I34" s="14">
        <f t="shared" si="0"/>
        <v>25.72</v>
      </c>
      <c r="J34" s="14">
        <v>25.72</v>
      </c>
      <c r="K34" s="109">
        <f t="shared" si="1"/>
        <v>77.16</v>
      </c>
      <c r="L34" s="115"/>
    </row>
    <row r="35" spans="1:12" ht="24" customHeight="1">
      <c r="A35" s="114"/>
      <c r="B35" s="107">
        <f>'Tax Invoice'!D31</f>
        <v>3</v>
      </c>
      <c r="C35" s="10" t="s">
        <v>733</v>
      </c>
      <c r="D35" s="10" t="s">
        <v>733</v>
      </c>
      <c r="E35" s="118" t="s">
        <v>37</v>
      </c>
      <c r="F35" s="139" t="s">
        <v>271</v>
      </c>
      <c r="G35" s="140"/>
      <c r="H35" s="11" t="s">
        <v>734</v>
      </c>
      <c r="I35" s="14">
        <f t="shared" si="0"/>
        <v>25.72</v>
      </c>
      <c r="J35" s="14">
        <v>25.72</v>
      </c>
      <c r="K35" s="109">
        <f t="shared" si="1"/>
        <v>77.16</v>
      </c>
      <c r="L35" s="115"/>
    </row>
    <row r="36" spans="1:12" ht="24" customHeight="1">
      <c r="A36" s="114"/>
      <c r="B36" s="107">
        <f>'Tax Invoice'!D32</f>
        <v>3</v>
      </c>
      <c r="C36" s="10" t="s">
        <v>733</v>
      </c>
      <c r="D36" s="10" t="s">
        <v>733</v>
      </c>
      <c r="E36" s="118" t="s">
        <v>37</v>
      </c>
      <c r="F36" s="139" t="s">
        <v>272</v>
      </c>
      <c r="G36" s="140"/>
      <c r="H36" s="11" t="s">
        <v>734</v>
      </c>
      <c r="I36" s="14">
        <f t="shared" si="0"/>
        <v>25.72</v>
      </c>
      <c r="J36" s="14">
        <v>25.72</v>
      </c>
      <c r="K36" s="109">
        <f t="shared" si="1"/>
        <v>77.16</v>
      </c>
      <c r="L36" s="115"/>
    </row>
    <row r="37" spans="1:12" ht="24" customHeight="1">
      <c r="A37" s="114"/>
      <c r="B37" s="107">
        <f>'Tax Invoice'!D33</f>
        <v>2</v>
      </c>
      <c r="C37" s="10" t="s">
        <v>735</v>
      </c>
      <c r="D37" s="10" t="s">
        <v>735</v>
      </c>
      <c r="E37" s="118" t="s">
        <v>23</v>
      </c>
      <c r="F37" s="139" t="s">
        <v>272</v>
      </c>
      <c r="G37" s="140"/>
      <c r="H37" s="11" t="s">
        <v>736</v>
      </c>
      <c r="I37" s="14">
        <f t="shared" si="0"/>
        <v>20.51</v>
      </c>
      <c r="J37" s="14">
        <v>20.51</v>
      </c>
      <c r="K37" s="109">
        <f t="shared" si="1"/>
        <v>41.02</v>
      </c>
      <c r="L37" s="115"/>
    </row>
    <row r="38" spans="1:12" ht="24" customHeight="1">
      <c r="A38" s="114"/>
      <c r="B38" s="107">
        <f>'Tax Invoice'!D34</f>
        <v>2</v>
      </c>
      <c r="C38" s="10" t="s">
        <v>735</v>
      </c>
      <c r="D38" s="10" t="s">
        <v>735</v>
      </c>
      <c r="E38" s="118" t="s">
        <v>25</v>
      </c>
      <c r="F38" s="139" t="s">
        <v>737</v>
      </c>
      <c r="G38" s="140"/>
      <c r="H38" s="11" t="s">
        <v>736</v>
      </c>
      <c r="I38" s="14">
        <f t="shared" si="0"/>
        <v>20.51</v>
      </c>
      <c r="J38" s="14">
        <v>20.51</v>
      </c>
      <c r="K38" s="109">
        <f t="shared" si="1"/>
        <v>41.02</v>
      </c>
      <c r="L38" s="115"/>
    </row>
    <row r="39" spans="1:12" ht="36" customHeight="1">
      <c r="A39" s="114"/>
      <c r="B39" s="107">
        <f>'Tax Invoice'!D35</f>
        <v>1</v>
      </c>
      <c r="C39" s="10" t="s">
        <v>738</v>
      </c>
      <c r="D39" s="10" t="s">
        <v>738</v>
      </c>
      <c r="E39" s="118" t="s">
        <v>29</v>
      </c>
      <c r="F39" s="139" t="s">
        <v>265</v>
      </c>
      <c r="G39" s="140"/>
      <c r="H39" s="11" t="s">
        <v>739</v>
      </c>
      <c r="I39" s="14">
        <f t="shared" si="0"/>
        <v>57.7</v>
      </c>
      <c r="J39" s="14">
        <v>57.7</v>
      </c>
      <c r="K39" s="109">
        <f t="shared" si="1"/>
        <v>57.7</v>
      </c>
      <c r="L39" s="115"/>
    </row>
    <row r="40" spans="1:12" ht="24" customHeight="1">
      <c r="A40" s="114"/>
      <c r="B40" s="107">
        <f>'Tax Invoice'!D36</f>
        <v>3</v>
      </c>
      <c r="C40" s="10" t="s">
        <v>740</v>
      </c>
      <c r="D40" s="10" t="s">
        <v>851</v>
      </c>
      <c r="E40" s="118" t="s">
        <v>37</v>
      </c>
      <c r="F40" s="139"/>
      <c r="G40" s="140"/>
      <c r="H40" s="11" t="s">
        <v>741</v>
      </c>
      <c r="I40" s="14">
        <f t="shared" si="0"/>
        <v>8.69</v>
      </c>
      <c r="J40" s="14">
        <v>8.69</v>
      </c>
      <c r="K40" s="109">
        <f t="shared" si="1"/>
        <v>26.07</v>
      </c>
      <c r="L40" s="115"/>
    </row>
    <row r="41" spans="1:12" ht="24" customHeight="1">
      <c r="A41" s="114"/>
      <c r="B41" s="107">
        <f>'Tax Invoice'!D37</f>
        <v>2</v>
      </c>
      <c r="C41" s="10" t="s">
        <v>742</v>
      </c>
      <c r="D41" s="10" t="s">
        <v>742</v>
      </c>
      <c r="E41" s="118" t="s">
        <v>37</v>
      </c>
      <c r="F41" s="139" t="s">
        <v>743</v>
      </c>
      <c r="G41" s="140"/>
      <c r="H41" s="11" t="s">
        <v>744</v>
      </c>
      <c r="I41" s="14">
        <f t="shared" si="0"/>
        <v>25.72</v>
      </c>
      <c r="J41" s="14">
        <v>25.72</v>
      </c>
      <c r="K41" s="109">
        <f t="shared" si="1"/>
        <v>51.44</v>
      </c>
      <c r="L41" s="115"/>
    </row>
    <row r="42" spans="1:12" ht="24" customHeight="1">
      <c r="A42" s="114"/>
      <c r="B42" s="107">
        <f>'Tax Invoice'!D38</f>
        <v>4</v>
      </c>
      <c r="C42" s="10" t="s">
        <v>745</v>
      </c>
      <c r="D42" s="10" t="s">
        <v>745</v>
      </c>
      <c r="E42" s="118" t="s">
        <v>35</v>
      </c>
      <c r="F42" s="139" t="s">
        <v>273</v>
      </c>
      <c r="G42" s="140"/>
      <c r="H42" s="11" t="s">
        <v>746</v>
      </c>
      <c r="I42" s="14">
        <f t="shared" si="0"/>
        <v>25.72</v>
      </c>
      <c r="J42" s="14">
        <v>25.72</v>
      </c>
      <c r="K42" s="109">
        <f t="shared" si="1"/>
        <v>102.88</v>
      </c>
      <c r="L42" s="115"/>
    </row>
    <row r="43" spans="1:12" ht="24" customHeight="1">
      <c r="A43" s="114"/>
      <c r="B43" s="107">
        <f>'Tax Invoice'!D39</f>
        <v>6</v>
      </c>
      <c r="C43" s="10" t="s">
        <v>747</v>
      </c>
      <c r="D43" s="10" t="s">
        <v>747</v>
      </c>
      <c r="E43" s="118" t="s">
        <v>26</v>
      </c>
      <c r="F43" s="139" t="s">
        <v>272</v>
      </c>
      <c r="G43" s="140"/>
      <c r="H43" s="11" t="s">
        <v>748</v>
      </c>
      <c r="I43" s="14">
        <f t="shared" si="0"/>
        <v>20.51</v>
      </c>
      <c r="J43" s="14">
        <v>20.51</v>
      </c>
      <c r="K43" s="109">
        <f t="shared" si="1"/>
        <v>123.06</v>
      </c>
      <c r="L43" s="115"/>
    </row>
    <row r="44" spans="1:12" ht="24" customHeight="1">
      <c r="A44" s="114"/>
      <c r="B44" s="107">
        <f>'Tax Invoice'!D40</f>
        <v>4</v>
      </c>
      <c r="C44" s="10" t="s">
        <v>749</v>
      </c>
      <c r="D44" s="10" t="s">
        <v>749</v>
      </c>
      <c r="E44" s="118" t="s">
        <v>27</v>
      </c>
      <c r="F44" s="139" t="s">
        <v>750</v>
      </c>
      <c r="G44" s="140"/>
      <c r="H44" s="11" t="s">
        <v>751</v>
      </c>
      <c r="I44" s="14">
        <f t="shared" si="0"/>
        <v>20.51</v>
      </c>
      <c r="J44" s="14">
        <v>20.51</v>
      </c>
      <c r="K44" s="109">
        <f t="shared" si="1"/>
        <v>82.04</v>
      </c>
      <c r="L44" s="115"/>
    </row>
    <row r="45" spans="1:12" ht="24" customHeight="1">
      <c r="A45" s="114"/>
      <c r="B45" s="107">
        <f>'Tax Invoice'!D41</f>
        <v>2</v>
      </c>
      <c r="C45" s="10" t="s">
        <v>752</v>
      </c>
      <c r="D45" s="10" t="s">
        <v>752</v>
      </c>
      <c r="E45" s="118" t="s">
        <v>27</v>
      </c>
      <c r="F45" s="139" t="s">
        <v>272</v>
      </c>
      <c r="G45" s="140"/>
      <c r="H45" s="11" t="s">
        <v>753</v>
      </c>
      <c r="I45" s="14">
        <f t="shared" si="0"/>
        <v>20.51</v>
      </c>
      <c r="J45" s="14">
        <v>20.51</v>
      </c>
      <c r="K45" s="109">
        <f t="shared" si="1"/>
        <v>41.02</v>
      </c>
      <c r="L45" s="115"/>
    </row>
    <row r="46" spans="1:12" ht="24" customHeight="1">
      <c r="A46" s="114"/>
      <c r="B46" s="107">
        <f>'Tax Invoice'!D42</f>
        <v>2</v>
      </c>
      <c r="C46" s="10" t="s">
        <v>662</v>
      </c>
      <c r="D46" s="10" t="s">
        <v>662</v>
      </c>
      <c r="E46" s="118" t="s">
        <v>23</v>
      </c>
      <c r="F46" s="139" t="s">
        <v>107</v>
      </c>
      <c r="G46" s="140"/>
      <c r="H46" s="11" t="s">
        <v>754</v>
      </c>
      <c r="I46" s="14">
        <f t="shared" si="0"/>
        <v>29.89</v>
      </c>
      <c r="J46" s="14">
        <v>29.89</v>
      </c>
      <c r="K46" s="109">
        <f t="shared" si="1"/>
        <v>59.78</v>
      </c>
      <c r="L46" s="115"/>
    </row>
    <row r="47" spans="1:12" ht="24" customHeight="1">
      <c r="A47" s="114"/>
      <c r="B47" s="107">
        <f>'Tax Invoice'!D43</f>
        <v>2</v>
      </c>
      <c r="C47" s="10" t="s">
        <v>755</v>
      </c>
      <c r="D47" s="10" t="s">
        <v>755</v>
      </c>
      <c r="E47" s="118" t="s">
        <v>25</v>
      </c>
      <c r="F47" s="139"/>
      <c r="G47" s="140"/>
      <c r="H47" s="11" t="s">
        <v>756</v>
      </c>
      <c r="I47" s="14">
        <f t="shared" si="0"/>
        <v>13.56</v>
      </c>
      <c r="J47" s="14">
        <v>13.56</v>
      </c>
      <c r="K47" s="109">
        <f t="shared" si="1"/>
        <v>27.12</v>
      </c>
      <c r="L47" s="115"/>
    </row>
    <row r="48" spans="1:12" ht="24" customHeight="1">
      <c r="A48" s="114"/>
      <c r="B48" s="107">
        <f>'Tax Invoice'!D44</f>
        <v>4</v>
      </c>
      <c r="C48" s="10" t="s">
        <v>757</v>
      </c>
      <c r="D48" s="10" t="s">
        <v>757</v>
      </c>
      <c r="E48" s="118" t="s">
        <v>23</v>
      </c>
      <c r="F48" s="139" t="s">
        <v>273</v>
      </c>
      <c r="G48" s="140"/>
      <c r="H48" s="11" t="s">
        <v>758</v>
      </c>
      <c r="I48" s="14">
        <f t="shared" si="0"/>
        <v>20.51</v>
      </c>
      <c r="J48" s="14">
        <v>20.51</v>
      </c>
      <c r="K48" s="109">
        <f t="shared" si="1"/>
        <v>82.04</v>
      </c>
      <c r="L48" s="115"/>
    </row>
    <row r="49" spans="1:12" ht="24" customHeight="1">
      <c r="A49" s="114"/>
      <c r="B49" s="107">
        <f>'Tax Invoice'!D45</f>
        <v>2</v>
      </c>
      <c r="C49" s="10" t="s">
        <v>759</v>
      </c>
      <c r="D49" s="10" t="s">
        <v>759</v>
      </c>
      <c r="E49" s="118" t="s">
        <v>27</v>
      </c>
      <c r="F49" s="139"/>
      <c r="G49" s="140"/>
      <c r="H49" s="11" t="s">
        <v>760</v>
      </c>
      <c r="I49" s="14">
        <f t="shared" si="0"/>
        <v>20.51</v>
      </c>
      <c r="J49" s="14">
        <v>20.51</v>
      </c>
      <c r="K49" s="109">
        <f t="shared" si="1"/>
        <v>41.02</v>
      </c>
      <c r="L49" s="115"/>
    </row>
    <row r="50" spans="1:12" ht="24" customHeight="1">
      <c r="A50" s="114"/>
      <c r="B50" s="107">
        <f>'Tax Invoice'!D46</f>
        <v>1</v>
      </c>
      <c r="C50" s="10" t="s">
        <v>761</v>
      </c>
      <c r="D50" s="10" t="s">
        <v>761</v>
      </c>
      <c r="E50" s="118" t="s">
        <v>107</v>
      </c>
      <c r="F50" s="139" t="s">
        <v>110</v>
      </c>
      <c r="G50" s="140"/>
      <c r="H50" s="11" t="s">
        <v>857</v>
      </c>
      <c r="I50" s="14">
        <f t="shared" si="0"/>
        <v>51.79</v>
      </c>
      <c r="J50" s="14">
        <v>51.79</v>
      </c>
      <c r="K50" s="109">
        <f t="shared" si="1"/>
        <v>51.79</v>
      </c>
      <c r="L50" s="115"/>
    </row>
    <row r="51" spans="1:12" ht="24" customHeight="1">
      <c r="A51" s="114"/>
      <c r="B51" s="107">
        <f>'Tax Invoice'!D47</f>
        <v>3</v>
      </c>
      <c r="C51" s="10" t="s">
        <v>761</v>
      </c>
      <c r="D51" s="10" t="s">
        <v>761</v>
      </c>
      <c r="E51" s="118" t="s">
        <v>210</v>
      </c>
      <c r="F51" s="139" t="s">
        <v>110</v>
      </c>
      <c r="G51" s="140"/>
      <c r="H51" s="11" t="s">
        <v>857</v>
      </c>
      <c r="I51" s="14">
        <f t="shared" si="0"/>
        <v>51.79</v>
      </c>
      <c r="J51" s="14">
        <v>51.79</v>
      </c>
      <c r="K51" s="109">
        <f t="shared" si="1"/>
        <v>155.37</v>
      </c>
      <c r="L51" s="115"/>
    </row>
    <row r="52" spans="1:12" ht="24" customHeight="1">
      <c r="A52" s="114"/>
      <c r="B52" s="107">
        <f>'Tax Invoice'!D48</f>
        <v>1</v>
      </c>
      <c r="C52" s="10" t="s">
        <v>761</v>
      </c>
      <c r="D52" s="10" t="s">
        <v>761</v>
      </c>
      <c r="E52" s="118" t="s">
        <v>212</v>
      </c>
      <c r="F52" s="139" t="s">
        <v>273</v>
      </c>
      <c r="G52" s="140"/>
      <c r="H52" s="11" t="s">
        <v>857</v>
      </c>
      <c r="I52" s="14">
        <f t="shared" si="0"/>
        <v>51.79</v>
      </c>
      <c r="J52" s="14">
        <v>51.79</v>
      </c>
      <c r="K52" s="109">
        <f t="shared" si="1"/>
        <v>51.79</v>
      </c>
      <c r="L52" s="115"/>
    </row>
    <row r="53" spans="1:12" ht="24" customHeight="1">
      <c r="A53" s="114"/>
      <c r="B53" s="107">
        <f>'Tax Invoice'!D49</f>
        <v>1</v>
      </c>
      <c r="C53" s="10" t="s">
        <v>761</v>
      </c>
      <c r="D53" s="10" t="s">
        <v>761</v>
      </c>
      <c r="E53" s="118" t="s">
        <v>270</v>
      </c>
      <c r="F53" s="139" t="s">
        <v>110</v>
      </c>
      <c r="G53" s="140"/>
      <c r="H53" s="11" t="s">
        <v>857</v>
      </c>
      <c r="I53" s="14">
        <f t="shared" si="0"/>
        <v>51.79</v>
      </c>
      <c r="J53" s="14">
        <v>51.79</v>
      </c>
      <c r="K53" s="109">
        <f t="shared" si="1"/>
        <v>51.79</v>
      </c>
      <c r="L53" s="115"/>
    </row>
    <row r="54" spans="1:12" ht="24" customHeight="1">
      <c r="A54" s="114"/>
      <c r="B54" s="107">
        <f>'Tax Invoice'!D50</f>
        <v>1</v>
      </c>
      <c r="C54" s="10" t="s">
        <v>761</v>
      </c>
      <c r="D54" s="10" t="s">
        <v>761</v>
      </c>
      <c r="E54" s="118" t="s">
        <v>311</v>
      </c>
      <c r="F54" s="139" t="s">
        <v>110</v>
      </c>
      <c r="G54" s="140"/>
      <c r="H54" s="11" t="s">
        <v>857</v>
      </c>
      <c r="I54" s="14">
        <f t="shared" ref="I54:I85" si="2">ROUNDUP(J54*$N$1,2)</f>
        <v>51.79</v>
      </c>
      <c r="J54" s="14">
        <v>51.79</v>
      </c>
      <c r="K54" s="109">
        <f t="shared" ref="K54:K85" si="3">I54*B54</f>
        <v>51.79</v>
      </c>
      <c r="L54" s="115"/>
    </row>
    <row r="55" spans="1:12" ht="12.75" customHeight="1">
      <c r="A55" s="114"/>
      <c r="B55" s="107">
        <f>'Tax Invoice'!D51</f>
        <v>16</v>
      </c>
      <c r="C55" s="10" t="s">
        <v>762</v>
      </c>
      <c r="D55" s="10" t="s">
        <v>762</v>
      </c>
      <c r="E55" s="118" t="s">
        <v>25</v>
      </c>
      <c r="F55" s="139"/>
      <c r="G55" s="140"/>
      <c r="H55" s="11" t="s">
        <v>763</v>
      </c>
      <c r="I55" s="14">
        <f t="shared" si="2"/>
        <v>10.08</v>
      </c>
      <c r="J55" s="14">
        <v>10.08</v>
      </c>
      <c r="K55" s="109">
        <f t="shared" si="3"/>
        <v>161.28</v>
      </c>
      <c r="L55" s="115"/>
    </row>
    <row r="56" spans="1:12" ht="12.75" customHeight="1">
      <c r="A56" s="114"/>
      <c r="B56" s="107">
        <f>'Tax Invoice'!D52</f>
        <v>8</v>
      </c>
      <c r="C56" s="10" t="s">
        <v>764</v>
      </c>
      <c r="D56" s="10" t="s">
        <v>764</v>
      </c>
      <c r="E56" s="118" t="s">
        <v>25</v>
      </c>
      <c r="F56" s="139"/>
      <c r="G56" s="140"/>
      <c r="H56" s="11" t="s">
        <v>765</v>
      </c>
      <c r="I56" s="14">
        <f t="shared" si="2"/>
        <v>10.78</v>
      </c>
      <c r="J56" s="14">
        <v>10.78</v>
      </c>
      <c r="K56" s="109">
        <f t="shared" si="3"/>
        <v>86.24</v>
      </c>
      <c r="L56" s="115"/>
    </row>
    <row r="57" spans="1:12" ht="12.75" customHeight="1">
      <c r="A57" s="114"/>
      <c r="B57" s="107">
        <f>'Tax Invoice'!D53</f>
        <v>8</v>
      </c>
      <c r="C57" s="10" t="s">
        <v>764</v>
      </c>
      <c r="D57" s="10" t="s">
        <v>764</v>
      </c>
      <c r="E57" s="118" t="s">
        <v>26</v>
      </c>
      <c r="F57" s="139"/>
      <c r="G57" s="140"/>
      <c r="H57" s="11" t="s">
        <v>765</v>
      </c>
      <c r="I57" s="14">
        <f t="shared" si="2"/>
        <v>10.78</v>
      </c>
      <c r="J57" s="14">
        <v>10.78</v>
      </c>
      <c r="K57" s="109">
        <f t="shared" si="3"/>
        <v>86.24</v>
      </c>
      <c r="L57" s="115"/>
    </row>
    <row r="58" spans="1:12" ht="24" customHeight="1">
      <c r="A58" s="114"/>
      <c r="B58" s="107">
        <f>'Tax Invoice'!D54</f>
        <v>2</v>
      </c>
      <c r="C58" s="10" t="s">
        <v>766</v>
      </c>
      <c r="D58" s="10" t="s">
        <v>766</v>
      </c>
      <c r="E58" s="118" t="s">
        <v>25</v>
      </c>
      <c r="F58" s="139"/>
      <c r="G58" s="140"/>
      <c r="H58" s="11" t="s">
        <v>767</v>
      </c>
      <c r="I58" s="14">
        <f t="shared" si="2"/>
        <v>13.56</v>
      </c>
      <c r="J58" s="14">
        <v>13.56</v>
      </c>
      <c r="K58" s="109">
        <f t="shared" si="3"/>
        <v>27.12</v>
      </c>
      <c r="L58" s="115"/>
    </row>
    <row r="59" spans="1:12" ht="24" customHeight="1">
      <c r="A59" s="114"/>
      <c r="B59" s="107">
        <f>'Tax Invoice'!D55</f>
        <v>2</v>
      </c>
      <c r="C59" s="10" t="s">
        <v>766</v>
      </c>
      <c r="D59" s="10" t="s">
        <v>766</v>
      </c>
      <c r="E59" s="118" t="s">
        <v>26</v>
      </c>
      <c r="F59" s="139"/>
      <c r="G59" s="140"/>
      <c r="H59" s="11" t="s">
        <v>767</v>
      </c>
      <c r="I59" s="14">
        <f t="shared" si="2"/>
        <v>13.56</v>
      </c>
      <c r="J59" s="14">
        <v>13.56</v>
      </c>
      <c r="K59" s="109">
        <f t="shared" si="3"/>
        <v>27.12</v>
      </c>
      <c r="L59" s="115"/>
    </row>
    <row r="60" spans="1:12" ht="24" customHeight="1">
      <c r="A60" s="114"/>
      <c r="B60" s="107">
        <f>'Tax Invoice'!D56</f>
        <v>2</v>
      </c>
      <c r="C60" s="10" t="s">
        <v>768</v>
      </c>
      <c r="D60" s="10" t="s">
        <v>768</v>
      </c>
      <c r="E60" s="118" t="s">
        <v>25</v>
      </c>
      <c r="F60" s="139" t="s">
        <v>273</v>
      </c>
      <c r="G60" s="140"/>
      <c r="H60" s="11" t="s">
        <v>769</v>
      </c>
      <c r="I60" s="14">
        <f t="shared" si="2"/>
        <v>20.51</v>
      </c>
      <c r="J60" s="14">
        <v>20.51</v>
      </c>
      <c r="K60" s="109">
        <f t="shared" si="3"/>
        <v>41.02</v>
      </c>
      <c r="L60" s="115"/>
    </row>
    <row r="61" spans="1:12" ht="24" customHeight="1">
      <c r="A61" s="114"/>
      <c r="B61" s="107">
        <f>'Tax Invoice'!D57</f>
        <v>2</v>
      </c>
      <c r="C61" s="10" t="s">
        <v>770</v>
      </c>
      <c r="D61" s="10" t="s">
        <v>770</v>
      </c>
      <c r="E61" s="118" t="s">
        <v>25</v>
      </c>
      <c r="F61" s="139"/>
      <c r="G61" s="140"/>
      <c r="H61" s="11" t="s">
        <v>771</v>
      </c>
      <c r="I61" s="14">
        <f t="shared" si="2"/>
        <v>20.51</v>
      </c>
      <c r="J61" s="14">
        <v>20.51</v>
      </c>
      <c r="K61" s="109">
        <f t="shared" si="3"/>
        <v>41.02</v>
      </c>
      <c r="L61" s="115"/>
    </row>
    <row r="62" spans="1:12" ht="24" customHeight="1">
      <c r="A62" s="114"/>
      <c r="B62" s="107">
        <f>'Tax Invoice'!D58</f>
        <v>6</v>
      </c>
      <c r="C62" s="10" t="s">
        <v>770</v>
      </c>
      <c r="D62" s="10" t="s">
        <v>770</v>
      </c>
      <c r="E62" s="118" t="s">
        <v>26</v>
      </c>
      <c r="F62" s="139"/>
      <c r="G62" s="140"/>
      <c r="H62" s="11" t="s">
        <v>771</v>
      </c>
      <c r="I62" s="14">
        <f t="shared" si="2"/>
        <v>20.51</v>
      </c>
      <c r="J62" s="14">
        <v>20.51</v>
      </c>
      <c r="K62" s="109">
        <f t="shared" si="3"/>
        <v>123.06</v>
      </c>
      <c r="L62" s="115"/>
    </row>
    <row r="63" spans="1:12" ht="24" customHeight="1">
      <c r="A63" s="114"/>
      <c r="B63" s="107">
        <f>'Tax Invoice'!D59</f>
        <v>2</v>
      </c>
      <c r="C63" s="10" t="s">
        <v>772</v>
      </c>
      <c r="D63" s="10" t="s">
        <v>772</v>
      </c>
      <c r="E63" s="118" t="s">
        <v>25</v>
      </c>
      <c r="F63" s="139"/>
      <c r="G63" s="140"/>
      <c r="H63" s="11" t="s">
        <v>773</v>
      </c>
      <c r="I63" s="14">
        <f t="shared" si="2"/>
        <v>20.51</v>
      </c>
      <c r="J63" s="14">
        <v>20.51</v>
      </c>
      <c r="K63" s="109">
        <f t="shared" si="3"/>
        <v>41.02</v>
      </c>
      <c r="L63" s="115"/>
    </row>
    <row r="64" spans="1:12" ht="24" customHeight="1">
      <c r="A64" s="114"/>
      <c r="B64" s="107">
        <f>'Tax Invoice'!D60</f>
        <v>12</v>
      </c>
      <c r="C64" s="10" t="s">
        <v>774</v>
      </c>
      <c r="D64" s="10" t="s">
        <v>774</v>
      </c>
      <c r="E64" s="118" t="s">
        <v>25</v>
      </c>
      <c r="F64" s="139" t="s">
        <v>272</v>
      </c>
      <c r="G64" s="140"/>
      <c r="H64" s="11" t="s">
        <v>775</v>
      </c>
      <c r="I64" s="14">
        <f t="shared" si="2"/>
        <v>22.94</v>
      </c>
      <c r="J64" s="14">
        <v>22.94</v>
      </c>
      <c r="K64" s="109">
        <f t="shared" si="3"/>
        <v>275.28000000000003</v>
      </c>
      <c r="L64" s="115"/>
    </row>
    <row r="65" spans="1:12" ht="24" customHeight="1">
      <c r="A65" s="114"/>
      <c r="B65" s="107">
        <f>'Tax Invoice'!D61</f>
        <v>4</v>
      </c>
      <c r="C65" s="10" t="s">
        <v>774</v>
      </c>
      <c r="D65" s="10" t="s">
        <v>774</v>
      </c>
      <c r="E65" s="118" t="s">
        <v>26</v>
      </c>
      <c r="F65" s="139" t="s">
        <v>273</v>
      </c>
      <c r="G65" s="140"/>
      <c r="H65" s="11" t="s">
        <v>775</v>
      </c>
      <c r="I65" s="14">
        <f t="shared" si="2"/>
        <v>22.94</v>
      </c>
      <c r="J65" s="14">
        <v>22.94</v>
      </c>
      <c r="K65" s="109">
        <f t="shared" si="3"/>
        <v>91.76</v>
      </c>
      <c r="L65" s="115"/>
    </row>
    <row r="66" spans="1:12" ht="24" customHeight="1">
      <c r="A66" s="114"/>
      <c r="B66" s="107">
        <f>'Tax Invoice'!D62</f>
        <v>2</v>
      </c>
      <c r="C66" s="10" t="s">
        <v>776</v>
      </c>
      <c r="D66" s="10" t="s">
        <v>776</v>
      </c>
      <c r="E66" s="118" t="s">
        <v>23</v>
      </c>
      <c r="F66" s="139" t="s">
        <v>272</v>
      </c>
      <c r="G66" s="140"/>
      <c r="H66" s="11" t="s">
        <v>777</v>
      </c>
      <c r="I66" s="14">
        <f t="shared" si="2"/>
        <v>23.98</v>
      </c>
      <c r="J66" s="14">
        <v>23.98</v>
      </c>
      <c r="K66" s="109">
        <f t="shared" si="3"/>
        <v>47.96</v>
      </c>
      <c r="L66" s="115"/>
    </row>
    <row r="67" spans="1:12" ht="24" customHeight="1">
      <c r="A67" s="114"/>
      <c r="B67" s="107">
        <f>'Tax Invoice'!D63</f>
        <v>8</v>
      </c>
      <c r="C67" s="10" t="s">
        <v>778</v>
      </c>
      <c r="D67" s="10" t="s">
        <v>778</v>
      </c>
      <c r="E67" s="118" t="s">
        <v>26</v>
      </c>
      <c r="F67" s="139" t="s">
        <v>273</v>
      </c>
      <c r="G67" s="140"/>
      <c r="H67" s="11" t="s">
        <v>779</v>
      </c>
      <c r="I67" s="14">
        <f t="shared" si="2"/>
        <v>22.25</v>
      </c>
      <c r="J67" s="14">
        <v>22.25</v>
      </c>
      <c r="K67" s="109">
        <f t="shared" si="3"/>
        <v>178</v>
      </c>
      <c r="L67" s="115"/>
    </row>
    <row r="68" spans="1:12" ht="24" customHeight="1">
      <c r="A68" s="114"/>
      <c r="B68" s="107">
        <f>'Tax Invoice'!D64</f>
        <v>2</v>
      </c>
      <c r="C68" s="10" t="s">
        <v>780</v>
      </c>
      <c r="D68" s="10" t="s">
        <v>780</v>
      </c>
      <c r="E68" s="118" t="s">
        <v>25</v>
      </c>
      <c r="F68" s="139" t="s">
        <v>273</v>
      </c>
      <c r="G68" s="140"/>
      <c r="H68" s="11" t="s">
        <v>781</v>
      </c>
      <c r="I68" s="14">
        <f t="shared" si="2"/>
        <v>22.25</v>
      </c>
      <c r="J68" s="14">
        <v>22.25</v>
      </c>
      <c r="K68" s="109">
        <f t="shared" si="3"/>
        <v>44.5</v>
      </c>
      <c r="L68" s="115"/>
    </row>
    <row r="69" spans="1:12" ht="24" customHeight="1">
      <c r="A69" s="114"/>
      <c r="B69" s="107">
        <f>'Tax Invoice'!D65</f>
        <v>10</v>
      </c>
      <c r="C69" s="10" t="s">
        <v>780</v>
      </c>
      <c r="D69" s="10" t="s">
        <v>780</v>
      </c>
      <c r="E69" s="118" t="s">
        <v>26</v>
      </c>
      <c r="F69" s="139" t="s">
        <v>273</v>
      </c>
      <c r="G69" s="140"/>
      <c r="H69" s="11" t="s">
        <v>781</v>
      </c>
      <c r="I69" s="14">
        <f t="shared" si="2"/>
        <v>22.25</v>
      </c>
      <c r="J69" s="14">
        <v>22.25</v>
      </c>
      <c r="K69" s="109">
        <f t="shared" si="3"/>
        <v>222.5</v>
      </c>
      <c r="L69" s="115"/>
    </row>
    <row r="70" spans="1:12" ht="24" customHeight="1">
      <c r="A70" s="114"/>
      <c r="B70" s="107">
        <f>'Tax Invoice'!D66</f>
        <v>2</v>
      </c>
      <c r="C70" s="10" t="s">
        <v>780</v>
      </c>
      <c r="D70" s="10" t="s">
        <v>780</v>
      </c>
      <c r="E70" s="118" t="s">
        <v>27</v>
      </c>
      <c r="F70" s="139" t="s">
        <v>273</v>
      </c>
      <c r="G70" s="140"/>
      <c r="H70" s="11" t="s">
        <v>781</v>
      </c>
      <c r="I70" s="14">
        <f t="shared" si="2"/>
        <v>22.25</v>
      </c>
      <c r="J70" s="14">
        <v>22.25</v>
      </c>
      <c r="K70" s="109">
        <f t="shared" si="3"/>
        <v>44.5</v>
      </c>
      <c r="L70" s="115"/>
    </row>
    <row r="71" spans="1:12" ht="24" customHeight="1">
      <c r="A71" s="114"/>
      <c r="B71" s="107">
        <f>'Tax Invoice'!D67</f>
        <v>16</v>
      </c>
      <c r="C71" s="10" t="s">
        <v>782</v>
      </c>
      <c r="D71" s="10" t="s">
        <v>782</v>
      </c>
      <c r="E71" s="118" t="s">
        <v>23</v>
      </c>
      <c r="F71" s="139"/>
      <c r="G71" s="140"/>
      <c r="H71" s="11" t="s">
        <v>858</v>
      </c>
      <c r="I71" s="14">
        <f t="shared" si="2"/>
        <v>4.87</v>
      </c>
      <c r="J71" s="14">
        <v>4.87</v>
      </c>
      <c r="K71" s="109">
        <f t="shared" si="3"/>
        <v>77.92</v>
      </c>
      <c r="L71" s="115"/>
    </row>
    <row r="72" spans="1:12" ht="24" customHeight="1">
      <c r="A72" s="114"/>
      <c r="B72" s="107">
        <f>'Tax Invoice'!D68</f>
        <v>27</v>
      </c>
      <c r="C72" s="10" t="s">
        <v>782</v>
      </c>
      <c r="D72" s="10" t="s">
        <v>782</v>
      </c>
      <c r="E72" s="118" t="s">
        <v>25</v>
      </c>
      <c r="F72" s="139"/>
      <c r="G72" s="140"/>
      <c r="H72" s="11" t="s">
        <v>858</v>
      </c>
      <c r="I72" s="14">
        <f t="shared" si="2"/>
        <v>4.87</v>
      </c>
      <c r="J72" s="14">
        <v>4.87</v>
      </c>
      <c r="K72" s="109">
        <f t="shared" si="3"/>
        <v>131.49</v>
      </c>
      <c r="L72" s="115"/>
    </row>
    <row r="73" spans="1:12" ht="24" customHeight="1">
      <c r="A73" s="114"/>
      <c r="B73" s="107">
        <f>'Tax Invoice'!D69</f>
        <v>2</v>
      </c>
      <c r="C73" s="10" t="s">
        <v>782</v>
      </c>
      <c r="D73" s="10" t="s">
        <v>782</v>
      </c>
      <c r="E73" s="118" t="s">
        <v>27</v>
      </c>
      <c r="F73" s="139"/>
      <c r="G73" s="140"/>
      <c r="H73" s="11" t="s">
        <v>858</v>
      </c>
      <c r="I73" s="14">
        <f t="shared" si="2"/>
        <v>4.87</v>
      </c>
      <c r="J73" s="14">
        <v>4.87</v>
      </c>
      <c r="K73" s="109">
        <f t="shared" si="3"/>
        <v>9.74</v>
      </c>
      <c r="L73" s="115"/>
    </row>
    <row r="74" spans="1:12" ht="12.75" customHeight="1">
      <c r="A74" s="114"/>
      <c r="B74" s="107">
        <f>'Tax Invoice'!D70</f>
        <v>4</v>
      </c>
      <c r="C74" s="10" t="s">
        <v>783</v>
      </c>
      <c r="D74" s="10" t="s">
        <v>783</v>
      </c>
      <c r="E74" s="118" t="s">
        <v>25</v>
      </c>
      <c r="F74" s="139" t="s">
        <v>273</v>
      </c>
      <c r="G74" s="140"/>
      <c r="H74" s="11" t="s">
        <v>784</v>
      </c>
      <c r="I74" s="14">
        <f t="shared" si="2"/>
        <v>8.34</v>
      </c>
      <c r="J74" s="14">
        <v>8.34</v>
      </c>
      <c r="K74" s="109">
        <f t="shared" si="3"/>
        <v>33.36</v>
      </c>
      <c r="L74" s="115"/>
    </row>
    <row r="75" spans="1:12" ht="12.75" customHeight="1">
      <c r="A75" s="114"/>
      <c r="B75" s="107">
        <f>'Tax Invoice'!D71</f>
        <v>20</v>
      </c>
      <c r="C75" s="10" t="s">
        <v>783</v>
      </c>
      <c r="D75" s="10" t="s">
        <v>783</v>
      </c>
      <c r="E75" s="118" t="s">
        <v>26</v>
      </c>
      <c r="F75" s="139" t="s">
        <v>273</v>
      </c>
      <c r="G75" s="140"/>
      <c r="H75" s="11" t="s">
        <v>784</v>
      </c>
      <c r="I75" s="14">
        <f t="shared" si="2"/>
        <v>8.34</v>
      </c>
      <c r="J75" s="14">
        <v>8.34</v>
      </c>
      <c r="K75" s="109">
        <f t="shared" si="3"/>
        <v>166.8</v>
      </c>
      <c r="L75" s="115"/>
    </row>
    <row r="76" spans="1:12" ht="12.75" customHeight="1">
      <c r="A76" s="114"/>
      <c r="B76" s="107">
        <f>'Tax Invoice'!D72</f>
        <v>2</v>
      </c>
      <c r="C76" s="10" t="s">
        <v>785</v>
      </c>
      <c r="D76" s="10" t="s">
        <v>785</v>
      </c>
      <c r="E76" s="118" t="s">
        <v>25</v>
      </c>
      <c r="F76" s="139" t="s">
        <v>273</v>
      </c>
      <c r="G76" s="140"/>
      <c r="H76" s="11" t="s">
        <v>786</v>
      </c>
      <c r="I76" s="14">
        <f t="shared" si="2"/>
        <v>9.0399999999999991</v>
      </c>
      <c r="J76" s="14">
        <v>9.0399999999999991</v>
      </c>
      <c r="K76" s="109">
        <f t="shared" si="3"/>
        <v>18.079999999999998</v>
      </c>
      <c r="L76" s="115"/>
    </row>
    <row r="77" spans="1:12" ht="12.75" customHeight="1">
      <c r="A77" s="114"/>
      <c r="B77" s="107">
        <f>'Tax Invoice'!D73</f>
        <v>16</v>
      </c>
      <c r="C77" s="10" t="s">
        <v>785</v>
      </c>
      <c r="D77" s="10" t="s">
        <v>785</v>
      </c>
      <c r="E77" s="118" t="s">
        <v>26</v>
      </c>
      <c r="F77" s="139" t="s">
        <v>273</v>
      </c>
      <c r="G77" s="140"/>
      <c r="H77" s="11" t="s">
        <v>786</v>
      </c>
      <c r="I77" s="14">
        <f t="shared" si="2"/>
        <v>9.0399999999999991</v>
      </c>
      <c r="J77" s="14">
        <v>9.0399999999999991</v>
      </c>
      <c r="K77" s="109">
        <f t="shared" si="3"/>
        <v>144.63999999999999</v>
      </c>
      <c r="L77" s="115"/>
    </row>
    <row r="78" spans="1:12" ht="12.75" customHeight="1">
      <c r="A78" s="114"/>
      <c r="B78" s="107">
        <f>'Tax Invoice'!D74</f>
        <v>6</v>
      </c>
      <c r="C78" s="10" t="s">
        <v>787</v>
      </c>
      <c r="D78" s="10" t="s">
        <v>787</v>
      </c>
      <c r="E78" s="118" t="s">
        <v>26</v>
      </c>
      <c r="F78" s="139" t="s">
        <v>110</v>
      </c>
      <c r="G78" s="140"/>
      <c r="H78" s="11" t="s">
        <v>788</v>
      </c>
      <c r="I78" s="14">
        <f t="shared" si="2"/>
        <v>9.0399999999999991</v>
      </c>
      <c r="J78" s="14">
        <v>9.0399999999999991</v>
      </c>
      <c r="K78" s="109">
        <f t="shared" si="3"/>
        <v>54.239999999999995</v>
      </c>
      <c r="L78" s="115"/>
    </row>
    <row r="79" spans="1:12" ht="12.75" customHeight="1">
      <c r="A79" s="114"/>
      <c r="B79" s="107">
        <f>'Tax Invoice'!D75</f>
        <v>28</v>
      </c>
      <c r="C79" s="10" t="s">
        <v>787</v>
      </c>
      <c r="D79" s="10" t="s">
        <v>787</v>
      </c>
      <c r="E79" s="118" t="s">
        <v>27</v>
      </c>
      <c r="F79" s="139" t="s">
        <v>110</v>
      </c>
      <c r="G79" s="140"/>
      <c r="H79" s="11" t="s">
        <v>788</v>
      </c>
      <c r="I79" s="14">
        <f t="shared" si="2"/>
        <v>9.0399999999999991</v>
      </c>
      <c r="J79" s="14">
        <v>9.0399999999999991</v>
      </c>
      <c r="K79" s="109">
        <f t="shared" si="3"/>
        <v>253.11999999999998</v>
      </c>
      <c r="L79" s="115"/>
    </row>
    <row r="80" spans="1:12" ht="24" customHeight="1">
      <c r="A80" s="114"/>
      <c r="B80" s="107">
        <f>'Tax Invoice'!D76</f>
        <v>2</v>
      </c>
      <c r="C80" s="10" t="s">
        <v>789</v>
      </c>
      <c r="D80" s="10" t="s">
        <v>789</v>
      </c>
      <c r="E80" s="118" t="s">
        <v>265</v>
      </c>
      <c r="F80" s="139"/>
      <c r="G80" s="140"/>
      <c r="H80" s="11" t="s">
        <v>790</v>
      </c>
      <c r="I80" s="14">
        <f t="shared" si="2"/>
        <v>18.77</v>
      </c>
      <c r="J80" s="14">
        <v>18.77</v>
      </c>
      <c r="K80" s="109">
        <f t="shared" si="3"/>
        <v>37.54</v>
      </c>
      <c r="L80" s="115"/>
    </row>
    <row r="81" spans="1:12" ht="24" customHeight="1">
      <c r="A81" s="114"/>
      <c r="B81" s="107">
        <f>'Tax Invoice'!D77</f>
        <v>2</v>
      </c>
      <c r="C81" s="10" t="s">
        <v>791</v>
      </c>
      <c r="D81" s="10" t="s">
        <v>852</v>
      </c>
      <c r="E81" s="118" t="s">
        <v>294</v>
      </c>
      <c r="F81" s="139" t="s">
        <v>273</v>
      </c>
      <c r="G81" s="140"/>
      <c r="H81" s="11" t="s">
        <v>792</v>
      </c>
      <c r="I81" s="14">
        <f t="shared" si="2"/>
        <v>23.98</v>
      </c>
      <c r="J81" s="14">
        <v>23.98</v>
      </c>
      <c r="K81" s="109">
        <f t="shared" si="3"/>
        <v>47.96</v>
      </c>
      <c r="L81" s="115"/>
    </row>
    <row r="82" spans="1:12" ht="12.75" customHeight="1">
      <c r="A82" s="114"/>
      <c r="B82" s="107">
        <f>'Tax Invoice'!D78</f>
        <v>6</v>
      </c>
      <c r="C82" s="10" t="s">
        <v>793</v>
      </c>
      <c r="D82" s="10" t="s">
        <v>793</v>
      </c>
      <c r="E82" s="118" t="s">
        <v>294</v>
      </c>
      <c r="F82" s="139" t="s">
        <v>743</v>
      </c>
      <c r="G82" s="140"/>
      <c r="H82" s="11" t="s">
        <v>794</v>
      </c>
      <c r="I82" s="14">
        <f t="shared" si="2"/>
        <v>11.82</v>
      </c>
      <c r="J82" s="14">
        <v>11.82</v>
      </c>
      <c r="K82" s="109">
        <f t="shared" si="3"/>
        <v>70.92</v>
      </c>
      <c r="L82" s="115"/>
    </row>
    <row r="83" spans="1:12" ht="12.75" customHeight="1">
      <c r="A83" s="114"/>
      <c r="B83" s="107">
        <f>'Tax Invoice'!D79</f>
        <v>4</v>
      </c>
      <c r="C83" s="10" t="s">
        <v>793</v>
      </c>
      <c r="D83" s="10" t="s">
        <v>793</v>
      </c>
      <c r="E83" s="118" t="s">
        <v>294</v>
      </c>
      <c r="F83" s="139" t="s">
        <v>750</v>
      </c>
      <c r="G83" s="140"/>
      <c r="H83" s="11" t="s">
        <v>794</v>
      </c>
      <c r="I83" s="14">
        <f t="shared" si="2"/>
        <v>11.82</v>
      </c>
      <c r="J83" s="14">
        <v>11.82</v>
      </c>
      <c r="K83" s="109">
        <f t="shared" si="3"/>
        <v>47.28</v>
      </c>
      <c r="L83" s="115"/>
    </row>
    <row r="84" spans="1:12" ht="12.75" customHeight="1">
      <c r="A84" s="114"/>
      <c r="B84" s="107">
        <f>'Tax Invoice'!D80</f>
        <v>2</v>
      </c>
      <c r="C84" s="10" t="s">
        <v>795</v>
      </c>
      <c r="D84" s="10" t="s">
        <v>795</v>
      </c>
      <c r="E84" s="118" t="s">
        <v>23</v>
      </c>
      <c r="F84" s="139"/>
      <c r="G84" s="140"/>
      <c r="H84" s="11" t="s">
        <v>796</v>
      </c>
      <c r="I84" s="14">
        <f t="shared" si="2"/>
        <v>10.08</v>
      </c>
      <c r="J84" s="14">
        <v>10.08</v>
      </c>
      <c r="K84" s="109">
        <f t="shared" si="3"/>
        <v>20.16</v>
      </c>
      <c r="L84" s="115"/>
    </row>
    <row r="85" spans="1:12" ht="36" customHeight="1">
      <c r="A85" s="114"/>
      <c r="B85" s="107">
        <f>'Tax Invoice'!D81</f>
        <v>3</v>
      </c>
      <c r="C85" s="10" t="s">
        <v>797</v>
      </c>
      <c r="D85" s="10" t="s">
        <v>853</v>
      </c>
      <c r="E85" s="118" t="s">
        <v>230</v>
      </c>
      <c r="F85" s="139" t="s">
        <v>107</v>
      </c>
      <c r="G85" s="140"/>
      <c r="H85" s="11" t="s">
        <v>798</v>
      </c>
      <c r="I85" s="14">
        <f t="shared" si="2"/>
        <v>29.2</v>
      </c>
      <c r="J85" s="14">
        <v>29.2</v>
      </c>
      <c r="K85" s="109">
        <f t="shared" si="3"/>
        <v>87.6</v>
      </c>
      <c r="L85" s="115"/>
    </row>
    <row r="86" spans="1:12" ht="24" customHeight="1">
      <c r="A86" s="114"/>
      <c r="B86" s="107">
        <f>'Tax Invoice'!D82</f>
        <v>4</v>
      </c>
      <c r="C86" s="10" t="s">
        <v>799</v>
      </c>
      <c r="D86" s="10" t="s">
        <v>799</v>
      </c>
      <c r="E86" s="118" t="s">
        <v>25</v>
      </c>
      <c r="F86" s="139" t="s">
        <v>273</v>
      </c>
      <c r="G86" s="140"/>
      <c r="H86" s="11" t="s">
        <v>800</v>
      </c>
      <c r="I86" s="14">
        <f t="shared" ref="I86:I112" si="4">ROUNDUP(J86*$N$1,2)</f>
        <v>20.51</v>
      </c>
      <c r="J86" s="14">
        <v>20.51</v>
      </c>
      <c r="K86" s="109">
        <f t="shared" ref="K86:K112" si="5">I86*B86</f>
        <v>82.04</v>
      </c>
      <c r="L86" s="115"/>
    </row>
    <row r="87" spans="1:12" ht="24" customHeight="1">
      <c r="A87" s="114"/>
      <c r="B87" s="107">
        <f>'Tax Invoice'!D83</f>
        <v>6</v>
      </c>
      <c r="C87" s="10" t="s">
        <v>801</v>
      </c>
      <c r="D87" s="10" t="s">
        <v>801</v>
      </c>
      <c r="E87" s="118" t="s">
        <v>802</v>
      </c>
      <c r="F87" s="139"/>
      <c r="G87" s="140"/>
      <c r="H87" s="11" t="s">
        <v>803</v>
      </c>
      <c r="I87" s="14">
        <f t="shared" si="4"/>
        <v>4.87</v>
      </c>
      <c r="J87" s="14">
        <v>4.87</v>
      </c>
      <c r="K87" s="109">
        <f t="shared" si="5"/>
        <v>29.22</v>
      </c>
      <c r="L87" s="115"/>
    </row>
    <row r="88" spans="1:12" ht="24" customHeight="1">
      <c r="A88" s="114"/>
      <c r="B88" s="107">
        <f>'Tax Invoice'!D84</f>
        <v>3</v>
      </c>
      <c r="C88" s="10" t="s">
        <v>804</v>
      </c>
      <c r="D88" s="10" t="s">
        <v>804</v>
      </c>
      <c r="E88" s="118"/>
      <c r="F88" s="139"/>
      <c r="G88" s="140"/>
      <c r="H88" s="11" t="s">
        <v>805</v>
      </c>
      <c r="I88" s="14">
        <f t="shared" si="4"/>
        <v>4.87</v>
      </c>
      <c r="J88" s="14">
        <v>4.87</v>
      </c>
      <c r="K88" s="109">
        <f t="shared" si="5"/>
        <v>14.61</v>
      </c>
      <c r="L88" s="115"/>
    </row>
    <row r="89" spans="1:12" ht="12.75" customHeight="1">
      <c r="A89" s="114"/>
      <c r="B89" s="107">
        <f>'Tax Invoice'!D85</f>
        <v>2</v>
      </c>
      <c r="C89" s="10" t="s">
        <v>806</v>
      </c>
      <c r="D89" s="10" t="s">
        <v>854</v>
      </c>
      <c r="E89" s="118" t="s">
        <v>807</v>
      </c>
      <c r="F89" s="139"/>
      <c r="G89" s="140"/>
      <c r="H89" s="11" t="s">
        <v>808</v>
      </c>
      <c r="I89" s="14">
        <f t="shared" si="4"/>
        <v>48.32</v>
      </c>
      <c r="J89" s="14">
        <v>48.32</v>
      </c>
      <c r="K89" s="109">
        <f t="shared" si="5"/>
        <v>96.64</v>
      </c>
      <c r="L89" s="115"/>
    </row>
    <row r="90" spans="1:12" ht="12.75" customHeight="1">
      <c r="A90" s="114"/>
      <c r="B90" s="107">
        <f>'Tax Invoice'!D86</f>
        <v>1</v>
      </c>
      <c r="C90" s="10" t="s">
        <v>809</v>
      </c>
      <c r="D90" s="10" t="s">
        <v>809</v>
      </c>
      <c r="E90" s="118" t="s">
        <v>26</v>
      </c>
      <c r="F90" s="139" t="s">
        <v>273</v>
      </c>
      <c r="G90" s="140"/>
      <c r="H90" s="11" t="s">
        <v>810</v>
      </c>
      <c r="I90" s="14">
        <f t="shared" si="4"/>
        <v>69.17</v>
      </c>
      <c r="J90" s="14">
        <v>69.17</v>
      </c>
      <c r="K90" s="109">
        <f t="shared" si="5"/>
        <v>69.17</v>
      </c>
      <c r="L90" s="115"/>
    </row>
    <row r="91" spans="1:12" ht="36" customHeight="1">
      <c r="A91" s="114"/>
      <c r="B91" s="107">
        <f>'Tax Invoice'!D87</f>
        <v>4</v>
      </c>
      <c r="C91" s="10" t="s">
        <v>811</v>
      </c>
      <c r="D91" s="10" t="s">
        <v>855</v>
      </c>
      <c r="E91" s="118" t="s">
        <v>812</v>
      </c>
      <c r="F91" s="139" t="s">
        <v>273</v>
      </c>
      <c r="G91" s="140"/>
      <c r="H91" s="11" t="s">
        <v>813</v>
      </c>
      <c r="I91" s="14">
        <f t="shared" si="4"/>
        <v>23.98</v>
      </c>
      <c r="J91" s="14">
        <v>23.98</v>
      </c>
      <c r="K91" s="109">
        <f t="shared" si="5"/>
        <v>95.92</v>
      </c>
      <c r="L91" s="115"/>
    </row>
    <row r="92" spans="1:12" ht="12.75" customHeight="1">
      <c r="A92" s="114"/>
      <c r="B92" s="107">
        <f>'Tax Invoice'!D88</f>
        <v>2</v>
      </c>
      <c r="C92" s="10" t="s">
        <v>814</v>
      </c>
      <c r="D92" s="10" t="s">
        <v>814</v>
      </c>
      <c r="E92" s="118" t="s">
        <v>25</v>
      </c>
      <c r="F92" s="139"/>
      <c r="G92" s="140"/>
      <c r="H92" s="11" t="s">
        <v>815</v>
      </c>
      <c r="I92" s="14">
        <f t="shared" si="4"/>
        <v>12.51</v>
      </c>
      <c r="J92" s="14">
        <v>12.51</v>
      </c>
      <c r="K92" s="109">
        <f t="shared" si="5"/>
        <v>25.02</v>
      </c>
      <c r="L92" s="115"/>
    </row>
    <row r="93" spans="1:12" ht="12.75" customHeight="1">
      <c r="A93" s="114"/>
      <c r="B93" s="107">
        <f>'Tax Invoice'!D89</f>
        <v>4</v>
      </c>
      <c r="C93" s="10" t="s">
        <v>816</v>
      </c>
      <c r="D93" s="10" t="s">
        <v>816</v>
      </c>
      <c r="E93" s="118" t="s">
        <v>25</v>
      </c>
      <c r="F93" s="139"/>
      <c r="G93" s="140"/>
      <c r="H93" s="11" t="s">
        <v>817</v>
      </c>
      <c r="I93" s="14">
        <f t="shared" si="4"/>
        <v>13.56</v>
      </c>
      <c r="J93" s="14">
        <v>13.56</v>
      </c>
      <c r="K93" s="109">
        <f t="shared" si="5"/>
        <v>54.24</v>
      </c>
      <c r="L93" s="115"/>
    </row>
    <row r="94" spans="1:12" ht="24" customHeight="1">
      <c r="A94" s="114"/>
      <c r="B94" s="107">
        <f>'Tax Invoice'!D90</f>
        <v>2</v>
      </c>
      <c r="C94" s="10" t="s">
        <v>818</v>
      </c>
      <c r="D94" s="10" t="s">
        <v>818</v>
      </c>
      <c r="E94" s="118" t="s">
        <v>23</v>
      </c>
      <c r="F94" s="139"/>
      <c r="G94" s="140"/>
      <c r="H94" s="11" t="s">
        <v>819</v>
      </c>
      <c r="I94" s="14">
        <f t="shared" si="4"/>
        <v>10.08</v>
      </c>
      <c r="J94" s="14">
        <v>10.08</v>
      </c>
      <c r="K94" s="109">
        <f t="shared" si="5"/>
        <v>20.16</v>
      </c>
      <c r="L94" s="115"/>
    </row>
    <row r="95" spans="1:12" ht="12.75" customHeight="1">
      <c r="A95" s="114"/>
      <c r="B95" s="107">
        <f>'Tax Invoice'!D91</f>
        <v>5</v>
      </c>
      <c r="C95" s="10" t="s">
        <v>644</v>
      </c>
      <c r="D95" s="10" t="s">
        <v>644</v>
      </c>
      <c r="E95" s="118" t="s">
        <v>635</v>
      </c>
      <c r="F95" s="139"/>
      <c r="G95" s="140"/>
      <c r="H95" s="11" t="s">
        <v>646</v>
      </c>
      <c r="I95" s="14">
        <f t="shared" si="4"/>
        <v>4.87</v>
      </c>
      <c r="J95" s="14">
        <v>4.87</v>
      </c>
      <c r="K95" s="109">
        <f t="shared" si="5"/>
        <v>24.35</v>
      </c>
      <c r="L95" s="115"/>
    </row>
    <row r="96" spans="1:12" ht="24" customHeight="1">
      <c r="A96" s="114"/>
      <c r="B96" s="107">
        <f>'Tax Invoice'!D92</f>
        <v>6</v>
      </c>
      <c r="C96" s="10" t="s">
        <v>820</v>
      </c>
      <c r="D96" s="10" t="s">
        <v>820</v>
      </c>
      <c r="E96" s="118" t="s">
        <v>23</v>
      </c>
      <c r="F96" s="139"/>
      <c r="G96" s="140"/>
      <c r="H96" s="11" t="s">
        <v>821</v>
      </c>
      <c r="I96" s="14">
        <f t="shared" si="4"/>
        <v>34.409999999999997</v>
      </c>
      <c r="J96" s="14">
        <v>34.409999999999997</v>
      </c>
      <c r="K96" s="109">
        <f t="shared" si="5"/>
        <v>206.45999999999998</v>
      </c>
      <c r="L96" s="115"/>
    </row>
    <row r="97" spans="1:12" ht="24" customHeight="1">
      <c r="A97" s="114"/>
      <c r="B97" s="107">
        <f>'Tax Invoice'!D93</f>
        <v>2</v>
      </c>
      <c r="C97" s="10" t="s">
        <v>822</v>
      </c>
      <c r="D97" s="10" t="s">
        <v>822</v>
      </c>
      <c r="E97" s="118" t="s">
        <v>90</v>
      </c>
      <c r="F97" s="139"/>
      <c r="G97" s="140"/>
      <c r="H97" s="11" t="s">
        <v>823</v>
      </c>
      <c r="I97" s="14">
        <f t="shared" si="4"/>
        <v>40.67</v>
      </c>
      <c r="J97" s="14">
        <v>40.67</v>
      </c>
      <c r="K97" s="109">
        <f t="shared" si="5"/>
        <v>81.34</v>
      </c>
      <c r="L97" s="115"/>
    </row>
    <row r="98" spans="1:12" ht="24" customHeight="1">
      <c r="A98" s="114"/>
      <c r="B98" s="107">
        <f>'Tax Invoice'!D94</f>
        <v>2</v>
      </c>
      <c r="C98" s="10" t="s">
        <v>824</v>
      </c>
      <c r="D98" s="10" t="s">
        <v>824</v>
      </c>
      <c r="E98" s="118" t="s">
        <v>25</v>
      </c>
      <c r="F98" s="139" t="s">
        <v>750</v>
      </c>
      <c r="G98" s="140"/>
      <c r="H98" s="11" t="s">
        <v>825</v>
      </c>
      <c r="I98" s="14">
        <f t="shared" si="4"/>
        <v>51.1</v>
      </c>
      <c r="J98" s="14">
        <v>51.1</v>
      </c>
      <c r="K98" s="109">
        <f t="shared" si="5"/>
        <v>102.2</v>
      </c>
      <c r="L98" s="115"/>
    </row>
    <row r="99" spans="1:12" ht="24" customHeight="1">
      <c r="A99" s="114"/>
      <c r="B99" s="107">
        <f>'Tax Invoice'!D95</f>
        <v>2</v>
      </c>
      <c r="C99" s="10" t="s">
        <v>826</v>
      </c>
      <c r="D99" s="10" t="s">
        <v>826</v>
      </c>
      <c r="E99" s="118" t="s">
        <v>25</v>
      </c>
      <c r="F99" s="139" t="s">
        <v>750</v>
      </c>
      <c r="G99" s="140"/>
      <c r="H99" s="11" t="s">
        <v>827</v>
      </c>
      <c r="I99" s="14">
        <f t="shared" si="4"/>
        <v>54.22</v>
      </c>
      <c r="J99" s="14">
        <v>54.22</v>
      </c>
      <c r="K99" s="109">
        <f t="shared" si="5"/>
        <v>108.44</v>
      </c>
      <c r="L99" s="115"/>
    </row>
    <row r="100" spans="1:12" ht="24" customHeight="1">
      <c r="A100" s="114"/>
      <c r="B100" s="107">
        <f>'Tax Invoice'!D96</f>
        <v>1</v>
      </c>
      <c r="C100" s="10" t="s">
        <v>828</v>
      </c>
      <c r="D100" s="10" t="s">
        <v>828</v>
      </c>
      <c r="E100" s="118" t="s">
        <v>107</v>
      </c>
      <c r="F100" s="139"/>
      <c r="G100" s="140"/>
      <c r="H100" s="11" t="s">
        <v>829</v>
      </c>
      <c r="I100" s="14">
        <f t="shared" si="4"/>
        <v>85.16</v>
      </c>
      <c r="J100" s="14">
        <v>85.16</v>
      </c>
      <c r="K100" s="109">
        <f t="shared" si="5"/>
        <v>85.16</v>
      </c>
      <c r="L100" s="115"/>
    </row>
    <row r="101" spans="1:12" ht="24" customHeight="1">
      <c r="A101" s="114"/>
      <c r="B101" s="107">
        <f>'Tax Invoice'!D97</f>
        <v>1</v>
      </c>
      <c r="C101" s="10" t="s">
        <v>830</v>
      </c>
      <c r="D101" s="10" t="s">
        <v>830</v>
      </c>
      <c r="E101" s="118" t="s">
        <v>673</v>
      </c>
      <c r="F101" s="139"/>
      <c r="G101" s="140"/>
      <c r="H101" s="11" t="s">
        <v>831</v>
      </c>
      <c r="I101" s="14">
        <f t="shared" si="4"/>
        <v>69.17</v>
      </c>
      <c r="J101" s="14">
        <v>69.17</v>
      </c>
      <c r="K101" s="109">
        <f t="shared" si="5"/>
        <v>69.17</v>
      </c>
      <c r="L101" s="115"/>
    </row>
    <row r="102" spans="1:12" ht="24" customHeight="1">
      <c r="A102" s="114"/>
      <c r="B102" s="107">
        <f>'Tax Invoice'!D98</f>
        <v>3</v>
      </c>
      <c r="C102" s="10" t="s">
        <v>830</v>
      </c>
      <c r="D102" s="10" t="s">
        <v>830</v>
      </c>
      <c r="E102" s="118" t="s">
        <v>271</v>
      </c>
      <c r="F102" s="139"/>
      <c r="G102" s="140"/>
      <c r="H102" s="11" t="s">
        <v>831</v>
      </c>
      <c r="I102" s="14">
        <f t="shared" si="4"/>
        <v>69.17</v>
      </c>
      <c r="J102" s="14">
        <v>69.17</v>
      </c>
      <c r="K102" s="109">
        <f t="shared" si="5"/>
        <v>207.51</v>
      </c>
      <c r="L102" s="115"/>
    </row>
    <row r="103" spans="1:12" ht="36" customHeight="1">
      <c r="A103" s="114"/>
      <c r="B103" s="107">
        <f>'Tax Invoice'!D99</f>
        <v>1</v>
      </c>
      <c r="C103" s="10" t="s">
        <v>832</v>
      </c>
      <c r="D103" s="10" t="s">
        <v>832</v>
      </c>
      <c r="E103" s="118" t="s">
        <v>833</v>
      </c>
      <c r="F103" s="139"/>
      <c r="G103" s="140"/>
      <c r="H103" s="11" t="s">
        <v>834</v>
      </c>
      <c r="I103" s="14">
        <f t="shared" si="4"/>
        <v>183.88</v>
      </c>
      <c r="J103" s="14">
        <v>183.88</v>
      </c>
      <c r="K103" s="109">
        <f t="shared" si="5"/>
        <v>183.88</v>
      </c>
      <c r="L103" s="115"/>
    </row>
    <row r="104" spans="1:12" ht="24" customHeight="1">
      <c r="A104" s="114"/>
      <c r="B104" s="107">
        <f>'Tax Invoice'!D100</f>
        <v>2</v>
      </c>
      <c r="C104" s="10" t="s">
        <v>835</v>
      </c>
      <c r="D104" s="10" t="s">
        <v>835</v>
      </c>
      <c r="E104" s="118" t="s">
        <v>583</v>
      </c>
      <c r="F104" s="139"/>
      <c r="G104" s="140"/>
      <c r="H104" s="11" t="s">
        <v>836</v>
      </c>
      <c r="I104" s="14">
        <f t="shared" si="4"/>
        <v>22.25</v>
      </c>
      <c r="J104" s="14">
        <v>22.25</v>
      </c>
      <c r="K104" s="109">
        <f t="shared" si="5"/>
        <v>44.5</v>
      </c>
      <c r="L104" s="115"/>
    </row>
    <row r="105" spans="1:12" ht="24" customHeight="1">
      <c r="A105" s="114"/>
      <c r="B105" s="107">
        <f>'Tax Invoice'!D101</f>
        <v>2</v>
      </c>
      <c r="C105" s="10" t="s">
        <v>835</v>
      </c>
      <c r="D105" s="10" t="s">
        <v>835</v>
      </c>
      <c r="E105" s="118" t="s">
        <v>743</v>
      </c>
      <c r="F105" s="139"/>
      <c r="G105" s="140"/>
      <c r="H105" s="11" t="s">
        <v>836</v>
      </c>
      <c r="I105" s="14">
        <f t="shared" si="4"/>
        <v>22.25</v>
      </c>
      <c r="J105" s="14">
        <v>22.25</v>
      </c>
      <c r="K105" s="109">
        <f t="shared" si="5"/>
        <v>44.5</v>
      </c>
      <c r="L105" s="115"/>
    </row>
    <row r="106" spans="1:12" ht="24" customHeight="1">
      <c r="A106" s="114"/>
      <c r="B106" s="107">
        <f>'Tax Invoice'!D102</f>
        <v>1</v>
      </c>
      <c r="C106" s="10" t="s">
        <v>837</v>
      </c>
      <c r="D106" s="10" t="s">
        <v>837</v>
      </c>
      <c r="E106" s="118" t="s">
        <v>583</v>
      </c>
      <c r="F106" s="139"/>
      <c r="G106" s="140"/>
      <c r="H106" s="11" t="s">
        <v>838</v>
      </c>
      <c r="I106" s="14">
        <f t="shared" si="4"/>
        <v>22.25</v>
      </c>
      <c r="J106" s="14">
        <v>22.25</v>
      </c>
      <c r="K106" s="109">
        <f t="shared" si="5"/>
        <v>22.25</v>
      </c>
      <c r="L106" s="115"/>
    </row>
    <row r="107" spans="1:12" ht="24" customHeight="1">
      <c r="A107" s="114"/>
      <c r="B107" s="107">
        <f>'Tax Invoice'!D103</f>
        <v>1</v>
      </c>
      <c r="C107" s="10" t="s">
        <v>837</v>
      </c>
      <c r="D107" s="10" t="s">
        <v>837</v>
      </c>
      <c r="E107" s="118" t="s">
        <v>839</v>
      </c>
      <c r="F107" s="139"/>
      <c r="G107" s="140"/>
      <c r="H107" s="11" t="s">
        <v>838</v>
      </c>
      <c r="I107" s="14">
        <f t="shared" si="4"/>
        <v>22.25</v>
      </c>
      <c r="J107" s="14">
        <v>22.25</v>
      </c>
      <c r="K107" s="109">
        <f t="shared" si="5"/>
        <v>22.25</v>
      </c>
      <c r="L107" s="115"/>
    </row>
    <row r="108" spans="1:12" ht="24" customHeight="1">
      <c r="A108" s="114"/>
      <c r="B108" s="107">
        <f>'Tax Invoice'!D104</f>
        <v>1</v>
      </c>
      <c r="C108" s="10" t="s">
        <v>840</v>
      </c>
      <c r="D108" s="10" t="s">
        <v>840</v>
      </c>
      <c r="E108" s="118" t="s">
        <v>583</v>
      </c>
      <c r="F108" s="139"/>
      <c r="G108" s="140"/>
      <c r="H108" s="11" t="s">
        <v>841</v>
      </c>
      <c r="I108" s="14">
        <f t="shared" si="4"/>
        <v>22.25</v>
      </c>
      <c r="J108" s="14">
        <v>22.25</v>
      </c>
      <c r="K108" s="109">
        <f t="shared" si="5"/>
        <v>22.25</v>
      </c>
      <c r="L108" s="115"/>
    </row>
    <row r="109" spans="1:12" ht="24" customHeight="1">
      <c r="A109" s="114"/>
      <c r="B109" s="107">
        <f>'Tax Invoice'!D105</f>
        <v>1</v>
      </c>
      <c r="C109" s="10" t="s">
        <v>842</v>
      </c>
      <c r="D109" s="10" t="s">
        <v>842</v>
      </c>
      <c r="E109" s="118" t="s">
        <v>273</v>
      </c>
      <c r="F109" s="139"/>
      <c r="G109" s="140"/>
      <c r="H109" s="11" t="s">
        <v>843</v>
      </c>
      <c r="I109" s="14">
        <f t="shared" si="4"/>
        <v>25.72</v>
      </c>
      <c r="J109" s="14">
        <v>25.72</v>
      </c>
      <c r="K109" s="109">
        <f t="shared" si="5"/>
        <v>25.72</v>
      </c>
      <c r="L109" s="115"/>
    </row>
    <row r="110" spans="1:12" ht="24" customHeight="1">
      <c r="A110" s="114"/>
      <c r="B110" s="107">
        <f>'Tax Invoice'!D106</f>
        <v>3</v>
      </c>
      <c r="C110" s="10" t="s">
        <v>842</v>
      </c>
      <c r="D110" s="10" t="s">
        <v>842</v>
      </c>
      <c r="E110" s="118" t="s">
        <v>839</v>
      </c>
      <c r="F110" s="139"/>
      <c r="G110" s="140"/>
      <c r="H110" s="11" t="s">
        <v>843</v>
      </c>
      <c r="I110" s="14">
        <f t="shared" si="4"/>
        <v>25.72</v>
      </c>
      <c r="J110" s="14">
        <v>25.72</v>
      </c>
      <c r="K110" s="109">
        <f t="shared" si="5"/>
        <v>77.16</v>
      </c>
      <c r="L110" s="115"/>
    </row>
    <row r="111" spans="1:12" ht="24" customHeight="1">
      <c r="A111" s="114"/>
      <c r="B111" s="107">
        <f>'Tax Invoice'!D107</f>
        <v>1</v>
      </c>
      <c r="C111" s="10" t="s">
        <v>844</v>
      </c>
      <c r="D111" s="10" t="s">
        <v>844</v>
      </c>
      <c r="E111" s="118" t="s">
        <v>23</v>
      </c>
      <c r="F111" s="139" t="s">
        <v>273</v>
      </c>
      <c r="G111" s="140"/>
      <c r="H111" s="11" t="s">
        <v>845</v>
      </c>
      <c r="I111" s="14">
        <f t="shared" si="4"/>
        <v>95.24</v>
      </c>
      <c r="J111" s="14">
        <v>95.24</v>
      </c>
      <c r="K111" s="109">
        <f t="shared" si="5"/>
        <v>95.24</v>
      </c>
      <c r="L111" s="115"/>
    </row>
    <row r="112" spans="1:12" ht="24" customHeight="1">
      <c r="A112" s="114"/>
      <c r="B112" s="108">
        <f>'Tax Invoice'!D108</f>
        <v>1</v>
      </c>
      <c r="C112" s="12" t="s">
        <v>846</v>
      </c>
      <c r="D112" s="12" t="s">
        <v>846</v>
      </c>
      <c r="E112" s="119" t="s">
        <v>847</v>
      </c>
      <c r="F112" s="149"/>
      <c r="G112" s="150"/>
      <c r="H112" s="13" t="s">
        <v>848</v>
      </c>
      <c r="I112" s="15">
        <f t="shared" si="4"/>
        <v>43.1</v>
      </c>
      <c r="J112" s="15">
        <v>43.1</v>
      </c>
      <c r="K112" s="110">
        <f t="shared" si="5"/>
        <v>43.1</v>
      </c>
      <c r="L112" s="115"/>
    </row>
    <row r="113" spans="1:12" ht="12.75" customHeight="1">
      <c r="A113" s="114"/>
      <c r="B113" s="126">
        <f>SUM(B22:B112)</f>
        <v>481</v>
      </c>
      <c r="C113" s="126" t="s">
        <v>144</v>
      </c>
      <c r="D113" s="126"/>
      <c r="E113" s="126"/>
      <c r="F113" s="126"/>
      <c r="G113" s="126"/>
      <c r="H113" s="126"/>
      <c r="I113" s="127" t="s">
        <v>255</v>
      </c>
      <c r="J113" s="127" t="s">
        <v>255</v>
      </c>
      <c r="K113" s="128">
        <f>SUM(K22:K112)</f>
        <v>7495.2400000000007</v>
      </c>
      <c r="L113" s="115"/>
    </row>
    <row r="114" spans="1:12" ht="12.75" customHeight="1">
      <c r="A114" s="114"/>
      <c r="B114" s="126"/>
      <c r="C114" s="126"/>
      <c r="D114" s="126"/>
      <c r="E114" s="126"/>
      <c r="F114" s="126"/>
      <c r="G114" s="126"/>
      <c r="H114" s="126"/>
      <c r="I114" s="127" t="s">
        <v>184</v>
      </c>
      <c r="J114" s="127" t="s">
        <v>184</v>
      </c>
      <c r="K114" s="128">
        <f>Invoice!J114</f>
        <v>-2998.0960000000005</v>
      </c>
      <c r="L114" s="115"/>
    </row>
    <row r="115" spans="1:12" ht="12.75" customHeight="1" outlineLevel="1">
      <c r="A115" s="114"/>
      <c r="B115" s="126"/>
      <c r="C115" s="126"/>
      <c r="D115" s="126"/>
      <c r="E115" s="126"/>
      <c r="F115" s="126"/>
      <c r="G115" s="126"/>
      <c r="H115" s="126"/>
      <c r="I115" s="127" t="s">
        <v>185</v>
      </c>
      <c r="J115" s="127" t="s">
        <v>185</v>
      </c>
      <c r="K115" s="128">
        <f>Invoice!J115</f>
        <v>0</v>
      </c>
      <c r="L115" s="115"/>
    </row>
    <row r="116" spans="1:12" ht="12.75" customHeight="1">
      <c r="A116" s="114"/>
      <c r="B116" s="126"/>
      <c r="C116" s="126"/>
      <c r="D116" s="126"/>
      <c r="E116" s="126"/>
      <c r="F116" s="126"/>
      <c r="G116" s="126"/>
      <c r="H116" s="126"/>
      <c r="I116" s="127" t="s">
        <v>257</v>
      </c>
      <c r="J116" s="127" t="s">
        <v>257</v>
      </c>
      <c r="K116" s="128">
        <f>SUM(K113:K115)</f>
        <v>4497.1440000000002</v>
      </c>
      <c r="L116" s="115"/>
    </row>
    <row r="117" spans="1:12" ht="12.75" customHeight="1">
      <c r="A117" s="6"/>
      <c r="B117" s="7"/>
      <c r="C117" s="7"/>
      <c r="D117" s="7"/>
      <c r="E117" s="7"/>
      <c r="F117" s="7"/>
      <c r="G117" s="7"/>
      <c r="H117" s="7" t="s">
        <v>856</v>
      </c>
      <c r="I117" s="7"/>
      <c r="J117" s="7"/>
      <c r="K117" s="7"/>
      <c r="L117" s="8"/>
    </row>
    <row r="118" spans="1:12" ht="12.75" customHeight="1"/>
    <row r="119" spans="1:12" ht="12.75" customHeight="1"/>
    <row r="120" spans="1:12" ht="12.75" customHeight="1"/>
    <row r="121" spans="1:12" ht="12.75" customHeight="1"/>
    <row r="122" spans="1:12" ht="12.75" customHeight="1"/>
    <row r="123" spans="1:12" ht="12.75" customHeight="1"/>
    <row r="124" spans="1:12" ht="12.75" customHeight="1"/>
  </sheetData>
  <mergeCells count="95">
    <mergeCell ref="F110:G110"/>
    <mergeCell ref="F111:G111"/>
    <mergeCell ref="F112:G112"/>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0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7495.2400000000007</v>
      </c>
      <c r="O2" s="21" t="s">
        <v>259</v>
      </c>
    </row>
    <row r="3" spans="1:15" s="21" customFormat="1" ht="15" customHeight="1" thickBot="1">
      <c r="A3" s="22" t="s">
        <v>151</v>
      </c>
      <c r="G3" s="28">
        <f>Invoice!J14</f>
        <v>45264</v>
      </c>
      <c r="H3" s="29"/>
      <c r="N3" s="21">
        <v>7495.2400000000007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34.65</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37.47</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43.67</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22.74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25.46</v>
      </c>
    </row>
    <row r="16" spans="1:15" s="21" customFormat="1" ht="13.7" customHeight="1" thickBot="1">
      <c r="A16" s="52"/>
      <c r="K16" s="94" t="s">
        <v>167</v>
      </c>
      <c r="L16" s="51" t="s">
        <v>168</v>
      </c>
      <c r="M16" s="21">
        <f>VLOOKUP(G3,[1]Sheet1!$A$9:$I$7290,7,FALSE)</f>
        <v>21.21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White</v>
      </c>
      <c r="B18" s="57" t="str">
        <f>'Copy paste to Here'!C22</f>
        <v>ACBEVB</v>
      </c>
      <c r="C18" s="57" t="s">
        <v>716</v>
      </c>
      <c r="D18" s="58">
        <f>Invoice!B22</f>
        <v>2</v>
      </c>
      <c r="E18" s="59">
        <f>'Shipping Invoice'!J22*$N$1</f>
        <v>7.3</v>
      </c>
      <c r="F18" s="59">
        <f>D18*E18</f>
        <v>14.6</v>
      </c>
      <c r="G18" s="60">
        <f>E18*$E$14</f>
        <v>7.3</v>
      </c>
      <c r="H18" s="61">
        <f>D18*G18</f>
        <v>14.6</v>
      </c>
    </row>
    <row r="19" spans="1:13" s="62" customFormat="1" ht="24">
      <c r="A19" s="112"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580</v>
      </c>
      <c r="D19" s="58">
        <f>Invoice!B23</f>
        <v>71</v>
      </c>
      <c r="E19" s="59">
        <f>'Shipping Invoice'!J23*$N$1</f>
        <v>11.82</v>
      </c>
      <c r="F19" s="59">
        <f t="shared" ref="F19:F82" si="0">D19*E19</f>
        <v>839.22</v>
      </c>
      <c r="G19" s="60">
        <f t="shared" ref="G19:G82" si="1">E19*$E$14</f>
        <v>11.82</v>
      </c>
      <c r="H19" s="63">
        <f t="shared" ref="H19:H82" si="2">D19*G19</f>
        <v>839.22</v>
      </c>
    </row>
    <row r="20" spans="1:13" s="62" customFormat="1" ht="24">
      <c r="A20" s="56" t="str">
        <f>IF((LEN('Copy paste to Here'!G24))&gt;5,((CONCATENATE('Copy paste to Here'!G24," &amp; ",'Copy paste to Here'!D24,"  &amp;  ",'Copy paste to Here'!E24))),"Empty Cell")</f>
        <v xml:space="preserve">Black acrylic screw-fit plug with black &amp; white checkered logo &amp; Gauge: 12mm  &amp;  </v>
      </c>
      <c r="B20" s="57" t="str">
        <f>'Copy paste to Here'!C24</f>
        <v>AFPK</v>
      </c>
      <c r="C20" s="57" t="s">
        <v>849</v>
      </c>
      <c r="D20" s="58">
        <f>Invoice!B24</f>
        <v>2</v>
      </c>
      <c r="E20" s="59">
        <f>'Shipping Invoice'!J24*$N$1</f>
        <v>32.33</v>
      </c>
      <c r="F20" s="59">
        <f t="shared" si="0"/>
        <v>64.66</v>
      </c>
      <c r="G20" s="60">
        <f t="shared" si="1"/>
        <v>32.33</v>
      </c>
      <c r="H20" s="63">
        <f t="shared" si="2"/>
        <v>64.66</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721</v>
      </c>
      <c r="D21" s="58">
        <f>Invoice!B25</f>
        <v>32</v>
      </c>
      <c r="E21" s="59">
        <f>'Shipping Invoice'!J25*$N$1</f>
        <v>4.87</v>
      </c>
      <c r="F21" s="59">
        <f t="shared" si="0"/>
        <v>155.84</v>
      </c>
      <c r="G21" s="60">
        <f t="shared" si="1"/>
        <v>4.87</v>
      </c>
      <c r="H21" s="63">
        <f t="shared" si="2"/>
        <v>155.84</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723</v>
      </c>
      <c r="D22" s="58">
        <f>Invoice!B26</f>
        <v>15</v>
      </c>
      <c r="E22" s="59">
        <f>'Shipping Invoice'!J26*$N$1</f>
        <v>11.82</v>
      </c>
      <c r="F22" s="59">
        <f t="shared" si="0"/>
        <v>177.3</v>
      </c>
      <c r="G22" s="60">
        <f t="shared" si="1"/>
        <v>11.82</v>
      </c>
      <c r="H22" s="63">
        <f t="shared" si="2"/>
        <v>177.3</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AB  &amp;  </v>
      </c>
      <c r="B23" s="57" t="str">
        <f>'Copy paste to Here'!C27</f>
        <v>ANSBC25</v>
      </c>
      <c r="C23" s="57" t="s">
        <v>723</v>
      </c>
      <c r="D23" s="58">
        <f>Invoice!B27</f>
        <v>2</v>
      </c>
      <c r="E23" s="59">
        <f>'Shipping Invoice'!J27*$N$1</f>
        <v>11.82</v>
      </c>
      <c r="F23" s="59">
        <f t="shared" si="0"/>
        <v>23.64</v>
      </c>
      <c r="G23" s="60">
        <f t="shared" si="1"/>
        <v>11.82</v>
      </c>
      <c r="H23" s="63">
        <f t="shared" si="2"/>
        <v>23.64</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Amethyst  &amp;  </v>
      </c>
      <c r="B24" s="57" t="str">
        <f>'Copy paste to Here'!C28</f>
        <v>ANSBC25</v>
      </c>
      <c r="C24" s="57" t="s">
        <v>723</v>
      </c>
      <c r="D24" s="58">
        <f>Invoice!B28</f>
        <v>2</v>
      </c>
      <c r="E24" s="59">
        <f>'Shipping Invoice'!J28*$N$1</f>
        <v>11.82</v>
      </c>
      <c r="F24" s="59">
        <f t="shared" si="0"/>
        <v>23.64</v>
      </c>
      <c r="G24" s="60">
        <f t="shared" si="1"/>
        <v>11.82</v>
      </c>
      <c r="H24" s="63">
        <f t="shared" si="2"/>
        <v>23.64</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Jet  &amp;  </v>
      </c>
      <c r="B25" s="57" t="str">
        <f>'Copy paste to Here'!C29</f>
        <v>ANSBC25</v>
      </c>
      <c r="C25" s="57" t="s">
        <v>723</v>
      </c>
      <c r="D25" s="58">
        <f>Invoice!B29</f>
        <v>2</v>
      </c>
      <c r="E25" s="59">
        <f>'Shipping Invoice'!J29*$N$1</f>
        <v>11.82</v>
      </c>
      <c r="F25" s="59">
        <f t="shared" si="0"/>
        <v>23.64</v>
      </c>
      <c r="G25" s="60">
        <f t="shared" si="1"/>
        <v>11.82</v>
      </c>
      <c r="H25" s="63">
        <f t="shared" si="2"/>
        <v>23.64</v>
      </c>
    </row>
    <row r="26" spans="1:13" s="62" customFormat="1">
      <c r="A26" s="56" t="str">
        <f>IF((LEN('Copy paste to Here'!G30))&gt;5,((CONCATENATE('Copy paste to Here'!G30," &amp; ",'Copy paste to Here'!D30,"  &amp;  ",'Copy paste to Here'!E30))),"Empty Cell")</f>
        <v>Solid acrylic double flared plug &amp; Gauge: 10mm  &amp;  Color: Black</v>
      </c>
      <c r="B26" s="57" t="str">
        <f>'Copy paste to Here'!C30</f>
        <v>ASPG</v>
      </c>
      <c r="C26" s="57" t="s">
        <v>850</v>
      </c>
      <c r="D26" s="58">
        <f>Invoice!B30</f>
        <v>2</v>
      </c>
      <c r="E26" s="59">
        <f>'Shipping Invoice'!J30*$N$1</f>
        <v>18.07</v>
      </c>
      <c r="F26" s="59">
        <f t="shared" si="0"/>
        <v>36.14</v>
      </c>
      <c r="G26" s="60">
        <f t="shared" si="1"/>
        <v>18.07</v>
      </c>
      <c r="H26" s="63">
        <f t="shared" si="2"/>
        <v>36.14</v>
      </c>
    </row>
    <row r="27" spans="1:13" s="62" customFormat="1" ht="24">
      <c r="A27" s="56" t="str">
        <f>IF((LEN('Copy paste to Here'!G31))&gt;5,((CONCATENATE('Copy paste to Here'!G31," &amp; ",'Copy paste to Here'!D31,"  &amp;  ",'Copy paste to Here'!E31))),"Empty Cell")</f>
        <v>PVD plated 316L steel eyebrow barbell, 18g (1mm) with two 3mm balls &amp; Color: High Polish  &amp;  Length: 8mm</v>
      </c>
      <c r="B27" s="57" t="str">
        <f>'Copy paste to Here'!C31</f>
        <v>BB18B3</v>
      </c>
      <c r="C27" s="57" t="s">
        <v>728</v>
      </c>
      <c r="D27" s="58">
        <f>Invoice!B31</f>
        <v>4</v>
      </c>
      <c r="E27" s="59">
        <f>'Shipping Invoice'!J31*$N$1</f>
        <v>6.6</v>
      </c>
      <c r="F27" s="59">
        <f t="shared" si="0"/>
        <v>26.4</v>
      </c>
      <c r="G27" s="60">
        <f t="shared" si="1"/>
        <v>6.6</v>
      </c>
      <c r="H27" s="63">
        <f t="shared" si="2"/>
        <v>26.4</v>
      </c>
    </row>
    <row r="28" spans="1:13" s="62" customFormat="1" ht="36">
      <c r="A28" s="56" t="str">
        <f>IF((LEN('Copy paste to Here'!G32))&gt;5,((CONCATENATE('Copy paste to Here'!G32," &amp; ",'Copy paste to Here'!D32,"  &amp;  ",'Copy paste to Here'!E32))),"Empty Cell")</f>
        <v>316L steel tongue barbell, 14g (1.6mm) with a 6mm bezel set jewel ball on the top and a lower 6mm plain steel ball &amp; Length: 16mm  &amp;  Crystal Color: Clear</v>
      </c>
      <c r="B28" s="57" t="str">
        <f>'Copy paste to Here'!C32</f>
        <v>BBC</v>
      </c>
      <c r="C28" s="57" t="s">
        <v>731</v>
      </c>
      <c r="D28" s="58">
        <f>Invoice!B32</f>
        <v>2</v>
      </c>
      <c r="E28" s="59">
        <f>'Shipping Invoice'!J32*$N$1</f>
        <v>15.99</v>
      </c>
      <c r="F28" s="59">
        <f t="shared" si="0"/>
        <v>31.98</v>
      </c>
      <c r="G28" s="60">
        <f t="shared" si="1"/>
        <v>15.99</v>
      </c>
      <c r="H28" s="63">
        <f t="shared" si="2"/>
        <v>31.98</v>
      </c>
    </row>
    <row r="29" spans="1:13" s="62" customFormat="1" ht="36">
      <c r="A29" s="56" t="str">
        <f>IF((LEN('Copy paste to Here'!G33))&gt;5,((CONCATENATE('Copy paste to Here'!G33," &amp; ",'Copy paste to Here'!D33,"  &amp;  ",'Copy paste to Here'!E33))),"Empty Cell")</f>
        <v>316L steel tongue barbell, 14g (1.6mm) with a 6mm bezel set jewel ball on the top and a lower 6mm plain steel ball &amp; Length: 16mm  &amp;  Crystal Color: Rose</v>
      </c>
      <c r="B29" s="57" t="str">
        <f>'Copy paste to Here'!C33</f>
        <v>BBC</v>
      </c>
      <c r="C29" s="57" t="s">
        <v>731</v>
      </c>
      <c r="D29" s="58">
        <f>Invoice!B33</f>
        <v>1</v>
      </c>
      <c r="E29" s="59">
        <f>'Shipping Invoice'!J33*$N$1</f>
        <v>15.99</v>
      </c>
      <c r="F29" s="59">
        <f t="shared" si="0"/>
        <v>15.99</v>
      </c>
      <c r="G29" s="60">
        <f t="shared" si="1"/>
        <v>15.99</v>
      </c>
      <c r="H29" s="63">
        <f t="shared" si="2"/>
        <v>15.99</v>
      </c>
    </row>
    <row r="30" spans="1:13" s="62" customFormat="1" ht="24">
      <c r="A30" s="56" t="str">
        <f>IF((LEN('Copy paste to Here'!G34))&gt;5,((CONCATENATE('Copy paste to Here'!G34," &amp; ",'Copy paste to Here'!D34,"  &amp;  ",'Copy paste to Here'!E34))),"Empty Cell")</f>
        <v>Anodized 316L steel industrial barbell, 16g (1.2mm) with two 4mm cones &amp; Length: 38mm  &amp;  Color: Black</v>
      </c>
      <c r="B30" s="57" t="str">
        <f>'Copy paste to Here'!C34</f>
        <v>BBEITCN</v>
      </c>
      <c r="C30" s="57" t="s">
        <v>733</v>
      </c>
      <c r="D30" s="58">
        <f>Invoice!B34</f>
        <v>3</v>
      </c>
      <c r="E30" s="59">
        <f>'Shipping Invoice'!J34*$N$1</f>
        <v>25.72</v>
      </c>
      <c r="F30" s="59">
        <f t="shared" si="0"/>
        <v>77.16</v>
      </c>
      <c r="G30" s="60">
        <f t="shared" si="1"/>
        <v>25.72</v>
      </c>
      <c r="H30" s="63">
        <f t="shared" si="2"/>
        <v>77.16</v>
      </c>
    </row>
    <row r="31" spans="1:13" s="62" customFormat="1" ht="24">
      <c r="A31" s="56" t="str">
        <f>IF((LEN('Copy paste to Here'!G35))&gt;5,((CONCATENATE('Copy paste to Here'!G35," &amp; ",'Copy paste to Here'!D35,"  &amp;  ",'Copy paste to Here'!E35))),"Empty Cell")</f>
        <v>Anodized 316L steel industrial barbell, 16g (1.2mm) with two 4mm cones &amp; Length: 38mm  &amp;  Color: Rainbow</v>
      </c>
      <c r="B31" s="57" t="str">
        <f>'Copy paste to Here'!C35</f>
        <v>BBEITCN</v>
      </c>
      <c r="C31" s="57" t="s">
        <v>733</v>
      </c>
      <c r="D31" s="58">
        <f>Invoice!B35</f>
        <v>3</v>
      </c>
      <c r="E31" s="59">
        <f>'Shipping Invoice'!J35*$N$1</f>
        <v>25.72</v>
      </c>
      <c r="F31" s="59">
        <f t="shared" si="0"/>
        <v>77.16</v>
      </c>
      <c r="G31" s="60">
        <f t="shared" si="1"/>
        <v>25.72</v>
      </c>
      <c r="H31" s="63">
        <f t="shared" si="2"/>
        <v>77.16</v>
      </c>
    </row>
    <row r="32" spans="1:13" s="62" customFormat="1" ht="24">
      <c r="A32" s="56" t="str">
        <f>IF((LEN('Copy paste to Here'!G36))&gt;5,((CONCATENATE('Copy paste to Here'!G36," &amp; ",'Copy paste to Here'!D36,"  &amp;  ",'Copy paste to Here'!E36))),"Empty Cell")</f>
        <v>Anodized 316L steel industrial barbell, 16g (1.2mm) with two 4mm cones &amp; Length: 38mm  &amp;  Color: Gold</v>
      </c>
      <c r="B32" s="57" t="str">
        <f>'Copy paste to Here'!C36</f>
        <v>BBEITCN</v>
      </c>
      <c r="C32" s="57" t="s">
        <v>733</v>
      </c>
      <c r="D32" s="58">
        <f>Invoice!B36</f>
        <v>3</v>
      </c>
      <c r="E32" s="59">
        <f>'Shipping Invoice'!J36*$N$1</f>
        <v>25.72</v>
      </c>
      <c r="F32" s="59">
        <f t="shared" si="0"/>
        <v>77.16</v>
      </c>
      <c r="G32" s="60">
        <f t="shared" si="1"/>
        <v>25.72</v>
      </c>
      <c r="H32" s="63">
        <f t="shared" si="2"/>
        <v>77.16</v>
      </c>
    </row>
    <row r="33" spans="1:8" s="62" customFormat="1" ht="24">
      <c r="A33" s="56" t="str">
        <f>IF((LEN('Copy paste to Here'!G37))&gt;5,((CONCATENATE('Copy paste to Here'!G37," &amp; ",'Copy paste to Here'!D37,"  &amp;  ",'Copy paste to Here'!E37))),"Empty Cell")</f>
        <v>Anodized surgical steel eyebrow or helix barbell, 16g (1.2mm) with two 3mm balls &amp; Length: 6mm  &amp;  Color: Gold</v>
      </c>
      <c r="B33" s="57" t="str">
        <f>'Copy paste to Here'!C37</f>
        <v>BBETB</v>
      </c>
      <c r="C33" s="57" t="s">
        <v>735</v>
      </c>
      <c r="D33" s="58">
        <f>Invoice!B37</f>
        <v>2</v>
      </c>
      <c r="E33" s="59">
        <f>'Shipping Invoice'!J37*$N$1</f>
        <v>20.51</v>
      </c>
      <c r="F33" s="59">
        <f t="shared" si="0"/>
        <v>41.02</v>
      </c>
      <c r="G33" s="60">
        <f t="shared" si="1"/>
        <v>20.51</v>
      </c>
      <c r="H33" s="63">
        <f t="shared" si="2"/>
        <v>41.02</v>
      </c>
    </row>
    <row r="34" spans="1:8" s="62" customFormat="1" ht="24">
      <c r="A34" s="56" t="str">
        <f>IF((LEN('Copy paste to Here'!G38))&gt;5,((CONCATENATE('Copy paste to Here'!G38," &amp; ",'Copy paste to Here'!D38,"  &amp;  ",'Copy paste to Here'!E38))),"Empty Cell")</f>
        <v>Anodized surgical steel eyebrow or helix barbell, 16g (1.2mm) with two 3mm balls &amp; Length: 8mm  &amp;  Color: Rose-gold</v>
      </c>
      <c r="B34" s="57" t="str">
        <f>'Copy paste to Here'!C38</f>
        <v>BBETB</v>
      </c>
      <c r="C34" s="57" t="s">
        <v>735</v>
      </c>
      <c r="D34" s="58">
        <f>Invoice!B38</f>
        <v>2</v>
      </c>
      <c r="E34" s="59">
        <f>'Shipping Invoice'!J38*$N$1</f>
        <v>20.51</v>
      </c>
      <c r="F34" s="59">
        <f t="shared" si="0"/>
        <v>41.02</v>
      </c>
      <c r="G34" s="60">
        <f t="shared" si="1"/>
        <v>20.51</v>
      </c>
      <c r="H34" s="63">
        <f t="shared" si="2"/>
        <v>41.02</v>
      </c>
    </row>
    <row r="35" spans="1:8" s="62" customFormat="1" ht="36">
      <c r="A35" s="56" t="str">
        <f>IF((LEN('Copy paste to Here'!G39))&gt;5,((CONCATENATE('Copy paste to Here'!G39," &amp; ",'Copy paste to Here'!D39,"  &amp;  ",'Copy paste to Here'!E39))),"Empty Cell")</f>
        <v>Surgical steel tongue barbell, 14g (1.6mm) with 6mm ferido glued multi crystal ball with resin cover and a 6mm plain steel ball &amp; Length: 16mm  &amp;  Crystal Color: Blue Zircon</v>
      </c>
      <c r="B35" s="57" t="str">
        <f>'Copy paste to Here'!C39</f>
        <v>BBFR6</v>
      </c>
      <c r="C35" s="57" t="s">
        <v>738</v>
      </c>
      <c r="D35" s="58">
        <f>Invoice!B39</f>
        <v>1</v>
      </c>
      <c r="E35" s="59">
        <f>'Shipping Invoice'!J39*$N$1</f>
        <v>57.7</v>
      </c>
      <c r="F35" s="59">
        <f t="shared" si="0"/>
        <v>57.7</v>
      </c>
      <c r="G35" s="60">
        <f t="shared" si="1"/>
        <v>57.7</v>
      </c>
      <c r="H35" s="63">
        <f t="shared" si="2"/>
        <v>57.7</v>
      </c>
    </row>
    <row r="36" spans="1:8" s="62" customFormat="1" ht="25.5">
      <c r="A36" s="56" t="str">
        <f>IF((LEN('Copy paste to Here'!G40))&gt;5,((CONCATENATE('Copy paste to Here'!G40," &amp; ",'Copy paste to Here'!D40,"  &amp;  ",'Copy paste to Here'!E40))),"Empty Cell")</f>
        <v xml:space="preserve">Surgical steel industrial barbell, 16g 1.2mm) with two 4mm cone &amp; Length: 38mm  &amp;  </v>
      </c>
      <c r="B36" s="57" t="str">
        <f>'Copy paste to Here'!C40</f>
        <v>BBINDCNS</v>
      </c>
      <c r="C36" s="57" t="s">
        <v>851</v>
      </c>
      <c r="D36" s="58">
        <f>Invoice!B40</f>
        <v>3</v>
      </c>
      <c r="E36" s="59">
        <f>'Shipping Invoice'!J40*$N$1</f>
        <v>8.69</v>
      </c>
      <c r="F36" s="59">
        <f t="shared" si="0"/>
        <v>26.07</v>
      </c>
      <c r="G36" s="60">
        <f t="shared" si="1"/>
        <v>8.69</v>
      </c>
      <c r="H36" s="63">
        <f t="shared" si="2"/>
        <v>26.07</v>
      </c>
    </row>
    <row r="37" spans="1:8" s="62" customFormat="1" ht="24">
      <c r="A37" s="56" t="str">
        <f>IF((LEN('Copy paste to Here'!G41))&gt;5,((CONCATENATE('Copy paste to Here'!G41," &amp; ",'Copy paste to Here'!D41,"  &amp;  ",'Copy paste to Here'!E41))),"Empty Cell")</f>
        <v>Premium PVD plated surgical steel industrial Barbell, 14g (1.6mm) with two 5mm balls &amp; Length: 38mm  &amp;  Color: Green</v>
      </c>
      <c r="B37" s="57" t="str">
        <f>'Copy paste to Here'!C41</f>
        <v>BBITB</v>
      </c>
      <c r="C37" s="57" t="s">
        <v>742</v>
      </c>
      <c r="D37" s="58">
        <f>Invoice!B41</f>
        <v>2</v>
      </c>
      <c r="E37" s="59">
        <f>'Shipping Invoice'!J41*$N$1</f>
        <v>25.72</v>
      </c>
      <c r="F37" s="59">
        <f t="shared" si="0"/>
        <v>51.44</v>
      </c>
      <c r="G37" s="60">
        <f t="shared" si="1"/>
        <v>25.72</v>
      </c>
      <c r="H37" s="63">
        <f t="shared" si="2"/>
        <v>51.44</v>
      </c>
    </row>
    <row r="38" spans="1:8" s="62" customFormat="1" ht="24">
      <c r="A38" s="56" t="str">
        <f>IF((LEN('Copy paste to Here'!G42))&gt;5,((CONCATENATE('Copy paste to Here'!G42," &amp; ",'Copy paste to Here'!D42,"  &amp;  ",'Copy paste to Here'!E42))),"Empty Cell")</f>
        <v>Premium PVD plated surgical steel industrial Barbell, 14g (1.6mm) with two 5mm cones &amp; Length: 35mm  &amp;  Color: Black</v>
      </c>
      <c r="B38" s="57" t="str">
        <f>'Copy paste to Here'!C42</f>
        <v>BBITCN</v>
      </c>
      <c r="C38" s="57" t="s">
        <v>745</v>
      </c>
      <c r="D38" s="58">
        <f>Invoice!B42</f>
        <v>4</v>
      </c>
      <c r="E38" s="59">
        <f>'Shipping Invoice'!J42*$N$1</f>
        <v>25.72</v>
      </c>
      <c r="F38" s="59">
        <f t="shared" si="0"/>
        <v>102.88</v>
      </c>
      <c r="G38" s="60">
        <f t="shared" si="1"/>
        <v>25.72</v>
      </c>
      <c r="H38" s="63">
        <f t="shared" si="2"/>
        <v>102.88</v>
      </c>
    </row>
    <row r="39" spans="1:8" s="62" customFormat="1" ht="24">
      <c r="A39" s="56" t="str">
        <f>IF((LEN('Copy paste to Here'!G43))&gt;5,((CONCATENATE('Copy paste to Here'!G43," &amp; ",'Copy paste to Here'!D43,"  &amp;  ",'Copy paste to Here'!E43))),"Empty Cell")</f>
        <v>Black PVD plated surgical steel ball closure ring, 18g (1mm) with 3mm ball &amp; Length: 10mm  &amp;  Color: Gold</v>
      </c>
      <c r="B39" s="57" t="str">
        <f>'Copy paste to Here'!C43</f>
        <v>BCRT18</v>
      </c>
      <c r="C39" s="57" t="s">
        <v>747</v>
      </c>
      <c r="D39" s="58">
        <f>Invoice!B43</f>
        <v>6</v>
      </c>
      <c r="E39" s="59">
        <f>'Shipping Invoice'!J43*$N$1</f>
        <v>20.51</v>
      </c>
      <c r="F39" s="59">
        <f t="shared" si="0"/>
        <v>123.06</v>
      </c>
      <c r="G39" s="60">
        <f t="shared" si="1"/>
        <v>20.51</v>
      </c>
      <c r="H39" s="63">
        <f t="shared" si="2"/>
        <v>123.06</v>
      </c>
    </row>
    <row r="40" spans="1:8" s="62" customFormat="1" ht="24">
      <c r="A40" s="56" t="str">
        <f>IF((LEN('Copy paste to Here'!G44))&gt;5,((CONCATENATE('Copy paste to Here'!G44," &amp; ",'Copy paste to Here'!D44,"  &amp;  ",'Copy paste to Here'!E44))),"Empty Cell")</f>
        <v>Premium PVD plated surgical steel ball closure ring, 16g (1.2mm) with 3mm ball &amp; Length: 12mm  &amp;  Color: Purple</v>
      </c>
      <c r="B40" s="57" t="str">
        <f>'Copy paste to Here'!C44</f>
        <v>BCRTE</v>
      </c>
      <c r="C40" s="57" t="s">
        <v>749</v>
      </c>
      <c r="D40" s="58">
        <f>Invoice!B44</f>
        <v>4</v>
      </c>
      <c r="E40" s="59">
        <f>'Shipping Invoice'!J44*$N$1</f>
        <v>20.51</v>
      </c>
      <c r="F40" s="59">
        <f t="shared" si="0"/>
        <v>82.04</v>
      </c>
      <c r="G40" s="60">
        <f t="shared" si="1"/>
        <v>20.51</v>
      </c>
      <c r="H40" s="63">
        <f t="shared" si="2"/>
        <v>82.04</v>
      </c>
    </row>
    <row r="41" spans="1:8" s="62" customFormat="1" ht="24">
      <c r="A41" s="56" t="str">
        <f>IF((LEN('Copy paste to Here'!G45))&gt;5,((CONCATENATE('Copy paste to Here'!G45," &amp; ",'Copy paste to Here'!D45,"  &amp;  ",'Copy paste to Here'!E45))),"Empty Cell")</f>
        <v>PVD plated 316L steel ball closure ring, 14g (1.6mm) with a 5mm ball &amp; Length: 12mm  &amp;  Color: Gold</v>
      </c>
      <c r="B41" s="57" t="str">
        <f>'Copy paste to Here'!C45</f>
        <v>BCRTM</v>
      </c>
      <c r="C41" s="57" t="s">
        <v>752</v>
      </c>
      <c r="D41" s="58">
        <f>Invoice!B45</f>
        <v>2</v>
      </c>
      <c r="E41" s="59">
        <f>'Shipping Invoice'!J45*$N$1</f>
        <v>20.51</v>
      </c>
      <c r="F41" s="59">
        <f t="shared" si="0"/>
        <v>41.02</v>
      </c>
      <c r="G41" s="60">
        <f t="shared" si="1"/>
        <v>20.51</v>
      </c>
      <c r="H41" s="63">
        <f t="shared" si="2"/>
        <v>41.02</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Clear</v>
      </c>
      <c r="B42" s="57" t="str">
        <f>'Copy paste to Here'!C46</f>
        <v>BN2CG</v>
      </c>
      <c r="C42" s="57" t="s">
        <v>662</v>
      </c>
      <c r="D42" s="58">
        <f>Invoice!B46</f>
        <v>2</v>
      </c>
      <c r="E42" s="59">
        <f>'Shipping Invoice'!J46*$N$1</f>
        <v>29.89</v>
      </c>
      <c r="F42" s="59">
        <f t="shared" si="0"/>
        <v>59.78</v>
      </c>
      <c r="G42" s="60">
        <f t="shared" si="1"/>
        <v>29.89</v>
      </c>
      <c r="H42" s="63">
        <f t="shared" si="2"/>
        <v>59.78</v>
      </c>
    </row>
    <row r="43" spans="1:8" s="62" customFormat="1" ht="24">
      <c r="A43" s="56" t="str">
        <f>IF((LEN('Copy paste to Here'!G47))&gt;5,((CONCATENATE('Copy paste to Here'!G47," &amp; ",'Copy paste to Here'!D47,"  &amp;  ",'Copy paste to Here'!E47))),"Empty Cell")</f>
        <v xml:space="preserve">Surgical steel eyebrow banana, 20g (0.8mm) with two 3mm balls &amp; Length: 8mm  &amp;  </v>
      </c>
      <c r="B43" s="57" t="str">
        <f>'Copy paste to Here'!C47</f>
        <v>BNE20B</v>
      </c>
      <c r="C43" s="57" t="s">
        <v>755</v>
      </c>
      <c r="D43" s="58">
        <f>Invoice!B47</f>
        <v>2</v>
      </c>
      <c r="E43" s="59">
        <f>'Shipping Invoice'!J47*$N$1</f>
        <v>13.56</v>
      </c>
      <c r="F43" s="59">
        <f t="shared" si="0"/>
        <v>27.12</v>
      </c>
      <c r="G43" s="60">
        <f t="shared" si="1"/>
        <v>13.56</v>
      </c>
      <c r="H43" s="63">
        <f t="shared" si="2"/>
        <v>27.12</v>
      </c>
    </row>
    <row r="44" spans="1:8" s="62" customFormat="1" ht="24">
      <c r="A44" s="56" t="str">
        <f>IF((LEN('Copy paste to Here'!G48))&gt;5,((CONCATENATE('Copy paste to Here'!G48," &amp; ",'Copy paste to Here'!D48,"  &amp;  ",'Copy paste to Here'!E48))),"Empty Cell")</f>
        <v>Anodized surgical steel eyebrow banana, 20g (0.8mm) with two 3mm balls &amp; Length: 6mm  &amp;  Color: Black</v>
      </c>
      <c r="B44" s="57" t="str">
        <f>'Copy paste to Here'!C48</f>
        <v>BNET20B</v>
      </c>
      <c r="C44" s="57" t="s">
        <v>757</v>
      </c>
      <c r="D44" s="58">
        <f>Invoice!B48</f>
        <v>4</v>
      </c>
      <c r="E44" s="59">
        <f>'Shipping Invoice'!J48*$N$1</f>
        <v>20.51</v>
      </c>
      <c r="F44" s="59">
        <f t="shared" si="0"/>
        <v>82.04</v>
      </c>
      <c r="G44" s="60">
        <f t="shared" si="1"/>
        <v>20.51</v>
      </c>
      <c r="H44" s="63">
        <f t="shared" si="2"/>
        <v>82.04</v>
      </c>
    </row>
    <row r="45" spans="1:8" s="62" customFormat="1" ht="24">
      <c r="A45" s="56" t="str">
        <f>IF((LEN('Copy paste to Here'!G49))&gt;5,((CONCATENATE('Copy paste to Here'!G49," &amp; ",'Copy paste to Here'!D49,"  &amp;  ",'Copy paste to Here'!E49))),"Empty Cell")</f>
        <v xml:space="preserve">Rose gold PVD plated surgical steel eyebrow banana, 16g (1.2mm) with two 3mm balls &amp; Length: 12mm  &amp;  </v>
      </c>
      <c r="B45" s="57" t="str">
        <f>'Copy paste to Here'!C49</f>
        <v>BNETTB</v>
      </c>
      <c r="C45" s="57" t="s">
        <v>759</v>
      </c>
      <c r="D45" s="58">
        <f>Invoice!B49</f>
        <v>2</v>
      </c>
      <c r="E45" s="59">
        <f>'Shipping Invoice'!J49*$N$1</f>
        <v>20.51</v>
      </c>
      <c r="F45" s="59">
        <f t="shared" si="0"/>
        <v>41.02</v>
      </c>
      <c r="G45" s="60">
        <f t="shared" si="1"/>
        <v>20.51</v>
      </c>
      <c r="H45" s="63">
        <f t="shared" si="2"/>
        <v>41.02</v>
      </c>
    </row>
    <row r="46" spans="1:8" s="62" customFormat="1" ht="36">
      <c r="A46" s="56" t="str">
        <f>IF((LEN('Copy paste to Here'!G50))&gt;5,((CONCATENATE('Copy paste to Here'!G50," &amp; ",'Copy paste to Here'!D50,"  &amp;  ",'Copy paste to Here'!E50))),"Empty Cell")</f>
        <v>Clear bio flexible belly banana, 14g (1.6mm) with a 5mm and a 10mm jewel ball - length 5/8'' (16mm) ''cut to fit to your size'' &amp; Crystal Color: Clear  &amp;  Color: Clear</v>
      </c>
      <c r="B46" s="57" t="str">
        <f>'Copy paste to Here'!C50</f>
        <v>BNOCC</v>
      </c>
      <c r="C46" s="57" t="s">
        <v>761</v>
      </c>
      <c r="D46" s="58">
        <f>Invoice!B50</f>
        <v>1</v>
      </c>
      <c r="E46" s="59">
        <f>'Shipping Invoice'!J50*$N$1</f>
        <v>51.79</v>
      </c>
      <c r="F46" s="59">
        <f t="shared" si="0"/>
        <v>51.79</v>
      </c>
      <c r="G46" s="60">
        <f t="shared" si="1"/>
        <v>51.79</v>
      </c>
      <c r="H46" s="63">
        <f t="shared" si="2"/>
        <v>51.79</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AB  &amp;  Color: Clear</v>
      </c>
      <c r="B47" s="57" t="str">
        <f>'Copy paste to Here'!C51</f>
        <v>BNOCC</v>
      </c>
      <c r="C47" s="57" t="s">
        <v>761</v>
      </c>
      <c r="D47" s="58">
        <f>Invoice!B51</f>
        <v>3</v>
      </c>
      <c r="E47" s="59">
        <f>'Shipping Invoice'!J51*$N$1</f>
        <v>51.79</v>
      </c>
      <c r="F47" s="59">
        <f t="shared" si="0"/>
        <v>155.37</v>
      </c>
      <c r="G47" s="60">
        <f t="shared" si="1"/>
        <v>51.79</v>
      </c>
      <c r="H47" s="63">
        <f t="shared" si="2"/>
        <v>155.37</v>
      </c>
    </row>
    <row r="48" spans="1:8" s="62" customFormat="1" ht="36">
      <c r="A48" s="56" t="str">
        <f>IF((LEN('Copy paste to Here'!G52))&gt;5,((CONCATENATE('Copy paste to Here'!G52," &amp; ",'Copy paste to Here'!D52,"  &amp;  ",'Copy paste to Here'!E52))),"Empty Cell")</f>
        <v>Clear bio flexible belly banana, 14g (1.6mm) with a 5mm and a 10mm jewel ball - length 5/8'' (16mm) ''cut to fit to your size'' &amp; Crystal Color: Rose  &amp;  Color: Black</v>
      </c>
      <c r="B48" s="57" t="str">
        <f>'Copy paste to Here'!C52</f>
        <v>BNOCC</v>
      </c>
      <c r="C48" s="57" t="s">
        <v>761</v>
      </c>
      <c r="D48" s="58">
        <f>Invoice!B52</f>
        <v>1</v>
      </c>
      <c r="E48" s="59">
        <f>'Shipping Invoice'!J52*$N$1</f>
        <v>51.79</v>
      </c>
      <c r="F48" s="59">
        <f t="shared" si="0"/>
        <v>51.79</v>
      </c>
      <c r="G48" s="60">
        <f t="shared" si="1"/>
        <v>51.79</v>
      </c>
      <c r="H48" s="63">
        <f t="shared" si="2"/>
        <v>51.79</v>
      </c>
    </row>
    <row r="49" spans="1:8" s="62" customFormat="1" ht="36">
      <c r="A49" s="56" t="str">
        <f>IF((LEN('Copy paste to Here'!G53))&gt;5,((CONCATENATE('Copy paste to Here'!G53," &amp; ",'Copy paste to Here'!D53,"  &amp;  ",'Copy paste to Here'!E53))),"Empty Cell")</f>
        <v>Clear bio flexible belly banana, 14g (1.6mm) with a 5mm and a 10mm jewel ball - length 5/8'' (16mm) ''cut to fit to your size'' &amp; Crystal Color: Emerald  &amp;  Color: Clear</v>
      </c>
      <c r="B49" s="57" t="str">
        <f>'Copy paste to Here'!C53</f>
        <v>BNOCC</v>
      </c>
      <c r="C49" s="57" t="s">
        <v>761</v>
      </c>
      <c r="D49" s="58">
        <f>Invoice!B53</f>
        <v>1</v>
      </c>
      <c r="E49" s="59">
        <f>'Shipping Invoice'!J53*$N$1</f>
        <v>51.79</v>
      </c>
      <c r="F49" s="59">
        <f t="shared" si="0"/>
        <v>51.79</v>
      </c>
      <c r="G49" s="60">
        <f t="shared" si="1"/>
        <v>51.79</v>
      </c>
      <c r="H49" s="63">
        <f t="shared" si="2"/>
        <v>51.79</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Peridot  &amp;  Color: Clear</v>
      </c>
      <c r="B50" s="57" t="str">
        <f>'Copy paste to Here'!C54</f>
        <v>BNOCC</v>
      </c>
      <c r="C50" s="57" t="s">
        <v>761</v>
      </c>
      <c r="D50" s="58">
        <f>Invoice!B54</f>
        <v>1</v>
      </c>
      <c r="E50" s="59">
        <f>'Shipping Invoice'!J54*$N$1</f>
        <v>51.79</v>
      </c>
      <c r="F50" s="59">
        <f t="shared" si="0"/>
        <v>51.79</v>
      </c>
      <c r="G50" s="60">
        <f t="shared" si="1"/>
        <v>51.79</v>
      </c>
      <c r="H50" s="63">
        <f t="shared" si="2"/>
        <v>51.79</v>
      </c>
    </row>
    <row r="51" spans="1:8" s="62" customFormat="1" ht="24">
      <c r="A51" s="56" t="str">
        <f>IF((LEN('Copy paste to Here'!G55))&gt;5,((CONCATENATE('Copy paste to Here'!G55," &amp; ",'Copy paste to Here'!D55,"  &amp;  ",'Copy paste to Here'!E55))),"Empty Cell")</f>
        <v xml:space="preserve">Surgical steel circular barbell, 18g (1mm) with two 3mm balls &amp; Length: 8mm  &amp;  </v>
      </c>
      <c r="B51" s="57" t="str">
        <f>'Copy paste to Here'!C55</f>
        <v>CB18B3</v>
      </c>
      <c r="C51" s="57" t="s">
        <v>762</v>
      </c>
      <c r="D51" s="58">
        <f>Invoice!B55</f>
        <v>16</v>
      </c>
      <c r="E51" s="59">
        <f>'Shipping Invoice'!J55*$N$1</f>
        <v>10.08</v>
      </c>
      <c r="F51" s="59">
        <f t="shared" si="0"/>
        <v>161.28</v>
      </c>
      <c r="G51" s="60">
        <f t="shared" si="1"/>
        <v>10.08</v>
      </c>
      <c r="H51" s="63">
        <f t="shared" si="2"/>
        <v>161.28</v>
      </c>
    </row>
    <row r="52" spans="1:8" s="62" customFormat="1" ht="24">
      <c r="A52" s="56" t="str">
        <f>IF((LEN('Copy paste to Here'!G56))&gt;5,((CONCATENATE('Copy paste to Here'!G56," &amp; ",'Copy paste to Here'!D56,"  &amp;  ",'Copy paste to Here'!E56))),"Empty Cell")</f>
        <v xml:space="preserve">Surgical steel circular barbell, 18g (1mm) with two 3mm cones &amp; Length: 8mm  &amp;  </v>
      </c>
      <c r="B52" s="57" t="str">
        <f>'Copy paste to Here'!C56</f>
        <v>CB18CN3</v>
      </c>
      <c r="C52" s="57" t="s">
        <v>764</v>
      </c>
      <c r="D52" s="58">
        <f>Invoice!B56</f>
        <v>8</v>
      </c>
      <c r="E52" s="59">
        <f>'Shipping Invoice'!J56*$N$1</f>
        <v>10.78</v>
      </c>
      <c r="F52" s="59">
        <f t="shared" si="0"/>
        <v>86.24</v>
      </c>
      <c r="G52" s="60">
        <f t="shared" si="1"/>
        <v>10.78</v>
      </c>
      <c r="H52" s="63">
        <f t="shared" si="2"/>
        <v>86.24</v>
      </c>
    </row>
    <row r="53" spans="1:8" s="62" customFormat="1" ht="24">
      <c r="A53" s="56" t="str">
        <f>IF((LEN('Copy paste to Here'!G57))&gt;5,((CONCATENATE('Copy paste to Here'!G57," &amp; ",'Copy paste to Here'!D57,"  &amp;  ",'Copy paste to Here'!E57))),"Empty Cell")</f>
        <v xml:space="preserve">Surgical steel circular barbell, 18g (1mm) with two 3mm cones &amp; Length: 10mm  &amp;  </v>
      </c>
      <c r="B53" s="57" t="str">
        <f>'Copy paste to Here'!C57</f>
        <v>CB18CN3</v>
      </c>
      <c r="C53" s="57" t="s">
        <v>764</v>
      </c>
      <c r="D53" s="58">
        <f>Invoice!B57</f>
        <v>8</v>
      </c>
      <c r="E53" s="59">
        <f>'Shipping Invoice'!J57*$N$1</f>
        <v>10.78</v>
      </c>
      <c r="F53" s="59">
        <f t="shared" si="0"/>
        <v>86.24</v>
      </c>
      <c r="G53" s="60">
        <f t="shared" si="1"/>
        <v>10.78</v>
      </c>
      <c r="H53" s="63">
        <f t="shared" si="2"/>
        <v>86.24</v>
      </c>
    </row>
    <row r="54" spans="1:8" s="62" customFormat="1" ht="24">
      <c r="A54" s="56" t="str">
        <f>IF((LEN('Copy paste to Here'!G58))&gt;5,((CONCATENATE('Copy paste to Here'!G58," &amp; ",'Copy paste to Here'!D58,"  &amp;  ",'Copy paste to Here'!E58))),"Empty Cell")</f>
        <v xml:space="preserve">Surgical steel circular barbell, 20g (0.8mm) with two 3mm balls &amp; Length: 8mm  &amp;  </v>
      </c>
      <c r="B54" s="57" t="str">
        <f>'Copy paste to Here'!C58</f>
        <v>CB20B</v>
      </c>
      <c r="C54" s="57" t="s">
        <v>766</v>
      </c>
      <c r="D54" s="58">
        <f>Invoice!B58</f>
        <v>2</v>
      </c>
      <c r="E54" s="59">
        <f>'Shipping Invoice'!J58*$N$1</f>
        <v>13.56</v>
      </c>
      <c r="F54" s="59">
        <f t="shared" si="0"/>
        <v>27.12</v>
      </c>
      <c r="G54" s="60">
        <f t="shared" si="1"/>
        <v>13.56</v>
      </c>
      <c r="H54" s="63">
        <f t="shared" si="2"/>
        <v>27.12</v>
      </c>
    </row>
    <row r="55" spans="1:8" s="62" customFormat="1" ht="24">
      <c r="A55" s="56" t="str">
        <f>IF((LEN('Copy paste to Here'!G59))&gt;5,((CONCATENATE('Copy paste to Here'!G59," &amp; ",'Copy paste to Here'!D59,"  &amp;  ",'Copy paste to Here'!E59))),"Empty Cell")</f>
        <v xml:space="preserve">Surgical steel circular barbell, 20g (0.8mm) with two 3mm balls &amp; Length: 10mm  &amp;  </v>
      </c>
      <c r="B55" s="57" t="str">
        <f>'Copy paste to Here'!C59</f>
        <v>CB20B</v>
      </c>
      <c r="C55" s="57" t="s">
        <v>766</v>
      </c>
      <c r="D55" s="58">
        <f>Invoice!B59</f>
        <v>2</v>
      </c>
      <c r="E55" s="59">
        <f>'Shipping Invoice'!J59*$N$1</f>
        <v>13.56</v>
      </c>
      <c r="F55" s="59">
        <f t="shared" si="0"/>
        <v>27.12</v>
      </c>
      <c r="G55" s="60">
        <f t="shared" si="1"/>
        <v>13.56</v>
      </c>
      <c r="H55" s="63">
        <f t="shared" si="2"/>
        <v>27.12</v>
      </c>
    </row>
    <row r="56" spans="1:8" s="62" customFormat="1" ht="24">
      <c r="A56" s="56" t="str">
        <f>IF((LEN('Copy paste to Here'!G60))&gt;5,((CONCATENATE('Copy paste to Here'!G60," &amp; ",'Copy paste to Here'!D60,"  &amp;  ",'Copy paste to Here'!E60))),"Empty Cell")</f>
        <v>Premium PVD plated surgical steel circular barbell, 16g (1.2mm) with two 3mm balls &amp; Length: 8mm  &amp;  Color: Black</v>
      </c>
      <c r="B56" s="57" t="str">
        <f>'Copy paste to Here'!C60</f>
        <v>CBETB</v>
      </c>
      <c r="C56" s="57" t="s">
        <v>768</v>
      </c>
      <c r="D56" s="58">
        <f>Invoice!B60</f>
        <v>2</v>
      </c>
      <c r="E56" s="59">
        <f>'Shipping Invoice'!J60*$N$1</f>
        <v>20.51</v>
      </c>
      <c r="F56" s="59">
        <f t="shared" si="0"/>
        <v>41.02</v>
      </c>
      <c r="G56" s="60">
        <f t="shared" si="1"/>
        <v>20.51</v>
      </c>
      <c r="H56" s="63">
        <f t="shared" si="2"/>
        <v>41.02</v>
      </c>
    </row>
    <row r="57" spans="1:8" s="62" customFormat="1" ht="24">
      <c r="A57" s="56" t="str">
        <f>IF((LEN('Copy paste to Here'!G61))&gt;5,((CONCATENATE('Copy paste to Here'!G61," &amp; ",'Copy paste to Here'!D61,"  &amp;  ",'Copy paste to Here'!E61))),"Empty Cell")</f>
        <v xml:space="preserve">Rose gold PVD plated surgical steel circular barbell, 16g (1.2mm) with two 3mm balls &amp; Length: 8mm  &amp;  </v>
      </c>
      <c r="B57" s="57" t="str">
        <f>'Copy paste to Here'!C61</f>
        <v>CBETTB</v>
      </c>
      <c r="C57" s="57" t="s">
        <v>770</v>
      </c>
      <c r="D57" s="58">
        <f>Invoice!B61</f>
        <v>2</v>
      </c>
      <c r="E57" s="59">
        <f>'Shipping Invoice'!J61*$N$1</f>
        <v>20.51</v>
      </c>
      <c r="F57" s="59">
        <f t="shared" si="0"/>
        <v>41.02</v>
      </c>
      <c r="G57" s="60">
        <f t="shared" si="1"/>
        <v>20.51</v>
      </c>
      <c r="H57" s="63">
        <f t="shared" si="2"/>
        <v>41.02</v>
      </c>
    </row>
    <row r="58" spans="1:8" s="62" customFormat="1" ht="24">
      <c r="A58" s="56" t="str">
        <f>IF((LEN('Copy paste to Here'!G62))&gt;5,((CONCATENATE('Copy paste to Here'!G62," &amp; ",'Copy paste to Here'!D62,"  &amp;  ",'Copy paste to Here'!E62))),"Empty Cell")</f>
        <v xml:space="preserve">Rose gold PVD plated surgical steel circular barbell, 16g (1.2mm) with two 3mm balls &amp; Length: 10mm  &amp;  </v>
      </c>
      <c r="B58" s="57" t="str">
        <f>'Copy paste to Here'!C62</f>
        <v>CBETTB</v>
      </c>
      <c r="C58" s="57" t="s">
        <v>770</v>
      </c>
      <c r="D58" s="58">
        <f>Invoice!B62</f>
        <v>6</v>
      </c>
      <c r="E58" s="59">
        <f>'Shipping Invoice'!J62*$N$1</f>
        <v>20.51</v>
      </c>
      <c r="F58" s="59">
        <f t="shared" si="0"/>
        <v>123.06</v>
      </c>
      <c r="G58" s="60">
        <f t="shared" si="1"/>
        <v>20.51</v>
      </c>
      <c r="H58" s="63">
        <f t="shared" si="2"/>
        <v>123.06</v>
      </c>
    </row>
    <row r="59" spans="1:8" s="62" customFormat="1" ht="25.5">
      <c r="A59" s="56" t="str">
        <f>IF((LEN('Copy paste to Here'!G63))&gt;5,((CONCATENATE('Copy paste to Here'!G63," &amp; ",'Copy paste to Here'!D63,"  &amp;  ",'Copy paste to Here'!E63))),"Empty Cell")</f>
        <v xml:space="preserve">Rose gold PVD plated surgical steel circular barbell, 16g (1.2mm) with two 3mm cones &amp; Length: 8mm  &amp;  </v>
      </c>
      <c r="B59" s="57" t="str">
        <f>'Copy paste to Here'!C63</f>
        <v>CBETTCN</v>
      </c>
      <c r="C59" s="57" t="s">
        <v>772</v>
      </c>
      <c r="D59" s="58">
        <f>Invoice!B63</f>
        <v>2</v>
      </c>
      <c r="E59" s="59">
        <f>'Shipping Invoice'!J63*$N$1</f>
        <v>20.51</v>
      </c>
      <c r="F59" s="59">
        <f t="shared" si="0"/>
        <v>41.02</v>
      </c>
      <c r="G59" s="60">
        <f t="shared" si="1"/>
        <v>20.51</v>
      </c>
      <c r="H59" s="63">
        <f t="shared" si="2"/>
        <v>41.02</v>
      </c>
    </row>
    <row r="60" spans="1:8" s="62" customFormat="1" ht="24">
      <c r="A60" s="56" t="str">
        <f>IF((LEN('Copy paste to Here'!G64))&gt;5,((CONCATENATE('Copy paste to Here'!G64," &amp; ",'Copy paste to Here'!D64,"  &amp;  ",'Copy paste to Here'!E64))),"Empty Cell")</f>
        <v>PVD plated surgical steel circular barbell 18g (1mm) with two 3mm balls &amp; Length: 8mm  &amp;  Color: Gold</v>
      </c>
      <c r="B60" s="57" t="str">
        <f>'Copy paste to Here'!C64</f>
        <v>CBT18B3</v>
      </c>
      <c r="C60" s="57" t="s">
        <v>774</v>
      </c>
      <c r="D60" s="58">
        <f>Invoice!B64</f>
        <v>12</v>
      </c>
      <c r="E60" s="59">
        <f>'Shipping Invoice'!J64*$N$1</f>
        <v>22.94</v>
      </c>
      <c r="F60" s="59">
        <f t="shared" si="0"/>
        <v>275.28000000000003</v>
      </c>
      <c r="G60" s="60">
        <f t="shared" si="1"/>
        <v>22.94</v>
      </c>
      <c r="H60" s="63">
        <f t="shared" si="2"/>
        <v>275.28000000000003</v>
      </c>
    </row>
    <row r="61" spans="1:8" s="62" customFormat="1" ht="24">
      <c r="A61" s="56" t="str">
        <f>IF((LEN('Copy paste to Here'!G65))&gt;5,((CONCATENATE('Copy paste to Here'!G65," &amp; ",'Copy paste to Here'!D65,"  &amp;  ",'Copy paste to Here'!E65))),"Empty Cell")</f>
        <v>PVD plated surgical steel circular barbell 18g (1mm) with two 3mm balls &amp; Length: 10mm  &amp;  Color: Black</v>
      </c>
      <c r="B61" s="57" t="str">
        <f>'Copy paste to Here'!C65</f>
        <v>CBT18B3</v>
      </c>
      <c r="C61" s="57" t="s">
        <v>774</v>
      </c>
      <c r="D61" s="58">
        <f>Invoice!B65</f>
        <v>4</v>
      </c>
      <c r="E61" s="59">
        <f>'Shipping Invoice'!J65*$N$1</f>
        <v>22.94</v>
      </c>
      <c r="F61" s="59">
        <f t="shared" si="0"/>
        <v>91.76</v>
      </c>
      <c r="G61" s="60">
        <f t="shared" si="1"/>
        <v>22.94</v>
      </c>
      <c r="H61" s="63">
        <f t="shared" si="2"/>
        <v>91.76</v>
      </c>
    </row>
    <row r="62" spans="1:8" s="62" customFormat="1" ht="24">
      <c r="A62" s="56" t="str">
        <f>IF((LEN('Copy paste to Here'!G66))&gt;5,((CONCATENATE('Copy paste to Here'!G66," &amp; ",'Copy paste to Here'!D66,"  &amp;  ",'Copy paste to Here'!E66))),"Empty Cell")</f>
        <v>PVD plated surgical steel circular barbell 20g (0.8mm) with two 3mm balls &amp; Length: 6mm  &amp;  Color: Gold</v>
      </c>
      <c r="B62" s="57" t="str">
        <f>'Copy paste to Here'!C66</f>
        <v>CBT20B</v>
      </c>
      <c r="C62" s="57" t="s">
        <v>776</v>
      </c>
      <c r="D62" s="58">
        <f>Invoice!B66</f>
        <v>2</v>
      </c>
      <c r="E62" s="59">
        <f>'Shipping Invoice'!J66*$N$1</f>
        <v>23.98</v>
      </c>
      <c r="F62" s="59">
        <f t="shared" si="0"/>
        <v>47.96</v>
      </c>
      <c r="G62" s="60">
        <f t="shared" si="1"/>
        <v>23.98</v>
      </c>
      <c r="H62" s="63">
        <f t="shared" si="2"/>
        <v>47.96</v>
      </c>
    </row>
    <row r="63" spans="1:8" s="62" customFormat="1" ht="24">
      <c r="A63" s="56" t="str">
        <f>IF((LEN('Copy paste to Here'!G67))&gt;5,((CONCATENATE('Copy paste to Here'!G67," &amp; ",'Copy paste to Here'!D67,"  &amp;  ",'Copy paste to Here'!E67))),"Empty Cell")</f>
        <v>Anodized surgical steel circular barbell, 14g (1.6mm) with two 4mm balls &amp; Length: 10mm  &amp;  Color: Black</v>
      </c>
      <c r="B63" s="57" t="str">
        <f>'Copy paste to Here'!C67</f>
        <v>CBTB4</v>
      </c>
      <c r="C63" s="57" t="s">
        <v>778</v>
      </c>
      <c r="D63" s="58">
        <f>Invoice!B67</f>
        <v>8</v>
      </c>
      <c r="E63" s="59">
        <f>'Shipping Invoice'!J67*$N$1</f>
        <v>22.25</v>
      </c>
      <c r="F63" s="59">
        <f t="shared" si="0"/>
        <v>178</v>
      </c>
      <c r="G63" s="60">
        <f t="shared" si="1"/>
        <v>22.25</v>
      </c>
      <c r="H63" s="63">
        <f t="shared" si="2"/>
        <v>178</v>
      </c>
    </row>
    <row r="64" spans="1:8" s="62" customFormat="1" ht="24">
      <c r="A64" s="56" t="str">
        <f>IF((LEN('Copy paste to Here'!G68))&gt;5,((CONCATENATE('Copy paste to Here'!G68," &amp; ",'Copy paste to Here'!D68,"  &amp;  ",'Copy paste to Here'!E68))),"Empty Cell")</f>
        <v>Anodized surgical steel circular barbell, 14g (1.6mm) with two 4mm cones &amp; Length: 8mm  &amp;  Color: Black</v>
      </c>
      <c r="B64" s="57" t="str">
        <f>'Copy paste to Here'!C68</f>
        <v>CBTCNM</v>
      </c>
      <c r="C64" s="57" t="s">
        <v>780</v>
      </c>
      <c r="D64" s="58">
        <f>Invoice!B68</f>
        <v>2</v>
      </c>
      <c r="E64" s="59">
        <f>'Shipping Invoice'!J68*$N$1</f>
        <v>22.25</v>
      </c>
      <c r="F64" s="59">
        <f t="shared" si="0"/>
        <v>44.5</v>
      </c>
      <c r="G64" s="60">
        <f t="shared" si="1"/>
        <v>22.25</v>
      </c>
      <c r="H64" s="63">
        <f t="shared" si="2"/>
        <v>44.5</v>
      </c>
    </row>
    <row r="65" spans="1:8" s="62" customFormat="1" ht="24">
      <c r="A65" s="56" t="str">
        <f>IF((LEN('Copy paste to Here'!G69))&gt;5,((CONCATENATE('Copy paste to Here'!G69," &amp; ",'Copy paste to Here'!D69,"  &amp;  ",'Copy paste to Here'!E69))),"Empty Cell")</f>
        <v>Anodized surgical steel circular barbell, 14g (1.6mm) with two 4mm cones &amp; Length: 10mm  &amp;  Color: Black</v>
      </c>
      <c r="B65" s="57" t="str">
        <f>'Copy paste to Here'!C69</f>
        <v>CBTCNM</v>
      </c>
      <c r="C65" s="57" t="s">
        <v>780</v>
      </c>
      <c r="D65" s="58">
        <f>Invoice!B69</f>
        <v>10</v>
      </c>
      <c r="E65" s="59">
        <f>'Shipping Invoice'!J69*$N$1</f>
        <v>22.25</v>
      </c>
      <c r="F65" s="59">
        <f t="shared" si="0"/>
        <v>222.5</v>
      </c>
      <c r="G65" s="60">
        <f t="shared" si="1"/>
        <v>22.25</v>
      </c>
      <c r="H65" s="63">
        <f t="shared" si="2"/>
        <v>222.5</v>
      </c>
    </row>
    <row r="66" spans="1:8" s="62" customFormat="1" ht="24">
      <c r="A66" s="56" t="str">
        <f>IF((LEN('Copy paste to Here'!G70))&gt;5,((CONCATENATE('Copy paste to Here'!G70," &amp; ",'Copy paste to Here'!D70,"  &amp;  ",'Copy paste to Here'!E70))),"Empty Cell")</f>
        <v>Anodized surgical steel circular barbell, 14g (1.6mm) with two 4mm cones &amp; Length: 12mm  &amp;  Color: Black</v>
      </c>
      <c r="B66" s="57" t="str">
        <f>'Copy paste to Here'!C70</f>
        <v>CBTCNM</v>
      </c>
      <c r="C66" s="57" t="s">
        <v>780</v>
      </c>
      <c r="D66" s="58">
        <f>Invoice!B70</f>
        <v>2</v>
      </c>
      <c r="E66" s="59">
        <f>'Shipping Invoice'!J70*$N$1</f>
        <v>22.25</v>
      </c>
      <c r="F66" s="59">
        <f t="shared" si="0"/>
        <v>44.5</v>
      </c>
      <c r="G66" s="60">
        <f t="shared" si="1"/>
        <v>22.25</v>
      </c>
      <c r="H66" s="63">
        <f t="shared" si="2"/>
        <v>44.5</v>
      </c>
    </row>
    <row r="67" spans="1:8" s="62" customFormat="1" ht="24">
      <c r="A67" s="56" t="str">
        <f>IF((LEN('Copy paste to Here'!G71))&gt;5,((CONCATENATE('Copy paste to Here'!G71," &amp; ",'Copy paste to Here'!D71,"  &amp;  ",'Copy paste to Here'!E71))),"Empty Cell")</f>
        <v xml:space="preserve">Bio flexible eyebrow retainer, 16g (1.2mm) - length 1/4'' to 1/2'' (6mm to 12mm) &amp; Length: 6mm  &amp;  </v>
      </c>
      <c r="B67" s="57" t="str">
        <f>'Copy paste to Here'!C71</f>
        <v>EBRT</v>
      </c>
      <c r="C67" s="57" t="s">
        <v>782</v>
      </c>
      <c r="D67" s="58">
        <f>Invoice!B71</f>
        <v>16</v>
      </c>
      <c r="E67" s="59">
        <f>'Shipping Invoice'!J71*$N$1</f>
        <v>4.87</v>
      </c>
      <c r="F67" s="59">
        <f t="shared" si="0"/>
        <v>77.92</v>
      </c>
      <c r="G67" s="60">
        <f t="shared" si="1"/>
        <v>4.87</v>
      </c>
      <c r="H67" s="63">
        <f t="shared" si="2"/>
        <v>77.92</v>
      </c>
    </row>
    <row r="68" spans="1:8" s="62" customFormat="1" ht="24">
      <c r="A68" s="56" t="str">
        <f>IF((LEN('Copy paste to Here'!G72))&gt;5,((CONCATENATE('Copy paste to Here'!G72," &amp; ",'Copy paste to Here'!D72,"  &amp;  ",'Copy paste to Here'!E72))),"Empty Cell")</f>
        <v xml:space="preserve">Bio flexible eyebrow retainer, 16g (1.2mm) - length 1/4'' to 1/2'' (6mm to 12mm) &amp; Length: 8mm  &amp;  </v>
      </c>
      <c r="B68" s="57" t="str">
        <f>'Copy paste to Here'!C72</f>
        <v>EBRT</v>
      </c>
      <c r="C68" s="57" t="s">
        <v>782</v>
      </c>
      <c r="D68" s="58">
        <f>Invoice!B72</f>
        <v>27</v>
      </c>
      <c r="E68" s="59">
        <f>'Shipping Invoice'!J72*$N$1</f>
        <v>4.87</v>
      </c>
      <c r="F68" s="59">
        <f t="shared" si="0"/>
        <v>131.49</v>
      </c>
      <c r="G68" s="60">
        <f t="shared" si="1"/>
        <v>4.87</v>
      </c>
      <c r="H68" s="63">
        <f t="shared" si="2"/>
        <v>131.49</v>
      </c>
    </row>
    <row r="69" spans="1:8" s="62" customFormat="1" ht="24">
      <c r="A69" s="56" t="str">
        <f>IF((LEN('Copy paste to Here'!G73))&gt;5,((CONCATENATE('Copy paste to Here'!G73," &amp; ",'Copy paste to Here'!D73,"  &amp;  ",'Copy paste to Here'!E73))),"Empty Cell")</f>
        <v xml:space="preserve">Bio flexible eyebrow retainer, 16g (1.2mm) - length 1/4'' to 1/2'' (6mm to 12mm) &amp; Length: 12mm  &amp;  </v>
      </c>
      <c r="B69" s="57" t="str">
        <f>'Copy paste to Here'!C73</f>
        <v>EBRT</v>
      </c>
      <c r="C69" s="57" t="s">
        <v>782</v>
      </c>
      <c r="D69" s="58">
        <f>Invoice!B73</f>
        <v>2</v>
      </c>
      <c r="E69" s="59">
        <f>'Shipping Invoice'!J73*$N$1</f>
        <v>4.87</v>
      </c>
      <c r="F69" s="59">
        <f t="shared" si="0"/>
        <v>9.74</v>
      </c>
      <c r="G69" s="60">
        <f t="shared" si="1"/>
        <v>4.87</v>
      </c>
      <c r="H69" s="63">
        <f t="shared" si="2"/>
        <v>9.74</v>
      </c>
    </row>
    <row r="70" spans="1:8" s="62" customFormat="1" ht="24">
      <c r="A70" s="56" t="str">
        <f>IF((LEN('Copy paste to Here'!G74))&gt;5,((CONCATENATE('Copy paste to Here'!G74," &amp; ",'Copy paste to Here'!D74,"  &amp;  ",'Copy paste to Here'!E74))),"Empty Cell")</f>
        <v>Bioflex eyebrow banana, 16g (1.2mm) with two 3mm balls &amp; Length: 8mm  &amp;  Color: Black</v>
      </c>
      <c r="B70" s="57" t="str">
        <f>'Copy paste to Here'!C74</f>
        <v>FBNEVB</v>
      </c>
      <c r="C70" s="57" t="s">
        <v>783</v>
      </c>
      <c r="D70" s="58">
        <f>Invoice!B74</f>
        <v>4</v>
      </c>
      <c r="E70" s="59">
        <f>'Shipping Invoice'!J74*$N$1</f>
        <v>8.34</v>
      </c>
      <c r="F70" s="59">
        <f t="shared" si="0"/>
        <v>33.36</v>
      </c>
      <c r="G70" s="60">
        <f t="shared" si="1"/>
        <v>8.34</v>
      </c>
      <c r="H70" s="63">
        <f t="shared" si="2"/>
        <v>33.36</v>
      </c>
    </row>
    <row r="71" spans="1:8" s="62" customFormat="1" ht="24">
      <c r="A71" s="56" t="str">
        <f>IF((LEN('Copy paste to Here'!G75))&gt;5,((CONCATENATE('Copy paste to Here'!G75," &amp; ",'Copy paste to Here'!D75,"  &amp;  ",'Copy paste to Here'!E75))),"Empty Cell")</f>
        <v>Bioflex eyebrow banana, 16g (1.2mm) with two 3mm balls &amp; Length: 10mm  &amp;  Color: Black</v>
      </c>
      <c r="B71" s="57" t="str">
        <f>'Copy paste to Here'!C75</f>
        <v>FBNEVB</v>
      </c>
      <c r="C71" s="57" t="s">
        <v>783</v>
      </c>
      <c r="D71" s="58">
        <f>Invoice!B75</f>
        <v>20</v>
      </c>
      <c r="E71" s="59">
        <f>'Shipping Invoice'!J75*$N$1</f>
        <v>8.34</v>
      </c>
      <c r="F71" s="59">
        <f t="shared" si="0"/>
        <v>166.8</v>
      </c>
      <c r="G71" s="60">
        <f t="shared" si="1"/>
        <v>8.34</v>
      </c>
      <c r="H71" s="63">
        <f t="shared" si="2"/>
        <v>166.8</v>
      </c>
    </row>
    <row r="72" spans="1:8" s="62" customFormat="1" ht="25.5">
      <c r="A72" s="56" t="str">
        <f>IF((LEN('Copy paste to Here'!G76))&gt;5,((CONCATENATE('Copy paste to Here'!G76," &amp; ",'Copy paste to Here'!D76,"  &amp;  ",'Copy paste to Here'!E76))),"Empty Cell")</f>
        <v>Bioflex eyebrow banana, 16g (1.2mm) with two 3mm cones &amp; Length: 8mm  &amp;  Color: Black</v>
      </c>
      <c r="B72" s="57" t="str">
        <f>'Copy paste to Here'!C76</f>
        <v>FBNEVCN</v>
      </c>
      <c r="C72" s="57" t="s">
        <v>785</v>
      </c>
      <c r="D72" s="58">
        <f>Invoice!B76</f>
        <v>2</v>
      </c>
      <c r="E72" s="59">
        <f>'Shipping Invoice'!J76*$N$1</f>
        <v>9.0399999999999991</v>
      </c>
      <c r="F72" s="59">
        <f t="shared" si="0"/>
        <v>18.079999999999998</v>
      </c>
      <c r="G72" s="60">
        <f t="shared" si="1"/>
        <v>9.0399999999999991</v>
      </c>
      <c r="H72" s="63">
        <f t="shared" si="2"/>
        <v>18.079999999999998</v>
      </c>
    </row>
    <row r="73" spans="1:8" s="62" customFormat="1" ht="25.5">
      <c r="A73" s="56" t="str">
        <f>IF((LEN('Copy paste to Here'!G77))&gt;5,((CONCATENATE('Copy paste to Here'!G77," &amp; ",'Copy paste to Here'!D77,"  &amp;  ",'Copy paste to Here'!E77))),"Empty Cell")</f>
        <v>Bioflex eyebrow banana, 16g (1.2mm) with two 3mm cones &amp; Length: 10mm  &amp;  Color: Black</v>
      </c>
      <c r="B73" s="57" t="str">
        <f>'Copy paste to Here'!C77</f>
        <v>FBNEVCN</v>
      </c>
      <c r="C73" s="57" t="s">
        <v>785</v>
      </c>
      <c r="D73" s="58">
        <f>Invoice!B77</f>
        <v>16</v>
      </c>
      <c r="E73" s="59">
        <f>'Shipping Invoice'!J77*$N$1</f>
        <v>9.0399999999999991</v>
      </c>
      <c r="F73" s="59">
        <f t="shared" si="0"/>
        <v>144.63999999999999</v>
      </c>
      <c r="G73" s="60">
        <f t="shared" si="1"/>
        <v>9.0399999999999991</v>
      </c>
      <c r="H73" s="63">
        <f t="shared" si="2"/>
        <v>144.63999999999999</v>
      </c>
    </row>
    <row r="74" spans="1:8" s="62" customFormat="1" ht="24">
      <c r="A74" s="56" t="str">
        <f>IF((LEN('Copy paste to Here'!G78))&gt;5,((CONCATENATE('Copy paste to Here'!G78," &amp; ",'Copy paste to Here'!D78,"  &amp;  ",'Copy paste to Here'!E78))),"Empty Cell")</f>
        <v>Bioflex belly banana, 14g (1.6mm) with 5 and 8mm ball &amp; Length: 10mm  &amp;  Color: Clear</v>
      </c>
      <c r="B74" s="57" t="str">
        <f>'Copy paste to Here'!C78</f>
        <v>FBNUV</v>
      </c>
      <c r="C74" s="57" t="s">
        <v>787</v>
      </c>
      <c r="D74" s="58">
        <f>Invoice!B78</f>
        <v>6</v>
      </c>
      <c r="E74" s="59">
        <f>'Shipping Invoice'!J78*$N$1</f>
        <v>9.0399999999999991</v>
      </c>
      <c r="F74" s="59">
        <f t="shared" si="0"/>
        <v>54.239999999999995</v>
      </c>
      <c r="G74" s="60">
        <f t="shared" si="1"/>
        <v>9.0399999999999991</v>
      </c>
      <c r="H74" s="63">
        <f t="shared" si="2"/>
        <v>54.239999999999995</v>
      </c>
    </row>
    <row r="75" spans="1:8" s="62" customFormat="1" ht="24">
      <c r="A75" s="56" t="str">
        <f>IF((LEN('Copy paste to Here'!G79))&gt;5,((CONCATENATE('Copy paste to Here'!G79," &amp; ",'Copy paste to Here'!D79,"  &amp;  ",'Copy paste to Here'!E79))),"Empty Cell")</f>
        <v>Bioflex belly banana, 14g (1.6mm) with 5 and 8mm ball &amp; Length: 12mm  &amp;  Color: Clear</v>
      </c>
      <c r="B75" s="57" t="str">
        <f>'Copy paste to Here'!C79</f>
        <v>FBNUV</v>
      </c>
      <c r="C75" s="57" t="s">
        <v>787</v>
      </c>
      <c r="D75" s="58">
        <f>Invoice!B79</f>
        <v>28</v>
      </c>
      <c r="E75" s="59">
        <f>'Shipping Invoice'!J79*$N$1</f>
        <v>9.0399999999999991</v>
      </c>
      <c r="F75" s="59">
        <f t="shared" si="0"/>
        <v>253.11999999999998</v>
      </c>
      <c r="G75" s="60">
        <f t="shared" si="1"/>
        <v>9.0399999999999991</v>
      </c>
      <c r="H75" s="63">
        <f t="shared" si="2"/>
        <v>253.11999999999998</v>
      </c>
    </row>
    <row r="76" spans="1:8" s="62" customFormat="1" ht="24">
      <c r="A76" s="56" t="str">
        <f>IF((LEN('Copy paste to Here'!G80))&gt;5,((CONCATENATE('Copy paste to Here'!G80," &amp; ",'Copy paste to Here'!D80,"  &amp;  ",'Copy paste to Here'!E80))),"Empty Cell")</f>
        <v xml:space="preserve">Surgical steel heart shaped ball closure ring, 16g (1.2mm) with 3mm bezel set crystal closure ball &amp; Crystal Color: Blue Zircon  &amp;  </v>
      </c>
      <c r="B76" s="57" t="str">
        <f>'Copy paste to Here'!C80</f>
        <v>HCCR16</v>
      </c>
      <c r="C76" s="57" t="s">
        <v>789</v>
      </c>
      <c r="D76" s="58">
        <f>Invoice!B80</f>
        <v>2</v>
      </c>
      <c r="E76" s="59">
        <f>'Shipping Invoice'!J80*$N$1</f>
        <v>18.77</v>
      </c>
      <c r="F76" s="59">
        <f t="shared" si="0"/>
        <v>37.54</v>
      </c>
      <c r="G76" s="60">
        <f t="shared" si="1"/>
        <v>18.77</v>
      </c>
      <c r="H76" s="63">
        <f t="shared" si="2"/>
        <v>37.54</v>
      </c>
    </row>
    <row r="77" spans="1:8" s="62" customFormat="1" ht="24">
      <c r="A77" s="56" t="str">
        <f>IF((LEN('Copy paste to Here'!G81))&gt;5,((CONCATENATE('Copy paste to Here'!G81," &amp; ",'Copy paste to Here'!D81,"  &amp;  ",'Copy paste to Here'!E81))),"Empty Cell")</f>
        <v>Anodized surgical steel fake plug in black and gold without O-Rings &amp; Size: 8mm  &amp;  Color: Black</v>
      </c>
      <c r="B77" s="57" t="str">
        <f>'Copy paste to Here'!C81</f>
        <v>IPTRD</v>
      </c>
      <c r="C77" s="57" t="s">
        <v>852</v>
      </c>
      <c r="D77" s="58">
        <f>Invoice!B81</f>
        <v>2</v>
      </c>
      <c r="E77" s="59">
        <f>'Shipping Invoice'!J81*$N$1</f>
        <v>23.98</v>
      </c>
      <c r="F77" s="59">
        <f t="shared" si="0"/>
        <v>47.96</v>
      </c>
      <c r="G77" s="60">
        <f t="shared" si="1"/>
        <v>23.98</v>
      </c>
      <c r="H77" s="63">
        <f t="shared" si="2"/>
        <v>47.96</v>
      </c>
    </row>
    <row r="78" spans="1:8" s="62" customFormat="1" ht="24">
      <c r="A78" s="56" t="str">
        <f>IF((LEN('Copy paste to Here'!G82))&gt;5,((CONCATENATE('Copy paste to Here'!G82," &amp; ",'Copy paste to Here'!D82,"  &amp;  ",'Copy paste to Here'!E82))),"Empty Cell")</f>
        <v>Acrylic fake plug without rubber O-rings &amp; Size: 8mm  &amp;  Color: Green</v>
      </c>
      <c r="B78" s="57" t="str">
        <f>'Copy paste to Here'!C82</f>
        <v>IPVRD</v>
      </c>
      <c r="C78" s="57" t="s">
        <v>793</v>
      </c>
      <c r="D78" s="58">
        <f>Invoice!B82</f>
        <v>6</v>
      </c>
      <c r="E78" s="59">
        <f>'Shipping Invoice'!J82*$N$1</f>
        <v>11.82</v>
      </c>
      <c r="F78" s="59">
        <f t="shared" si="0"/>
        <v>70.92</v>
      </c>
      <c r="G78" s="60">
        <f t="shared" si="1"/>
        <v>11.82</v>
      </c>
      <c r="H78" s="63">
        <f t="shared" si="2"/>
        <v>70.92</v>
      </c>
    </row>
    <row r="79" spans="1:8" s="62" customFormat="1" ht="24">
      <c r="A79" s="56" t="str">
        <f>IF((LEN('Copy paste to Here'!G83))&gt;5,((CONCATENATE('Copy paste to Here'!G83," &amp; ",'Copy paste to Here'!D83,"  &amp;  ",'Copy paste to Here'!E83))),"Empty Cell")</f>
        <v>Acrylic fake plug without rubber O-rings &amp; Size: 8mm  &amp;  Color: Purple</v>
      </c>
      <c r="B79" s="57" t="str">
        <f>'Copy paste to Here'!C83</f>
        <v>IPVRD</v>
      </c>
      <c r="C79" s="57" t="s">
        <v>793</v>
      </c>
      <c r="D79" s="58">
        <f>Invoice!B83</f>
        <v>4</v>
      </c>
      <c r="E79" s="59">
        <f>'Shipping Invoice'!J83*$N$1</f>
        <v>11.82</v>
      </c>
      <c r="F79" s="59">
        <f t="shared" si="0"/>
        <v>47.28</v>
      </c>
      <c r="G79" s="60">
        <f t="shared" si="1"/>
        <v>11.82</v>
      </c>
      <c r="H79" s="63">
        <f t="shared" si="2"/>
        <v>47.28</v>
      </c>
    </row>
    <row r="80" spans="1:8" s="62" customFormat="1" ht="24">
      <c r="A80" s="56" t="str">
        <f>IF((LEN('Copy paste to Here'!G84))&gt;5,((CONCATENATE('Copy paste to Here'!G84," &amp; ",'Copy paste to Here'!D84,"  &amp;  ",'Copy paste to Here'!E84))),"Empty Cell")</f>
        <v xml:space="preserve">Bio flexible labret, 16g (1.2mm) with a 3mm push in steel cone &amp; Length: 6mm  &amp;  </v>
      </c>
      <c r="B80" s="57" t="str">
        <f>'Copy paste to Here'!C84</f>
        <v>LBICN</v>
      </c>
      <c r="C80" s="57" t="s">
        <v>795</v>
      </c>
      <c r="D80" s="58">
        <f>Invoice!B84</f>
        <v>2</v>
      </c>
      <c r="E80" s="59">
        <f>'Shipping Invoice'!J84*$N$1</f>
        <v>10.08</v>
      </c>
      <c r="F80" s="59">
        <f t="shared" si="0"/>
        <v>20.16</v>
      </c>
      <c r="G80" s="60">
        <f t="shared" si="1"/>
        <v>10.08</v>
      </c>
      <c r="H80" s="63">
        <f t="shared" si="2"/>
        <v>20.16</v>
      </c>
    </row>
    <row r="81" spans="1:8" s="62" customFormat="1" ht="36">
      <c r="A81" s="56" t="str">
        <f>IF((LEN('Copy paste to Here'!G85))&gt;5,((CONCATENATE('Copy paste to Here'!G85," &amp; ",'Copy paste to Here'!D85,"  &amp;  ",'Copy paste to Here'!E85))),"Empty Cell")</f>
        <v>Surgical steel internally threaded labret, 16g (1.2mm) with bezel set jewel flat head sized 1.5mm to 4mm for triple tragus piercings &amp; Length: 6mm with 3mm top part  &amp;  Crystal Color: Clear</v>
      </c>
      <c r="B81" s="57" t="str">
        <f>'Copy paste to Here'!C85</f>
        <v>LBIRC</v>
      </c>
      <c r="C81" s="57" t="s">
        <v>853</v>
      </c>
      <c r="D81" s="58">
        <f>Invoice!B85</f>
        <v>3</v>
      </c>
      <c r="E81" s="59">
        <f>'Shipping Invoice'!J85*$N$1</f>
        <v>29.2</v>
      </c>
      <c r="F81" s="59">
        <f t="shared" si="0"/>
        <v>87.6</v>
      </c>
      <c r="G81" s="60">
        <f t="shared" si="1"/>
        <v>29.2</v>
      </c>
      <c r="H81" s="63">
        <f t="shared" si="2"/>
        <v>87.6</v>
      </c>
    </row>
    <row r="82" spans="1:8" s="62" customFormat="1" ht="24">
      <c r="A82" s="56" t="str">
        <f>IF((LEN('Copy paste to Here'!G86))&gt;5,((CONCATENATE('Copy paste to Here'!G86," &amp; ",'Copy paste to Here'!D86,"  &amp;  ",'Copy paste to Here'!E86))),"Empty Cell")</f>
        <v>Premium PVD plated surgical steel labret, 16g (1.2mm) with a 3mm ball &amp; Length: 8mm  &amp;  Color: Black</v>
      </c>
      <c r="B82" s="57" t="str">
        <f>'Copy paste to Here'!C86</f>
        <v>LBTB3</v>
      </c>
      <c r="C82" s="57" t="s">
        <v>799</v>
      </c>
      <c r="D82" s="58">
        <f>Invoice!B86</f>
        <v>4</v>
      </c>
      <c r="E82" s="59">
        <f>'Shipping Invoice'!J86*$N$1</f>
        <v>20.51</v>
      </c>
      <c r="F82" s="59">
        <f t="shared" si="0"/>
        <v>82.04</v>
      </c>
      <c r="G82" s="60">
        <f t="shared" si="1"/>
        <v>20.51</v>
      </c>
      <c r="H82" s="63">
        <f t="shared" si="2"/>
        <v>82.04</v>
      </c>
    </row>
    <row r="83" spans="1:8" s="62" customFormat="1" ht="24">
      <c r="A83" s="56" t="str">
        <f>IF((LEN('Copy paste to Here'!G87))&gt;5,((CONCATENATE('Copy paste to Here'!G87," &amp; ",'Copy paste to Here'!D87,"  &amp;  ",'Copy paste to Here'!E87))),"Empty Cell")</f>
        <v xml:space="preserve">Clear acrylic flexible nose bone retainer, 22g (0.6mm) and 20g (0.8mm) with 2mm flat disk shaped top &amp; Gauge: 0.8mm  &amp;  </v>
      </c>
      <c r="B83" s="57" t="str">
        <f>'Copy paste to Here'!C87</f>
        <v>NBRTD</v>
      </c>
      <c r="C83" s="57" t="s">
        <v>801</v>
      </c>
      <c r="D83" s="58">
        <f>Invoice!B87</f>
        <v>6</v>
      </c>
      <c r="E83" s="59">
        <f>'Shipping Invoice'!J87*$N$1</f>
        <v>4.87</v>
      </c>
      <c r="F83" s="59">
        <f t="shared" ref="F83:F146" si="3">D83*E83</f>
        <v>29.22</v>
      </c>
      <c r="G83" s="60">
        <f t="shared" ref="G83:G146" si="4">E83*$E$14</f>
        <v>4.87</v>
      </c>
      <c r="H83" s="63">
        <f t="shared" ref="H83:H146" si="5">D83*G83</f>
        <v>29.22</v>
      </c>
    </row>
    <row r="84" spans="1:8" s="62" customFormat="1" ht="24">
      <c r="A84" s="56" t="str">
        <f>IF((LEN('Copy paste to Here'!G88))&gt;5,((CONCATENATE('Copy paste to Here'!G88," &amp; ",'Copy paste to Here'!D88,"  &amp;  ",'Copy paste to Here'!E88))),"Empty Cell")</f>
        <v xml:space="preserve">Clear acrylic flexible nose stud retainer, 20g (0.8mm) with 2mm flat disk shaped top &amp;   &amp;  </v>
      </c>
      <c r="B84" s="57" t="str">
        <f>'Copy paste to Here'!C88</f>
        <v>NSRTD</v>
      </c>
      <c r="C84" s="57" t="s">
        <v>804</v>
      </c>
      <c r="D84" s="58">
        <f>Invoice!B88</f>
        <v>3</v>
      </c>
      <c r="E84" s="59">
        <f>'Shipping Invoice'!J88*$N$1</f>
        <v>4.87</v>
      </c>
      <c r="F84" s="59">
        <f t="shared" si="3"/>
        <v>14.61</v>
      </c>
      <c r="G84" s="60">
        <f t="shared" si="4"/>
        <v>4.87</v>
      </c>
      <c r="H84" s="63">
        <f t="shared" si="5"/>
        <v>14.61</v>
      </c>
    </row>
    <row r="85" spans="1:8" s="62" customFormat="1">
      <c r="A85" s="56" t="str">
        <f>IF((LEN('Copy paste to Here'!G89))&gt;5,((CONCATENATE('Copy paste to Here'!G89," &amp; ",'Copy paste to Here'!D89,"  &amp;  ",'Copy paste to Here'!E89))),"Empty Cell")</f>
        <v xml:space="preserve">Lapislazuli double flare stone plug &amp; Gauge: 5mm  &amp;  </v>
      </c>
      <c r="B85" s="57" t="str">
        <f>'Copy paste to Here'!C89</f>
        <v>PGSPP</v>
      </c>
      <c r="C85" s="57" t="s">
        <v>854</v>
      </c>
      <c r="D85" s="58">
        <f>Invoice!B89</f>
        <v>2</v>
      </c>
      <c r="E85" s="59">
        <f>'Shipping Invoice'!J89*$N$1</f>
        <v>48.32</v>
      </c>
      <c r="F85" s="59">
        <f t="shared" si="3"/>
        <v>96.64</v>
      </c>
      <c r="G85" s="60">
        <f t="shared" si="4"/>
        <v>48.32</v>
      </c>
      <c r="H85" s="63">
        <f t="shared" si="5"/>
        <v>96.64</v>
      </c>
    </row>
    <row r="86" spans="1:8" s="62" customFormat="1" ht="25.5">
      <c r="A86" s="56" t="str">
        <f>IF((LEN('Copy paste to Here'!G90))&gt;5,((CONCATENATE('Copy paste to Here'!G90," &amp; ",'Copy paste to Here'!D90,"  &amp;  ",'Copy paste to Here'!E90))),"Empty Cell")</f>
        <v>PVD plated surgical steel hinged segment ring, 14g (1.6mm) &amp; Length: 10mm  &amp;  Color: Black</v>
      </c>
      <c r="B86" s="57" t="str">
        <f>'Copy paste to Here'!C90</f>
        <v>SEGHT14</v>
      </c>
      <c r="C86" s="57" t="s">
        <v>809</v>
      </c>
      <c r="D86" s="58">
        <f>Invoice!B90</f>
        <v>1</v>
      </c>
      <c r="E86" s="59">
        <f>'Shipping Invoice'!J90*$N$1</f>
        <v>69.17</v>
      </c>
      <c r="F86" s="59">
        <f t="shared" si="3"/>
        <v>69.17</v>
      </c>
      <c r="G86" s="60">
        <f t="shared" si="4"/>
        <v>69.17</v>
      </c>
      <c r="H86" s="63">
        <f t="shared" si="5"/>
        <v>69.17</v>
      </c>
    </row>
    <row r="87" spans="1:8" s="62" customFormat="1" ht="36">
      <c r="A87" s="56" t="str">
        <f>IF((LEN('Copy paste to Here'!G91))&gt;5,((CONCATENATE('Copy paste to Here'!G91," &amp; ",'Copy paste to Here'!D91,"  &amp;  ",'Copy paste to Here'!E91))),"Empty Cell")</f>
        <v>PVD plated 316L steel septum retainer in a simple inverted U shape &amp; Pincher Size: Thickness 1.2mm &amp; width 10mm  &amp;  Color: Black</v>
      </c>
      <c r="B87" s="57" t="str">
        <f>'Copy paste to Here'!C91</f>
        <v>SEPTA</v>
      </c>
      <c r="C87" s="57" t="s">
        <v>855</v>
      </c>
      <c r="D87" s="58">
        <f>Invoice!B91</f>
        <v>4</v>
      </c>
      <c r="E87" s="59">
        <f>'Shipping Invoice'!J91*$N$1</f>
        <v>23.98</v>
      </c>
      <c r="F87" s="59">
        <f t="shared" si="3"/>
        <v>95.92</v>
      </c>
      <c r="G87" s="60">
        <f t="shared" si="4"/>
        <v>23.98</v>
      </c>
      <c r="H87" s="63">
        <f t="shared" si="5"/>
        <v>95.92</v>
      </c>
    </row>
    <row r="88" spans="1:8" s="62" customFormat="1" ht="24">
      <c r="A88" s="56" t="str">
        <f>IF((LEN('Copy paste to Here'!G92))&gt;5,((CONCATENATE('Copy paste to Here'!G92," &amp; ",'Copy paste to Here'!D92,"  &amp;  ",'Copy paste to Here'!E92))),"Empty Cell")</f>
        <v xml:space="preserve">Surgical steel spiral, 18g (1mm) with two 3mm cones &amp; Length: 8mm  &amp;  </v>
      </c>
      <c r="B88" s="57" t="str">
        <f>'Copy paste to Here'!C92</f>
        <v>SP18CN3</v>
      </c>
      <c r="C88" s="57" t="s">
        <v>814</v>
      </c>
      <c r="D88" s="58">
        <f>Invoice!B92</f>
        <v>2</v>
      </c>
      <c r="E88" s="59">
        <f>'Shipping Invoice'!J92*$N$1</f>
        <v>12.51</v>
      </c>
      <c r="F88" s="59">
        <f t="shared" si="3"/>
        <v>25.02</v>
      </c>
      <c r="G88" s="60">
        <f t="shared" si="4"/>
        <v>12.51</v>
      </c>
      <c r="H88" s="63">
        <f t="shared" si="5"/>
        <v>25.02</v>
      </c>
    </row>
    <row r="89" spans="1:8" s="62" customFormat="1" ht="24">
      <c r="A89" s="56" t="str">
        <f>IF((LEN('Copy paste to Here'!G93))&gt;5,((CONCATENATE('Copy paste to Here'!G93," &amp; ",'Copy paste to Here'!D93,"  &amp;  ",'Copy paste to Here'!E93))),"Empty Cell")</f>
        <v xml:space="preserve">Surgical steel spiral, 20g (0.8mm) with two 3mm cones &amp; Length: 8mm  &amp;  </v>
      </c>
      <c r="B89" s="57" t="str">
        <f>'Copy paste to Here'!C93</f>
        <v>SP20CN</v>
      </c>
      <c r="C89" s="57" t="s">
        <v>816</v>
      </c>
      <c r="D89" s="58">
        <f>Invoice!B93</f>
        <v>4</v>
      </c>
      <c r="E89" s="59">
        <f>'Shipping Invoice'!J93*$N$1</f>
        <v>13.56</v>
      </c>
      <c r="F89" s="59">
        <f t="shared" si="3"/>
        <v>54.24</v>
      </c>
      <c r="G89" s="60">
        <f t="shared" si="4"/>
        <v>13.56</v>
      </c>
      <c r="H89" s="63">
        <f t="shared" si="5"/>
        <v>54.24</v>
      </c>
    </row>
    <row r="90" spans="1:8" s="62" customFormat="1" ht="24">
      <c r="A90" s="56" t="str">
        <f>IF((LEN('Copy paste to Here'!G94))&gt;5,((CONCATENATE('Copy paste to Here'!G94," &amp; ",'Copy paste to Here'!D94,"  &amp;  ",'Copy paste to Here'!E94))),"Empty Cell")</f>
        <v xml:space="preserve">Surgical steel eyebrow spiral, 16g (1.2mm) with two 3mm cones &amp; Length: 6mm  &amp;  </v>
      </c>
      <c r="B90" s="57" t="str">
        <f>'Copy paste to Here'!C94</f>
        <v>SPECN</v>
      </c>
      <c r="C90" s="57" t="s">
        <v>818</v>
      </c>
      <c r="D90" s="58">
        <f>Invoice!B94</f>
        <v>2</v>
      </c>
      <c r="E90" s="59">
        <f>'Shipping Invoice'!J94*$N$1</f>
        <v>10.08</v>
      </c>
      <c r="F90" s="59">
        <f t="shared" si="3"/>
        <v>20.16</v>
      </c>
      <c r="G90" s="60">
        <f t="shared" si="4"/>
        <v>10.08</v>
      </c>
      <c r="H90" s="63">
        <f t="shared" si="5"/>
        <v>20.16</v>
      </c>
    </row>
    <row r="91" spans="1:8" s="62" customFormat="1" ht="24">
      <c r="A91" s="56" t="str">
        <f>IF((LEN('Copy paste to Here'!G95))&gt;5,((CONCATENATE('Copy paste to Here'!G95," &amp; ",'Copy paste to Here'!D95,"  &amp;  ",'Copy paste to Here'!E95))),"Empty Cell")</f>
        <v xml:space="preserve">Bio flexible tongue retainer, 14g (1.6mm) with silicon O-ring &amp; Color: # 1 in picture  &amp;  </v>
      </c>
      <c r="B91" s="57" t="str">
        <f>'Copy paste to Here'!C95</f>
        <v>TR14</v>
      </c>
      <c r="C91" s="57" t="s">
        <v>644</v>
      </c>
      <c r="D91" s="58">
        <f>Invoice!B95</f>
        <v>5</v>
      </c>
      <c r="E91" s="59">
        <f>'Shipping Invoice'!J95*$N$1</f>
        <v>4.87</v>
      </c>
      <c r="F91" s="59">
        <f t="shared" si="3"/>
        <v>24.35</v>
      </c>
      <c r="G91" s="60">
        <f t="shared" si="4"/>
        <v>4.87</v>
      </c>
      <c r="H91" s="63">
        <f t="shared" si="5"/>
        <v>24.35</v>
      </c>
    </row>
    <row r="92" spans="1:8" s="62" customFormat="1" ht="24">
      <c r="A92" s="56" t="str">
        <f>IF((LEN('Copy paste to Here'!G96))&gt;5,((CONCATENATE('Copy paste to Here'!G96," &amp; ",'Copy paste to Here'!D96,"  &amp;  ",'Copy paste to Here'!E96))),"Empty Cell")</f>
        <v xml:space="preserve">Titanium G23 eyebrow banana, 16g (1.2mm) with two 3mm balls &amp; Length: 6mm  &amp;  </v>
      </c>
      <c r="B92" s="57" t="str">
        <f>'Copy paste to Here'!C96</f>
        <v>UBNEB</v>
      </c>
      <c r="C92" s="57" t="s">
        <v>820</v>
      </c>
      <c r="D92" s="58">
        <f>Invoice!B96</f>
        <v>6</v>
      </c>
      <c r="E92" s="59">
        <f>'Shipping Invoice'!J96*$N$1</f>
        <v>34.409999999999997</v>
      </c>
      <c r="F92" s="59">
        <f t="shared" si="3"/>
        <v>206.45999999999998</v>
      </c>
      <c r="G92" s="60">
        <f t="shared" si="4"/>
        <v>34.409999999999997</v>
      </c>
      <c r="H92" s="63">
        <f t="shared" si="5"/>
        <v>206.45999999999998</v>
      </c>
    </row>
    <row r="93" spans="1:8" s="62" customFormat="1" ht="24">
      <c r="A93" s="56" t="str">
        <f>IF((LEN('Copy paste to Here'!G97))&gt;5,((CONCATENATE('Copy paste to Here'!G97," &amp; ",'Copy paste to Here'!D97,"  &amp;  ",'Copy paste to Here'!E97))),"Empty Cell")</f>
        <v xml:space="preserve">Titanium G23 circular barbell, 16g (1.2mm) with two 3mm balls &amp; Length: 11mm  &amp;  </v>
      </c>
      <c r="B93" s="57" t="str">
        <f>'Copy paste to Here'!C97</f>
        <v>UCBEB</v>
      </c>
      <c r="C93" s="57" t="s">
        <v>822</v>
      </c>
      <c r="D93" s="58">
        <f>Invoice!B97</f>
        <v>2</v>
      </c>
      <c r="E93" s="59">
        <f>'Shipping Invoice'!J97*$N$1</f>
        <v>40.67</v>
      </c>
      <c r="F93" s="59">
        <f t="shared" si="3"/>
        <v>81.34</v>
      </c>
      <c r="G93" s="60">
        <f t="shared" si="4"/>
        <v>40.67</v>
      </c>
      <c r="H93" s="63">
        <f t="shared" si="5"/>
        <v>81.34</v>
      </c>
    </row>
    <row r="94" spans="1:8" s="62" customFormat="1" ht="24">
      <c r="A94" s="56" t="str">
        <f>IF((LEN('Copy paste to Here'!G98))&gt;5,((CONCATENATE('Copy paste to Here'!G98," &amp; ",'Copy paste to Here'!D98,"  &amp;  ",'Copy paste to Here'!E98))),"Empty Cell")</f>
        <v>Anodized titanium G23 circular eyebrow barbell, 16g (1.2mm) with 3mm balls &amp; Length: 8mm  &amp;  Color: Purple</v>
      </c>
      <c r="B94" s="57" t="str">
        <f>'Copy paste to Here'!C98</f>
        <v>UTCBEB</v>
      </c>
      <c r="C94" s="57" t="s">
        <v>824</v>
      </c>
      <c r="D94" s="58">
        <f>Invoice!B98</f>
        <v>2</v>
      </c>
      <c r="E94" s="59">
        <f>'Shipping Invoice'!J98*$N$1</f>
        <v>51.1</v>
      </c>
      <c r="F94" s="59">
        <f t="shared" si="3"/>
        <v>102.2</v>
      </c>
      <c r="G94" s="60">
        <f t="shared" si="4"/>
        <v>51.1</v>
      </c>
      <c r="H94" s="63">
        <f t="shared" si="5"/>
        <v>102.2</v>
      </c>
    </row>
    <row r="95" spans="1:8" s="62" customFormat="1" ht="25.5">
      <c r="A95" s="56" t="str">
        <f>IF((LEN('Copy paste to Here'!G99))&gt;5,((CONCATENATE('Copy paste to Here'!G99," &amp; ",'Copy paste to Here'!D99,"  &amp;  ",'Copy paste to Here'!E99))),"Empty Cell")</f>
        <v>Anodized titanium G23 circular eyebrow barbell, 16g (1.2mm) with 3mm cones &amp; Length: 8mm  &amp;  Color: Purple</v>
      </c>
      <c r="B95" s="57" t="str">
        <f>'Copy paste to Here'!C99</f>
        <v>UTCBECN</v>
      </c>
      <c r="C95" s="57" t="s">
        <v>826</v>
      </c>
      <c r="D95" s="58">
        <f>Invoice!B99</f>
        <v>2</v>
      </c>
      <c r="E95" s="59">
        <f>'Shipping Invoice'!J99*$N$1</f>
        <v>54.22</v>
      </c>
      <c r="F95" s="59">
        <f t="shared" si="3"/>
        <v>108.44</v>
      </c>
      <c r="G95" s="60">
        <f t="shared" si="4"/>
        <v>54.22</v>
      </c>
      <c r="H95" s="63">
        <f t="shared" si="5"/>
        <v>108.44</v>
      </c>
    </row>
    <row r="96" spans="1:8" s="62" customFormat="1" ht="24">
      <c r="A96" s="56" t="str">
        <f>IF((LEN('Copy paste to Here'!G100))&gt;5,((CONCATENATE('Copy paste to Here'!G100," &amp; ",'Copy paste to Here'!D100,"  &amp;  ",'Copy paste to Here'!E100))),"Empty Cell")</f>
        <v xml:space="preserve">Pack of 10 pcs. of 3mm Bio-Flex balls with bezel set crystal with 1.2mm threading (16g) &amp; Crystal Color: Clear  &amp;  </v>
      </c>
      <c r="B96" s="57" t="str">
        <f>'Copy paste to Here'!C100</f>
        <v>XAJB3</v>
      </c>
      <c r="C96" s="57" t="s">
        <v>828</v>
      </c>
      <c r="D96" s="58">
        <f>Invoice!B100</f>
        <v>1</v>
      </c>
      <c r="E96" s="59">
        <f>'Shipping Invoice'!J100*$N$1</f>
        <v>85.16</v>
      </c>
      <c r="F96" s="59">
        <f t="shared" si="3"/>
        <v>85.16</v>
      </c>
      <c r="G96" s="60">
        <f t="shared" si="4"/>
        <v>85.16</v>
      </c>
      <c r="H96" s="63">
        <f t="shared" si="5"/>
        <v>85.16</v>
      </c>
    </row>
    <row r="97" spans="1:8" s="62" customFormat="1" ht="24">
      <c r="A97" s="56" t="str">
        <f>IF((LEN('Copy paste to Here'!G101))&gt;5,((CONCATENATE('Copy paste to Here'!G101," &amp; ",'Copy paste to Here'!D101,"  &amp;  ",'Copy paste to Here'!E101))),"Empty Cell")</f>
        <v xml:space="preserve">Pack of 10 pcs. of 4mm anodized surgical steel balls with threading 1.6mm (14g) &amp; Color: Blue  &amp;  </v>
      </c>
      <c r="B97" s="57" t="str">
        <f>'Copy paste to Here'!C101</f>
        <v>XBT4G</v>
      </c>
      <c r="C97" s="57" t="s">
        <v>830</v>
      </c>
      <c r="D97" s="58">
        <f>Invoice!B101</f>
        <v>1</v>
      </c>
      <c r="E97" s="59">
        <f>'Shipping Invoice'!J101*$N$1</f>
        <v>69.17</v>
      </c>
      <c r="F97" s="59">
        <f t="shared" si="3"/>
        <v>69.17</v>
      </c>
      <c r="G97" s="60">
        <f t="shared" si="4"/>
        <v>69.17</v>
      </c>
      <c r="H97" s="63">
        <f t="shared" si="5"/>
        <v>69.17</v>
      </c>
    </row>
    <row r="98" spans="1:8" s="62" customFormat="1" ht="24">
      <c r="A98" s="56" t="str">
        <f>IF((LEN('Copy paste to Here'!G102))&gt;5,((CONCATENATE('Copy paste to Here'!G102," &amp; ",'Copy paste to Here'!D102,"  &amp;  ",'Copy paste to Here'!E102))),"Empty Cell")</f>
        <v xml:space="preserve">Pack of 10 pcs. of 4mm anodized surgical steel balls with threading 1.6mm (14g) &amp; Color: Rainbow  &amp;  </v>
      </c>
      <c r="B98" s="57" t="str">
        <f>'Copy paste to Here'!C102</f>
        <v>XBT4G</v>
      </c>
      <c r="C98" s="57" t="s">
        <v>830</v>
      </c>
      <c r="D98" s="58">
        <f>Invoice!B102</f>
        <v>3</v>
      </c>
      <c r="E98" s="59">
        <f>'Shipping Invoice'!J102*$N$1</f>
        <v>69.17</v>
      </c>
      <c r="F98" s="59">
        <f t="shared" si="3"/>
        <v>207.51</v>
      </c>
      <c r="G98" s="60">
        <f t="shared" si="4"/>
        <v>69.17</v>
      </c>
      <c r="H98" s="63">
        <f t="shared" si="5"/>
        <v>207.51</v>
      </c>
    </row>
    <row r="99" spans="1:8" s="62" customFormat="1" ht="36">
      <c r="A99" s="56" t="str">
        <f>IF((LEN('Copy paste to Here'!G103))&gt;5,((CONCATENATE('Copy paste to Here'!G103," &amp; ",'Copy paste to Here'!D103,"  &amp;  ",'Copy paste to Here'!E103))),"Empty Cell")</f>
        <v xml:space="preserve">Pack of 10 pcs. of 3mm anodized surgical steel balls with bezel set crystal and with 1.2mm threading (16g) &amp; Color: Gold Anodized w/ Clear crystal  &amp;  </v>
      </c>
      <c r="B99" s="57" t="str">
        <f>'Copy paste to Here'!C103</f>
        <v>XJBT3S</v>
      </c>
      <c r="C99" s="57" t="s">
        <v>832</v>
      </c>
      <c r="D99" s="58">
        <f>Invoice!B103</f>
        <v>1</v>
      </c>
      <c r="E99" s="59">
        <f>'Shipping Invoice'!J103*$N$1</f>
        <v>183.88</v>
      </c>
      <c r="F99" s="59">
        <f t="shared" si="3"/>
        <v>183.88</v>
      </c>
      <c r="G99" s="60">
        <f t="shared" si="4"/>
        <v>183.88</v>
      </c>
      <c r="H99" s="63">
        <f t="shared" si="5"/>
        <v>183.88</v>
      </c>
    </row>
    <row r="100" spans="1:8" s="62" customFormat="1" ht="24">
      <c r="A100" s="56" t="str">
        <f>IF((LEN('Copy paste to Here'!G104))&gt;5,((CONCATENATE('Copy paste to Here'!G104," &amp; ",'Copy paste to Here'!D104,"  &amp;  ",'Copy paste to Here'!E104))),"Empty Cell")</f>
        <v xml:space="preserve">Set of 10 pcs. of 3mm acrylic ball in solid colors with 16g (1.2mm) threading &amp; Color: White  &amp;  </v>
      </c>
      <c r="B100" s="57" t="str">
        <f>'Copy paste to Here'!C104</f>
        <v>XSAB3</v>
      </c>
      <c r="C100" s="57" t="s">
        <v>835</v>
      </c>
      <c r="D100" s="58">
        <f>Invoice!B104</f>
        <v>2</v>
      </c>
      <c r="E100" s="59">
        <f>'Shipping Invoice'!J104*$N$1</f>
        <v>22.25</v>
      </c>
      <c r="F100" s="59">
        <f t="shared" si="3"/>
        <v>44.5</v>
      </c>
      <c r="G100" s="60">
        <f t="shared" si="4"/>
        <v>22.25</v>
      </c>
      <c r="H100" s="63">
        <f t="shared" si="5"/>
        <v>44.5</v>
      </c>
    </row>
    <row r="101" spans="1:8" s="62" customFormat="1" ht="24">
      <c r="A101" s="56" t="str">
        <f>IF((LEN('Copy paste to Here'!G105))&gt;5,((CONCATENATE('Copy paste to Here'!G105," &amp; ",'Copy paste to Here'!D105,"  &amp;  ",'Copy paste to Here'!E105))),"Empty Cell")</f>
        <v xml:space="preserve">Set of 10 pcs. of 3mm acrylic ball in solid colors with 16g (1.2mm) threading &amp; Color: Green  &amp;  </v>
      </c>
      <c r="B101" s="57" t="str">
        <f>'Copy paste to Here'!C105</f>
        <v>XSAB3</v>
      </c>
      <c r="C101" s="57" t="s">
        <v>835</v>
      </c>
      <c r="D101" s="58">
        <f>Invoice!B105</f>
        <v>2</v>
      </c>
      <c r="E101" s="59">
        <f>'Shipping Invoice'!J105*$N$1</f>
        <v>22.25</v>
      </c>
      <c r="F101" s="59">
        <f t="shared" si="3"/>
        <v>44.5</v>
      </c>
      <c r="G101" s="60">
        <f t="shared" si="4"/>
        <v>22.25</v>
      </c>
      <c r="H101" s="63">
        <f t="shared" si="5"/>
        <v>44.5</v>
      </c>
    </row>
    <row r="102" spans="1:8" s="62" customFormat="1" ht="24">
      <c r="A102" s="56" t="str">
        <f>IF((LEN('Copy paste to Here'!G106))&gt;5,((CONCATENATE('Copy paste to Here'!G106," &amp; ",'Copy paste to Here'!D106,"  &amp;  ",'Copy paste to Here'!E106))),"Empty Cell")</f>
        <v xml:space="preserve">Set of 10 pcs. of 4mm acrylic ball in solid colors with 14g (1.6mm) threading &amp; Color: White  &amp;  </v>
      </c>
      <c r="B102" s="57" t="str">
        <f>'Copy paste to Here'!C106</f>
        <v>XSAB4</v>
      </c>
      <c r="C102" s="57" t="s">
        <v>837</v>
      </c>
      <c r="D102" s="58">
        <f>Invoice!B106</f>
        <v>1</v>
      </c>
      <c r="E102" s="59">
        <f>'Shipping Invoice'!J106*$N$1</f>
        <v>22.25</v>
      </c>
      <c r="F102" s="59">
        <f t="shared" si="3"/>
        <v>22.25</v>
      </c>
      <c r="G102" s="60">
        <f t="shared" si="4"/>
        <v>22.25</v>
      </c>
      <c r="H102" s="63">
        <f t="shared" si="5"/>
        <v>22.25</v>
      </c>
    </row>
    <row r="103" spans="1:8" s="62" customFormat="1" ht="24">
      <c r="A103" s="56" t="str">
        <f>IF((LEN('Copy paste to Here'!G107))&gt;5,((CONCATENATE('Copy paste to Here'!G107," &amp; ",'Copy paste to Here'!D107,"  &amp;  ",'Copy paste to Here'!E107))),"Empty Cell")</f>
        <v xml:space="preserve">Set of 10 pcs. of 4mm acrylic ball in solid colors with 14g (1.6mm) threading &amp; Color: Pink  &amp;  </v>
      </c>
      <c r="B103" s="57" t="str">
        <f>'Copy paste to Here'!C107</f>
        <v>XSAB4</v>
      </c>
      <c r="C103" s="57" t="s">
        <v>837</v>
      </c>
      <c r="D103" s="58">
        <f>Invoice!B107</f>
        <v>1</v>
      </c>
      <c r="E103" s="59">
        <f>'Shipping Invoice'!J107*$N$1</f>
        <v>22.25</v>
      </c>
      <c r="F103" s="59">
        <f t="shared" si="3"/>
        <v>22.25</v>
      </c>
      <c r="G103" s="60">
        <f t="shared" si="4"/>
        <v>22.25</v>
      </c>
      <c r="H103" s="63">
        <f t="shared" si="5"/>
        <v>22.25</v>
      </c>
    </row>
    <row r="104" spans="1:8" s="62" customFormat="1" ht="24">
      <c r="A104" s="56" t="str">
        <f>IF((LEN('Copy paste to Here'!G108))&gt;5,((CONCATENATE('Copy paste to Here'!G108," &amp; ",'Copy paste to Here'!D108,"  &amp;  ",'Copy paste to Here'!E108))),"Empty Cell")</f>
        <v xml:space="preserve">Set of 10 pcs. of 5mm acrylic ball in solid colors with 14g (1.6mm) threading &amp; Color: White  &amp;  </v>
      </c>
      <c r="B104" s="57" t="str">
        <f>'Copy paste to Here'!C108</f>
        <v>XSAB5</v>
      </c>
      <c r="C104" s="57" t="s">
        <v>840</v>
      </c>
      <c r="D104" s="58">
        <f>Invoice!B108</f>
        <v>1</v>
      </c>
      <c r="E104" s="59">
        <f>'Shipping Invoice'!J108*$N$1</f>
        <v>22.25</v>
      </c>
      <c r="F104" s="59">
        <f t="shared" si="3"/>
        <v>22.25</v>
      </c>
      <c r="G104" s="60">
        <f t="shared" si="4"/>
        <v>22.25</v>
      </c>
      <c r="H104" s="63">
        <f t="shared" si="5"/>
        <v>22.25</v>
      </c>
    </row>
    <row r="105" spans="1:8" s="62" customFormat="1" ht="24">
      <c r="A105" s="56" t="str">
        <f>IF((LEN('Copy paste to Here'!G109))&gt;5,((CONCATENATE('Copy paste to Here'!G109," &amp; ",'Copy paste to Here'!D109,"  &amp;  ",'Copy paste to Here'!E109))),"Empty Cell")</f>
        <v xml:space="preserve">Set of 10 pcs. of 3mm solid color acrylic cones with 16g (1.2mm) threading &amp; Color: Black  &amp;  </v>
      </c>
      <c r="B105" s="57" t="str">
        <f>'Copy paste to Here'!C109</f>
        <v>XSACN3</v>
      </c>
      <c r="C105" s="57" t="s">
        <v>842</v>
      </c>
      <c r="D105" s="58">
        <f>Invoice!B109</f>
        <v>1</v>
      </c>
      <c r="E105" s="59">
        <f>'Shipping Invoice'!J109*$N$1</f>
        <v>25.72</v>
      </c>
      <c r="F105" s="59">
        <f t="shared" si="3"/>
        <v>25.72</v>
      </c>
      <c r="G105" s="60">
        <f t="shared" si="4"/>
        <v>25.72</v>
      </c>
      <c r="H105" s="63">
        <f t="shared" si="5"/>
        <v>25.72</v>
      </c>
    </row>
    <row r="106" spans="1:8" s="62" customFormat="1" ht="24">
      <c r="A106" s="56" t="str">
        <f>IF((LEN('Copy paste to Here'!G110))&gt;5,((CONCATENATE('Copy paste to Here'!G110," &amp; ",'Copy paste to Here'!D110,"  &amp;  ",'Copy paste to Here'!E110))),"Empty Cell")</f>
        <v xml:space="preserve">Set of 10 pcs. of 3mm solid color acrylic cones with 16g (1.2mm) threading &amp; Color: Pink  &amp;  </v>
      </c>
      <c r="B106" s="57" t="str">
        <f>'Copy paste to Here'!C110</f>
        <v>XSACN3</v>
      </c>
      <c r="C106" s="57" t="s">
        <v>842</v>
      </c>
      <c r="D106" s="58">
        <f>Invoice!B110</f>
        <v>3</v>
      </c>
      <c r="E106" s="59">
        <f>'Shipping Invoice'!J110*$N$1</f>
        <v>25.72</v>
      </c>
      <c r="F106" s="59">
        <f t="shared" si="3"/>
        <v>77.16</v>
      </c>
      <c r="G106" s="60">
        <f t="shared" si="4"/>
        <v>25.72</v>
      </c>
      <c r="H106" s="63">
        <f t="shared" si="5"/>
        <v>77.16</v>
      </c>
    </row>
    <row r="107" spans="1:8" s="62" customFormat="1" ht="36">
      <c r="A107" s="56" t="str">
        <f>IF((LEN('Copy paste to Here'!G111))&gt;5,((CONCATENATE('Copy paste to Here'!G111," &amp; ",'Copy paste to Here'!D111,"  &amp;  ",'Copy paste to Here'!E111))),"Empty Cell")</f>
        <v>Pack of 10 pcs. of anodized 316L steel eyebrow banana post - threading 1.2mm (16g) - length 6mm - 16mm &amp; Length: 6mm  &amp;  Color: Black</v>
      </c>
      <c r="B107" s="57" t="str">
        <f>'Copy paste to Here'!C111</f>
        <v>XTBN16G</v>
      </c>
      <c r="C107" s="57" t="s">
        <v>844</v>
      </c>
      <c r="D107" s="58">
        <f>Invoice!B111</f>
        <v>1</v>
      </c>
      <c r="E107" s="59">
        <f>'Shipping Invoice'!J111*$N$1</f>
        <v>95.24</v>
      </c>
      <c r="F107" s="59">
        <f t="shared" si="3"/>
        <v>95.24</v>
      </c>
      <c r="G107" s="60">
        <f t="shared" si="4"/>
        <v>95.24</v>
      </c>
      <c r="H107" s="63">
        <f t="shared" si="5"/>
        <v>95.24</v>
      </c>
    </row>
    <row r="108" spans="1:8" s="62" customFormat="1" ht="24">
      <c r="A108" s="56" t="str">
        <f>IF((LEN('Copy paste to Here'!G112))&gt;5,((CONCATENATE('Copy paste to Here'!G112," &amp; ",'Copy paste to Here'!D112,"  &amp;  ",'Copy paste to Here'!E112))),"Empty Cell")</f>
        <v xml:space="preserve">Set of 10 pcs. of 4mm acrylic UV dice with 14g (1.6mm) threading &amp; Color: Red  &amp;  </v>
      </c>
      <c r="B108" s="57" t="str">
        <f>'Copy paste to Here'!C112</f>
        <v>XUVDI4</v>
      </c>
      <c r="C108" s="57" t="s">
        <v>846</v>
      </c>
      <c r="D108" s="58">
        <f>Invoice!B112</f>
        <v>1</v>
      </c>
      <c r="E108" s="59">
        <f>'Shipping Invoice'!J112*$N$1</f>
        <v>43.1</v>
      </c>
      <c r="F108" s="59">
        <f t="shared" si="3"/>
        <v>43.1</v>
      </c>
      <c r="G108" s="60">
        <f t="shared" si="4"/>
        <v>43.1</v>
      </c>
      <c r="H108" s="63">
        <f t="shared" si="5"/>
        <v>43.1</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7495.2400000000007</v>
      </c>
      <c r="G1000" s="60"/>
      <c r="H1000" s="61">
        <f t="shared" ref="H1000:H1007" si="49">F1000*$E$14</f>
        <v>7495.2400000000007</v>
      </c>
    </row>
    <row r="1001" spans="1:8" s="62" customFormat="1">
      <c r="A1001" s="56" t="str">
        <f>'[2]Copy paste to Here'!T2</f>
        <v>SHIPPING HANDLING</v>
      </c>
      <c r="B1001" s="75"/>
      <c r="C1001" s="75"/>
      <c r="D1001" s="76"/>
      <c r="E1001" s="67"/>
      <c r="F1001" s="59">
        <f>Invoice!J114</f>
        <v>-2998.0960000000005</v>
      </c>
      <c r="G1001" s="60"/>
      <c r="H1001" s="61">
        <f t="shared" si="49"/>
        <v>-2998.0960000000005</v>
      </c>
    </row>
    <row r="1002" spans="1:8" s="62" customFormat="1" outlineLevel="1">
      <c r="A1002" s="56" t="str">
        <f>'[2]Copy paste to Here'!T3</f>
        <v>DISCOUNT</v>
      </c>
      <c r="B1002" s="75"/>
      <c r="C1002" s="75"/>
      <c r="D1002" s="76"/>
      <c r="E1002" s="67"/>
      <c r="F1002" s="59">
        <f>Invoice!J115</f>
        <v>0</v>
      </c>
      <c r="G1002" s="60"/>
      <c r="H1002" s="61">
        <f t="shared" si="49"/>
        <v>0</v>
      </c>
    </row>
    <row r="1003" spans="1:8" s="62" customFormat="1">
      <c r="A1003" s="56" t="str">
        <f>'[2]Copy paste to Here'!T4</f>
        <v>Total:</v>
      </c>
      <c r="B1003" s="75"/>
      <c r="C1003" s="75"/>
      <c r="D1003" s="76"/>
      <c r="E1003" s="67"/>
      <c r="F1003" s="59">
        <f>SUM(F1000:F1002)</f>
        <v>4497.1440000000002</v>
      </c>
      <c r="G1003" s="60"/>
      <c r="H1003" s="61">
        <f t="shared" si="49"/>
        <v>4497.1440000000002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7495.2400000000007</v>
      </c>
    </row>
    <row r="1010" spans="1:8" s="21" customFormat="1">
      <c r="A1010" s="22"/>
      <c r="E1010" s="21" t="s">
        <v>177</v>
      </c>
      <c r="H1010" s="84">
        <f>(SUMIF($A$1000:$A$1008,"Total:",$H$1000:$H$1008))</f>
        <v>4497.1440000000002</v>
      </c>
    </row>
    <row r="1011" spans="1:8" s="21" customFormat="1">
      <c r="E1011" s="21" t="s">
        <v>178</v>
      </c>
      <c r="H1011" s="85">
        <f>H1013-H1012</f>
        <v>4202.93</v>
      </c>
    </row>
    <row r="1012" spans="1:8" s="21" customFormat="1">
      <c r="E1012" s="21" t="s">
        <v>179</v>
      </c>
      <c r="H1012" s="85">
        <f>ROUND((H1013*7)/107,2)</f>
        <v>294.20999999999998</v>
      </c>
    </row>
    <row r="1013" spans="1:8" s="21" customFormat="1">
      <c r="E1013" s="22" t="s">
        <v>180</v>
      </c>
      <c r="H1013" s="86">
        <f>ROUND((SUMIF($A$1000:$A$1008,"Total:",$H$1000:$H$1008)),2)</f>
        <v>4497.1400000000003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1"/>
  <sheetViews>
    <sheetView workbookViewId="0">
      <selection activeCell="A5" sqref="A5"/>
    </sheetView>
  </sheetViews>
  <sheetFormatPr defaultRowHeight="15"/>
  <sheetData>
    <row r="1" spans="1:1">
      <c r="A1" s="2" t="s">
        <v>716</v>
      </c>
    </row>
    <row r="2" spans="1:1">
      <c r="A2" s="2" t="s">
        <v>580</v>
      </c>
    </row>
    <row r="3" spans="1:1">
      <c r="A3" s="2" t="s">
        <v>849</v>
      </c>
    </row>
    <row r="4" spans="1:1">
      <c r="A4" s="2" t="s">
        <v>721</v>
      </c>
    </row>
    <row r="5" spans="1:1">
      <c r="A5" s="2" t="s">
        <v>723</v>
      </c>
    </row>
    <row r="6" spans="1:1">
      <c r="A6" s="2" t="s">
        <v>723</v>
      </c>
    </row>
    <row r="7" spans="1:1">
      <c r="A7" s="2" t="s">
        <v>723</v>
      </c>
    </row>
    <row r="8" spans="1:1">
      <c r="A8" s="2" t="s">
        <v>723</v>
      </c>
    </row>
    <row r="9" spans="1:1">
      <c r="A9" s="2" t="s">
        <v>850</v>
      </c>
    </row>
    <row r="10" spans="1:1">
      <c r="A10" s="2" t="s">
        <v>728</v>
      </c>
    </row>
    <row r="11" spans="1:1">
      <c r="A11" s="2" t="s">
        <v>731</v>
      </c>
    </row>
    <row r="12" spans="1:1">
      <c r="A12" s="2" t="s">
        <v>731</v>
      </c>
    </row>
    <row r="13" spans="1:1">
      <c r="A13" s="2" t="s">
        <v>733</v>
      </c>
    </row>
    <row r="14" spans="1:1">
      <c r="A14" s="2" t="s">
        <v>733</v>
      </c>
    </row>
    <row r="15" spans="1:1">
      <c r="A15" s="2" t="s">
        <v>733</v>
      </c>
    </row>
    <row r="16" spans="1:1">
      <c r="A16" s="2" t="s">
        <v>735</v>
      </c>
    </row>
    <row r="17" spans="1:1">
      <c r="A17" s="2" t="s">
        <v>735</v>
      </c>
    </row>
    <row r="18" spans="1:1">
      <c r="A18" s="2" t="s">
        <v>738</v>
      </c>
    </row>
    <row r="19" spans="1:1">
      <c r="A19" s="2" t="s">
        <v>851</v>
      </c>
    </row>
    <row r="20" spans="1:1">
      <c r="A20" s="2" t="s">
        <v>742</v>
      </c>
    </row>
    <row r="21" spans="1:1">
      <c r="A21" s="2" t="s">
        <v>745</v>
      </c>
    </row>
    <row r="22" spans="1:1">
      <c r="A22" s="2" t="s">
        <v>747</v>
      </c>
    </row>
    <row r="23" spans="1:1">
      <c r="A23" s="2" t="s">
        <v>749</v>
      </c>
    </row>
    <row r="24" spans="1:1">
      <c r="A24" s="2" t="s">
        <v>752</v>
      </c>
    </row>
    <row r="25" spans="1:1">
      <c r="A25" s="2" t="s">
        <v>662</v>
      </c>
    </row>
    <row r="26" spans="1:1">
      <c r="A26" s="2" t="s">
        <v>755</v>
      </c>
    </row>
    <row r="27" spans="1:1">
      <c r="A27" s="2" t="s">
        <v>757</v>
      </c>
    </row>
    <row r="28" spans="1:1">
      <c r="A28" s="2" t="s">
        <v>759</v>
      </c>
    </row>
    <row r="29" spans="1:1">
      <c r="A29" s="2" t="s">
        <v>761</v>
      </c>
    </row>
    <row r="30" spans="1:1">
      <c r="A30" s="2" t="s">
        <v>761</v>
      </c>
    </row>
    <row r="31" spans="1:1">
      <c r="A31" s="2" t="s">
        <v>761</v>
      </c>
    </row>
    <row r="32" spans="1:1">
      <c r="A32" s="2" t="s">
        <v>761</v>
      </c>
    </row>
    <row r="33" spans="1:1">
      <c r="A33" s="2" t="s">
        <v>761</v>
      </c>
    </row>
    <row r="34" spans="1:1">
      <c r="A34" s="2" t="s">
        <v>762</v>
      </c>
    </row>
    <row r="35" spans="1:1">
      <c r="A35" s="2" t="s">
        <v>764</v>
      </c>
    </row>
    <row r="36" spans="1:1">
      <c r="A36" s="2" t="s">
        <v>764</v>
      </c>
    </row>
    <row r="37" spans="1:1">
      <c r="A37" s="2" t="s">
        <v>766</v>
      </c>
    </row>
    <row r="38" spans="1:1">
      <c r="A38" s="2" t="s">
        <v>766</v>
      </c>
    </row>
    <row r="39" spans="1:1">
      <c r="A39" s="2" t="s">
        <v>768</v>
      </c>
    </row>
    <row r="40" spans="1:1">
      <c r="A40" s="2" t="s">
        <v>770</v>
      </c>
    </row>
    <row r="41" spans="1:1">
      <c r="A41" s="2" t="s">
        <v>770</v>
      </c>
    </row>
    <row r="42" spans="1:1">
      <c r="A42" s="2" t="s">
        <v>772</v>
      </c>
    </row>
    <row r="43" spans="1:1">
      <c r="A43" s="2" t="s">
        <v>774</v>
      </c>
    </row>
    <row r="44" spans="1:1">
      <c r="A44" s="2" t="s">
        <v>774</v>
      </c>
    </row>
    <row r="45" spans="1:1">
      <c r="A45" s="2" t="s">
        <v>776</v>
      </c>
    </row>
    <row r="46" spans="1:1">
      <c r="A46" s="2" t="s">
        <v>778</v>
      </c>
    </row>
    <row r="47" spans="1:1">
      <c r="A47" s="2" t="s">
        <v>780</v>
      </c>
    </row>
    <row r="48" spans="1:1">
      <c r="A48" s="2" t="s">
        <v>780</v>
      </c>
    </row>
    <row r="49" spans="1:1">
      <c r="A49" s="2" t="s">
        <v>780</v>
      </c>
    </row>
    <row r="50" spans="1:1">
      <c r="A50" s="2" t="s">
        <v>782</v>
      </c>
    </row>
    <row r="51" spans="1:1">
      <c r="A51" s="2" t="s">
        <v>782</v>
      </c>
    </row>
    <row r="52" spans="1:1">
      <c r="A52" s="2" t="s">
        <v>782</v>
      </c>
    </row>
    <row r="53" spans="1:1">
      <c r="A53" s="2" t="s">
        <v>783</v>
      </c>
    </row>
    <row r="54" spans="1:1">
      <c r="A54" s="2" t="s">
        <v>783</v>
      </c>
    </row>
    <row r="55" spans="1:1">
      <c r="A55" s="2" t="s">
        <v>785</v>
      </c>
    </row>
    <row r="56" spans="1:1">
      <c r="A56" s="2" t="s">
        <v>785</v>
      </c>
    </row>
    <row r="57" spans="1:1">
      <c r="A57" s="2" t="s">
        <v>787</v>
      </c>
    </row>
    <row r="58" spans="1:1">
      <c r="A58" s="2" t="s">
        <v>787</v>
      </c>
    </row>
    <row r="59" spans="1:1">
      <c r="A59" s="2" t="s">
        <v>789</v>
      </c>
    </row>
    <row r="60" spans="1:1">
      <c r="A60" s="2" t="s">
        <v>852</v>
      </c>
    </row>
    <row r="61" spans="1:1">
      <c r="A61" s="2" t="s">
        <v>793</v>
      </c>
    </row>
    <row r="62" spans="1:1">
      <c r="A62" s="2" t="s">
        <v>793</v>
      </c>
    </row>
    <row r="63" spans="1:1">
      <c r="A63" s="2" t="s">
        <v>795</v>
      </c>
    </row>
    <row r="64" spans="1:1">
      <c r="A64" s="2" t="s">
        <v>853</v>
      </c>
    </row>
    <row r="65" spans="1:1">
      <c r="A65" s="2" t="s">
        <v>799</v>
      </c>
    </row>
    <row r="66" spans="1:1">
      <c r="A66" s="2" t="s">
        <v>801</v>
      </c>
    </row>
    <row r="67" spans="1:1">
      <c r="A67" s="2" t="s">
        <v>804</v>
      </c>
    </row>
    <row r="68" spans="1:1">
      <c r="A68" s="2" t="s">
        <v>854</v>
      </c>
    </row>
    <row r="69" spans="1:1">
      <c r="A69" s="2" t="s">
        <v>809</v>
      </c>
    </row>
    <row r="70" spans="1:1">
      <c r="A70" s="2" t="s">
        <v>855</v>
      </c>
    </row>
    <row r="71" spans="1:1">
      <c r="A71" s="2" t="s">
        <v>814</v>
      </c>
    </row>
    <row r="72" spans="1:1">
      <c r="A72" s="2" t="s">
        <v>816</v>
      </c>
    </row>
    <row r="73" spans="1:1">
      <c r="A73" s="2" t="s">
        <v>818</v>
      </c>
    </row>
    <row r="74" spans="1:1">
      <c r="A74" s="2" t="s">
        <v>644</v>
      </c>
    </row>
    <row r="75" spans="1:1">
      <c r="A75" s="2" t="s">
        <v>820</v>
      </c>
    </row>
    <row r="76" spans="1:1">
      <c r="A76" s="2" t="s">
        <v>822</v>
      </c>
    </row>
    <row r="77" spans="1:1">
      <c r="A77" s="2" t="s">
        <v>824</v>
      </c>
    </row>
    <row r="78" spans="1:1">
      <c r="A78" s="2" t="s">
        <v>826</v>
      </c>
    </row>
    <row r="79" spans="1:1">
      <c r="A79" s="2" t="s">
        <v>828</v>
      </c>
    </row>
    <row r="80" spans="1:1">
      <c r="A80" s="2" t="s">
        <v>830</v>
      </c>
    </row>
    <row r="81" spans="1:1">
      <c r="A81" s="2" t="s">
        <v>830</v>
      </c>
    </row>
    <row r="82" spans="1:1">
      <c r="A82" s="2" t="s">
        <v>832</v>
      </c>
    </row>
    <row r="83" spans="1:1">
      <c r="A83" s="2" t="s">
        <v>835</v>
      </c>
    </row>
    <row r="84" spans="1:1">
      <c r="A84" s="2" t="s">
        <v>835</v>
      </c>
    </row>
    <row r="85" spans="1:1">
      <c r="A85" s="2" t="s">
        <v>837</v>
      </c>
    </row>
    <row r="86" spans="1:1">
      <c r="A86" s="2" t="s">
        <v>837</v>
      </c>
    </row>
    <row r="87" spans="1:1">
      <c r="A87" s="2" t="s">
        <v>840</v>
      </c>
    </row>
    <row r="88" spans="1:1">
      <c r="A88" s="2" t="s">
        <v>842</v>
      </c>
    </row>
    <row r="89" spans="1:1">
      <c r="A89" s="2" t="s">
        <v>842</v>
      </c>
    </row>
    <row r="90" spans="1:1">
      <c r="A90" s="2" t="s">
        <v>844</v>
      </c>
    </row>
    <row r="91" spans="1:1">
      <c r="A91" s="2" t="s">
        <v>846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2024-03-13T02:53:36Z</cp:lastPrinted>
  <dcterms:created xsi:type="dcterms:W3CDTF">2009-06-02T18:56:54Z</dcterms:created>
  <dcterms:modified xsi:type="dcterms:W3CDTF">2024-03-13T02:53:39Z</dcterms:modified>
</cp:coreProperties>
</file>