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237FC5D-B934-476D-86DC-6C7E5AFE038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Invoice!$A$1:$K$132</definedName>
    <definedName name="_xlnm.Print_Area" localSheetId="3">'Shipping Invoice'!$A$1:$L$124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2" l="1"/>
  <c r="K122" i="7"/>
  <c r="K14" i="7"/>
  <c r="K17" i="7"/>
  <c r="K10" i="7"/>
  <c r="I119" i="7"/>
  <c r="I110" i="7"/>
  <c r="I103" i="7"/>
  <c r="B101" i="7"/>
  <c r="I95" i="7"/>
  <c r="I88" i="7"/>
  <c r="B84" i="7"/>
  <c r="B82" i="7"/>
  <c r="I81" i="7"/>
  <c r="B79" i="7"/>
  <c r="I75" i="7"/>
  <c r="B67" i="7"/>
  <c r="I67" i="7"/>
  <c r="I60" i="7"/>
  <c r="B53" i="7"/>
  <c r="I52" i="7"/>
  <c r="B51" i="7"/>
  <c r="B50" i="7"/>
  <c r="I47" i="7"/>
  <c r="B43" i="7"/>
  <c r="I39" i="7"/>
  <c r="B37" i="7"/>
  <c r="B36" i="7"/>
  <c r="I35" i="7"/>
  <c r="B29" i="7"/>
  <c r="I28" i="7"/>
  <c r="I27" i="7"/>
  <c r="N1" i="7"/>
  <c r="I108" i="7" s="1"/>
  <c r="N1" i="6"/>
  <c r="E106" i="6" s="1"/>
  <c r="F1002" i="6"/>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D79" i="6"/>
  <c r="B83" i="7" s="1"/>
  <c r="D78" i="6"/>
  <c r="D77" i="6"/>
  <c r="B81" i="7" s="1"/>
  <c r="D76" i="6"/>
  <c r="B80" i="7" s="1"/>
  <c r="D75" i="6"/>
  <c r="D74" i="6"/>
  <c r="B78" i="7" s="1"/>
  <c r="D73" i="6"/>
  <c r="B77" i="7" s="1"/>
  <c r="D72" i="6"/>
  <c r="B76" i="7" s="1"/>
  <c r="D71" i="6"/>
  <c r="B75" i="7" s="1"/>
  <c r="D70" i="6"/>
  <c r="B74" i="7" s="1"/>
  <c r="D69" i="6"/>
  <c r="B73" i="7" s="1"/>
  <c r="D68" i="6"/>
  <c r="B72" i="7" s="1"/>
  <c r="D67" i="6"/>
  <c r="B71" i="7" s="1"/>
  <c r="D66" i="6"/>
  <c r="B70" i="7" s="1"/>
  <c r="D65" i="6"/>
  <c r="B69" i="7" s="1"/>
  <c r="D64" i="6"/>
  <c r="B68" i="7" s="1"/>
  <c r="D63" i="6"/>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D48" i="6"/>
  <c r="B52" i="7" s="1"/>
  <c r="D47" i="6"/>
  <c r="D46" i="6"/>
  <c r="D45" i="6"/>
  <c r="B49" i="7" s="1"/>
  <c r="D44" i="6"/>
  <c r="B48" i="7" s="1"/>
  <c r="D43" i="6"/>
  <c r="B47" i="7" s="1"/>
  <c r="D42" i="6"/>
  <c r="B46" i="7" s="1"/>
  <c r="D41" i="6"/>
  <c r="B45" i="7" s="1"/>
  <c r="D40" i="6"/>
  <c r="B44" i="7" s="1"/>
  <c r="D39" i="6"/>
  <c r="D38" i="6"/>
  <c r="B42" i="7" s="1"/>
  <c r="D37" i="6"/>
  <c r="B41" i="7" s="1"/>
  <c r="D36" i="6"/>
  <c r="B40" i="7" s="1"/>
  <c r="D35" i="6"/>
  <c r="B39" i="7" s="1"/>
  <c r="D34" i="6"/>
  <c r="B38" i="7" s="1"/>
  <c r="D33" i="6"/>
  <c r="D32" i="6"/>
  <c r="D31" i="6"/>
  <c r="B35" i="7" s="1"/>
  <c r="D30" i="6"/>
  <c r="B34" i="7" s="1"/>
  <c r="D29" i="6"/>
  <c r="B33" i="7" s="1"/>
  <c r="D28" i="6"/>
  <c r="B32" i="7" s="1"/>
  <c r="D27" i="6"/>
  <c r="B31" i="7" s="1"/>
  <c r="D26" i="6"/>
  <c r="B30" i="7" s="1"/>
  <c r="D25" i="6"/>
  <c r="D24" i="6"/>
  <c r="B28" i="7" s="1"/>
  <c r="D23" i="6"/>
  <c r="B27" i="7" s="1"/>
  <c r="D22" i="6"/>
  <c r="B26" i="7" s="1"/>
  <c r="D21" i="6"/>
  <c r="B25" i="7" s="1"/>
  <c r="D20" i="6"/>
  <c r="B24" i="7" s="1"/>
  <c r="D19" i="6"/>
  <c r="B23" i="7" s="1"/>
  <c r="D18" i="6"/>
  <c r="B22" i="7" s="1"/>
  <c r="G3" i="6"/>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20" i="2" l="1"/>
  <c r="J121" i="2" s="1"/>
  <c r="K121" i="7" s="1"/>
  <c r="F1001" i="6"/>
  <c r="K74" i="7"/>
  <c r="I36" i="7"/>
  <c r="K36" i="7" s="1"/>
  <c r="I89" i="7"/>
  <c r="K28" i="7"/>
  <c r="K60" i="7"/>
  <c r="I62" i="7"/>
  <c r="K62" i="7" s="1"/>
  <c r="I105" i="7"/>
  <c r="K61" i="7"/>
  <c r="K109" i="7"/>
  <c r="K46" i="7"/>
  <c r="K110" i="7"/>
  <c r="I64" i="7"/>
  <c r="K32" i="7"/>
  <c r="K64" i="7"/>
  <c r="I26" i="7"/>
  <c r="K26" i="7" s="1"/>
  <c r="I38" i="7"/>
  <c r="K38" i="7" s="1"/>
  <c r="I66" i="7"/>
  <c r="I80" i="7"/>
  <c r="K80" i="7" s="1"/>
  <c r="I94" i="7"/>
  <c r="K94" i="7" s="1"/>
  <c r="I109" i="7"/>
  <c r="K81" i="7"/>
  <c r="I40" i="7"/>
  <c r="I53" i="7"/>
  <c r="K67" i="7"/>
  <c r="I82" i="7"/>
  <c r="K82" i="7" s="1"/>
  <c r="I96" i="7"/>
  <c r="K96" i="7" s="1"/>
  <c r="I111" i="7"/>
  <c r="K53" i="7"/>
  <c r="I68" i="7"/>
  <c r="K68" i="7" s="1"/>
  <c r="I97" i="7"/>
  <c r="K97" i="7" s="1"/>
  <c r="I112" i="7"/>
  <c r="K112" i="7" s="1"/>
  <c r="I54" i="7"/>
  <c r="I113" i="7"/>
  <c r="K113" i="7" s="1"/>
  <c r="I70" i="7"/>
  <c r="K70" i="7" s="1"/>
  <c r="I114" i="7"/>
  <c r="K65" i="7"/>
  <c r="K98" i="7"/>
  <c r="K35" i="7"/>
  <c r="I29" i="7"/>
  <c r="K52" i="7"/>
  <c r="K100" i="7"/>
  <c r="K29" i="7"/>
  <c r="I69" i="7"/>
  <c r="I83" i="7"/>
  <c r="K83" i="7" s="1"/>
  <c r="K69" i="7"/>
  <c r="I30" i="7"/>
  <c r="I55" i="7"/>
  <c r="K55" i="7" s="1"/>
  <c r="I84" i="7"/>
  <c r="K102" i="7"/>
  <c r="K43" i="7"/>
  <c r="K84" i="7"/>
  <c r="I100" i="7"/>
  <c r="K23" i="7"/>
  <c r="K39" i="7"/>
  <c r="K71" i="7"/>
  <c r="K87" i="7"/>
  <c r="K103" i="7"/>
  <c r="K119" i="7"/>
  <c r="I32" i="7"/>
  <c r="I44" i="7"/>
  <c r="K44" i="7" s="1"/>
  <c r="I57" i="7"/>
  <c r="I72" i="7"/>
  <c r="I85" i="7"/>
  <c r="I101" i="7"/>
  <c r="K101" i="7" s="1"/>
  <c r="I116" i="7"/>
  <c r="K66" i="7"/>
  <c r="K114" i="7"/>
  <c r="K99" i="7"/>
  <c r="I41" i="7"/>
  <c r="K41" i="7" s="1"/>
  <c r="K116" i="7"/>
  <c r="I42" i="7"/>
  <c r="I98" i="7"/>
  <c r="K85" i="7"/>
  <c r="I43" i="7"/>
  <c r="I99" i="7"/>
  <c r="K54" i="7"/>
  <c r="I31" i="7"/>
  <c r="I56" i="7"/>
  <c r="I71" i="7"/>
  <c r="I115" i="7"/>
  <c r="K115" i="7" s="1"/>
  <c r="K24" i="7"/>
  <c r="K40" i="7"/>
  <c r="K56" i="7"/>
  <c r="K72" i="7"/>
  <c r="K88" i="7"/>
  <c r="K104" i="7"/>
  <c r="I33" i="7"/>
  <c r="K33" i="7" s="1"/>
  <c r="I45" i="7"/>
  <c r="I58" i="7"/>
  <c r="I73" i="7"/>
  <c r="K73" i="7" s="1"/>
  <c r="I86" i="7"/>
  <c r="K86" i="7" s="1"/>
  <c r="I117" i="7"/>
  <c r="K117" i="7" s="1"/>
  <c r="K57" i="7"/>
  <c r="K89" i="7"/>
  <c r="K105" i="7"/>
  <c r="I34" i="7"/>
  <c r="K34" i="7" s="1"/>
  <c r="I46" i="7"/>
  <c r="I59" i="7"/>
  <c r="K59" i="7" s="1"/>
  <c r="I74" i="7"/>
  <c r="I87" i="7"/>
  <c r="I102" i="7"/>
  <c r="I118" i="7"/>
  <c r="K118" i="7" s="1"/>
  <c r="K58" i="7"/>
  <c r="K75" i="7"/>
  <c r="I37" i="7"/>
  <c r="K37" i="7" s="1"/>
  <c r="I50" i="7"/>
  <c r="I63" i="7"/>
  <c r="I78" i="7"/>
  <c r="K78" i="7" s="1"/>
  <c r="I91" i="7"/>
  <c r="K91" i="7" s="1"/>
  <c r="I106" i="7"/>
  <c r="K106" i="7" s="1"/>
  <c r="K42" i="7"/>
  <c r="K27" i="7"/>
  <c r="I48" i="7"/>
  <c r="K48" i="7" s="1"/>
  <c r="I61" i="7"/>
  <c r="I76" i="7"/>
  <c r="K76" i="7" s="1"/>
  <c r="I104" i="7"/>
  <c r="K108" i="7"/>
  <c r="I22" i="7"/>
  <c r="K22" i="7" s="1"/>
  <c r="I49" i="7"/>
  <c r="K49" i="7" s="1"/>
  <c r="I77" i="7"/>
  <c r="K77" i="7" s="1"/>
  <c r="I90" i="7"/>
  <c r="K90" i="7" s="1"/>
  <c r="K45" i="7"/>
  <c r="K93" i="7"/>
  <c r="I23" i="7"/>
  <c r="K30" i="7"/>
  <c r="I24" i="7"/>
  <c r="K50" i="7"/>
  <c r="I79" i="7"/>
  <c r="I92" i="7"/>
  <c r="K92" i="7" s="1"/>
  <c r="I107" i="7"/>
  <c r="K107" i="7" s="1"/>
  <c r="K31" i="7"/>
  <c r="K47" i="7"/>
  <c r="K63" i="7"/>
  <c r="K95" i="7"/>
  <c r="K111" i="7"/>
  <c r="I25" i="7"/>
  <c r="K25" i="7" s="1"/>
  <c r="I51" i="7"/>
  <c r="K51" i="7" s="1"/>
  <c r="I65" i="7"/>
  <c r="K79" i="7"/>
  <c r="I93" i="7"/>
  <c r="E103" i="6"/>
  <c r="E25" i="6"/>
  <c r="E41" i="6"/>
  <c r="E73" i="6"/>
  <c r="E89" i="6"/>
  <c r="E27" i="6"/>
  <c r="E43" i="6"/>
  <c r="E59" i="6"/>
  <c r="E75" i="6"/>
  <c r="E91" i="6"/>
  <c r="E107" i="6"/>
  <c r="E28" i="6"/>
  <c r="E44" i="6"/>
  <c r="E60" i="6"/>
  <c r="E76" i="6"/>
  <c r="E92" i="6"/>
  <c r="E108" i="6"/>
  <c r="E29" i="6"/>
  <c r="E45" i="6"/>
  <c r="E61" i="6"/>
  <c r="E77" i="6"/>
  <c r="E93" i="6"/>
  <c r="E109" i="6"/>
  <c r="E30" i="6"/>
  <c r="E46" i="6"/>
  <c r="E62" i="6"/>
  <c r="E78" i="6"/>
  <c r="E94" i="6"/>
  <c r="E110" i="6"/>
  <c r="E31" i="6"/>
  <c r="E47" i="6"/>
  <c r="E63" i="6"/>
  <c r="E79" i="6"/>
  <c r="E95" i="6"/>
  <c r="E111" i="6"/>
  <c r="E32" i="6"/>
  <c r="E48" i="6"/>
  <c r="E64" i="6"/>
  <c r="E80" i="6"/>
  <c r="E96" i="6"/>
  <c r="E112" i="6"/>
  <c r="E33" i="6"/>
  <c r="E97" i="6"/>
  <c r="E81" i="6"/>
  <c r="E18" i="6"/>
  <c r="E34" i="6"/>
  <c r="E50" i="6"/>
  <c r="E66" i="6"/>
  <c r="E82" i="6"/>
  <c r="E98" i="6"/>
  <c r="E114" i="6"/>
  <c r="E49" i="6"/>
  <c r="E65" i="6"/>
  <c r="E113" i="6"/>
  <c r="E19" i="6"/>
  <c r="E35" i="6"/>
  <c r="E51" i="6"/>
  <c r="E67" i="6"/>
  <c r="E83" i="6"/>
  <c r="E99" i="6"/>
  <c r="E115" i="6"/>
  <c r="E20" i="6"/>
  <c r="E36" i="6"/>
  <c r="E52" i="6"/>
  <c r="E68" i="6"/>
  <c r="E84" i="6"/>
  <c r="E100" i="6"/>
  <c r="E21" i="6"/>
  <c r="E37" i="6"/>
  <c r="E53" i="6"/>
  <c r="E69" i="6"/>
  <c r="E85" i="6"/>
  <c r="E101" i="6"/>
  <c r="E22" i="6"/>
  <c r="E38" i="6"/>
  <c r="E54" i="6"/>
  <c r="E70" i="6"/>
  <c r="E86" i="6"/>
  <c r="E102" i="6"/>
  <c r="E39" i="6"/>
  <c r="E55" i="6"/>
  <c r="E71" i="6"/>
  <c r="E24" i="6"/>
  <c r="E40" i="6"/>
  <c r="E56" i="6"/>
  <c r="E72" i="6"/>
  <c r="E88" i="6"/>
  <c r="E104" i="6"/>
  <c r="E105" i="6"/>
  <c r="E23" i="6"/>
  <c r="E87" i="6"/>
  <c r="E57" i="6"/>
  <c r="E26" i="6"/>
  <c r="E42" i="6"/>
  <c r="E58" i="6"/>
  <c r="E74" i="6"/>
  <c r="E90" i="6"/>
  <c r="J123" i="2"/>
  <c r="B120" i="7"/>
  <c r="M11" i="6"/>
  <c r="K120" i="7" l="1"/>
  <c r="K12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6" i="2" s="1"/>
  <c r="I130" i="2" l="1"/>
  <c r="I128" i="2" s="1"/>
  <c r="I131" i="2"/>
  <c r="I12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<sst xmlns="http://schemas.openxmlformats.org/spreadsheetml/2006/main" count="3301" uniqueCount="878">
  <si>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</si>
  <si>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</si>
  <si>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</si>
  <si>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</si>
  <si>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</si>
  <si>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</si>
  <si>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</si>
  <si>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</si>
  <si>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</si>
  <si>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</si>
  <si>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</si>
  <si>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</si>
  <si>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</si>
  <si>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</si>
  <si>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</si>
  <si>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</si>
  <si>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</si>
  <si>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</si>
  <si>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</si>
  <si>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</si>
  <si>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</si>
  <si>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</si>
  <si>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</si>
  <si>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</si>
  <si>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</si>
  <si>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</si>
  <si>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</si>
  <si>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</si>
  <si>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</si>
  <si>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</si>
  <si>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</si>
  <si>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</si>
  <si>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</si>
  <si>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</si>
  <si>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</si>
  <si>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</si>
  <si>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</si>
  <si>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</si>
  <si>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</si>
  <si>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</si>
  <si>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</si>
  <si>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</si>
  <si>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</si>
  <si>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</si>
  <si>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</si>
  <si>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</si>
  <si>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</si>
  <si>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</si>
  <si>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</si>
  <si>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</si>
  <si>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</si>
  <si>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</si>
  <si>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</si>
  <si>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</si>
  <si>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</si>
  <si>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</si>
  <si>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</si>
  <si>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</si>
  <si>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</si>
  <si>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</si>
  <si>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</si>
  <si>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</si>
  <si>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</si>
  <si>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</si>
  <si>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</si>
  <si>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</si>
  <si>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</si>
  <si>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</si>
  <si>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</si>
  <si>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</si>
  <si>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</si>
  <si>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</si>
  <si>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</si>
  <si>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</si>
  <si>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</si>
  <si>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</si>
  <si>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</si>
  <si>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</si>
  <si>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</si>
  <si>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</si>
  <si>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</si>
  <si>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</si>
  <si>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</si>
  <si>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</si>
  <si>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</si>
  <si>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</si>
  <si>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</si>
  <si>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</si>
  <si>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</si>
  <si>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</si>
  <si>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</si>
  <si>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</si>
  <si>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</si>
  <si>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</si>
  <si>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</si>
  <si>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</si>
  <si>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</si>
  <si>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</si>
  <si>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</si>
  <si>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</si>
  <si>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</si>
  <si>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</si>
  <si>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</si>
  <si>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</si>
  <si>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</si>
  <si>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</si>
  <si>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</si>
  <si>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</si>
  <si>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</si>
  <si>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</si>
  <si>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</si>
  <si>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</si>
  <si>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</si>
  <si>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</si>
  <si>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</si>
  <si>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</si>
  <si>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</si>
  <si>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</si>
  <si>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</si>
  <si>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</si>
  <si>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</si>
  <si>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</si>
  <si>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</si>
  <si>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</si>
  <si>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</si>
  <si>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</si>
  <si>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</si>
  <si>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</si>
  <si>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</si>
  <si>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</si>
  <si>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</si>
  <si>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</si>
  <si>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</si>
  <si>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</si>
  <si>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</si>
  <si>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</si>
  <si>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</si>
  <si>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</si>
  <si>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</si>
  <si>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</si>
  <si>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</si>
  <si>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</si>
  <si>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</si>
  <si>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</si>
  <si>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</si>
  <si>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</si>
  <si>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</si>
  <si>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</si>
  <si>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</si>
  <si>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</si>
  <si>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</si>
  <si>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</si>
  <si>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</si>
  <si>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</si>
  <si>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</si>
  <si>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</si>
  <si>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</si>
  <si>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</si>
  <si>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</si>
  <si>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</si>
  <si>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</si>
  <si>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</si>
  <si>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</si>
  <si>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</si>
  <si>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</si>
  <si>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</si>
  <si>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</si>
  <si>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</si>
  <si>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</si>
  <si>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</si>
  <si>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</si>
  <si>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</si>
  <si>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</si>
  <si>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</si>
  <si>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</si>
  <si>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</si>
  <si>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</si>
  <si>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</si>
  <si>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</si>
  <si>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</si>
  <si>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</si>
  <si>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</si>
  <si>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</si>
  <si>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</si>
  <si>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</si>
  <si>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</si>
  <si>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</si>
  <si>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</si>
  <si>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</si>
  <si>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</si>
  <si>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</si>
  <si>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</si>
  <si>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</si>
  <si>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</si>
  <si>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</si>
  <si>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</si>
  <si>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</si>
  <si>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</si>
  <si>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</si>
  <si>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</si>
  <si>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</si>
  <si>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</si>
  <si>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</si>
  <si>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</si>
  <si>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</si>
  <si>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</si>
  <si>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</si>
  <si>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</si>
  <si>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</si>
  <si>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</si>
  <si>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</si>
  <si>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</si>
  <si>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</si>
  <si>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</si>
  <si>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</si>
  <si>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</si>
  <si>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</si>
  <si>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</si>
  <si>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</si>
  <si>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</si>
  <si>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</si>
  <si>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</si>
  <si>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</si>
  <si>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</si>
  <si>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</si>
  <si>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</si>
  <si>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</si>
  <si>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</si>
  <si>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</si>
  <si>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</si>
  <si>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</si>
  <si>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</si>
  <si>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</si>
  <si>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</si>
  <si>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</si>
  <si>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</si>
  <si>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</si>
  <si>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</si>
  <si>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</si>
  <si>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</si>
  <si>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</si>
  <si>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</si>
  <si>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</si>
  <si>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</si>
  <si>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</si>
  <si>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</si>
  <si>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</si>
  <si>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</si>
  <si>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</si>
  <si>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</si>
  <si>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</si>
  <si>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</si>
  <si>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</si>
  <si>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</si>
  <si>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</si>
  <si>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</si>
  <si>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</si>
  <si>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</si>
  <si>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</si>
  <si>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</si>
  <si>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</si>
  <si>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</si>
  <si>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</si>
  <si>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</si>
  <si>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</si>
  <si>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</si>
  <si>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</si>
  <si>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</si>
  <si>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</si>
  <si>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</si>
  <si>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</si>
  <si>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</si>
  <si>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</si>
  <si>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</si>
  <si>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</si>
  <si>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</si>
  <si>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</si>
  <si>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</si>
  <si>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</si>
  <si>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</si>
  <si>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</si>
  <si>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</si>
  <si>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</si>
  <si>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</si>
  <si>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</si>
  <si>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</si>
  <si>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</si>
  <si>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</si>
  <si>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</si>
  <si>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</si>
  <si>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</si>
  <si>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</si>
  <si>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</si>
  <si>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</si>
  <si>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</si>
  <si>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</si>
  <si>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</si>
  <si>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</si>
  <si>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</si>
  <si>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</si>
  <si>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</si>
  <si>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</si>
  <si>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</si>
  <si>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</si>
  <si>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</si>
  <si>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</si>
  <si>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</si>
  <si>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</si>
  <si>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</si>
  <si>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</si>
  <si>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</si>
  <si>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</si>
  <si>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</si>
  <si>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</si>
  <si>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</si>
  <si>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</si>
  <si>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</si>
  <si>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</si>
  <si>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</si>
  <si>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</si>
  <si>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</si>
  <si>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</si>
  <si>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</si>
  <si>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</si>
  <si>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</si>
  <si>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</si>
  <si>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</si>
  <si>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</si>
  <si>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</si>
  <si>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</si>
  <si>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</si>
  <si>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</si>
  <si>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</si>
  <si>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</si>
  <si>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</si>
  <si>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</si>
  <si>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</si>
  <si>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</si>
  <si>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</si>
  <si>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</si>
  <si>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</si>
  <si>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</si>
  <si>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</si>
  <si>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</si>
  <si>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</si>
  <si>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</si>
  <si>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</si>
  <si>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</si>
  <si>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</si>
  <si>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</si>
  <si>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</si>
  <si>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</si>
  <si>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</si>
  <si>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</si>
  <si>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</si>
  <si>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</si>
  <si>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</si>
  <si>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</si>
  <si>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</si>
  <si>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</si>
  <si>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</si>
  <si>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</si>
  <si>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</si>
  <si>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</si>
  <si>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</si>
  <si>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</si>
  <si>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</si>
  <si>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</si>
  <si>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</si>
  <si>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</si>
  <si>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</si>
  <si>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</si>
  <si>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</si>
  <si>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</si>
  <si>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</si>
  <si>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</si>
  <si>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</si>
  <si>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</si>
  <si>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</si>
  <si>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</si>
  <si>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</si>
  <si>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</si>
  <si>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</si>
  <si>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</si>
  <si>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</si>
  <si>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</si>
  <si>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</si>
  <si>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</si>
  <si>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</si>
  <si>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</si>
  <si>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</si>
  <si>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</si>
  <si>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</si>
  <si>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</si>
  <si>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</si>
  <si>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</si>
  <si>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</si>
  <si>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</si>
  <si>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</si>
  <si>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</si>
  <si>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</si>
  <si>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</si>
  <si>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</si>
  <si>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</si>
  <si>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</si>
  <si>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</si>
  <si>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</si>
  <si>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</si>
  <si>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</si>
  <si>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</si>
  <si>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</si>
  <si>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</si>
  <si>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</si>
  <si>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</si>
  <si>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</si>
  <si>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</si>
  <si>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</si>
  <si>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</si>
  <si>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</si>
  <si>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</si>
  <si>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</si>
  <si>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</si>
  <si>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</si>
  <si>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</si>
  <si>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</si>
  <si>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</si>
  <si>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</si>
  <si>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</si>
  <si>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</si>
  <si>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</si>
  <si>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</si>
  <si>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</si>
  <si>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</si>
  <si>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</si>
  <si>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</si>
  <si>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</si>
  <si>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</si>
  <si>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</si>
  <si>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</si>
  <si>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</si>
  <si>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</si>
  <si>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</si>
  <si>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</si>
  <si>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</si>
  <si>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</si>
  <si>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</si>
  <si>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</si>
  <si>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</si>
  <si>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</si>
  <si>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</si>
  <si>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</si>
  <si>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</si>
  <si>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</si>
  <si>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</si>
  <si>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</si>
  <si>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</si>
  <si>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</si>
  <si>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</si>
  <si>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</si>
  <si>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</si>
  <si>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</si>
  <si>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</si>
  <si>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</si>
  <si>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</si>
  <si>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</si>
  <si>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</si>
  <si>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</si>
  <si>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</si>
  <si>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</si>
  <si>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</si>
  <si>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</si>
  <si>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</si>
  <si>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</si>
  <si>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</si>
  <si>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</si>
  <si>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</si>
  <si>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</si>
  <si>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</si>
  <si>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</si>
  <si>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</si>
  <si>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</si>
  <si>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</si>
  <si>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</si>
  <si>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</si>
  <si>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</si>
  <si>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</si>
  <si>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</si>
  <si>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</si>
  <si>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</si>
  <si>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</si>
  <si>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</si>
  <si>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</si>
  <si>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</si>
  <si>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</si>
  <si>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</si>
  <si>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</si>
  <si>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</si>
  <si>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</si>
  <si>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</si>
  <si>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</si>
  <si>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</si>
  <si>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</si>
  <si>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</si>
  <si>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</si>
  <si>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</si>
  <si>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</si>
  <si>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</si>
  <si>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</si>
  <si>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</si>
  <si>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</si>
  <si>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</si>
  <si>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</si>
  <si>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</si>
  <si>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</si>
  <si>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</si>
  <si>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</si>
  <si>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</si>
  <si>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</si>
  <si>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</si>
  <si>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</si>
  <si>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</si>
  <si>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</si>
  <si>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</si>
  <si>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</si>
  <si>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</si>
  <si>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</si>
  <si>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</si>
  <si>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</si>
  <si>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</si>
  <si>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</si>
  <si>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</si>
  <si>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</si>
  <si>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</si>
  <si>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</si>
  <si>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</si>
  <si>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</si>
  <si>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</si>
  <si>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</si>
  <si>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</si>
  <si>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</si>
  <si>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</si>
  <si>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</si>
  <si>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</si>
  <si>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</si>
  <si>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</si>
  <si>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</si>
  <si>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</si>
  <si>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</si>
  <si>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</si>
  <si>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</si>
  <si>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</si>
  <si>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</si>
  <si>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</si>
  <si>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</si>
  <si>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</si>
  <si>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</si>
  <si>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</si>
  <si>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</si>
  <si>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</si>
  <si>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</si>
  <si>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</si>
  <si>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</si>
  <si>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</si>
  <si>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</si>
  <si>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</si>
  <si>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</si>
  <si>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</si>
  <si>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</si>
  <si>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</si>
  <si>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</si>
  <si>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</si>
  <si>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</si>
  <si>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</si>
  <si>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</si>
  <si>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</si>
  <si>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</si>
  <si>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</si>
  <si>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</si>
  <si>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</si>
  <si>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</si>
  <si>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</si>
  <si>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</si>
  <si>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</si>
  <si>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</si>
  <si>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</si>
  <si>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</si>
  <si>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</si>
  <si>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</si>
  <si>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</si>
  <si>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</si>
  <si>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</si>
  <si>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</si>
  <si>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</si>
  <si>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</si>
  <si>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</si>
  <si>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</si>
  <si>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</si>
  <si>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</si>
  <si>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</si>
  <si>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</si>
  <si>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</si>
  <si>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</si>
  <si>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</si>
  <si>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</si>
  <si>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</si>
  <si>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</si>
  <si>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</si>
  <si>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</si>
  <si>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</si>
  <si>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</si>
  <si>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</si>
  <si>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</si>
  <si>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</si>
  <si>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</si>
  <si>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</si>
  <si>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</si>
  <si>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</si>
  <si>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</si>
  <si>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</si>
  <si>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</si>
  <si>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</si>
  <si>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</si>
  <si>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</si>
  <si>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</si>
  <si>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</si>
  <si>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</si>
  <si>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</si>
  <si>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</si>
  <si>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</si>
  <si>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</si>
  <si>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</si>
  <si>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</si>
  <si>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</si>
  <si>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</si>
  <si>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</si>
  <si>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</si>
  <si>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</si>
  <si>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</si>
  <si>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</si>
  <si>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</si>
  <si>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</si>
  <si>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</si>
  <si>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</si>
  <si>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</si>
  <si>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</si>
  <si>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</si>
  <si>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</si>
  <si>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</si>
  <si>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</si>
  <si>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</si>
  <si>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</si>
  <si>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</si>
  <si>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</si>
  <si>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</si>
  <si>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</si>
  <si>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</si>
  <si>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</si>
  <si>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</si>
  <si>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</si>
  <si>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</si>
  <si>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</si>
  <si>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</si>
  <si>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</si>
  <si>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</si>
  <si>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</si>
  <si>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</si>
  <si>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</si>
  <si>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</si>
  <si>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</si>
  <si>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</si>
  <si>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</si>
  <si>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</si>
  <si>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</si>
  <si>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</si>
  <si>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</si>
  <si>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</si>
  <si>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</si>
  <si>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</si>
  <si>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</si>
  <si>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</si>
  <si>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</si>
  <si>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</si>
  <si>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</si>
  <si>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</si>
  <si>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</si>
  <si>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</si>
  <si>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</si>
  <si>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</si>
  <si>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</si>
  <si>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</si>
  <si>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</si>
  <si>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</si>
  <si>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</si>
  <si>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</si>
  <si>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</si>
  <si>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</si>
  <si>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</si>
  <si>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</si>
  <si>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</si>
  <si>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</si>
  <si>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</si>
  <si>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</si>
  <si>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</si>
  <si>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</si>
  <si>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</si>
  <si>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</si>
  <si>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</si>
  <si>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</si>
  <si>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</si>
  <si>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</si>
  <si>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</si>
  <si>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</si>
  <si>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</si>
  <si>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</si>
  <si>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</si>
  <si>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</si>
  <si>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6mm</t>
  </si>
  <si>
    <t>Gauge: 8mm</t>
  </si>
  <si>
    <t>Gauge: 10mm</t>
  </si>
  <si>
    <t>Gauge: 12mm</t>
  </si>
  <si>
    <t>jssourcings</t>
  </si>
  <si>
    <t>Sam4 Kong4</t>
  </si>
  <si>
    <t>Bang Rak 152 Chartered Square Building</t>
  </si>
  <si>
    <t>10500 Bangkok</t>
  </si>
  <si>
    <t>Tel: +66 0967325866</t>
  </si>
  <si>
    <t>Email: jssourcings4@gmail.com</t>
  </si>
  <si>
    <t>ACFP</t>
  </si>
  <si>
    <t>Acrylic flesh tunnel with external screw-fit</t>
  </si>
  <si>
    <t>ANSBC25</t>
  </si>
  <si>
    <t>Bio - Flex nose stud, 20g (0.8mm) with a 2.5mm round top with bezel set SwarovskiⓇ crystal</t>
  </si>
  <si>
    <t>ASPG</t>
  </si>
  <si>
    <t>Solid acrylic double flared plug</t>
  </si>
  <si>
    <t>BB18B3</t>
  </si>
  <si>
    <t>Color: High Polish</t>
  </si>
  <si>
    <t>PVD plated 316L steel eyebrow barbell, 18g (1mm) with two 3mm balls</t>
  </si>
  <si>
    <t>BB20</t>
  </si>
  <si>
    <t>316L steel barbell, 20g (0.8mm) with 3mm balls</t>
  </si>
  <si>
    <t>316L steel eyebrow barbell, 16g (1.2mm) with two 3mm balls</t>
  </si>
  <si>
    <t>BBER20B</t>
  </si>
  <si>
    <t>316L steel barbell, 14g (1.6mm) with two 4mm balls</t>
  </si>
  <si>
    <t>BBETB</t>
  </si>
  <si>
    <t>Anodized surgical steel eyebrow or helix barbell, 16g (1.2mm) with two 3mm balls</t>
  </si>
  <si>
    <t>BBETTB</t>
  </si>
  <si>
    <t>Rose gold PVD plated 316L steel eyebrow barbell, 16g (1.2mm) with two 3mm balls</t>
  </si>
  <si>
    <t>BBITB</t>
  </si>
  <si>
    <t>Premium PVD plated surgical steel industrial Barbell, 14g (1.6mm) with two 5mm balls</t>
  </si>
  <si>
    <t>BCR14</t>
  </si>
  <si>
    <t>316L Surgical steel ball closure ring, 14g (1.6mm) with a 4mm ball</t>
  </si>
  <si>
    <t>BCR16</t>
  </si>
  <si>
    <t>316L Surgical steel ball closure ring, 16g (1.2mm) with a 3mm ball</t>
  </si>
  <si>
    <t>316L steel belly banana, 14g (1.6m) with a 8mm and a 5mm bezel set jewel ball using original Czech Preciosa crystals.</t>
  </si>
  <si>
    <t>BNB3</t>
  </si>
  <si>
    <t>Surgical steel banana, 14g (1.6mm) with two 3mm balls</t>
  </si>
  <si>
    <t>BNE20B</t>
  </si>
  <si>
    <t>Surgical steel eyebrow banana, 20g (0.8mm) with two 3mm balls</t>
  </si>
  <si>
    <t>BNEB</t>
  </si>
  <si>
    <t>Surgical steel eyebrow banana, 16g (1.2mm) with two 3mm balls</t>
  </si>
  <si>
    <t>BNEBIN</t>
  </si>
  <si>
    <t>Surgical steel eyebrow banana, 16g (1.2mm) with two internally threaded 3mm balls</t>
  </si>
  <si>
    <t>BNETCN</t>
  </si>
  <si>
    <t>Premium PVD plated surgical steel eyebrow banana, 16g (1.2mm) with 3mm cones</t>
  </si>
  <si>
    <t>Color: Purple</t>
  </si>
  <si>
    <t>Gauge: 1.6mm</t>
  </si>
  <si>
    <t>CBETB</t>
  </si>
  <si>
    <t>Premium PVD plated surgical steel circular barbell, 16g (1.2mm) with two 3mm balls</t>
  </si>
  <si>
    <t>CBETCN</t>
  </si>
  <si>
    <t>Premium PVD plated surgical steel circular barbell, 16g (1.2mm) with two 3mm cones</t>
  </si>
  <si>
    <t>DPG</t>
  </si>
  <si>
    <t>DPWB</t>
  </si>
  <si>
    <t>Coconut wood double flared flesh tunnel</t>
  </si>
  <si>
    <t>FCBEVB</t>
  </si>
  <si>
    <t>Bioflex circular barbell, 16g (1.2mm) with two 3mm balls</t>
  </si>
  <si>
    <t>FPSI</t>
  </si>
  <si>
    <t>Gauge: 5mm</t>
  </si>
  <si>
    <t>Silicone double flared flesh tunnel</t>
  </si>
  <si>
    <t>FTSI</t>
  </si>
  <si>
    <t>Color: Skin Tone</t>
  </si>
  <si>
    <t>Color: Green</t>
  </si>
  <si>
    <t>Gauge: 16mm</t>
  </si>
  <si>
    <t>IPAR</t>
  </si>
  <si>
    <t>Areng wood spiral coil taper</t>
  </si>
  <si>
    <t>IPCSW</t>
  </si>
  <si>
    <t>Sawo wood fake plug in pincher shape with 16g (1.2mm) 316L steel post</t>
  </si>
  <si>
    <t>IPTE</t>
  </si>
  <si>
    <t>Sawo wood spiral coil taper</t>
  </si>
  <si>
    <t>IPTRD</t>
  </si>
  <si>
    <t>Anodized surgical steel fake plug in black and gold without O-Rings</t>
  </si>
  <si>
    <t>LBIRC</t>
  </si>
  <si>
    <t>Surgical steel internally threaded labret, 16g (1.2mm) with bezel set jewel flat head sized 1.5mm to 4mm for triple tragus piercings</t>
  </si>
  <si>
    <t>LBTB3</t>
  </si>
  <si>
    <t>Premium PVD plated surgical steel labret, 16g (1.2mm) with a 3mm ball</t>
  </si>
  <si>
    <t>LBTB4</t>
  </si>
  <si>
    <t>Anodized surgical steel labret, 14g (1.6mm) with a 4mm ball</t>
  </si>
  <si>
    <t>LBTTB3</t>
  </si>
  <si>
    <t>Rose gold PVD plated surgical steel labret, 16g (1.2mm) with a 3mm ball</t>
  </si>
  <si>
    <t>MCDSAR5</t>
  </si>
  <si>
    <t>PBA</t>
  </si>
  <si>
    <t>Double flare Batik wood plug</t>
  </si>
  <si>
    <t>RFTPG</t>
  </si>
  <si>
    <t>Color: Black anodized</t>
  </si>
  <si>
    <t>Anodized surgical steel screw-fit flesh tunnel with rounded edges</t>
  </si>
  <si>
    <t>SEGH18</t>
  </si>
  <si>
    <t>High polished surgical steel hinged segment ring, 18g (1.0mm)</t>
  </si>
  <si>
    <t>SIDP</t>
  </si>
  <si>
    <t>2 tone silicon double flare plug - Enjoy having two different colors in a single plug</t>
  </si>
  <si>
    <t>SIPG</t>
  </si>
  <si>
    <t>Silicone double flared solid plug retainer</t>
  </si>
  <si>
    <t>SIUT</t>
  </si>
  <si>
    <t>Silicone Ultra Thin double flared flesh tunnel</t>
  </si>
  <si>
    <t>SPG</t>
  </si>
  <si>
    <t>High polished surgical steel single flesh tunnel with rubber O-ring</t>
  </si>
  <si>
    <t>TPCOR</t>
  </si>
  <si>
    <t>Coconut wood taper with double rubber O-rings</t>
  </si>
  <si>
    <t>TPUVK</t>
  </si>
  <si>
    <t>Acrylic taper with double rubber O-rings</t>
  </si>
  <si>
    <t>TRSI</t>
  </si>
  <si>
    <t>Triangle shaped silicone double flared flesh tunnel</t>
  </si>
  <si>
    <t>UBCR</t>
  </si>
  <si>
    <t>Titanium G23 ball closure ring, 14g (1.6mm) with a 4mm ball</t>
  </si>
  <si>
    <t>UBCR18</t>
  </si>
  <si>
    <t>Titanium G23 ball closure ring, 18g (1mm) with a 3mm ball</t>
  </si>
  <si>
    <t>UTBNECN</t>
  </si>
  <si>
    <t>Anodized titanium G23 eyebrow banana, 16g (1.2mm) with two 3mm cones</t>
  </si>
  <si>
    <t>UTLBB3</t>
  </si>
  <si>
    <t>Anodized titanium G23 labret, 16g (1.2mm) with a 3mm ball</t>
  </si>
  <si>
    <t>XBAL3</t>
  </si>
  <si>
    <t>Pack of 10 pcs. of 3mm high polished surgical steel balls with 1.2mm threading (16g)</t>
  </si>
  <si>
    <t>XBT4G</t>
  </si>
  <si>
    <t>Pack of 10 pcs. of 4mm anodized surgical steel balls with threading 1.6mm (14g)</t>
  </si>
  <si>
    <t>XCON3</t>
  </si>
  <si>
    <t>Pack of 10 pcs. of 3mm high polished surgical steel cones with threading 1.2mm (16g)</t>
  </si>
  <si>
    <t>XHJB3</t>
  </si>
  <si>
    <t>Pack of 10 pcs. of 3mm surgical steel half jewel balls with bezel set crystal with 1.2mm threading (16g)</t>
  </si>
  <si>
    <t>XINE14G</t>
  </si>
  <si>
    <t>Pack of 10 pcs. of surgical steel industrial heartbeat barbell with 14g (1.6mm) threading</t>
  </si>
  <si>
    <t>XUVDI5</t>
  </si>
  <si>
    <t>Set of 10 pcs. of 5mm acrylic UV dice with 14g (1.6mm) threading</t>
  </si>
  <si>
    <t>Color: Red</t>
  </si>
  <si>
    <t>ACFP1/2</t>
  </si>
  <si>
    <t>ASPG00</t>
  </si>
  <si>
    <t>DPG00</t>
  </si>
  <si>
    <t>DPWB1/2</t>
  </si>
  <si>
    <t>FPSI4</t>
  </si>
  <si>
    <t>FPSI2</t>
  </si>
  <si>
    <t>FPSI0</t>
  </si>
  <si>
    <t>FTSI2</t>
  </si>
  <si>
    <t>FTSI00</t>
  </si>
  <si>
    <t>FTSI1/2</t>
  </si>
  <si>
    <t>FTSI5/8</t>
  </si>
  <si>
    <t>IPAR00</t>
  </si>
  <si>
    <t>IPCSW6</t>
  </si>
  <si>
    <t>IPRD8</t>
  </si>
  <si>
    <t>IPTE1/2</t>
  </si>
  <si>
    <t>IPTRD8</t>
  </si>
  <si>
    <t>LBIRC3</t>
  </si>
  <si>
    <t>LBIRC4</t>
  </si>
  <si>
    <t>PBA1/2</t>
  </si>
  <si>
    <t>RFTPG2</t>
  </si>
  <si>
    <t>SIDP0</t>
  </si>
  <si>
    <t>SIPG0</t>
  </si>
  <si>
    <t>SIUT0</t>
  </si>
  <si>
    <t>SIUT00</t>
  </si>
  <si>
    <t>SPG00</t>
  </si>
  <si>
    <t>SPG1/2</t>
  </si>
  <si>
    <t>TPCOR2</t>
  </si>
  <si>
    <t>TPUVK4</t>
  </si>
  <si>
    <t>TRSI0</t>
  </si>
  <si>
    <t>TRSI00</t>
  </si>
  <si>
    <t>Eleven Thousand Three Hundred Seventy and 75 cents THB</t>
  </si>
  <si>
    <t>High polished surgical steel double flared flesh tunnel - size 12g to 2'' (2mm - 52mm)</t>
  </si>
  <si>
    <t>Surgical steel belly banana, 14g (1.6mm) with an 8mm bezel set jewel ball and a dangling crystal studded star shape - length 3/8'' (10mm)</t>
  </si>
  <si>
    <t>Exchange Rate THB-THB</t>
  </si>
  <si>
    <t>Sunny</t>
  </si>
  <si>
    <r>
      <t xml:space="preserve">Discount 40% as per </t>
    </r>
    <r>
      <rPr>
        <b/>
        <sz val="10"/>
        <color indexed="8"/>
        <rFont val="Arial"/>
        <family val="2"/>
      </rPr>
      <t>Platinum Membership</t>
    </r>
    <r>
      <rPr>
        <sz val="10"/>
        <color indexed="8"/>
        <rFont val="Arial"/>
        <family val="2"/>
      </rPr>
      <t xml:space="preserve">:  </t>
    </r>
  </si>
  <si>
    <t xml:space="preserve">Pick up at the shop: </t>
  </si>
  <si>
    <t xml:space="preserve">Credit 90 Days from the day order is picked up. </t>
  </si>
  <si>
    <t>Due Date</t>
  </si>
  <si>
    <t>Six Thousand Three Hundred Thirty Two and 07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</si>
</sst>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7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1">
    <cellStyle name="Comma 2" xfId="7" xr:uid="{2B003139-F365-4EAB-AB09-3477AB0DB139}"/>
    <cellStyle name="Comma 2 2" xfId="4430" xr:uid="{CAA38F11-4F90-4F23-96CA-BCC49E087295}"/>
    <cellStyle name="Comma 2 2 2" xfId="4755" xr:uid="{823249E7-31CC-48D8-96BF-66015FA923D2}"/>
    <cellStyle name="Comma 2 2 2 2" xfId="5326" xr:uid="{BF5076AA-E272-4D0E-BE5A-FFA866400C91}"/>
    <cellStyle name="Comma 2 2 3" xfId="4591" xr:uid="{5E202204-5ACF-4266-99F7-C22BCD84AD80}"/>
    <cellStyle name="Comma 2 2 4" xfId="5352" xr:uid="{BB6E04FA-4338-4D72-9586-C6F280BE400D}"/>
    <cellStyle name="Comma 2 2 5" xfId="5366" xr:uid="{1DC1734E-8B54-4CD1-9B4C-066AA86AC4F7}"/>
    <cellStyle name="Comma 3" xfId="4318" xr:uid="{78F95139-CE52-4044-8D5F-8AAC6461E757}"/>
    <cellStyle name="Comma 3 2" xfId="4432" xr:uid="{AD9DD8AA-E0E5-480C-9654-6D95A0DE904A}"/>
    <cellStyle name="Comma 3 2 2" xfId="4756" xr:uid="{ACB90228-1324-4E25-8EFF-0DAAD935E727}"/>
    <cellStyle name="Comma 3 2 2 2" xfId="5327" xr:uid="{2CC2A4E9-DF3E-4152-9AF1-0DB9858A278A}"/>
    <cellStyle name="Comma 3 2 3" xfId="5325" xr:uid="{018A27A7-884E-4272-8ADE-86D22E945D1D}"/>
    <cellStyle name="Comma 3 2 4" xfId="5353" xr:uid="{19D5601F-139E-4ED7-85FA-AADFA89B5BB2}"/>
    <cellStyle name="Comma 3 2 5" xfId="5367" xr:uid="{8E639651-2040-421D-BAAA-C723C6353FF6}"/>
    <cellStyle name="Currency 10" xfId="8" xr:uid="{CE719F79-CA29-4AF9-A0CA-2444D8F50EA9}"/>
    <cellStyle name="Currency 10 2" xfId="9" xr:uid="{8BC0CA56-C5C5-43E3-A810-00AF6728E998}"/>
    <cellStyle name="Currency 10 2 2" xfId="203" xr:uid="{A5EF1B42-7503-4E48-9C51-6337CD0C62E0}"/>
    <cellStyle name="Currency 10 2 2 2" xfId="4616" xr:uid="{EAE678E4-DE8C-445D-BC9D-8131FBFB2374}"/>
    <cellStyle name="Currency 10 2 3" xfId="4511" xr:uid="{33C12DC6-1BF3-49B0-B635-2B86B530574C}"/>
    <cellStyle name="Currency 10 3" xfId="10" xr:uid="{A0624EC2-CBDB-4A93-A7EE-D59186100974}"/>
    <cellStyle name="Currency 10 3 2" xfId="204" xr:uid="{EC4E4885-1149-400C-94A5-4676CA7B41CD}"/>
    <cellStyle name="Currency 10 3 2 2" xfId="4617" xr:uid="{777BA38E-2D29-40D9-B153-7897431B2ACC}"/>
    <cellStyle name="Currency 10 3 3" xfId="4512" xr:uid="{94140E22-D50E-42DC-8B24-0A0E832E808E}"/>
    <cellStyle name="Currency 10 4" xfId="205" xr:uid="{0C9D6788-65BF-4356-B27A-CDE2EF2D8C15}"/>
    <cellStyle name="Currency 10 4 2" xfId="4618" xr:uid="{B1651323-3EF1-46C6-B080-6CD3E0FED4AA}"/>
    <cellStyle name="Currency 10 5" xfId="4437" xr:uid="{C3C33A2B-E452-4193-9F1E-5BA5C1221139}"/>
    <cellStyle name="Currency 10 6" xfId="4510" xr:uid="{169F4217-A677-49D6-958D-3B0CC72026BD}"/>
    <cellStyle name="Currency 11" xfId="11" xr:uid="{31A4C2EB-D94A-45AF-9B65-0F031C47F285}"/>
    <cellStyle name="Currency 11 2" xfId="12" xr:uid="{2809054B-8D79-4C97-9C2B-143F41F123D1}"/>
    <cellStyle name="Currency 11 2 2" xfId="206" xr:uid="{ABAE862B-7CD6-4CC8-ADB3-E027A13C95BC}"/>
    <cellStyle name="Currency 11 2 2 2" xfId="4619" xr:uid="{18333029-A91C-4630-99F3-1D7B222D9B7A}"/>
    <cellStyle name="Currency 11 2 3" xfId="4514" xr:uid="{F18BD756-8645-4229-8FF0-CDB7649D4070}"/>
    <cellStyle name="Currency 11 3" xfId="13" xr:uid="{A6CD6B5E-0B1E-4D1A-A46A-1C7AEDE6EA32}"/>
    <cellStyle name="Currency 11 3 2" xfId="207" xr:uid="{DAC51505-3AB2-43B6-9B8C-234C25D433DC}"/>
    <cellStyle name="Currency 11 3 2 2" xfId="4620" xr:uid="{2A42E707-E784-4366-B07F-AF565405C20A}"/>
    <cellStyle name="Currency 11 3 3" xfId="4515" xr:uid="{81709347-697C-4740-9B26-EBBAFDBEE98A}"/>
    <cellStyle name="Currency 11 4" xfId="208" xr:uid="{A674F2F4-0EE6-45A1-A291-3A933C0A2140}"/>
    <cellStyle name="Currency 11 4 2" xfId="4621" xr:uid="{C49263D6-2DC5-4EAA-9061-EF76516EE6EE}"/>
    <cellStyle name="Currency 11 5" xfId="4319" xr:uid="{DB2F1400-6540-41DC-95C7-8717A8D969B9}"/>
    <cellStyle name="Currency 11 5 2" xfId="4438" xr:uid="{B42E7F71-B006-4B7A-B941-2AB03FC28A7B}"/>
    <cellStyle name="Currency 11 5 3" xfId="4720" xr:uid="{ECBF728A-99D3-47F8-859B-7399D94C1D57}"/>
    <cellStyle name="Currency 11 5 3 2" xfId="5315" xr:uid="{2371431C-8934-4DFF-8843-09B6BCBFF64F}"/>
    <cellStyle name="Currency 11 5 3 3" xfId="4757" xr:uid="{65E906F1-C374-4AF0-A6DC-0DED47E9ABBD}"/>
    <cellStyle name="Currency 11 5 4" xfId="4697" xr:uid="{8B02F7C2-FF9E-48E8-A31F-E08A6471B925}"/>
    <cellStyle name="Currency 11 6" xfId="4513" xr:uid="{0E5E10D5-DECC-4AAE-BFE7-832DE2775493}"/>
    <cellStyle name="Currency 12" xfId="14" xr:uid="{B55E605D-7DF0-40B9-9AE6-F22437EBF49D}"/>
    <cellStyle name="Currency 12 2" xfId="15" xr:uid="{CCC4C2B9-D61F-4281-8500-7255749285A3}"/>
    <cellStyle name="Currency 12 2 2" xfId="209" xr:uid="{023DC7F7-EF51-44DA-BA1F-BFDD86593B19}"/>
    <cellStyle name="Currency 12 2 2 2" xfId="4622" xr:uid="{45AE59B4-A999-48C9-A081-A5E772DC94FA}"/>
    <cellStyle name="Currency 12 2 3" xfId="4517" xr:uid="{93015F85-16E3-4C97-8B2C-7747FA32E871}"/>
    <cellStyle name="Currency 12 3" xfId="210" xr:uid="{A8C33AB0-3118-425C-95BC-DE856BF92ABC}"/>
    <cellStyle name="Currency 12 3 2" xfId="4623" xr:uid="{1F560860-46FA-4734-9484-D54BC9BC922A}"/>
    <cellStyle name="Currency 12 4" xfId="4516" xr:uid="{A8512046-C294-4316-B253-6159C623183A}"/>
    <cellStyle name="Currency 13" xfId="16" xr:uid="{90206F06-D905-42CB-8729-8F6C2FEF9063}"/>
    <cellStyle name="Currency 13 2" xfId="4321" xr:uid="{AFEFAC29-611F-4479-AB26-362A3BA2EFBF}"/>
    <cellStyle name="Currency 13 3" xfId="4322" xr:uid="{E5CEB763-F250-4E68-B61A-FE74BDD29409}"/>
    <cellStyle name="Currency 13 3 2" xfId="4759" xr:uid="{DB5A7488-A12C-429D-B146-1FD2916FF87C}"/>
    <cellStyle name="Currency 13 4" xfId="4320" xr:uid="{9463FBBD-EB3C-4922-86F0-2D4B9AFA06CF}"/>
    <cellStyle name="Currency 13 5" xfId="4758" xr:uid="{E2C26DF5-3C29-4B84-BE94-303AF2A03BFC}"/>
    <cellStyle name="Currency 14" xfId="17" xr:uid="{AD8E8FDF-81AE-4361-B4B3-135C3748BBF2}"/>
    <cellStyle name="Currency 14 2" xfId="211" xr:uid="{B329A2A2-6ED9-451D-811B-4448011842ED}"/>
    <cellStyle name="Currency 14 2 2" xfId="4624" xr:uid="{05BC2D09-2B09-4CF8-A752-898326A1B5AF}"/>
    <cellStyle name="Currency 14 3" xfId="4518" xr:uid="{DDF2E93F-40DF-4874-AD0A-E6A27DB2B907}"/>
    <cellStyle name="Currency 15" xfId="4414" xr:uid="{AACAEA51-14B8-455D-A4D4-88B5DB99BAA8}"/>
    <cellStyle name="Currency 15 2" xfId="5358" xr:uid="{EDA894F5-99FA-44BC-B96D-3997B9405193}"/>
    <cellStyle name="Currency 17" xfId="4323" xr:uid="{27D46EEF-FDAA-4BB7-A7E2-E7C07BBE0CBE}"/>
    <cellStyle name="Currency 2" xfId="18" xr:uid="{5F6EA6CA-68F7-45A7-9B7F-9BC25A476DB8}"/>
    <cellStyle name="Currency 2 2" xfId="19" xr:uid="{B737F95C-1ED3-48D5-80EB-285471DD264F}"/>
    <cellStyle name="Currency 2 2 2" xfId="20" xr:uid="{6C43E43C-E520-483C-8350-F903570E1DDE}"/>
    <cellStyle name="Currency 2 2 2 2" xfId="21" xr:uid="{E19B3CD1-38EC-43B8-AF91-5D5D9ECD1849}"/>
    <cellStyle name="Currency 2 2 2 2 2" xfId="4760" xr:uid="{B60CE43A-9518-4DEC-AF1F-A58B23004901}"/>
    <cellStyle name="Currency 2 2 2 3" xfId="22" xr:uid="{B0F1438D-72A5-4BE8-88A4-21A2043330E9}"/>
    <cellStyle name="Currency 2 2 2 3 2" xfId="212" xr:uid="{B22A1374-8B2D-4526-9916-E0AE5617B691}"/>
    <cellStyle name="Currency 2 2 2 3 2 2" xfId="4625" xr:uid="{CDFD90BE-CBDE-4018-9FA4-03FB69E815CC}"/>
    <cellStyle name="Currency 2 2 2 3 3" xfId="4521" xr:uid="{829B6B6D-58DB-4437-A1EA-2F4B04FB9D7E}"/>
    <cellStyle name="Currency 2 2 2 4" xfId="213" xr:uid="{76C30531-B323-4EF5-B4DD-B2DBAB3EA79C}"/>
    <cellStyle name="Currency 2 2 2 4 2" xfId="4626" xr:uid="{FEBC92AB-E62E-4034-A724-4DAC750B1F2B}"/>
    <cellStyle name="Currency 2 2 2 5" xfId="4520" xr:uid="{5B642D14-76BB-4CAF-B965-CEF6905F38FF}"/>
    <cellStyle name="Currency 2 2 3" xfId="214" xr:uid="{D8E2E3E8-D803-41A6-AEDF-762B0BEF5389}"/>
    <cellStyle name="Currency 2 2 3 2" xfId="4627" xr:uid="{11499BA3-0507-43E4-A54E-B5713307799D}"/>
    <cellStyle name="Currency 2 2 4" xfId="4519" xr:uid="{4BE20F84-FD9B-46D7-AB49-DCE4CD47416C}"/>
    <cellStyle name="Currency 2 3" xfId="23" xr:uid="{A8E7533F-0F6B-4136-B371-E7A763C3F23A}"/>
    <cellStyle name="Currency 2 3 2" xfId="215" xr:uid="{F4B1D00F-5045-4FCD-937F-E803F575D090}"/>
    <cellStyle name="Currency 2 3 2 2" xfId="4628" xr:uid="{CDFDB41D-4687-41CB-B2E9-195D7CF72659}"/>
    <cellStyle name="Currency 2 3 3" xfId="4522" xr:uid="{61FAE05D-BA6F-4DAD-8FD5-58D31D63B98A}"/>
    <cellStyle name="Currency 2 4" xfId="216" xr:uid="{F32E66FC-6D8B-4F98-9D46-278261BC7D41}"/>
    <cellStyle name="Currency 2 4 2" xfId="217" xr:uid="{BAEE56D3-0B23-400C-A90B-B21B00A04145}"/>
    <cellStyle name="Currency 2 5" xfId="218" xr:uid="{25F76FEE-A366-4B9A-A8F6-589F3F8C2C7C}"/>
    <cellStyle name="Currency 2 5 2" xfId="219" xr:uid="{D10268F5-D284-41E5-930E-7C40AE766ACC}"/>
    <cellStyle name="Currency 2 6" xfId="220" xr:uid="{81F59F75-12C3-4598-AA94-B59DCEEA2D6D}"/>
    <cellStyle name="Currency 3" xfId="24" xr:uid="{89B349BE-869F-4361-B464-DE49AD24A07A}"/>
    <cellStyle name="Currency 3 2" xfId="25" xr:uid="{EB53B7E5-B7D3-4866-A424-F777F39A1B19}"/>
    <cellStyle name="Currency 3 2 2" xfId="221" xr:uid="{B1BBB2E5-7FB4-4D9D-9E53-A02DF261397D}"/>
    <cellStyle name="Currency 3 2 2 2" xfId="4629" xr:uid="{EDA1BABA-4321-4B25-AA9E-CE2A41ED4937}"/>
    <cellStyle name="Currency 3 2 3" xfId="4524" xr:uid="{A28B736B-ABBC-47C3-A185-3022D105E7E2}"/>
    <cellStyle name="Currency 3 3" xfId="26" xr:uid="{B7C241C1-2F8C-42D1-97FE-9DDAAB8E73F3}"/>
    <cellStyle name="Currency 3 3 2" xfId="222" xr:uid="{086C1854-18D5-49F4-BEBD-5FA57E597F09}"/>
    <cellStyle name="Currency 3 3 2 2" xfId="4630" xr:uid="{85CD1EB9-78FE-425D-978F-B245619534FE}"/>
    <cellStyle name="Currency 3 3 3" xfId="4525" xr:uid="{0FB2CC35-052C-47ED-9682-E3F6E9CB786E}"/>
    <cellStyle name="Currency 3 4" xfId="27" xr:uid="{0E813454-6847-43B5-A984-0BD1AC204333}"/>
    <cellStyle name="Currency 3 4 2" xfId="223" xr:uid="{5599E724-5252-4E66-957A-805CA90CA973}"/>
    <cellStyle name="Currency 3 4 2 2" xfId="4631" xr:uid="{4887EDCE-8071-4059-87B6-2E79BD35A9FD}"/>
    <cellStyle name="Currency 3 4 3" xfId="4526" xr:uid="{EDCAEB39-1E61-4A41-ACC9-B74288D881B2}"/>
    <cellStyle name="Currency 3 5" xfId="224" xr:uid="{29E79069-61D0-46AB-BAC1-7D578F2AD836}"/>
    <cellStyle name="Currency 3 5 2" xfId="4632" xr:uid="{51607C94-BFED-4C44-B8C2-19DCF22FC59E}"/>
    <cellStyle name="Currency 3 6" xfId="4523" xr:uid="{3531F9B4-4CF1-4151-9955-F9B1E626507C}"/>
    <cellStyle name="Currency 4" xfId="28" xr:uid="{8ACA4ED5-8DB5-455D-B7D1-ADED5905F8E5}"/>
    <cellStyle name="Currency 4 2" xfId="29" xr:uid="{2AA2EA50-42EA-474D-8A8C-BBADC0502CA4}"/>
    <cellStyle name="Currency 4 2 2" xfId="225" xr:uid="{67B0685C-B84E-4D56-82A4-A10D9EBCF84B}"/>
    <cellStyle name="Currency 4 2 2 2" xfId="4633" xr:uid="{A3203AD8-1FDA-49C6-9AAC-1C69B648D7AB}"/>
    <cellStyle name="Currency 4 2 3" xfId="4528" xr:uid="{10748700-099F-4BDA-85BE-EB9FB66C55C8}"/>
    <cellStyle name="Currency 4 3" xfId="30" xr:uid="{F82C7F07-E12C-4A35-84F3-04F69454EE43}"/>
    <cellStyle name="Currency 4 3 2" xfId="226" xr:uid="{43795FA0-7011-480B-87B8-5C3F9759BF9C}"/>
    <cellStyle name="Currency 4 3 2 2" xfId="4634" xr:uid="{3B8C8F0B-B2CF-4CC4-BF71-1151424B9C20}"/>
    <cellStyle name="Currency 4 3 3" xfId="4529" xr:uid="{139D2133-1890-43B6-9E73-731F5007B576}"/>
    <cellStyle name="Currency 4 4" xfId="227" xr:uid="{6A03215A-BC0A-43F0-957F-C4EFAEEC4C94}"/>
    <cellStyle name="Currency 4 4 2" xfId="4635" xr:uid="{92D1A170-1612-42B8-9025-6F45E9721844}"/>
    <cellStyle name="Currency 4 5" xfId="4324" xr:uid="{FB4BCDFC-9098-4305-82DD-4CE2586E7527}"/>
    <cellStyle name="Currency 4 5 2" xfId="4439" xr:uid="{6B9103D7-2F41-4F6F-8C0F-25FE4487843C}"/>
    <cellStyle name="Currency 4 5 3" xfId="4721" xr:uid="{159668B7-0334-43A6-A05D-064AE0FC81E5}"/>
    <cellStyle name="Currency 4 5 3 2" xfId="5316" xr:uid="{49968D2F-4BEF-415D-A759-7A37A59FA6E2}"/>
    <cellStyle name="Currency 4 5 3 3" xfId="4761" xr:uid="{C93F9287-37CF-4138-937A-7ED7F5F85AB6}"/>
    <cellStyle name="Currency 4 5 4" xfId="4698" xr:uid="{85C0D9A0-45E3-4CEC-9591-15220B10E0FB}"/>
    <cellStyle name="Currency 4 6" xfId="4527" xr:uid="{AEC39C89-9C2B-4D1A-BCFB-74BB225F7762}"/>
    <cellStyle name="Currency 5" xfId="31" xr:uid="{3EFAE22A-D98B-4F65-9B4C-5FBE53C96CB5}"/>
    <cellStyle name="Currency 5 2" xfId="32" xr:uid="{6F548352-B006-454C-93B8-363971630096}"/>
    <cellStyle name="Currency 5 2 2" xfId="228" xr:uid="{EC76D22E-6A1F-45BB-A73F-A064E279C29E}"/>
    <cellStyle name="Currency 5 2 2 2" xfId="4636" xr:uid="{84C7F69C-C588-4FBD-BABD-E7C602BACDEF}"/>
    <cellStyle name="Currency 5 2 3" xfId="4530" xr:uid="{AC93306A-D3DD-42D5-9737-E7AFB229785C}"/>
    <cellStyle name="Currency 5 3" xfId="4325" xr:uid="{F3AF472E-243F-4DFE-9C67-4316E1C7D45A}"/>
    <cellStyle name="Currency 5 3 2" xfId="4440" xr:uid="{C8FD068B-BC4A-4B18-A482-5FFC046126FA}"/>
    <cellStyle name="Currency 5 3 2 2" xfId="5306" xr:uid="{2312A9D8-0F89-4121-B5DE-5AD11E834509}"/>
    <cellStyle name="Currency 5 3 2 3" xfId="4763" xr:uid="{DAE606EB-685B-403C-9DC3-568016DB384B}"/>
    <cellStyle name="Currency 5 4" xfId="4762" xr:uid="{B0E95A10-A5C8-4082-96AA-6B039C56923E}"/>
    <cellStyle name="Currency 6" xfId="33" xr:uid="{003723D0-0B8E-49A5-AD81-72BE4F56E705}"/>
    <cellStyle name="Currency 6 2" xfId="229" xr:uid="{AD0D965A-3D29-42F2-B03C-F3CB1DAAC017}"/>
    <cellStyle name="Currency 6 2 2" xfId="4637" xr:uid="{45F6E5D8-2CB6-44B8-9AC1-6FA57D1B7FF2}"/>
    <cellStyle name="Currency 6 3" xfId="4326" xr:uid="{E9D70258-D9F0-4C43-B8D5-DE0D2B14CB02}"/>
    <cellStyle name="Currency 6 3 2" xfId="4441" xr:uid="{A8B3F1DF-B2E4-4703-B1C3-B85769EA06A5}"/>
    <cellStyle name="Currency 6 3 3" xfId="4722" xr:uid="{1AB06035-B627-4E5B-9711-6CCEEA2ECF81}"/>
    <cellStyle name="Currency 6 3 3 2" xfId="5317" xr:uid="{47BA86CC-6E8D-499F-B8F8-849D0CFC6CDA}"/>
    <cellStyle name="Currency 6 3 3 3" xfId="4764" xr:uid="{C42C3E5F-1443-454C-9697-B7D66D0C4963}"/>
    <cellStyle name="Currency 6 3 4" xfId="4699" xr:uid="{1E967CBF-9E22-4537-A9FB-EA4C25ABF5D0}"/>
    <cellStyle name="Currency 6 4" xfId="4531" xr:uid="{BDE4C20A-18C2-4CEB-A070-1B69B886E1D7}"/>
    <cellStyle name="Currency 7" xfId="34" xr:uid="{EA7A6441-2691-4DB5-A144-28C62A784D9C}"/>
    <cellStyle name="Currency 7 2" xfId="35" xr:uid="{44D35026-582F-4AA3-B9DC-70383FA25197}"/>
    <cellStyle name="Currency 7 2 2" xfId="250" xr:uid="{79733724-B281-4795-BBC5-DD9E0605E15F}"/>
    <cellStyle name="Currency 7 2 2 2" xfId="4638" xr:uid="{333E6DD0-6D6D-4EB8-9DBD-0F40B5F5EA3A}"/>
    <cellStyle name="Currency 7 2 3" xfId="4533" xr:uid="{392AFB5C-F3DD-4EFD-BE16-AB22C2CBFAD6}"/>
    <cellStyle name="Currency 7 3" xfId="230" xr:uid="{F9911521-0B44-44FB-9CAB-72BC63FBF9A9}"/>
    <cellStyle name="Currency 7 3 2" xfId="4639" xr:uid="{C2EA0A61-7DBA-4B93-BFF9-C95233AD5C01}"/>
    <cellStyle name="Currency 7 4" xfId="4442" xr:uid="{0E00D3E6-BF6D-43A2-9BE9-6C525A717838}"/>
    <cellStyle name="Currency 7 5" xfId="4532" xr:uid="{9E7EC6B2-857D-4429-A2AB-E4EB78BA8DFF}"/>
    <cellStyle name="Currency 8" xfId="36" xr:uid="{2B4059EB-381A-454E-BB50-423672AB09D1}"/>
    <cellStyle name="Currency 8 2" xfId="37" xr:uid="{8EA00989-FAB7-449F-9F42-49485C8EDFBE}"/>
    <cellStyle name="Currency 8 2 2" xfId="231" xr:uid="{B3DC200D-F8E1-4838-80EB-1A2C457F31E4}"/>
    <cellStyle name="Currency 8 2 2 2" xfId="4640" xr:uid="{7C622F66-9F82-413B-89C0-FB54F28BBF58}"/>
    <cellStyle name="Currency 8 2 3" xfId="4535" xr:uid="{4DFEAFB1-7BE6-4CE0-B961-4F36117CEC0E}"/>
    <cellStyle name="Currency 8 3" xfId="38" xr:uid="{4923B9AD-F53F-4400-9F26-61E81412C85E}"/>
    <cellStyle name="Currency 8 3 2" xfId="232" xr:uid="{6ED5B87B-D415-4262-866D-C3D7F9A721F6}"/>
    <cellStyle name="Currency 8 3 2 2" xfId="4641" xr:uid="{28426E2D-B630-4662-9363-671FF43602CF}"/>
    <cellStyle name="Currency 8 3 3" xfId="4536" xr:uid="{23D8A2E3-D34F-4AE2-AAB7-C6B68E931B88}"/>
    <cellStyle name="Currency 8 4" xfId="39" xr:uid="{3B94DF6C-7402-4C24-A946-83F8D6DC0954}"/>
    <cellStyle name="Currency 8 4 2" xfId="233" xr:uid="{47E1B510-866D-4968-BCE0-E8FF3B90879E}"/>
    <cellStyle name="Currency 8 4 2 2" xfId="4642" xr:uid="{855FA934-5C94-4D2D-86CD-8905C21B7456}"/>
    <cellStyle name="Currency 8 4 3" xfId="4537" xr:uid="{CA8C3F7F-E87B-450C-92F8-6C84652267DC}"/>
    <cellStyle name="Currency 8 5" xfId="234" xr:uid="{BE8A0614-0CD6-4DFD-9D94-9728C128B724}"/>
    <cellStyle name="Currency 8 5 2" xfId="4643" xr:uid="{150CCF03-F9F9-4939-87C6-E80968213A4D}"/>
    <cellStyle name="Currency 8 6" xfId="4443" xr:uid="{53C88324-FBEB-4E49-ADBA-F930D61FE0B7}"/>
    <cellStyle name="Currency 8 7" xfId="4534" xr:uid="{C402C168-9F19-4617-8228-6C7FE8BA29DC}"/>
    <cellStyle name="Currency 9" xfId="40" xr:uid="{3ADD5F68-8B18-4663-95FC-688B78469659}"/>
    <cellStyle name="Currency 9 2" xfId="41" xr:uid="{8454EB73-933E-497B-87FD-580956E12CCF}"/>
    <cellStyle name="Currency 9 2 2" xfId="235" xr:uid="{374A1737-F824-46EC-ACDB-ABAE380B5B97}"/>
    <cellStyle name="Currency 9 2 2 2" xfId="4644" xr:uid="{61B86CA0-F831-42B6-B774-5EFD596C0AE2}"/>
    <cellStyle name="Currency 9 2 3" xfId="4539" xr:uid="{FBE9F1DC-3B9F-42FA-848F-EF978657F74F}"/>
    <cellStyle name="Currency 9 3" xfId="42" xr:uid="{AC584C94-5D74-42F4-A3E9-39D6B08F0A3A}"/>
    <cellStyle name="Currency 9 3 2" xfId="236" xr:uid="{1ED3E448-C13F-4A5A-9FF7-FA3A04ACAB80}"/>
    <cellStyle name="Currency 9 3 2 2" xfId="4645" xr:uid="{612B502F-A584-4FF8-9393-EBBCF1611A76}"/>
    <cellStyle name="Currency 9 3 3" xfId="4540" xr:uid="{1B2BE7F7-93C7-4610-84B4-C2F03228BF67}"/>
    <cellStyle name="Currency 9 4" xfId="237" xr:uid="{A664C2CE-C826-4FDE-A729-8F3845658277}"/>
    <cellStyle name="Currency 9 4 2" xfId="4646" xr:uid="{68FF5388-D063-44FF-9662-C2EAFA1F17B9}"/>
    <cellStyle name="Currency 9 5" xfId="4327" xr:uid="{FD9C9883-43AA-4D4E-A6C4-F5B2AEDE627C}"/>
    <cellStyle name="Currency 9 5 2" xfId="4444" xr:uid="{DB92DD69-6FDF-49E2-9DEB-3C8003E0CEA2}"/>
    <cellStyle name="Currency 9 5 3" xfId="4723" xr:uid="{D08D0B75-C79E-4F76-A872-0B7DB2CDACA8}"/>
    <cellStyle name="Currency 9 5 4" xfId="4700" xr:uid="{1C5F71A9-917E-4CC8-989F-F0E51EE03AA4}"/>
    <cellStyle name="Currency 9 6" xfId="4538" xr:uid="{D9D8195E-F179-47CE-970D-AF1B64CD0024}"/>
    <cellStyle name="Hyperlink 2" xfId="6" xr:uid="{6CFFD761-E1C4-4FFC-9C82-FDD569F38491}"/>
    <cellStyle name="Hyperlink 2 2" xfId="5362" xr:uid="{3786DEC3-3AAF-4F9C-919C-E27A52885939}"/>
    <cellStyle name="Hyperlink 3" xfId="202" xr:uid="{622A3E72-CAFF-4825-A33A-FBFFFC6AA2D9}"/>
    <cellStyle name="Hyperlink 3 2" xfId="4415" xr:uid="{89F2F742-5050-4E15-BDD6-665BB3306000}"/>
    <cellStyle name="Hyperlink 3 3" xfId="4328" xr:uid="{78CF85A0-E067-4690-A868-FB4F4F051B19}"/>
    <cellStyle name="Hyperlink 4" xfId="4329" xr:uid="{C0058A71-208F-4B8C-9755-0913D62401CC}"/>
    <cellStyle name="Hyperlink 4 2" xfId="5356" xr:uid="{81901575-7017-47D6-9B2D-D840B97E0D5C}"/>
    <cellStyle name="Normal" xfId="0" builtinId="0"/>
    <cellStyle name="Normal 10" xfId="43" xr:uid="{622A2601-AAF9-40DE-BC2F-4BB5ABC4CC29}"/>
    <cellStyle name="Normal 10 10" xfId="903" xr:uid="{CF6E93B4-1E06-4D69-837F-555D8E3ACF42}"/>
    <cellStyle name="Normal 10 10 2" xfId="2508" xr:uid="{AB2841EE-F90E-400B-8241-3DB8DD5D30B4}"/>
    <cellStyle name="Normal 10 10 2 2" xfId="4331" xr:uid="{20F80EC9-6944-4FA4-9D2D-B46D1FFD61D5}"/>
    <cellStyle name="Normal 10 10 2 3" xfId="4675" xr:uid="{D3CCADCC-D190-414F-9C83-2C97AF0C9636}"/>
    <cellStyle name="Normal 10 10 3" xfId="2509" xr:uid="{DD1E676C-922C-4008-8088-6A14DB971B1D}"/>
    <cellStyle name="Normal 10 10 4" xfId="2510" xr:uid="{C8F76B88-6B58-4445-A816-4A659652F341}"/>
    <cellStyle name="Normal 10 11" xfId="2511" xr:uid="{800F31AE-17CD-45D9-849B-7031AA838093}"/>
    <cellStyle name="Normal 10 11 2" xfId="2512" xr:uid="{2EBCA84D-431D-4649-8CE4-3E4F55975F83}"/>
    <cellStyle name="Normal 10 11 3" xfId="2513" xr:uid="{237AA05F-7F73-4A6B-A4DE-3CF3F2642968}"/>
    <cellStyle name="Normal 10 11 4" xfId="2514" xr:uid="{6815BBDE-E498-4D94-B9A0-3F56AD2F7DF1}"/>
    <cellStyle name="Normal 10 12" xfId="2515" xr:uid="{551AE80C-9480-4235-BE3A-0A11FB92D800}"/>
    <cellStyle name="Normal 10 12 2" xfId="2516" xr:uid="{B205F7D2-B32C-43A5-8DBF-0D80B4B8C8DB}"/>
    <cellStyle name="Normal 10 13" xfId="2517" xr:uid="{47CCCE66-AE11-41A5-BB3F-6115CBED5A74}"/>
    <cellStyle name="Normal 10 14" xfId="2518" xr:uid="{5D8B1D38-401F-4962-83EF-C4EEEE2896A6}"/>
    <cellStyle name="Normal 10 15" xfId="2519" xr:uid="{EB614DED-8DAB-43CA-8506-F1652A6AA851}"/>
    <cellStyle name="Normal 10 2" xfId="44" xr:uid="{450AA9C9-BA8A-4335-955B-85C2056F8BE8}"/>
    <cellStyle name="Normal 10 2 10" xfId="2520" xr:uid="{38E3B7E1-6B21-4A6F-A2E4-123366938712}"/>
    <cellStyle name="Normal 10 2 11" xfId="2521" xr:uid="{F16D33E5-0D5C-4742-9412-4824E3D553EE}"/>
    <cellStyle name="Normal 10 2 2" xfId="45" xr:uid="{88689662-B89B-49C4-8A0F-068010C67779}"/>
    <cellStyle name="Normal 10 2 2 2" xfId="46" xr:uid="{01D2571A-D5BA-4F94-84A8-181A20EE3A34}"/>
    <cellStyle name="Normal 10 2 2 2 2" xfId="238" xr:uid="{B26FF910-0E4E-4CF6-ABB1-8ED9F6697CAB}"/>
    <cellStyle name="Normal 10 2 2 2 2 2" xfId="454" xr:uid="{BA8938AD-F0F4-4DFB-AED7-45C685322AA3}"/>
    <cellStyle name="Normal 10 2 2 2 2 2 2" xfId="455" xr:uid="{9BFB90B6-91B3-4C37-B173-76991E88BAE2}"/>
    <cellStyle name="Normal 10 2 2 2 2 2 2 2" xfId="904" xr:uid="{C121C3CC-5A1C-4DFE-986B-1181FC184A87}"/>
    <cellStyle name="Normal 10 2 2 2 2 2 2 2 2" xfId="905" xr:uid="{951AB919-7348-406D-B3E2-B6984AEB0413}"/>
    <cellStyle name="Normal 10 2 2 2 2 2 2 3" xfId="906" xr:uid="{3665D16C-9F75-4B8A-B918-1118489E96D2}"/>
    <cellStyle name="Normal 10 2 2 2 2 2 3" xfId="907" xr:uid="{A3641C96-E99E-4899-80D4-18DF509019AF}"/>
    <cellStyle name="Normal 10 2 2 2 2 2 3 2" xfId="908" xr:uid="{4C0DAFA3-1FE5-477B-A318-37D51E7538CF}"/>
    <cellStyle name="Normal 10 2 2 2 2 2 4" xfId="909" xr:uid="{35610588-94FC-4AD9-A0F1-12956921ADA7}"/>
    <cellStyle name="Normal 10 2 2 2 2 3" xfId="456" xr:uid="{3288E54A-EEB8-4239-AF47-CFB5E0F80503}"/>
    <cellStyle name="Normal 10 2 2 2 2 3 2" xfId="910" xr:uid="{570B3913-D5FC-43D5-9801-4C2D2AF9D553}"/>
    <cellStyle name="Normal 10 2 2 2 2 3 2 2" xfId="911" xr:uid="{460BB542-2DAA-4AD5-B642-00FC51163C6F}"/>
    <cellStyle name="Normal 10 2 2 2 2 3 3" xfId="912" xr:uid="{931CF56D-338E-425D-8569-439C797AC82E}"/>
    <cellStyle name="Normal 10 2 2 2 2 3 4" xfId="2522" xr:uid="{E16D52D1-74F5-4180-9C50-4B705BD104AF}"/>
    <cellStyle name="Normal 10 2 2 2 2 4" xfId="913" xr:uid="{A2C72EE5-4C05-43D8-A4E9-1A9E236B906B}"/>
    <cellStyle name="Normal 10 2 2 2 2 4 2" xfId="914" xr:uid="{7061ADC1-118E-4696-84D0-5BBBF2D04246}"/>
    <cellStyle name="Normal 10 2 2 2 2 5" xfId="915" xr:uid="{58651A85-86D3-4AB0-9C95-95BAE14E8115}"/>
    <cellStyle name="Normal 10 2 2 2 2 6" xfId="2523" xr:uid="{88DA5F0A-FF38-4122-A9C7-340F007CEB85}"/>
    <cellStyle name="Normal 10 2 2 2 3" xfId="239" xr:uid="{1150BF97-13FD-4C1D-9151-8FDA5D03DC47}"/>
    <cellStyle name="Normal 10 2 2 2 3 2" xfId="457" xr:uid="{C97731C5-D2A9-4463-AD76-52B479D43B0D}"/>
    <cellStyle name="Normal 10 2 2 2 3 2 2" xfId="458" xr:uid="{D0D34A0D-E7A1-492F-9E1D-9A2E06EFBE5C}"/>
    <cellStyle name="Normal 10 2 2 2 3 2 2 2" xfId="916" xr:uid="{0E295A08-B156-43E1-9A8D-BF90A09392FF}"/>
    <cellStyle name="Normal 10 2 2 2 3 2 2 2 2" xfId="917" xr:uid="{751777E7-0E88-4A04-8647-6673DFE194EA}"/>
    <cellStyle name="Normal 10 2 2 2 3 2 2 3" xfId="918" xr:uid="{AECEE379-2ADA-4A1A-8F85-877AF3249FAC}"/>
    <cellStyle name="Normal 10 2 2 2 3 2 3" xfId="919" xr:uid="{21BD1CC6-FF58-441B-AAEF-B146BB97CC13}"/>
    <cellStyle name="Normal 10 2 2 2 3 2 3 2" xfId="920" xr:uid="{C5BB2047-A6B0-4D72-AC53-437A2A853DE5}"/>
    <cellStyle name="Normal 10 2 2 2 3 2 4" xfId="921" xr:uid="{57AEEAED-69BF-46AB-B74E-BBA3B419ED47}"/>
    <cellStyle name="Normal 10 2 2 2 3 3" xfId="459" xr:uid="{E9B0292C-971C-481A-BBB9-FB5CCE63FA3A}"/>
    <cellStyle name="Normal 10 2 2 2 3 3 2" xfId="922" xr:uid="{B871FDCE-3029-4CEE-9AA2-037E232BE628}"/>
    <cellStyle name="Normal 10 2 2 2 3 3 2 2" xfId="923" xr:uid="{4E2C967F-3B0E-4A95-89D9-707C9BEF8B9E}"/>
    <cellStyle name="Normal 10 2 2 2 3 3 3" xfId="924" xr:uid="{5D94313A-2BB4-4EA8-9D5B-A4B91D8F064A}"/>
    <cellStyle name="Normal 10 2 2 2 3 4" xfId="925" xr:uid="{7379A381-9D0D-4407-AC17-33CB88936B72}"/>
    <cellStyle name="Normal 10 2 2 2 3 4 2" xfId="926" xr:uid="{F7F719C7-82A7-4E92-B809-8AF402FAC7F3}"/>
    <cellStyle name="Normal 10 2 2 2 3 5" xfId="927" xr:uid="{7350780B-23C4-4D22-8527-8A80D4C7B339}"/>
    <cellStyle name="Normal 10 2 2 2 4" xfId="460" xr:uid="{B685EF1F-A69F-49D0-B021-5E88AB8F262E}"/>
    <cellStyle name="Normal 10 2 2 2 4 2" xfId="461" xr:uid="{1BEF81FE-DDBE-4975-9D0B-89C7459D6CAF}"/>
    <cellStyle name="Normal 10 2 2 2 4 2 2" xfId="928" xr:uid="{A8613A69-F60B-4257-B2E8-529177CF2717}"/>
    <cellStyle name="Normal 10 2 2 2 4 2 2 2" xfId="929" xr:uid="{10819983-64F5-4AD6-B7AE-B54B2326A11E}"/>
    <cellStyle name="Normal 10 2 2 2 4 2 3" xfId="930" xr:uid="{734BCF89-955A-4BBF-8BDC-420EBF68DE55}"/>
    <cellStyle name="Normal 10 2 2 2 4 3" xfId="931" xr:uid="{AE2AC5E8-3EDC-43BF-A27B-91930D5E67EF}"/>
    <cellStyle name="Normal 10 2 2 2 4 3 2" xfId="932" xr:uid="{88BF21C1-45DB-4D02-94E1-2C8E2D77272D}"/>
    <cellStyle name="Normal 10 2 2 2 4 4" xfId="933" xr:uid="{74F13E5D-429A-4F30-8983-1FB113E9F558}"/>
    <cellStyle name="Normal 10 2 2 2 5" xfId="462" xr:uid="{6D764DEB-5C33-4ECE-BDAF-99420D4D8274}"/>
    <cellStyle name="Normal 10 2 2 2 5 2" xfId="934" xr:uid="{40F9F994-809A-4718-861D-12A0D95C80B0}"/>
    <cellStyle name="Normal 10 2 2 2 5 2 2" xfId="935" xr:uid="{D2B10578-6F91-4026-A601-F4D78EF4F60E}"/>
    <cellStyle name="Normal 10 2 2 2 5 3" xfId="936" xr:uid="{3686F985-678E-4843-9B7D-51A215F8F421}"/>
    <cellStyle name="Normal 10 2 2 2 5 4" xfId="2524" xr:uid="{21F3AD80-9641-4A89-BAED-FD3D5712C02C}"/>
    <cellStyle name="Normal 10 2 2 2 6" xfId="937" xr:uid="{4EBBC9D6-94C9-4C9D-B744-8E6D0949468E}"/>
    <cellStyle name="Normal 10 2 2 2 6 2" xfId="938" xr:uid="{89949BC0-BB4B-4AB3-99E7-5E9FDDDD78E0}"/>
    <cellStyle name="Normal 10 2 2 2 7" xfId="939" xr:uid="{C63BF8F8-1FFF-432A-9D7F-30260967161E}"/>
    <cellStyle name="Normal 10 2 2 2 8" xfId="2525" xr:uid="{A5255DB8-E7FD-418F-9483-E4305DD49DCC}"/>
    <cellStyle name="Normal 10 2 2 3" xfId="240" xr:uid="{B4FFAD20-84B6-475A-86D0-EAD7D3C51AF9}"/>
    <cellStyle name="Normal 10 2 2 3 2" xfId="463" xr:uid="{CF2FEACE-9CE6-49AA-A8A0-2FD26DC4505B}"/>
    <cellStyle name="Normal 10 2 2 3 2 2" xfId="464" xr:uid="{C5FD03E5-AFC9-4DC5-90F5-134C54E126BE}"/>
    <cellStyle name="Normal 10 2 2 3 2 2 2" xfId="940" xr:uid="{6AAF2A11-8207-4EAA-9075-C24E10F4F056}"/>
    <cellStyle name="Normal 10 2 2 3 2 2 2 2" xfId="941" xr:uid="{1FF25C77-C21E-4F3F-A183-0F3386D04FB6}"/>
    <cellStyle name="Normal 10 2 2 3 2 2 3" xfId="942" xr:uid="{52FA6E3A-3C83-4783-B7ED-AB0C3BE45D20}"/>
    <cellStyle name="Normal 10 2 2 3 2 3" xfId="943" xr:uid="{8FDECC71-9FF8-441C-B40A-079D670BA7DE}"/>
    <cellStyle name="Normal 10 2 2 3 2 3 2" xfId="944" xr:uid="{2EEBE770-5792-4C5C-8AFF-EC7107FE2303}"/>
    <cellStyle name="Normal 10 2 2 3 2 4" xfId="945" xr:uid="{C7D3CAA4-C9EE-47EB-A4C9-B688E46F6FEC}"/>
    <cellStyle name="Normal 10 2 2 3 3" xfId="465" xr:uid="{F5CA8912-4011-4641-9564-0B4F0EB707EC}"/>
    <cellStyle name="Normal 10 2 2 3 3 2" xfId="946" xr:uid="{CF2A0704-22ED-4801-880F-509849A3A407}"/>
    <cellStyle name="Normal 10 2 2 3 3 2 2" xfId="947" xr:uid="{0B72FAF7-9D26-4E4B-8173-DB82D94E68CB}"/>
    <cellStyle name="Normal 10 2 2 3 3 3" xfId="948" xr:uid="{F5C3DCE3-027A-40B0-9BC4-0CE2449A0B4B}"/>
    <cellStyle name="Normal 10 2 2 3 3 4" xfId="2526" xr:uid="{F88F37A1-09E1-4654-8A34-40B539F5F362}"/>
    <cellStyle name="Normal 10 2 2 3 4" xfId="949" xr:uid="{F61FCEAE-5B91-4634-BAD2-5E4E56FEA701}"/>
    <cellStyle name="Normal 10 2 2 3 4 2" xfId="950" xr:uid="{874A6EE4-3DAF-47CF-814A-3E17AEE3BCD0}"/>
    <cellStyle name="Normal 10 2 2 3 5" xfId="951" xr:uid="{9518788E-366E-44A0-AE65-E46CACA5BFBA}"/>
    <cellStyle name="Normal 10 2 2 3 6" xfId="2527" xr:uid="{975B733F-4E38-4DBD-A1C1-7844A29ADEEF}"/>
    <cellStyle name="Normal 10 2 2 4" xfId="241" xr:uid="{C49EC100-B868-41AC-A9AD-DDB0839A7B6B}"/>
    <cellStyle name="Normal 10 2 2 4 2" xfId="466" xr:uid="{FA416A58-B6B8-454F-A208-7ACA2B5C6515}"/>
    <cellStyle name="Normal 10 2 2 4 2 2" xfId="467" xr:uid="{AC105A07-2893-47BD-927E-7A42B1396612}"/>
    <cellStyle name="Normal 10 2 2 4 2 2 2" xfId="952" xr:uid="{D88175CE-A6EB-49C8-9D48-058F62A39D0C}"/>
    <cellStyle name="Normal 10 2 2 4 2 2 2 2" xfId="953" xr:uid="{B576049D-24D6-4CBA-A0A8-3A1E93AEC984}"/>
    <cellStyle name="Normal 10 2 2 4 2 2 3" xfId="954" xr:uid="{26D50E93-8B9F-431B-838C-534BCC983459}"/>
    <cellStyle name="Normal 10 2 2 4 2 3" xfId="955" xr:uid="{EFC97A42-B8FB-4C7C-8F94-96E32CFE3968}"/>
    <cellStyle name="Normal 10 2 2 4 2 3 2" xfId="956" xr:uid="{57423698-CB2D-444B-B615-0A04CFD7E2CB}"/>
    <cellStyle name="Normal 10 2 2 4 2 4" xfId="957" xr:uid="{4E44CA4F-E1B4-43E0-9334-FD75E9A1964C}"/>
    <cellStyle name="Normal 10 2 2 4 3" xfId="468" xr:uid="{C68D45AC-0ECE-4ED0-B2DE-6FEE8D9414FD}"/>
    <cellStyle name="Normal 10 2 2 4 3 2" xfId="958" xr:uid="{443A331B-2FDB-44D7-8E96-BFB20CEE9CC6}"/>
    <cellStyle name="Normal 10 2 2 4 3 2 2" xfId="959" xr:uid="{892F3E44-A8B4-4680-A89A-8E6397718F3B}"/>
    <cellStyle name="Normal 10 2 2 4 3 3" xfId="960" xr:uid="{DF1FD434-893D-4122-80DF-E95D0B389F51}"/>
    <cellStyle name="Normal 10 2 2 4 4" xfId="961" xr:uid="{94BBA77B-6F66-4424-8BB8-F2E077CD07C7}"/>
    <cellStyle name="Normal 10 2 2 4 4 2" xfId="962" xr:uid="{C35FD223-A898-43F9-A4E2-8E7DD2C4EABF}"/>
    <cellStyle name="Normal 10 2 2 4 5" xfId="963" xr:uid="{00330E0B-CDFA-4AAA-A373-E25395462BD4}"/>
    <cellStyle name="Normal 10 2 2 5" xfId="242" xr:uid="{E615C92B-95AF-4E2E-95B1-EA25D17185E2}"/>
    <cellStyle name="Normal 10 2 2 5 2" xfId="469" xr:uid="{64742887-C7F5-4F4E-87A9-A0B319742BA1}"/>
    <cellStyle name="Normal 10 2 2 5 2 2" xfId="964" xr:uid="{F11B496E-A278-428B-A49B-82E96AA661A0}"/>
    <cellStyle name="Normal 10 2 2 5 2 2 2" xfId="965" xr:uid="{5B07EA4D-17E5-44BE-AC21-8A3FBA9F3189}"/>
    <cellStyle name="Normal 10 2 2 5 2 3" xfId="966" xr:uid="{DC7FA954-DAE8-4CEA-AA60-8DD0561085F4}"/>
    <cellStyle name="Normal 10 2 2 5 3" xfId="967" xr:uid="{17395EAB-A3CA-4683-BF9F-EF81A9205BE0}"/>
    <cellStyle name="Normal 10 2 2 5 3 2" xfId="968" xr:uid="{A8BDE2E1-B4B0-454B-871E-A4F9F4EC26C6}"/>
    <cellStyle name="Normal 10 2 2 5 4" xfId="969" xr:uid="{899AAE50-93D0-423D-9A85-CBB4C36266B4}"/>
    <cellStyle name="Normal 10 2 2 6" xfId="470" xr:uid="{B9E07DA7-8F4C-47FE-9943-20CB64D59202}"/>
    <cellStyle name="Normal 10 2 2 6 2" xfId="970" xr:uid="{2890B7BE-8C5C-408A-BCDF-4F9C2E735E0A}"/>
    <cellStyle name="Normal 10 2 2 6 2 2" xfId="971" xr:uid="{66A47188-3F24-4416-B2DB-B104B146D16A}"/>
    <cellStyle name="Normal 10 2 2 6 2 3" xfId="4333" xr:uid="{48272CB2-0898-49CA-907D-F011808B095B}"/>
    <cellStyle name="Normal 10 2 2 6 3" xfId="972" xr:uid="{312DF16A-F570-4102-9D25-E342A2FB21B8}"/>
    <cellStyle name="Normal 10 2 2 6 4" xfId="2528" xr:uid="{EA2E361F-208F-4F8E-83A1-E42B0EA86711}"/>
    <cellStyle name="Normal 10 2 2 6 4 2" xfId="4564" xr:uid="{F589514A-A58E-4F54-8F5F-C5C6B1FAC341}"/>
    <cellStyle name="Normal 10 2 2 6 4 3" xfId="4676" xr:uid="{B71D42E4-11ED-4C5E-8BC8-2C402943BEE5}"/>
    <cellStyle name="Normal 10 2 2 6 4 4" xfId="4602" xr:uid="{3BD2CD8A-2279-4D27-9466-6FB89BAB3F59}"/>
    <cellStyle name="Normal 10 2 2 7" xfId="973" xr:uid="{E21AB484-E78B-46BF-969A-C9D7C4103CE5}"/>
    <cellStyle name="Normal 10 2 2 7 2" xfId="974" xr:uid="{075CCA1B-E94C-4F69-8DBA-1C5F5984AAD0}"/>
    <cellStyle name="Normal 10 2 2 8" xfId="975" xr:uid="{BD3482EA-5D53-4538-9F69-88E14ABAFD84}"/>
    <cellStyle name="Normal 10 2 2 9" xfId="2529" xr:uid="{12981BEA-0BB7-437D-8F0E-AD358A2A550E}"/>
    <cellStyle name="Normal 10 2 3" xfId="47" xr:uid="{EB4119CB-AD8E-4D7C-A8AB-A3A8F9B831B0}"/>
    <cellStyle name="Normal 10 2 3 2" xfId="48" xr:uid="{662B8CCB-EC24-422B-9154-E742E60DBD75}"/>
    <cellStyle name="Normal 10 2 3 2 2" xfId="471" xr:uid="{E055256B-1563-4F09-87A7-BDF460E00446}"/>
    <cellStyle name="Normal 10 2 3 2 2 2" xfId="472" xr:uid="{8D20F5EA-76E7-4523-897F-EAA1DF4D54A2}"/>
    <cellStyle name="Normal 10 2 3 2 2 2 2" xfId="976" xr:uid="{85D91601-F79B-4C5F-BC22-9557EEA297DD}"/>
    <cellStyle name="Normal 10 2 3 2 2 2 2 2" xfId="977" xr:uid="{8B567D5C-9899-475D-95AC-08B6B34DAC48}"/>
    <cellStyle name="Normal 10 2 3 2 2 2 3" xfId="978" xr:uid="{81A713DF-BA52-44CA-BA5A-8B04C757A304}"/>
    <cellStyle name="Normal 10 2 3 2 2 3" xfId="979" xr:uid="{B2F28148-22CF-4B6F-A36E-03B6C979DACA}"/>
    <cellStyle name="Normal 10 2 3 2 2 3 2" xfId="980" xr:uid="{0B0CB0D7-743E-43E8-A264-F6274A15EFDB}"/>
    <cellStyle name="Normal 10 2 3 2 2 4" xfId="981" xr:uid="{46DE1292-9D05-4E76-9D63-ED7B9AE8EEC1}"/>
    <cellStyle name="Normal 10 2 3 2 3" xfId="473" xr:uid="{F46184D6-918B-4A1F-8077-B163706471ED}"/>
    <cellStyle name="Normal 10 2 3 2 3 2" xfId="982" xr:uid="{01B2A64A-C534-44E6-84F1-BC7C1998F0C3}"/>
    <cellStyle name="Normal 10 2 3 2 3 2 2" xfId="983" xr:uid="{8DC91B2A-1A36-4798-A02C-2395885F4626}"/>
    <cellStyle name="Normal 10 2 3 2 3 3" xfId="984" xr:uid="{0AB26CDF-B621-439C-827E-264C05FF1593}"/>
    <cellStyle name="Normal 10 2 3 2 3 4" xfId="2530" xr:uid="{C0BA781A-6F03-4CCD-963E-B440ED71945E}"/>
    <cellStyle name="Normal 10 2 3 2 4" xfId="985" xr:uid="{4B7419C4-44A2-4089-88E7-431282079F39}"/>
    <cellStyle name="Normal 10 2 3 2 4 2" xfId="986" xr:uid="{3C70DE79-EE0B-42EF-9135-6C0128E5CF4C}"/>
    <cellStyle name="Normal 10 2 3 2 5" xfId="987" xr:uid="{EE2BA2EC-4299-4809-A898-863B7F28789E}"/>
    <cellStyle name="Normal 10 2 3 2 6" xfId="2531" xr:uid="{9B2509FD-C333-4B06-8C4D-1B4AFCA626ED}"/>
    <cellStyle name="Normal 10 2 3 3" xfId="243" xr:uid="{8C9F4923-F302-4C58-BE3C-ABBA6A95DB86}"/>
    <cellStyle name="Normal 10 2 3 3 2" xfId="474" xr:uid="{08B897F7-1432-4F0B-A5C0-C2943D4FEDC4}"/>
    <cellStyle name="Normal 10 2 3 3 2 2" xfId="475" xr:uid="{1CD36D9C-3CAA-45D3-9646-C2EF363633C1}"/>
    <cellStyle name="Normal 10 2 3 3 2 2 2" xfId="988" xr:uid="{547E4C7D-783C-49F3-82B7-766E1379F2E8}"/>
    <cellStyle name="Normal 10 2 3 3 2 2 2 2" xfId="989" xr:uid="{76CC2B54-0453-4E35-8E3B-8BEE265EA328}"/>
    <cellStyle name="Normal 10 2 3 3 2 2 3" xfId="990" xr:uid="{78E94E18-2027-411B-B52C-E3536B171954}"/>
    <cellStyle name="Normal 10 2 3 3 2 3" xfId="991" xr:uid="{E0FE2780-1CC6-43D1-B0FB-214BEDFD6ABD}"/>
    <cellStyle name="Normal 10 2 3 3 2 3 2" xfId="992" xr:uid="{169F845F-12AC-4287-9A5A-B52E62ED7DF3}"/>
    <cellStyle name="Normal 10 2 3 3 2 4" xfId="993" xr:uid="{9CD50C98-E5A5-41AB-B2A6-FBC788E50264}"/>
    <cellStyle name="Normal 10 2 3 3 3" xfId="476" xr:uid="{BB6714F4-E451-496F-BA8D-96455EA693A7}"/>
    <cellStyle name="Normal 10 2 3 3 3 2" xfId="994" xr:uid="{CECB75A3-3E11-46B1-BC0E-DE06FE5D26A2}"/>
    <cellStyle name="Normal 10 2 3 3 3 2 2" xfId="995" xr:uid="{D958E3FD-34FE-47B6-ABB9-F3D636C9389F}"/>
    <cellStyle name="Normal 10 2 3 3 3 3" xfId="996" xr:uid="{DDAB1D0C-AC5B-4A90-B470-9F8D6135D806}"/>
    <cellStyle name="Normal 10 2 3 3 4" xfId="997" xr:uid="{BB10FE89-2899-4153-B48B-BAA47E9C7B40}"/>
    <cellStyle name="Normal 10 2 3 3 4 2" xfId="998" xr:uid="{4BBC7D27-8152-4B77-B9A0-2586F46DADAF}"/>
    <cellStyle name="Normal 10 2 3 3 5" xfId="999" xr:uid="{BD0401FC-1421-44F2-9727-540FFC39117D}"/>
    <cellStyle name="Normal 10 2 3 4" xfId="244" xr:uid="{98837576-189F-4905-852C-376A44A825C5}"/>
    <cellStyle name="Normal 10 2 3 4 2" xfId="477" xr:uid="{917F00D3-12AC-48B3-AA94-C8F046D84C43}"/>
    <cellStyle name="Normal 10 2 3 4 2 2" xfId="1000" xr:uid="{EEF1E02C-9DDE-461A-9759-FB5F99B04FFF}"/>
    <cellStyle name="Normal 10 2 3 4 2 2 2" xfId="1001" xr:uid="{991B5310-B7FA-4984-91AB-75680FDC62A5}"/>
    <cellStyle name="Normal 10 2 3 4 2 3" xfId="1002" xr:uid="{54621125-603C-4507-8B9B-A29620FCC59D}"/>
    <cellStyle name="Normal 10 2 3 4 3" xfId="1003" xr:uid="{9793A2FF-B3BD-4458-9538-7735ED845C18}"/>
    <cellStyle name="Normal 10 2 3 4 3 2" xfId="1004" xr:uid="{D1F3E4D0-206F-4592-8CE6-483D3320EB50}"/>
    <cellStyle name="Normal 10 2 3 4 4" xfId="1005" xr:uid="{6D2E2883-3108-4922-B301-AE83CDC4D49C}"/>
    <cellStyle name="Normal 10 2 3 5" xfId="478" xr:uid="{FA47E907-5C17-4CFE-A7EC-0417FC8A1568}"/>
    <cellStyle name="Normal 10 2 3 5 2" xfId="1006" xr:uid="{8E8749E6-C317-4FF3-86FE-5A9884BCDE33}"/>
    <cellStyle name="Normal 10 2 3 5 2 2" xfId="1007" xr:uid="{F2266452-CB51-4553-8F92-2040BA795A1E}"/>
    <cellStyle name="Normal 10 2 3 5 2 3" xfId="4334" xr:uid="{74061F0B-0554-438A-B0ED-09B1689AE571}"/>
    <cellStyle name="Normal 10 2 3 5 3" xfId="1008" xr:uid="{09DD16B8-67E3-4A42-B38C-AFDB4A3FB85E}"/>
    <cellStyle name="Normal 10 2 3 5 4" xfId="2532" xr:uid="{80F9A040-5E81-42F8-833D-3ACD3023652E}"/>
    <cellStyle name="Normal 10 2 3 5 4 2" xfId="4565" xr:uid="{BAFCF147-1A1C-4AE2-87FC-CB0FCA71AF98}"/>
    <cellStyle name="Normal 10 2 3 5 4 3" xfId="4677" xr:uid="{9CE5D698-C614-46DF-988B-FEDD7A8DE4E9}"/>
    <cellStyle name="Normal 10 2 3 5 4 4" xfId="4603" xr:uid="{A16F2AD7-38FF-45A4-946A-A701206B0F97}"/>
    <cellStyle name="Normal 10 2 3 6" xfId="1009" xr:uid="{EF93B0BF-8C02-4828-A9DD-927319FE0A6B}"/>
    <cellStyle name="Normal 10 2 3 6 2" xfId="1010" xr:uid="{ABB98A49-FA08-42B2-B59C-8827232A08A8}"/>
    <cellStyle name="Normal 10 2 3 7" xfId="1011" xr:uid="{5718DEF1-7D73-4F04-A19A-ECC5B5606CDA}"/>
    <cellStyle name="Normal 10 2 3 8" xfId="2533" xr:uid="{4277C462-7019-40D3-AAE1-1871BA3A237D}"/>
    <cellStyle name="Normal 10 2 4" xfId="49" xr:uid="{3FFA0297-1F2C-4CB6-9924-2B3C19D82EB0}"/>
    <cellStyle name="Normal 10 2 4 2" xfId="429" xr:uid="{888DDA53-BB9B-47A6-B9BF-C76954DE5C56}"/>
    <cellStyle name="Normal 10 2 4 2 2" xfId="479" xr:uid="{65890D82-8ADD-47A0-A69E-7DBC1461B531}"/>
    <cellStyle name="Normal 10 2 4 2 2 2" xfId="1012" xr:uid="{D5C6A4F5-4174-4F4E-82DC-42246036FF91}"/>
    <cellStyle name="Normal 10 2 4 2 2 2 2" xfId="1013" xr:uid="{BF819410-4364-42BA-B008-B50425724770}"/>
    <cellStyle name="Normal 10 2 4 2 2 3" xfId="1014" xr:uid="{93CF097F-32EF-4BC6-9C3A-8C057D45C9D7}"/>
    <cellStyle name="Normal 10 2 4 2 2 4" xfId="2534" xr:uid="{19CD82E0-7296-46C4-8294-F83A3E78F80C}"/>
    <cellStyle name="Normal 10 2 4 2 3" xfId="1015" xr:uid="{F1162F5F-D534-400D-BBBE-918BA009A8B7}"/>
    <cellStyle name="Normal 10 2 4 2 3 2" xfId="1016" xr:uid="{EF3D9896-D44F-49D9-B523-5643D87E6B50}"/>
    <cellStyle name="Normal 10 2 4 2 4" xfId="1017" xr:uid="{C3064E96-6491-47E0-9855-324BC777E3F4}"/>
    <cellStyle name="Normal 10 2 4 2 5" xfId="2535" xr:uid="{08D99736-1D63-42D6-8DDB-4F2AB087EDA6}"/>
    <cellStyle name="Normal 10 2 4 3" xfId="480" xr:uid="{DACAF5C8-6D53-4667-BB25-8602736AEB94}"/>
    <cellStyle name="Normal 10 2 4 3 2" xfId="1018" xr:uid="{41C1327D-5089-4A7B-A863-058B49692617}"/>
    <cellStyle name="Normal 10 2 4 3 2 2" xfId="1019" xr:uid="{CDB07DC5-999E-4379-9706-9BDA2F291341}"/>
    <cellStyle name="Normal 10 2 4 3 3" xfId="1020" xr:uid="{785C7D86-74B3-4906-8523-BC561D06BE04}"/>
    <cellStyle name="Normal 10 2 4 3 4" xfId="2536" xr:uid="{CE909F96-0C14-456C-93CE-7A0F6FE7B2B4}"/>
    <cellStyle name="Normal 10 2 4 4" xfId="1021" xr:uid="{B46F612E-9D2F-40BE-AA44-D599FB78E0A3}"/>
    <cellStyle name="Normal 10 2 4 4 2" xfId="1022" xr:uid="{70887E48-B212-4308-AD78-D5C77F114D90}"/>
    <cellStyle name="Normal 10 2 4 4 3" xfId="2537" xr:uid="{9C85B3BD-930C-4AFC-9687-D857C435921E}"/>
    <cellStyle name="Normal 10 2 4 4 4" xfId="2538" xr:uid="{181EBEB9-4F00-4CAA-A0CA-666E8C631565}"/>
    <cellStyle name="Normal 10 2 4 5" xfId="1023" xr:uid="{76DE9DE4-4B2B-44FF-8ABE-3C558A228956}"/>
    <cellStyle name="Normal 10 2 4 6" xfId="2539" xr:uid="{3EDE4557-AA63-4DBF-802B-739F222350E4}"/>
    <cellStyle name="Normal 10 2 4 7" xfId="2540" xr:uid="{B93E8088-15AE-488A-B01D-D86D1D92160E}"/>
    <cellStyle name="Normal 10 2 5" xfId="245" xr:uid="{80B8F3AF-8DD8-43CA-948F-5C9AA6F5DC8E}"/>
    <cellStyle name="Normal 10 2 5 2" xfId="481" xr:uid="{D43EA372-9781-4D88-B9CF-13099620F4A1}"/>
    <cellStyle name="Normal 10 2 5 2 2" xfId="482" xr:uid="{0914E68A-ABFE-4557-8E51-C9A04C664A22}"/>
    <cellStyle name="Normal 10 2 5 2 2 2" xfId="1024" xr:uid="{2FDDDA99-211D-4AAD-9DAA-C6871E8A6CA9}"/>
    <cellStyle name="Normal 10 2 5 2 2 2 2" xfId="1025" xr:uid="{35FE69E2-1CFD-4608-8F2C-EBD685198224}"/>
    <cellStyle name="Normal 10 2 5 2 2 3" xfId="1026" xr:uid="{DCAA25C4-1961-4F7B-999C-F9058FFD3CDC}"/>
    <cellStyle name="Normal 10 2 5 2 3" xfId="1027" xr:uid="{1A6973F1-0BFE-4CE8-8F3D-0A2660C214A7}"/>
    <cellStyle name="Normal 10 2 5 2 3 2" xfId="1028" xr:uid="{0987FF30-144E-4262-956F-D5EB549F57D0}"/>
    <cellStyle name="Normal 10 2 5 2 4" xfId="1029" xr:uid="{2AA5AB3C-3D87-4C00-B8F6-F21C71FBEEAC}"/>
    <cellStyle name="Normal 10 2 5 3" xfId="483" xr:uid="{4AE78C0B-28CE-47F7-8235-97082C97EB4E}"/>
    <cellStyle name="Normal 10 2 5 3 2" xfId="1030" xr:uid="{A3022349-5AE5-4199-AA36-844FE7428970}"/>
    <cellStyle name="Normal 10 2 5 3 2 2" xfId="1031" xr:uid="{4AB0ABA0-691D-4D00-B5F4-2EBF6A154870}"/>
    <cellStyle name="Normal 10 2 5 3 3" xfId="1032" xr:uid="{2A20C0DF-865F-405B-ABC8-F77596C741A1}"/>
    <cellStyle name="Normal 10 2 5 3 4" xfId="2541" xr:uid="{4C658563-60A8-4C31-AD4F-55D8A377DDE9}"/>
    <cellStyle name="Normal 10 2 5 4" xfId="1033" xr:uid="{71CB35C5-B7CD-490B-8EB7-5CC650B01F99}"/>
    <cellStyle name="Normal 10 2 5 4 2" xfId="1034" xr:uid="{942D65B6-0DC3-4B86-AE30-29F0A348CFD8}"/>
    <cellStyle name="Normal 10 2 5 5" xfId="1035" xr:uid="{DC24A9C2-19AF-420D-9AE1-D98CF438D346}"/>
    <cellStyle name="Normal 10 2 5 6" xfId="2542" xr:uid="{4668A1FC-1288-4350-94B5-0A965C0C8899}"/>
    <cellStyle name="Normal 10 2 6" xfId="246" xr:uid="{11C5491D-2F73-429A-9F8C-918C4F9E1503}"/>
    <cellStyle name="Normal 10 2 6 2" xfId="484" xr:uid="{E91D244F-088D-4BC2-BDCF-825E2C6E5BF2}"/>
    <cellStyle name="Normal 10 2 6 2 2" xfId="1036" xr:uid="{A1EF448E-0A22-475E-B8CF-18FFF21E9B9F}"/>
    <cellStyle name="Normal 10 2 6 2 2 2" xfId="1037" xr:uid="{D3A46137-88FD-443E-9043-B8AD1E52A491}"/>
    <cellStyle name="Normal 10 2 6 2 3" xfId="1038" xr:uid="{8CA608E4-C56A-435A-A857-CD86CD3C8AEB}"/>
    <cellStyle name="Normal 10 2 6 2 4" xfId="2543" xr:uid="{93A51380-01E3-4932-8278-3311797694FB}"/>
    <cellStyle name="Normal 10 2 6 3" xfId="1039" xr:uid="{2CE9B80D-C3C4-4FC0-B652-53F41796C2C3}"/>
    <cellStyle name="Normal 10 2 6 3 2" xfId="1040" xr:uid="{722C7CE4-4ECC-470B-BF4D-31A171B3968B}"/>
    <cellStyle name="Normal 10 2 6 4" xfId="1041" xr:uid="{999251B7-2699-4F53-BF14-BCD7E3B1AB21}"/>
    <cellStyle name="Normal 10 2 6 5" xfId="2544" xr:uid="{FBB6F95A-07AB-49B2-8B87-83F56720C57D}"/>
    <cellStyle name="Normal 10 2 7" xfId="485" xr:uid="{13D2E54F-8DCD-4652-83A1-91DF1CC9F9F4}"/>
    <cellStyle name="Normal 10 2 7 2" xfId="1042" xr:uid="{A476B538-A613-4D79-BD95-54F5C45B34E5}"/>
    <cellStyle name="Normal 10 2 7 2 2" xfId="1043" xr:uid="{AEF7EE51-4EFC-4360-9743-BD225653A3CE}"/>
    <cellStyle name="Normal 10 2 7 2 3" xfId="4332" xr:uid="{76B38B51-D560-4B00-BC3B-682C0C74D697}"/>
    <cellStyle name="Normal 10 2 7 3" xfId="1044" xr:uid="{0DE6036B-6B2B-4D0C-ADB6-D6E80C0D78B5}"/>
    <cellStyle name="Normal 10 2 7 4" xfId="2545" xr:uid="{98B805A6-54B8-4F96-B578-6F2220A9442C}"/>
    <cellStyle name="Normal 10 2 7 4 2" xfId="4563" xr:uid="{386D8530-E8D3-41AE-8A10-BCEF5F34805B}"/>
    <cellStyle name="Normal 10 2 7 4 3" xfId="4678" xr:uid="{28F6CFB9-EC43-4670-A2C8-86CA0DD22231}"/>
    <cellStyle name="Normal 10 2 7 4 4" xfId="4601" xr:uid="{699041C3-1B66-4771-A0CF-CEDB9D87F72E}"/>
    <cellStyle name="Normal 10 2 8" xfId="1045" xr:uid="{1D4D3196-82C5-4B9E-BB0D-441AFA1B4360}"/>
    <cellStyle name="Normal 10 2 8 2" xfId="1046" xr:uid="{CE9FD85A-EFA1-44D0-92BB-585D4D507FE6}"/>
    <cellStyle name="Normal 10 2 8 3" xfId="2546" xr:uid="{3046F8C1-AEF6-490F-9EF1-CB8845F9366A}"/>
    <cellStyle name="Normal 10 2 8 4" xfId="2547" xr:uid="{1FC2A7B9-E842-4202-9830-2B69BD82406E}"/>
    <cellStyle name="Normal 10 2 9" xfId="1047" xr:uid="{C030AE83-25F9-458B-8CDF-39685625B785}"/>
    <cellStyle name="Normal 10 3" xfId="50" xr:uid="{49C2F403-B62F-475E-9C84-7BC2781086E8}"/>
    <cellStyle name="Normal 10 3 10" xfId="2548" xr:uid="{12C3BD5D-FACB-465C-86A3-F72B69821831}"/>
    <cellStyle name="Normal 10 3 11" xfId="2549" xr:uid="{8BA376AA-E8B5-472F-9501-2BE70EE67086}"/>
    <cellStyle name="Normal 10 3 2" xfId="51" xr:uid="{4257B65E-F877-4C21-BA73-D920B2A5EA81}"/>
    <cellStyle name="Normal 10 3 2 2" xfId="52" xr:uid="{907BBB4B-A640-43F6-B7FA-E3D1BF090870}"/>
    <cellStyle name="Normal 10 3 2 2 2" xfId="247" xr:uid="{BE8E349F-66F9-4027-9196-D9BAEAB6136B}"/>
    <cellStyle name="Normal 10 3 2 2 2 2" xfId="486" xr:uid="{43F0FA83-2081-4B6D-AB70-4539A369B690}"/>
    <cellStyle name="Normal 10 3 2 2 2 2 2" xfId="1048" xr:uid="{6BD91DA4-9BA3-471A-842D-42A7ACCDAF5F}"/>
    <cellStyle name="Normal 10 3 2 2 2 2 2 2" xfId="1049" xr:uid="{6F974827-9697-4F03-811D-F36B67BB623C}"/>
    <cellStyle name="Normal 10 3 2 2 2 2 3" xfId="1050" xr:uid="{038EAD66-E9F5-4ADA-B714-FA8CA84685A1}"/>
    <cellStyle name="Normal 10 3 2 2 2 2 4" xfId="2550" xr:uid="{98E7FC5C-74B7-4875-A7B9-C61A69441192}"/>
    <cellStyle name="Normal 10 3 2 2 2 3" xfId="1051" xr:uid="{010D24E6-C15F-4FE5-94DD-1BC689C7EBB6}"/>
    <cellStyle name="Normal 10 3 2 2 2 3 2" xfId="1052" xr:uid="{B575BC65-62D5-4F8B-84E8-8CE1074E412A}"/>
    <cellStyle name="Normal 10 3 2 2 2 3 3" xfId="2551" xr:uid="{DB6C699E-CC59-4EFE-9714-6662B3BADA39}"/>
    <cellStyle name="Normal 10 3 2 2 2 3 4" xfId="2552" xr:uid="{9A2B0195-13B4-49BD-ABBE-A7B9C8D4ABC7}"/>
    <cellStyle name="Normal 10 3 2 2 2 4" xfId="1053" xr:uid="{681CDEB0-91DA-41D0-AA1D-9AA2ABD31F50}"/>
    <cellStyle name="Normal 10 3 2 2 2 5" xfId="2553" xr:uid="{22497ECD-99E9-4B24-BF02-93C052FAC0A3}"/>
    <cellStyle name="Normal 10 3 2 2 2 6" xfId="2554" xr:uid="{4EEF8609-8588-4F5C-A544-A99C03C95147}"/>
    <cellStyle name="Normal 10 3 2 2 3" xfId="487" xr:uid="{B83545BF-6C07-43C7-80B9-288FD38B36C4}"/>
    <cellStyle name="Normal 10 3 2 2 3 2" xfId="1054" xr:uid="{2A0D7DB5-2AE4-4E8C-92C9-2111905D9F61}"/>
    <cellStyle name="Normal 10 3 2 2 3 2 2" xfId="1055" xr:uid="{9281A50F-BBD5-4A32-8992-D22DA8E2FB91}"/>
    <cellStyle name="Normal 10 3 2 2 3 2 3" xfId="2555" xr:uid="{283C94F6-458B-44ED-956D-4BA726BAF351}"/>
    <cellStyle name="Normal 10 3 2 2 3 2 4" xfId="2556" xr:uid="{B1312B71-319F-4426-83B8-3C38C8291F88}"/>
    <cellStyle name="Normal 10 3 2 2 3 3" xfId="1056" xr:uid="{B825A5EC-DAD8-488E-B1B2-2B61B3CA2DFF}"/>
    <cellStyle name="Normal 10 3 2 2 3 4" xfId="2557" xr:uid="{8E0EEB48-C008-4CB7-9C4B-2192AE8B0CF4}"/>
    <cellStyle name="Normal 10 3 2 2 3 5" xfId="2558" xr:uid="{47F8A68A-3CE1-4F29-8677-FED3E4B9A0C6}"/>
    <cellStyle name="Normal 10 3 2 2 4" xfId="1057" xr:uid="{565D6877-C91B-46AA-9623-C8976030D0B7}"/>
    <cellStyle name="Normal 10 3 2 2 4 2" xfId="1058" xr:uid="{B37E8D72-3EE2-4AC4-8708-F83CEF28FD7A}"/>
    <cellStyle name="Normal 10 3 2 2 4 3" xfId="2559" xr:uid="{D9E3C7DF-8FA2-4472-801A-64D69C9B6D70}"/>
    <cellStyle name="Normal 10 3 2 2 4 4" xfId="2560" xr:uid="{8BA74401-50D0-4E27-A282-7753521F1C22}"/>
    <cellStyle name="Normal 10 3 2 2 5" xfId="1059" xr:uid="{678754AF-085B-42A5-851F-75F949D4ABB4}"/>
    <cellStyle name="Normal 10 3 2 2 5 2" xfId="2561" xr:uid="{446DF8FE-EA2E-4FB8-83C2-C4D0392BFFBA}"/>
    <cellStyle name="Normal 10 3 2 2 5 3" xfId="2562" xr:uid="{7407022A-E4EB-43E9-814D-D5318A033C48}"/>
    <cellStyle name="Normal 10 3 2 2 5 4" xfId="2563" xr:uid="{C235ED9C-6E64-4979-9771-5FBB0EA548CC}"/>
    <cellStyle name="Normal 10 3 2 2 6" xfId="2564" xr:uid="{3FCC3822-82B9-4BCB-8F3D-8DC3E5D3E382}"/>
    <cellStyle name="Normal 10 3 2 2 7" xfId="2565" xr:uid="{4C977597-F9AB-49F6-A770-384FBA637C9B}"/>
    <cellStyle name="Normal 10 3 2 2 8" xfId="2566" xr:uid="{611211AE-9A79-43B4-A37C-69807F4ED672}"/>
    <cellStyle name="Normal 10 3 2 3" xfId="248" xr:uid="{FD868D07-F0D7-46A1-89CC-5B248BEAF78C}"/>
    <cellStyle name="Normal 10 3 2 3 2" xfId="488" xr:uid="{95EBB733-93DF-49BD-B977-941F6FADC1AC}"/>
    <cellStyle name="Normal 10 3 2 3 2 2" xfId="489" xr:uid="{C87BE125-291C-4AE1-BD18-2A84B4C95189}"/>
    <cellStyle name="Normal 10 3 2 3 2 2 2" xfId="1060" xr:uid="{1A84B985-310E-4595-B697-50941DA7867E}"/>
    <cellStyle name="Normal 10 3 2 3 2 2 2 2" xfId="1061" xr:uid="{BF816833-A0E8-4F8B-847A-06C922498C8F}"/>
    <cellStyle name="Normal 10 3 2 3 2 2 3" xfId="1062" xr:uid="{CD7B86DE-FBF2-4D77-8AFE-B061FFC29EA1}"/>
    <cellStyle name="Normal 10 3 2 3 2 3" xfId="1063" xr:uid="{B14A0B86-0001-428B-9014-27E44A2AE8BD}"/>
    <cellStyle name="Normal 10 3 2 3 2 3 2" xfId="1064" xr:uid="{378EEFFC-931A-4289-B5DD-D922FA4C3049}"/>
    <cellStyle name="Normal 10 3 2 3 2 4" xfId="1065" xr:uid="{5FD761A0-9E9E-40FD-A160-3A93C990141B}"/>
    <cellStyle name="Normal 10 3 2 3 3" xfId="490" xr:uid="{4C74880B-1F26-43B4-8D4E-E8383CDB7BBC}"/>
    <cellStyle name="Normal 10 3 2 3 3 2" xfId="1066" xr:uid="{68341044-1CA7-4F64-93F5-0825D1147236}"/>
    <cellStyle name="Normal 10 3 2 3 3 2 2" xfId="1067" xr:uid="{6F02B849-DDCD-4C6F-AD3A-DB59C7599F29}"/>
    <cellStyle name="Normal 10 3 2 3 3 3" xfId="1068" xr:uid="{8BB4D794-CB74-42CA-8387-E532FD34F1E3}"/>
    <cellStyle name="Normal 10 3 2 3 3 4" xfId="2567" xr:uid="{ECFCFFD9-94C2-47DC-8A84-4DEB497E3F23}"/>
    <cellStyle name="Normal 10 3 2 3 4" xfId="1069" xr:uid="{9D8AC707-DC86-4B64-B1D6-7CA9A803AC32}"/>
    <cellStyle name="Normal 10 3 2 3 4 2" xfId="1070" xr:uid="{5D1567B5-26D0-4492-B757-843402BC2E5B}"/>
    <cellStyle name="Normal 10 3 2 3 5" xfId="1071" xr:uid="{21950196-1EA4-4826-9C14-27F13CA0EACE}"/>
    <cellStyle name="Normal 10 3 2 3 6" xfId="2568" xr:uid="{72551D27-93A1-4DE0-84AC-A6CFE34D6DA0}"/>
    <cellStyle name="Normal 10 3 2 4" xfId="249" xr:uid="{08E61AB6-6409-409B-ACEA-7637DB189410}"/>
    <cellStyle name="Normal 10 3 2 4 2" xfId="491" xr:uid="{EF86626C-6FD6-44D3-8BE5-66EE94D2704C}"/>
    <cellStyle name="Normal 10 3 2 4 2 2" xfId="1072" xr:uid="{437B3D34-8AAE-4BBA-8292-BE7FB19AB6FA}"/>
    <cellStyle name="Normal 10 3 2 4 2 2 2" xfId="1073" xr:uid="{AD695160-AACB-4FE0-A797-D9ED8F18E6BE}"/>
    <cellStyle name="Normal 10 3 2 4 2 3" xfId="1074" xr:uid="{492BFB2E-D5B1-4677-867B-89F8B3FCDCB7}"/>
    <cellStyle name="Normal 10 3 2 4 2 4" xfId="2569" xr:uid="{A17B2F7C-15DA-4F7D-8256-FD123E606A8C}"/>
    <cellStyle name="Normal 10 3 2 4 3" xfId="1075" xr:uid="{46AD5F7D-1FFC-4DEA-B6CF-4C9EDB779A2E}"/>
    <cellStyle name="Normal 10 3 2 4 3 2" xfId="1076" xr:uid="{B2DFD432-A08B-4A2F-9A6B-3329E13C5EF0}"/>
    <cellStyle name="Normal 10 3 2 4 4" xfId="1077" xr:uid="{61F82AAC-29F6-4A03-B67E-6C1012B90308}"/>
    <cellStyle name="Normal 10 3 2 4 5" xfId="2570" xr:uid="{298FCDE0-CE61-45E7-A065-EC12296BBB4D}"/>
    <cellStyle name="Normal 10 3 2 5" xfId="251" xr:uid="{AD6EC9C0-031E-4242-B7FB-02CBAD2DBBE4}"/>
    <cellStyle name="Normal 10 3 2 5 2" xfId="1078" xr:uid="{A5B22378-79C4-436B-941D-CE10738C5B61}"/>
    <cellStyle name="Normal 10 3 2 5 2 2" xfId="1079" xr:uid="{468F708B-4509-4134-887A-2AA4A29E9BD7}"/>
    <cellStyle name="Normal 10 3 2 5 3" xfId="1080" xr:uid="{21C064DA-E908-4AF9-9BF4-39BCB37AC21E}"/>
    <cellStyle name="Normal 10 3 2 5 4" xfId="2571" xr:uid="{FDE3EBC4-2A8C-4745-890B-1C9335671B3A}"/>
    <cellStyle name="Normal 10 3 2 6" xfId="1081" xr:uid="{05BDEAC9-455C-4D63-9606-F4A98D72BED5}"/>
    <cellStyle name="Normal 10 3 2 6 2" xfId="1082" xr:uid="{B571DB97-384C-4F46-83B4-E02C4B661986}"/>
    <cellStyle name="Normal 10 3 2 6 3" xfId="2572" xr:uid="{18B50A23-5031-459C-90AA-84BA846791CE}"/>
    <cellStyle name="Normal 10 3 2 6 4" xfId="2573" xr:uid="{E1E540D8-E90A-4821-86BE-6518A0338F39}"/>
    <cellStyle name="Normal 10 3 2 7" xfId="1083" xr:uid="{F5450173-DA46-4CE5-8861-ABDE508C3952}"/>
    <cellStyle name="Normal 10 3 2 8" xfId="2574" xr:uid="{A669CC92-E6D2-42B6-97FE-55EA2C5D1866}"/>
    <cellStyle name="Normal 10 3 2 9" xfId="2575" xr:uid="{80051F4A-4397-4DA9-9D0D-EEB0FF61D10C}"/>
    <cellStyle name="Normal 10 3 3" xfId="53" xr:uid="{7CF059BC-E74F-4913-9A2B-290123A56514}"/>
    <cellStyle name="Normal 10 3 3 2" xfId="54" xr:uid="{8F7A993C-42F1-4498-BDB2-D729218A2DE4}"/>
    <cellStyle name="Normal 10 3 3 2 2" xfId="492" xr:uid="{74183731-C1F6-4681-83BF-522320F8EDE1}"/>
    <cellStyle name="Normal 10 3 3 2 2 2" xfId="1084" xr:uid="{000B7F94-0D78-4414-B955-9AB6780617AE}"/>
    <cellStyle name="Normal 10 3 3 2 2 2 2" xfId="1085" xr:uid="{DA8CFE80-E2C4-4164-8154-E580E1AA3A39}"/>
    <cellStyle name="Normal 10 3 3 2 2 2 2 2" xfId="4445" xr:uid="{BFB847AA-0AC4-49C9-9C3F-77C5A4BBD9BE}"/>
    <cellStyle name="Normal 10 3 3 2 2 2 3" xfId="4446" xr:uid="{7C20B65C-44D7-4389-AE7B-0120CA58ACC5}"/>
    <cellStyle name="Normal 10 3 3 2 2 3" xfId="1086" xr:uid="{92712B7F-3C3F-463F-B2DC-A3F5CBFE702C}"/>
    <cellStyle name="Normal 10 3 3 2 2 3 2" xfId="4447" xr:uid="{A747C333-C72F-45E2-89F7-660860A2CCB6}"/>
    <cellStyle name="Normal 10 3 3 2 2 4" xfId="2576" xr:uid="{CC462220-C2C1-4F0E-8ED2-8FB99A160D05}"/>
    <cellStyle name="Normal 10 3 3 2 3" xfId="1087" xr:uid="{FAD010AC-54BA-4920-97E9-73CF8DCDB416}"/>
    <cellStyle name="Normal 10 3 3 2 3 2" xfId="1088" xr:uid="{D7621959-612E-49B9-BEA4-D04A6F2BD444}"/>
    <cellStyle name="Normal 10 3 3 2 3 2 2" xfId="4448" xr:uid="{100B6892-53C6-407A-B30F-356BD6CAA971}"/>
    <cellStyle name="Normal 10 3 3 2 3 3" xfId="2577" xr:uid="{9A05909B-C060-46F6-AEDE-86AAB690E669}"/>
    <cellStyle name="Normal 10 3 3 2 3 4" xfId="2578" xr:uid="{7333CC99-FF9D-4E96-8B9E-DBFCC38C8FDF}"/>
    <cellStyle name="Normal 10 3 3 2 4" xfId="1089" xr:uid="{22D9A764-F384-4BE6-B165-4E393E8D16A3}"/>
    <cellStyle name="Normal 10 3 3 2 4 2" xfId="4449" xr:uid="{2F9CB04E-1742-427A-B2BA-831DBCCF4C38}"/>
    <cellStyle name="Normal 10 3 3 2 5" xfId="2579" xr:uid="{62624B1E-34BF-4E4A-8ECC-45668C3E597E}"/>
    <cellStyle name="Normal 10 3 3 2 6" xfId="2580" xr:uid="{D6ECE123-45F2-43C1-B0F1-5FCE2A5C5EB3}"/>
    <cellStyle name="Normal 10 3 3 3" xfId="252" xr:uid="{37B3C552-2B2E-4217-A0E8-4B1420FDAAFD}"/>
    <cellStyle name="Normal 10 3 3 3 2" xfId="1090" xr:uid="{741BE8E6-347C-4171-BB57-1913F35063DD}"/>
    <cellStyle name="Normal 10 3 3 3 2 2" xfId="1091" xr:uid="{2EB5B641-5494-4106-B92F-943F5CE34550}"/>
    <cellStyle name="Normal 10 3 3 3 2 2 2" xfId="4450" xr:uid="{8B4B85BD-F7BD-4B11-A8B0-28019A0610D2}"/>
    <cellStyle name="Normal 10 3 3 3 2 3" xfId="2581" xr:uid="{B08B12E0-AF06-47EF-A97D-DEE254518E55}"/>
    <cellStyle name="Normal 10 3 3 3 2 4" xfId="2582" xr:uid="{140356F7-F785-4CE8-92BF-92FE8DAF6A9D}"/>
    <cellStyle name="Normal 10 3 3 3 3" xfId="1092" xr:uid="{2CACB8D6-354E-4F0F-A93A-366C3E1ED153}"/>
    <cellStyle name="Normal 10 3 3 3 3 2" xfId="4451" xr:uid="{4544A3EE-9E95-4E96-BB36-757C7519121B}"/>
    <cellStyle name="Normal 10 3 3 3 4" xfId="2583" xr:uid="{4D2EB877-706B-4479-A138-00A0B05D5A94}"/>
    <cellStyle name="Normal 10 3 3 3 5" xfId="2584" xr:uid="{4FE32478-01AA-4B4F-A8CC-B4F61019C3A3}"/>
    <cellStyle name="Normal 10 3 3 4" xfId="1093" xr:uid="{7D20D3A0-8A55-4AE1-8830-5E2D7624F985}"/>
    <cellStyle name="Normal 10 3 3 4 2" xfId="1094" xr:uid="{8013D6E5-0A20-4108-A7D8-B660E4DE9B0F}"/>
    <cellStyle name="Normal 10 3 3 4 2 2" xfId="4452" xr:uid="{AD4C777C-A31F-4354-9CED-A475B86D78D7}"/>
    <cellStyle name="Normal 10 3 3 4 3" xfId="2585" xr:uid="{DD4BCE2E-A3E0-40AF-AFAC-0207313C8AFC}"/>
    <cellStyle name="Normal 10 3 3 4 4" xfId="2586" xr:uid="{DF81AFC2-830A-4374-A520-1C61385123AE}"/>
    <cellStyle name="Normal 10 3 3 5" xfId="1095" xr:uid="{719DA281-AD9B-43E9-99A4-2A9AD38251AF}"/>
    <cellStyle name="Normal 10 3 3 5 2" xfId="2587" xr:uid="{04A0EDE7-F004-46AC-9CE5-EE1709777430}"/>
    <cellStyle name="Normal 10 3 3 5 3" xfId="2588" xr:uid="{B8F3A95A-294B-4AC8-853A-3BDE94B6C771}"/>
    <cellStyle name="Normal 10 3 3 5 4" xfId="2589" xr:uid="{C557B906-4FE7-45DF-8187-07722978B70C}"/>
    <cellStyle name="Normal 10 3 3 6" xfId="2590" xr:uid="{3B08FDC2-F0A7-4AF4-A499-4CD19ECF7580}"/>
    <cellStyle name="Normal 10 3 3 7" xfId="2591" xr:uid="{342DA84B-61B6-48FE-825D-11F37B417217}"/>
    <cellStyle name="Normal 10 3 3 8" xfId="2592" xr:uid="{D18B8116-0A44-4944-B1BB-48460D1DD812}"/>
    <cellStyle name="Normal 10 3 4" xfId="55" xr:uid="{E60FEE74-77D3-43FB-8BD3-CC7A0C0ACD17}"/>
    <cellStyle name="Normal 10 3 4 2" xfId="493" xr:uid="{68E73887-7CDB-49A8-AEB9-FC4E1712CD2A}"/>
    <cellStyle name="Normal 10 3 4 2 2" xfId="494" xr:uid="{00CC66F7-B188-403B-94BE-74927A39A99C}"/>
    <cellStyle name="Normal 10 3 4 2 2 2" xfId="1096" xr:uid="{E4729D7B-720F-49C3-97E7-0244295BF403}"/>
    <cellStyle name="Normal 10 3 4 2 2 2 2" xfId="1097" xr:uid="{C4AD001F-FA1E-41EA-963A-00D8DEFE2186}"/>
    <cellStyle name="Normal 10 3 4 2 2 3" xfId="1098" xr:uid="{C22D32F0-CFB3-4DED-88E9-2E0CC22DA602}"/>
    <cellStyle name="Normal 10 3 4 2 2 4" xfId="2593" xr:uid="{ABC007A5-CCBA-4CEE-9126-E166ACC04521}"/>
    <cellStyle name="Normal 10 3 4 2 3" xfId="1099" xr:uid="{7BF6F8A1-FBF1-44C2-A1DC-AFABD60B85D7}"/>
    <cellStyle name="Normal 10 3 4 2 3 2" xfId="1100" xr:uid="{DEE06BEE-4E5F-4CB0-9713-9FEF57001881}"/>
    <cellStyle name="Normal 10 3 4 2 4" xfId="1101" xr:uid="{4CCDCACE-C180-4D0F-85C1-2F93347CF918}"/>
    <cellStyle name="Normal 10 3 4 2 5" xfId="2594" xr:uid="{C9BB4384-B23F-410D-B068-0F01B1B8D5AF}"/>
    <cellStyle name="Normal 10 3 4 3" xfId="495" xr:uid="{EF861099-2258-4B69-B4AF-907F5501E0BD}"/>
    <cellStyle name="Normal 10 3 4 3 2" xfId="1102" xr:uid="{5FFEAA23-E955-4BAD-BC14-1A322BF03F78}"/>
    <cellStyle name="Normal 10 3 4 3 2 2" xfId="1103" xr:uid="{FB497DCD-2DE8-4B55-9C4A-A1F36B231E3B}"/>
    <cellStyle name="Normal 10 3 4 3 3" xfId="1104" xr:uid="{DE77012E-8474-405E-A48C-0705D8C3D889}"/>
    <cellStyle name="Normal 10 3 4 3 4" xfId="2595" xr:uid="{0E4BF91C-D42D-4558-BFE0-D5A8A19505F6}"/>
    <cellStyle name="Normal 10 3 4 4" xfId="1105" xr:uid="{54F50641-9E22-4E56-B9EB-BBE834029CF6}"/>
    <cellStyle name="Normal 10 3 4 4 2" xfId="1106" xr:uid="{4EE9E9C7-7F14-4E08-AC02-5AC69DC51F19}"/>
    <cellStyle name="Normal 10 3 4 4 3" xfId="2596" xr:uid="{6E56BD3B-20AD-4F0A-AA9E-55129AF09134}"/>
    <cellStyle name="Normal 10 3 4 4 4" xfId="2597" xr:uid="{61688384-87D4-4350-B26F-7CAE6CAAB742}"/>
    <cellStyle name="Normal 10 3 4 5" xfId="1107" xr:uid="{90EDB316-D1CB-463C-8247-7A7537FB66A3}"/>
    <cellStyle name="Normal 10 3 4 6" xfId="2598" xr:uid="{905ECBBE-6E2F-4C98-B0A0-134646062DF2}"/>
    <cellStyle name="Normal 10 3 4 7" xfId="2599" xr:uid="{1E89EED7-7291-4BFF-8EBA-5BFDD77CC01D}"/>
    <cellStyle name="Normal 10 3 5" xfId="253" xr:uid="{4F8FE823-E83B-47AF-B9B5-AA58A58016CB}"/>
    <cellStyle name="Normal 10 3 5 2" xfId="496" xr:uid="{5138E79E-94D7-4C39-9B9A-2FC0304D63EB}"/>
    <cellStyle name="Normal 10 3 5 2 2" xfId="1108" xr:uid="{16BE7117-6E93-491E-B809-C9C4A6514006}"/>
    <cellStyle name="Normal 10 3 5 2 2 2" xfId="1109" xr:uid="{5DDE3670-896F-45AC-9849-887C20A96C57}"/>
    <cellStyle name="Normal 10 3 5 2 3" xfId="1110" xr:uid="{2F491C82-634A-44A7-9597-18B130B51B6A}"/>
    <cellStyle name="Normal 10 3 5 2 4" xfId="2600" xr:uid="{DD8A1814-06FB-4BCF-9927-9EB2047546C2}"/>
    <cellStyle name="Normal 10 3 5 3" xfId="1111" xr:uid="{CF22C09A-05C4-4303-A935-41CDA83C67BC}"/>
    <cellStyle name="Normal 10 3 5 3 2" xfId="1112" xr:uid="{231E0325-148F-4093-8122-83FBD3C27726}"/>
    <cellStyle name="Normal 10 3 5 3 3" xfId="2601" xr:uid="{78382758-63AC-4F11-A98C-C9D8FB5767B1}"/>
    <cellStyle name="Normal 10 3 5 3 4" xfId="2602" xr:uid="{97E47E36-9656-4D0C-AA94-BBEA6B0DAD8C}"/>
    <cellStyle name="Normal 10 3 5 4" xfId="1113" xr:uid="{6D623358-E711-460B-8E0E-8600CA4E9C27}"/>
    <cellStyle name="Normal 10 3 5 5" xfId="2603" xr:uid="{0995CB7E-0B15-4796-B79D-49E7E7231555}"/>
    <cellStyle name="Normal 10 3 5 6" xfId="2604" xr:uid="{F4D24F9F-04D0-4C81-975D-5991B7691F15}"/>
    <cellStyle name="Normal 10 3 6" xfId="254" xr:uid="{5D2CB8E2-F922-422D-8874-124F3EEC4B17}"/>
    <cellStyle name="Normal 10 3 6 2" xfId="1114" xr:uid="{47700C16-3714-4B51-98E9-B4FEE9A82656}"/>
    <cellStyle name="Normal 10 3 6 2 2" xfId="1115" xr:uid="{39929652-806F-4D17-9850-AACAC61DCB4A}"/>
    <cellStyle name="Normal 10 3 6 2 3" xfId="2605" xr:uid="{E9E193F8-FDF1-4C97-BE5A-4E80073E1A2E}"/>
    <cellStyle name="Normal 10 3 6 2 4" xfId="2606" xr:uid="{C0D7C106-F52E-44EB-9CC7-921EDFE2286B}"/>
    <cellStyle name="Normal 10 3 6 3" xfId="1116" xr:uid="{FF3DF28D-65FA-441B-9F7B-D250E7AA9689}"/>
    <cellStyle name="Normal 10 3 6 4" xfId="2607" xr:uid="{7CA44674-5110-4480-96D7-89BA6F7CA0AA}"/>
    <cellStyle name="Normal 10 3 6 5" xfId="2608" xr:uid="{8002296F-8F21-4180-B0CB-9773BBFE7315}"/>
    <cellStyle name="Normal 10 3 7" xfId="1117" xr:uid="{B5AE5395-2F92-42ED-BDE8-6F18C0CDCA4D}"/>
    <cellStyle name="Normal 10 3 7 2" xfId="1118" xr:uid="{0B85CB01-3566-405F-8D8E-6F347D63FB4A}"/>
    <cellStyle name="Normal 10 3 7 3" xfId="2609" xr:uid="{5EDD7860-2D2D-4E8E-A7B8-F3C4D2255861}"/>
    <cellStyle name="Normal 10 3 7 4" xfId="2610" xr:uid="{D940A9AA-FD16-4B04-8346-F0691C236041}"/>
    <cellStyle name="Normal 10 3 8" xfId="1119" xr:uid="{C0D09D3F-907E-4C3E-BDE0-A42BF8397893}"/>
    <cellStyle name="Normal 10 3 8 2" xfId="2611" xr:uid="{184F4891-DFFB-4DF7-B97A-1F9B2E68C841}"/>
    <cellStyle name="Normal 10 3 8 3" xfId="2612" xr:uid="{6BB63F0E-B80D-465B-BADF-5C579662326E}"/>
    <cellStyle name="Normal 10 3 8 4" xfId="2613" xr:uid="{A6410A95-55CB-46C0-B24F-1F36A55AEFB6}"/>
    <cellStyle name="Normal 10 3 9" xfId="2614" xr:uid="{B67DA553-DC24-458D-B041-E21E3BD76A0E}"/>
    <cellStyle name="Normal 10 4" xfId="56" xr:uid="{5F6B7010-928A-43AF-9D95-7A7FD404791C}"/>
    <cellStyle name="Normal 10 4 10" xfId="2615" xr:uid="{3BDF3970-5B36-4FC2-9E48-531E6EBF0E31}"/>
    <cellStyle name="Normal 10 4 11" xfId="2616" xr:uid="{B719352C-F231-4E48-9902-512917C01CDD}"/>
    <cellStyle name="Normal 10 4 2" xfId="57" xr:uid="{48D9466C-91B1-49A8-BB38-C9BD925F6B9F}"/>
    <cellStyle name="Normal 10 4 2 2" xfId="255" xr:uid="{3447F0C4-B36C-410C-ACFD-C8C50BB4A6DE}"/>
    <cellStyle name="Normal 10 4 2 2 2" xfId="497" xr:uid="{464679AA-7750-4A18-9C0F-B04AF41DA43D}"/>
    <cellStyle name="Normal 10 4 2 2 2 2" xfId="498" xr:uid="{E7E7AF53-BD8F-429E-AE66-634ED351756B}"/>
    <cellStyle name="Normal 10 4 2 2 2 2 2" xfId="1120" xr:uid="{8B50BAB4-8DE7-4AF8-8A9E-F1028847E119}"/>
    <cellStyle name="Normal 10 4 2 2 2 2 3" xfId="2617" xr:uid="{FDC2F3F5-CB43-45E2-8DD7-0F8C625947A9}"/>
    <cellStyle name="Normal 10 4 2 2 2 2 4" xfId="2618" xr:uid="{5B89E24C-0B49-434D-92FE-81464126C002}"/>
    <cellStyle name="Normal 10 4 2 2 2 3" xfId="1121" xr:uid="{72CCAB49-5115-4919-9703-98DFB3DCE28C}"/>
    <cellStyle name="Normal 10 4 2 2 2 3 2" xfId="2619" xr:uid="{6338417F-C9C5-439B-8034-1343D5959743}"/>
    <cellStyle name="Normal 10 4 2 2 2 3 3" xfId="2620" xr:uid="{FA6EFD63-A324-4872-8B78-C4184BC03453}"/>
    <cellStyle name="Normal 10 4 2 2 2 3 4" xfId="2621" xr:uid="{80058B78-15C0-4C98-86DA-66FCB5A51EAD}"/>
    <cellStyle name="Normal 10 4 2 2 2 4" xfId="2622" xr:uid="{11660803-F1E7-40CE-B54F-918223BE3F7E}"/>
    <cellStyle name="Normal 10 4 2 2 2 5" xfId="2623" xr:uid="{4BFCEE74-421C-414C-940E-4E81243C5A42}"/>
    <cellStyle name="Normal 10 4 2 2 2 6" xfId="2624" xr:uid="{996D11D8-E5AC-4713-BD4E-2C93D6B2584D}"/>
    <cellStyle name="Normal 10 4 2 2 3" xfId="499" xr:uid="{93C78046-4B1B-4B53-8E3B-28D8F589E6C4}"/>
    <cellStyle name="Normal 10 4 2 2 3 2" xfId="1122" xr:uid="{B2034849-3FEA-4BD4-BC69-2892E7283470}"/>
    <cellStyle name="Normal 10 4 2 2 3 2 2" xfId="2625" xr:uid="{63D37EE5-131D-451A-BDFC-F6C803C0F739}"/>
    <cellStyle name="Normal 10 4 2 2 3 2 3" xfId="2626" xr:uid="{7A7BEA1A-AD5F-4093-854D-9DDD74F298E7}"/>
    <cellStyle name="Normal 10 4 2 2 3 2 4" xfId="2627" xr:uid="{7FAB4360-803C-4F6E-85CC-67B01E8CC9AE}"/>
    <cellStyle name="Normal 10 4 2 2 3 3" xfId="2628" xr:uid="{91A7EC1E-CC31-4AAF-A8C7-4E63698B89B9}"/>
    <cellStyle name="Normal 10 4 2 2 3 4" xfId="2629" xr:uid="{4FABBA68-DD29-495C-B0F0-CAA8892D2972}"/>
    <cellStyle name="Normal 10 4 2 2 3 5" xfId="2630" xr:uid="{61A9F8E0-A478-4815-8FAC-9B1FE76E878B}"/>
    <cellStyle name="Normal 10 4 2 2 4" xfId="1123" xr:uid="{F21402F8-7839-4E18-B53A-4872693C863F}"/>
    <cellStyle name="Normal 10 4 2 2 4 2" xfId="2631" xr:uid="{A8EA5122-2592-428F-B3A8-CAC905C71F7D}"/>
    <cellStyle name="Normal 10 4 2 2 4 3" xfId="2632" xr:uid="{381FBC5D-E140-4B02-ADFC-353EB5A75AF9}"/>
    <cellStyle name="Normal 10 4 2 2 4 4" xfId="2633" xr:uid="{F38C3553-5778-44FC-A748-62B7B08D66A4}"/>
    <cellStyle name="Normal 10 4 2 2 5" xfId="2634" xr:uid="{88CB9A64-1C21-4F98-9936-DC7B31A6389A}"/>
    <cellStyle name="Normal 10 4 2 2 5 2" xfId="2635" xr:uid="{E414E4FE-0133-404F-852C-1F0FF073B3E9}"/>
    <cellStyle name="Normal 10 4 2 2 5 3" xfId="2636" xr:uid="{997CB0B9-EB7C-43BD-9194-6147140C627C}"/>
    <cellStyle name="Normal 10 4 2 2 5 4" xfId="2637" xr:uid="{EE0EABA5-5934-4C9C-B85E-F84F8241E534}"/>
    <cellStyle name="Normal 10 4 2 2 6" xfId="2638" xr:uid="{F7953B84-AAF3-4314-85D1-A6DE676216D1}"/>
    <cellStyle name="Normal 10 4 2 2 7" xfId="2639" xr:uid="{24A9E6B2-546F-491F-8F6D-D24EF99C683F}"/>
    <cellStyle name="Normal 10 4 2 2 8" xfId="2640" xr:uid="{79E01147-107B-428B-96C1-8BC133C9DD13}"/>
    <cellStyle name="Normal 10 4 2 3" xfId="500" xr:uid="{48CF1CE8-BA28-48B8-9C96-E2B36A299734}"/>
    <cellStyle name="Normal 10 4 2 3 2" xfId="501" xr:uid="{75B3F295-CC55-41CD-B067-3384DD47C313}"/>
    <cellStyle name="Normal 10 4 2 3 2 2" xfId="502" xr:uid="{957C71AD-CEFE-4C22-B789-5CDFC1F838F3}"/>
    <cellStyle name="Normal 10 4 2 3 2 3" xfId="2641" xr:uid="{474F683D-797B-4C77-9E1E-C9841E3752C7}"/>
    <cellStyle name="Normal 10 4 2 3 2 4" xfId="2642" xr:uid="{1B4486C9-94DE-4A1E-B586-6D162AE6C643}"/>
    <cellStyle name="Normal 10 4 2 3 3" xfId="503" xr:uid="{DBA49AE3-2C90-4247-B9AD-BDB9EE58B723}"/>
    <cellStyle name="Normal 10 4 2 3 3 2" xfId="2643" xr:uid="{37325199-591B-4C0E-81D7-04088DE4D49E}"/>
    <cellStyle name="Normal 10 4 2 3 3 3" xfId="2644" xr:uid="{D2010FA3-CB9B-4FB9-90FF-E7DA23852EEE}"/>
    <cellStyle name="Normal 10 4 2 3 3 4" xfId="2645" xr:uid="{3A185956-DDE2-4FB9-915C-5DF72DA14265}"/>
    <cellStyle name="Normal 10 4 2 3 4" xfId="2646" xr:uid="{15A2FDD2-B709-4450-A125-784E8BE447FB}"/>
    <cellStyle name="Normal 10 4 2 3 5" xfId="2647" xr:uid="{460280A4-BDC8-4E79-BCCC-41D66DCC4DE5}"/>
    <cellStyle name="Normal 10 4 2 3 6" xfId="2648" xr:uid="{3C6D04A5-74FE-4C22-B1DF-C4E425049E72}"/>
    <cellStyle name="Normal 10 4 2 4" xfId="504" xr:uid="{DA477745-81C3-431F-BF4A-AB0FF3C94C3C}"/>
    <cellStyle name="Normal 10 4 2 4 2" xfId="505" xr:uid="{3A094F09-0FE2-437C-A0A4-FB8BF9758A72}"/>
    <cellStyle name="Normal 10 4 2 4 2 2" xfId="2649" xr:uid="{53E06CCB-A4C0-44B5-8946-48B3273191E7}"/>
    <cellStyle name="Normal 10 4 2 4 2 3" xfId="2650" xr:uid="{3E40AAA0-2728-4480-ADD1-1081C260CDDF}"/>
    <cellStyle name="Normal 10 4 2 4 2 4" xfId="2651" xr:uid="{02B5E8AD-0B6E-433E-955E-B1573D7AA233}"/>
    <cellStyle name="Normal 10 4 2 4 3" xfId="2652" xr:uid="{85581EA7-B863-4A31-BAAA-976570DF7E29}"/>
    <cellStyle name="Normal 10 4 2 4 4" xfId="2653" xr:uid="{F34A0F97-EA97-4D0F-89FB-86E99C31D27C}"/>
    <cellStyle name="Normal 10 4 2 4 5" xfId="2654" xr:uid="{EBB801CE-AF05-4344-AB84-8496453FEEBD}"/>
    <cellStyle name="Normal 10 4 2 5" xfId="506" xr:uid="{CE554E35-5F5C-43D0-A844-BB7A6F0A85CB}"/>
    <cellStyle name="Normal 10 4 2 5 2" xfId="2655" xr:uid="{2CE306C5-1745-4AF7-A1A7-65A36F216195}"/>
    <cellStyle name="Normal 10 4 2 5 3" xfId="2656" xr:uid="{0D9005C5-96A5-4C0A-92C8-B972BCD7326E}"/>
    <cellStyle name="Normal 10 4 2 5 4" xfId="2657" xr:uid="{F75351E7-392A-4968-805C-E854E0E37B2D}"/>
    <cellStyle name="Normal 10 4 2 6" xfId="2658" xr:uid="{A662D890-6B1C-4977-AE0F-FCCD3AAE1D8A}"/>
    <cellStyle name="Normal 10 4 2 6 2" xfId="2659" xr:uid="{95E14E88-7C14-4499-9349-2F256145DE71}"/>
    <cellStyle name="Normal 10 4 2 6 3" xfId="2660" xr:uid="{26314645-DDA5-4343-A0C4-784B2E28BEF1}"/>
    <cellStyle name="Normal 10 4 2 6 4" xfId="2661" xr:uid="{63D4E44A-53D9-4FB8-8269-8599376DF51D}"/>
    <cellStyle name="Normal 10 4 2 7" xfId="2662" xr:uid="{A0F71377-E9D8-4336-9E0A-7341C6BC7EEF}"/>
    <cellStyle name="Normal 10 4 2 8" xfId="2663" xr:uid="{732E2A19-122D-4B3E-BF8E-87516E6788A3}"/>
    <cellStyle name="Normal 10 4 2 9" xfId="2664" xr:uid="{6F72EEE7-802A-4903-9C5B-F7569259D8A5}"/>
    <cellStyle name="Normal 10 4 3" xfId="256" xr:uid="{0DBAA342-58BD-4E55-80D8-56C3E82D0E60}"/>
    <cellStyle name="Normal 10 4 3 2" xfId="507" xr:uid="{DB4CE053-6330-497F-AF06-985042915E16}"/>
    <cellStyle name="Normal 10 4 3 2 2" xfId="508" xr:uid="{30AB15DE-B235-4DA2-ACFC-B5702CC24ADA}"/>
    <cellStyle name="Normal 10 4 3 2 2 2" xfId="1124" xr:uid="{2F35D086-D59E-4801-A06C-32F5F9ED000B}"/>
    <cellStyle name="Normal 10 4 3 2 2 2 2" xfId="1125" xr:uid="{1AE5585D-4CCC-467C-A07E-6139DEC4FC70}"/>
    <cellStyle name="Normal 10 4 3 2 2 3" xfId="1126" xr:uid="{FA0913A6-8136-4982-AAF3-6FAC336E71E4}"/>
    <cellStyle name="Normal 10 4 3 2 2 4" xfId="2665" xr:uid="{C439A453-4DC7-40A3-8000-8302216F0C10}"/>
    <cellStyle name="Normal 10 4 3 2 3" xfId="1127" xr:uid="{520198C7-FB0D-417B-89C2-6F12AB3EE7AD}"/>
    <cellStyle name="Normal 10 4 3 2 3 2" xfId="1128" xr:uid="{635D3AB8-4014-4F85-9EE2-5722AEE9041D}"/>
    <cellStyle name="Normal 10 4 3 2 3 3" xfId="2666" xr:uid="{450E2699-214B-4314-827A-3CE9A363671D}"/>
    <cellStyle name="Normal 10 4 3 2 3 4" xfId="2667" xr:uid="{EEC1B4CC-001D-4BC7-AA80-E7B6A3D584ED}"/>
    <cellStyle name="Normal 10 4 3 2 4" xfId="1129" xr:uid="{FC751B5B-14E0-4E02-B588-3A2B03428478}"/>
    <cellStyle name="Normal 10 4 3 2 5" xfId="2668" xr:uid="{4EA698B2-FFEB-4694-8875-873DCBE3EE09}"/>
    <cellStyle name="Normal 10 4 3 2 6" xfId="2669" xr:uid="{3B89E29A-B939-404E-9C2E-CFD07D54AF0F}"/>
    <cellStyle name="Normal 10 4 3 3" xfId="509" xr:uid="{98DDA841-A99B-42AA-B050-7FB24282E574}"/>
    <cellStyle name="Normal 10 4 3 3 2" xfId="1130" xr:uid="{BF723087-F070-4D5D-B9B8-21C3D38E89F6}"/>
    <cellStyle name="Normal 10 4 3 3 2 2" xfId="1131" xr:uid="{F315022E-1094-42C0-886E-80888757061B}"/>
    <cellStyle name="Normal 10 4 3 3 2 3" xfId="2670" xr:uid="{A4604C41-ECB5-4FC0-8DE2-BA57FFE2B0B5}"/>
    <cellStyle name="Normal 10 4 3 3 2 4" xfId="2671" xr:uid="{68F2F3BB-0663-4F01-A293-C6C63676B241}"/>
    <cellStyle name="Normal 10 4 3 3 3" xfId="1132" xr:uid="{89D0BD54-AA0F-4212-A4FC-21F66D625E5C}"/>
    <cellStyle name="Normal 10 4 3 3 4" xfId="2672" xr:uid="{6E2188F1-9B12-4CC6-A07D-6A7C300CB59F}"/>
    <cellStyle name="Normal 10 4 3 3 5" xfId="2673" xr:uid="{FD12EF77-42FE-4000-9C87-67A50D9BB589}"/>
    <cellStyle name="Normal 10 4 3 4" xfId="1133" xr:uid="{23C7BCA3-E68D-44BF-8D14-82CE75A139A8}"/>
    <cellStyle name="Normal 10 4 3 4 2" xfId="1134" xr:uid="{8B653144-40FF-47B1-847B-59EA17F16D92}"/>
    <cellStyle name="Normal 10 4 3 4 3" xfId="2674" xr:uid="{01948D01-3CE3-49A7-873A-7508686E6436}"/>
    <cellStyle name="Normal 10 4 3 4 4" xfId="2675" xr:uid="{FE951E71-BD46-4D5C-B804-D5DE0C6489FC}"/>
    <cellStyle name="Normal 10 4 3 5" xfId="1135" xr:uid="{DBD30E6E-2474-4B4A-B3D5-110355F62F56}"/>
    <cellStyle name="Normal 10 4 3 5 2" xfId="2676" xr:uid="{5B21CC4E-6CA4-481E-9F2B-4605B2D6D669}"/>
    <cellStyle name="Normal 10 4 3 5 3" xfId="2677" xr:uid="{BDB98215-130B-4995-B05F-432AEF8CABA8}"/>
    <cellStyle name="Normal 10 4 3 5 4" xfId="2678" xr:uid="{1C66E06F-194F-4C74-9F8F-72C702109B06}"/>
    <cellStyle name="Normal 10 4 3 6" xfId="2679" xr:uid="{D98E4176-3AC1-429A-B519-4F64C0AE7B52}"/>
    <cellStyle name="Normal 10 4 3 7" xfId="2680" xr:uid="{A29F8515-B776-4BAF-BBC6-08787F479F74}"/>
    <cellStyle name="Normal 10 4 3 8" xfId="2681" xr:uid="{C64BDB8C-591F-4BCB-A791-0FFD596F767A}"/>
    <cellStyle name="Normal 10 4 4" xfId="257" xr:uid="{0ABD4362-03FA-414F-BDD5-8D7A480BE4D8}"/>
    <cellStyle name="Normal 10 4 4 2" xfId="510" xr:uid="{A4AE7704-DAEA-46EE-ACB2-8B5A1135E1B5}"/>
    <cellStyle name="Normal 10 4 4 2 2" xfId="511" xr:uid="{656F1EB8-4F62-480B-B4AD-254A422D4A2B}"/>
    <cellStyle name="Normal 10 4 4 2 2 2" xfId="1136" xr:uid="{5FE8B594-7D97-48E1-867F-AAFFCA6FB1A0}"/>
    <cellStyle name="Normal 10 4 4 2 2 3" xfId="2682" xr:uid="{2343C005-9F36-4BC5-9E7C-A25D0C357C6D}"/>
    <cellStyle name="Normal 10 4 4 2 2 4" xfId="2683" xr:uid="{F9FE63B6-0069-4998-8C27-8CA576C1F3E3}"/>
    <cellStyle name="Normal 10 4 4 2 3" xfId="1137" xr:uid="{7A989ACA-F98C-4967-A50D-A63CC008C416}"/>
    <cellStyle name="Normal 10 4 4 2 4" xfId="2684" xr:uid="{5E5E84D2-CA65-43CE-8081-7FB595140948}"/>
    <cellStyle name="Normal 10 4 4 2 5" xfId="2685" xr:uid="{88430E57-3BA0-4421-AB88-907ABFE74F12}"/>
    <cellStyle name="Normal 10 4 4 3" xfId="512" xr:uid="{19232E67-A056-4CF9-B69D-F2D3AFB37A50}"/>
    <cellStyle name="Normal 10 4 4 3 2" xfId="1138" xr:uid="{B2B02328-941A-4FF8-9304-1E455C6B1C50}"/>
    <cellStyle name="Normal 10 4 4 3 3" xfId="2686" xr:uid="{AA4E2689-3B8C-45B3-A160-6619852FC121}"/>
    <cellStyle name="Normal 10 4 4 3 4" xfId="2687" xr:uid="{419F2931-5B81-4F85-B95E-A4AEFB336D74}"/>
    <cellStyle name="Normal 10 4 4 4" xfId="1139" xr:uid="{2C34D95A-AFFF-42CC-A27D-A09CEC5CBC63}"/>
    <cellStyle name="Normal 10 4 4 4 2" xfId="2688" xr:uid="{B63B0E09-5627-46F7-9F99-EFA57906509F}"/>
    <cellStyle name="Normal 10 4 4 4 3" xfId="2689" xr:uid="{F039A054-04FA-4C44-ADB6-557318556C9C}"/>
    <cellStyle name="Normal 10 4 4 4 4" xfId="2690" xr:uid="{23AC63EF-31AB-42A2-9664-7B17FBB9029A}"/>
    <cellStyle name="Normal 10 4 4 5" xfId="2691" xr:uid="{A186B431-5B5E-4178-8ED0-86923FFCE5D8}"/>
    <cellStyle name="Normal 10 4 4 6" xfId="2692" xr:uid="{EF04E8E7-E532-4A5C-B249-785162DD3B07}"/>
    <cellStyle name="Normal 10 4 4 7" xfId="2693" xr:uid="{3A0767D2-B2F0-4745-A643-F7783CDF3EB5}"/>
    <cellStyle name="Normal 10 4 5" xfId="258" xr:uid="{59846080-2125-4C69-A9B8-BDB675F2D87A}"/>
    <cellStyle name="Normal 10 4 5 2" xfId="513" xr:uid="{199F2A6B-97FE-4A08-BA6B-3B7505A3BD2D}"/>
    <cellStyle name="Normal 10 4 5 2 2" xfId="1140" xr:uid="{AD78E14B-3D99-400A-9CBD-53E1E77968F2}"/>
    <cellStyle name="Normal 10 4 5 2 3" xfId="2694" xr:uid="{DA044365-2BD6-4801-BC2A-5E1A3C45567D}"/>
    <cellStyle name="Normal 10 4 5 2 4" xfId="2695" xr:uid="{999DEE9A-C65A-4DFD-AD85-A5E9B9B5B8E5}"/>
    <cellStyle name="Normal 10 4 5 3" xfId="1141" xr:uid="{DD336A4C-FCB6-4A01-A8B4-8625821D0E2E}"/>
    <cellStyle name="Normal 10 4 5 3 2" xfId="2696" xr:uid="{E1F57692-0589-46BB-A5EE-6EBD3665311C}"/>
    <cellStyle name="Normal 10 4 5 3 3" xfId="2697" xr:uid="{7DBFC17F-7717-4E6D-808E-9BC31BFD288C}"/>
    <cellStyle name="Normal 10 4 5 3 4" xfId="2698" xr:uid="{5002EAF6-ED9A-4AED-8598-5461993FF285}"/>
    <cellStyle name="Normal 10 4 5 4" xfId="2699" xr:uid="{5096A2D0-CBF3-46E2-ACB6-F221B04028F6}"/>
    <cellStyle name="Normal 10 4 5 5" xfId="2700" xr:uid="{2DC7852F-1AE6-4E1A-98FE-D546C4248AD1}"/>
    <cellStyle name="Normal 10 4 5 6" xfId="2701" xr:uid="{28629FE8-CD15-4044-B4F2-084F38E71EE5}"/>
    <cellStyle name="Normal 10 4 6" xfId="514" xr:uid="{5D3E7FBD-F1B4-43B2-830E-38EB0C7A65AD}"/>
    <cellStyle name="Normal 10 4 6 2" xfId="1142" xr:uid="{F76AC052-C257-4132-B257-26036594E27B}"/>
    <cellStyle name="Normal 10 4 6 2 2" xfId="2702" xr:uid="{9C64F5C7-C435-42EC-AB19-96D4184F25F8}"/>
    <cellStyle name="Normal 10 4 6 2 3" xfId="2703" xr:uid="{834C8BAD-901F-4BD7-BBB4-D1CC13CD3325}"/>
    <cellStyle name="Normal 10 4 6 2 4" xfId="2704" xr:uid="{B8F39706-EE44-452F-970E-7D6086A993F8}"/>
    <cellStyle name="Normal 10 4 6 3" xfId="2705" xr:uid="{5452277C-BBD0-48E2-BB59-217B823AA8EF}"/>
    <cellStyle name="Normal 10 4 6 4" xfId="2706" xr:uid="{B2339F99-94C1-4C7F-81B2-FEA78D6D079D}"/>
    <cellStyle name="Normal 10 4 6 5" xfId="2707" xr:uid="{225AE8E8-2A2E-4CEA-8E0C-E6B60651AA93}"/>
    <cellStyle name="Normal 10 4 7" xfId="1143" xr:uid="{8F841CB0-41E3-4CB6-BD25-01E814882624}"/>
    <cellStyle name="Normal 10 4 7 2" xfId="2708" xr:uid="{CB03C464-CB7B-4A64-9178-89626AFFDCE9}"/>
    <cellStyle name="Normal 10 4 7 3" xfId="2709" xr:uid="{06D9C5EC-2049-4D86-8574-1446F6B2EB1A}"/>
    <cellStyle name="Normal 10 4 7 4" xfId="2710" xr:uid="{EC0F7048-30C8-44AC-B862-D5A32638CC7A}"/>
    <cellStyle name="Normal 10 4 8" xfId="2711" xr:uid="{D00171B6-D893-4EE8-BAC7-05FB831515CC}"/>
    <cellStyle name="Normal 10 4 8 2" xfId="2712" xr:uid="{1ACFEABA-E630-4FE7-AFCA-3E969B2C5165}"/>
    <cellStyle name="Normal 10 4 8 3" xfId="2713" xr:uid="{67A5C77C-5E70-40E2-9201-9CC5E35A5BDD}"/>
    <cellStyle name="Normal 10 4 8 4" xfId="2714" xr:uid="{7080199B-75EC-4612-8AFE-FFC49DF79396}"/>
    <cellStyle name="Normal 10 4 9" xfId="2715" xr:uid="{36A4F71F-024E-4374-B41F-71C0E6208BC1}"/>
    <cellStyle name="Normal 10 5" xfId="58" xr:uid="{DBCF406B-2150-427F-9A38-5CB05193D639}"/>
    <cellStyle name="Normal 10 5 2" xfId="59" xr:uid="{41D18D57-A949-4836-9FF2-5E67372E4E15}"/>
    <cellStyle name="Normal 10 5 2 2" xfId="259" xr:uid="{11F34529-4584-402A-BE97-402694030C2E}"/>
    <cellStyle name="Normal 10 5 2 2 2" xfId="515" xr:uid="{FE3C0CD3-5496-4172-962A-5BD4CFC6D4CE}"/>
    <cellStyle name="Normal 10 5 2 2 2 2" xfId="1144" xr:uid="{13E00109-257F-40CA-8D1B-CDB032B82C27}"/>
    <cellStyle name="Normal 10 5 2 2 2 3" xfId="2716" xr:uid="{7A043E26-1B93-409D-99D3-DC70B4E1D072}"/>
    <cellStyle name="Normal 10 5 2 2 2 4" xfId="2717" xr:uid="{0EFD60AF-1CDB-452E-B0DD-11507FA4C20E}"/>
    <cellStyle name="Normal 10 5 2 2 3" xfId="1145" xr:uid="{B93DA485-1D30-4291-A66E-D66377CE754F}"/>
    <cellStyle name="Normal 10 5 2 2 3 2" xfId="2718" xr:uid="{4D5621EE-F09A-48CA-8E79-2A2F5FBE0D26}"/>
    <cellStyle name="Normal 10 5 2 2 3 3" xfId="2719" xr:uid="{0CA574D9-64A1-4462-B125-91F800D6A297}"/>
    <cellStyle name="Normal 10 5 2 2 3 4" xfId="2720" xr:uid="{E017B893-A6FC-48EF-9C7E-579AF11CCA86}"/>
    <cellStyle name="Normal 10 5 2 2 4" xfId="2721" xr:uid="{F4A85702-AC2A-41A7-AD51-542D8145F320}"/>
    <cellStyle name="Normal 10 5 2 2 5" xfId="2722" xr:uid="{B3637AFD-58C2-4885-A25E-A09DBD8FFF19}"/>
    <cellStyle name="Normal 10 5 2 2 6" xfId="2723" xr:uid="{A09B61B1-30F9-4B14-8F39-0C9E3B04FF46}"/>
    <cellStyle name="Normal 10 5 2 3" xfId="516" xr:uid="{EC7724A0-CC05-4963-9698-AA39BE9F29CA}"/>
    <cellStyle name="Normal 10 5 2 3 2" xfId="1146" xr:uid="{B7080CEC-5504-458D-8C10-F42CD440ACF5}"/>
    <cellStyle name="Normal 10 5 2 3 2 2" xfId="2724" xr:uid="{C71C2212-8E48-4ABA-A9D7-CAC346C732D1}"/>
    <cellStyle name="Normal 10 5 2 3 2 3" xfId="2725" xr:uid="{A6B7AB08-971E-4DE6-BDB9-E0AB57026A99}"/>
    <cellStyle name="Normal 10 5 2 3 2 4" xfId="2726" xr:uid="{F55BD5E9-8277-4CEB-9BE6-59372FA012BA}"/>
    <cellStyle name="Normal 10 5 2 3 3" xfId="2727" xr:uid="{8FA75447-7E53-4AA1-9D89-96112552BA09}"/>
    <cellStyle name="Normal 10 5 2 3 4" xfId="2728" xr:uid="{8151AA4D-F66C-4617-B69A-733BF200C7DA}"/>
    <cellStyle name="Normal 10 5 2 3 5" xfId="2729" xr:uid="{1FC2640E-325E-4EBF-A29D-B542F32D036C}"/>
    <cellStyle name="Normal 10 5 2 4" xfId="1147" xr:uid="{1E7DC3C4-2A36-4BC6-8FA4-D0BDDB99821F}"/>
    <cellStyle name="Normal 10 5 2 4 2" xfId="2730" xr:uid="{DC027E7D-E46D-4688-8781-C6C3992F227D}"/>
    <cellStyle name="Normal 10 5 2 4 3" xfId="2731" xr:uid="{26C164EB-FEDF-42BA-8588-7DFD2E3B86E4}"/>
    <cellStyle name="Normal 10 5 2 4 4" xfId="2732" xr:uid="{346F0946-5E7F-4644-9EF6-5ACFC1263863}"/>
    <cellStyle name="Normal 10 5 2 5" xfId="2733" xr:uid="{8952A3E1-9540-4F81-8A65-D3AB309A138A}"/>
    <cellStyle name="Normal 10 5 2 5 2" xfId="2734" xr:uid="{BFAF40BB-B033-4B13-B814-629E6EA0ECB5}"/>
    <cellStyle name="Normal 10 5 2 5 3" xfId="2735" xr:uid="{75382C2A-A641-414F-8648-AC2CBBB78C0A}"/>
    <cellStyle name="Normal 10 5 2 5 4" xfId="2736" xr:uid="{8911C1F0-E0F9-4BFC-8477-98F3396F87A6}"/>
    <cellStyle name="Normal 10 5 2 6" xfId="2737" xr:uid="{E01F13FB-A855-4438-A3C8-4946ACFCE8A0}"/>
    <cellStyle name="Normal 10 5 2 7" xfId="2738" xr:uid="{98F90039-C52F-4009-9EA6-20744F843ADA}"/>
    <cellStyle name="Normal 10 5 2 8" xfId="2739" xr:uid="{32685A03-3561-4CFD-9689-045199EFBB89}"/>
    <cellStyle name="Normal 10 5 3" xfId="260" xr:uid="{09CD8250-A144-49A3-A865-1B588C0DDBAE}"/>
    <cellStyle name="Normal 10 5 3 2" xfId="517" xr:uid="{A0128978-A133-49C2-BBE4-BF745BC3EE1D}"/>
    <cellStyle name="Normal 10 5 3 2 2" xfId="518" xr:uid="{0BEA3A5A-C5C5-49D8-8243-9625815E5831}"/>
    <cellStyle name="Normal 10 5 3 2 3" xfId="2740" xr:uid="{0A3F8B1E-F257-46D1-8AEC-98CACCE9CF0B}"/>
    <cellStyle name="Normal 10 5 3 2 4" xfId="2741" xr:uid="{B250E21A-7CFE-40EE-8D55-3C45C4D49294}"/>
    <cellStyle name="Normal 10 5 3 3" xfId="519" xr:uid="{17107B6B-D31D-44C9-ABBB-93B82EF872CD}"/>
    <cellStyle name="Normal 10 5 3 3 2" xfId="2742" xr:uid="{E4AE34ED-0FCD-4ACC-9D27-30B7744A5A1F}"/>
    <cellStyle name="Normal 10 5 3 3 3" xfId="2743" xr:uid="{83B375E1-E9EA-45CD-BB2F-C78E9BEA3623}"/>
    <cellStyle name="Normal 10 5 3 3 4" xfId="2744" xr:uid="{6F2A2134-93CA-4831-92DF-E11CF9B475BE}"/>
    <cellStyle name="Normal 10 5 3 4" xfId="2745" xr:uid="{0A85EDDD-FF04-4459-BC2D-BDBCC50D7478}"/>
    <cellStyle name="Normal 10 5 3 5" xfId="2746" xr:uid="{F4C384D1-25E8-4456-B518-9AAD5F12D836}"/>
    <cellStyle name="Normal 10 5 3 6" xfId="2747" xr:uid="{25E7D00A-B0FA-44EE-945A-B9714B5239CF}"/>
    <cellStyle name="Normal 10 5 4" xfId="261" xr:uid="{D8D3D9F3-AAF7-4BCF-980B-12F4EF309D7E}"/>
    <cellStyle name="Normal 10 5 4 2" xfId="520" xr:uid="{B53918FA-D490-466C-862E-401DFFAA0FF1}"/>
    <cellStyle name="Normal 10 5 4 2 2" xfId="2748" xr:uid="{C61BF0E1-22E6-4FC4-85E4-B44922B1E652}"/>
    <cellStyle name="Normal 10 5 4 2 3" xfId="2749" xr:uid="{CD25B1F6-FA9B-460A-8F98-955938485AEE}"/>
    <cellStyle name="Normal 10 5 4 2 4" xfId="2750" xr:uid="{FB9F3EF6-0CBE-438E-964E-A3C44E3DD240}"/>
    <cellStyle name="Normal 10 5 4 3" xfId="2751" xr:uid="{2BD065C6-3A27-4BC9-A86E-936FC6047F6E}"/>
    <cellStyle name="Normal 10 5 4 4" xfId="2752" xr:uid="{EDF2C76C-D678-47E7-B4A6-F37B58EE60CC}"/>
    <cellStyle name="Normal 10 5 4 5" xfId="2753" xr:uid="{30331B18-2E69-48D3-86C6-0A917C860892}"/>
    <cellStyle name="Normal 10 5 5" xfId="521" xr:uid="{6134E345-E12E-439B-975D-6EF93BD8CA92}"/>
    <cellStyle name="Normal 10 5 5 2" xfId="2754" xr:uid="{F98BA23C-9517-4B96-A025-FB70F99CD620}"/>
    <cellStyle name="Normal 10 5 5 3" xfId="2755" xr:uid="{9FDBE9C6-AD21-4751-8281-DD8BA5E2F74C}"/>
    <cellStyle name="Normal 10 5 5 4" xfId="2756" xr:uid="{E6748F8D-AC24-4634-8C78-56A6D43ED017}"/>
    <cellStyle name="Normal 10 5 6" xfId="2757" xr:uid="{A75F333E-30D3-4A8D-927F-2B8792360A0C}"/>
    <cellStyle name="Normal 10 5 6 2" xfId="2758" xr:uid="{9BDE4B7D-7DF4-4364-AE4B-27989C51545F}"/>
    <cellStyle name="Normal 10 5 6 3" xfId="2759" xr:uid="{E3AC783B-FFC9-48E7-A6F0-5AEA2929C2B1}"/>
    <cellStyle name="Normal 10 5 6 4" xfId="2760" xr:uid="{8F889612-B1C0-44B0-90E6-C55EF6F7738E}"/>
    <cellStyle name="Normal 10 5 7" xfId="2761" xr:uid="{909C777A-E19A-4D74-9AF9-7A0FBCA9098F}"/>
    <cellStyle name="Normal 10 5 8" xfId="2762" xr:uid="{CA982B21-C2F9-483D-ABCA-58CC10F15DAE}"/>
    <cellStyle name="Normal 10 5 9" xfId="2763" xr:uid="{54CA01FA-4884-4592-9E53-9754BA2D35D3}"/>
    <cellStyle name="Normal 10 6" xfId="60" xr:uid="{60A53AA5-8C6B-4808-AACE-501F5BCB9FE2}"/>
    <cellStyle name="Normal 10 6 2" xfId="262" xr:uid="{F28F2B27-42BB-4D5C-A270-D1A0B7AB80B2}"/>
    <cellStyle name="Normal 10 6 2 2" xfId="522" xr:uid="{2D388068-F2E0-4B71-8DD8-6E4B72BFC5EE}"/>
    <cellStyle name="Normal 10 6 2 2 2" xfId="1148" xr:uid="{98FBDA5E-C873-4589-809F-BA7B61DDAE35}"/>
    <cellStyle name="Normal 10 6 2 2 2 2" xfId="1149" xr:uid="{D19D1609-61D4-4FAA-ADBA-2671BD4744E6}"/>
    <cellStyle name="Normal 10 6 2 2 3" xfId="1150" xr:uid="{5A857BBE-400A-496B-A57A-0357C2E83400}"/>
    <cellStyle name="Normal 10 6 2 2 4" xfId="2764" xr:uid="{1D19C1D3-1FFC-44D1-AB84-26E44E86AE39}"/>
    <cellStyle name="Normal 10 6 2 3" xfId="1151" xr:uid="{0C756392-562B-474C-98F3-3990C23C92D2}"/>
    <cellStyle name="Normal 10 6 2 3 2" xfId="1152" xr:uid="{98B9F91F-BA08-46FB-B3F9-A214B8853C3E}"/>
    <cellStyle name="Normal 10 6 2 3 3" xfId="2765" xr:uid="{079C8A14-AE73-4C84-BA3D-48E1DC4A2AA1}"/>
    <cellStyle name="Normal 10 6 2 3 4" xfId="2766" xr:uid="{9170D228-2EF8-4A41-BF2B-BCBB3262D876}"/>
    <cellStyle name="Normal 10 6 2 4" xfId="1153" xr:uid="{B0D1806D-AF59-40BD-81B1-29249FB1E234}"/>
    <cellStyle name="Normal 10 6 2 5" xfId="2767" xr:uid="{8F9AFCF3-4797-412D-A6AF-F25F3942AE14}"/>
    <cellStyle name="Normal 10 6 2 6" xfId="2768" xr:uid="{21CDAB48-7DC4-440D-ACDD-0717AC05EBE0}"/>
    <cellStyle name="Normal 10 6 3" xfId="523" xr:uid="{A260A70F-7B86-4753-ABE8-E3B91F50B1D1}"/>
    <cellStyle name="Normal 10 6 3 2" xfId="1154" xr:uid="{58E053C5-D365-4254-BBA9-159A9865FD07}"/>
    <cellStyle name="Normal 10 6 3 2 2" xfId="1155" xr:uid="{3254B838-6135-482F-90B3-C6E52A86D090}"/>
    <cellStyle name="Normal 10 6 3 2 3" xfId="2769" xr:uid="{8A660502-D064-4BB6-940B-8980AD6B434A}"/>
    <cellStyle name="Normal 10 6 3 2 4" xfId="2770" xr:uid="{BC95F11E-C942-4E87-BE57-8F0C7B9D7B0C}"/>
    <cellStyle name="Normal 10 6 3 3" xfId="1156" xr:uid="{2CC51362-2733-4796-8E25-1892E64059B3}"/>
    <cellStyle name="Normal 10 6 3 4" xfId="2771" xr:uid="{C142EE1A-A23C-42A8-A7B1-06C82A6AE9D9}"/>
    <cellStyle name="Normal 10 6 3 5" xfId="2772" xr:uid="{D300D094-2075-4BAE-9B89-D3DD64A3BBF5}"/>
    <cellStyle name="Normal 10 6 4" xfId="1157" xr:uid="{71401E32-D7BD-483D-BA0C-0BCDC2F66065}"/>
    <cellStyle name="Normal 10 6 4 2" xfId="1158" xr:uid="{AF791879-0F50-43BA-A931-78924A87B55D}"/>
    <cellStyle name="Normal 10 6 4 3" xfId="2773" xr:uid="{27088AF3-01CE-4273-BBBF-057D3AD9B8F0}"/>
    <cellStyle name="Normal 10 6 4 4" xfId="2774" xr:uid="{61700861-1E28-4B65-AE84-65F02A727F28}"/>
    <cellStyle name="Normal 10 6 5" xfId="1159" xr:uid="{E32FA40A-777B-4D63-8927-6274B33C2B05}"/>
    <cellStyle name="Normal 10 6 5 2" xfId="2775" xr:uid="{BF0363A3-EA86-4DB2-AF61-068A43E00AA4}"/>
    <cellStyle name="Normal 10 6 5 3" xfId="2776" xr:uid="{4E136512-4384-4320-8C70-585F3C2AB56A}"/>
    <cellStyle name="Normal 10 6 5 4" xfId="2777" xr:uid="{9246BDA5-D2EC-4026-B9E2-38CC7C09C749}"/>
    <cellStyle name="Normal 10 6 6" xfId="2778" xr:uid="{635E5A61-58BA-4C56-A1F4-9CA93EEF3AC6}"/>
    <cellStyle name="Normal 10 6 7" xfId="2779" xr:uid="{62B429AE-8170-4F72-BF39-02AD02CBB7D8}"/>
    <cellStyle name="Normal 10 6 8" xfId="2780" xr:uid="{C978AAFD-2AFB-4FF6-A87D-87C5CE6CFB58}"/>
    <cellStyle name="Normal 10 7" xfId="263" xr:uid="{4E406FDC-CD12-445E-BB38-DFB8CD344CB6}"/>
    <cellStyle name="Normal 10 7 2" xfId="524" xr:uid="{E41D869A-1A57-4BB9-AA00-551BF4FF9DFB}"/>
    <cellStyle name="Normal 10 7 2 2" xfId="525" xr:uid="{7A7221BB-2911-4AB4-AEBB-44B67A67D7AD}"/>
    <cellStyle name="Normal 10 7 2 2 2" xfId="1160" xr:uid="{7B01DACA-9EB9-4B36-B7FA-396289A231F9}"/>
    <cellStyle name="Normal 10 7 2 2 3" xfId="2781" xr:uid="{3305952C-4C6D-4952-BC38-AFB691CF9EE9}"/>
    <cellStyle name="Normal 10 7 2 2 4" xfId="2782" xr:uid="{7DAF722C-EBD4-4B0B-B268-9FF0C1F0F81F}"/>
    <cellStyle name="Normal 10 7 2 3" xfId="1161" xr:uid="{7E1C0247-C0F7-4147-98D0-C9D919CCC8CC}"/>
    <cellStyle name="Normal 10 7 2 4" xfId="2783" xr:uid="{AF282392-1185-408D-9995-DC5156046220}"/>
    <cellStyle name="Normal 10 7 2 5" xfId="2784" xr:uid="{0B4D20E1-4F32-4D2D-87F2-464D1F1B3E18}"/>
    <cellStyle name="Normal 10 7 3" xfId="526" xr:uid="{278D6567-0F8B-468A-8726-6F5F9C224799}"/>
    <cellStyle name="Normal 10 7 3 2" xfId="1162" xr:uid="{50FEDB86-63F6-43C8-B83D-3D2AC1CCF413}"/>
    <cellStyle name="Normal 10 7 3 3" xfId="2785" xr:uid="{6337A858-A1D1-45BE-B9AF-8D4EDA3C6691}"/>
    <cellStyle name="Normal 10 7 3 4" xfId="2786" xr:uid="{4E2F46B8-7FCB-41D9-A146-C5727DEB3411}"/>
    <cellStyle name="Normal 10 7 4" xfId="1163" xr:uid="{3A450CD8-F5F3-47A1-AD27-9C161F110DE2}"/>
    <cellStyle name="Normal 10 7 4 2" xfId="2787" xr:uid="{81C532AF-CB3E-44B7-AE79-A150992B23A9}"/>
    <cellStyle name="Normal 10 7 4 3" xfId="2788" xr:uid="{3CC53D67-22DC-41DF-937D-8BA83CECC5A0}"/>
    <cellStyle name="Normal 10 7 4 4" xfId="2789" xr:uid="{4697CA32-C6B5-4915-B97A-837B23FDD671}"/>
    <cellStyle name="Normal 10 7 5" xfId="2790" xr:uid="{0CCF6314-2555-4D9C-993A-B85C8FC20C1F}"/>
    <cellStyle name="Normal 10 7 6" xfId="2791" xr:uid="{732967AC-8BD7-4434-9DB4-F2C9B42A9C34}"/>
    <cellStyle name="Normal 10 7 7" xfId="2792" xr:uid="{71DDA2AE-DBF8-4D7B-B76A-6CE749F42B72}"/>
    <cellStyle name="Normal 10 8" xfId="264" xr:uid="{00DED935-5939-42CD-8CEB-FA4814E8BAC4}"/>
    <cellStyle name="Normal 10 8 2" xfId="527" xr:uid="{5197FDF2-7D50-4C43-B04A-EB6DDA2B5296}"/>
    <cellStyle name="Normal 10 8 2 2" xfId="1164" xr:uid="{13C1E8BB-D0A2-4926-8937-3001AD54260E}"/>
    <cellStyle name="Normal 10 8 2 3" xfId="2793" xr:uid="{5D56A536-F9E7-4099-AA4F-C5C48BD7E44D}"/>
    <cellStyle name="Normal 10 8 2 4" xfId="2794" xr:uid="{10147D1B-72AC-47E2-B53A-1DA2AAB2FD03}"/>
    <cellStyle name="Normal 10 8 3" xfId="1165" xr:uid="{E3A5C41C-BFEF-47AC-B527-8A4BA2D1807B}"/>
    <cellStyle name="Normal 10 8 3 2" xfId="2795" xr:uid="{B6D09255-6BAB-4334-B401-BB378A0DAC64}"/>
    <cellStyle name="Normal 10 8 3 3" xfId="2796" xr:uid="{EC781EC3-F867-4E4A-A7BE-998692F64B3B}"/>
    <cellStyle name="Normal 10 8 3 4" xfId="2797" xr:uid="{C90829F3-ACEE-4C97-B9D6-7C2370BCB100}"/>
    <cellStyle name="Normal 10 8 4" xfId="2798" xr:uid="{5165A49B-6F61-46DA-8E9E-6606B1A74931}"/>
    <cellStyle name="Normal 10 8 5" xfId="2799" xr:uid="{58D9CCCE-AEF6-4A85-A076-84C7AFCA873F}"/>
    <cellStyle name="Normal 10 8 6" xfId="2800" xr:uid="{DF275DF6-0261-4A48-B97C-C436E64D8C61}"/>
    <cellStyle name="Normal 10 9" xfId="265" xr:uid="{D3F7E427-4F01-4728-93A2-CEEBA18B47E7}"/>
    <cellStyle name="Normal 10 9 2" xfId="1166" xr:uid="{8800543F-1613-44B2-A281-78630BDBD572}"/>
    <cellStyle name="Normal 10 9 2 2" xfId="2801" xr:uid="{A496D356-2DE4-479A-BB50-295194E68BA9}"/>
    <cellStyle name="Normal 10 9 2 2 2" xfId="4330" xr:uid="{7F2AD4F5-0640-4069-9406-AEA316ACAFFA}"/>
    <cellStyle name="Normal 10 9 2 2 3" xfId="4679" xr:uid="{D8A0A242-894A-4CFE-9820-1716FEBEEA25}"/>
    <cellStyle name="Normal 10 9 2 3" xfId="2802" xr:uid="{F03959CD-87A7-43F7-9BF0-40F20537C67D}"/>
    <cellStyle name="Normal 10 9 2 4" xfId="2803" xr:uid="{FDAE32A2-B9C6-4382-8D58-CFD758FEFD9E}"/>
    <cellStyle name="Normal 10 9 3" xfId="2804" xr:uid="{E2EEEA69-A81D-43C2-A68D-B413E30C3018}"/>
    <cellStyle name="Normal 10 9 3 2" xfId="5339" xr:uid="{734579A1-EDDD-47C6-B416-72DFEE5DC0FD}"/>
    <cellStyle name="Normal 10 9 4" xfId="2805" xr:uid="{C65D6BE4-D087-46BE-8F2B-FB44454A9843}"/>
    <cellStyle name="Normal 10 9 4 2" xfId="4562" xr:uid="{78FFEC42-841D-4550-9896-4FDD0D62E945}"/>
    <cellStyle name="Normal 10 9 4 3" xfId="4680" xr:uid="{ED38DECA-929E-4BD5-AD7C-1579FF50D1FE}"/>
    <cellStyle name="Normal 10 9 4 4" xfId="4600" xr:uid="{52A9D856-E97E-4FFF-BC53-747F72E4F2FF}"/>
    <cellStyle name="Normal 10 9 5" xfId="2806" xr:uid="{A2AC4B08-5F2D-41E0-8425-1051D93175A9}"/>
    <cellStyle name="Normal 11" xfId="61" xr:uid="{C1C7A479-C681-41E4-BFD6-FA3E05B1D47C}"/>
    <cellStyle name="Normal 11 2" xfId="266" xr:uid="{4B0F8BFA-EF8E-49BE-99F5-870DF69E7BC9}"/>
    <cellStyle name="Normal 11 2 2" xfId="4647" xr:uid="{56777A9E-78F8-452D-A5A0-F32EC5A7ECFD}"/>
    <cellStyle name="Normal 11 3" xfId="4335" xr:uid="{0E6CE575-31BF-48F7-8488-AF7918E8EED3}"/>
    <cellStyle name="Normal 11 3 2" xfId="4541" xr:uid="{8987E4DB-3EBD-4414-906A-C3539123E69D}"/>
    <cellStyle name="Normal 11 3 3" xfId="4724" xr:uid="{B1FB98C8-BD60-4FE1-A0C5-5414F43457D0}"/>
    <cellStyle name="Normal 11 3 4" xfId="4701" xr:uid="{CD4487F9-DBD2-49B9-B05F-C6E499C7CE2D}"/>
    <cellStyle name="Normal 12" xfId="62" xr:uid="{45E66482-EC1C-4D94-B8FA-F73C7331986B}"/>
    <cellStyle name="Normal 12 2" xfId="267" xr:uid="{77E964E3-3E54-46CF-B528-552AD9F26390}"/>
    <cellStyle name="Normal 12 2 2" xfId="4648" xr:uid="{54574D33-4E61-40C9-B47F-724CC7FC9486}"/>
    <cellStyle name="Normal 12 3" xfId="4542" xr:uid="{68F700B7-9DB3-4506-B2E7-F16E251EEC45}"/>
    <cellStyle name="Normal 13" xfId="63" xr:uid="{5CF97F29-FB62-4186-8330-AEEE2AB93DBF}"/>
    <cellStyle name="Normal 13 2" xfId="64" xr:uid="{142A5AAA-101A-4DCF-AF6A-7F25A08B56AB}"/>
    <cellStyle name="Normal 13 2 2" xfId="268" xr:uid="{16DB9380-4D08-42C2-AA95-B15115BE9970}"/>
    <cellStyle name="Normal 13 2 2 2" xfId="4649" xr:uid="{A81CD1FB-5AB3-4439-8F51-63637804291B}"/>
    <cellStyle name="Normal 13 2 3" xfId="4337" xr:uid="{C99320FD-7315-4BBD-87EE-D1129296292C}"/>
    <cellStyle name="Normal 13 2 3 2" xfId="4543" xr:uid="{666C143F-DB56-4863-A65B-607455757EBB}"/>
    <cellStyle name="Normal 13 2 3 3" xfId="4725" xr:uid="{C49CA6DE-7E93-4693-A839-88FB3B87C7EF}"/>
    <cellStyle name="Normal 13 2 3 4" xfId="4702" xr:uid="{F9889BC7-24EF-454A-8079-406230D02DF5}"/>
    <cellStyle name="Normal 13 3" xfId="269" xr:uid="{82E0EB19-ACD2-4061-964A-F1344A9C84F4}"/>
    <cellStyle name="Normal 13 3 2" xfId="4421" xr:uid="{1449F3BE-5C98-4C28-BCD0-1378909D7F92}"/>
    <cellStyle name="Normal 13 3 3" xfId="4338" xr:uid="{E6BEA4DA-9C6E-4844-9E64-3CE5488BC2C4}"/>
    <cellStyle name="Normal 13 3 4" xfId="4566" xr:uid="{66ADE415-0820-4826-B087-FDED216C4A8B}"/>
    <cellStyle name="Normal 13 3 5" xfId="4726" xr:uid="{BB421888-6B9F-4003-8B2B-232BD78202F9}"/>
    <cellStyle name="Normal 13 4" xfId="4339" xr:uid="{9A2F6A04-17BF-4F8F-BEB0-0656C4AD863D}"/>
    <cellStyle name="Normal 13 5" xfId="4336" xr:uid="{EC15AC4A-B85D-45DE-8EB9-B308489CDDCC}"/>
    <cellStyle name="Normal 14" xfId="65" xr:uid="{D6376F0C-4571-4FA8-90B2-327FE3AF117C}"/>
    <cellStyle name="Normal 14 18" xfId="4341" xr:uid="{EB172598-B2CA-4128-B2B5-086A6FC7F32A}"/>
    <cellStyle name="Normal 14 2" xfId="270" xr:uid="{A82E5D2F-7323-473C-A030-22086FF9B038}"/>
    <cellStyle name="Normal 14 2 2" xfId="430" xr:uid="{AC1D3962-C18A-4325-9F8D-A4F067B3019D}"/>
    <cellStyle name="Normal 14 2 2 2" xfId="431" xr:uid="{71D3F024-707D-4793-BD4D-DDB6FC40E190}"/>
    <cellStyle name="Normal 14 2 3" xfId="432" xr:uid="{A7988E50-B1CF-4998-8F26-BE698C677C03}"/>
    <cellStyle name="Normal 14 3" xfId="433" xr:uid="{C3001A58-2FC4-4A00-B13F-F49E6D016A65}"/>
    <cellStyle name="Normal 14 3 2" xfId="4650" xr:uid="{1D86B564-1846-4B27-AA03-798E5EDD57F3}"/>
    <cellStyle name="Normal 14 4" xfId="4340" xr:uid="{B38C8A8F-1598-455E-BBF8-90C376025873}"/>
    <cellStyle name="Normal 14 4 2" xfId="4544" xr:uid="{39E08C0D-2FA8-4789-9ED4-3E87C77FAF83}"/>
    <cellStyle name="Normal 14 4 3" xfId="4727" xr:uid="{E4742E96-7FE7-4BE9-81A7-DD1386FE7A65}"/>
    <cellStyle name="Normal 14 4 4" xfId="4703" xr:uid="{E8E2E7A9-E093-4AE8-83E4-8C82C3C011CE}"/>
    <cellStyle name="Normal 15" xfId="66" xr:uid="{1B0D9C81-B36B-4740-ACA4-AE3A0191FCB0}"/>
    <cellStyle name="Normal 15 2" xfId="67" xr:uid="{9BECADF4-0211-4373-B211-6F0F60BE7450}"/>
    <cellStyle name="Normal 15 2 2" xfId="271" xr:uid="{AE8D23F2-BE86-4BF5-97C6-2CD6AEBDDD58}"/>
    <cellStyle name="Normal 15 2 2 2" xfId="4453" xr:uid="{1E4BA28C-D365-4920-9A6F-924E025A4C3C}"/>
    <cellStyle name="Normal 15 2 3" xfId="4546" xr:uid="{1CA9A50A-40AC-4C92-BD5E-BAFFFB718EB9}"/>
    <cellStyle name="Normal 15 3" xfId="272" xr:uid="{24824F9D-1826-4763-B502-A1F712BAF64F}"/>
    <cellStyle name="Normal 15 3 2" xfId="4422" xr:uid="{A1F7B014-6EB3-4F6A-84E2-1957FA02F2CE}"/>
    <cellStyle name="Normal 15 3 3" xfId="4343" xr:uid="{743C623C-DCEA-498C-9466-06A515BFB17A}"/>
    <cellStyle name="Normal 15 3 4" xfId="4567" xr:uid="{5528E44A-DFE3-4F91-83EE-39DC1978A4D1}"/>
    <cellStyle name="Normal 15 3 5" xfId="4729" xr:uid="{94F370A4-E152-485D-AB3E-DB0C8873EFE0}"/>
    <cellStyle name="Normal 15 4" xfId="4342" xr:uid="{284A9619-D4A5-4E39-AA1C-8C2E9A98FC11}"/>
    <cellStyle name="Normal 15 4 2" xfId="4545" xr:uid="{AAC552FD-7688-4534-A620-31FADF088646}"/>
    <cellStyle name="Normal 15 4 3" xfId="4728" xr:uid="{98BBCAC5-9FA6-4FD0-947C-D5F8FDB54C62}"/>
    <cellStyle name="Normal 15 4 4" xfId="4704" xr:uid="{FE0AF1CC-7580-4886-9877-FE4F4B08192D}"/>
    <cellStyle name="Normal 16" xfId="68" xr:uid="{35A2B044-60C5-4681-B538-17BC4BCE0531}"/>
    <cellStyle name="Normal 16 2" xfId="273" xr:uid="{1F10CD71-B6BB-4F15-BE95-F89DD22198A3}"/>
    <cellStyle name="Normal 16 2 2" xfId="4423" xr:uid="{6A8AE8CE-1797-4DFB-9A6C-7468710C1683}"/>
    <cellStyle name="Normal 16 2 3" xfId="4344" xr:uid="{D60D6D8A-2F94-45B5-921F-15A54C302EE2}"/>
    <cellStyle name="Normal 16 2 4" xfId="4568" xr:uid="{0B4FBC1B-4505-44CC-8CA8-55D84AB21175}"/>
    <cellStyle name="Normal 16 2 5" xfId="4730" xr:uid="{EC9B8A70-CB30-4F3F-8A67-110F2F8159FA}"/>
    <cellStyle name="Normal 16 3" xfId="274" xr:uid="{8CB3DF8F-EE7C-48F7-B5AF-7EE286481384}"/>
    <cellStyle name="Normal 17" xfId="69" xr:uid="{C4C8CE28-AB4E-4871-8B04-53B5037CEDEF}"/>
    <cellStyle name="Normal 17 2" xfId="275" xr:uid="{C7FA3424-278C-49C8-8276-ECF0C4DB4000}"/>
    <cellStyle name="Normal 17 2 2" xfId="4424" xr:uid="{F40D6011-62D5-410B-A56E-C4EA89E52D2E}"/>
    <cellStyle name="Normal 17 2 3" xfId="4346" xr:uid="{20F08856-2394-4CBE-9ADB-3F2E8C5202BF}"/>
    <cellStyle name="Normal 17 2 4" xfId="4569" xr:uid="{E475404B-3882-4B19-8F24-1DB9728E7663}"/>
    <cellStyle name="Normal 17 2 5" xfId="4731" xr:uid="{574BF21D-D827-4101-94C1-FB8FB1D44E19}"/>
    <cellStyle name="Normal 17 3" xfId="4347" xr:uid="{731E2E17-E14E-4188-B11D-69B90D9FF655}"/>
    <cellStyle name="Normal 17 4" xfId="4345" xr:uid="{9C522781-D8C7-4DA5-821D-1101F76C5D04}"/>
    <cellStyle name="Normal 18" xfId="70" xr:uid="{7CF39A5A-0909-47C6-B10F-4B047233194F}"/>
    <cellStyle name="Normal 18 2" xfId="276" xr:uid="{A590BEC9-4BE4-4B6F-806A-9B197BE5419A}"/>
    <cellStyle name="Normal 18 2 2" xfId="4454" xr:uid="{3354471C-D11C-4A34-A0BC-2D67A32C4AE6}"/>
    <cellStyle name="Normal 18 3" xfId="4348" xr:uid="{4155D0C0-51AE-4EE9-8593-4FB2F32E40DC}"/>
    <cellStyle name="Normal 18 3 2" xfId="4547" xr:uid="{428EFBEC-A31C-4BED-A4E0-2B70C45B64B8}"/>
    <cellStyle name="Normal 18 3 3" xfId="4732" xr:uid="{02377F48-8A24-49BC-A200-FE4901739A0B}"/>
    <cellStyle name="Normal 18 3 4" xfId="4705" xr:uid="{B1CB4DFB-59FD-48DD-837C-F33B3E0E4B29}"/>
    <cellStyle name="Normal 19" xfId="71" xr:uid="{5EC8D5F4-8911-4047-8D61-B178A48AFD26}"/>
    <cellStyle name="Normal 19 2" xfId="72" xr:uid="{963FCA50-C26B-4C90-8E41-7ECC3E2D3BE5}"/>
    <cellStyle name="Normal 19 2 2" xfId="277" xr:uid="{31E8C2AF-B5CE-4024-9642-2816829DD5E4}"/>
    <cellStyle name="Normal 19 2 2 2" xfId="4651" xr:uid="{C099FD74-A822-4CA5-94F7-6C9C16415914}"/>
    <cellStyle name="Normal 19 2 3" xfId="4549" xr:uid="{DCFE6164-D841-4CC1-B13B-E52444B299F7}"/>
    <cellStyle name="Normal 19 3" xfId="278" xr:uid="{368FE61A-0896-438E-903B-EFE40850CD79}"/>
    <cellStyle name="Normal 19 3 2" xfId="4652" xr:uid="{28B09AA3-1D5A-465B-9AB2-A1C0D860261D}"/>
    <cellStyle name="Normal 19 4" xfId="4548" xr:uid="{D914E99C-1181-46ED-81CD-9F8E831EF6CE}"/>
    <cellStyle name="Normal 2" xfId="3" xr:uid="{0035700C-F3A5-4A6F-B63A-5CE25669DEE2}"/>
    <cellStyle name="Normal 2 2" xfId="73" xr:uid="{C8593AD0-1B9D-4FB0-B0A8-D81478EAB1FA}"/>
    <cellStyle name="Normal 2 2 2" xfId="74" xr:uid="{9C146357-51A4-4BFA-8D30-A47F258D5C84}"/>
    <cellStyle name="Normal 2 2 2 2" xfId="279" xr:uid="{03969C8D-C44C-4B19-A7BC-722098C0F15E}"/>
    <cellStyle name="Normal 2 2 2 2 2" xfId="4655" xr:uid="{431553B3-0A92-4EE7-8E43-75C79E4A89ED}"/>
    <cellStyle name="Normal 2 2 2 3" xfId="4551" xr:uid="{102262BE-C11C-438C-A0A8-92A3A9EA4C62}"/>
    <cellStyle name="Normal 2 2 3" xfId="280" xr:uid="{774F3143-0334-49A7-89FB-50F3F54791E6}"/>
    <cellStyle name="Normal 2 2 3 2" xfId="4455" xr:uid="{8A41C8F0-00A2-4CF1-A3D5-E24C082DDA66}"/>
    <cellStyle name="Normal 2 2 3 2 2" xfId="4585" xr:uid="{FD489E20-B4BA-42E9-97A3-95AD341A3FE0}"/>
    <cellStyle name="Normal 2 2 3 2 2 2" xfId="4656" xr:uid="{FA1450D3-65F8-4D44-B3AF-20E0B900645C}"/>
    <cellStyle name="Normal 2 2 3 2 2 3" xfId="5354" xr:uid="{9B149ABC-0A4D-4B7E-9151-7C1F5BC054C4}"/>
    <cellStyle name="Normal 2 2 3 2 2 4" xfId="5368" xr:uid="{CD99E37F-6DBC-45D3-A0B2-6CD299E77C6C}"/>
    <cellStyle name="Normal 2 2 3 2 3" xfId="4750" xr:uid="{A86EC074-D924-40C2-A5FE-D76CFEFBEB0B}"/>
    <cellStyle name="Normal 2 2 3 2 4" xfId="5305" xr:uid="{C60520EA-E03E-4053-BC1C-83A551280B51}"/>
    <cellStyle name="Normal 2 2 3 3" xfId="4435" xr:uid="{CC6DFFC7-A4BF-44AC-96AD-30D22FE7D717}"/>
    <cellStyle name="Normal 2 2 3 4" xfId="4706" xr:uid="{1D60A1E4-C9E7-4C08-88A0-529A80259F09}"/>
    <cellStyle name="Normal 2 2 3 5" xfId="4695" xr:uid="{7FA21ECD-311B-4BB6-BBAB-AC201DC7FC3F}"/>
    <cellStyle name="Normal 2 2 4" xfId="4349" xr:uid="{386FA926-840B-487F-B4CC-FEF28F44765C}"/>
    <cellStyle name="Normal 2 2 4 2" xfId="4550" xr:uid="{6A46EA47-2B88-4FAB-8F50-573118862CE2}"/>
    <cellStyle name="Normal 2 2 4 3" xfId="4733" xr:uid="{A1CDD9AF-74C2-4B36-80C9-9378AD9ABE0C}"/>
    <cellStyle name="Normal 2 2 4 4" xfId="4707" xr:uid="{6DE71402-4B8E-4191-9F1F-C48EFBF007D7}"/>
    <cellStyle name="Normal 2 2 5" xfId="4654" xr:uid="{489065F2-ADBA-462D-A3A6-E13CC9EB4C75}"/>
    <cellStyle name="Normal 2 2 6" xfId="4753" xr:uid="{9A9D188B-4AAD-4EDF-B765-C206DD38A639}"/>
    <cellStyle name="Normal 2 3" xfId="75" xr:uid="{C35F6369-A62A-4295-B2FF-D0939418CAC8}"/>
    <cellStyle name="Normal 2 3 2" xfId="76" xr:uid="{EE063AD8-4251-47B0-8356-7D198CAF9899}"/>
    <cellStyle name="Normal 2 3 2 2" xfId="281" xr:uid="{32E03134-B796-447B-A154-BC550180894E}"/>
    <cellStyle name="Normal 2 3 2 2 2" xfId="4657" xr:uid="{D1F84F8C-22C0-47E7-8E91-0A793EFC78BE}"/>
    <cellStyle name="Normal 2 3 2 3" xfId="4351" xr:uid="{186CDADA-DFA2-4049-99B8-F13E0AE6BAE0}"/>
    <cellStyle name="Normal 2 3 2 3 2" xfId="4553" xr:uid="{25F3E693-84DF-492E-9962-F2B87DE69740}"/>
    <cellStyle name="Normal 2 3 2 3 3" xfId="4735" xr:uid="{BAAB5A04-76EA-4019-9873-41330A81D118}"/>
    <cellStyle name="Normal 2 3 2 3 4" xfId="4708" xr:uid="{CC47B61D-4FD8-4617-B637-773D3BABDCD7}"/>
    <cellStyle name="Normal 2 3 3" xfId="77" xr:uid="{06BE37E0-2391-4493-8A23-E51873906EC7}"/>
    <cellStyle name="Normal 2 3 4" xfId="78" xr:uid="{E2CF2823-8F0E-4D13-B5BB-F68ADCA905EC}"/>
    <cellStyle name="Normal 2 3 5" xfId="185" xr:uid="{028A546E-C3CE-4FC6-BAC4-71D723EEDDB9}"/>
    <cellStyle name="Normal 2 3 5 2" xfId="4658" xr:uid="{03ADE61D-4B52-4B18-8375-2A026E63B969}"/>
    <cellStyle name="Normal 2 3 6" xfId="4350" xr:uid="{0B2A92D5-BF8F-4F4E-A7F9-301FC0408502}"/>
    <cellStyle name="Normal 2 3 6 2" xfId="4552" xr:uid="{3555A7A9-F020-4DB5-B572-E79C3B694F13}"/>
    <cellStyle name="Normal 2 3 6 3" xfId="4734" xr:uid="{8DD14808-0329-4F6B-A59D-303A4443DC73}"/>
    <cellStyle name="Normal 2 3 6 4" xfId="4709" xr:uid="{EEF09137-2189-4074-BB5A-C81EEC9D74FC}"/>
    <cellStyle name="Normal 2 3 7" xfId="5318" xr:uid="{7A1611D9-10FC-4B17-B294-B3F1A190552F}"/>
    <cellStyle name="Normal 2 4" xfId="79" xr:uid="{1D8E2413-6C72-449D-B051-83EC32EA82A9}"/>
    <cellStyle name="Normal 2 4 2" xfId="80" xr:uid="{01577C14-9736-4C05-9EFB-245B3DE1C367}"/>
    <cellStyle name="Normal 2 4 3" xfId="282" xr:uid="{D8C518D7-72BB-4F78-A5EB-D651F7D4767E}"/>
    <cellStyle name="Normal 2 4 3 2" xfId="4659" xr:uid="{ED4FC45A-2926-4C14-A763-5CEE54C87D20}"/>
    <cellStyle name="Normal 2 4 3 3" xfId="4673" xr:uid="{284857E9-82AF-47B5-9E54-741833A36934}"/>
    <cellStyle name="Normal 2 4 4" xfId="4554" xr:uid="{CE78DB57-2674-470B-B5BF-5B3C3DA69702}"/>
    <cellStyle name="Normal 2 4 5" xfId="4754" xr:uid="{01AC8253-F258-4701-A5D1-BACBB50D176E}"/>
    <cellStyle name="Normal 2 4 6" xfId="4752" xr:uid="{AECCB159-A2C3-4829-BEBF-6E6873EE2B58}"/>
    <cellStyle name="Normal 2 5" xfId="184" xr:uid="{CFE92497-6D8B-4B32-904C-4E3B13F6CCB4}"/>
    <cellStyle name="Normal 2 5 2" xfId="284" xr:uid="{1499FDB2-DACF-4291-855F-D782E043792C}"/>
    <cellStyle name="Normal 2 5 2 2" xfId="2505" xr:uid="{78E4787C-9666-4061-8683-0D2231834479}"/>
    <cellStyle name="Normal 2 5 3" xfId="283" xr:uid="{671D5549-E6BC-4AED-A934-4E23BA7C3EC0}"/>
    <cellStyle name="Normal 2 5 3 2" xfId="4586" xr:uid="{55342320-7A7B-45B8-8603-AC94BD20B80F}"/>
    <cellStyle name="Normal 2 5 3 3" xfId="4746" xr:uid="{54C9363B-5964-432F-B53A-23EC18B37D8F}"/>
    <cellStyle name="Normal 2 5 3 4" xfId="5302" xr:uid="{BCFD6664-D57A-4D7F-826E-A7D5B2C222A1}"/>
    <cellStyle name="Normal 2 5 3 4 2" xfId="5348" xr:uid="{BB28D1EF-90D3-4DE4-BE2A-E352A5703171}"/>
    <cellStyle name="Normal 2 5 4" xfId="4660" xr:uid="{037195D3-47EE-4553-B2FC-F8B739A2B8A4}"/>
    <cellStyle name="Normal 2 5 5" xfId="4615" xr:uid="{F826DDF2-5837-4F7D-A304-97CC2086AC95}"/>
    <cellStyle name="Normal 2 5 6" xfId="4614" xr:uid="{642BCB78-C817-477C-9843-47910F154453}"/>
    <cellStyle name="Normal 2 5 7" xfId="4749" xr:uid="{FFC6BD2B-FB7B-4B34-ABCE-1C176F36C0FC}"/>
    <cellStyle name="Normal 2 5 8" xfId="4719" xr:uid="{A72783C7-48A6-43A4-99F2-D042A2CC9A13}"/>
    <cellStyle name="Normal 2 6" xfId="285" xr:uid="{E7641FE2-50FC-4B1B-80C8-BE41EA02DBB4}"/>
    <cellStyle name="Normal 2 6 2" xfId="286" xr:uid="{387DFE17-FD09-423B-A4EC-04D9504B8202}"/>
    <cellStyle name="Normal 2 6 3" xfId="452" xr:uid="{E60E6209-D753-473F-B0AB-FFDDDCEC7C0E}"/>
    <cellStyle name="Normal 2 6 3 2" xfId="5335" xr:uid="{DD3E5AD1-7B01-4599-9C5D-492927CD21A6}"/>
    <cellStyle name="Normal 2 6 4" xfId="4661" xr:uid="{8E7C5819-1620-4A7C-AA89-73F803622475}"/>
    <cellStyle name="Normal 2 6 5" xfId="4612" xr:uid="{88AB8A8D-64FB-43F4-9C06-094AA0A7E7BF}"/>
    <cellStyle name="Normal 2 6 5 2" xfId="4710" xr:uid="{F60F66F8-D734-4FC6-B247-65CB31874163}"/>
    <cellStyle name="Normal 2 6 6" xfId="4598" xr:uid="{7969C238-7620-4FE1-959E-FADEEC50F030}"/>
    <cellStyle name="Normal 2 6 7" xfId="5322" xr:uid="{1D594360-EC24-400F-B047-0C0E38268525}"/>
    <cellStyle name="Normal 2 6 8" xfId="5331" xr:uid="{D276F532-D133-41F5-8614-2CF410764DA3}"/>
    <cellStyle name="Normal 2 7" xfId="287" xr:uid="{5705FF41-F67E-478C-BEB9-5CD7FA4115BD}"/>
    <cellStyle name="Normal 2 7 2" xfId="4456" xr:uid="{6ACB6FD0-5A01-458C-9C6A-F51C192EE925}"/>
    <cellStyle name="Normal 2 7 3" xfId="4662" xr:uid="{AD211BEA-5E11-490D-8173-0ADECCE59118}"/>
    <cellStyle name="Normal 2 7 4" xfId="5303" xr:uid="{614191F4-73C2-4037-BAAC-81B00EF5CD79}"/>
    <cellStyle name="Normal 2 8" xfId="4508" xr:uid="{2E6808E6-6DA9-4E82-8025-501E62C87FF8}"/>
    <cellStyle name="Normal 2 9" xfId="4653" xr:uid="{C1436104-EAC9-43C8-B2F3-D176153D873C}"/>
    <cellStyle name="Normal 20" xfId="434" xr:uid="{9D8529AD-76BF-4D27-8E2E-EACDBD00E5A7}"/>
    <cellStyle name="Normal 20 2" xfId="435" xr:uid="{8FDABDA2-F78D-4994-99B6-6C468464D808}"/>
    <cellStyle name="Normal 20 2 2" xfId="436" xr:uid="{1C969A00-58C2-48DD-97DD-34C5C9FD94BA}"/>
    <cellStyle name="Normal 20 2 2 2" xfId="4425" xr:uid="{F134D5C4-1F7B-446D-93A7-F1E28382659F}"/>
    <cellStyle name="Normal 20 2 2 3" xfId="4417" xr:uid="{760CE869-24B6-4476-AB21-D610E28D2150}"/>
    <cellStyle name="Normal 20 2 2 4" xfId="4582" xr:uid="{4B28AFC2-15B1-49D7-8377-90E9A41E82CE}"/>
    <cellStyle name="Normal 20 2 2 5" xfId="4744" xr:uid="{9754A0B4-A26F-489C-BC14-C3749C826FBB}"/>
    <cellStyle name="Normal 20 2 3" xfId="4420" xr:uid="{040720B0-32A9-4D1C-A09E-40A805C807F5}"/>
    <cellStyle name="Normal 20 2 4" xfId="4416" xr:uid="{6E6A2E20-F663-438B-ABF1-EA5EC2F368AD}"/>
    <cellStyle name="Normal 20 2 5" xfId="4581" xr:uid="{09AB1B4A-92BB-4ADE-86E4-F93850196F5A}"/>
    <cellStyle name="Normal 20 2 6" xfId="4743" xr:uid="{A72A5DC7-C371-410C-8F90-880940DD9171}"/>
    <cellStyle name="Normal 20 3" xfId="1167" xr:uid="{4AED17F4-B0B5-40DD-981C-34B4C63300FC}"/>
    <cellStyle name="Normal 20 3 2" xfId="4457" xr:uid="{F11DE3B3-791F-46BA-B934-61A98847F625}"/>
    <cellStyle name="Normal 20 4" xfId="4352" xr:uid="{23F174FA-52C7-4633-89DD-EEDD73B0FD94}"/>
    <cellStyle name="Normal 20 4 2" xfId="4555" xr:uid="{06B66040-91A0-42C9-830D-6CB10CEA8566}"/>
    <cellStyle name="Normal 20 4 3" xfId="4736" xr:uid="{775FB3BD-F9ED-45D1-8A9D-CDE4FE3D40C3}"/>
    <cellStyle name="Normal 20 4 4" xfId="4711" xr:uid="{2A1C9797-3A72-4867-A491-D39FD05236EB}"/>
    <cellStyle name="Normal 20 5" xfId="4433" xr:uid="{159CF1AA-4F6A-469A-A056-7A901673BB8C}"/>
    <cellStyle name="Normal 20 5 2" xfId="5328" xr:uid="{984A4D59-1A75-4A1C-989B-A9B04A67830B}"/>
    <cellStyle name="Normal 20 6" xfId="4587" xr:uid="{5F9AC9B8-E846-41DC-A04B-767F5BFDB0CA}"/>
    <cellStyle name="Normal 20 7" xfId="4696" xr:uid="{46E9C622-7E23-4EEC-9CA8-87848AECEAAF}"/>
    <cellStyle name="Normal 20 8" xfId="4717" xr:uid="{55E97A17-9B38-46A4-B16E-98A02FD6578A}"/>
    <cellStyle name="Normal 20 9" xfId="4716" xr:uid="{4CE4BE72-D07A-4301-BD2B-904EF52D4A34}"/>
    <cellStyle name="Normal 21" xfId="437" xr:uid="{9E77C094-19D5-47DF-BC01-9AAE9002B03B}"/>
    <cellStyle name="Normal 21 2" xfId="438" xr:uid="{DD084441-90AC-4E67-8E9D-DF5D65791CBD}"/>
    <cellStyle name="Normal 21 2 2" xfId="439" xr:uid="{0DEA49A7-DA64-43D2-94D8-191B8ABBF2C0}"/>
    <cellStyle name="Normal 21 3" xfId="4353" xr:uid="{D30E7B64-5C9D-422F-AA96-DD1A2039DAA2}"/>
    <cellStyle name="Normal 21 3 2" xfId="4459" xr:uid="{62ABE20C-67FB-449C-AC85-63675B5CADFA}"/>
    <cellStyle name="Normal 21 3 2 2" xfId="5359" xr:uid="{A9392D19-2DC6-4897-A9CA-2AC6788235FC}"/>
    <cellStyle name="Normal 21 3 3" xfId="4458" xr:uid="{3F6050DE-376A-4150-BACB-24060E096FD5}"/>
    <cellStyle name="Normal 21 4" xfId="4570" xr:uid="{3BB23B6F-1FBB-462A-B295-951C74D77571}"/>
    <cellStyle name="Normal 21 4 2" xfId="5360" xr:uid="{F3C2F700-58A9-4A5B-9648-96CB00528721}"/>
    <cellStyle name="Normal 21 5" xfId="4737" xr:uid="{A7F96E60-BCE3-416F-B143-492B28772069}"/>
    <cellStyle name="Normal 22" xfId="440" xr:uid="{68A42833-DAFF-434B-B736-CB3F133B70DA}"/>
    <cellStyle name="Normal 22 2" xfId="441" xr:uid="{439F6E14-D5F3-4DEB-A6A9-5D089439CD8F}"/>
    <cellStyle name="Normal 22 3" xfId="4310" xr:uid="{BA7AE741-7BAC-49D7-921D-2C38CA49F8F7}"/>
    <cellStyle name="Normal 22 3 2" xfId="4354" xr:uid="{4473BA50-D6D8-47F1-8C23-4587A932A856}"/>
    <cellStyle name="Normal 22 3 2 2" xfId="4461" xr:uid="{0F63693F-F640-441A-ABE5-41E2FC85AC5C}"/>
    <cellStyle name="Normal 22 3 3" xfId="4460" xr:uid="{1360B16D-19FD-46C7-B338-70D3D32F21AD}"/>
    <cellStyle name="Normal 22 3 4" xfId="4691" xr:uid="{6BCE3E38-5729-4147-8524-577911081211}"/>
    <cellStyle name="Normal 22 4" xfId="4313" xr:uid="{A1F74EEE-8928-4D62-82D2-BEBFBDDF188B}"/>
    <cellStyle name="Normal 22 4 10" xfId="5357" xr:uid="{9DC9E807-8EAD-4CC4-9596-0962DADC5AB9}"/>
    <cellStyle name="Normal 22 4 2" xfId="4431" xr:uid="{A1C4C06C-FB7F-4EF6-A45B-10BC59A2121A}"/>
    <cellStyle name="Normal 22 4 3" xfId="4571" xr:uid="{022C6D9C-05D8-43C1-A99C-B054599B5B87}"/>
    <cellStyle name="Normal 22 4 3 2" xfId="4590" xr:uid="{1F348AF9-4D13-4678-9550-A1CE93ED3B85}"/>
    <cellStyle name="Normal 22 4 3 3" xfId="4748" xr:uid="{8D11FC58-E8D2-4655-A1D7-A09900F5FFE4}"/>
    <cellStyle name="Normal 22 4 3 4" xfId="5338" xr:uid="{19956156-E0E1-48E1-BADC-C6F6F5B7C95B}"/>
    <cellStyle name="Normal 22 4 3 5" xfId="5334" xr:uid="{EA0EEE24-E329-4F0C-BD56-1611B0E3F2E7}"/>
    <cellStyle name="Normal 22 4 4" xfId="4692" xr:uid="{A6CADEF2-D4E4-4FD4-A316-C8AFF63B5623}"/>
    <cellStyle name="Normal 22 4 5" xfId="4604" xr:uid="{9FA919CD-5776-484A-BF74-7B1AD6293677}"/>
    <cellStyle name="Normal 22 4 6" xfId="4595" xr:uid="{53BF7BD4-2FF5-4055-86FF-8F15BE7106E6}"/>
    <cellStyle name="Normal 22 4 7" xfId="4594" xr:uid="{88361264-4003-4D1C-9131-9A8F2B699146}"/>
    <cellStyle name="Normal 22 4 8" xfId="4593" xr:uid="{AF2F92A2-53E5-4FFA-95F9-70B86F2930D2}"/>
    <cellStyle name="Normal 22 4 9" xfId="4592" xr:uid="{F44F1209-50B9-444E-9C1D-A7465059FF13}"/>
    <cellStyle name="Normal 22 5" xfId="4738" xr:uid="{72ABEA10-DCD8-450F-9934-BA574D506992}"/>
    <cellStyle name="Normal 23" xfId="442" xr:uid="{6C7B583A-B2D8-4AF5-97B5-2F241C08E4C5}"/>
    <cellStyle name="Normal 23 2" xfId="2500" xr:uid="{7D5B1E57-9A82-4E41-8E16-81B21E091326}"/>
    <cellStyle name="Normal 23 2 2" xfId="4356" xr:uid="{D227FC84-3BA0-45F6-85F6-6DDED2590D34}"/>
    <cellStyle name="Normal 23 2 2 2" xfId="4751" xr:uid="{EA22F136-BB31-42CC-83C5-5BE21C624F76}"/>
    <cellStyle name="Normal 23 2 2 3" xfId="4693" xr:uid="{C69C00A9-ABEE-41CF-B9B3-6796FC2EED1C}"/>
    <cellStyle name="Normal 23 2 2 4" xfId="4663" xr:uid="{F40AB952-B9BE-4218-9D4D-AF8E95DE96F5}"/>
    <cellStyle name="Normal 23 2 3" xfId="4605" xr:uid="{D88F9C8A-561D-4688-8396-87D8F11BA695}"/>
    <cellStyle name="Normal 23 2 4" xfId="4712" xr:uid="{3FEF0777-F496-4E1F-9C91-7BE783278377}"/>
    <cellStyle name="Normal 23 3" xfId="4426" xr:uid="{F2991FE9-5268-4CCE-AD7F-355497D7182F}"/>
    <cellStyle name="Normal 23 4" xfId="4355" xr:uid="{0338506E-34AC-4521-9A7C-F236805CEE81}"/>
    <cellStyle name="Normal 23 5" xfId="4572" xr:uid="{D93823D8-4476-4F3F-93D8-F5E10075A51E}"/>
    <cellStyle name="Normal 23 6" xfId="4739" xr:uid="{C3D18BC0-8EC5-468F-9D39-87E7750562DE}"/>
    <cellStyle name="Normal 24" xfId="443" xr:uid="{E6233D33-C03B-452C-9F9D-F83E207E0E68}"/>
    <cellStyle name="Normal 24 2" xfId="444" xr:uid="{AD543B89-BC3E-43C6-AFEA-9A7FC9E111DE}"/>
    <cellStyle name="Normal 24 2 2" xfId="4428" xr:uid="{93CA5A3E-6B8E-4BDE-AAFD-B5999461B4A3}"/>
    <cellStyle name="Normal 24 2 3" xfId="4358" xr:uid="{833503CB-130F-440D-925A-2AB43CDD1826}"/>
    <cellStyle name="Normal 24 2 4" xfId="4574" xr:uid="{AD3A46BF-BF0A-4EDE-AAA8-510FF62733A2}"/>
    <cellStyle name="Normal 24 2 5" xfId="4741" xr:uid="{8423C219-590F-4DA8-AB99-E981D74B4FA0}"/>
    <cellStyle name="Normal 24 3" xfId="4427" xr:uid="{61E5EC1C-F4E9-4BDC-B623-3148546FC1AD}"/>
    <cellStyle name="Normal 24 4" xfId="4357" xr:uid="{933D875C-3F32-46F8-A678-A8832BA9CC72}"/>
    <cellStyle name="Normal 24 5" xfId="4573" xr:uid="{ED39F782-ADFF-4086-B9A8-6F89796159B8}"/>
    <cellStyle name="Normal 24 6" xfId="4740" xr:uid="{61267D4E-2739-4F66-B8C6-027B413A7178}"/>
    <cellStyle name="Normal 25" xfId="451" xr:uid="{4E151CBC-23C3-4A4A-9D63-FF84058FC1B3}"/>
    <cellStyle name="Normal 25 2" xfId="4360" xr:uid="{E35204D4-6525-4F08-9C6C-EBE2F503C161}"/>
    <cellStyle name="Normal 25 2 2" xfId="5337" xr:uid="{338F69D7-8B66-431C-B7C3-8096FCA307FC}"/>
    <cellStyle name="Normal 25 3" xfId="4429" xr:uid="{80B5E5E6-A6AD-46F6-A024-60A1A14DB6A8}"/>
    <cellStyle name="Normal 25 4" xfId="4359" xr:uid="{3A337F07-68AE-4DDE-B44B-485AC7D28A38}"/>
    <cellStyle name="Normal 25 5" xfId="4575" xr:uid="{DB9F1E2F-69A5-4202-8267-0C03ABF1C098}"/>
    <cellStyle name="Normal 26" xfId="2498" xr:uid="{E11D848B-B3E7-4C79-BA36-1898630AD93D}"/>
    <cellStyle name="Normal 26 2" xfId="2499" xr:uid="{889A92FF-E079-4816-B172-1FD535A76C3E}"/>
    <cellStyle name="Normal 26 2 2" xfId="4362" xr:uid="{EC688177-0B51-4FD6-B739-05C53C220DCF}"/>
    <cellStyle name="Normal 26 3" xfId="4361" xr:uid="{802561AA-AD6D-474F-9C6A-5ACD8EE1631F}"/>
    <cellStyle name="Normal 26 3 2" xfId="4436" xr:uid="{5CAB9E37-4060-4162-8523-ECAB211510F2}"/>
    <cellStyle name="Normal 27" xfId="2507" xr:uid="{CCEDEA1D-0726-4EEA-8359-F06A02D63CE8}"/>
    <cellStyle name="Normal 27 2" xfId="4364" xr:uid="{772EB2F1-D32A-4FCA-9435-04AA0CE8FB39}"/>
    <cellStyle name="Normal 27 3" xfId="4363" xr:uid="{8E151ADB-10C3-471D-8FD9-6B294970ACEC}"/>
    <cellStyle name="Normal 27 4" xfId="4599" xr:uid="{D5106030-19AA-49BB-8E86-5CE23BC73F36}"/>
    <cellStyle name="Normal 27 5" xfId="5320" xr:uid="{BE983F63-3384-469A-B2A4-33CFEBE3A1B6}"/>
    <cellStyle name="Normal 27 6" xfId="4589" xr:uid="{18FCC76B-5B9B-4D18-A6D6-D83A205E0022}"/>
    <cellStyle name="Normal 27 7" xfId="5332" xr:uid="{BF1CE1C0-6BD7-49EB-AE11-8D3A37F50734}"/>
    <cellStyle name="Normal 28" xfId="4365" xr:uid="{2D553F1F-1F25-4590-B533-DAFDBA82542F}"/>
    <cellStyle name="Normal 28 2" xfId="4366" xr:uid="{87BFE5C1-CA16-4763-A122-935A9FED8569}"/>
    <cellStyle name="Normal 28 3" xfId="4367" xr:uid="{7C11E709-9D07-4AA0-88CB-BCA3EBEB3171}"/>
    <cellStyle name="Normal 29" xfId="4368" xr:uid="{346D0A88-D749-4157-8AA7-9BCE9CE7BF6E}"/>
    <cellStyle name="Normal 29 2" xfId="4369" xr:uid="{E20844C4-2069-4C6A-A73E-4EC976E593FE}"/>
    <cellStyle name="Normal 3" xfId="2" xr:uid="{665067A7-73F8-4B7E-BFD2-7BB3B9468366}"/>
    <cellStyle name="Normal 3 2" xfId="81" xr:uid="{16B300B7-B99B-46D6-850E-19810504ED7D}"/>
    <cellStyle name="Normal 3 2 2" xfId="82" xr:uid="{4853C8DE-0A61-4B1E-AB87-256BE29BFF9D}"/>
    <cellStyle name="Normal 3 2 2 2" xfId="288" xr:uid="{3718A21C-FE40-45A3-8146-F2685ADC4A34}"/>
    <cellStyle name="Normal 3 2 2 2 2" xfId="4665" xr:uid="{5410576B-24B8-4570-84B1-CE2F11E9A6E9}"/>
    <cellStyle name="Normal 3 2 2 3" xfId="4556" xr:uid="{0E4E3952-A373-4E9D-A8E2-3D7BC77FD955}"/>
    <cellStyle name="Normal 3 2 3" xfId="83" xr:uid="{833C5893-BC7C-465E-8C54-BB521DB4BA08}"/>
    <cellStyle name="Normal 3 2 4" xfId="289" xr:uid="{45AD2DDF-00CD-48E6-99D4-B1A3C09BFDBB}"/>
    <cellStyle name="Normal 3 2 4 2" xfId="4666" xr:uid="{4BDB3782-2523-4B65-A225-85F78DE96026}"/>
    <cellStyle name="Normal 3 2 5" xfId="2506" xr:uid="{086791E8-02EC-40DC-91B9-E85CB8098DC9}"/>
    <cellStyle name="Normal 3 2 5 2" xfId="4509" xr:uid="{F93241B9-B5EB-4733-AF3C-3F961373FB35}"/>
    <cellStyle name="Normal 3 2 5 3" xfId="5304" xr:uid="{D228883D-0824-4B22-8B44-48C0230D6600}"/>
    <cellStyle name="Normal 3 3" xfId="84" xr:uid="{4C0029ED-A503-48F6-BCC7-F371995D8BE9}"/>
    <cellStyle name="Normal 3 3 2" xfId="290" xr:uid="{6CCDD2BD-5CAC-48B4-BEAF-F5E91D277DFC}"/>
    <cellStyle name="Normal 3 3 2 2" xfId="4667" xr:uid="{C38CA60B-1BD0-4447-8FAE-F2801E6B1368}"/>
    <cellStyle name="Normal 3 3 3" xfId="4557" xr:uid="{BDB8761C-E9A6-4F97-8B7F-CD1E05B8B52A}"/>
    <cellStyle name="Normal 3 4" xfId="85" xr:uid="{0DDE822E-990F-4CD8-B0CE-A18C58EFF1F6}"/>
    <cellStyle name="Normal 3 4 2" xfId="2502" xr:uid="{A40BB0FD-99F5-49B3-B465-450FF002897E}"/>
    <cellStyle name="Normal 3 4 2 2" xfId="4668" xr:uid="{BFBB347E-A0AF-411F-A897-FA292CD8144E}"/>
    <cellStyle name="Normal 3 4 3" xfId="5341" xr:uid="{0220CA41-D86E-4316-AC1C-9872F18A3574}"/>
    <cellStyle name="Normal 3 5" xfId="2501" xr:uid="{08CD4B92-D9A7-4E14-8B95-6E523F5783CC}"/>
    <cellStyle name="Normal 3 5 2" xfId="4669" xr:uid="{28DFEDBB-C215-47FA-829A-2D61088B1961}"/>
    <cellStyle name="Normal 3 5 3" xfId="4745" xr:uid="{87CF8706-68C7-455D-89D9-FFD78FED9658}"/>
    <cellStyle name="Normal 3 5 4" xfId="4713" xr:uid="{9DFB393A-1336-4C70-BE04-0FDED1E41FB1}"/>
    <cellStyle name="Normal 3 6" xfId="4664" xr:uid="{6A6B3D92-9BEB-431A-BEE1-EB0D25FE20C4}"/>
    <cellStyle name="Normal 3 6 2" xfId="5336" xr:uid="{8F61A161-B389-4880-BDB5-F4EBB5718DC0}"/>
    <cellStyle name="Normal 3 6 2 2" xfId="5333" xr:uid="{DFE36EAF-767E-4BF3-BD54-D6C1193E3E12}"/>
    <cellStyle name="Normal 3 6 2 3" xfId="5369" xr:uid="{157ACB77-B285-447E-9019-9FBF9A4BEF63}"/>
    <cellStyle name="Normal 3 6 3" xfId="5344" xr:uid="{B8E738F0-DE61-4142-BD5B-93FEFD2C094E}"/>
    <cellStyle name="Normal 3 6 3 2" xfId="5370" xr:uid="{6FED8B4F-B19E-4F60-A19F-72FFB0F936C1}"/>
    <cellStyle name="Normal 3 6 3 3" xfId="5365" xr:uid="{7DB5FF77-1521-444D-8301-806C1A8EC949}"/>
    <cellStyle name="Normal 30" xfId="4370" xr:uid="{9279AB10-53A1-4761-B033-01044130BE7B}"/>
    <cellStyle name="Normal 30 2" xfId="4371" xr:uid="{034302CC-F232-4A6D-A85D-F7496049001D}"/>
    <cellStyle name="Normal 31" xfId="4372" xr:uid="{291E7741-A59C-4906-ADFC-3F49BD208BE9}"/>
    <cellStyle name="Normal 31 2" xfId="4373" xr:uid="{DA24C7F8-5A53-4055-86CF-E30DEC66FF65}"/>
    <cellStyle name="Normal 32" xfId="4374" xr:uid="{39C16949-C2AF-41AC-8B92-DE23BE730C40}"/>
    <cellStyle name="Normal 33" xfId="4375" xr:uid="{671E7055-757B-46BE-A922-DBEBD261A1A6}"/>
    <cellStyle name="Normal 33 2" xfId="4376" xr:uid="{AA911663-1DB4-4D15-913D-438B6458BFA5}"/>
    <cellStyle name="Normal 34" xfId="4377" xr:uid="{DDF170C8-EE1A-427E-9EF8-62BF439F013B}"/>
    <cellStyle name="Normal 34 2" xfId="4378" xr:uid="{B06E1C94-7B81-4E30-84BA-080437CB8131}"/>
    <cellStyle name="Normal 35" xfId="4379" xr:uid="{D913B80A-8381-4646-8C47-50C6680ACCBC}"/>
    <cellStyle name="Normal 35 2" xfId="4380" xr:uid="{1409BF8E-624D-42B9-9DFA-EEB20797370C}"/>
    <cellStyle name="Normal 36" xfId="4381" xr:uid="{AABEC5FF-37B1-40E6-B808-466F13093B12}"/>
    <cellStyle name="Normal 36 2" xfId="4382" xr:uid="{2D91A7F0-A933-4FE4-A843-1120DFE14162}"/>
    <cellStyle name="Normal 37" xfId="4383" xr:uid="{F4CBB70A-57C9-4136-8BF2-4A376546FF45}"/>
    <cellStyle name="Normal 37 2" xfId="4384" xr:uid="{C47A0CFF-E441-4548-95DA-750CBE681312}"/>
    <cellStyle name="Normal 38" xfId="4385" xr:uid="{41B6457F-2FE3-41EB-90FE-47547EE97EC8}"/>
    <cellStyle name="Normal 38 2" xfId="4386" xr:uid="{2FA6EC01-ACFE-43CE-B9BB-481DF5480DC8}"/>
    <cellStyle name="Normal 39" xfId="4387" xr:uid="{620B8C9A-E4CD-4CF9-A8B8-2486D94D02E0}"/>
    <cellStyle name="Normal 39 2" xfId="4388" xr:uid="{C79CFB21-8463-430D-9EC4-DBA697136E6B}"/>
    <cellStyle name="Normal 39 2 2" xfId="4389" xr:uid="{AD866761-C423-4043-8DC4-3F5342E6E54E}"/>
    <cellStyle name="Normal 39 3" xfId="4390" xr:uid="{093C456E-8D0E-4156-A650-5AF0CDB28626}"/>
    <cellStyle name="Normal 4" xfId="86" xr:uid="{C77ED0F3-C74E-4B2C-BBFF-1FFC09AB3F17}"/>
    <cellStyle name="Normal 4 2" xfId="87" xr:uid="{C2549102-52B3-4319-8DFF-22AA502652ED}"/>
    <cellStyle name="Normal 4 2 2" xfId="88" xr:uid="{B3E96899-4074-49A8-B555-23DA786ABA4D}"/>
    <cellStyle name="Normal 4 2 2 2" xfId="445" xr:uid="{03015884-0408-4A95-A6B1-0C0F677AB1FB}"/>
    <cellStyle name="Normal 4 2 2 3" xfId="2807" xr:uid="{2B5D8E01-D384-466D-A4A1-4AFE57185319}"/>
    <cellStyle name="Normal 4 2 2 4" xfId="2808" xr:uid="{8390B687-AA5F-42E4-B9BB-436230AAF4ED}"/>
    <cellStyle name="Normal 4 2 2 4 2" xfId="2809" xr:uid="{5675E0B5-3CF9-4097-A5F2-E3A548B995F4}"/>
    <cellStyle name="Normal 4 2 2 4 3" xfId="2810" xr:uid="{3259EB8F-07DA-42BB-B2ED-7AE6FEEE5A86}"/>
    <cellStyle name="Normal 4 2 2 4 3 2" xfId="2811" xr:uid="{C0F0CE1D-3095-492F-998A-069A28478E93}"/>
    <cellStyle name="Normal 4 2 2 4 3 3" xfId="4312" xr:uid="{EB1BC606-0ABB-422F-9552-9AC816E18410}"/>
    <cellStyle name="Normal 4 2 3" xfId="2493" xr:uid="{0085DED5-62E7-4931-B71F-B3BEAA845B01}"/>
    <cellStyle name="Normal 4 2 3 2" xfId="2504" xr:uid="{F8368216-0B14-4661-AB09-ED3255786C76}"/>
    <cellStyle name="Normal 4 2 3 2 2" xfId="4462" xr:uid="{66F07DD6-B6BD-4EC2-90F1-840FDA3F41FD}"/>
    <cellStyle name="Normal 4 2 3 2 3" xfId="5347" xr:uid="{0F4D15BA-5143-4EBC-AA12-BD663F47B70B}"/>
    <cellStyle name="Normal 4 2 3 3" xfId="4463" xr:uid="{780135A5-67E2-4E0D-A8FB-8DD74172AF80}"/>
    <cellStyle name="Normal 4 2 3 3 2" xfId="4464" xr:uid="{0392A088-9FAD-425E-BC1A-C48AFEE94FEB}"/>
    <cellStyle name="Normal 4 2 3 4" xfId="4465" xr:uid="{22DE8D72-F713-46F7-94F1-4BC9CB69D747}"/>
    <cellStyle name="Normal 4 2 3 5" xfId="4466" xr:uid="{37B79C9B-04D5-4B7F-9E49-3BFFFA7AEB18}"/>
    <cellStyle name="Normal 4 2 4" xfId="2494" xr:uid="{A959629F-D38C-4339-BE2D-934643945CB0}"/>
    <cellStyle name="Normal 4 2 4 2" xfId="4392" xr:uid="{A1B6AD3C-6943-4091-838C-EC72DF1DDAFB}"/>
    <cellStyle name="Normal 4 2 4 2 2" xfId="4467" xr:uid="{07B3049E-9415-42E2-9266-1972709BDECD}"/>
    <cellStyle name="Normal 4 2 4 2 3" xfId="4694" xr:uid="{6D207CEA-E3C6-4A1F-BE7D-A886B9A9C082}"/>
    <cellStyle name="Normal 4 2 4 2 4" xfId="4613" xr:uid="{A881B384-3427-4A32-927F-F8B6A5918923}"/>
    <cellStyle name="Normal 4 2 4 3" xfId="4576" xr:uid="{00EE4A9F-00DA-42BD-BABE-D87B8214853C}"/>
    <cellStyle name="Normal 4 2 4 4" xfId="4714" xr:uid="{ABD579E5-54E8-48A5-AA12-EF0F1576BB34}"/>
    <cellStyle name="Normal 4 2 5" xfId="1168" xr:uid="{96EAEB21-1A75-451A-B355-81C75FDE0C04}"/>
    <cellStyle name="Normal 4 2 6" xfId="4558" xr:uid="{04CFD3C1-CEA5-41AC-B30D-21B8B33C8816}"/>
    <cellStyle name="Normal 4 2 7" xfId="5351" xr:uid="{3C457DE1-BB3F-4458-97A2-9E3AB3CBB636}"/>
    <cellStyle name="Normal 4 3" xfId="528" xr:uid="{E03CED6E-8434-4B10-ACC3-1057045335AD}"/>
    <cellStyle name="Normal 4 3 2" xfId="1170" xr:uid="{D36750DA-6DBE-49A5-B173-60D8047E83CE}"/>
    <cellStyle name="Normal 4 3 2 2" xfId="1171" xr:uid="{7B1367AD-DA3E-44D5-8C12-63FED0A3F59F}"/>
    <cellStyle name="Normal 4 3 2 3" xfId="1172" xr:uid="{C498A6EB-EC69-4554-BBAB-F3CA5FD1B5B5}"/>
    <cellStyle name="Normal 4 3 3" xfId="1169" xr:uid="{1EDA7F6E-CB6F-4234-8A3D-7BB863CA44B9}"/>
    <cellStyle name="Normal 4 3 3 2" xfId="4434" xr:uid="{3C92DF5D-2A15-4355-AC7B-AD8094C34164}"/>
    <cellStyle name="Normal 4 3 4" xfId="2812" xr:uid="{FC6E874E-E568-48E8-9435-67742EFDB7EF}"/>
    <cellStyle name="Normal 4 3 4 2" xfId="5363" xr:uid="{D1BF8A90-EECD-47E7-B1AA-224F9FD18A60}"/>
    <cellStyle name="Normal 4 3 5" xfId="2813" xr:uid="{C78364EA-8FA8-441D-9CF2-DD572ED0AB27}"/>
    <cellStyle name="Normal 4 3 5 2" xfId="2814" xr:uid="{8C540658-EF62-40E2-9E57-C13904690E76}"/>
    <cellStyle name="Normal 4 3 5 3" xfId="2815" xr:uid="{25801E66-744E-470C-BF3E-0244F19E7C09}"/>
    <cellStyle name="Normal 4 3 5 3 2" xfId="2816" xr:uid="{9F7E7CD0-54F6-4F8A-AD06-D41B62C49A82}"/>
    <cellStyle name="Normal 4 3 5 3 3" xfId="4311" xr:uid="{E3E02AF8-152B-4020-A479-3415D7F1DD21}"/>
    <cellStyle name="Normal 4 3 6" xfId="4314" xr:uid="{876B2CDE-88EB-41A5-877B-D8BA397E0D31}"/>
    <cellStyle name="Normal 4 3 7" xfId="5346" xr:uid="{1C662778-50D7-4DE6-AF65-857155DC7C28}"/>
    <cellStyle name="Normal 4 4" xfId="453" xr:uid="{28551E04-F6C8-4C23-93CE-4AE40151EE29}"/>
    <cellStyle name="Normal 4 4 2" xfId="2495" xr:uid="{7212576B-1662-47A1-BE9C-C1812076109F}"/>
    <cellStyle name="Normal 4 4 2 2" xfId="5355" xr:uid="{831638B9-ACE2-4194-9A39-F478B30DDE20}"/>
    <cellStyle name="Normal 4 4 3" xfId="2503" xr:uid="{51F4520D-A787-4FA9-852E-575B2FD56DA5}"/>
    <cellStyle name="Normal 4 4 3 2" xfId="4317" xr:uid="{EA1D53D3-09E5-4019-8879-64472A14BCC5}"/>
    <cellStyle name="Normal 4 4 3 3" xfId="4316" xr:uid="{059E8511-84A1-46F7-A7B7-CCBAB52656DB}"/>
    <cellStyle name="Normal 4 4 4" xfId="4747" xr:uid="{D0E5F0D2-8192-4728-AF0E-AF5E4580AF1B}"/>
    <cellStyle name="Normal 4 4 4 2" xfId="5364" xr:uid="{7803ECD0-2C4F-413E-963D-87E3898DF02D}"/>
    <cellStyle name="Normal 4 4 5" xfId="5345" xr:uid="{A50DE247-D88D-4CDB-85CE-63577538382D}"/>
    <cellStyle name="Normal 4 5" xfId="2496" xr:uid="{DA5DA102-7CB6-4978-9FB0-606B1D054A4E}"/>
    <cellStyle name="Normal 4 5 2" xfId="4391" xr:uid="{847D16F1-EDF7-429C-A453-0224E5781DE2}"/>
    <cellStyle name="Normal 4 6" xfId="2497" xr:uid="{E31B8923-3B66-4B1B-906D-3C7856359A0D}"/>
    <cellStyle name="Normal 4 7" xfId="900" xr:uid="{A6A5C470-B5AC-4AD1-AE75-EE9A0F610ABB}"/>
    <cellStyle name="Normal 4 8" xfId="5350" xr:uid="{446A54A9-D5AE-4F45-866F-F3311ABF1AE0}"/>
    <cellStyle name="Normal 40" xfId="4393" xr:uid="{5A4BBA23-9354-4877-AE63-AD9E15091C38}"/>
    <cellStyle name="Normal 40 2" xfId="4394" xr:uid="{58309407-22C9-4AE7-A80B-1F27B73EFA70}"/>
    <cellStyle name="Normal 40 2 2" xfId="4395" xr:uid="{B676447F-6A32-4112-BA7B-82E27E2751D1}"/>
    <cellStyle name="Normal 40 3" xfId="4396" xr:uid="{AC0A8D9B-8E29-475C-8517-E0B7F741C210}"/>
    <cellStyle name="Normal 41" xfId="4397" xr:uid="{E527F108-9B74-48CA-A8CB-02BC6C55CFBA}"/>
    <cellStyle name="Normal 41 2" xfId="4398" xr:uid="{87137B22-D55F-4B23-AD25-8EC60B826361}"/>
    <cellStyle name="Normal 42" xfId="4399" xr:uid="{5A255ECA-CBAA-45A7-A076-482F6167E867}"/>
    <cellStyle name="Normal 42 2" xfId="4400" xr:uid="{14B15EDA-799C-413C-93BC-8C9E8F6D9F2C}"/>
    <cellStyle name="Normal 43" xfId="4401" xr:uid="{5860A1F3-FBA3-4E93-B339-9592F4B276CB}"/>
    <cellStyle name="Normal 43 2" xfId="4402" xr:uid="{62C79CCA-3A71-41BE-97B7-3F309465045E}"/>
    <cellStyle name="Normal 44" xfId="4412" xr:uid="{BAE65141-316C-4ABC-B65F-AFF0FB998572}"/>
    <cellStyle name="Normal 44 2" xfId="4413" xr:uid="{D9D6464B-4020-4AFD-9739-527C607AAD15}"/>
    <cellStyle name="Normal 45" xfId="4674" xr:uid="{D1BDB755-DA5F-4D76-8618-25ABE197784C}"/>
    <cellStyle name="Normal 45 2" xfId="5324" xr:uid="{714BD4EF-EB07-45F5-BD8F-A2F58A101FEE}"/>
    <cellStyle name="Normal 45 3" xfId="5323" xr:uid="{E111DC7B-27F8-471F-BB46-0A2148A0E757}"/>
    <cellStyle name="Normal 5" xfId="89" xr:uid="{FA90DED6-2576-40DC-84DA-468FD0CB8ADF}"/>
    <cellStyle name="Normal 5 10" xfId="291" xr:uid="{80C1A988-46AE-40D2-8664-E5F58C2F671B}"/>
    <cellStyle name="Normal 5 10 2" xfId="529" xr:uid="{70011C16-C2C5-43E3-8DD8-4CA826246D8A}"/>
    <cellStyle name="Normal 5 10 2 2" xfId="1173" xr:uid="{E4F74078-B3EB-42AA-AC53-48F244DAC22A}"/>
    <cellStyle name="Normal 5 10 2 3" xfId="2817" xr:uid="{34A73E16-55D4-4761-B20D-E6132BA4BD1A}"/>
    <cellStyle name="Normal 5 10 2 4" xfId="2818" xr:uid="{50A482F0-F59F-4390-84B1-91FF39041934}"/>
    <cellStyle name="Normal 5 10 3" xfId="1174" xr:uid="{6A6BB7C0-25E9-43C3-93BB-C854657204B7}"/>
    <cellStyle name="Normal 5 10 3 2" xfId="2819" xr:uid="{6862B3DB-2EEF-482E-A29D-2B91EC675908}"/>
    <cellStyle name="Normal 5 10 3 3" xfId="2820" xr:uid="{8CB7D3E8-2C8F-4B0A-8173-0527D4BB3018}"/>
    <cellStyle name="Normal 5 10 3 4" xfId="2821" xr:uid="{51DCC372-90ED-4BE6-A3D3-6CEE6CF8542D}"/>
    <cellStyle name="Normal 5 10 4" xfId="2822" xr:uid="{02E25DFB-6BDF-4C54-8791-74EE438E4729}"/>
    <cellStyle name="Normal 5 10 5" xfId="2823" xr:uid="{E9106865-BAA1-47C3-9692-3811F72AD69F}"/>
    <cellStyle name="Normal 5 10 6" xfId="2824" xr:uid="{C900978C-14BC-49CF-8BCB-38D28F25C176}"/>
    <cellStyle name="Normal 5 11" xfId="292" xr:uid="{6EB7BF62-2164-44DC-8049-74C2BD8EA476}"/>
    <cellStyle name="Normal 5 11 2" xfId="1175" xr:uid="{261D2189-3BC8-48D5-9B71-1B583ACAD493}"/>
    <cellStyle name="Normal 5 11 2 2" xfId="2825" xr:uid="{0EC19FA4-130D-405C-A15D-E0758EE92DA2}"/>
    <cellStyle name="Normal 5 11 2 2 2" xfId="4403" xr:uid="{EAE5D822-1543-489D-A18F-BBB01FD5053F}"/>
    <cellStyle name="Normal 5 11 2 2 3" xfId="4681" xr:uid="{B2C2CEDB-D2E3-4D4C-AAE9-9A9B8CBF5C95}"/>
    <cellStyle name="Normal 5 11 2 3" xfId="2826" xr:uid="{FEE900E1-B496-4F3E-9F5E-7395D9937D2B}"/>
    <cellStyle name="Normal 5 11 2 4" xfId="2827" xr:uid="{85DDC086-9211-4C5C-9B00-234D8D17AB7F}"/>
    <cellStyle name="Normal 5 11 3" xfId="2828" xr:uid="{D6F3784C-4424-49A2-9471-ADB7AD62C0B8}"/>
    <cellStyle name="Normal 5 11 3 2" xfId="5340" xr:uid="{DFF7C0B2-23A9-4083-A6BA-1C1BBB3EB6E3}"/>
    <cellStyle name="Normal 5 11 4" xfId="2829" xr:uid="{1968C4AF-A3BC-450D-B4CB-1396D6ACE42E}"/>
    <cellStyle name="Normal 5 11 4 2" xfId="4577" xr:uid="{FDF735E6-369A-40F1-8F5F-97A4B6C42019}"/>
    <cellStyle name="Normal 5 11 4 3" xfId="4682" xr:uid="{3013DD55-6F44-43F2-BDF3-D1B15D9B1F3B}"/>
    <cellStyle name="Normal 5 11 4 4" xfId="4606" xr:uid="{731FEDE2-C29F-41DB-A490-E11216DC16CA}"/>
    <cellStyle name="Normal 5 11 5" xfId="2830" xr:uid="{BD6AAE3F-C484-46FA-9955-9A2EF3C7A4DB}"/>
    <cellStyle name="Normal 5 12" xfId="1176" xr:uid="{8334514C-C78C-4383-A665-C2BB4FEC4F41}"/>
    <cellStyle name="Normal 5 12 2" xfId="2831" xr:uid="{682D3D47-0873-4D08-86AF-F93977737896}"/>
    <cellStyle name="Normal 5 12 3" xfId="2832" xr:uid="{9EC5DC0D-8671-479F-81B4-1899F09B62BF}"/>
    <cellStyle name="Normal 5 12 4" xfId="2833" xr:uid="{001B3B53-8E04-458A-8817-76406F54F840}"/>
    <cellStyle name="Normal 5 13" xfId="901" xr:uid="{0098688A-F688-4D6D-8174-923A7C307995}"/>
    <cellStyle name="Normal 5 13 2" xfId="2834" xr:uid="{BE2BDF42-3063-4371-83EE-17310902C63B}"/>
    <cellStyle name="Normal 5 13 3" xfId="2835" xr:uid="{299C1C4E-32ED-4660-8048-18B330DDCEA9}"/>
    <cellStyle name="Normal 5 13 4" xfId="2836" xr:uid="{4A7FFE77-71D2-48C2-9ECA-37A059837946}"/>
    <cellStyle name="Normal 5 14" xfId="2837" xr:uid="{D759E347-1820-42A5-A80D-678B20B466C4}"/>
    <cellStyle name="Normal 5 14 2" xfId="2838" xr:uid="{9F9736CA-D2DC-40B2-B874-800AF123CFA0}"/>
    <cellStyle name="Normal 5 15" xfId="2839" xr:uid="{94D6F504-3377-4116-818D-CE54AE94B044}"/>
    <cellStyle name="Normal 5 16" xfId="2840" xr:uid="{7426D30F-87F2-456C-B295-07A669EBC183}"/>
    <cellStyle name="Normal 5 17" xfId="2841" xr:uid="{27F4557D-C338-45E2-AB74-EC5A15889F8A}"/>
    <cellStyle name="Normal 5 18" xfId="5361" xr:uid="{A52487F9-D69F-470F-AF63-36470DD60800}"/>
    <cellStyle name="Normal 5 2" xfId="90" xr:uid="{611C683D-1391-41A8-877F-4CA0A08768CD}"/>
    <cellStyle name="Normal 5 2 2" xfId="187" xr:uid="{BDD95EC6-BEE7-438B-A6E8-020854077EED}"/>
    <cellStyle name="Normal 5 2 2 2" xfId="188" xr:uid="{E798A4B4-0404-4B6E-924A-69064B592492}"/>
    <cellStyle name="Normal 5 2 2 2 2" xfId="189" xr:uid="{6044A9E8-BE89-4F4B-8ED1-BD0CFFD71CA8}"/>
    <cellStyle name="Normal 5 2 2 2 2 2" xfId="190" xr:uid="{E0A93F2D-5DA7-442C-AAD3-66F1F3743358}"/>
    <cellStyle name="Normal 5 2 2 2 3" xfId="191" xr:uid="{84A97A66-180E-4BEB-80AC-BE98DB114A67}"/>
    <cellStyle name="Normal 5 2 2 2 4" xfId="4670" xr:uid="{F23109FD-3A50-4D15-8276-47DA13FD4A31}"/>
    <cellStyle name="Normal 5 2 2 2 5" xfId="5300" xr:uid="{20983F1F-BF92-4C0B-8DC3-B5E5BA73F6F1}"/>
    <cellStyle name="Normal 5 2 2 3" xfId="192" xr:uid="{BCF7640A-00E6-46B1-B4D8-D603A5B0A6CA}"/>
    <cellStyle name="Normal 5 2 2 3 2" xfId="193" xr:uid="{54438B31-58FF-45B8-876B-0BEA2CC09800}"/>
    <cellStyle name="Normal 5 2 2 4" xfId="194" xr:uid="{347EBF8C-DAEA-4127-9EE7-D834FA19B6C2}"/>
    <cellStyle name="Normal 5 2 2 5" xfId="293" xr:uid="{05B48C6A-0726-4F7A-91F7-EC761162482F}"/>
    <cellStyle name="Normal 5 2 2 6" xfId="4596" xr:uid="{77B9C2E7-E88F-446E-9697-7F281A2B0B9B}"/>
    <cellStyle name="Normal 5 2 2 7" xfId="5329" xr:uid="{6A339C40-0A39-4CB0-B890-D55DE8FFB940}"/>
    <cellStyle name="Normal 5 2 3" xfId="195" xr:uid="{8C11F8C0-2A59-4FC9-8D15-E604F4B731DD}"/>
    <cellStyle name="Normal 5 2 3 2" xfId="196" xr:uid="{1D30EE6A-93BE-42D2-B875-D2E8D61168AC}"/>
    <cellStyle name="Normal 5 2 3 2 2" xfId="197" xr:uid="{9C91E451-41AD-4424-9DED-6B4065916A56}"/>
    <cellStyle name="Normal 5 2 3 2 3" xfId="4559" xr:uid="{241E0B3A-D3C9-4CFC-AC27-07A363458A5B}"/>
    <cellStyle name="Normal 5 2 3 2 4" xfId="5301" xr:uid="{78E809F5-3BF0-4643-BF7D-C5F67B885892}"/>
    <cellStyle name="Normal 5 2 3 3" xfId="198" xr:uid="{84AF05AD-0436-4DFE-9821-13099B983434}"/>
    <cellStyle name="Normal 5 2 3 3 2" xfId="4742" xr:uid="{51FD56B3-7BD2-4961-9DC2-0AB4700E951C}"/>
    <cellStyle name="Normal 5 2 3 4" xfId="4404" xr:uid="{8B104F94-B17F-4FC6-AA60-98BD37EE15D5}"/>
    <cellStyle name="Normal 5 2 3 4 2" xfId="4715" xr:uid="{8A53832A-BD3D-434D-8DC2-7B5ACB5A6D93}"/>
    <cellStyle name="Normal 5 2 3 5" xfId="4597" xr:uid="{C2608B26-2F73-4E66-8D78-EAFBC436B233}"/>
    <cellStyle name="Normal 5 2 3 6" xfId="5321" xr:uid="{BC858982-86F4-4C52-98DC-38F8881B15A7}"/>
    <cellStyle name="Normal 5 2 3 7" xfId="5330" xr:uid="{4B40DFC5-E5BB-40E1-9D20-976969A894C6}"/>
    <cellStyle name="Normal 5 2 4" xfId="199" xr:uid="{4DAE9593-488C-48F2-BDBD-B0F5AB2E15C2}"/>
    <cellStyle name="Normal 5 2 4 2" xfId="200" xr:uid="{F4198A06-A6AE-4CA1-BA7D-33B3E3E94036}"/>
    <cellStyle name="Normal 5 2 5" xfId="201" xr:uid="{801E05CD-A48D-449A-B64F-5CE3B205F108}"/>
    <cellStyle name="Normal 5 2 6" xfId="186" xr:uid="{671F4995-97B4-4B33-ABE4-0A81198802E0}"/>
    <cellStyle name="Normal 5 3" xfId="91" xr:uid="{2990EE36-1D8A-4F95-9621-2A9FC4199D9F}"/>
    <cellStyle name="Normal 5 3 2" xfId="4406" xr:uid="{5C330AB9-9995-4B2A-882E-8703C9437461}"/>
    <cellStyle name="Normal 5 3 3" xfId="4405" xr:uid="{4BA0D4BA-003A-4A7F-B854-19D62777F096}"/>
    <cellStyle name="Normal 5 4" xfId="92" xr:uid="{32960526-AB5A-4E28-AB6C-E23A13641E08}"/>
    <cellStyle name="Normal 5 4 10" xfId="2842" xr:uid="{1E2FFBFD-814B-4730-B37D-221077D0CCFF}"/>
    <cellStyle name="Normal 5 4 11" xfId="2843" xr:uid="{54E5FA5E-4DD0-4A44-BC07-23F5721BCBE2}"/>
    <cellStyle name="Normal 5 4 2" xfId="93" xr:uid="{FA3FDA0A-2C95-40BC-B6A4-FBA4A7753DEF}"/>
    <cellStyle name="Normal 5 4 2 2" xfId="94" xr:uid="{DA0CE676-CB9C-4553-AE86-308B97116599}"/>
    <cellStyle name="Normal 5 4 2 2 2" xfId="294" xr:uid="{E1B602EA-690A-4BF7-A5CC-A9F1199B276D}"/>
    <cellStyle name="Normal 5 4 2 2 2 2" xfId="530" xr:uid="{B81BDE1E-5159-49DF-A121-DCB3CBD6CF6B}"/>
    <cellStyle name="Normal 5 4 2 2 2 2 2" xfId="531" xr:uid="{B47B9C29-6958-47A2-AE31-7E840AB7C03E}"/>
    <cellStyle name="Normal 5 4 2 2 2 2 2 2" xfId="1177" xr:uid="{0B549B03-252B-4629-A47E-D63D028D1FCE}"/>
    <cellStyle name="Normal 5 4 2 2 2 2 2 2 2" xfId="1178" xr:uid="{4669E7C9-3B6C-44D5-8296-B71B6D0C7139}"/>
    <cellStyle name="Normal 5 4 2 2 2 2 2 3" xfId="1179" xr:uid="{0C318357-5E84-468C-B2C2-591D37475F1D}"/>
    <cellStyle name="Normal 5 4 2 2 2 2 3" xfId="1180" xr:uid="{D9F6B814-6264-4DB4-BA1D-3EA46F47B79C}"/>
    <cellStyle name="Normal 5 4 2 2 2 2 3 2" xfId="1181" xr:uid="{02364F70-D82B-406A-A3C4-B86E3BDAA034}"/>
    <cellStyle name="Normal 5 4 2 2 2 2 4" xfId="1182" xr:uid="{2C393BCD-F1B2-43C3-81E3-D2A13D93C5E6}"/>
    <cellStyle name="Normal 5 4 2 2 2 3" xfId="532" xr:uid="{308A08AF-0C02-417C-86A5-7197DA575DA2}"/>
    <cellStyle name="Normal 5 4 2 2 2 3 2" xfId="1183" xr:uid="{915C634D-BBD2-408B-A7B7-1E992C9DE11C}"/>
    <cellStyle name="Normal 5 4 2 2 2 3 2 2" xfId="1184" xr:uid="{BC80B7C6-A524-4ECD-BEFA-E68F6ECF1C64}"/>
    <cellStyle name="Normal 5 4 2 2 2 3 3" xfId="1185" xr:uid="{B83DCEAD-6166-40B4-B6D6-A55DBB29941C}"/>
    <cellStyle name="Normal 5 4 2 2 2 3 4" xfId="2844" xr:uid="{9D147252-3066-466D-9109-A29FF8285B40}"/>
    <cellStyle name="Normal 5 4 2 2 2 4" xfId="1186" xr:uid="{5379E71E-14B7-4222-9281-0B269C952070}"/>
    <cellStyle name="Normal 5 4 2 2 2 4 2" xfId="1187" xr:uid="{EE6337AF-9D1D-4D7F-B8AC-327BD5798CBF}"/>
    <cellStyle name="Normal 5 4 2 2 2 5" xfId="1188" xr:uid="{2AE9D905-9DA3-484D-BC16-D98E7163790F}"/>
    <cellStyle name="Normal 5 4 2 2 2 6" xfId="2845" xr:uid="{DF05E463-CC12-4B1D-AE2E-5C57BD9B3B62}"/>
    <cellStyle name="Normal 5 4 2 2 3" xfId="295" xr:uid="{E45C6371-FC1B-4DA9-8570-06EE5DA2D3C2}"/>
    <cellStyle name="Normal 5 4 2 2 3 2" xfId="533" xr:uid="{1FCEABC6-728E-414A-A915-EFAB3A9E15C4}"/>
    <cellStyle name="Normal 5 4 2 2 3 2 2" xfId="534" xr:uid="{CF208431-6C5A-462E-B11E-FF082A47FC9D}"/>
    <cellStyle name="Normal 5 4 2 2 3 2 2 2" xfId="1189" xr:uid="{9B9F8630-CD03-4D2E-B667-5EF3926BC9C3}"/>
    <cellStyle name="Normal 5 4 2 2 3 2 2 2 2" xfId="1190" xr:uid="{E3301E59-807B-4512-A6DA-0278E1E02A6F}"/>
    <cellStyle name="Normal 5 4 2 2 3 2 2 3" xfId="1191" xr:uid="{FD60037F-5D41-44AD-9E82-8483FF77BD61}"/>
    <cellStyle name="Normal 5 4 2 2 3 2 3" xfId="1192" xr:uid="{DB11A568-E59A-41D6-B301-380DEAF259F0}"/>
    <cellStyle name="Normal 5 4 2 2 3 2 3 2" xfId="1193" xr:uid="{8E83AA73-3A17-41AF-B354-A4AC4966E976}"/>
    <cellStyle name="Normal 5 4 2 2 3 2 4" xfId="1194" xr:uid="{BE4B73C8-0E40-461E-91D2-5844BB78C8C5}"/>
    <cellStyle name="Normal 5 4 2 2 3 3" xfId="535" xr:uid="{CB94A99B-33BD-43BC-B88F-BB6F1B664943}"/>
    <cellStyle name="Normal 5 4 2 2 3 3 2" xfId="1195" xr:uid="{7CEFF615-9A34-45D8-8064-6B33310053B7}"/>
    <cellStyle name="Normal 5 4 2 2 3 3 2 2" xfId="1196" xr:uid="{E20DDA60-76CB-4DF7-AF63-86CB145993D8}"/>
    <cellStyle name="Normal 5 4 2 2 3 3 3" xfId="1197" xr:uid="{C988C76D-6E6C-4BC7-8AA2-A0A25CD9E57A}"/>
    <cellStyle name="Normal 5 4 2 2 3 4" xfId="1198" xr:uid="{5BFA5AFB-C9B2-4192-9A38-964707EDB90C}"/>
    <cellStyle name="Normal 5 4 2 2 3 4 2" xfId="1199" xr:uid="{487E5B08-1465-4567-BE43-DC9D25758BF2}"/>
    <cellStyle name="Normal 5 4 2 2 3 5" xfId="1200" xr:uid="{6648492D-96DF-4632-91CD-2740527220D5}"/>
    <cellStyle name="Normal 5 4 2 2 4" xfId="536" xr:uid="{07632A54-134D-4001-B97C-96A295115A5F}"/>
    <cellStyle name="Normal 5 4 2 2 4 2" xfId="537" xr:uid="{39B6D4B5-57AB-4888-9663-1267D40934C6}"/>
    <cellStyle name="Normal 5 4 2 2 4 2 2" xfId="1201" xr:uid="{859D90D9-CC0A-4829-8D10-C9399CAEDB64}"/>
    <cellStyle name="Normal 5 4 2 2 4 2 2 2" xfId="1202" xr:uid="{A8F26D03-537B-448F-B075-1BB415DBDD65}"/>
    <cellStyle name="Normal 5 4 2 2 4 2 3" xfId="1203" xr:uid="{AB3CA1BB-4FF4-42E9-8796-078CEB7B695B}"/>
    <cellStyle name="Normal 5 4 2 2 4 3" xfId="1204" xr:uid="{4E11CA25-A4C0-4A0D-9859-E5C4C22B75E7}"/>
    <cellStyle name="Normal 5 4 2 2 4 3 2" xfId="1205" xr:uid="{CA5B3BBE-7ED4-4451-8443-7A306DBDEA45}"/>
    <cellStyle name="Normal 5 4 2 2 4 4" xfId="1206" xr:uid="{CE206A09-9BEF-4425-BB7E-42825EE3B57E}"/>
    <cellStyle name="Normal 5 4 2 2 5" xfId="538" xr:uid="{BFA991D3-BBEB-4917-9F10-992CC1415F2F}"/>
    <cellStyle name="Normal 5 4 2 2 5 2" xfId="1207" xr:uid="{129F8A90-9432-48BE-A79B-519FC5801743}"/>
    <cellStyle name="Normal 5 4 2 2 5 2 2" xfId="1208" xr:uid="{5579CAC0-61C4-4838-BDA1-9763EBE69FB4}"/>
    <cellStyle name="Normal 5 4 2 2 5 3" xfId="1209" xr:uid="{E6D37479-CEEF-422A-9C17-7E11CE1AA512}"/>
    <cellStyle name="Normal 5 4 2 2 5 4" xfId="2846" xr:uid="{7EFCAFB3-A4D2-4D5B-8969-9721D4C6C3A9}"/>
    <cellStyle name="Normal 5 4 2 2 6" xfId="1210" xr:uid="{1C627539-BF60-4D6C-99A1-09332AB072F5}"/>
    <cellStyle name="Normal 5 4 2 2 6 2" xfId="1211" xr:uid="{4C662E93-A4A9-44CD-90E8-1B9F65A66E71}"/>
    <cellStyle name="Normal 5 4 2 2 7" xfId="1212" xr:uid="{DBB2E02B-3390-4974-AE0E-012275AD1724}"/>
    <cellStyle name="Normal 5 4 2 2 8" xfId="2847" xr:uid="{42653DD3-8A01-4B4F-AAAC-5451D1E36787}"/>
    <cellStyle name="Normal 5 4 2 3" xfId="296" xr:uid="{5024C2E4-1D7E-4758-AECF-6169E31DF358}"/>
    <cellStyle name="Normal 5 4 2 3 2" xfId="539" xr:uid="{55CF3C37-F1DB-40B6-B275-3A846AD4F9A6}"/>
    <cellStyle name="Normal 5 4 2 3 2 2" xfId="540" xr:uid="{2C488B1A-587B-4F49-901A-D4ED4B6423FE}"/>
    <cellStyle name="Normal 5 4 2 3 2 2 2" xfId="1213" xr:uid="{5144E244-467F-4EE4-B5C6-5E9B17D1B5C0}"/>
    <cellStyle name="Normal 5 4 2 3 2 2 2 2" xfId="1214" xr:uid="{F65C31EF-F0E8-4E26-96AA-12652B4AC85B}"/>
    <cellStyle name="Normal 5 4 2 3 2 2 3" xfId="1215" xr:uid="{877D021E-FA4A-4C9F-B29D-64E5ADC9C964}"/>
    <cellStyle name="Normal 5 4 2 3 2 3" xfId="1216" xr:uid="{C71F3E06-7893-49FF-AF87-DC2BD416C1C1}"/>
    <cellStyle name="Normal 5 4 2 3 2 3 2" xfId="1217" xr:uid="{DB6842BE-9911-413B-8505-5F4EBD0D9D55}"/>
    <cellStyle name="Normal 5 4 2 3 2 4" xfId="1218" xr:uid="{EDEE7844-6861-499E-B010-76D41AA69421}"/>
    <cellStyle name="Normal 5 4 2 3 3" xfId="541" xr:uid="{D431654E-525E-4B87-968E-A5C5FEEF58B7}"/>
    <cellStyle name="Normal 5 4 2 3 3 2" xfId="1219" xr:uid="{C15925CC-963D-4AE1-B989-345A8CB777B5}"/>
    <cellStyle name="Normal 5 4 2 3 3 2 2" xfId="1220" xr:uid="{776A60E2-D04F-47A9-853E-A0B495C73BA4}"/>
    <cellStyle name="Normal 5 4 2 3 3 3" xfId="1221" xr:uid="{593D43E7-F926-45CA-A8BD-584DA343E6D4}"/>
    <cellStyle name="Normal 5 4 2 3 3 4" xfId="2848" xr:uid="{74D85B0C-F906-4698-B6A6-D2C1394C793C}"/>
    <cellStyle name="Normal 5 4 2 3 4" xfId="1222" xr:uid="{FC2DD08B-C3FE-40AE-B04B-75551147F4C0}"/>
    <cellStyle name="Normal 5 4 2 3 4 2" xfId="1223" xr:uid="{AF55CEEB-4EE5-4018-8F0E-97DD000C1770}"/>
    <cellStyle name="Normal 5 4 2 3 5" xfId="1224" xr:uid="{FD4463B0-4C2F-40E1-9C24-88C05E4A4BF6}"/>
    <cellStyle name="Normal 5 4 2 3 6" xfId="2849" xr:uid="{A750F3A4-2B2B-45B6-B1AA-3CC47E9FC571}"/>
    <cellStyle name="Normal 5 4 2 4" xfId="297" xr:uid="{F5C80C5C-AE08-43EB-BABC-38D037EFB73C}"/>
    <cellStyle name="Normal 5 4 2 4 2" xfId="542" xr:uid="{4EADA5BD-94DE-44CF-A961-D838C008CA72}"/>
    <cellStyle name="Normal 5 4 2 4 2 2" xfId="543" xr:uid="{91E512B1-849C-4073-BB65-6C65CB681DBD}"/>
    <cellStyle name="Normal 5 4 2 4 2 2 2" xfId="1225" xr:uid="{9AB4E9DC-1361-4EEF-8DD4-BC0EF23F3AF3}"/>
    <cellStyle name="Normal 5 4 2 4 2 2 2 2" xfId="1226" xr:uid="{0805F336-1D28-49D5-B081-D57C877209E9}"/>
    <cellStyle name="Normal 5 4 2 4 2 2 3" xfId="1227" xr:uid="{BA69AC83-5263-4FC3-94D8-DB7874C46696}"/>
    <cellStyle name="Normal 5 4 2 4 2 3" xfId="1228" xr:uid="{6908BDAD-9667-4CAB-95AB-F2451A9623DC}"/>
    <cellStyle name="Normal 5 4 2 4 2 3 2" xfId="1229" xr:uid="{E833C911-3FF5-4BCE-960B-6F9E636C07D9}"/>
    <cellStyle name="Normal 5 4 2 4 2 4" xfId="1230" xr:uid="{87762C96-F173-43F7-992C-64D9658A0CC8}"/>
    <cellStyle name="Normal 5 4 2 4 3" xfId="544" xr:uid="{954772A0-32F3-49E1-BE3C-830BD244B8A9}"/>
    <cellStyle name="Normal 5 4 2 4 3 2" xfId="1231" xr:uid="{6A43F42A-6637-4FFF-86C5-0BB7246E4343}"/>
    <cellStyle name="Normal 5 4 2 4 3 2 2" xfId="1232" xr:uid="{8A291DB0-9475-4B5B-B8F3-20CFDD1E9B8C}"/>
    <cellStyle name="Normal 5 4 2 4 3 3" xfId="1233" xr:uid="{C754C3B4-5243-4D1F-BF26-E92D3BCEF03E}"/>
    <cellStyle name="Normal 5 4 2 4 4" xfId="1234" xr:uid="{B0191A56-CFBB-4643-96A2-07588D7EDA98}"/>
    <cellStyle name="Normal 5 4 2 4 4 2" xfId="1235" xr:uid="{F917FEE6-8AE2-43F3-BEBE-E6E921C10D09}"/>
    <cellStyle name="Normal 5 4 2 4 5" xfId="1236" xr:uid="{0C7659D1-6DEE-478E-A150-9D737C179CAD}"/>
    <cellStyle name="Normal 5 4 2 5" xfId="298" xr:uid="{9B767899-AAD0-4471-872F-7BD5DC8BB76B}"/>
    <cellStyle name="Normal 5 4 2 5 2" xfId="545" xr:uid="{45760C96-5BEB-410D-A442-B495B0D78F4D}"/>
    <cellStyle name="Normal 5 4 2 5 2 2" xfId="1237" xr:uid="{439CBEE6-3A5B-421F-957A-332BD1980C50}"/>
    <cellStyle name="Normal 5 4 2 5 2 2 2" xfId="1238" xr:uid="{587FE980-96C2-4FDD-AB1F-B6EB22323C15}"/>
    <cellStyle name="Normal 5 4 2 5 2 3" xfId="1239" xr:uid="{EEB513AC-0324-492D-BE82-8D20EB71274B}"/>
    <cellStyle name="Normal 5 4 2 5 3" xfId="1240" xr:uid="{38FF39C8-BA5A-4985-8F60-930E5CA5D924}"/>
    <cellStyle name="Normal 5 4 2 5 3 2" xfId="1241" xr:uid="{ED45FD90-8F3A-4A97-AB93-AC2DC616373E}"/>
    <cellStyle name="Normal 5 4 2 5 4" xfId="1242" xr:uid="{81D79ABE-D2AE-4500-9D66-DE0B72E88A13}"/>
    <cellStyle name="Normal 5 4 2 6" xfId="546" xr:uid="{F688E53F-BF37-4A94-8F76-A67DFAA8B6F6}"/>
    <cellStyle name="Normal 5 4 2 6 2" xfId="1243" xr:uid="{9388FFC2-A3F5-49EC-8E32-C0AB93C572CF}"/>
    <cellStyle name="Normal 5 4 2 6 2 2" xfId="1244" xr:uid="{76BCF217-7770-494F-A56D-559D55FD96EE}"/>
    <cellStyle name="Normal 5 4 2 6 2 3" xfId="4419" xr:uid="{8AAD19F7-E239-423A-817F-AEBAA798FC21}"/>
    <cellStyle name="Normal 5 4 2 6 3" xfId="1245" xr:uid="{955D19ED-FFF5-4037-B0B3-FBB5A283A4C0}"/>
    <cellStyle name="Normal 5 4 2 6 4" xfId="2850" xr:uid="{01EFFA17-A9BD-449E-81BE-73D668E7F977}"/>
    <cellStyle name="Normal 5 4 2 6 4 2" xfId="4584" xr:uid="{E1047CCB-80EB-46AE-92E7-C93F36123F12}"/>
    <cellStyle name="Normal 5 4 2 6 4 3" xfId="4683" xr:uid="{87BF4973-E524-423C-BAC2-D3FA3332FDCA}"/>
    <cellStyle name="Normal 5 4 2 6 4 4" xfId="4611" xr:uid="{AFF06724-FAFF-47B2-ACC1-25D3B2DC7AC6}"/>
    <cellStyle name="Normal 5 4 2 7" xfId="1246" xr:uid="{459A463E-7165-444B-8ADD-BD1826AC893D}"/>
    <cellStyle name="Normal 5 4 2 7 2" xfId="1247" xr:uid="{B973F044-3CA4-4237-8DD9-796C8E330940}"/>
    <cellStyle name="Normal 5 4 2 8" xfId="1248" xr:uid="{68F065B9-20B4-40E0-8A67-E15C3DF0D201}"/>
    <cellStyle name="Normal 5 4 2 9" xfId="2851" xr:uid="{A1DF51B7-9F51-4777-A025-1827EC0A0922}"/>
    <cellStyle name="Normal 5 4 3" xfId="95" xr:uid="{81770043-3ECE-41DC-BAE7-C580E6FA28D6}"/>
    <cellStyle name="Normal 5 4 3 2" xfId="96" xr:uid="{59E4C679-D65D-411F-B030-71BE33155169}"/>
    <cellStyle name="Normal 5 4 3 2 2" xfId="547" xr:uid="{E8EEFFDF-F6FD-4EAE-BDD6-615D93657C29}"/>
    <cellStyle name="Normal 5 4 3 2 2 2" xfId="548" xr:uid="{D9B422DE-0EEB-4CF4-939F-2C21A87322DF}"/>
    <cellStyle name="Normal 5 4 3 2 2 2 2" xfId="1249" xr:uid="{29EE33B2-65E0-4AFC-8718-E761A7E9E895}"/>
    <cellStyle name="Normal 5 4 3 2 2 2 2 2" xfId="1250" xr:uid="{AD42D7EA-F31A-478F-8359-D130CB773E80}"/>
    <cellStyle name="Normal 5 4 3 2 2 2 3" xfId="1251" xr:uid="{8E9761BD-170B-4F82-A86B-7C26F5D16E73}"/>
    <cellStyle name="Normal 5 4 3 2 2 3" xfId="1252" xr:uid="{739E58F0-8303-47D9-A9D4-05E01ABC09DF}"/>
    <cellStyle name="Normal 5 4 3 2 2 3 2" xfId="1253" xr:uid="{67CB9E38-F600-41D0-8468-868D3065DC7E}"/>
    <cellStyle name="Normal 5 4 3 2 2 4" xfId="1254" xr:uid="{9D160A64-ED4C-46C2-8479-506AE8345FC3}"/>
    <cellStyle name="Normal 5 4 3 2 3" xfId="549" xr:uid="{70050885-BA17-4393-81B1-DD9D26CFE811}"/>
    <cellStyle name="Normal 5 4 3 2 3 2" xfId="1255" xr:uid="{82BAAC71-B616-4A98-AA2B-8FADCA362BF7}"/>
    <cellStyle name="Normal 5 4 3 2 3 2 2" xfId="1256" xr:uid="{C0F6F91F-769B-4C11-B7E3-26CD91E3D168}"/>
    <cellStyle name="Normal 5 4 3 2 3 3" xfId="1257" xr:uid="{D296E1D3-9B0A-4D3F-A10E-CA448D64053B}"/>
    <cellStyle name="Normal 5 4 3 2 3 4" xfId="2852" xr:uid="{2759CF00-D2E8-487E-93A5-C3959E16B072}"/>
    <cellStyle name="Normal 5 4 3 2 4" xfId="1258" xr:uid="{CDB4ACBB-6A06-4410-99E7-7176A4DD06B8}"/>
    <cellStyle name="Normal 5 4 3 2 4 2" xfId="1259" xr:uid="{9646E182-FD43-4ECB-88C1-737DB8904E5B}"/>
    <cellStyle name="Normal 5 4 3 2 5" xfId="1260" xr:uid="{FB4A285A-B468-43B4-97D6-3FE4A1EABCF7}"/>
    <cellStyle name="Normal 5 4 3 2 6" xfId="2853" xr:uid="{5E010587-3C84-4DA4-BCE6-F2F534FB830D}"/>
    <cellStyle name="Normal 5 4 3 3" xfId="299" xr:uid="{431EFEE7-AFFD-4CB1-8690-9D820291F003}"/>
    <cellStyle name="Normal 5 4 3 3 2" xfId="550" xr:uid="{5C8AA5FD-6A4A-4796-8207-325FBA829595}"/>
    <cellStyle name="Normal 5 4 3 3 2 2" xfId="551" xr:uid="{5739B5CB-9757-4F34-B519-552010E74ED9}"/>
    <cellStyle name="Normal 5 4 3 3 2 2 2" xfId="1261" xr:uid="{5E06A291-F62F-4ED3-A08B-8B3E59A1EA12}"/>
    <cellStyle name="Normal 5 4 3 3 2 2 2 2" xfId="1262" xr:uid="{CD53EC7B-FD1C-4342-8F05-15D1B60D5882}"/>
    <cellStyle name="Normal 5 4 3 3 2 2 3" xfId="1263" xr:uid="{05A9F8AD-44EB-4408-AF99-E7137E21EADA}"/>
    <cellStyle name="Normal 5 4 3 3 2 3" xfId="1264" xr:uid="{920D8507-E0DC-4575-BFF4-15B7C0C6A05B}"/>
    <cellStyle name="Normal 5 4 3 3 2 3 2" xfId="1265" xr:uid="{E993654E-692F-4EDA-A9C8-FCE0992E9821}"/>
    <cellStyle name="Normal 5 4 3 3 2 4" xfId="1266" xr:uid="{36ACE62E-0F0E-4F17-92F0-A6ACFCF8CC20}"/>
    <cellStyle name="Normal 5 4 3 3 3" xfId="552" xr:uid="{92F97B75-7EE4-45BC-A92E-269E5A9A29B1}"/>
    <cellStyle name="Normal 5 4 3 3 3 2" xfId="1267" xr:uid="{54CED9CF-AD90-46C7-A6D9-04E8B4CFC8A8}"/>
    <cellStyle name="Normal 5 4 3 3 3 2 2" xfId="1268" xr:uid="{468D82CF-954B-4AB1-978E-BBB754EB15AA}"/>
    <cellStyle name="Normal 5 4 3 3 3 3" xfId="1269" xr:uid="{FE98499D-3B42-42E8-B38E-300A38B4B0E5}"/>
    <cellStyle name="Normal 5 4 3 3 4" xfId="1270" xr:uid="{1C8DAE4D-7DFE-4100-ADFF-0D54A4F8D1AD}"/>
    <cellStyle name="Normal 5 4 3 3 4 2" xfId="1271" xr:uid="{A9AA6FEE-75D6-4465-9A3D-C38B97995EA7}"/>
    <cellStyle name="Normal 5 4 3 3 5" xfId="1272" xr:uid="{D817A4A6-5DC1-48F0-8C03-BAF405B647C5}"/>
    <cellStyle name="Normal 5 4 3 4" xfId="300" xr:uid="{769B9C0A-1A8C-49C8-8AAE-8FD19ED38915}"/>
    <cellStyle name="Normal 5 4 3 4 2" xfId="553" xr:uid="{4059D12E-DAED-42D3-8D08-0043E038A950}"/>
    <cellStyle name="Normal 5 4 3 4 2 2" xfId="1273" xr:uid="{2C50F1ED-A659-4FD0-9045-D7F49865A217}"/>
    <cellStyle name="Normal 5 4 3 4 2 2 2" xfId="1274" xr:uid="{E9CFBD58-027B-4C8D-9887-ED41CB42E394}"/>
    <cellStyle name="Normal 5 4 3 4 2 3" xfId="1275" xr:uid="{FEC7D33C-042E-458E-A8E4-E5EA8E78F4D6}"/>
    <cellStyle name="Normal 5 4 3 4 3" xfId="1276" xr:uid="{C6CBE4FC-AF52-4D99-9AB4-45208CB33A10}"/>
    <cellStyle name="Normal 5 4 3 4 3 2" xfId="1277" xr:uid="{39CB301B-485F-4973-8AF4-7BD8BA365CEE}"/>
    <cellStyle name="Normal 5 4 3 4 4" xfId="1278" xr:uid="{CE4407BE-5BB0-43CF-AD7E-F518C77EA2C0}"/>
    <cellStyle name="Normal 5 4 3 5" xfId="554" xr:uid="{24F1730F-7DE1-4F34-99C2-6CA1841AE8E8}"/>
    <cellStyle name="Normal 5 4 3 5 2" xfId="1279" xr:uid="{154AF8AD-0AE5-4605-8156-AAEC31B888F6}"/>
    <cellStyle name="Normal 5 4 3 5 2 2" xfId="1280" xr:uid="{D67FD77F-D5B3-4999-9F61-B04604F1C711}"/>
    <cellStyle name="Normal 5 4 3 5 3" xfId="1281" xr:uid="{57794B91-0832-477B-BCD4-3C59F153ED95}"/>
    <cellStyle name="Normal 5 4 3 5 4" xfId="2854" xr:uid="{8A085BBD-6B52-491F-8B52-22850DAE5A44}"/>
    <cellStyle name="Normal 5 4 3 6" xfId="1282" xr:uid="{4FBD942E-E905-4861-99F9-3B0A589EC34A}"/>
    <cellStyle name="Normal 5 4 3 6 2" xfId="1283" xr:uid="{6D5DBCE5-C7CA-4FC7-B06A-E2ACD432D595}"/>
    <cellStyle name="Normal 5 4 3 7" xfId="1284" xr:uid="{05F2C7EE-4443-41E7-8FD7-D139A3250336}"/>
    <cellStyle name="Normal 5 4 3 8" xfId="2855" xr:uid="{351626B0-0825-45B0-9A94-3E44369872B0}"/>
    <cellStyle name="Normal 5 4 4" xfId="97" xr:uid="{0B95984F-D53D-4A54-B29C-A6514FB46A70}"/>
    <cellStyle name="Normal 5 4 4 2" xfId="446" xr:uid="{6A83A1A1-1912-4433-A3CA-BA196BC881AB}"/>
    <cellStyle name="Normal 5 4 4 2 2" xfId="555" xr:uid="{E9E63CB8-DC60-4E90-AFCE-1CE18AB86E6E}"/>
    <cellStyle name="Normal 5 4 4 2 2 2" xfId="1285" xr:uid="{C731437B-732A-42F5-B862-ABE72088B161}"/>
    <cellStyle name="Normal 5 4 4 2 2 2 2" xfId="1286" xr:uid="{942D23FB-7734-48D5-9ED6-F2BB5ABC962C}"/>
    <cellStyle name="Normal 5 4 4 2 2 3" xfId="1287" xr:uid="{B85958F2-C6A4-4447-83AB-F16640771B68}"/>
    <cellStyle name="Normal 5 4 4 2 2 4" xfId="2856" xr:uid="{7CAE98D2-A47C-43B1-8822-BC22EABCD905}"/>
    <cellStyle name="Normal 5 4 4 2 3" xfId="1288" xr:uid="{E36ED549-13A5-4D5A-B19E-92A0E2B03994}"/>
    <cellStyle name="Normal 5 4 4 2 3 2" xfId="1289" xr:uid="{D98BBA08-449A-49AE-B037-0985D7B9BFE1}"/>
    <cellStyle name="Normal 5 4 4 2 4" xfId="1290" xr:uid="{4CB0911C-437B-472A-A232-13D3BCFE83ED}"/>
    <cellStyle name="Normal 5 4 4 2 5" xfId="2857" xr:uid="{F3863918-3BB7-4556-80A5-80AEDB095483}"/>
    <cellStyle name="Normal 5 4 4 3" xfId="556" xr:uid="{54DFE2FD-B467-40F4-B56D-682BCB17286F}"/>
    <cellStyle name="Normal 5 4 4 3 2" xfId="1291" xr:uid="{7BA70EBE-8B84-486A-BDD9-8827C7EC72C5}"/>
    <cellStyle name="Normal 5 4 4 3 2 2" xfId="1292" xr:uid="{B6520DD0-97AC-421E-A5B1-67D8ED715A87}"/>
    <cellStyle name="Normal 5 4 4 3 3" xfId="1293" xr:uid="{535C90E8-EA3E-44EF-A1B1-D473505992A4}"/>
    <cellStyle name="Normal 5 4 4 3 4" xfId="2858" xr:uid="{ED72369B-CE4A-49A2-A3D9-9F29B1B21020}"/>
    <cellStyle name="Normal 5 4 4 4" xfId="1294" xr:uid="{A06F7FA0-E9BE-4A4B-B13B-776B240EC635}"/>
    <cellStyle name="Normal 5 4 4 4 2" xfId="1295" xr:uid="{7732BEED-27F3-4BFF-B4B7-D89C5CFFB04B}"/>
    <cellStyle name="Normal 5 4 4 4 3" xfId="2859" xr:uid="{BE802E91-A97C-4230-ACE0-737179675562}"/>
    <cellStyle name="Normal 5 4 4 4 4" xfId="2860" xr:uid="{C629420C-44AE-4FAB-B3F1-50E5B22110E1}"/>
    <cellStyle name="Normal 5 4 4 5" xfId="1296" xr:uid="{AA80E6A2-51C5-4034-94BC-1F7A4899C651}"/>
    <cellStyle name="Normal 5 4 4 6" xfId="2861" xr:uid="{446308A1-7E5F-41F2-B382-CF817A099446}"/>
    <cellStyle name="Normal 5 4 4 7" xfId="2862" xr:uid="{3531C4B4-1806-4DCF-A5E7-8B8F88568368}"/>
    <cellStyle name="Normal 5 4 5" xfId="301" xr:uid="{55A8DC28-0B95-447A-B001-0DF3A78E49F8}"/>
    <cellStyle name="Normal 5 4 5 2" xfId="557" xr:uid="{9A164EC2-C6E3-43E1-A8EF-76F02A959515}"/>
    <cellStyle name="Normal 5 4 5 2 2" xfId="558" xr:uid="{2AB86465-3DDC-41B8-9A9B-80D9F8FB1779}"/>
    <cellStyle name="Normal 5 4 5 2 2 2" xfId="1297" xr:uid="{0961EA8F-7BCC-4993-AE60-4A562B4C6161}"/>
    <cellStyle name="Normal 5 4 5 2 2 2 2" xfId="1298" xr:uid="{1F6C753B-1FAE-44A8-A5F2-77A5253F5787}"/>
    <cellStyle name="Normal 5 4 5 2 2 3" xfId="1299" xr:uid="{F7232927-E56B-469C-8580-4DDD6EF564F0}"/>
    <cellStyle name="Normal 5 4 5 2 3" xfId="1300" xr:uid="{924997BC-06DC-4C92-8A59-C419ABEF6EFD}"/>
    <cellStyle name="Normal 5 4 5 2 3 2" xfId="1301" xr:uid="{E7AAE964-52AF-4AB0-BEAF-57254BC2C5B6}"/>
    <cellStyle name="Normal 5 4 5 2 4" xfId="1302" xr:uid="{C94E4CBD-23B9-4CB9-84A9-2664C116E511}"/>
    <cellStyle name="Normal 5 4 5 3" xfId="559" xr:uid="{17C78FA1-A5A8-4C80-905C-682800509170}"/>
    <cellStyle name="Normal 5 4 5 3 2" xfId="1303" xr:uid="{3FFE0EC0-D35A-4CEB-820D-E32A75E4902E}"/>
    <cellStyle name="Normal 5 4 5 3 2 2" xfId="1304" xr:uid="{9E4CF3E6-C1C8-4A21-9A35-9F50BB0571D3}"/>
    <cellStyle name="Normal 5 4 5 3 3" xfId="1305" xr:uid="{F63DED30-79CF-4EF3-A822-E38D2EF01B07}"/>
    <cellStyle name="Normal 5 4 5 3 4" xfId="2863" xr:uid="{129C93F2-1AC4-41A3-86E2-FBE1D41B34FC}"/>
    <cellStyle name="Normal 5 4 5 4" xfId="1306" xr:uid="{26128156-29B3-4E92-96FC-2CB88F7DF64F}"/>
    <cellStyle name="Normal 5 4 5 4 2" xfId="1307" xr:uid="{CCFBF044-4BE0-4F9E-8A94-BAF065726DE8}"/>
    <cellStyle name="Normal 5 4 5 5" xfId="1308" xr:uid="{73F3162A-6F76-41BC-9957-D69B2E7CC8EA}"/>
    <cellStyle name="Normal 5 4 5 6" xfId="2864" xr:uid="{A553BB06-E9CF-40C7-815B-8EBBC2DB0F68}"/>
    <cellStyle name="Normal 5 4 6" xfId="302" xr:uid="{FE1D9E39-6EFE-461F-8B8F-E385B3DED3B3}"/>
    <cellStyle name="Normal 5 4 6 2" xfId="560" xr:uid="{F73194CB-C918-4470-A865-AFB06D13F2E1}"/>
    <cellStyle name="Normal 5 4 6 2 2" xfId="1309" xr:uid="{F3F3BD56-0A38-433D-9E0E-8B4AE712415F}"/>
    <cellStyle name="Normal 5 4 6 2 2 2" xfId="1310" xr:uid="{226198D9-4C04-4E18-9F2A-4DCA75705010}"/>
    <cellStyle name="Normal 5 4 6 2 3" xfId="1311" xr:uid="{B8F1944B-77F7-418B-8564-C2DC1E7ADBA1}"/>
    <cellStyle name="Normal 5 4 6 2 4" xfId="2865" xr:uid="{2499CDAB-F823-4974-8A7D-2407339E170F}"/>
    <cellStyle name="Normal 5 4 6 3" xfId="1312" xr:uid="{149E2DBA-CDE3-4FA1-9040-D36998D7F8CA}"/>
    <cellStyle name="Normal 5 4 6 3 2" xfId="1313" xr:uid="{7F2A1779-FF62-4B02-B61E-7B8F3205CFBD}"/>
    <cellStyle name="Normal 5 4 6 4" xfId="1314" xr:uid="{4E4F35BF-B114-439F-BE23-4FE67B89B492}"/>
    <cellStyle name="Normal 5 4 6 5" xfId="2866" xr:uid="{D9D26118-D467-4F29-B29E-E8FC51A63C9C}"/>
    <cellStyle name="Normal 5 4 7" xfId="561" xr:uid="{DFCF8FB2-5A27-4F57-A657-1E02D114AEF0}"/>
    <cellStyle name="Normal 5 4 7 2" xfId="1315" xr:uid="{499A1A03-479F-4A3A-8328-9FA917217F20}"/>
    <cellStyle name="Normal 5 4 7 2 2" xfId="1316" xr:uid="{0E4ED6F0-A062-4B9E-8D6D-8034C111A689}"/>
    <cellStyle name="Normal 5 4 7 2 3" xfId="4418" xr:uid="{74D4D1F3-437E-474A-9B9C-7F7853410353}"/>
    <cellStyle name="Normal 5 4 7 3" xfId="1317" xr:uid="{35E435E1-D1DB-4699-8BF1-93BFFDC6A0C2}"/>
    <cellStyle name="Normal 5 4 7 4" xfId="2867" xr:uid="{0E50636C-AB0E-47B5-A4F1-86A132F54F85}"/>
    <cellStyle name="Normal 5 4 7 4 2" xfId="4583" xr:uid="{1C28E54A-FE41-4586-B20F-09F4EA1ACC1B}"/>
    <cellStyle name="Normal 5 4 7 4 3" xfId="4684" xr:uid="{016D03BB-EF8A-409C-A42F-F2EFEE4A439F}"/>
    <cellStyle name="Normal 5 4 7 4 4" xfId="4610" xr:uid="{C36238DC-CE11-4094-B21C-9A4473075B16}"/>
    <cellStyle name="Normal 5 4 8" xfId="1318" xr:uid="{8CFD06D3-C036-4277-8CB7-79C27584C134}"/>
    <cellStyle name="Normal 5 4 8 2" xfId="1319" xr:uid="{255CE7D7-EF8A-428A-8618-053997907F6F}"/>
    <cellStyle name="Normal 5 4 8 3" xfId="2868" xr:uid="{01A2B88D-30C7-433D-BD73-4B0BE76DD6CF}"/>
    <cellStyle name="Normal 5 4 8 4" xfId="2869" xr:uid="{B035BF3E-24C0-4417-ABB4-A6A8317789BA}"/>
    <cellStyle name="Normal 5 4 9" xfId="1320" xr:uid="{F2685BC7-B44F-4219-997B-29E2C9BB434D}"/>
    <cellStyle name="Normal 5 5" xfId="98" xr:uid="{5215ECCF-7FB4-4CC0-AA22-575087367F06}"/>
    <cellStyle name="Normal 5 5 10" xfId="2870" xr:uid="{70174B09-4272-4391-9481-62BCD66488D1}"/>
    <cellStyle name="Normal 5 5 11" xfId="2871" xr:uid="{341D4127-EA44-4FEB-BDFC-F1DAD078D124}"/>
    <cellStyle name="Normal 5 5 2" xfId="99" xr:uid="{CBB92E70-DBE5-4A27-857C-EBFBE83CEFB9}"/>
    <cellStyle name="Normal 5 5 2 2" xfId="100" xr:uid="{2213BC9F-2325-46D4-AD1F-1F0F536DD6D6}"/>
    <cellStyle name="Normal 5 5 2 2 2" xfId="303" xr:uid="{AF37350E-5031-444E-9B38-C67D82EF7F29}"/>
    <cellStyle name="Normal 5 5 2 2 2 2" xfId="562" xr:uid="{CA432D26-60ED-4062-B061-900A1DE26F9C}"/>
    <cellStyle name="Normal 5 5 2 2 2 2 2" xfId="1321" xr:uid="{BD2CE5C2-35A5-4F43-B33B-6B00308BE616}"/>
    <cellStyle name="Normal 5 5 2 2 2 2 2 2" xfId="1322" xr:uid="{F0596693-3851-4B6A-ABF4-A972D90B701F}"/>
    <cellStyle name="Normal 5 5 2 2 2 2 3" xfId="1323" xr:uid="{7079C04E-3409-4127-B03D-D859937E832E}"/>
    <cellStyle name="Normal 5 5 2 2 2 2 4" xfId="2872" xr:uid="{55E0ED30-D5CA-457C-B0CE-0E4E381545D7}"/>
    <cellStyle name="Normal 5 5 2 2 2 3" xfId="1324" xr:uid="{26E829DA-263D-4E6D-B01B-865E238BF8D0}"/>
    <cellStyle name="Normal 5 5 2 2 2 3 2" xfId="1325" xr:uid="{CB239219-0D9A-4632-960E-72BDF7F09DFA}"/>
    <cellStyle name="Normal 5 5 2 2 2 3 3" xfId="2873" xr:uid="{260CF8E8-DE03-441B-9A44-13B4F851EEDD}"/>
    <cellStyle name="Normal 5 5 2 2 2 3 4" xfId="2874" xr:uid="{19D30C5D-B019-40A2-8E2C-120BBFB4DB9C}"/>
    <cellStyle name="Normal 5 5 2 2 2 4" xfId="1326" xr:uid="{C2A49FC1-A20A-47B6-A850-6E21C407EDEE}"/>
    <cellStyle name="Normal 5 5 2 2 2 5" xfId="2875" xr:uid="{6AFA1746-4D53-4B4C-B499-0C9117A18BA6}"/>
    <cellStyle name="Normal 5 5 2 2 2 6" xfId="2876" xr:uid="{0FF58ADE-DFBE-4852-9486-01AC3B35D094}"/>
    <cellStyle name="Normal 5 5 2 2 3" xfId="563" xr:uid="{B1761B89-D65A-46E4-8400-2A19C0381664}"/>
    <cellStyle name="Normal 5 5 2 2 3 2" xfId="1327" xr:uid="{E9AFDD67-62BE-41AD-A014-AADF0CF4DD42}"/>
    <cellStyle name="Normal 5 5 2 2 3 2 2" xfId="1328" xr:uid="{10D9A852-D4AC-452E-B19D-2ED97987640F}"/>
    <cellStyle name="Normal 5 5 2 2 3 2 3" xfId="2877" xr:uid="{95E0D720-40EE-46FC-88BB-0138037A47C7}"/>
    <cellStyle name="Normal 5 5 2 2 3 2 4" xfId="2878" xr:uid="{06B8B32F-FCD0-47D8-8CC4-3664B80B5204}"/>
    <cellStyle name="Normal 5 5 2 2 3 3" xfId="1329" xr:uid="{5AE387DB-2688-4F5C-9299-83206D2A666F}"/>
    <cellStyle name="Normal 5 5 2 2 3 4" xfId="2879" xr:uid="{478992A6-1F21-4F6D-A363-EFDC641D7CDA}"/>
    <cellStyle name="Normal 5 5 2 2 3 5" xfId="2880" xr:uid="{279F4AF5-5410-450E-8499-E65F509C3452}"/>
    <cellStyle name="Normal 5 5 2 2 4" xfId="1330" xr:uid="{652BE1B0-99D9-47B1-8542-201347AEE7C2}"/>
    <cellStyle name="Normal 5 5 2 2 4 2" xfId="1331" xr:uid="{112BB556-FAAB-4D5C-8B54-9ACAF507D184}"/>
    <cellStyle name="Normal 5 5 2 2 4 3" xfId="2881" xr:uid="{9D120030-45B4-422E-97E1-C6905518FC9D}"/>
    <cellStyle name="Normal 5 5 2 2 4 4" xfId="2882" xr:uid="{BB1CE3A1-B74F-4F9F-B140-DDF63151AC09}"/>
    <cellStyle name="Normal 5 5 2 2 5" xfId="1332" xr:uid="{AD39011E-DAA0-48F2-B7FC-1BCCB275BF80}"/>
    <cellStyle name="Normal 5 5 2 2 5 2" xfId="2883" xr:uid="{DED99CF0-DEF8-4015-AF9B-346A3A9875ED}"/>
    <cellStyle name="Normal 5 5 2 2 5 3" xfId="2884" xr:uid="{8C68E04C-47DF-415D-B12E-3974AEEA86EA}"/>
    <cellStyle name="Normal 5 5 2 2 5 4" xfId="2885" xr:uid="{AF9EFE41-765F-4876-A8C7-A73CE0B73E70}"/>
    <cellStyle name="Normal 5 5 2 2 6" xfId="2886" xr:uid="{C9A430E1-DB6E-4F52-8376-A54360A573C5}"/>
    <cellStyle name="Normal 5 5 2 2 7" xfId="2887" xr:uid="{1D75BB75-46C7-4096-A2EE-F87313193B26}"/>
    <cellStyle name="Normal 5 5 2 2 8" xfId="2888" xr:uid="{F047DF2A-834A-48C5-B5D4-98CD0DFBCAEC}"/>
    <cellStyle name="Normal 5 5 2 3" xfId="304" xr:uid="{1F0E9546-03BD-4F81-A603-6CE1F1B86B7E}"/>
    <cellStyle name="Normal 5 5 2 3 2" xfId="564" xr:uid="{AB7FA62B-E30B-416A-9B8D-AA7A26304E5C}"/>
    <cellStyle name="Normal 5 5 2 3 2 2" xfId="565" xr:uid="{4DDEF526-4A18-4489-A320-3A94FC4EA4C7}"/>
    <cellStyle name="Normal 5 5 2 3 2 2 2" xfId="1333" xr:uid="{D5AAE5B1-E4CC-4D97-870C-B9E4558B7990}"/>
    <cellStyle name="Normal 5 5 2 3 2 2 2 2" xfId="1334" xr:uid="{71F47AA8-6927-43EF-AA9C-E0357D41F996}"/>
    <cellStyle name="Normal 5 5 2 3 2 2 3" xfId="1335" xr:uid="{839A6878-AD27-40D7-92DE-6B4B07241461}"/>
    <cellStyle name="Normal 5 5 2 3 2 3" xfId="1336" xr:uid="{F33F5B0D-B8CA-4094-AB29-7236F0A8249D}"/>
    <cellStyle name="Normal 5 5 2 3 2 3 2" xfId="1337" xr:uid="{20994FB3-C105-49D8-827A-B79A206CA6D0}"/>
    <cellStyle name="Normal 5 5 2 3 2 4" xfId="1338" xr:uid="{1495FB83-B8B0-44A6-A016-929192F1121D}"/>
    <cellStyle name="Normal 5 5 2 3 3" xfId="566" xr:uid="{798DC1DF-844A-4354-AA2C-D6AC3004EFEA}"/>
    <cellStyle name="Normal 5 5 2 3 3 2" xfId="1339" xr:uid="{99510F3A-F93D-4673-B771-21E1D6CF5CA2}"/>
    <cellStyle name="Normal 5 5 2 3 3 2 2" xfId="1340" xr:uid="{6A263B05-D0A7-4EEF-ABF1-6E984C01DCA1}"/>
    <cellStyle name="Normal 5 5 2 3 3 3" xfId="1341" xr:uid="{ADB5DDA1-0311-42D5-8037-02C284EC9878}"/>
    <cellStyle name="Normal 5 5 2 3 3 4" xfId="2889" xr:uid="{D59A0647-84BE-432D-A515-39EC0DA6E242}"/>
    <cellStyle name="Normal 5 5 2 3 4" xfId="1342" xr:uid="{160ADDA4-8307-4517-9CFC-E4EC7F7FA528}"/>
    <cellStyle name="Normal 5 5 2 3 4 2" xfId="1343" xr:uid="{A96EEA61-A42C-45D7-A6CF-411E9082D307}"/>
    <cellStyle name="Normal 5 5 2 3 5" xfId="1344" xr:uid="{072DAAD7-35D8-4026-B506-DFCBBC343B7C}"/>
    <cellStyle name="Normal 5 5 2 3 6" xfId="2890" xr:uid="{51349B57-06EE-4604-9AEA-EA0E423A28AB}"/>
    <cellStyle name="Normal 5 5 2 4" xfId="305" xr:uid="{46986352-7390-4AE2-825A-DC14FA169CBE}"/>
    <cellStyle name="Normal 5 5 2 4 2" xfId="567" xr:uid="{24DD1436-AEA0-4DCB-A456-B182D380F5C8}"/>
    <cellStyle name="Normal 5 5 2 4 2 2" xfId="1345" xr:uid="{C731C520-F815-4654-9BD8-B90A0D02D769}"/>
    <cellStyle name="Normal 5 5 2 4 2 2 2" xfId="1346" xr:uid="{5890496C-4C35-4C36-B5A6-E93952812251}"/>
    <cellStyle name="Normal 5 5 2 4 2 3" xfId="1347" xr:uid="{58ED96CF-3762-4118-BFB8-788D806CDECE}"/>
    <cellStyle name="Normal 5 5 2 4 2 4" xfId="2891" xr:uid="{CCD9770A-49C9-4F90-AFF9-B0AD9D7B9843}"/>
    <cellStyle name="Normal 5 5 2 4 3" xfId="1348" xr:uid="{AC004AFC-6E1D-4C77-B41A-99A9A495CE33}"/>
    <cellStyle name="Normal 5 5 2 4 3 2" xfId="1349" xr:uid="{CD26C2A6-1D69-4A52-A8E2-9FA281904D17}"/>
    <cellStyle name="Normal 5 5 2 4 4" xfId="1350" xr:uid="{31E9D3B8-CEF7-4F6C-838E-5A1FDD2F6BB4}"/>
    <cellStyle name="Normal 5 5 2 4 5" xfId="2892" xr:uid="{510B552C-D03F-46F8-BE15-2FC8E3200332}"/>
    <cellStyle name="Normal 5 5 2 5" xfId="306" xr:uid="{D1B48D46-DE85-412A-B0E1-9AEDFDA374CC}"/>
    <cellStyle name="Normal 5 5 2 5 2" xfId="1351" xr:uid="{70DB573A-C127-45AE-AA94-365609564168}"/>
    <cellStyle name="Normal 5 5 2 5 2 2" xfId="1352" xr:uid="{71FEE492-CA71-4DDB-B993-92705F396521}"/>
    <cellStyle name="Normal 5 5 2 5 3" xfId="1353" xr:uid="{AEFA1F41-FD4A-487C-97F3-29F8C3A1E924}"/>
    <cellStyle name="Normal 5 5 2 5 4" xfId="2893" xr:uid="{0018A2E2-918B-442A-BEC9-F92D41D12637}"/>
    <cellStyle name="Normal 5 5 2 6" xfId="1354" xr:uid="{5B9E4099-BC1A-41ED-9D09-ACC995FB2310}"/>
    <cellStyle name="Normal 5 5 2 6 2" xfId="1355" xr:uid="{BC2DC10C-0F79-4C68-98BC-CCF12D50CDC5}"/>
    <cellStyle name="Normal 5 5 2 6 3" xfId="2894" xr:uid="{D8CE84F1-CEB9-4262-AE8E-294B68F0ACF1}"/>
    <cellStyle name="Normal 5 5 2 6 4" xfId="2895" xr:uid="{E73F11A4-3151-4EEF-874B-3155A72FAC4A}"/>
    <cellStyle name="Normal 5 5 2 7" xfId="1356" xr:uid="{063F5F2E-FEEC-4BBE-B752-0ADDB6AF27CB}"/>
    <cellStyle name="Normal 5 5 2 8" xfId="2896" xr:uid="{B1BF7F4C-1472-4D3B-BD11-12FC980E5788}"/>
    <cellStyle name="Normal 5 5 2 9" xfId="2897" xr:uid="{5F5ADA8B-2619-43F6-B525-CF4591A169F4}"/>
    <cellStyle name="Normal 5 5 3" xfId="101" xr:uid="{8BEF0117-17ED-4CA0-AD1C-96D5BB9FD185}"/>
    <cellStyle name="Normal 5 5 3 2" xfId="102" xr:uid="{5EBC99DA-BFC4-46F2-9393-46129F364687}"/>
    <cellStyle name="Normal 5 5 3 2 2" xfId="568" xr:uid="{623CA2E9-1B86-4911-BEB6-1EC424CE83D1}"/>
    <cellStyle name="Normal 5 5 3 2 2 2" xfId="1357" xr:uid="{267D97C6-4FEF-41A5-B59B-E17D7A353021}"/>
    <cellStyle name="Normal 5 5 3 2 2 2 2" xfId="1358" xr:uid="{7D9E7BF1-A33A-4FD1-8B1C-6C608C504B64}"/>
    <cellStyle name="Normal 5 5 3 2 2 2 2 2" xfId="4468" xr:uid="{61F1C0F6-CF7A-46C2-8A73-C8A31267E709}"/>
    <cellStyle name="Normal 5 5 3 2 2 2 3" xfId="4469" xr:uid="{1A73397F-4BE2-42D9-BDB3-AB215A3D423A}"/>
    <cellStyle name="Normal 5 5 3 2 2 3" xfId="1359" xr:uid="{DA5DBE96-A1AA-4FED-8D5C-73BDB3079C86}"/>
    <cellStyle name="Normal 5 5 3 2 2 3 2" xfId="4470" xr:uid="{65DAB6FC-D7BF-4015-9AFE-9AD56481171A}"/>
    <cellStyle name="Normal 5 5 3 2 2 4" xfId="2898" xr:uid="{90D15121-0CE2-407C-878B-0694079E760B}"/>
    <cellStyle name="Normal 5 5 3 2 3" xfId="1360" xr:uid="{E8ACDE27-D4D2-4856-A125-1D82AC47EAA3}"/>
    <cellStyle name="Normal 5 5 3 2 3 2" xfId="1361" xr:uid="{4D1EF96B-C216-4A6B-BE44-7238FABE0775}"/>
    <cellStyle name="Normal 5 5 3 2 3 2 2" xfId="4471" xr:uid="{A5451666-6E19-4ED4-A0F7-81AC7B0A8059}"/>
    <cellStyle name="Normal 5 5 3 2 3 3" xfId="2899" xr:uid="{77252B0F-968B-4DBC-AE1C-94957F52E52F}"/>
    <cellStyle name="Normal 5 5 3 2 3 4" xfId="2900" xr:uid="{BC2C974A-48B8-49AA-A636-D30E82E5D8F8}"/>
    <cellStyle name="Normal 5 5 3 2 4" xfId="1362" xr:uid="{1F6FA999-483D-45FD-AA20-86F397BCA899}"/>
    <cellStyle name="Normal 5 5 3 2 4 2" xfId="4472" xr:uid="{87A72446-5A66-4B6B-8D90-E8080C281EDF}"/>
    <cellStyle name="Normal 5 5 3 2 5" xfId="2901" xr:uid="{5F37756C-EF1A-4C53-8B6A-E3C538320CC7}"/>
    <cellStyle name="Normal 5 5 3 2 6" xfId="2902" xr:uid="{14350E26-C6ED-4848-B496-7872607CBAC1}"/>
    <cellStyle name="Normal 5 5 3 3" xfId="307" xr:uid="{F92A30B5-FB09-40F3-B478-B0976385B35D}"/>
    <cellStyle name="Normal 5 5 3 3 2" xfId="1363" xr:uid="{22A95809-AD31-4D21-A6A5-04F18119559D}"/>
    <cellStyle name="Normal 5 5 3 3 2 2" xfId="1364" xr:uid="{42A16B95-0C82-4DF4-9FBB-3AD38A862E39}"/>
    <cellStyle name="Normal 5 5 3 3 2 2 2" xfId="4473" xr:uid="{E599D54D-E11A-4338-B9BF-8A7E0AF8B14F}"/>
    <cellStyle name="Normal 5 5 3 3 2 3" xfId="2903" xr:uid="{72B03A45-C4C6-4B4C-B65C-63C69FE209B6}"/>
    <cellStyle name="Normal 5 5 3 3 2 4" xfId="2904" xr:uid="{D50937C9-4A3D-4D59-9EB6-FAB44245B132}"/>
    <cellStyle name="Normal 5 5 3 3 3" xfId="1365" xr:uid="{4E1EEABD-2281-4274-90DA-DAFD0C9E9DA1}"/>
    <cellStyle name="Normal 5 5 3 3 3 2" xfId="4474" xr:uid="{5A7D11CF-9772-49D1-BA4C-18EBCE0F1F09}"/>
    <cellStyle name="Normal 5 5 3 3 4" xfId="2905" xr:uid="{96EE38D1-11A2-4C2A-9584-6B4FFED1F0B2}"/>
    <cellStyle name="Normal 5 5 3 3 5" xfId="2906" xr:uid="{E6D21C7C-F3B2-4204-A5D2-A88456A9F440}"/>
    <cellStyle name="Normal 5 5 3 4" xfId="1366" xr:uid="{A75E4D2C-9BCF-421D-8131-BB2C66D8E1DF}"/>
    <cellStyle name="Normal 5 5 3 4 2" xfId="1367" xr:uid="{CA0C3FA5-7A6F-4573-80D4-3C4196FA4E1A}"/>
    <cellStyle name="Normal 5 5 3 4 2 2" xfId="4475" xr:uid="{4160E6A7-830F-4F71-90A6-51F232E0708F}"/>
    <cellStyle name="Normal 5 5 3 4 3" xfId="2907" xr:uid="{AD663CA8-A98A-425B-8B5B-852CE1BCE738}"/>
    <cellStyle name="Normal 5 5 3 4 4" xfId="2908" xr:uid="{E92196A5-7CF8-4E55-9CDD-F040A87EB655}"/>
    <cellStyle name="Normal 5 5 3 5" xfId="1368" xr:uid="{0CDA83BC-C278-48AC-B535-AFDE3F351511}"/>
    <cellStyle name="Normal 5 5 3 5 2" xfId="2909" xr:uid="{D9CD5D9F-05A6-4119-8E2C-8FA88DBED053}"/>
    <cellStyle name="Normal 5 5 3 5 3" xfId="2910" xr:uid="{BDCEE4AC-2E93-4057-AF14-F4534CD3C014}"/>
    <cellStyle name="Normal 5 5 3 5 4" xfId="2911" xr:uid="{F5BA8FA8-F437-4D6D-9B21-6A0C859577ED}"/>
    <cellStyle name="Normal 5 5 3 6" xfId="2912" xr:uid="{154BC6B0-FD61-4CA6-963E-575E84D09107}"/>
    <cellStyle name="Normal 5 5 3 7" xfId="2913" xr:uid="{21658FC8-1ECE-44EE-93F2-B679949E7C3D}"/>
    <cellStyle name="Normal 5 5 3 8" xfId="2914" xr:uid="{B5A248C5-E695-451C-B6D2-8D859791D8D6}"/>
    <cellStyle name="Normal 5 5 4" xfId="103" xr:uid="{0BBD0E90-48DC-4D5E-AB2C-58721B567441}"/>
    <cellStyle name="Normal 5 5 4 2" xfId="569" xr:uid="{2BF73CCF-6011-4E16-A647-F348C78C8521}"/>
    <cellStyle name="Normal 5 5 4 2 2" xfId="570" xr:uid="{1C423ABB-4489-4DCC-A973-B4CAE6352C61}"/>
    <cellStyle name="Normal 5 5 4 2 2 2" xfId="1369" xr:uid="{295C0A6B-FCBA-483B-B9F3-5ACA7595C5F3}"/>
    <cellStyle name="Normal 5 5 4 2 2 2 2" xfId="1370" xr:uid="{0ADAA243-F00A-492F-9B24-E25C936C55D0}"/>
    <cellStyle name="Normal 5 5 4 2 2 3" xfId="1371" xr:uid="{49C87E38-FA79-4F6B-B275-3F68D8A3EB7F}"/>
    <cellStyle name="Normal 5 5 4 2 2 4" xfId="2915" xr:uid="{A3F235E6-A5A9-4AA1-8D82-A4604CFC0B5F}"/>
    <cellStyle name="Normal 5 5 4 2 3" xfId="1372" xr:uid="{44C22520-5DD0-4D20-9C2F-CA3FA3D7532C}"/>
    <cellStyle name="Normal 5 5 4 2 3 2" xfId="1373" xr:uid="{1AEE236A-A35B-4BB6-801F-3FF446E5AA9A}"/>
    <cellStyle name="Normal 5 5 4 2 4" xfId="1374" xr:uid="{6FA39EE0-4B0C-4BFE-8841-C3085470C004}"/>
    <cellStyle name="Normal 5 5 4 2 5" xfId="2916" xr:uid="{BD615310-F98B-4FE8-859C-F55E8269CBCF}"/>
    <cellStyle name="Normal 5 5 4 3" xfId="571" xr:uid="{06B9A893-9B66-4402-A17D-B29C1A10727F}"/>
    <cellStyle name="Normal 5 5 4 3 2" xfId="1375" xr:uid="{91A44961-3FC5-4B20-A10F-EA021AEE26E3}"/>
    <cellStyle name="Normal 5 5 4 3 2 2" xfId="1376" xr:uid="{B12E4126-E333-44D9-A2EE-B883FF12829D}"/>
    <cellStyle name="Normal 5 5 4 3 3" xfId="1377" xr:uid="{04577DB3-4BBD-4F2F-B5F7-77A629FCBED4}"/>
    <cellStyle name="Normal 5 5 4 3 4" xfId="2917" xr:uid="{A2D07C9B-C183-4B0C-AF99-83950E7B5DB1}"/>
    <cellStyle name="Normal 5 5 4 4" xfId="1378" xr:uid="{2F93A368-0103-4C5C-8248-0255FBB2249B}"/>
    <cellStyle name="Normal 5 5 4 4 2" xfId="1379" xr:uid="{B6C8F5D4-8623-4A44-B129-B1541A8B84EF}"/>
    <cellStyle name="Normal 5 5 4 4 3" xfId="2918" xr:uid="{ABECAC3A-76AA-400E-8FCC-07E779073FD1}"/>
    <cellStyle name="Normal 5 5 4 4 4" xfId="2919" xr:uid="{238D9AE8-165C-49B7-A525-BDE35DB21D4B}"/>
    <cellStyle name="Normal 5 5 4 5" xfId="1380" xr:uid="{10B1FEC3-E4BA-44CF-9B5D-D2B9A28EC5A6}"/>
    <cellStyle name="Normal 5 5 4 6" xfId="2920" xr:uid="{4B5B2873-54CD-4611-9757-2BFFC1A9E7B9}"/>
    <cellStyle name="Normal 5 5 4 7" xfId="2921" xr:uid="{C406DB1C-226C-4894-A75B-86BD12F46C2D}"/>
    <cellStyle name="Normal 5 5 5" xfId="308" xr:uid="{71B291D1-0364-4C0F-AE3C-B24B889172A7}"/>
    <cellStyle name="Normal 5 5 5 2" xfId="572" xr:uid="{435811C6-F1CB-4837-B65C-481C98CB88A9}"/>
    <cellStyle name="Normal 5 5 5 2 2" xfId="1381" xr:uid="{BF546690-109D-4F46-826D-BE2A0A8C1FD0}"/>
    <cellStyle name="Normal 5 5 5 2 2 2" xfId="1382" xr:uid="{1B2AC4E5-951C-43BA-8DCC-7BC5D8FD366F}"/>
    <cellStyle name="Normal 5 5 5 2 3" xfId="1383" xr:uid="{48C1E94B-2D46-4F4E-929F-6AF3215BBD60}"/>
    <cellStyle name="Normal 5 5 5 2 4" xfId="2922" xr:uid="{309E5AFE-ABFD-45F8-86C6-4E775AB28C7D}"/>
    <cellStyle name="Normal 5 5 5 3" xfId="1384" xr:uid="{1B78927E-B5AC-41D0-81D6-12B544EBD0D5}"/>
    <cellStyle name="Normal 5 5 5 3 2" xfId="1385" xr:uid="{FCC4FF26-D613-4850-B611-AAB4F255BE7E}"/>
    <cellStyle name="Normal 5 5 5 3 3" xfId="2923" xr:uid="{8297A11A-1EE6-4889-8069-40263BC5F5C7}"/>
    <cellStyle name="Normal 5 5 5 3 4" xfId="2924" xr:uid="{77A73DBC-EE17-4A1B-8164-670C2A73F1C0}"/>
    <cellStyle name="Normal 5 5 5 4" xfId="1386" xr:uid="{34EE3D69-32CF-47AE-8EC5-3FC60CF68EDE}"/>
    <cellStyle name="Normal 5 5 5 5" xfId="2925" xr:uid="{A785EB45-B948-47E8-A0EC-3B6C9080BEC9}"/>
    <cellStyle name="Normal 5 5 5 6" xfId="2926" xr:uid="{84B89572-14AB-45B1-AA96-721262FC4350}"/>
    <cellStyle name="Normal 5 5 6" xfId="309" xr:uid="{424A736C-C785-4201-B7C5-6AB99D157E3D}"/>
    <cellStyle name="Normal 5 5 6 2" xfId="1387" xr:uid="{4A29EE3A-B7AF-4357-94EC-621DB52D757B}"/>
    <cellStyle name="Normal 5 5 6 2 2" xfId="1388" xr:uid="{B2F7D26F-4EAB-4659-8EAC-F8CDAD17686E}"/>
    <cellStyle name="Normal 5 5 6 2 3" xfId="2927" xr:uid="{F0789E06-6B9A-4D5B-8AD9-887921571FA7}"/>
    <cellStyle name="Normal 5 5 6 2 4" xfId="2928" xr:uid="{E9F9FEA3-67D8-4CF6-B8A0-5FDA5FB7CAAC}"/>
    <cellStyle name="Normal 5 5 6 3" xfId="1389" xr:uid="{3F92A676-8857-464D-8DA1-D54259986F6E}"/>
    <cellStyle name="Normal 5 5 6 4" xfId="2929" xr:uid="{B9948D52-DBD7-4402-ADE6-E5E47279E601}"/>
    <cellStyle name="Normal 5 5 6 5" xfId="2930" xr:uid="{5877375A-21B4-4B9C-9A60-7A1C2C40027F}"/>
    <cellStyle name="Normal 5 5 7" xfId="1390" xr:uid="{8B324A7C-008D-4619-8893-67F027E55E96}"/>
    <cellStyle name="Normal 5 5 7 2" xfId="1391" xr:uid="{DBF1BB45-6579-4AB5-BE8B-3B46D9E32CE2}"/>
    <cellStyle name="Normal 5 5 7 3" xfId="2931" xr:uid="{6EF221A4-00C3-4BB8-807C-06DFAEB2310B}"/>
    <cellStyle name="Normal 5 5 7 4" xfId="2932" xr:uid="{C14FF0C1-C313-4C76-A680-40B535168873}"/>
    <cellStyle name="Normal 5 5 8" xfId="1392" xr:uid="{B42945DE-CD32-4687-848F-7561D30B01B7}"/>
    <cellStyle name="Normal 5 5 8 2" xfId="2933" xr:uid="{709DAB8F-9B97-4189-944A-27525A72BC04}"/>
    <cellStyle name="Normal 5 5 8 3" xfId="2934" xr:uid="{09F429F9-02DF-4D22-94F9-B93CA4EEE6A3}"/>
    <cellStyle name="Normal 5 5 8 4" xfId="2935" xr:uid="{6229E4C0-1D93-4631-A741-F9F3E5D0A5B3}"/>
    <cellStyle name="Normal 5 5 9" xfId="2936" xr:uid="{248E1817-E609-4BD1-BD18-1002CAFE0CA3}"/>
    <cellStyle name="Normal 5 6" xfId="104" xr:uid="{56F74463-2BA0-4596-B76A-9507AA1FA21A}"/>
    <cellStyle name="Normal 5 6 10" xfId="2937" xr:uid="{B78242B3-F06F-4CFA-A997-2F63CEF38CDD}"/>
    <cellStyle name="Normal 5 6 11" xfId="2938" xr:uid="{42524EAD-755A-4CA8-B302-D1D7B095AE3F}"/>
    <cellStyle name="Normal 5 6 2" xfId="105" xr:uid="{01564D3A-F404-46F7-ADCA-0D758C347CA8}"/>
    <cellStyle name="Normal 5 6 2 2" xfId="310" xr:uid="{A6C216D9-B869-4EAB-AB64-C7993FC44A81}"/>
    <cellStyle name="Normal 5 6 2 2 2" xfId="573" xr:uid="{A43E0BD3-43A6-4AFF-85FC-100AAD182A01}"/>
    <cellStyle name="Normal 5 6 2 2 2 2" xfId="574" xr:uid="{45C88914-4BE6-410D-839F-C5F36808259C}"/>
    <cellStyle name="Normal 5 6 2 2 2 2 2" xfId="1393" xr:uid="{B2F2A124-669A-4AB8-900D-CBDADBCCB983}"/>
    <cellStyle name="Normal 5 6 2 2 2 2 3" xfId="2939" xr:uid="{6CE2C5C8-F6A1-44B5-9AED-7BA4861A874D}"/>
    <cellStyle name="Normal 5 6 2 2 2 2 4" xfId="2940" xr:uid="{88B39290-B523-44E5-8890-0DB6836649BC}"/>
    <cellStyle name="Normal 5 6 2 2 2 3" xfId="1394" xr:uid="{E654F6B8-7FFC-4B22-A719-287EBC217A5B}"/>
    <cellStyle name="Normal 5 6 2 2 2 3 2" xfId="2941" xr:uid="{5ADEDB31-CE67-4B89-AD63-1EE2D65C85CF}"/>
    <cellStyle name="Normal 5 6 2 2 2 3 3" xfId="2942" xr:uid="{4CDD8A10-D85C-4CDA-AFF4-32B15C43FACA}"/>
    <cellStyle name="Normal 5 6 2 2 2 3 4" xfId="2943" xr:uid="{158C4BC8-5C6D-45EC-B47E-321A7EDA7550}"/>
    <cellStyle name="Normal 5 6 2 2 2 4" xfId="2944" xr:uid="{7FDE1504-0742-4B3C-8EBF-B21873485ECA}"/>
    <cellStyle name="Normal 5 6 2 2 2 5" xfId="2945" xr:uid="{2D9E4E59-AE40-49C3-9160-B17FF946C90F}"/>
    <cellStyle name="Normal 5 6 2 2 2 6" xfId="2946" xr:uid="{280E590E-E6FC-43FD-99B2-29DD473DAFCC}"/>
    <cellStyle name="Normal 5 6 2 2 3" xfId="575" xr:uid="{392E683A-19D6-434D-A019-290A1020D63E}"/>
    <cellStyle name="Normal 5 6 2 2 3 2" xfId="1395" xr:uid="{68F4516F-CB44-4A09-BA24-34B8B3238760}"/>
    <cellStyle name="Normal 5 6 2 2 3 2 2" xfId="2947" xr:uid="{CB2C15D9-7C72-4106-A040-D3E1971C159E}"/>
    <cellStyle name="Normal 5 6 2 2 3 2 3" xfId="2948" xr:uid="{65FE5151-304A-470A-929D-21D25A18B41B}"/>
    <cellStyle name="Normal 5 6 2 2 3 2 4" xfId="2949" xr:uid="{2009E3B2-492C-40BC-B323-C376588A154C}"/>
    <cellStyle name="Normal 5 6 2 2 3 3" xfId="2950" xr:uid="{F9A63C22-D4D1-4F53-9520-DCA034AEB349}"/>
    <cellStyle name="Normal 5 6 2 2 3 4" xfId="2951" xr:uid="{F6B09507-B4D5-450B-B35C-9428405E3575}"/>
    <cellStyle name="Normal 5 6 2 2 3 5" xfId="2952" xr:uid="{383EDAAA-18D4-4FD5-89B1-6A4FD246EE48}"/>
    <cellStyle name="Normal 5 6 2 2 4" xfId="1396" xr:uid="{F7289088-47F8-40F6-BE92-1B7DB84A0280}"/>
    <cellStyle name="Normal 5 6 2 2 4 2" xfId="2953" xr:uid="{0A148016-C74B-4058-92C6-376DD86997A7}"/>
    <cellStyle name="Normal 5 6 2 2 4 3" xfId="2954" xr:uid="{020C15F4-844B-47D0-BC20-66F98E3B0A16}"/>
    <cellStyle name="Normal 5 6 2 2 4 4" xfId="2955" xr:uid="{651E1844-41E3-49A7-8B38-DACCC3A54273}"/>
    <cellStyle name="Normal 5 6 2 2 5" xfId="2956" xr:uid="{209D565F-9181-4765-A9DB-BF120F4D1F9A}"/>
    <cellStyle name="Normal 5 6 2 2 5 2" xfId="2957" xr:uid="{7B567035-D024-40FF-BE02-2EA82EE12E2A}"/>
    <cellStyle name="Normal 5 6 2 2 5 3" xfId="2958" xr:uid="{16E9352B-13AB-4CBB-A306-622B7A5E977D}"/>
    <cellStyle name="Normal 5 6 2 2 5 4" xfId="2959" xr:uid="{257F5C8E-7619-416E-A38B-89EC27C4637C}"/>
    <cellStyle name="Normal 5 6 2 2 6" xfId="2960" xr:uid="{95162221-925A-4A56-A58C-F7A75908AB8E}"/>
    <cellStyle name="Normal 5 6 2 2 7" xfId="2961" xr:uid="{915B5958-C669-447B-868D-D3E673D94C69}"/>
    <cellStyle name="Normal 5 6 2 2 8" xfId="2962" xr:uid="{8C51DD44-2E0C-42FB-94CD-D53AA1A7F006}"/>
    <cellStyle name="Normal 5 6 2 3" xfId="576" xr:uid="{046B1D9A-C28B-4A97-8006-F4D4A4DDB0BD}"/>
    <cellStyle name="Normal 5 6 2 3 2" xfId="577" xr:uid="{C6206955-6876-4821-88B2-91FCF7F542AB}"/>
    <cellStyle name="Normal 5 6 2 3 2 2" xfId="578" xr:uid="{5CE68A83-40AA-45C5-B22F-6EC4B9663495}"/>
    <cellStyle name="Normal 5 6 2 3 2 3" xfId="2963" xr:uid="{12A585C1-4D08-4546-AD90-F716C8EDFC0C}"/>
    <cellStyle name="Normal 5 6 2 3 2 4" xfId="2964" xr:uid="{07D81AC8-11E8-4994-9638-2064767B51AB}"/>
    <cellStyle name="Normal 5 6 2 3 3" xfId="579" xr:uid="{BB5C1F2A-38CE-4383-B9AB-CE192AE85C74}"/>
    <cellStyle name="Normal 5 6 2 3 3 2" xfId="2965" xr:uid="{A9500B66-DA3D-4FB5-8DE1-16306F331582}"/>
    <cellStyle name="Normal 5 6 2 3 3 3" xfId="2966" xr:uid="{1102F3B9-C4C0-4116-BF69-8207228DE29D}"/>
    <cellStyle name="Normal 5 6 2 3 3 4" xfId="2967" xr:uid="{03094396-6812-4C78-BEE8-05D750B51A63}"/>
    <cellStyle name="Normal 5 6 2 3 4" xfId="2968" xr:uid="{E64A8FE9-CA21-4B78-8F80-8DFB96C0D06A}"/>
    <cellStyle name="Normal 5 6 2 3 5" xfId="2969" xr:uid="{1686D0ED-61D5-486D-9484-C4BC926949A4}"/>
    <cellStyle name="Normal 5 6 2 3 6" xfId="2970" xr:uid="{F8A7BD13-3401-4ADC-B063-65AB8F6E3696}"/>
    <cellStyle name="Normal 5 6 2 4" xfId="580" xr:uid="{3A76803C-1D00-44B3-86B6-11B80C16B533}"/>
    <cellStyle name="Normal 5 6 2 4 2" xfId="581" xr:uid="{0FFEF54F-E909-4C70-A173-5F038A2003D1}"/>
    <cellStyle name="Normal 5 6 2 4 2 2" xfId="2971" xr:uid="{D726028B-C684-4C91-A54F-5A3AFAFC1E66}"/>
    <cellStyle name="Normal 5 6 2 4 2 3" xfId="2972" xr:uid="{90BCD5BA-17F3-4A2B-BC3A-FC3B40796F4B}"/>
    <cellStyle name="Normal 5 6 2 4 2 4" xfId="2973" xr:uid="{99528B77-26FA-4BE7-8652-707F317DD6E8}"/>
    <cellStyle name="Normal 5 6 2 4 3" xfId="2974" xr:uid="{28552392-F63F-4691-A23A-1CE5204DDA69}"/>
    <cellStyle name="Normal 5 6 2 4 4" xfId="2975" xr:uid="{C705B3E6-859B-420B-AF41-E0C8816E91E9}"/>
    <cellStyle name="Normal 5 6 2 4 5" xfId="2976" xr:uid="{AA350FD9-D4A9-445E-B1A5-81F59EFCD520}"/>
    <cellStyle name="Normal 5 6 2 5" xfId="582" xr:uid="{C3529FF4-7AE5-46B6-A56D-376BB1ADE665}"/>
    <cellStyle name="Normal 5 6 2 5 2" xfId="2977" xr:uid="{C1142F48-A5A7-46ED-93F8-489CF6363A7A}"/>
    <cellStyle name="Normal 5 6 2 5 3" xfId="2978" xr:uid="{79B5BC7A-837B-4141-9F37-7E8F44C9D3D7}"/>
    <cellStyle name="Normal 5 6 2 5 4" xfId="2979" xr:uid="{0FD796B9-9BC3-4D36-B1EC-89687B1539DD}"/>
    <cellStyle name="Normal 5 6 2 6" xfId="2980" xr:uid="{8B139919-082A-48B2-9563-DD18C76BFC7A}"/>
    <cellStyle name="Normal 5 6 2 6 2" xfId="2981" xr:uid="{8B6375C2-DF70-4550-B57C-281DE1C41D7B}"/>
    <cellStyle name="Normal 5 6 2 6 3" xfId="2982" xr:uid="{64357D57-D6DF-45CE-8263-D6D28A8B8EEC}"/>
    <cellStyle name="Normal 5 6 2 6 4" xfId="2983" xr:uid="{A300AB0D-81B6-41B1-8303-DF46AC976264}"/>
    <cellStyle name="Normal 5 6 2 7" xfId="2984" xr:uid="{5B0F0A74-47AA-4569-AD21-429EC1C8C12B}"/>
    <cellStyle name="Normal 5 6 2 8" xfId="2985" xr:uid="{C057C274-A469-422F-9569-9A8060715591}"/>
    <cellStyle name="Normal 5 6 2 9" xfId="2986" xr:uid="{60938EFD-3481-4E90-90B6-1A525F8D5742}"/>
    <cellStyle name="Normal 5 6 3" xfId="311" xr:uid="{111BCC02-B0B3-4257-9690-67C16D43706A}"/>
    <cellStyle name="Normal 5 6 3 2" xfId="583" xr:uid="{648677D1-2828-455B-BA44-D0FF24C1D91E}"/>
    <cellStyle name="Normal 5 6 3 2 2" xfId="584" xr:uid="{24DBBB37-65AF-4FE1-8433-D864E9B91FB5}"/>
    <cellStyle name="Normal 5 6 3 2 2 2" xfId="1397" xr:uid="{0BCE7231-0DC1-43D3-90D1-0221DF8938B6}"/>
    <cellStyle name="Normal 5 6 3 2 2 2 2" xfId="1398" xr:uid="{DD188290-D941-4491-B50D-7EA35091623A}"/>
    <cellStyle name="Normal 5 6 3 2 2 3" xfId="1399" xr:uid="{FC47C50A-7639-4E35-AF0B-5CAD7DA8FB91}"/>
    <cellStyle name="Normal 5 6 3 2 2 4" xfId="2987" xr:uid="{6E893C5B-7F49-4B6B-8E16-4C26A1E01BDD}"/>
    <cellStyle name="Normal 5 6 3 2 3" xfId="1400" xr:uid="{B0B5DC7E-959F-45B9-9E64-109473695C1D}"/>
    <cellStyle name="Normal 5 6 3 2 3 2" xfId="1401" xr:uid="{99138E18-76A4-4BD2-A344-08B0A8218EB0}"/>
    <cellStyle name="Normal 5 6 3 2 3 3" xfId="2988" xr:uid="{13C7F251-B222-411C-BB2B-E81F84E06FDC}"/>
    <cellStyle name="Normal 5 6 3 2 3 4" xfId="2989" xr:uid="{B9C2164F-BFBF-44AD-821E-ABD31FDE52E7}"/>
    <cellStyle name="Normal 5 6 3 2 4" xfId="1402" xr:uid="{71854352-5D50-47C3-88BC-C1AD3915FF83}"/>
    <cellStyle name="Normal 5 6 3 2 5" xfId="2990" xr:uid="{6508E58A-4BC1-43B5-AD62-B5AE75493B7B}"/>
    <cellStyle name="Normal 5 6 3 2 6" xfId="2991" xr:uid="{4A1A2434-AB34-46F1-93C6-59B84F4CE924}"/>
    <cellStyle name="Normal 5 6 3 3" xfId="585" xr:uid="{B220383B-F762-4261-8769-8761FD9F9DBE}"/>
    <cellStyle name="Normal 5 6 3 3 2" xfId="1403" xr:uid="{84DB0AA8-441C-41E1-8B55-9B17F28D2A12}"/>
    <cellStyle name="Normal 5 6 3 3 2 2" xfId="1404" xr:uid="{76FD0BB0-A70B-4C64-8243-E919EA430E70}"/>
    <cellStyle name="Normal 5 6 3 3 2 3" xfId="2992" xr:uid="{1C1A398B-F975-41B7-9F21-1D193CDEB206}"/>
    <cellStyle name="Normal 5 6 3 3 2 4" xfId="2993" xr:uid="{0E48D7C9-5C32-4377-838A-B451ABB37B47}"/>
    <cellStyle name="Normal 5 6 3 3 3" xfId="1405" xr:uid="{12DF9445-3FD0-401C-915D-8E828E3D9DC7}"/>
    <cellStyle name="Normal 5 6 3 3 4" xfId="2994" xr:uid="{CCE6B345-EB4D-4FDE-A171-99117441802D}"/>
    <cellStyle name="Normal 5 6 3 3 5" xfId="2995" xr:uid="{447042F3-F47F-4A86-8C95-2953692F286B}"/>
    <cellStyle name="Normal 5 6 3 4" xfId="1406" xr:uid="{EF8C902C-64B3-40CD-847E-B723CEB9BE72}"/>
    <cellStyle name="Normal 5 6 3 4 2" xfId="1407" xr:uid="{26D87AC4-3F2C-41FB-BE75-94BA3EC9D675}"/>
    <cellStyle name="Normal 5 6 3 4 3" xfId="2996" xr:uid="{FE891480-4B5F-4DC2-A93F-3FCFCDA607BC}"/>
    <cellStyle name="Normal 5 6 3 4 4" xfId="2997" xr:uid="{A86CA5D9-3F50-45BC-8D76-15FB656B07F4}"/>
    <cellStyle name="Normal 5 6 3 5" xfId="1408" xr:uid="{CBFB0B92-F15C-4DF4-B4AC-CE8A1150FC77}"/>
    <cellStyle name="Normal 5 6 3 5 2" xfId="2998" xr:uid="{D082A45F-76D4-40A5-AE27-885C1B8AB438}"/>
    <cellStyle name="Normal 5 6 3 5 3" xfId="2999" xr:uid="{0C51E1C6-E955-409C-B2DF-B40AF96B6062}"/>
    <cellStyle name="Normal 5 6 3 5 4" xfId="3000" xr:uid="{90FE990B-F938-43DB-AB5C-E0A3E30D37AF}"/>
    <cellStyle name="Normal 5 6 3 6" xfId="3001" xr:uid="{D69339AC-04AF-4079-9CE8-85CD243F9C1F}"/>
    <cellStyle name="Normal 5 6 3 7" xfId="3002" xr:uid="{FF24CE63-39E5-4F93-A956-B934EA7B924C}"/>
    <cellStyle name="Normal 5 6 3 8" xfId="3003" xr:uid="{3C5204EB-7F6C-4A2E-832E-F758C44A6D80}"/>
    <cellStyle name="Normal 5 6 4" xfId="312" xr:uid="{F95D804F-DA80-4F8C-A74C-215BDC38CAED}"/>
    <cellStyle name="Normal 5 6 4 2" xfId="586" xr:uid="{C14A3114-1A17-4326-B6E9-4DEC3A925A91}"/>
    <cellStyle name="Normal 5 6 4 2 2" xfId="587" xr:uid="{AF4F2F7B-7742-48FF-93A7-7FA751D02FA6}"/>
    <cellStyle name="Normal 5 6 4 2 2 2" xfId="1409" xr:uid="{81806AA0-8BF3-4BA0-8E36-4ABF39C2387D}"/>
    <cellStyle name="Normal 5 6 4 2 2 3" xfId="3004" xr:uid="{D666DEA0-28A8-490D-BDFF-C2C18197DDCD}"/>
    <cellStyle name="Normal 5 6 4 2 2 4" xfId="3005" xr:uid="{214DD5AA-DCF4-41AC-A69B-E6210C99A5AE}"/>
    <cellStyle name="Normal 5 6 4 2 3" xfId="1410" xr:uid="{BBB17E28-B61A-430D-BA8F-BAD50AD75BB2}"/>
    <cellStyle name="Normal 5 6 4 2 4" xfId="3006" xr:uid="{3198CAB2-1E2E-4ED0-85C7-C24D93011679}"/>
    <cellStyle name="Normal 5 6 4 2 5" xfId="3007" xr:uid="{8D82CB9F-62D4-49E6-AAE1-BA7B1FF29847}"/>
    <cellStyle name="Normal 5 6 4 3" xfId="588" xr:uid="{C7B42D9D-F439-4B5E-891B-036BE832A632}"/>
    <cellStyle name="Normal 5 6 4 3 2" xfId="1411" xr:uid="{FEDF5E24-FA9B-43DE-9C72-8EC9C0B0D456}"/>
    <cellStyle name="Normal 5 6 4 3 3" xfId="3008" xr:uid="{E8DE4654-CE2E-4536-BE84-381FE0CE7EC8}"/>
    <cellStyle name="Normal 5 6 4 3 4" xfId="3009" xr:uid="{766425D3-0EA9-453E-97E7-2CF5493D4E2B}"/>
    <cellStyle name="Normal 5 6 4 4" xfId="1412" xr:uid="{14497E88-1721-496C-B51E-806C59E1404B}"/>
    <cellStyle name="Normal 5 6 4 4 2" xfId="3010" xr:uid="{B9F6C17A-E14A-441A-AD7E-E39ABE04FBA8}"/>
    <cellStyle name="Normal 5 6 4 4 3" xfId="3011" xr:uid="{A505ECB9-77A5-4961-848C-4321D5597CE4}"/>
    <cellStyle name="Normal 5 6 4 4 4" xfId="3012" xr:uid="{21B119EF-0521-4252-9C2B-4CFDF9D7270F}"/>
    <cellStyle name="Normal 5 6 4 5" xfId="3013" xr:uid="{DCF43322-BA1A-4D8A-9924-15EB9D99CDF5}"/>
    <cellStyle name="Normal 5 6 4 6" xfId="3014" xr:uid="{31BAEF0C-E033-464C-9FA1-B47D7C5EB16E}"/>
    <cellStyle name="Normal 5 6 4 7" xfId="3015" xr:uid="{B6F33D06-00FC-4040-98BD-85C41925F9DF}"/>
    <cellStyle name="Normal 5 6 5" xfId="313" xr:uid="{40BA9946-BB24-4E44-A6E0-E5E4FC46FE3A}"/>
    <cellStyle name="Normal 5 6 5 2" xfId="589" xr:uid="{0012DA17-2FFC-4AC7-8AC4-4D479EA00FC5}"/>
    <cellStyle name="Normal 5 6 5 2 2" xfId="1413" xr:uid="{53E54431-BEBA-41F4-ACC5-945ED07FF7B0}"/>
    <cellStyle name="Normal 5 6 5 2 3" xfId="3016" xr:uid="{E8F9F127-4B1A-492B-8813-2F9C4FABC6EA}"/>
    <cellStyle name="Normal 5 6 5 2 4" xfId="3017" xr:uid="{621B9BD0-9919-4907-AC39-16025B43AF50}"/>
    <cellStyle name="Normal 5 6 5 3" xfId="1414" xr:uid="{B010AAF1-A4DF-4498-A5D1-16C1E472ADB0}"/>
    <cellStyle name="Normal 5 6 5 3 2" xfId="3018" xr:uid="{44B725A2-B226-4FD5-B001-45E767243146}"/>
    <cellStyle name="Normal 5 6 5 3 3" xfId="3019" xr:uid="{449D53AF-CA47-4F25-8ADC-2714C67CB039}"/>
    <cellStyle name="Normal 5 6 5 3 4" xfId="3020" xr:uid="{7258FC40-FF25-462D-B3CB-21EA46706F06}"/>
    <cellStyle name="Normal 5 6 5 4" xfId="3021" xr:uid="{8F877624-ECA6-453F-BE5B-4E31D413D062}"/>
    <cellStyle name="Normal 5 6 5 5" xfId="3022" xr:uid="{39FAB171-6959-4D4B-BF9F-A58905A1A27C}"/>
    <cellStyle name="Normal 5 6 5 6" xfId="3023" xr:uid="{8534A7F6-6804-4740-BEC9-F79EDC2C552C}"/>
    <cellStyle name="Normal 5 6 6" xfId="590" xr:uid="{5DA42451-DC78-4B57-851B-7E67F0B3B7F3}"/>
    <cellStyle name="Normal 5 6 6 2" xfId="1415" xr:uid="{330723CE-0C49-4DEA-A7E7-97ACFA67582E}"/>
    <cellStyle name="Normal 5 6 6 2 2" xfId="3024" xr:uid="{ED9C994E-CBE9-4E97-A1DA-05C1EFA6BDFD}"/>
    <cellStyle name="Normal 5 6 6 2 3" xfId="3025" xr:uid="{E174E1F3-A859-425A-921A-1263ABB7B2D4}"/>
    <cellStyle name="Normal 5 6 6 2 4" xfId="3026" xr:uid="{140825D7-A019-49FD-826E-FAFC9CF003BB}"/>
    <cellStyle name="Normal 5 6 6 3" xfId="3027" xr:uid="{D9FF44A7-A961-4C9C-AEF2-8ED32D61CA63}"/>
    <cellStyle name="Normal 5 6 6 4" xfId="3028" xr:uid="{B8F2E4B8-CA60-4E8B-ABCD-7791880530D2}"/>
    <cellStyle name="Normal 5 6 6 5" xfId="3029" xr:uid="{8D9B21CC-0516-4E8A-9B85-17EB84B14F52}"/>
    <cellStyle name="Normal 5 6 7" xfId="1416" xr:uid="{93CDC470-EFB7-4A4E-9281-DC0093BCEB37}"/>
    <cellStyle name="Normal 5 6 7 2" xfId="3030" xr:uid="{C125F5BB-0844-429A-8290-790C7CAF84AD}"/>
    <cellStyle name="Normal 5 6 7 3" xfId="3031" xr:uid="{C13B5C37-2A3F-469F-8245-F129D0FFB8C4}"/>
    <cellStyle name="Normal 5 6 7 4" xfId="3032" xr:uid="{BDEF9F93-2D10-489D-A217-DB3D5AA85FC9}"/>
    <cellStyle name="Normal 5 6 8" xfId="3033" xr:uid="{8A2AE299-A10F-4627-B43E-50A74BE35A5F}"/>
    <cellStyle name="Normal 5 6 8 2" xfId="3034" xr:uid="{91818F8F-9551-4674-9072-9BD1FC2E6D19}"/>
    <cellStyle name="Normal 5 6 8 3" xfId="3035" xr:uid="{154A622D-99BA-4D18-A3B5-D04E83779D6E}"/>
    <cellStyle name="Normal 5 6 8 4" xfId="3036" xr:uid="{423142A5-5B5C-4ECF-9FCF-4773F5145835}"/>
    <cellStyle name="Normal 5 6 9" xfId="3037" xr:uid="{9DCE5E88-8D65-480D-B778-64980DFA0E6D}"/>
    <cellStyle name="Normal 5 7" xfId="106" xr:uid="{F2B9AD38-3DCB-4EC4-BA57-D1610032C074}"/>
    <cellStyle name="Normal 5 7 2" xfId="107" xr:uid="{AD82EDCC-D08D-41F3-9195-58F31F81161B}"/>
    <cellStyle name="Normal 5 7 2 2" xfId="314" xr:uid="{1AB328D0-A419-4A3B-9687-26228602D5C9}"/>
    <cellStyle name="Normal 5 7 2 2 2" xfId="591" xr:uid="{D51C6304-3464-43D8-A6FE-77094289A4FC}"/>
    <cellStyle name="Normal 5 7 2 2 2 2" xfId="1417" xr:uid="{3A5D0542-E3E7-4E55-B2C0-30832987009C}"/>
    <cellStyle name="Normal 5 7 2 2 2 3" xfId="3038" xr:uid="{EBC4995B-7138-466B-8AEB-256FDF219C43}"/>
    <cellStyle name="Normal 5 7 2 2 2 4" xfId="3039" xr:uid="{4A34D569-402B-452B-861A-6FF898B53205}"/>
    <cellStyle name="Normal 5 7 2 2 3" xfId="1418" xr:uid="{FA699BF2-990C-44E7-AD3D-9FB9AE1484F6}"/>
    <cellStyle name="Normal 5 7 2 2 3 2" xfId="3040" xr:uid="{5127451D-66D4-430B-8809-8C5049EA1C87}"/>
    <cellStyle name="Normal 5 7 2 2 3 3" xfId="3041" xr:uid="{21913F87-6AB0-4014-BDC0-07475812C279}"/>
    <cellStyle name="Normal 5 7 2 2 3 4" xfId="3042" xr:uid="{29D1E4A5-C459-4C87-AB14-0B7E5BB80B5F}"/>
    <cellStyle name="Normal 5 7 2 2 4" xfId="3043" xr:uid="{4087249F-6055-47D8-8E8B-50D39E00C819}"/>
    <cellStyle name="Normal 5 7 2 2 5" xfId="3044" xr:uid="{A5C3D200-9632-46D1-9948-0E994E1B8FE0}"/>
    <cellStyle name="Normal 5 7 2 2 6" xfId="3045" xr:uid="{925DD288-1368-4ABF-BE07-BE9B514AA011}"/>
    <cellStyle name="Normal 5 7 2 3" xfId="592" xr:uid="{536917F6-DD91-4CEE-B340-B8CED6CD9585}"/>
    <cellStyle name="Normal 5 7 2 3 2" xfId="1419" xr:uid="{B2D70C25-E857-4E75-A23F-D50A30D9D6EC}"/>
    <cellStyle name="Normal 5 7 2 3 2 2" xfId="3046" xr:uid="{98226794-E39F-424D-9412-39CB284D9921}"/>
    <cellStyle name="Normal 5 7 2 3 2 3" xfId="3047" xr:uid="{5DEB9800-95B5-417B-9DBC-945D6B28BA2D}"/>
    <cellStyle name="Normal 5 7 2 3 2 4" xfId="3048" xr:uid="{EE7801E6-9919-4A91-BA7F-4BE47CA38EC0}"/>
    <cellStyle name="Normal 5 7 2 3 3" xfId="3049" xr:uid="{047444FD-F9E3-424D-AEF9-C333A13F0D6A}"/>
    <cellStyle name="Normal 5 7 2 3 4" xfId="3050" xr:uid="{611DF5C1-A7C6-4D18-B8C2-B2F001F57EEC}"/>
    <cellStyle name="Normal 5 7 2 3 5" xfId="3051" xr:uid="{7EB5882F-E733-4EAE-A599-0D6ED76D6EE2}"/>
    <cellStyle name="Normal 5 7 2 4" xfId="1420" xr:uid="{E491070A-8CB2-4CBB-9BFF-C09DA1662786}"/>
    <cellStyle name="Normal 5 7 2 4 2" xfId="3052" xr:uid="{023C26B0-014C-4F71-B9B2-A54E1702148C}"/>
    <cellStyle name="Normal 5 7 2 4 3" xfId="3053" xr:uid="{3D3CCA28-20A7-4047-9B08-DFCC17538DDB}"/>
    <cellStyle name="Normal 5 7 2 4 4" xfId="3054" xr:uid="{15F5FBCA-F998-467B-AB3F-9D637CE6A0B8}"/>
    <cellStyle name="Normal 5 7 2 5" xfId="3055" xr:uid="{B845D1B7-1DA7-4F1A-96FA-C5660A9C918B}"/>
    <cellStyle name="Normal 5 7 2 5 2" xfId="3056" xr:uid="{FC0123B6-9A70-42FA-975A-8B9EE8CAC9AB}"/>
    <cellStyle name="Normal 5 7 2 5 3" xfId="3057" xr:uid="{4044AAC6-AC61-4AD2-8CD7-C66ED56268D9}"/>
    <cellStyle name="Normal 5 7 2 5 4" xfId="3058" xr:uid="{1B08785E-232F-4106-89C8-C8231F644350}"/>
    <cellStyle name="Normal 5 7 2 6" xfId="3059" xr:uid="{628DA640-BBBB-48CD-8CE8-AAF977018D13}"/>
    <cellStyle name="Normal 5 7 2 7" xfId="3060" xr:uid="{6C218B12-3599-42F7-B6A6-945A37AE58D6}"/>
    <cellStyle name="Normal 5 7 2 8" xfId="3061" xr:uid="{004E7F4C-079A-4CCA-928B-9F1441E5E157}"/>
    <cellStyle name="Normal 5 7 3" xfId="315" xr:uid="{FF0315C1-0B1C-4E5E-84E5-AA25CC67C89A}"/>
    <cellStyle name="Normal 5 7 3 2" xfId="593" xr:uid="{33F96F10-649D-4678-A31A-964A455255C2}"/>
    <cellStyle name="Normal 5 7 3 2 2" xfId="594" xr:uid="{EF5A5D7D-0BA9-426E-A51C-5D3AA7CA2835}"/>
    <cellStyle name="Normal 5 7 3 2 3" xfId="3062" xr:uid="{4FD5BDB4-EF63-4FE3-B6D7-961EDCE7DB96}"/>
    <cellStyle name="Normal 5 7 3 2 4" xfId="3063" xr:uid="{3560DC1D-C5C6-4AC2-A9D5-3DBA3C55C07E}"/>
    <cellStyle name="Normal 5 7 3 3" xfId="595" xr:uid="{3B1D9D6C-9DA8-4135-A69E-DFE87D7EB753}"/>
    <cellStyle name="Normal 5 7 3 3 2" xfId="3064" xr:uid="{56E7A03E-1F1B-4C69-B893-3E8CAF824808}"/>
    <cellStyle name="Normal 5 7 3 3 3" xfId="3065" xr:uid="{6575A8AA-0026-4C18-BD4B-4D540BA89BEA}"/>
    <cellStyle name="Normal 5 7 3 3 4" xfId="3066" xr:uid="{0582852F-6B17-4B80-8ACA-3672FF7CA021}"/>
    <cellStyle name="Normal 5 7 3 4" xfId="3067" xr:uid="{3DCF3967-63A6-4C1D-B482-F2ACFACD3DE5}"/>
    <cellStyle name="Normal 5 7 3 5" xfId="3068" xr:uid="{506FAC59-B3F4-4566-824D-F5F872B14053}"/>
    <cellStyle name="Normal 5 7 3 6" xfId="3069" xr:uid="{FAE1D43A-40BF-43BF-940C-F58761F2785A}"/>
    <cellStyle name="Normal 5 7 4" xfId="316" xr:uid="{30F26898-A020-4C66-9DB6-B4CF5C90A68B}"/>
    <cellStyle name="Normal 5 7 4 2" xfId="596" xr:uid="{8720F320-16CB-4625-BD52-8FA2A6038522}"/>
    <cellStyle name="Normal 5 7 4 2 2" xfId="3070" xr:uid="{22048E50-37CB-4BDA-9476-A443F773E517}"/>
    <cellStyle name="Normal 5 7 4 2 3" xfId="3071" xr:uid="{077814A8-F172-45E5-9190-5FFB298E6917}"/>
    <cellStyle name="Normal 5 7 4 2 4" xfId="3072" xr:uid="{A337F3AE-CE9E-4222-965E-31FEFD3E2963}"/>
    <cellStyle name="Normal 5 7 4 3" xfId="3073" xr:uid="{225E2247-D09A-4A31-B5CE-DC62AAEB5CDE}"/>
    <cellStyle name="Normal 5 7 4 4" xfId="3074" xr:uid="{E172548E-FC99-4946-87C8-81C04E4024E2}"/>
    <cellStyle name="Normal 5 7 4 5" xfId="3075" xr:uid="{6E5BB237-0BC3-418C-9306-D339F131675B}"/>
    <cellStyle name="Normal 5 7 5" xfId="597" xr:uid="{65F45BE6-887B-42DE-A155-F67F33DE85A3}"/>
    <cellStyle name="Normal 5 7 5 2" xfId="3076" xr:uid="{D9CC2A21-6742-4A75-BCFB-32165C4B95E7}"/>
    <cellStyle name="Normal 5 7 5 3" xfId="3077" xr:uid="{1A9ACD8A-2BCC-458A-90B6-7820F6EAFF04}"/>
    <cellStyle name="Normal 5 7 5 4" xfId="3078" xr:uid="{E38609BA-9571-42B0-BE5E-500F77E89727}"/>
    <cellStyle name="Normal 5 7 6" xfId="3079" xr:uid="{C9CF740F-4E5B-4F9C-B211-EF4DECA06AC9}"/>
    <cellStyle name="Normal 5 7 6 2" xfId="3080" xr:uid="{0A9A9596-3B81-4A9C-BC1B-A3D5F4A867D8}"/>
    <cellStyle name="Normal 5 7 6 3" xfId="3081" xr:uid="{0A56B662-01BA-4EF1-80DE-F039112373C5}"/>
    <cellStyle name="Normal 5 7 6 4" xfId="3082" xr:uid="{6C8346DE-13E3-466A-9D92-27B89CB464D7}"/>
    <cellStyle name="Normal 5 7 7" xfId="3083" xr:uid="{51F814DD-89B6-4C41-A0CC-EFC7A244B3E4}"/>
    <cellStyle name="Normal 5 7 8" xfId="3084" xr:uid="{00726D54-BCD2-4F9D-B77D-78A4E139B27A}"/>
    <cellStyle name="Normal 5 7 9" xfId="3085" xr:uid="{DECAFD4D-06BB-4EDB-ADDC-9A5B154623F5}"/>
    <cellStyle name="Normal 5 8" xfId="108" xr:uid="{79A02DF2-354E-4100-AFB2-F238DEB6179D}"/>
    <cellStyle name="Normal 5 8 2" xfId="317" xr:uid="{9D027393-8C5A-4AA8-AA29-D3804236B955}"/>
    <cellStyle name="Normal 5 8 2 2" xfId="598" xr:uid="{5BA9432D-7165-4220-96E7-6BC4F4D7D83A}"/>
    <cellStyle name="Normal 5 8 2 2 2" xfId="1421" xr:uid="{12BFC021-2564-4D41-8A95-4A9D2B4E3DD9}"/>
    <cellStyle name="Normal 5 8 2 2 2 2" xfId="1422" xr:uid="{41D828F4-44F8-46D7-8006-248CBAE9B1E9}"/>
    <cellStyle name="Normal 5 8 2 2 3" xfId="1423" xr:uid="{4DB66F6A-852B-4F7E-B863-574AB4373ECF}"/>
    <cellStyle name="Normal 5 8 2 2 4" xfId="3086" xr:uid="{AF389DE7-C06A-418E-AA80-A249DBE3DE51}"/>
    <cellStyle name="Normal 5 8 2 3" xfId="1424" xr:uid="{9FA3B86F-4237-4609-829B-6F39DE2F8306}"/>
    <cellStyle name="Normal 5 8 2 3 2" xfId="1425" xr:uid="{7CD51FA3-F860-4D69-B3A0-9BC4D5693D3D}"/>
    <cellStyle name="Normal 5 8 2 3 3" xfId="3087" xr:uid="{3EA1ADF3-9A46-41D6-94F8-9290904CD44F}"/>
    <cellStyle name="Normal 5 8 2 3 4" xfId="3088" xr:uid="{F8BDFD36-B5B1-4ABF-8F21-3AB5075340BB}"/>
    <cellStyle name="Normal 5 8 2 4" xfId="1426" xr:uid="{074CF522-7DFB-4522-AF16-BD69FE57BAEF}"/>
    <cellStyle name="Normal 5 8 2 5" xfId="3089" xr:uid="{0FCDE3DF-3ABF-4998-AE87-A1A13A3E4644}"/>
    <cellStyle name="Normal 5 8 2 6" xfId="3090" xr:uid="{1E850368-43B3-4726-8BC2-0134D064D54B}"/>
    <cellStyle name="Normal 5 8 3" xfId="599" xr:uid="{786F241F-0698-444B-92FC-2CB6E3960108}"/>
    <cellStyle name="Normal 5 8 3 2" xfId="1427" xr:uid="{E835D309-7C54-4790-97AA-DA9230069688}"/>
    <cellStyle name="Normal 5 8 3 2 2" xfId="1428" xr:uid="{E387E385-7953-4578-9640-FF21AD2B6D30}"/>
    <cellStyle name="Normal 5 8 3 2 3" xfId="3091" xr:uid="{C0811FAB-02ED-47C2-AA90-3BFDA6060B15}"/>
    <cellStyle name="Normal 5 8 3 2 4" xfId="3092" xr:uid="{7C0E28A2-9980-45F9-87CE-A7DF84A8A0E4}"/>
    <cellStyle name="Normal 5 8 3 3" xfId="1429" xr:uid="{A4D0889C-30A9-485F-9DB1-6091D73B4513}"/>
    <cellStyle name="Normal 5 8 3 4" xfId="3093" xr:uid="{071F292D-C21A-4FBB-B0EA-A2166C2DAB3F}"/>
    <cellStyle name="Normal 5 8 3 5" xfId="3094" xr:uid="{6F483904-C746-49A4-98CF-5D5C30E3DFFA}"/>
    <cellStyle name="Normal 5 8 4" xfId="1430" xr:uid="{D781ED72-7F51-4473-B275-835E337B16F2}"/>
    <cellStyle name="Normal 5 8 4 2" xfId="1431" xr:uid="{76196FAE-7DE4-4264-AA23-5DCD60C1BF10}"/>
    <cellStyle name="Normal 5 8 4 3" xfId="3095" xr:uid="{EB641665-32A0-49AA-8018-707F12ED07D4}"/>
    <cellStyle name="Normal 5 8 4 4" xfId="3096" xr:uid="{8F0EF9B1-8BA2-402C-8DE0-EE91B6584CEB}"/>
    <cellStyle name="Normal 5 8 5" xfId="1432" xr:uid="{F9BA1A7B-5AFD-4471-9F37-9CB1537854C3}"/>
    <cellStyle name="Normal 5 8 5 2" xfId="3097" xr:uid="{37EC034A-D862-48E0-97D0-8ADFA293F662}"/>
    <cellStyle name="Normal 5 8 5 3" xfId="3098" xr:uid="{CE04684F-6F07-4836-ABD6-0B487A3F1A70}"/>
    <cellStyle name="Normal 5 8 5 4" xfId="3099" xr:uid="{9EDA7D29-3578-4491-889D-97F93677B0EF}"/>
    <cellStyle name="Normal 5 8 6" xfId="3100" xr:uid="{EAF11839-D78D-4893-B950-508CF1A87FE9}"/>
    <cellStyle name="Normal 5 8 7" xfId="3101" xr:uid="{A9920B71-A61B-40E7-9F87-1996B88E0AE9}"/>
    <cellStyle name="Normal 5 8 8" xfId="3102" xr:uid="{9AE36693-5300-4929-B946-4F4EEB5586FA}"/>
    <cellStyle name="Normal 5 9" xfId="318" xr:uid="{7584F93D-FAC3-4081-B831-D62536518ED5}"/>
    <cellStyle name="Normal 5 9 2" xfId="600" xr:uid="{88525DAD-B82C-4CE3-A94D-1AA85E5405A0}"/>
    <cellStyle name="Normal 5 9 2 2" xfId="601" xr:uid="{5DEB75E8-773D-4ADA-B970-6D1B6E216047}"/>
    <cellStyle name="Normal 5 9 2 2 2" xfId="1433" xr:uid="{73D10596-A2E3-4E1F-8A55-7CB1046CB9BD}"/>
    <cellStyle name="Normal 5 9 2 2 3" xfId="3103" xr:uid="{F99694E8-1E98-43EE-8E75-5A4C1D4F1ADE}"/>
    <cellStyle name="Normal 5 9 2 2 4" xfId="3104" xr:uid="{0EA0BB6A-35AA-481E-8216-B89CE5E7C86F}"/>
    <cellStyle name="Normal 5 9 2 3" xfId="1434" xr:uid="{FEC36A34-7931-4345-8796-9404F6B922B2}"/>
    <cellStyle name="Normal 5 9 2 4" xfId="3105" xr:uid="{908CC4CC-00AC-4634-B0EF-B31A1FC58D41}"/>
    <cellStyle name="Normal 5 9 2 5" xfId="3106" xr:uid="{7ADB1909-1D1D-4626-AD0B-1934D4E11AA3}"/>
    <cellStyle name="Normal 5 9 3" xfId="602" xr:uid="{6D68D98C-B896-4815-A77A-9CED92F045DB}"/>
    <cellStyle name="Normal 5 9 3 2" xfId="1435" xr:uid="{8426A4AE-1588-459C-953C-E74D4D6CFB1B}"/>
    <cellStyle name="Normal 5 9 3 3" xfId="3107" xr:uid="{0887FDA8-6640-4B0C-BD78-E53C0FCD3A89}"/>
    <cellStyle name="Normal 5 9 3 4" xfId="3108" xr:uid="{D67E4FDF-7C74-402B-997C-868D4C51B905}"/>
    <cellStyle name="Normal 5 9 4" xfId="1436" xr:uid="{2B8BE411-F058-4653-9865-74BC9F02927B}"/>
    <cellStyle name="Normal 5 9 4 2" xfId="3109" xr:uid="{50D2DE27-5ED7-45AB-A015-4BE7063A5004}"/>
    <cellStyle name="Normal 5 9 4 3" xfId="3110" xr:uid="{29BA4FBA-5661-47F3-8312-932DFEBBD773}"/>
    <cellStyle name="Normal 5 9 4 4" xfId="3111" xr:uid="{0CBD3F06-06FF-4004-9ED8-23943DDAC4EE}"/>
    <cellStyle name="Normal 5 9 5" xfId="3112" xr:uid="{771EFABD-143F-4ED5-9C4B-148868F26D51}"/>
    <cellStyle name="Normal 5 9 6" xfId="3113" xr:uid="{9E5054A4-0F56-4AF4-8E27-EAC0A4CAE4D6}"/>
    <cellStyle name="Normal 5 9 7" xfId="3114" xr:uid="{A30B8409-B956-48DE-A5BB-47CF63080421}"/>
    <cellStyle name="Normal 6" xfId="109" xr:uid="{6668A0EB-F353-42B7-8D10-A0CAF9984499}"/>
    <cellStyle name="Normal 6 10" xfId="319" xr:uid="{52B9E851-6B73-4B6A-A7ED-5A96A52A2CE6}"/>
    <cellStyle name="Normal 6 10 2" xfId="1437" xr:uid="{A5FCA720-3A8F-4FDF-9C38-0B72B4EF06EE}"/>
    <cellStyle name="Normal 6 10 2 2" xfId="3115" xr:uid="{E2BF180B-FAD4-49A4-BC83-E560B3834B07}"/>
    <cellStyle name="Normal 6 10 2 2 2" xfId="4588" xr:uid="{EE7F0D87-FE6C-47DB-A8D0-EA03E7A72E66}"/>
    <cellStyle name="Normal 6 10 2 3" xfId="3116" xr:uid="{9233EE6A-0D03-4F36-A023-6CC85B0DE64C}"/>
    <cellStyle name="Normal 6 10 2 4" xfId="3117" xr:uid="{35C13140-952A-4082-9DD3-1AFE259F3023}"/>
    <cellStyle name="Normal 6 10 2 5" xfId="5349" xr:uid="{433E4EC2-03F3-4D88-A34E-D7355BDF44BF}"/>
    <cellStyle name="Normal 6 10 3" xfId="3118" xr:uid="{54D45220-0793-4FB6-8CAC-308C036CDE51}"/>
    <cellStyle name="Normal 6 10 4" xfId="3119" xr:uid="{F0495121-7489-477B-9350-C0C696F09ACB}"/>
    <cellStyle name="Normal 6 10 5" xfId="3120" xr:uid="{06673D90-7F95-47E1-ACE6-0747A25547D9}"/>
    <cellStyle name="Normal 6 11" xfId="1438" xr:uid="{485145E9-7D86-49F5-9581-1CAB27351232}"/>
    <cellStyle name="Normal 6 11 2" xfId="3121" xr:uid="{0A04AAE5-0D4C-40A7-B1CF-FA8913930BF7}"/>
    <cellStyle name="Normal 6 11 3" xfId="3122" xr:uid="{B9086842-CE8D-4B08-8B27-6051E1BBDC99}"/>
    <cellStyle name="Normal 6 11 4" xfId="3123" xr:uid="{8FB5F8D5-5A51-4230-912D-FD6E782704D1}"/>
    <cellStyle name="Normal 6 12" xfId="902" xr:uid="{B053A7AF-A34B-4B69-8F52-01ECF005074D}"/>
    <cellStyle name="Normal 6 12 2" xfId="3124" xr:uid="{EF3BD046-8DDF-46B9-AE75-0ABC1A977719}"/>
    <cellStyle name="Normal 6 12 3" xfId="3125" xr:uid="{107113B3-3870-4E70-957D-711A2739BFE1}"/>
    <cellStyle name="Normal 6 12 4" xfId="3126" xr:uid="{680F8DAF-2DAA-409C-971C-2102AF9A4D7C}"/>
    <cellStyle name="Normal 6 13" xfId="899" xr:uid="{71BEA196-575D-4262-A3F5-77B0C5A6F222}"/>
    <cellStyle name="Normal 6 13 2" xfId="3128" xr:uid="{9B0AA9F1-C230-49B6-A278-E12D899BD966}"/>
    <cellStyle name="Normal 6 13 3" xfId="4315" xr:uid="{B687CFAF-8F78-499F-8AD7-D55398BB7B6F}"/>
    <cellStyle name="Normal 6 13 4" xfId="3127" xr:uid="{F4EC00F1-D806-40AC-ABEA-E740450C0021}"/>
    <cellStyle name="Normal 6 13 5" xfId="5319" xr:uid="{4D44236D-5DFC-4F4D-9E4B-0F1587E131EC}"/>
    <cellStyle name="Normal 6 14" xfId="3129" xr:uid="{75C92414-A503-4E1C-9921-C87B9E6EB280}"/>
    <cellStyle name="Normal 6 15" xfId="3130" xr:uid="{5D5BC0C3-FF68-49DB-8CA2-310F69A38912}"/>
    <cellStyle name="Normal 6 16" xfId="3131" xr:uid="{EC1FCDF3-EE90-4A4F-BFF6-1BA1BDD18779}"/>
    <cellStyle name="Normal 6 2" xfId="110" xr:uid="{AAF1F586-0ED5-490A-9793-FFB2608C1C2F}"/>
    <cellStyle name="Normal 6 2 2" xfId="320" xr:uid="{434D35B9-CF57-4372-9AD8-236A49689B9E}"/>
    <cellStyle name="Normal 6 2 2 2" xfId="4671" xr:uid="{E262B3C6-917E-41B5-A98D-5952A7406FE8}"/>
    <cellStyle name="Normal 6 2 3" xfId="4560" xr:uid="{852CEA32-3187-40B4-8378-731E576F34DF}"/>
    <cellStyle name="Normal 6 3" xfId="111" xr:uid="{8F2383A9-C07B-47F8-92E1-D5A684F3D3C1}"/>
    <cellStyle name="Normal 6 3 10" xfId="3132" xr:uid="{8AD2D68B-6F36-4E84-859C-43515C832338}"/>
    <cellStyle name="Normal 6 3 11" xfId="3133" xr:uid="{105E2A5D-9A4E-40CE-8AB5-809544AE140F}"/>
    <cellStyle name="Normal 6 3 2" xfId="112" xr:uid="{A8388CD6-2C06-4174-BA16-6E42DC326084}"/>
    <cellStyle name="Normal 6 3 2 2" xfId="113" xr:uid="{7D12A4F2-7320-4E8F-A174-68B374D7C0ED}"/>
    <cellStyle name="Normal 6 3 2 2 2" xfId="321" xr:uid="{6C2CE69F-C816-4E65-8C52-78A32402587F}"/>
    <cellStyle name="Normal 6 3 2 2 2 2" xfId="603" xr:uid="{C0E8B21B-D3BC-4456-A44A-5273C71BD3C7}"/>
    <cellStyle name="Normal 6 3 2 2 2 2 2" xfId="604" xr:uid="{42BEE910-93ED-44D5-9FE6-C5441C56D5E0}"/>
    <cellStyle name="Normal 6 3 2 2 2 2 2 2" xfId="1439" xr:uid="{38D9A8EF-E034-45F3-B8F5-5514AF9CF3A1}"/>
    <cellStyle name="Normal 6 3 2 2 2 2 2 2 2" xfId="1440" xr:uid="{5A56ADC0-9CEF-4709-BD02-9E606C780BDE}"/>
    <cellStyle name="Normal 6 3 2 2 2 2 2 3" xfId="1441" xr:uid="{08AD0C67-9F06-4743-9237-4639DB652DF9}"/>
    <cellStyle name="Normal 6 3 2 2 2 2 3" xfId="1442" xr:uid="{3BE199E6-E3FA-4B3B-A918-AA92F116A202}"/>
    <cellStyle name="Normal 6 3 2 2 2 2 3 2" xfId="1443" xr:uid="{D8D9065A-EE95-4E0E-BB73-FDB79226051E}"/>
    <cellStyle name="Normal 6 3 2 2 2 2 4" xfId="1444" xr:uid="{C86E284D-A280-44E4-B428-64C7F86B556F}"/>
    <cellStyle name="Normal 6 3 2 2 2 3" xfId="605" xr:uid="{0BFFC0A2-CCEC-47A7-B82F-803AAD5866F7}"/>
    <cellStyle name="Normal 6 3 2 2 2 3 2" xfId="1445" xr:uid="{DC98354A-A88D-47DB-B65D-550D93C34074}"/>
    <cellStyle name="Normal 6 3 2 2 2 3 2 2" xfId="1446" xr:uid="{5C1CB7C1-5FE9-42CB-972D-686D6EAB9B08}"/>
    <cellStyle name="Normal 6 3 2 2 2 3 3" xfId="1447" xr:uid="{94ED51B5-F70F-4819-803E-CFB1BF49C97E}"/>
    <cellStyle name="Normal 6 3 2 2 2 3 4" xfId="3134" xr:uid="{BC386DE1-F216-4B2E-8606-6D611865C92D}"/>
    <cellStyle name="Normal 6 3 2 2 2 4" xfId="1448" xr:uid="{79ACF20E-9A7F-424E-9BFB-F6146729277D}"/>
    <cellStyle name="Normal 6 3 2 2 2 4 2" xfId="1449" xr:uid="{4CDE0E24-C724-4DE8-872E-994F196F17B5}"/>
    <cellStyle name="Normal 6 3 2 2 2 5" xfId="1450" xr:uid="{6D050C78-BC3B-4CAF-9368-39F3F671C15C}"/>
    <cellStyle name="Normal 6 3 2 2 2 6" xfId="3135" xr:uid="{D8B2C632-E787-4908-AA40-001401E8D20E}"/>
    <cellStyle name="Normal 6 3 2 2 3" xfId="322" xr:uid="{78AA3C2C-16BA-4CCF-93EA-C1FC03259BA3}"/>
    <cellStyle name="Normal 6 3 2 2 3 2" xfId="606" xr:uid="{74BAD2C5-1078-45A9-9C95-23C74ABB90A1}"/>
    <cellStyle name="Normal 6 3 2 2 3 2 2" xfId="607" xr:uid="{C31A8A58-E4C8-4213-8C6F-1ADB7C9854E7}"/>
    <cellStyle name="Normal 6 3 2 2 3 2 2 2" xfId="1451" xr:uid="{F0EFE980-954C-47E0-9763-6A3D89F2D8C4}"/>
    <cellStyle name="Normal 6 3 2 2 3 2 2 2 2" xfId="1452" xr:uid="{D1F701B9-0B7F-4A95-8C78-92327BF6C79E}"/>
    <cellStyle name="Normal 6 3 2 2 3 2 2 3" xfId="1453" xr:uid="{5C6C50CB-717B-460B-AD6F-DB727678B2AE}"/>
    <cellStyle name="Normal 6 3 2 2 3 2 3" xfId="1454" xr:uid="{1D8B578F-7B2F-4D74-9DAB-FD205A946CAA}"/>
    <cellStyle name="Normal 6 3 2 2 3 2 3 2" xfId="1455" xr:uid="{6416FA30-700E-4EBE-9288-0AAB451975C8}"/>
    <cellStyle name="Normal 6 3 2 2 3 2 4" xfId="1456" xr:uid="{DE16E74E-9CF2-4358-BB00-A4E28FAE523F}"/>
    <cellStyle name="Normal 6 3 2 2 3 3" xfId="608" xr:uid="{A58D7C43-7F67-44EB-8B19-53A49166BCF6}"/>
    <cellStyle name="Normal 6 3 2 2 3 3 2" xfId="1457" xr:uid="{FA989914-45B7-4B35-81A0-3C4B05D188A8}"/>
    <cellStyle name="Normal 6 3 2 2 3 3 2 2" xfId="1458" xr:uid="{25BA8211-B960-40A0-AF5A-1D46264AB7BB}"/>
    <cellStyle name="Normal 6 3 2 2 3 3 3" xfId="1459" xr:uid="{9C6122D4-E246-4EAD-BDFE-5B637DB324CA}"/>
    <cellStyle name="Normal 6 3 2 2 3 4" xfId="1460" xr:uid="{9ECCC811-8573-4BB1-B94F-6FF073B2CF74}"/>
    <cellStyle name="Normal 6 3 2 2 3 4 2" xfId="1461" xr:uid="{CAD5175F-458B-4E35-AB71-EFB4DFF82AAD}"/>
    <cellStyle name="Normal 6 3 2 2 3 5" xfId="1462" xr:uid="{7CBA3E1C-EACB-4A73-AE8B-00AF0B387EBF}"/>
    <cellStyle name="Normal 6 3 2 2 4" xfId="609" xr:uid="{2718A558-83BF-4E3B-B640-7C5423E2C8A2}"/>
    <cellStyle name="Normal 6 3 2 2 4 2" xfId="610" xr:uid="{D6376CBA-52C7-4257-A144-A1F93CDA038B}"/>
    <cellStyle name="Normal 6 3 2 2 4 2 2" xfId="1463" xr:uid="{B279392F-1816-4033-946E-679339E2E178}"/>
    <cellStyle name="Normal 6 3 2 2 4 2 2 2" xfId="1464" xr:uid="{5B84BBD8-FE8F-459E-818D-5DA7225A4A3E}"/>
    <cellStyle name="Normal 6 3 2 2 4 2 3" xfId="1465" xr:uid="{66C18728-0570-4DA9-9902-C824747C4899}"/>
    <cellStyle name="Normal 6 3 2 2 4 3" xfId="1466" xr:uid="{DE9ECB7B-15B9-4CAF-ABB3-9802F716162E}"/>
    <cellStyle name="Normal 6 3 2 2 4 3 2" xfId="1467" xr:uid="{104AD916-081F-482F-A42C-50B711596C4F}"/>
    <cellStyle name="Normal 6 3 2 2 4 4" xfId="1468" xr:uid="{BCB4D795-3827-4C65-B9A1-D87E1B07DFAD}"/>
    <cellStyle name="Normal 6 3 2 2 5" xfId="611" xr:uid="{5C84DD2D-0CF8-4580-9C17-BA2B4F191EF0}"/>
    <cellStyle name="Normal 6 3 2 2 5 2" xfId="1469" xr:uid="{D5F0E1B6-DE6D-4153-BD50-E953B383C7BA}"/>
    <cellStyle name="Normal 6 3 2 2 5 2 2" xfId="1470" xr:uid="{3A6F144B-3A45-43D9-8CED-B82DC8F988CB}"/>
    <cellStyle name="Normal 6 3 2 2 5 3" xfId="1471" xr:uid="{34A69C36-4053-46A1-81B4-FF867652C034}"/>
    <cellStyle name="Normal 6 3 2 2 5 4" xfId="3136" xr:uid="{EB4A4725-B74A-4640-B46D-DDBECCAA7E33}"/>
    <cellStyle name="Normal 6 3 2 2 6" xfId="1472" xr:uid="{79B867FF-2BBB-40BC-8874-753D1288C507}"/>
    <cellStyle name="Normal 6 3 2 2 6 2" xfId="1473" xr:uid="{6B463CE5-8864-4A34-99A4-684EC3702BBC}"/>
    <cellStyle name="Normal 6 3 2 2 7" xfId="1474" xr:uid="{90A50CF0-6E0A-47B3-B54C-7DC6E9BD0F52}"/>
    <cellStyle name="Normal 6 3 2 2 8" xfId="3137" xr:uid="{AE57AAF1-D17A-4887-A2FC-E0F311848B70}"/>
    <cellStyle name="Normal 6 3 2 3" xfId="323" xr:uid="{5B4BDFBF-E898-4D90-A835-950B3F5E2548}"/>
    <cellStyle name="Normal 6 3 2 3 2" xfId="612" xr:uid="{6DD49A40-7B01-48CB-89BD-A3C85EA48F4C}"/>
    <cellStyle name="Normal 6 3 2 3 2 2" xfId="613" xr:uid="{43DFEFC9-6F14-4539-AAD2-1B1297FEE486}"/>
    <cellStyle name="Normal 6 3 2 3 2 2 2" xfId="1475" xr:uid="{291781F5-14D1-40AC-93C1-5423FB636289}"/>
    <cellStyle name="Normal 6 3 2 3 2 2 2 2" xfId="1476" xr:uid="{21278F38-A178-4060-9B3A-FAFFF8EFD566}"/>
    <cellStyle name="Normal 6 3 2 3 2 2 3" xfId="1477" xr:uid="{25C7F074-D10D-4731-9A8A-E54672984198}"/>
    <cellStyle name="Normal 6 3 2 3 2 3" xfId="1478" xr:uid="{4036DA4C-C667-4F03-9EF6-301DC47B6B08}"/>
    <cellStyle name="Normal 6 3 2 3 2 3 2" xfId="1479" xr:uid="{684D38C6-6BA8-43FD-AD92-E7C4C3A4903C}"/>
    <cellStyle name="Normal 6 3 2 3 2 4" xfId="1480" xr:uid="{EDAF45DC-5478-46E4-9490-51162250D5A4}"/>
    <cellStyle name="Normal 6 3 2 3 3" xfId="614" xr:uid="{E0550904-3F66-4113-AD5F-DF8F4906F65F}"/>
    <cellStyle name="Normal 6 3 2 3 3 2" xfId="1481" xr:uid="{2D11D8BC-F6FD-40A3-B727-201931FB8DBE}"/>
    <cellStyle name="Normal 6 3 2 3 3 2 2" xfId="1482" xr:uid="{543F0A20-6AAB-4ECC-B73D-EB6CA9DC9277}"/>
    <cellStyle name="Normal 6 3 2 3 3 3" xfId="1483" xr:uid="{EBB91A63-7B39-4FEC-AE43-A0F01D77D591}"/>
    <cellStyle name="Normal 6 3 2 3 3 4" xfId="3138" xr:uid="{349E3462-F605-42B9-8ECF-5675C4DF73C8}"/>
    <cellStyle name="Normal 6 3 2 3 4" xfId="1484" xr:uid="{5036CEE3-976D-4567-9E0C-6BED78F9709C}"/>
    <cellStyle name="Normal 6 3 2 3 4 2" xfId="1485" xr:uid="{D199A86F-FEB1-4EF5-9B3E-9CD655CDB3E6}"/>
    <cellStyle name="Normal 6 3 2 3 5" xfId="1486" xr:uid="{AAC54471-9CB9-4638-AFE0-B938675ABEE1}"/>
    <cellStyle name="Normal 6 3 2 3 6" xfId="3139" xr:uid="{7280AA16-17C1-47DA-8975-4849218AC9C0}"/>
    <cellStyle name="Normal 6 3 2 4" xfId="324" xr:uid="{B403C8D7-4F9B-46E5-A4D0-8D57BC7A719A}"/>
    <cellStyle name="Normal 6 3 2 4 2" xfId="615" xr:uid="{0636F67F-15F7-463E-B010-EA09407AB023}"/>
    <cellStyle name="Normal 6 3 2 4 2 2" xfId="616" xr:uid="{1C3B8030-8577-4CBB-9E47-A54670BA1FD3}"/>
    <cellStyle name="Normal 6 3 2 4 2 2 2" xfId="1487" xr:uid="{48822523-95A4-401E-BF32-F3A34213EB26}"/>
    <cellStyle name="Normal 6 3 2 4 2 2 2 2" xfId="1488" xr:uid="{CB1D2201-4653-4021-ACE6-B33525CA3358}"/>
    <cellStyle name="Normal 6 3 2 4 2 2 3" xfId="1489" xr:uid="{2F2D884C-5EAD-493B-AC6C-25EA17418D13}"/>
    <cellStyle name="Normal 6 3 2 4 2 3" xfId="1490" xr:uid="{43454ADD-E3B6-4095-8C06-F079FCEA1374}"/>
    <cellStyle name="Normal 6 3 2 4 2 3 2" xfId="1491" xr:uid="{D60E57A8-D0A3-4AF8-9C05-61737F7A7866}"/>
    <cellStyle name="Normal 6 3 2 4 2 4" xfId="1492" xr:uid="{C208C0B9-FC28-4623-AEF8-A412C442668D}"/>
    <cellStyle name="Normal 6 3 2 4 3" xfId="617" xr:uid="{08BF653F-0EDB-4EC8-9C27-78DC3E0D1A4D}"/>
    <cellStyle name="Normal 6 3 2 4 3 2" xfId="1493" xr:uid="{C6041CF3-11FE-4253-98A6-CCD8C727CC80}"/>
    <cellStyle name="Normal 6 3 2 4 3 2 2" xfId="1494" xr:uid="{F2C914AA-2DB9-413D-A56E-FA3EEA724CF5}"/>
    <cellStyle name="Normal 6 3 2 4 3 3" xfId="1495" xr:uid="{978CA65E-8375-450D-B4C5-69BA2FFCC5DA}"/>
    <cellStyle name="Normal 6 3 2 4 4" xfId="1496" xr:uid="{93777967-EECE-42C8-A4E2-2B2E28AFF4EF}"/>
    <cellStyle name="Normal 6 3 2 4 4 2" xfId="1497" xr:uid="{C0730741-F5B8-4590-B86E-7AC412D2AF7D}"/>
    <cellStyle name="Normal 6 3 2 4 5" xfId="1498" xr:uid="{339693F7-BDED-4E84-8F61-CBD136D393E8}"/>
    <cellStyle name="Normal 6 3 2 5" xfId="325" xr:uid="{90DA548B-E02D-4CD7-82D8-7EC983F31739}"/>
    <cellStyle name="Normal 6 3 2 5 2" xfId="618" xr:uid="{B92B0759-D7EB-42D5-9E96-666ED6866F49}"/>
    <cellStyle name="Normal 6 3 2 5 2 2" xfId="1499" xr:uid="{51C3F68D-D390-446F-8C8E-E7F273687BBD}"/>
    <cellStyle name="Normal 6 3 2 5 2 2 2" xfId="1500" xr:uid="{E93E0B48-311D-4161-B458-3F6C4E7432D2}"/>
    <cellStyle name="Normal 6 3 2 5 2 3" xfId="1501" xr:uid="{4563A11B-3AFC-4D34-83F8-7B526B34F0F4}"/>
    <cellStyle name="Normal 6 3 2 5 3" xfId="1502" xr:uid="{3E86031B-7874-4BBD-BF73-05B051C05075}"/>
    <cellStyle name="Normal 6 3 2 5 3 2" xfId="1503" xr:uid="{C5FDFE04-02D4-4CA9-B2AD-8E8B483AB023}"/>
    <cellStyle name="Normal 6 3 2 5 4" xfId="1504" xr:uid="{6CA97085-F6D7-4623-B793-B141EEFEA8AA}"/>
    <cellStyle name="Normal 6 3 2 6" xfId="619" xr:uid="{A9C9EEF2-1AD5-4C9F-8E88-42C609F7459D}"/>
    <cellStyle name="Normal 6 3 2 6 2" xfId="1505" xr:uid="{7CB32D66-BEA8-4397-B96E-6F6372D98789}"/>
    <cellStyle name="Normal 6 3 2 6 2 2" xfId="1506" xr:uid="{73206D06-52E7-4D7A-8CA4-31583D6CC4BF}"/>
    <cellStyle name="Normal 6 3 2 6 3" xfId="1507" xr:uid="{30077DBE-5CA5-4B7D-9C77-BCE4CF01408A}"/>
    <cellStyle name="Normal 6 3 2 6 4" xfId="3140" xr:uid="{D597E307-731C-455D-B961-74955E7B25D3}"/>
    <cellStyle name="Normal 6 3 2 7" xfId="1508" xr:uid="{0D47A76D-B881-46D1-8D32-6B2AC6EE5280}"/>
    <cellStyle name="Normal 6 3 2 7 2" xfId="1509" xr:uid="{158B47D8-2273-4278-9203-4D750DC903E8}"/>
    <cellStyle name="Normal 6 3 2 8" xfId="1510" xr:uid="{BE563523-CF85-4E56-9A93-7BF3EA6CCCD4}"/>
    <cellStyle name="Normal 6 3 2 9" xfId="3141" xr:uid="{72B3D1CA-B36C-409D-B5A8-F6A0E6FBBB51}"/>
    <cellStyle name="Normal 6 3 3" xfId="114" xr:uid="{1BE7EEAE-5B2E-4459-B6FB-8EF3F087A679}"/>
    <cellStyle name="Normal 6 3 3 2" xfId="115" xr:uid="{8A6DC8ED-F777-445C-80F7-45ADF2E4252E}"/>
    <cellStyle name="Normal 6 3 3 2 2" xfId="620" xr:uid="{261F0443-360A-4D31-A5CD-13317C12E669}"/>
    <cellStyle name="Normal 6 3 3 2 2 2" xfId="621" xr:uid="{5EBE93D3-B382-4028-8D19-872B07533613}"/>
    <cellStyle name="Normal 6 3 3 2 2 2 2" xfId="1511" xr:uid="{0F6C637E-0C17-42BF-B81A-8FA85BF0C95C}"/>
    <cellStyle name="Normal 6 3 3 2 2 2 2 2" xfId="1512" xr:uid="{052C7065-CB88-4385-9D22-B61777C68E3E}"/>
    <cellStyle name="Normal 6 3 3 2 2 2 3" xfId="1513" xr:uid="{2B893613-0455-40E4-851C-D4BE9D52EC41}"/>
    <cellStyle name="Normal 6 3 3 2 2 3" xfId="1514" xr:uid="{6A388DFB-311B-4D23-92BC-D032DA62FA5C}"/>
    <cellStyle name="Normal 6 3 3 2 2 3 2" xfId="1515" xr:uid="{2AD6FABC-DB26-4AF0-886F-530C7DA5C16D}"/>
    <cellStyle name="Normal 6 3 3 2 2 4" xfId="1516" xr:uid="{9516CC13-A387-4A1B-9BD0-8AD992476685}"/>
    <cellStyle name="Normal 6 3 3 2 3" xfId="622" xr:uid="{7CB191B1-91C4-4CE9-BEAE-3D3164E5A870}"/>
    <cellStyle name="Normal 6 3 3 2 3 2" xfId="1517" xr:uid="{7FCA935F-4C40-4341-BE71-3DB88ED555DD}"/>
    <cellStyle name="Normal 6 3 3 2 3 2 2" xfId="1518" xr:uid="{604BA8A5-913D-4B45-A3AA-61171D212870}"/>
    <cellStyle name="Normal 6 3 3 2 3 3" xfId="1519" xr:uid="{A448C506-E94A-4F82-8CB9-1EF86BA87592}"/>
    <cellStyle name="Normal 6 3 3 2 3 4" xfId="3142" xr:uid="{B35DCF29-E7F5-4EF1-853E-908B6143052E}"/>
    <cellStyle name="Normal 6 3 3 2 4" xfId="1520" xr:uid="{BCF0B6F4-78A3-458D-8473-88DFF0757FBD}"/>
    <cellStyle name="Normal 6 3 3 2 4 2" xfId="1521" xr:uid="{3AE4572C-6854-4146-8745-F6396B13CBFF}"/>
    <cellStyle name="Normal 6 3 3 2 5" xfId="1522" xr:uid="{03879DE2-54EB-4E51-9542-A3E3E69E51F8}"/>
    <cellStyle name="Normal 6 3 3 2 6" xfId="3143" xr:uid="{6F729BDF-F30D-4CD6-B71F-5189C7D014DE}"/>
    <cellStyle name="Normal 6 3 3 3" xfId="326" xr:uid="{FB3B0171-4968-475C-BFB9-F28DC123EEB2}"/>
    <cellStyle name="Normal 6 3 3 3 2" xfId="623" xr:uid="{6AD14DC9-C47E-4F11-A36C-6955404208E7}"/>
    <cellStyle name="Normal 6 3 3 3 2 2" xfId="624" xr:uid="{A5A56028-DFE0-4741-899F-C8F65FD768CF}"/>
    <cellStyle name="Normal 6 3 3 3 2 2 2" xfId="1523" xr:uid="{F4D3A8EE-E67E-435A-A197-8DF8A19B3272}"/>
    <cellStyle name="Normal 6 3 3 3 2 2 2 2" xfId="1524" xr:uid="{A60E6F00-2255-4B16-87AF-FFDDAAA5BD10}"/>
    <cellStyle name="Normal 6 3 3 3 2 2 3" xfId="1525" xr:uid="{E1DF1F79-265D-4456-A0CA-92FFA0D4175C}"/>
    <cellStyle name="Normal 6 3 3 3 2 3" xfId="1526" xr:uid="{C5F02389-9084-49E2-9978-167E51E467D6}"/>
    <cellStyle name="Normal 6 3 3 3 2 3 2" xfId="1527" xr:uid="{401FD678-1840-4485-923A-92E6E90AAE6A}"/>
    <cellStyle name="Normal 6 3 3 3 2 4" xfId="1528" xr:uid="{2FE9C296-4847-40DA-9FB9-1E012C3BE327}"/>
    <cellStyle name="Normal 6 3 3 3 3" xfId="625" xr:uid="{369AA66A-FC08-44ED-AF08-26EBD020D3C5}"/>
    <cellStyle name="Normal 6 3 3 3 3 2" xfId="1529" xr:uid="{75A6E1BD-B7E7-40A0-B04E-B2F0A2379B81}"/>
    <cellStyle name="Normal 6 3 3 3 3 2 2" xfId="1530" xr:uid="{0AE2D68E-2FFA-40F3-BB71-A427F1129D14}"/>
    <cellStyle name="Normal 6 3 3 3 3 3" xfId="1531" xr:uid="{A118104B-7B6D-4791-906C-38FF91AAF3F8}"/>
    <cellStyle name="Normal 6 3 3 3 4" xfId="1532" xr:uid="{9E43659C-37B5-4D8A-9786-A07466BFF675}"/>
    <cellStyle name="Normal 6 3 3 3 4 2" xfId="1533" xr:uid="{A23C45C7-332C-4CD8-AE35-9706A5B1B793}"/>
    <cellStyle name="Normal 6 3 3 3 5" xfId="1534" xr:uid="{3D20BE7C-0CFA-45F1-BEDA-BAE4ED435AAE}"/>
    <cellStyle name="Normal 6 3 3 4" xfId="327" xr:uid="{49F400DE-CBF1-48D0-A18C-3DE34EEEB52B}"/>
    <cellStyle name="Normal 6 3 3 4 2" xfId="626" xr:uid="{F02A4669-0C5E-4444-80F3-9E79160BA86B}"/>
    <cellStyle name="Normal 6 3 3 4 2 2" xfId="1535" xr:uid="{E7F5BFD3-0D3E-4390-80A8-49B178F7424F}"/>
    <cellStyle name="Normal 6 3 3 4 2 2 2" xfId="1536" xr:uid="{1D0206B3-1566-4200-BBA9-45ECBEF2417B}"/>
    <cellStyle name="Normal 6 3 3 4 2 3" xfId="1537" xr:uid="{1AA529E9-4770-4F51-A2B3-AFFF9742BAFE}"/>
    <cellStyle name="Normal 6 3 3 4 3" xfId="1538" xr:uid="{D4E6A1D0-38BF-41B9-A2A6-343E0102F29E}"/>
    <cellStyle name="Normal 6 3 3 4 3 2" xfId="1539" xr:uid="{92FBE5DF-451F-42D0-A1F9-B33DAE57CB45}"/>
    <cellStyle name="Normal 6 3 3 4 4" xfId="1540" xr:uid="{59F5DB0F-8C36-4220-B795-0FD7B89C9DDD}"/>
    <cellStyle name="Normal 6 3 3 5" xfId="627" xr:uid="{750A1BA9-2224-4832-B5DF-5EB141A37769}"/>
    <cellStyle name="Normal 6 3 3 5 2" xfId="1541" xr:uid="{229AC89C-117F-4486-B755-3AD8AA56D0B7}"/>
    <cellStyle name="Normal 6 3 3 5 2 2" xfId="1542" xr:uid="{8A337248-8CCE-4456-B65C-445823674781}"/>
    <cellStyle name="Normal 6 3 3 5 3" xfId="1543" xr:uid="{132E335D-352F-409B-932E-A3C0302377C3}"/>
    <cellStyle name="Normal 6 3 3 5 4" xfId="3144" xr:uid="{757DE1EE-C964-48BB-97BD-523600B6FFE0}"/>
    <cellStyle name="Normal 6 3 3 6" xfId="1544" xr:uid="{9FB73C2A-422F-4C65-B495-0F2E596D36A0}"/>
    <cellStyle name="Normal 6 3 3 6 2" xfId="1545" xr:uid="{1E065BBD-B0B2-4D3D-AF03-FC3290429835}"/>
    <cellStyle name="Normal 6 3 3 7" xfId="1546" xr:uid="{25F69ABF-0719-4013-8237-CCF49FD003DE}"/>
    <cellStyle name="Normal 6 3 3 8" xfId="3145" xr:uid="{C69E1631-B4D7-4270-B58D-203F29D4E338}"/>
    <cellStyle name="Normal 6 3 4" xfId="116" xr:uid="{8E419AE3-B668-4D14-A647-A62DEA97043A}"/>
    <cellStyle name="Normal 6 3 4 2" xfId="447" xr:uid="{2925AC5F-73D6-498D-9F70-7939F85AC0F0}"/>
    <cellStyle name="Normal 6 3 4 2 2" xfId="628" xr:uid="{C38B48D0-FD0C-4EAE-82AC-1D15D02539D3}"/>
    <cellStyle name="Normal 6 3 4 2 2 2" xfId="1547" xr:uid="{1BC904B5-B967-4417-92F5-36DF12F2ACB4}"/>
    <cellStyle name="Normal 6 3 4 2 2 2 2" xfId="1548" xr:uid="{F9314EBA-02B1-4E37-80D0-A6E7128DB201}"/>
    <cellStyle name="Normal 6 3 4 2 2 3" xfId="1549" xr:uid="{53CAEC77-140F-4E00-B26B-B521ED3D5618}"/>
    <cellStyle name="Normal 6 3 4 2 2 4" xfId="3146" xr:uid="{68DC477E-759F-4A7C-B0C7-3F71494A6DB8}"/>
    <cellStyle name="Normal 6 3 4 2 3" xfId="1550" xr:uid="{4BF1A76B-A6BE-4620-B399-B3B1FE89542C}"/>
    <cellStyle name="Normal 6 3 4 2 3 2" xfId="1551" xr:uid="{F5212C8E-C826-4EBA-BFF7-E440F3E22AEA}"/>
    <cellStyle name="Normal 6 3 4 2 4" xfId="1552" xr:uid="{ECAFDBAD-5B2C-4ADD-A753-F1DC3F77EFE6}"/>
    <cellStyle name="Normal 6 3 4 2 5" xfId="3147" xr:uid="{1887E7F7-CA11-4BB5-A81B-E95D3857E5CB}"/>
    <cellStyle name="Normal 6 3 4 3" xfId="629" xr:uid="{880C5AC8-EA43-4874-BBC3-D7ABEA530D97}"/>
    <cellStyle name="Normal 6 3 4 3 2" xfId="1553" xr:uid="{6F71A8C6-9815-4505-AF2F-3C167571C647}"/>
    <cellStyle name="Normal 6 3 4 3 2 2" xfId="1554" xr:uid="{D257525B-F0B1-412E-9F79-18929C9DB608}"/>
    <cellStyle name="Normal 6 3 4 3 3" xfId="1555" xr:uid="{F98B4BA0-065D-4C92-AEE6-084175DD655F}"/>
    <cellStyle name="Normal 6 3 4 3 4" xfId="3148" xr:uid="{961A4595-72F3-41A5-B837-EDE3F9A08C9B}"/>
    <cellStyle name="Normal 6 3 4 4" xfId="1556" xr:uid="{BFD87DDA-08EA-42DE-AAD9-81C2B8D00CAD}"/>
    <cellStyle name="Normal 6 3 4 4 2" xfId="1557" xr:uid="{C73FAFD1-1111-46CB-977B-DA97BA23B6B0}"/>
    <cellStyle name="Normal 6 3 4 4 3" xfId="3149" xr:uid="{8F7C9E87-4DE3-4DD4-B7BD-93FC1375C5E1}"/>
    <cellStyle name="Normal 6 3 4 4 4" xfId="3150" xr:uid="{1B9A4B7F-38B7-4119-8F42-96BFD03B9F06}"/>
    <cellStyle name="Normal 6 3 4 5" xfId="1558" xr:uid="{53C973A8-4751-47C3-9C1B-25CD61D348FC}"/>
    <cellStyle name="Normal 6 3 4 6" xfId="3151" xr:uid="{A07EEB30-DEE3-491E-83E9-F799CCEDEE3C}"/>
    <cellStyle name="Normal 6 3 4 7" xfId="3152" xr:uid="{4B888C12-8FCB-4048-BBED-53ADAAF36769}"/>
    <cellStyle name="Normal 6 3 5" xfId="328" xr:uid="{700889E7-9819-4491-A641-B04B64EDDE62}"/>
    <cellStyle name="Normal 6 3 5 2" xfId="630" xr:uid="{BDDE03B0-C6D6-43EA-BD87-F615A98355AB}"/>
    <cellStyle name="Normal 6 3 5 2 2" xfId="631" xr:uid="{0DF3808D-0E1C-47C7-B919-68ED4C91476D}"/>
    <cellStyle name="Normal 6 3 5 2 2 2" xfId="1559" xr:uid="{4C8D455E-F67E-439D-B058-9E9ACECC4CF3}"/>
    <cellStyle name="Normal 6 3 5 2 2 2 2" xfId="1560" xr:uid="{26180A76-BB89-4D50-812B-6AE4FBB2CAEE}"/>
    <cellStyle name="Normal 6 3 5 2 2 3" xfId="1561" xr:uid="{9C771AD7-7C4C-4908-81E5-AB526CA7E8BB}"/>
    <cellStyle name="Normal 6 3 5 2 3" xfId="1562" xr:uid="{ACB2785C-EB45-4916-A139-DECF84FB834A}"/>
    <cellStyle name="Normal 6 3 5 2 3 2" xfId="1563" xr:uid="{3DEA0563-8922-4F6D-A181-BD9EB58E806E}"/>
    <cellStyle name="Normal 6 3 5 2 4" xfId="1564" xr:uid="{CF590FA2-C33A-4017-ADFC-79F0123854B4}"/>
    <cellStyle name="Normal 6 3 5 3" xfId="632" xr:uid="{668EE219-FA5C-43A0-B6FF-7F1F515C602D}"/>
    <cellStyle name="Normal 6 3 5 3 2" xfId="1565" xr:uid="{75898A89-F3C3-465A-B607-3EC47AE82554}"/>
    <cellStyle name="Normal 6 3 5 3 2 2" xfId="1566" xr:uid="{4E4B4E52-28B8-4B1F-9F15-716504710B37}"/>
    <cellStyle name="Normal 6 3 5 3 3" xfId="1567" xr:uid="{25999B17-8638-489B-ACD2-5B752D7C0921}"/>
    <cellStyle name="Normal 6 3 5 3 4" xfId="3153" xr:uid="{17A9892E-D390-423F-A825-05ABA1A559F1}"/>
    <cellStyle name="Normal 6 3 5 4" xfId="1568" xr:uid="{26FCE7B4-0A08-47E5-A89D-DCE3B6198438}"/>
    <cellStyle name="Normal 6 3 5 4 2" xfId="1569" xr:uid="{7B4E8E3E-3EE8-4262-AD6B-213B26634E6B}"/>
    <cellStyle name="Normal 6 3 5 5" xfId="1570" xr:uid="{5BBEB2E4-ED42-4CF9-AD1A-AEF4A25353C7}"/>
    <cellStyle name="Normal 6 3 5 6" xfId="3154" xr:uid="{3D0FBC06-FD99-407A-9A7F-DDCAB2686399}"/>
    <cellStyle name="Normal 6 3 6" xfId="329" xr:uid="{2ED69C2E-9EBE-47C3-B54F-F36F324231C2}"/>
    <cellStyle name="Normal 6 3 6 2" xfId="633" xr:uid="{C575BA30-441E-43AD-AE72-B7F537BC3132}"/>
    <cellStyle name="Normal 6 3 6 2 2" xfId="1571" xr:uid="{7DD30027-7DA5-43BF-8BA4-0500A1112CF5}"/>
    <cellStyle name="Normal 6 3 6 2 2 2" xfId="1572" xr:uid="{B7E72EA0-5374-4117-A25B-ADD5D93192D1}"/>
    <cellStyle name="Normal 6 3 6 2 3" xfId="1573" xr:uid="{FB3BEC2A-A145-4F8F-A021-4EA5A2BC5ED8}"/>
    <cellStyle name="Normal 6 3 6 2 4" xfId="3155" xr:uid="{D9B5F81B-25D7-4B50-BC2E-7FCED37A1FB4}"/>
    <cellStyle name="Normal 6 3 6 3" xfId="1574" xr:uid="{1AEF65F3-D804-49BB-B41F-DDD496BAF545}"/>
    <cellStyle name="Normal 6 3 6 3 2" xfId="1575" xr:uid="{2960A6F7-6A5D-4FC4-97A2-6E6CCF73B38B}"/>
    <cellStyle name="Normal 6 3 6 4" xfId="1576" xr:uid="{664262AD-8B28-4E66-8B75-5B05832BF39F}"/>
    <cellStyle name="Normal 6 3 6 5" xfId="3156" xr:uid="{8711FAC8-5966-44D0-8FBF-4D623839C6BC}"/>
    <cellStyle name="Normal 6 3 7" xfId="634" xr:uid="{721758DF-E1BE-4CAD-8C9F-773A90CDC12B}"/>
    <cellStyle name="Normal 6 3 7 2" xfId="1577" xr:uid="{0939128E-1062-4224-B928-284804D6E2F8}"/>
    <cellStyle name="Normal 6 3 7 2 2" xfId="1578" xr:uid="{40DAD6A6-D194-46C8-9E9F-C01D31FB323A}"/>
    <cellStyle name="Normal 6 3 7 3" xfId="1579" xr:uid="{8A77CBC1-0A64-42B9-8F7E-21AF3A9C2483}"/>
    <cellStyle name="Normal 6 3 7 4" xfId="3157" xr:uid="{4CFD2078-57B4-461C-B4F1-7540333430FA}"/>
    <cellStyle name="Normal 6 3 8" xfId="1580" xr:uid="{6C7C737B-E6AF-4741-A446-183AD68F5A9E}"/>
    <cellStyle name="Normal 6 3 8 2" xfId="1581" xr:uid="{3809A22E-EF8E-494E-9DBC-3C24AD895093}"/>
    <cellStyle name="Normal 6 3 8 3" xfId="3158" xr:uid="{C78FACDA-F86A-4FA0-8CA4-19FD9767C359}"/>
    <cellStyle name="Normal 6 3 8 4" xfId="3159" xr:uid="{37590090-CFD3-4A7D-95D3-359BEF105640}"/>
    <cellStyle name="Normal 6 3 9" xfId="1582" xr:uid="{73E8EEA3-C3D0-4FC6-8B4B-9EC46F206C94}"/>
    <cellStyle name="Normal 6 3 9 2" xfId="4718" xr:uid="{885357E6-96CD-41DF-95E7-DE57C6E1E39C}"/>
    <cellStyle name="Normal 6 4" xfId="117" xr:uid="{6339D60F-B6F6-49E2-A0EE-A0855F4CECD7}"/>
    <cellStyle name="Normal 6 4 10" xfId="3160" xr:uid="{4E442C6E-58E0-476C-B5E4-18EC36903A06}"/>
    <cellStyle name="Normal 6 4 11" xfId="3161" xr:uid="{44FA3EF4-02C7-441F-A565-210AF58D860C}"/>
    <cellStyle name="Normal 6 4 2" xfId="118" xr:uid="{84837EF4-C7E4-4B68-B43B-5E2DD2D7866C}"/>
    <cellStyle name="Normal 6 4 2 2" xfId="119" xr:uid="{59DFA389-041C-41A0-8048-A4B3E7991A47}"/>
    <cellStyle name="Normal 6 4 2 2 2" xfId="330" xr:uid="{9FD99BF9-E290-4775-940B-6461F8AA6212}"/>
    <cellStyle name="Normal 6 4 2 2 2 2" xfId="635" xr:uid="{2A26092F-AF61-4790-B573-79430F383351}"/>
    <cellStyle name="Normal 6 4 2 2 2 2 2" xfId="1583" xr:uid="{763D10EA-5F02-4DF8-88B5-6539D7D18B29}"/>
    <cellStyle name="Normal 6 4 2 2 2 2 2 2" xfId="1584" xr:uid="{041AE07F-1CF6-4466-822B-FCE17D480AC4}"/>
    <cellStyle name="Normal 6 4 2 2 2 2 3" xfId="1585" xr:uid="{EA5E30FA-9123-444B-AB7F-FF6EED07327A}"/>
    <cellStyle name="Normal 6 4 2 2 2 2 4" xfId="3162" xr:uid="{1BFD6B41-6779-433E-AE68-DBB20A6E7E85}"/>
    <cellStyle name="Normal 6 4 2 2 2 3" xfId="1586" xr:uid="{32978B5E-A72B-4AC3-B3D0-72CA1CEF17BB}"/>
    <cellStyle name="Normal 6 4 2 2 2 3 2" xfId="1587" xr:uid="{6946A4C7-CB84-44C5-98DF-18308563C72A}"/>
    <cellStyle name="Normal 6 4 2 2 2 3 3" xfId="3163" xr:uid="{6FE9A62C-98C8-497B-AA8E-010A6D3E4442}"/>
    <cellStyle name="Normal 6 4 2 2 2 3 4" xfId="3164" xr:uid="{E92304FF-2FCB-4D5B-802D-55ED88E9C608}"/>
    <cellStyle name="Normal 6 4 2 2 2 4" xfId="1588" xr:uid="{7A33162C-0083-4F24-8696-D4663992B325}"/>
    <cellStyle name="Normal 6 4 2 2 2 5" xfId="3165" xr:uid="{C3BD9535-E717-496B-BB5A-8B53F69213E9}"/>
    <cellStyle name="Normal 6 4 2 2 2 6" xfId="3166" xr:uid="{72438D16-97B6-490D-A176-7ECFD29B9C46}"/>
    <cellStyle name="Normal 6 4 2 2 3" xfId="636" xr:uid="{3C2188DA-3EC7-4553-9D15-420AC3F0E2CA}"/>
    <cellStyle name="Normal 6 4 2 2 3 2" xfId="1589" xr:uid="{6B969F5F-EA4E-4CB4-97BE-729825030782}"/>
    <cellStyle name="Normal 6 4 2 2 3 2 2" xfId="1590" xr:uid="{6B52855D-94CF-42FF-9364-DFA54282866F}"/>
    <cellStyle name="Normal 6 4 2 2 3 2 3" xfId="3167" xr:uid="{3A02C88F-8AE6-4A2B-B2E8-40716F91B455}"/>
    <cellStyle name="Normal 6 4 2 2 3 2 4" xfId="3168" xr:uid="{20AF5829-593A-444E-93A1-42118413B535}"/>
    <cellStyle name="Normal 6 4 2 2 3 3" xfId="1591" xr:uid="{02D0FCD0-191F-46E9-9EF3-0D379EAC8B18}"/>
    <cellStyle name="Normal 6 4 2 2 3 4" xfId="3169" xr:uid="{815B439E-5859-4232-8481-AE28B82E88EA}"/>
    <cellStyle name="Normal 6 4 2 2 3 5" xfId="3170" xr:uid="{4A189EAA-D78A-41A7-91A7-969C2D123CBA}"/>
    <cellStyle name="Normal 6 4 2 2 4" xfId="1592" xr:uid="{DC275B3E-6ED2-4CC1-867E-55407DFAA40B}"/>
    <cellStyle name="Normal 6 4 2 2 4 2" xfId="1593" xr:uid="{FA6EB251-30F2-425B-B29A-106ECE919031}"/>
    <cellStyle name="Normal 6 4 2 2 4 3" xfId="3171" xr:uid="{03E34F12-FF1C-4D16-820E-40E38C6751B0}"/>
    <cellStyle name="Normal 6 4 2 2 4 4" xfId="3172" xr:uid="{3013D211-B922-446E-B270-7D6734DB52D5}"/>
    <cellStyle name="Normal 6 4 2 2 5" xfId="1594" xr:uid="{B5AD54E4-8B82-41C3-AF4C-08EA5196F5EF}"/>
    <cellStyle name="Normal 6 4 2 2 5 2" xfId="3173" xr:uid="{F858EF3D-1BA6-470E-B13B-CA8F65E5532B}"/>
    <cellStyle name="Normal 6 4 2 2 5 3" xfId="3174" xr:uid="{B1EE458D-1955-419C-9C68-A68FABBB9058}"/>
    <cellStyle name="Normal 6 4 2 2 5 4" xfId="3175" xr:uid="{FAAE30BE-AA35-42AC-8357-5A1B7BE08CAE}"/>
    <cellStyle name="Normal 6 4 2 2 6" xfId="3176" xr:uid="{E1D1538A-6218-4CB0-AEC2-CD8F9FC5DD3C}"/>
    <cellStyle name="Normal 6 4 2 2 7" xfId="3177" xr:uid="{7067AF7B-3ACE-4E25-BFD3-832BF516B596}"/>
    <cellStyle name="Normal 6 4 2 2 8" xfId="3178" xr:uid="{B41B569F-C668-40AD-A53C-729ABC84DA4D}"/>
    <cellStyle name="Normal 6 4 2 3" xfId="331" xr:uid="{806EB9A1-1B06-4E3C-B54B-7997EF6BC933}"/>
    <cellStyle name="Normal 6 4 2 3 2" xfId="637" xr:uid="{54DBA094-F9DF-42BD-B393-DBA9456FFF3E}"/>
    <cellStyle name="Normal 6 4 2 3 2 2" xfId="638" xr:uid="{FB6FF475-DAA8-498A-AA90-A20467D020FB}"/>
    <cellStyle name="Normal 6 4 2 3 2 2 2" xfId="1595" xr:uid="{7BDEBD4C-EE18-4016-ADFB-B6BF8252AFA2}"/>
    <cellStyle name="Normal 6 4 2 3 2 2 2 2" xfId="1596" xr:uid="{23A8AF74-7FC5-457D-9181-77D52D6DBA15}"/>
    <cellStyle name="Normal 6 4 2 3 2 2 3" xfId="1597" xr:uid="{7E1929EC-29E8-4A91-AE1E-B3B0A94636CC}"/>
    <cellStyle name="Normal 6 4 2 3 2 3" xfId="1598" xr:uid="{33CCE4A6-347A-4510-AEAD-4DDBC5316ABC}"/>
    <cellStyle name="Normal 6 4 2 3 2 3 2" xfId="1599" xr:uid="{A9AC54B6-D6D3-4DBE-B93C-EB992E68C78E}"/>
    <cellStyle name="Normal 6 4 2 3 2 4" xfId="1600" xr:uid="{EEAB8A39-DAFC-4646-9A15-AA565B584607}"/>
    <cellStyle name="Normal 6 4 2 3 3" xfId="639" xr:uid="{F44287BB-F780-4F78-AFAF-E7F81C944422}"/>
    <cellStyle name="Normal 6 4 2 3 3 2" xfId="1601" xr:uid="{007CEF3A-318F-4E67-8E44-C587E4580F99}"/>
    <cellStyle name="Normal 6 4 2 3 3 2 2" xfId="1602" xr:uid="{DE7C3918-D533-4E74-A151-32531B14511D}"/>
    <cellStyle name="Normal 6 4 2 3 3 3" xfId="1603" xr:uid="{5265955F-480F-40E6-8968-B9AF1D5ED14E}"/>
    <cellStyle name="Normal 6 4 2 3 3 4" xfId="3179" xr:uid="{2C685E70-DBD8-4E5D-BABB-035987510E2D}"/>
    <cellStyle name="Normal 6 4 2 3 4" xfId="1604" xr:uid="{20154885-5881-4D48-BEF9-E57759B5E6A3}"/>
    <cellStyle name="Normal 6 4 2 3 4 2" xfId="1605" xr:uid="{C7095283-A6B2-42C3-B889-9CD17E25662E}"/>
    <cellStyle name="Normal 6 4 2 3 5" xfId="1606" xr:uid="{FADCE527-AE1F-4760-86FE-22F5AA39A1ED}"/>
    <cellStyle name="Normal 6 4 2 3 6" xfId="3180" xr:uid="{02EBA9E6-855A-4FDF-B987-24E0E1100D48}"/>
    <cellStyle name="Normal 6 4 2 4" xfId="332" xr:uid="{AB75598C-FBA0-4DDD-8074-35FE23977E45}"/>
    <cellStyle name="Normal 6 4 2 4 2" xfId="640" xr:uid="{151CEAB4-B42B-4680-8685-F20729BD83C5}"/>
    <cellStyle name="Normal 6 4 2 4 2 2" xfId="1607" xr:uid="{3CF09124-196A-4EF4-ACC4-ACD4E51DB2A2}"/>
    <cellStyle name="Normal 6 4 2 4 2 2 2" xfId="1608" xr:uid="{98140995-5819-4325-8F83-28A9DEADAD6B}"/>
    <cellStyle name="Normal 6 4 2 4 2 3" xfId="1609" xr:uid="{8F4CC683-C750-477E-A9AC-C418B61018E8}"/>
    <cellStyle name="Normal 6 4 2 4 2 4" xfId="3181" xr:uid="{D3591276-5631-442E-AC7D-EB109F06AAB6}"/>
    <cellStyle name="Normal 6 4 2 4 3" xfId="1610" xr:uid="{E9CB5E23-FB30-42C9-8E37-DFF0CAA97B61}"/>
    <cellStyle name="Normal 6 4 2 4 3 2" xfId="1611" xr:uid="{3D8E1D5E-059B-492A-B55E-46B04D7A381E}"/>
    <cellStyle name="Normal 6 4 2 4 4" xfId="1612" xr:uid="{91CB9442-B475-4031-BBDF-FE030E7D3839}"/>
    <cellStyle name="Normal 6 4 2 4 5" xfId="3182" xr:uid="{AAD6A958-0B8A-4404-92DD-99A76A555950}"/>
    <cellStyle name="Normal 6 4 2 5" xfId="333" xr:uid="{EB1397C6-D589-4E3F-BCED-C5118B765C52}"/>
    <cellStyle name="Normal 6 4 2 5 2" xfId="1613" xr:uid="{3818BC44-BEE8-458D-8341-F56C07094F66}"/>
    <cellStyle name="Normal 6 4 2 5 2 2" xfId="1614" xr:uid="{320EDAA9-EEE4-4D97-8DD0-15F0035ACF97}"/>
    <cellStyle name="Normal 6 4 2 5 3" xfId="1615" xr:uid="{9C03CBDB-41FB-4D46-AB8E-0E05625648C9}"/>
    <cellStyle name="Normal 6 4 2 5 4" xfId="3183" xr:uid="{A6436308-FFDC-4B10-BC2F-6199B2490C39}"/>
    <cellStyle name="Normal 6 4 2 6" xfId="1616" xr:uid="{BBAB3C21-C5E7-4A79-8EAA-DA234E96792D}"/>
    <cellStyle name="Normal 6 4 2 6 2" xfId="1617" xr:uid="{FDB21E13-22D1-4F56-849F-910FFA234E3B}"/>
    <cellStyle name="Normal 6 4 2 6 3" xfId="3184" xr:uid="{52F9A5C8-7BEA-4C86-B645-546FDDB1482B}"/>
    <cellStyle name="Normal 6 4 2 6 4" xfId="3185" xr:uid="{BCF73D93-5494-4536-802F-2FAD0039FD3C}"/>
    <cellStyle name="Normal 6 4 2 7" xfId="1618" xr:uid="{BEAFBB68-11A0-44C2-954F-FE772A80FD08}"/>
    <cellStyle name="Normal 6 4 2 8" xfId="3186" xr:uid="{13D41B42-71C7-4992-A3CA-CAE7E6B62266}"/>
    <cellStyle name="Normal 6 4 2 9" xfId="3187" xr:uid="{10A079B0-4472-4931-A5F4-A9EA715B56CC}"/>
    <cellStyle name="Normal 6 4 3" xfId="120" xr:uid="{72F9AF2B-54D7-48F4-A6A0-4E736FD7B49C}"/>
    <cellStyle name="Normal 6 4 3 2" xfId="121" xr:uid="{B43494D3-F5BD-4F73-9429-8E4A53A85684}"/>
    <cellStyle name="Normal 6 4 3 2 2" xfId="641" xr:uid="{9934048F-530A-471F-A4BE-FBC845C756A7}"/>
    <cellStyle name="Normal 6 4 3 2 2 2" xfId="1619" xr:uid="{EB4D6420-D396-4F1A-ADF9-7C937406D8D0}"/>
    <cellStyle name="Normal 6 4 3 2 2 2 2" xfId="1620" xr:uid="{1086BC96-B9AB-4109-98B2-4A5F702691AE}"/>
    <cellStyle name="Normal 6 4 3 2 2 2 2 2" xfId="4476" xr:uid="{CBEA074A-91AE-4B19-BF42-2C8113E1543E}"/>
    <cellStyle name="Normal 6 4 3 2 2 2 3" xfId="4477" xr:uid="{03713BEC-A9C4-4004-8BA3-23DF5D8F2B70}"/>
    <cellStyle name="Normal 6 4 3 2 2 3" xfId="1621" xr:uid="{199E74CE-0F9B-4B9E-B951-3BECCAD0C255}"/>
    <cellStyle name="Normal 6 4 3 2 2 3 2" xfId="4478" xr:uid="{F58FCA1A-7A84-4D88-B3EF-1FD87E550CF4}"/>
    <cellStyle name="Normal 6 4 3 2 2 4" xfId="3188" xr:uid="{34506DA3-2F28-4BBE-9154-9B0496A8BCC6}"/>
    <cellStyle name="Normal 6 4 3 2 3" xfId="1622" xr:uid="{B6C688A4-A660-4C4E-ADD3-2AA1C255713C}"/>
    <cellStyle name="Normal 6 4 3 2 3 2" xfId="1623" xr:uid="{D0B68E14-4DDC-4C2F-A160-C4A9F6734730}"/>
    <cellStyle name="Normal 6 4 3 2 3 2 2" xfId="4479" xr:uid="{EFF0978D-3885-4E63-877D-8288CDEA730F}"/>
    <cellStyle name="Normal 6 4 3 2 3 3" xfId="3189" xr:uid="{A6900A40-20F8-4297-90B7-60E8F4E6F600}"/>
    <cellStyle name="Normal 6 4 3 2 3 4" xfId="3190" xr:uid="{86B49492-D831-4AEE-BE71-A935B923CA54}"/>
    <cellStyle name="Normal 6 4 3 2 4" xfId="1624" xr:uid="{6A730792-B090-40AA-A038-1C7ED1E0502B}"/>
    <cellStyle name="Normal 6 4 3 2 4 2" xfId="4480" xr:uid="{1E25E286-5659-4CE7-B51A-F365A99AFE95}"/>
    <cellStyle name="Normal 6 4 3 2 5" xfId="3191" xr:uid="{CABA7091-F665-43C5-8C40-FDC59D734187}"/>
    <cellStyle name="Normal 6 4 3 2 6" xfId="3192" xr:uid="{4CDD69C2-99EF-4A6B-9883-C7E9982FA80F}"/>
    <cellStyle name="Normal 6 4 3 3" xfId="334" xr:uid="{4DE15C51-BEFF-4D5D-B1F2-02AC43677E5A}"/>
    <cellStyle name="Normal 6 4 3 3 2" xfId="1625" xr:uid="{D52977B8-9F24-4A32-9085-A8D548520B56}"/>
    <cellStyle name="Normal 6 4 3 3 2 2" xfId="1626" xr:uid="{2E1F310F-1619-4692-A094-E92BEDAB817D}"/>
    <cellStyle name="Normal 6 4 3 3 2 2 2" xfId="4481" xr:uid="{762E14DF-C1B4-42B1-A767-B6B0FE427DBB}"/>
    <cellStyle name="Normal 6 4 3 3 2 3" xfId="3193" xr:uid="{AB82DBEE-20B6-4E32-86F2-66B3C6CC28AB}"/>
    <cellStyle name="Normal 6 4 3 3 2 4" xfId="3194" xr:uid="{C015CCDD-3EC9-4804-A316-DC3C540B8E19}"/>
    <cellStyle name="Normal 6 4 3 3 3" xfId="1627" xr:uid="{EC5BDA14-BAA8-4AB5-A440-E96407C3A35E}"/>
    <cellStyle name="Normal 6 4 3 3 3 2" xfId="4482" xr:uid="{B14B799F-876D-45CC-92E9-2C5AE7A9977A}"/>
    <cellStyle name="Normal 6 4 3 3 4" xfId="3195" xr:uid="{BD5937A1-1CD5-4327-A774-191184D81C47}"/>
    <cellStyle name="Normal 6 4 3 3 5" xfId="3196" xr:uid="{FDDF421A-E0AC-40C0-A072-5F9460A236E2}"/>
    <cellStyle name="Normal 6 4 3 4" xfId="1628" xr:uid="{05D28A4E-6E6C-46A1-9D11-C931E8DA062F}"/>
    <cellStyle name="Normal 6 4 3 4 2" xfId="1629" xr:uid="{624808F3-372E-4180-B588-EE9840E51304}"/>
    <cellStyle name="Normal 6 4 3 4 2 2" xfId="4483" xr:uid="{02B0DDB9-2810-4B38-9870-D72B26B75EB5}"/>
    <cellStyle name="Normal 6 4 3 4 3" xfId="3197" xr:uid="{0344CCE1-65D7-4DD4-87C5-B8E39A4790DC}"/>
    <cellStyle name="Normal 6 4 3 4 4" xfId="3198" xr:uid="{36F55D2A-140E-410E-9433-7885341F9D2B}"/>
    <cellStyle name="Normal 6 4 3 5" xfId="1630" xr:uid="{35F5D2D4-A606-4C73-9C0B-2783DD4D5348}"/>
    <cellStyle name="Normal 6 4 3 5 2" xfId="3199" xr:uid="{9BDC429E-5918-43C7-948A-DF79B6133754}"/>
    <cellStyle name="Normal 6 4 3 5 3" xfId="3200" xr:uid="{FF693A4B-DA1F-4009-807B-38217C5866E1}"/>
    <cellStyle name="Normal 6 4 3 5 4" xfId="3201" xr:uid="{F5116BD3-9936-4C17-933B-D5B94BC9C1C1}"/>
    <cellStyle name="Normal 6 4 3 6" xfId="3202" xr:uid="{18BD6E1F-B7A0-4731-9981-70564F33F14A}"/>
    <cellStyle name="Normal 6 4 3 7" xfId="3203" xr:uid="{44CAD171-40FB-4F34-8E84-A7320E05DE9B}"/>
    <cellStyle name="Normal 6 4 3 8" xfId="3204" xr:uid="{A16C1D15-DDBF-4250-95F4-527C946E2583}"/>
    <cellStyle name="Normal 6 4 4" xfId="122" xr:uid="{B391D08A-3583-4129-B8C6-6B8C36ABCCF7}"/>
    <cellStyle name="Normal 6 4 4 2" xfId="642" xr:uid="{A50CDCCF-5AB2-41A7-880C-FFCEFA5C9204}"/>
    <cellStyle name="Normal 6 4 4 2 2" xfId="643" xr:uid="{A67E28FE-27C8-4436-801D-D7A3F29E9A10}"/>
    <cellStyle name="Normal 6 4 4 2 2 2" xfId="1631" xr:uid="{25C6D831-452A-4A25-88F7-72F25624EB66}"/>
    <cellStyle name="Normal 6 4 4 2 2 2 2" xfId="1632" xr:uid="{9AF99E48-86E3-4ED3-B99C-1A372AA8BAEE}"/>
    <cellStyle name="Normal 6 4 4 2 2 3" xfId="1633" xr:uid="{C0C4609D-0922-4256-8B0C-EFD62B2D1420}"/>
    <cellStyle name="Normal 6 4 4 2 2 4" xfId="3205" xr:uid="{690322D3-58E7-48B5-802C-22E7C9B20656}"/>
    <cellStyle name="Normal 6 4 4 2 3" xfId="1634" xr:uid="{0BD79659-8365-4A75-B78B-F5BA920A2A53}"/>
    <cellStyle name="Normal 6 4 4 2 3 2" xfId="1635" xr:uid="{F017ABF5-F395-41E8-9749-103BBBB9FD41}"/>
    <cellStyle name="Normal 6 4 4 2 4" xfId="1636" xr:uid="{47BF7022-99A9-475C-B532-C7FB201352B8}"/>
    <cellStyle name="Normal 6 4 4 2 5" xfId="3206" xr:uid="{DF07C5B0-D6CF-4F81-9474-831179B4E8E4}"/>
    <cellStyle name="Normal 6 4 4 3" xfId="644" xr:uid="{457AD7E9-621F-44A7-AEB3-A56CF8AEE9B1}"/>
    <cellStyle name="Normal 6 4 4 3 2" xfId="1637" xr:uid="{CB6BB3F5-2090-42EC-8879-9EB1DC8E1AE4}"/>
    <cellStyle name="Normal 6 4 4 3 2 2" xfId="1638" xr:uid="{3148DC6E-E70B-42EF-A2D3-03E24C5FD1C0}"/>
    <cellStyle name="Normal 6 4 4 3 3" xfId="1639" xr:uid="{C4211B4E-2EE2-4EF6-B839-713ECCF9140B}"/>
    <cellStyle name="Normal 6 4 4 3 4" xfId="3207" xr:uid="{AC98240B-0D2D-4838-87C8-2CB21161CEA1}"/>
    <cellStyle name="Normal 6 4 4 4" xfId="1640" xr:uid="{69ABD04C-D8D6-474E-94B8-B9606D862F6D}"/>
    <cellStyle name="Normal 6 4 4 4 2" xfId="1641" xr:uid="{3F8327A0-EFEC-42A0-9797-0F079BD2C2A9}"/>
    <cellStyle name="Normal 6 4 4 4 3" xfId="3208" xr:uid="{4A3A0E87-0516-4DE6-80C2-69A96C0BBE70}"/>
    <cellStyle name="Normal 6 4 4 4 4" xfId="3209" xr:uid="{4FE2C1C4-48C8-4A81-B4BE-E47EF94F8E78}"/>
    <cellStyle name="Normal 6 4 4 5" xfId="1642" xr:uid="{40242463-F687-45ED-B95C-88991DA8710E}"/>
    <cellStyle name="Normal 6 4 4 6" xfId="3210" xr:uid="{F53EF7FE-61A1-40BD-9A54-BEEAF08820FC}"/>
    <cellStyle name="Normal 6 4 4 7" xfId="3211" xr:uid="{19517631-E9FC-4E4A-8105-D6F2115B2306}"/>
    <cellStyle name="Normal 6 4 5" xfId="335" xr:uid="{D1756CE9-622C-4F7A-9FBC-FEE889648F94}"/>
    <cellStyle name="Normal 6 4 5 2" xfId="645" xr:uid="{132B0BD5-5905-4B9A-82A5-99325CB0F283}"/>
    <cellStyle name="Normal 6 4 5 2 2" xfId="1643" xr:uid="{29250371-BCDA-4F56-894B-408EDA92DBA3}"/>
    <cellStyle name="Normal 6 4 5 2 2 2" xfId="1644" xr:uid="{011660E8-1887-4976-9038-C655751D015C}"/>
    <cellStyle name="Normal 6 4 5 2 3" xfId="1645" xr:uid="{434BB93C-1E64-4FBD-8746-4FB2F533DE9B}"/>
    <cellStyle name="Normal 6 4 5 2 4" xfId="3212" xr:uid="{D7856258-1EF4-4073-80BB-96414CAD6AAF}"/>
    <cellStyle name="Normal 6 4 5 3" xfId="1646" xr:uid="{5CB89DDE-576E-434B-A33A-D034FC9D5760}"/>
    <cellStyle name="Normal 6 4 5 3 2" xfId="1647" xr:uid="{090C3C43-32B9-4740-8959-406427645D67}"/>
    <cellStyle name="Normal 6 4 5 3 3" xfId="3213" xr:uid="{80AFB343-9665-4047-91CC-1A76B4AB29A5}"/>
    <cellStyle name="Normal 6 4 5 3 4" xfId="3214" xr:uid="{510F4BC4-6C00-473C-8B35-970F030B92B9}"/>
    <cellStyle name="Normal 6 4 5 4" xfId="1648" xr:uid="{FC279FF1-7715-4548-9E74-0586C5C2CC30}"/>
    <cellStyle name="Normal 6 4 5 5" xfId="3215" xr:uid="{65AB5BA6-FB6E-4109-A508-DB6AD78D54AA}"/>
    <cellStyle name="Normal 6 4 5 6" xfId="3216" xr:uid="{65352D1B-F6A2-4DC5-B883-6127FCD59C37}"/>
    <cellStyle name="Normal 6 4 6" xfId="336" xr:uid="{1C9EE31C-CF6E-4E78-A7AF-5A6B541D1DBE}"/>
    <cellStyle name="Normal 6 4 6 2" xfId="1649" xr:uid="{4EEA9AB2-1E31-4E46-A2FC-159E7265BDF3}"/>
    <cellStyle name="Normal 6 4 6 2 2" xfId="1650" xr:uid="{A55675B8-0C7F-4DFE-8201-3B2EF28FE58A}"/>
    <cellStyle name="Normal 6 4 6 2 3" xfId="3217" xr:uid="{6C294F39-11DB-456B-9D49-7675016EAF16}"/>
    <cellStyle name="Normal 6 4 6 2 4" xfId="3218" xr:uid="{FA5D29FA-1CC0-4B9C-8D56-F5960F9D6183}"/>
    <cellStyle name="Normal 6 4 6 3" xfId="1651" xr:uid="{6789D9CE-AF45-401F-973D-B0662D3C3A09}"/>
    <cellStyle name="Normal 6 4 6 4" xfId="3219" xr:uid="{F640E990-ABB7-49EF-B2A8-EA1AD722736B}"/>
    <cellStyle name="Normal 6 4 6 5" xfId="3220" xr:uid="{251D5662-6D40-4524-A78B-AE2BD0B8BBBD}"/>
    <cellStyle name="Normal 6 4 7" xfId="1652" xr:uid="{0351C635-024B-4F88-928C-6ED72636F11C}"/>
    <cellStyle name="Normal 6 4 7 2" xfId="1653" xr:uid="{D68B6C16-4EAE-4A6F-94B0-79CABDCE5353}"/>
    <cellStyle name="Normal 6 4 7 3" xfId="3221" xr:uid="{EA51F4D5-5B6E-4896-8BD2-5D04464821E2}"/>
    <cellStyle name="Normal 6 4 7 3 2" xfId="4407" xr:uid="{87120FE1-B88F-48D8-851A-967734CCFD6D}"/>
    <cellStyle name="Normal 6 4 7 3 3" xfId="4685" xr:uid="{7F7C3A83-3781-4C1C-B7D1-CACF014F182C}"/>
    <cellStyle name="Normal 6 4 7 4" xfId="3222" xr:uid="{52362159-BD63-454B-A638-E08C834FD453}"/>
    <cellStyle name="Normal 6 4 8" xfId="1654" xr:uid="{3F654202-E9A8-418A-83A2-CA744DEA2B66}"/>
    <cellStyle name="Normal 6 4 8 2" xfId="3223" xr:uid="{4F686F1B-9235-42FE-9AA8-1BA8057D0789}"/>
    <cellStyle name="Normal 6 4 8 3" xfId="3224" xr:uid="{7FD0CAC2-B942-4690-8642-44D3C5A91642}"/>
    <cellStyle name="Normal 6 4 8 4" xfId="3225" xr:uid="{4E573C8A-00C4-4B6A-8D5A-9FF08559C356}"/>
    <cellStyle name="Normal 6 4 9" xfId="3226" xr:uid="{7970C335-92E9-4790-8469-55700E4DBE3C}"/>
    <cellStyle name="Normal 6 5" xfId="123" xr:uid="{34971B09-BE34-48EE-92E6-A441E460BBD2}"/>
    <cellStyle name="Normal 6 5 10" xfId="3227" xr:uid="{27E60724-8D3C-4E09-A61E-550732B5781C}"/>
    <cellStyle name="Normal 6 5 11" xfId="3228" xr:uid="{171ADDF8-9968-441E-BE39-518DD2957EE8}"/>
    <cellStyle name="Normal 6 5 2" xfId="124" xr:uid="{70C404FD-8FC1-43CA-838A-FB5E6EB8B694}"/>
    <cellStyle name="Normal 6 5 2 2" xfId="337" xr:uid="{57AF842D-87E0-4AD5-995C-F1A9449282DE}"/>
    <cellStyle name="Normal 6 5 2 2 2" xfId="646" xr:uid="{30F39E34-C789-4CE8-9015-9A177D9E3014}"/>
    <cellStyle name="Normal 6 5 2 2 2 2" xfId="647" xr:uid="{16D53C11-17F1-40E2-A875-91CB51751C23}"/>
    <cellStyle name="Normal 6 5 2 2 2 2 2" xfId="1655" xr:uid="{81EB6B5D-781A-4FA6-B566-9DE2DCCBFBAE}"/>
    <cellStyle name="Normal 6 5 2 2 2 2 3" xfId="3229" xr:uid="{513DB019-D652-4528-9D03-15FBFF3879E0}"/>
    <cellStyle name="Normal 6 5 2 2 2 2 4" xfId="3230" xr:uid="{D8C253A2-2BA3-4B85-A6CF-BCA863DE956D}"/>
    <cellStyle name="Normal 6 5 2 2 2 3" xfId="1656" xr:uid="{BEB66D33-82A8-4FBD-B200-9E31669F73C6}"/>
    <cellStyle name="Normal 6 5 2 2 2 3 2" xfId="3231" xr:uid="{9BEA1CEF-4B86-4C87-B795-30DB66DCA8D4}"/>
    <cellStyle name="Normal 6 5 2 2 2 3 3" xfId="3232" xr:uid="{39FED9E5-FCA6-4BBB-8A51-3541ADF7BA49}"/>
    <cellStyle name="Normal 6 5 2 2 2 3 4" xfId="3233" xr:uid="{1F76129B-85D3-4143-B3DF-E9E2CD494619}"/>
    <cellStyle name="Normal 6 5 2 2 2 4" xfId="3234" xr:uid="{433E1272-0223-44F5-8AEC-93A4ABD0D078}"/>
    <cellStyle name="Normal 6 5 2 2 2 5" xfId="3235" xr:uid="{7C755549-C638-41F6-A3E1-A998455B09D9}"/>
    <cellStyle name="Normal 6 5 2 2 2 6" xfId="3236" xr:uid="{1951F02D-FBEA-47BA-856C-6987E5FD5730}"/>
    <cellStyle name="Normal 6 5 2 2 3" xfId="648" xr:uid="{6DE10934-35C0-4DE8-8DF8-40A8D0AD99B0}"/>
    <cellStyle name="Normal 6 5 2 2 3 2" xfId="1657" xr:uid="{56942869-0B89-40D1-A6AD-EA7A6F6D10BC}"/>
    <cellStyle name="Normal 6 5 2 2 3 2 2" xfId="3237" xr:uid="{9D95E2A2-8200-490F-A5AF-02DDCDE5F0F3}"/>
    <cellStyle name="Normal 6 5 2 2 3 2 3" xfId="3238" xr:uid="{CF3397D0-CA45-4D14-A1DE-1C12CCF2DC4F}"/>
    <cellStyle name="Normal 6 5 2 2 3 2 4" xfId="3239" xr:uid="{C0E14C6D-F441-4463-9641-EB58DB9D4050}"/>
    <cellStyle name="Normal 6 5 2 2 3 3" xfId="3240" xr:uid="{845D718E-3DDF-4B18-818C-628C2B736199}"/>
    <cellStyle name="Normal 6 5 2 2 3 4" xfId="3241" xr:uid="{9B3E3534-1F43-40AF-A36A-4A796BB32C67}"/>
    <cellStyle name="Normal 6 5 2 2 3 5" xfId="3242" xr:uid="{C8F48847-4A4F-4FDD-8AB9-FBD7537FBBF0}"/>
    <cellStyle name="Normal 6 5 2 2 4" xfId="1658" xr:uid="{808B5884-6BBE-4B75-8C47-7E18CBB0245F}"/>
    <cellStyle name="Normal 6 5 2 2 4 2" xfId="3243" xr:uid="{CBDF23DC-D8FB-42ED-931C-C6315859F3C0}"/>
    <cellStyle name="Normal 6 5 2 2 4 3" xfId="3244" xr:uid="{FFD157B1-A092-4F36-BAA9-60965C6841EC}"/>
    <cellStyle name="Normal 6 5 2 2 4 4" xfId="3245" xr:uid="{4E666EEF-DB97-41EF-B1E5-9BEDC51C0267}"/>
    <cellStyle name="Normal 6 5 2 2 5" xfId="3246" xr:uid="{F6CF3F16-48EB-4D51-A3E4-0E5DECFD47FB}"/>
    <cellStyle name="Normal 6 5 2 2 5 2" xfId="3247" xr:uid="{03B53C07-BBDB-4D57-8054-01FD35357B36}"/>
    <cellStyle name="Normal 6 5 2 2 5 3" xfId="3248" xr:uid="{3F538DE3-4449-4425-962E-D492C1A92C60}"/>
    <cellStyle name="Normal 6 5 2 2 5 4" xfId="3249" xr:uid="{C76DA814-69D5-4396-85CC-7469CE37C61F}"/>
    <cellStyle name="Normal 6 5 2 2 6" xfId="3250" xr:uid="{E9BE4410-1B86-49CB-9070-AA814ACF934E}"/>
    <cellStyle name="Normal 6 5 2 2 7" xfId="3251" xr:uid="{8BEE8CFF-4ECD-4DE4-9A39-C404CD95FEBA}"/>
    <cellStyle name="Normal 6 5 2 2 8" xfId="3252" xr:uid="{7F9861DC-0E79-48CA-BCB8-4B79C03B0006}"/>
    <cellStyle name="Normal 6 5 2 3" xfId="649" xr:uid="{5F979116-4431-4130-97F9-B79BF0DD8370}"/>
    <cellStyle name="Normal 6 5 2 3 2" xfId="650" xr:uid="{E3E0C137-25CD-4184-BEDE-6EBFE1CA1EEC}"/>
    <cellStyle name="Normal 6 5 2 3 2 2" xfId="651" xr:uid="{2906B884-4195-45E6-AD3D-316DE9A9AB7F}"/>
    <cellStyle name="Normal 6 5 2 3 2 3" xfId="3253" xr:uid="{042C458B-2E0F-4146-8024-71581ECCD135}"/>
    <cellStyle name="Normal 6 5 2 3 2 4" xfId="3254" xr:uid="{CE021920-1C6A-4D92-A960-E5BC190B2B83}"/>
    <cellStyle name="Normal 6 5 2 3 3" xfId="652" xr:uid="{9FE0770D-0915-46A1-A955-0F5428E03192}"/>
    <cellStyle name="Normal 6 5 2 3 3 2" xfId="3255" xr:uid="{3639F6A4-0A9E-45D6-A2AA-28FD34DAE550}"/>
    <cellStyle name="Normal 6 5 2 3 3 3" xfId="3256" xr:uid="{E66D2CEC-43B8-4FFB-ACBE-DA5DAE6A0B92}"/>
    <cellStyle name="Normal 6 5 2 3 3 4" xfId="3257" xr:uid="{1EC862B9-7A01-42A7-852F-29A3759382F3}"/>
    <cellStyle name="Normal 6 5 2 3 4" xfId="3258" xr:uid="{CA332C96-0187-4F9F-973E-FDE721F028A6}"/>
    <cellStyle name="Normal 6 5 2 3 5" xfId="3259" xr:uid="{57A03473-BCB0-4832-AC71-A22137949A6F}"/>
    <cellStyle name="Normal 6 5 2 3 6" xfId="3260" xr:uid="{83C2EF7E-C544-4E70-BDA0-2B9E3DE4874F}"/>
    <cellStyle name="Normal 6 5 2 4" xfId="653" xr:uid="{B1457E97-B7BC-4423-8239-C0AB8E8FA3A1}"/>
    <cellStyle name="Normal 6 5 2 4 2" xfId="654" xr:uid="{75304F08-57AA-4DD2-B1F9-F245746166EB}"/>
    <cellStyle name="Normal 6 5 2 4 2 2" xfId="3261" xr:uid="{B328F615-97A8-4C30-AAA4-20F9E844CCD0}"/>
    <cellStyle name="Normal 6 5 2 4 2 3" xfId="3262" xr:uid="{7A976C26-7948-494D-A305-6BC15D9DBFCB}"/>
    <cellStyle name="Normal 6 5 2 4 2 4" xfId="3263" xr:uid="{E9FD1376-10E5-42A8-85BD-9181BAFC6101}"/>
    <cellStyle name="Normal 6 5 2 4 3" xfId="3264" xr:uid="{B6D521E4-F0BE-4503-BB8D-BF58A56B5C8F}"/>
    <cellStyle name="Normal 6 5 2 4 4" xfId="3265" xr:uid="{B93AA011-C515-44BC-BC1E-BDAFA837BA54}"/>
    <cellStyle name="Normal 6 5 2 4 5" xfId="3266" xr:uid="{2E6A74A1-F6D2-4117-971E-CBFC8F6930A3}"/>
    <cellStyle name="Normal 6 5 2 5" xfId="655" xr:uid="{76B86D6D-1120-41EF-AEEF-3B5EE8B1E0E2}"/>
    <cellStyle name="Normal 6 5 2 5 2" xfId="3267" xr:uid="{ECA25C1E-7618-4D58-AFDD-D8AEFEA7C710}"/>
    <cellStyle name="Normal 6 5 2 5 3" xfId="3268" xr:uid="{96386BE5-AF82-4765-A0CE-68E79A9DB11A}"/>
    <cellStyle name="Normal 6 5 2 5 4" xfId="3269" xr:uid="{EC431225-4E16-4B8E-80C0-1EAAB3DEB7AB}"/>
    <cellStyle name="Normal 6 5 2 6" xfId="3270" xr:uid="{14C4467D-7CC6-4AC2-B3A4-E8C7ACAE39F0}"/>
    <cellStyle name="Normal 6 5 2 6 2" xfId="3271" xr:uid="{BEFE06DA-2990-4589-805D-DA25EB06A0F6}"/>
    <cellStyle name="Normal 6 5 2 6 3" xfId="3272" xr:uid="{BB29D2AF-2D35-4EE6-A969-76F73C4DB0CB}"/>
    <cellStyle name="Normal 6 5 2 6 4" xfId="3273" xr:uid="{6BD2BD33-7E12-4DC7-8F88-E6F3A1E3C60D}"/>
    <cellStyle name="Normal 6 5 2 7" xfId="3274" xr:uid="{E7F69B44-5B61-40C4-B950-1FC13D48C6FF}"/>
    <cellStyle name="Normal 6 5 2 8" xfId="3275" xr:uid="{06D4AE81-690E-48AC-8BED-9B3AB79A3081}"/>
    <cellStyle name="Normal 6 5 2 9" xfId="3276" xr:uid="{959DD86E-AF85-412D-8B57-572EA1046DEA}"/>
    <cellStyle name="Normal 6 5 3" xfId="338" xr:uid="{2C644297-674C-4836-B7EB-9CC04EF6677F}"/>
    <cellStyle name="Normal 6 5 3 2" xfId="656" xr:uid="{DB0F0F31-410E-4E39-AA35-EDFECCD32AAA}"/>
    <cellStyle name="Normal 6 5 3 2 2" xfId="657" xr:uid="{740240F9-A399-4BCC-B879-E37C7EE50ECE}"/>
    <cellStyle name="Normal 6 5 3 2 2 2" xfId="1659" xr:uid="{ED231BFB-5CB5-4937-A3A0-079F7FE0FA0C}"/>
    <cellStyle name="Normal 6 5 3 2 2 2 2" xfId="1660" xr:uid="{4F527720-72DE-4553-86A2-1CE409F588E9}"/>
    <cellStyle name="Normal 6 5 3 2 2 3" xfId="1661" xr:uid="{62C0F55E-77F3-4184-BEC6-90D4332FB04E}"/>
    <cellStyle name="Normal 6 5 3 2 2 4" xfId="3277" xr:uid="{225B06B0-C487-49C5-AEF8-7A4E63AFE5F1}"/>
    <cellStyle name="Normal 6 5 3 2 3" xfId="1662" xr:uid="{F6F8F884-21F7-4708-8125-D59A744AB2CA}"/>
    <cellStyle name="Normal 6 5 3 2 3 2" xfId="1663" xr:uid="{4A4DA55F-D005-49AA-86D4-4CB2014B033F}"/>
    <cellStyle name="Normal 6 5 3 2 3 3" xfId="3278" xr:uid="{C4A8264F-E310-43D6-9E30-D5E1D3109B99}"/>
    <cellStyle name="Normal 6 5 3 2 3 4" xfId="3279" xr:uid="{680612E4-5518-43BD-89DA-BDEE1EE6F7BF}"/>
    <cellStyle name="Normal 6 5 3 2 4" xfId="1664" xr:uid="{66071023-A07F-453D-A56D-92BACAA430FA}"/>
    <cellStyle name="Normal 6 5 3 2 5" xfId="3280" xr:uid="{84D706C7-AECE-490A-9FC5-FC47820A8799}"/>
    <cellStyle name="Normal 6 5 3 2 6" xfId="3281" xr:uid="{DD9C9CA6-8C32-4913-8783-B26309855802}"/>
    <cellStyle name="Normal 6 5 3 3" xfId="658" xr:uid="{C2D9E298-E165-4F41-B9F7-29B4D9F1AA6B}"/>
    <cellStyle name="Normal 6 5 3 3 2" xfId="1665" xr:uid="{7D9CC426-C661-4E60-92EA-F10C8D92AB0A}"/>
    <cellStyle name="Normal 6 5 3 3 2 2" xfId="1666" xr:uid="{54C26472-5BA9-44D9-88D9-CBBF251F3769}"/>
    <cellStyle name="Normal 6 5 3 3 2 3" xfId="3282" xr:uid="{EA9F8FE1-C837-400F-8583-F2818F4FEA14}"/>
    <cellStyle name="Normal 6 5 3 3 2 4" xfId="3283" xr:uid="{AFC8A871-2997-4895-93DF-7E84DB9435C0}"/>
    <cellStyle name="Normal 6 5 3 3 3" xfId="1667" xr:uid="{646E216A-FEC6-4930-A143-1584D459203E}"/>
    <cellStyle name="Normal 6 5 3 3 4" xfId="3284" xr:uid="{D1C8A7E6-215E-46EF-ACBA-4BBAAF004E77}"/>
    <cellStyle name="Normal 6 5 3 3 5" xfId="3285" xr:uid="{8B9078FC-E566-4422-9DD1-F9B08BB7C86E}"/>
    <cellStyle name="Normal 6 5 3 4" xfId="1668" xr:uid="{885CFB5C-721A-4D52-85CE-E87C536FDA02}"/>
    <cellStyle name="Normal 6 5 3 4 2" xfId="1669" xr:uid="{F5449DED-488F-4C95-9845-674BAFB5A724}"/>
    <cellStyle name="Normal 6 5 3 4 3" xfId="3286" xr:uid="{69EB448D-B97E-40FF-999A-617A09913B15}"/>
    <cellStyle name="Normal 6 5 3 4 4" xfId="3287" xr:uid="{1C67D704-DFBD-49F8-BF1B-E899C1FACBDC}"/>
    <cellStyle name="Normal 6 5 3 5" xfId="1670" xr:uid="{112BE643-20FD-4E11-AEC5-CA5C8182779D}"/>
    <cellStyle name="Normal 6 5 3 5 2" xfId="3288" xr:uid="{3686509F-AA91-4B2E-BFA5-4BD9D3F633E6}"/>
    <cellStyle name="Normal 6 5 3 5 3" xfId="3289" xr:uid="{F078BC40-E9C4-4524-AA06-5EADE962CEB9}"/>
    <cellStyle name="Normal 6 5 3 5 4" xfId="3290" xr:uid="{1B8AED22-88A2-438C-BD44-A601DEA78AE5}"/>
    <cellStyle name="Normal 6 5 3 6" xfId="3291" xr:uid="{20C1CBB0-57A8-49C6-9CC7-A6B98E4F13F8}"/>
    <cellStyle name="Normal 6 5 3 7" xfId="3292" xr:uid="{D655CCAF-02EF-4DAF-93A5-5F5F125EB6B1}"/>
    <cellStyle name="Normal 6 5 3 8" xfId="3293" xr:uid="{4E599D86-8A39-4BC3-AFDE-A6DF00304949}"/>
    <cellStyle name="Normal 6 5 4" xfId="339" xr:uid="{2FA2ABED-07D8-4502-92C2-9EBB7508617F}"/>
    <cellStyle name="Normal 6 5 4 2" xfId="659" xr:uid="{6016E023-A386-4F69-BAB3-4E1AFDF31355}"/>
    <cellStyle name="Normal 6 5 4 2 2" xfId="660" xr:uid="{3D8B9757-CA3E-4AFB-B216-477CB9A8D1FD}"/>
    <cellStyle name="Normal 6 5 4 2 2 2" xfId="1671" xr:uid="{3B97DCD0-67D2-43E1-8EC3-60E4342F73CB}"/>
    <cellStyle name="Normal 6 5 4 2 2 3" xfId="3294" xr:uid="{15B0C395-C224-4537-BAFE-F2C3C582FDB0}"/>
    <cellStyle name="Normal 6 5 4 2 2 4" xfId="3295" xr:uid="{3531E51E-D457-4F01-877A-DDE1521A384D}"/>
    <cellStyle name="Normal 6 5 4 2 3" xfId="1672" xr:uid="{D7D9107C-A448-490A-9C81-EE6E46DCF823}"/>
    <cellStyle name="Normal 6 5 4 2 4" xfId="3296" xr:uid="{2012AAB5-7C16-4A22-A9FF-4EFA7CE8CFA6}"/>
    <cellStyle name="Normal 6 5 4 2 5" xfId="3297" xr:uid="{59A213E0-E671-44D4-BA02-97A6873B838B}"/>
    <cellStyle name="Normal 6 5 4 3" xfId="661" xr:uid="{7C3483C5-C7B9-47E2-ADBA-0A76E7F73B1D}"/>
    <cellStyle name="Normal 6 5 4 3 2" xfId="1673" xr:uid="{5D3656D8-AE37-4C1E-8BE4-E051863758C2}"/>
    <cellStyle name="Normal 6 5 4 3 3" xfId="3298" xr:uid="{97040AEF-341B-4385-88E7-082A08BCA7F6}"/>
    <cellStyle name="Normal 6 5 4 3 4" xfId="3299" xr:uid="{6FF690B1-E4F7-4C0B-BD89-0A51511037B8}"/>
    <cellStyle name="Normal 6 5 4 4" xfId="1674" xr:uid="{FE1178E6-5C76-4700-AF3C-10F77BABCC20}"/>
    <cellStyle name="Normal 6 5 4 4 2" xfId="3300" xr:uid="{6F0CDFB6-7E94-4C2F-8F7B-29DD62D5A9D5}"/>
    <cellStyle name="Normal 6 5 4 4 3" xfId="3301" xr:uid="{8429B142-87BD-43FD-8075-9934092E63DC}"/>
    <cellStyle name="Normal 6 5 4 4 4" xfId="3302" xr:uid="{F0394FFA-2E49-4096-8665-D17A312843AE}"/>
    <cellStyle name="Normal 6 5 4 5" xfId="3303" xr:uid="{F091F1F6-0D0B-4F39-9E14-045928CD09EC}"/>
    <cellStyle name="Normal 6 5 4 6" xfId="3304" xr:uid="{B72C5E6B-394D-47A7-A53C-244EB2A4C3AA}"/>
    <cellStyle name="Normal 6 5 4 7" xfId="3305" xr:uid="{25716251-6FE7-419C-8758-0FCEC57C8B91}"/>
    <cellStyle name="Normal 6 5 5" xfId="340" xr:uid="{64FA2313-7C8E-49A5-BF35-C6F6406DD159}"/>
    <cellStyle name="Normal 6 5 5 2" xfId="662" xr:uid="{AB121E0C-5BBC-4BAF-8D6C-9C0CC8F974DB}"/>
    <cellStyle name="Normal 6 5 5 2 2" xfId="1675" xr:uid="{EE5C1DD9-FADF-47E6-81A7-92D802835987}"/>
    <cellStyle name="Normal 6 5 5 2 3" xfId="3306" xr:uid="{434CD57D-AE22-4C79-AA23-FE5DD3DFFC83}"/>
    <cellStyle name="Normal 6 5 5 2 4" xfId="3307" xr:uid="{280B5A2B-2DBD-44B9-BC87-DFBE2F771C34}"/>
    <cellStyle name="Normal 6 5 5 3" xfId="1676" xr:uid="{5581C3C6-93AA-4FF6-AE3E-0C4260633331}"/>
    <cellStyle name="Normal 6 5 5 3 2" xfId="3308" xr:uid="{98356B28-F594-4C8F-830A-6BB34AC0F0ED}"/>
    <cellStyle name="Normal 6 5 5 3 3" xfId="3309" xr:uid="{32C11D22-CA31-4203-A5DD-E791A29AED9F}"/>
    <cellStyle name="Normal 6 5 5 3 4" xfId="3310" xr:uid="{DAB2BA7A-81EF-4F43-B19B-303C4710FBCF}"/>
    <cellStyle name="Normal 6 5 5 4" xfId="3311" xr:uid="{781012A5-415C-4D9C-9CD1-7A7DCE6E65B0}"/>
    <cellStyle name="Normal 6 5 5 5" xfId="3312" xr:uid="{0194A2B6-60E1-43BE-AA05-1205F4EAA772}"/>
    <cellStyle name="Normal 6 5 5 6" xfId="3313" xr:uid="{31805C75-9C60-4AF8-BDB6-22CBE8749A87}"/>
    <cellStyle name="Normal 6 5 6" xfId="663" xr:uid="{717ABE89-9DE3-49A3-8D02-F243344BEC3C}"/>
    <cellStyle name="Normal 6 5 6 2" xfId="1677" xr:uid="{FEFBBA9C-FE7B-4BF8-8232-F819FF6508E2}"/>
    <cellStyle name="Normal 6 5 6 2 2" xfId="3314" xr:uid="{FDDC455B-4AA6-4066-8EBB-CA085ED91CF2}"/>
    <cellStyle name="Normal 6 5 6 2 3" xfId="3315" xr:uid="{15C8CAD5-B347-4AA7-8C5A-7382C27669F1}"/>
    <cellStyle name="Normal 6 5 6 2 4" xfId="3316" xr:uid="{88EE26B4-58B9-48A3-8CA1-24A4C015F0D9}"/>
    <cellStyle name="Normal 6 5 6 3" xfId="3317" xr:uid="{469593B1-9262-41B0-A25D-1DFBEA3CFCDB}"/>
    <cellStyle name="Normal 6 5 6 4" xfId="3318" xr:uid="{216A3016-BCE2-4ED7-BB86-688A406CF6CB}"/>
    <cellStyle name="Normal 6 5 6 5" xfId="3319" xr:uid="{DB829902-1DA9-4449-9534-F72A7FF6BBA1}"/>
    <cellStyle name="Normal 6 5 7" xfId="1678" xr:uid="{AE1EC8D6-7BCC-4907-9277-C6AB3ACC7CB8}"/>
    <cellStyle name="Normal 6 5 7 2" xfId="3320" xr:uid="{9F74313B-F94E-4B87-A175-EA5D5CD63C6A}"/>
    <cellStyle name="Normal 6 5 7 3" xfId="3321" xr:uid="{AF9214A6-EBE5-4190-9981-84C9EBD00B80}"/>
    <cellStyle name="Normal 6 5 7 4" xfId="3322" xr:uid="{A9A922E3-DD4F-4A37-9FDD-10138A7611A7}"/>
    <cellStyle name="Normal 6 5 8" xfId="3323" xr:uid="{6A29875C-F5C2-492F-A66A-35D96EA8E536}"/>
    <cellStyle name="Normal 6 5 8 2" xfId="3324" xr:uid="{05D28294-24D8-4F43-B1C9-DF2F2E68478E}"/>
    <cellStyle name="Normal 6 5 8 3" xfId="3325" xr:uid="{DF6BFE6D-A138-4CB3-81C5-01B9CC5091A7}"/>
    <cellStyle name="Normal 6 5 8 4" xfId="3326" xr:uid="{4719B2E7-6FF8-48AF-86BF-9DBE96297E8A}"/>
    <cellStyle name="Normal 6 5 9" xfId="3327" xr:uid="{1B71D052-BEB7-4E9E-81CE-804A2E7F310A}"/>
    <cellStyle name="Normal 6 6" xfId="125" xr:uid="{E282C3E6-F0FF-490A-A390-25484FF93362}"/>
    <cellStyle name="Normal 6 6 2" xfId="126" xr:uid="{F37DB6AE-DD49-4F1E-AB7E-01289EB0023A}"/>
    <cellStyle name="Normal 6 6 2 2" xfId="341" xr:uid="{E68B9AF5-697C-4A89-8484-17E9733A773E}"/>
    <cellStyle name="Normal 6 6 2 2 2" xfId="664" xr:uid="{CFE7298D-1558-4504-BD05-CD0881C12799}"/>
    <cellStyle name="Normal 6 6 2 2 2 2" xfId="1679" xr:uid="{043C354A-0BDC-4AB9-A162-4113F99200D8}"/>
    <cellStyle name="Normal 6 6 2 2 2 3" xfId="3328" xr:uid="{9C075FD5-EA42-4D91-8FA5-E072912A7928}"/>
    <cellStyle name="Normal 6 6 2 2 2 4" xfId="3329" xr:uid="{123EF290-3BA6-4927-A98A-7539511E0501}"/>
    <cellStyle name="Normal 6 6 2 2 3" xfId="1680" xr:uid="{1AF2179D-FE54-45FB-9FD4-A6228AB5D52A}"/>
    <cellStyle name="Normal 6 6 2 2 3 2" xfId="3330" xr:uid="{0C102FE7-DD43-44C4-97F2-039062824832}"/>
    <cellStyle name="Normal 6 6 2 2 3 3" xfId="3331" xr:uid="{9E984E2F-ABE0-425B-B47D-70ACA73A72DC}"/>
    <cellStyle name="Normal 6 6 2 2 3 4" xfId="3332" xr:uid="{813F4994-D88C-4180-BB0F-9E3EAADE059F}"/>
    <cellStyle name="Normal 6 6 2 2 4" xfId="3333" xr:uid="{AE99BEC0-E09A-431F-A42A-F2B9E43FE02A}"/>
    <cellStyle name="Normal 6 6 2 2 5" xfId="3334" xr:uid="{756ECE48-EDC6-4D7E-B95A-9C43FABAA927}"/>
    <cellStyle name="Normal 6 6 2 2 6" xfId="3335" xr:uid="{543E6203-1667-4073-8B78-DA8FACB7A446}"/>
    <cellStyle name="Normal 6 6 2 3" xfId="665" xr:uid="{7687CC87-9271-4A88-9213-9468C4FA1E3E}"/>
    <cellStyle name="Normal 6 6 2 3 2" xfId="1681" xr:uid="{A10EDD31-A391-4E4B-9B3D-1471E008FC8E}"/>
    <cellStyle name="Normal 6 6 2 3 2 2" xfId="3336" xr:uid="{EBE2A6AD-BDA8-4B3C-B63F-4D7E9A014085}"/>
    <cellStyle name="Normal 6 6 2 3 2 3" xfId="3337" xr:uid="{35D4D20F-E1C6-45D0-9A52-4F89AA372A72}"/>
    <cellStyle name="Normal 6 6 2 3 2 4" xfId="3338" xr:uid="{0B519B1E-AAA3-400E-9922-DDC710AFDB7B}"/>
    <cellStyle name="Normal 6 6 2 3 3" xfId="3339" xr:uid="{C6F87423-2069-4D84-944D-25F6BDAA09AA}"/>
    <cellStyle name="Normal 6 6 2 3 4" xfId="3340" xr:uid="{162FDEF3-1996-44F5-B1C3-F48197D911F6}"/>
    <cellStyle name="Normal 6 6 2 3 5" xfId="3341" xr:uid="{00DF3A62-3ADA-44ED-83CE-5D69A19658B8}"/>
    <cellStyle name="Normal 6 6 2 4" xfId="1682" xr:uid="{96E2F2CA-71E4-4406-961E-27090E697B34}"/>
    <cellStyle name="Normal 6 6 2 4 2" xfId="3342" xr:uid="{E1654051-67AE-414D-921B-7152D130A3E2}"/>
    <cellStyle name="Normal 6 6 2 4 3" xfId="3343" xr:uid="{6D567C2D-14E5-4BAF-8696-68687A32B57C}"/>
    <cellStyle name="Normal 6 6 2 4 4" xfId="3344" xr:uid="{5C9FFE03-FE33-4C86-A89B-9C2C63E480D4}"/>
    <cellStyle name="Normal 6 6 2 5" xfId="3345" xr:uid="{550F9021-E81E-49ED-9685-4283D76417A5}"/>
    <cellStyle name="Normal 6 6 2 5 2" xfId="3346" xr:uid="{C1D09AC5-8DDA-49A9-8C73-D684027D6579}"/>
    <cellStyle name="Normal 6 6 2 5 3" xfId="3347" xr:uid="{EB1E57EF-BE5D-4E58-B96D-D80F547D9D23}"/>
    <cellStyle name="Normal 6 6 2 5 4" xfId="3348" xr:uid="{C21B9395-B729-4AC6-AA23-1B2A9CB40E54}"/>
    <cellStyle name="Normal 6 6 2 6" xfId="3349" xr:uid="{620AE0E1-FA90-4F2D-9F32-7843BB6F7194}"/>
    <cellStyle name="Normal 6 6 2 7" xfId="3350" xr:uid="{D14C3CBC-4D27-4BA6-9B4E-628106F3E0C9}"/>
    <cellStyle name="Normal 6 6 2 8" xfId="3351" xr:uid="{6DBEE010-F580-45BF-B851-B2D42C08F1F2}"/>
    <cellStyle name="Normal 6 6 3" xfId="342" xr:uid="{06FF65AB-EC1F-4122-9EA3-6297382F4D74}"/>
    <cellStyle name="Normal 6 6 3 2" xfId="666" xr:uid="{700AAF1C-7DEB-4949-848C-83C91D5F438A}"/>
    <cellStyle name="Normal 6 6 3 2 2" xfId="667" xr:uid="{B46A2CD2-585E-423D-A21C-8459B2EF5493}"/>
    <cellStyle name="Normal 6 6 3 2 3" xfId="3352" xr:uid="{48FE0685-BF66-426B-B458-B10FB1FF4BBB}"/>
    <cellStyle name="Normal 6 6 3 2 4" xfId="3353" xr:uid="{019DD75F-7E84-47FD-AF1C-04B064051BD4}"/>
    <cellStyle name="Normal 6 6 3 3" xfId="668" xr:uid="{B9C9B84E-C97A-473A-8177-664BD7992F11}"/>
    <cellStyle name="Normal 6 6 3 3 2" xfId="3354" xr:uid="{FC72B330-5C03-42B5-96F1-0A8351EE5A3F}"/>
    <cellStyle name="Normal 6 6 3 3 3" xfId="3355" xr:uid="{2B77A019-BAA3-4896-8D10-A73386BBBE36}"/>
    <cellStyle name="Normal 6 6 3 3 4" xfId="3356" xr:uid="{22D0028B-DC55-418F-B6AB-F97B2062E5EA}"/>
    <cellStyle name="Normal 6 6 3 4" xfId="3357" xr:uid="{F98EA6E1-3BC6-4629-8984-34A94034AD6A}"/>
    <cellStyle name="Normal 6 6 3 5" xfId="3358" xr:uid="{E7B4FCA8-FEEB-49DF-9369-D0676EE22219}"/>
    <cellStyle name="Normal 6 6 3 6" xfId="3359" xr:uid="{20FAA902-B63D-4512-871A-27D18B396944}"/>
    <cellStyle name="Normal 6 6 4" xfId="343" xr:uid="{43E83616-5D8F-4E51-85FD-753C11B28F74}"/>
    <cellStyle name="Normal 6 6 4 2" xfId="669" xr:uid="{2DDD1738-CBC3-4293-9435-449663B5DDE4}"/>
    <cellStyle name="Normal 6 6 4 2 2" xfId="3360" xr:uid="{E0EE1FE8-BB1D-420F-9B78-9D1005B2A583}"/>
    <cellStyle name="Normal 6 6 4 2 3" xfId="3361" xr:uid="{C6E321C8-D2D7-4EAA-B2CA-30D991F53DBD}"/>
    <cellStyle name="Normal 6 6 4 2 4" xfId="3362" xr:uid="{85D15D64-97E6-468F-B040-E8B46A50944F}"/>
    <cellStyle name="Normal 6 6 4 3" xfId="3363" xr:uid="{F4AA23C4-6F61-4562-95C3-7584B3BCE191}"/>
    <cellStyle name="Normal 6 6 4 4" xfId="3364" xr:uid="{1EB83E86-D183-4950-A6BC-FF542C1436C1}"/>
    <cellStyle name="Normal 6 6 4 5" xfId="3365" xr:uid="{B31AB018-5967-4E08-88B0-B847A9588986}"/>
    <cellStyle name="Normal 6 6 5" xfId="670" xr:uid="{99905102-25F0-4318-9283-F92BDE648DBB}"/>
    <cellStyle name="Normal 6 6 5 2" xfId="3366" xr:uid="{BECE8F89-E805-493F-9C9B-8B2945ED8B3A}"/>
    <cellStyle name="Normal 6 6 5 3" xfId="3367" xr:uid="{F8051380-FCEF-4668-9257-C0525D3E510C}"/>
    <cellStyle name="Normal 6 6 5 4" xfId="3368" xr:uid="{EFDA5847-D1CC-4165-9C44-C813B810EF11}"/>
    <cellStyle name="Normal 6 6 6" xfId="3369" xr:uid="{5B3E5C9D-C47D-49A8-BD56-05087AF1C03A}"/>
    <cellStyle name="Normal 6 6 6 2" xfId="3370" xr:uid="{53040A5A-893F-407D-90C1-2041096A3CD2}"/>
    <cellStyle name="Normal 6 6 6 3" xfId="3371" xr:uid="{2ED0BA1A-01AD-431F-8F8C-DB1F317DBC23}"/>
    <cellStyle name="Normal 6 6 6 4" xfId="3372" xr:uid="{6843C203-A273-4D61-8556-3F0358694D39}"/>
    <cellStyle name="Normal 6 6 7" xfId="3373" xr:uid="{B950E21D-AB02-4151-86A3-0F629DE5836F}"/>
    <cellStyle name="Normal 6 6 8" xfId="3374" xr:uid="{E39114C7-E869-4DA9-98CF-6474FDCBA511}"/>
    <cellStyle name="Normal 6 6 9" xfId="3375" xr:uid="{38D66C5F-BAB2-41C7-9B9B-1F61B35D0DC6}"/>
    <cellStyle name="Normal 6 7" xfId="127" xr:uid="{FE55D8AC-832F-49B6-AAE7-BFF8D9BDC676}"/>
    <cellStyle name="Normal 6 7 2" xfId="344" xr:uid="{3145460C-0020-43FB-8BDA-A6E8FB60A4A1}"/>
    <cellStyle name="Normal 6 7 2 2" xfId="671" xr:uid="{1FA939FF-4148-4DC3-81B8-1C838260E52F}"/>
    <cellStyle name="Normal 6 7 2 2 2" xfId="1683" xr:uid="{B6320878-5182-4352-830C-1056AE11BF6C}"/>
    <cellStyle name="Normal 6 7 2 2 2 2" xfId="1684" xr:uid="{F520B898-3E55-437F-81FB-3F905510CB73}"/>
    <cellStyle name="Normal 6 7 2 2 3" xfId="1685" xr:uid="{020AABF6-35D9-4E63-9BEF-A03003D055F2}"/>
    <cellStyle name="Normal 6 7 2 2 4" xfId="3376" xr:uid="{73B407D9-6C8E-4A8D-AC38-6B72A18B3EEE}"/>
    <cellStyle name="Normal 6 7 2 3" xfId="1686" xr:uid="{561F23BA-FFDF-4620-91A5-47EA1CD3E531}"/>
    <cellStyle name="Normal 6 7 2 3 2" xfId="1687" xr:uid="{D005C235-7DF2-4BE7-A0E6-FA2E6ABF45B4}"/>
    <cellStyle name="Normal 6 7 2 3 3" xfId="3377" xr:uid="{F3A5E0CB-BB01-4167-B304-BE93AC2412C4}"/>
    <cellStyle name="Normal 6 7 2 3 4" xfId="3378" xr:uid="{4840810E-257C-4BB1-8248-330F9FC5672C}"/>
    <cellStyle name="Normal 6 7 2 4" xfId="1688" xr:uid="{084685B5-2E2B-4E14-BBC4-CC0F8D5457DF}"/>
    <cellStyle name="Normal 6 7 2 5" xfId="3379" xr:uid="{FAA8271C-D586-4D6F-A8AC-B6D4C5006B3E}"/>
    <cellStyle name="Normal 6 7 2 6" xfId="3380" xr:uid="{939A36CA-78B2-4511-BD7F-DCC79E7DDC40}"/>
    <cellStyle name="Normal 6 7 3" xfId="672" xr:uid="{EDCAB0E0-3E4C-498B-B00C-985764ABC704}"/>
    <cellStyle name="Normal 6 7 3 2" xfId="1689" xr:uid="{C658EEE8-345A-4CFC-9530-70CA4D58EDAF}"/>
    <cellStyle name="Normal 6 7 3 2 2" xfId="1690" xr:uid="{0F83A234-4199-43A9-B088-3E8A2CEFA9C4}"/>
    <cellStyle name="Normal 6 7 3 2 3" xfId="3381" xr:uid="{D1D7BC03-536A-4D95-A24E-0E3C67EF334E}"/>
    <cellStyle name="Normal 6 7 3 2 4" xfId="3382" xr:uid="{08991528-CC44-42C8-9628-DB1E444E8963}"/>
    <cellStyle name="Normal 6 7 3 3" xfId="1691" xr:uid="{89090997-3D32-447A-B43C-F030B1F08834}"/>
    <cellStyle name="Normal 6 7 3 4" xfId="3383" xr:uid="{DC34FA6C-E272-4BB5-A6CB-B4332CEDEAE1}"/>
    <cellStyle name="Normal 6 7 3 5" xfId="3384" xr:uid="{9C1F2E4C-5BEF-4391-B02B-7B5DD32E0B4D}"/>
    <cellStyle name="Normal 6 7 4" xfId="1692" xr:uid="{D18FD036-E574-4EC6-95D9-790736DACB45}"/>
    <cellStyle name="Normal 6 7 4 2" xfId="1693" xr:uid="{36FE62C6-C5BB-4196-89ED-7A42BFE867BA}"/>
    <cellStyle name="Normal 6 7 4 3" xfId="3385" xr:uid="{D094D0A2-319D-468D-A27C-6DD894E09BFD}"/>
    <cellStyle name="Normal 6 7 4 4" xfId="3386" xr:uid="{F7719EDD-3D24-4642-BC63-5E15DB7A669A}"/>
    <cellStyle name="Normal 6 7 5" xfId="1694" xr:uid="{503C6FA4-8360-4C99-A1EF-4AA1B8BF8FF9}"/>
    <cellStyle name="Normal 6 7 5 2" xfId="3387" xr:uid="{A6FFF533-BC91-43BC-876D-82541115E279}"/>
    <cellStyle name="Normal 6 7 5 3" xfId="3388" xr:uid="{F2513F01-7ED6-4999-BC17-514D7D9D489F}"/>
    <cellStyle name="Normal 6 7 5 4" xfId="3389" xr:uid="{3FEA71AD-2623-49B5-89D2-F1D8A22950DC}"/>
    <cellStyle name="Normal 6 7 6" xfId="3390" xr:uid="{B29AC05B-A1AE-4C5A-9888-E60A5E5D6761}"/>
    <cellStyle name="Normal 6 7 7" xfId="3391" xr:uid="{564C4EB7-FFE5-4B93-827E-D0BD9EAD5987}"/>
    <cellStyle name="Normal 6 7 8" xfId="3392" xr:uid="{4088C907-28FE-49E7-8CD4-7BB1E9BC064D}"/>
    <cellStyle name="Normal 6 8" xfId="345" xr:uid="{5ACCAF4A-7486-4B6F-A543-16DD88BC1DEF}"/>
    <cellStyle name="Normal 6 8 2" xfId="673" xr:uid="{B38F41B3-420C-4A53-9AC1-34B152D91C24}"/>
    <cellStyle name="Normal 6 8 2 2" xfId="674" xr:uid="{F605278C-742C-41E7-BBE9-E4451161D6F4}"/>
    <cellStyle name="Normal 6 8 2 2 2" xfId="1695" xr:uid="{84B2B3C7-4483-444C-8110-4E9686848E93}"/>
    <cellStyle name="Normal 6 8 2 2 3" xfId="3393" xr:uid="{41D68734-DB27-485E-8A2D-C2F74C426C18}"/>
    <cellStyle name="Normal 6 8 2 2 4" xfId="3394" xr:uid="{71F1A5B0-D934-47B6-962A-E3EABD36ED82}"/>
    <cellStyle name="Normal 6 8 2 3" xfId="1696" xr:uid="{381C80B8-A989-4EA0-A94A-9E61CF215F51}"/>
    <cellStyle name="Normal 6 8 2 4" xfId="3395" xr:uid="{6BA503C0-9251-4078-B6D7-2D5BDF1FA608}"/>
    <cellStyle name="Normal 6 8 2 5" xfId="3396" xr:uid="{C7A1A98C-E8BF-4ED0-8147-7D2F06973695}"/>
    <cellStyle name="Normal 6 8 3" xfId="675" xr:uid="{1C00E532-BB07-439F-B86E-A55CB6E7CFB8}"/>
    <cellStyle name="Normal 6 8 3 2" xfId="1697" xr:uid="{C0DEEE36-3410-4C07-9D02-95C68AB10CFB}"/>
    <cellStyle name="Normal 6 8 3 3" xfId="3397" xr:uid="{B530DC1F-6F9F-435E-98C9-8BDA0ED2187C}"/>
    <cellStyle name="Normal 6 8 3 4" xfId="3398" xr:uid="{1489460B-4825-48C8-958D-EAAFC31C6486}"/>
    <cellStyle name="Normal 6 8 4" xfId="1698" xr:uid="{2BA2FE52-F7E3-45B1-934B-55D5A3B1CFED}"/>
    <cellStyle name="Normal 6 8 4 2" xfId="3399" xr:uid="{6A2820FD-2A59-4BAD-B6D3-718ED2520FE6}"/>
    <cellStyle name="Normal 6 8 4 3" xfId="3400" xr:uid="{056CD579-014B-446A-8BFC-2111F1629245}"/>
    <cellStyle name="Normal 6 8 4 4" xfId="3401" xr:uid="{1237D99D-AEDF-41F6-B07A-1DF16A276712}"/>
    <cellStyle name="Normal 6 8 5" xfId="3402" xr:uid="{D2B06C26-96CC-4C49-B106-B9EC6481668E}"/>
    <cellStyle name="Normal 6 8 6" xfId="3403" xr:uid="{F890CE1F-36D3-4C7C-9E19-36F8DD76B538}"/>
    <cellStyle name="Normal 6 8 7" xfId="3404" xr:uid="{2E5C4729-1D74-48AD-9AFD-83536493EC35}"/>
    <cellStyle name="Normal 6 9" xfId="346" xr:uid="{5D423514-7286-49CA-8C11-CD679DD3AE01}"/>
    <cellStyle name="Normal 6 9 2" xfId="676" xr:uid="{BF951E8A-E4C7-40A2-89B5-43E594BF9455}"/>
    <cellStyle name="Normal 6 9 2 2" xfId="1699" xr:uid="{FFDB05E1-DA13-4881-84CE-98D45F5A0940}"/>
    <cellStyle name="Normal 6 9 2 3" xfId="3405" xr:uid="{32713B47-91FF-4D7A-BBA2-332832984F0E}"/>
    <cellStyle name="Normal 6 9 2 4" xfId="3406" xr:uid="{D377FA43-D9B9-467C-8951-EE809E0C3ED2}"/>
    <cellStyle name="Normal 6 9 3" xfId="1700" xr:uid="{531C6097-17CA-47B7-8B23-60E3A8CC9829}"/>
    <cellStyle name="Normal 6 9 3 2" xfId="3407" xr:uid="{0718D13D-2F35-41E6-B048-6939878493FC}"/>
    <cellStyle name="Normal 6 9 3 3" xfId="3408" xr:uid="{10FCA37C-6F9C-4D7D-9517-5E73BE29E1E9}"/>
    <cellStyle name="Normal 6 9 3 4" xfId="3409" xr:uid="{48ABD032-28F2-48C5-98EC-74BA5F45A8F3}"/>
    <cellStyle name="Normal 6 9 4" xfId="3410" xr:uid="{50DF3957-84F3-4940-892E-37339C9C4BD5}"/>
    <cellStyle name="Normal 6 9 5" xfId="3411" xr:uid="{26E6BE68-CA79-437B-BF8C-C91C56AB314E}"/>
    <cellStyle name="Normal 6 9 6" xfId="3412" xr:uid="{71083F5C-1BDA-4F2E-A4DA-A652592129CE}"/>
    <cellStyle name="Normal 7" xfId="128" xr:uid="{A8965EA0-A819-44E8-9E27-C3F672B8AC43}"/>
    <cellStyle name="Normal 7 10" xfId="1701" xr:uid="{6B0A5199-9221-4B5D-81CB-270091698903}"/>
    <cellStyle name="Normal 7 10 2" xfId="3413" xr:uid="{9DA823B4-A169-4554-B8CA-FA151322C0C2}"/>
    <cellStyle name="Normal 7 10 3" xfId="3414" xr:uid="{F6478A8E-E87D-4521-B3A5-7629C3738487}"/>
    <cellStyle name="Normal 7 10 4" xfId="3415" xr:uid="{442C378C-C4D2-44F5-9E1D-AFA52522DC16}"/>
    <cellStyle name="Normal 7 11" xfId="3416" xr:uid="{63048BEE-6843-4EAE-99A1-549EB9F6CF1E}"/>
    <cellStyle name="Normal 7 11 2" xfId="3417" xr:uid="{B9B97632-F66F-43ED-A084-1D2A8D4847FF}"/>
    <cellStyle name="Normal 7 11 3" xfId="3418" xr:uid="{CE6E34F2-4457-4F16-8355-FFC384458273}"/>
    <cellStyle name="Normal 7 11 4" xfId="3419" xr:uid="{9FC60700-02A4-4C07-A581-5C940A6787AA}"/>
    <cellStyle name="Normal 7 12" xfId="3420" xr:uid="{F8C7D9DE-E44C-47D5-9E41-A79B771164CE}"/>
    <cellStyle name="Normal 7 12 2" xfId="3421" xr:uid="{82BA3BA1-FC14-40EE-9863-61C3AB7A116D}"/>
    <cellStyle name="Normal 7 13" xfId="3422" xr:uid="{FBBA403E-FEF2-42C5-9D2A-AAB06777D026}"/>
    <cellStyle name="Normal 7 14" xfId="3423" xr:uid="{A452A393-BA7C-4EC7-8950-43FC09F9C09B}"/>
    <cellStyle name="Normal 7 15" xfId="3424" xr:uid="{7A3C58C1-C412-4D44-ABF9-1BD5359587DA}"/>
    <cellStyle name="Normal 7 2" xfId="129" xr:uid="{8ACC310C-EC81-4A56-A60E-C8221BADD9E8}"/>
    <cellStyle name="Normal 7 2 10" xfId="3425" xr:uid="{69E93288-E543-4F60-97ED-D0322C65BA5F}"/>
    <cellStyle name="Normal 7 2 11" xfId="3426" xr:uid="{AEA839A7-DD88-4C71-9034-5E074C4E2C55}"/>
    <cellStyle name="Normal 7 2 2" xfId="130" xr:uid="{32EA97B8-12F9-42C9-A709-74A34627E638}"/>
    <cellStyle name="Normal 7 2 2 2" xfId="131" xr:uid="{6045C2E9-B7C0-4571-AAA8-FE422350CF02}"/>
    <cellStyle name="Normal 7 2 2 2 2" xfId="347" xr:uid="{2132F009-2171-49A9-8320-5C05930C5FEC}"/>
    <cellStyle name="Normal 7 2 2 2 2 2" xfId="677" xr:uid="{54CFADB1-3EB5-464C-A5B2-D914E42006E1}"/>
    <cellStyle name="Normal 7 2 2 2 2 2 2" xfId="678" xr:uid="{BF252336-C68D-4B91-9825-3264306EFD33}"/>
    <cellStyle name="Normal 7 2 2 2 2 2 2 2" xfId="1702" xr:uid="{960B47D0-93D3-4937-9000-2ABB2E7D8A95}"/>
    <cellStyle name="Normal 7 2 2 2 2 2 2 2 2" xfId="1703" xr:uid="{E983B047-BFF6-4A67-9DE1-FF2F890007B5}"/>
    <cellStyle name="Normal 7 2 2 2 2 2 2 3" xfId="1704" xr:uid="{6CA10B89-37E9-47E0-85DB-879C579E06CF}"/>
    <cellStyle name="Normal 7 2 2 2 2 2 3" xfId="1705" xr:uid="{62A6B33A-E171-4E2A-BA8E-0B05B086BF50}"/>
    <cellStyle name="Normal 7 2 2 2 2 2 3 2" xfId="1706" xr:uid="{5D19CC23-619F-4E62-8CA1-3FC8FF24A968}"/>
    <cellStyle name="Normal 7 2 2 2 2 2 4" xfId="1707" xr:uid="{E7C517CB-1F8D-49B2-A9EF-540A9B81B342}"/>
    <cellStyle name="Normal 7 2 2 2 2 3" xfId="679" xr:uid="{DC1DB32C-B9B5-4486-A368-A6BF6652B709}"/>
    <cellStyle name="Normal 7 2 2 2 2 3 2" xfId="1708" xr:uid="{157CF814-E46B-421E-AB05-1BA7C8DADCD0}"/>
    <cellStyle name="Normal 7 2 2 2 2 3 2 2" xfId="1709" xr:uid="{4798BFB1-E159-4C35-870D-C25142E5BC99}"/>
    <cellStyle name="Normal 7 2 2 2 2 3 3" xfId="1710" xr:uid="{2434B9D5-9467-44D2-8A96-AC9E55179F80}"/>
    <cellStyle name="Normal 7 2 2 2 2 3 4" xfId="3427" xr:uid="{D2608167-6CEF-456E-8C2B-2D24CCCFF39C}"/>
    <cellStyle name="Normal 7 2 2 2 2 4" xfId="1711" xr:uid="{2107BD60-0CBC-4855-B53C-CF9E58F1F464}"/>
    <cellStyle name="Normal 7 2 2 2 2 4 2" xfId="1712" xr:uid="{6EDF3BAF-0FDF-4F53-85C6-3EE2AF312DF5}"/>
    <cellStyle name="Normal 7 2 2 2 2 5" xfId="1713" xr:uid="{BF7C7BA7-130E-4A41-A15E-CAA922056F39}"/>
    <cellStyle name="Normal 7 2 2 2 2 6" xfId="3428" xr:uid="{7B49C4BA-92F4-4CA2-850F-EA746D0A3A0D}"/>
    <cellStyle name="Normal 7 2 2 2 3" xfId="348" xr:uid="{ACE5E7FB-9091-48B4-95AE-E50955A1F6D6}"/>
    <cellStyle name="Normal 7 2 2 2 3 2" xfId="680" xr:uid="{65D8E4EA-7587-45EB-B4BF-2A03C9A29016}"/>
    <cellStyle name="Normal 7 2 2 2 3 2 2" xfId="681" xr:uid="{6BA9BBC7-2A7A-4E37-9291-727B7325E2D3}"/>
    <cellStyle name="Normal 7 2 2 2 3 2 2 2" xfId="1714" xr:uid="{0E4BA464-DE0A-482A-BB7E-DCA458E58B7B}"/>
    <cellStyle name="Normal 7 2 2 2 3 2 2 2 2" xfId="1715" xr:uid="{32F5A3C2-BDAC-4688-A593-0F93EEF6DEB7}"/>
    <cellStyle name="Normal 7 2 2 2 3 2 2 3" xfId="1716" xr:uid="{3D45E378-24D7-4A9D-B489-3D39E531DBB2}"/>
    <cellStyle name="Normal 7 2 2 2 3 2 3" xfId="1717" xr:uid="{8ACF8E24-9354-4C74-AA5E-76F08ED7E414}"/>
    <cellStyle name="Normal 7 2 2 2 3 2 3 2" xfId="1718" xr:uid="{87DCA298-2590-4CE9-B3A0-60FD96FB6DB4}"/>
    <cellStyle name="Normal 7 2 2 2 3 2 4" xfId="1719" xr:uid="{1D70B87B-3B50-4AAB-A837-352E5A672270}"/>
    <cellStyle name="Normal 7 2 2 2 3 3" xfId="682" xr:uid="{A3E2AC48-D41D-4D89-BDAE-AE404B44657B}"/>
    <cellStyle name="Normal 7 2 2 2 3 3 2" xfId="1720" xr:uid="{D8216CF6-9E2A-4339-B3A5-F35145E573C3}"/>
    <cellStyle name="Normal 7 2 2 2 3 3 2 2" xfId="1721" xr:uid="{55A0FE67-093E-4EF4-B87F-A380C06B2482}"/>
    <cellStyle name="Normal 7 2 2 2 3 3 3" xfId="1722" xr:uid="{1EB1B73E-2D73-4772-BF27-A8BA4E1719AF}"/>
    <cellStyle name="Normal 7 2 2 2 3 4" xfId="1723" xr:uid="{22F7A442-A9EB-4C26-97D2-31908C00BB9C}"/>
    <cellStyle name="Normal 7 2 2 2 3 4 2" xfId="1724" xr:uid="{F85CCAA5-7113-4FE3-B90A-9192EB0BE934}"/>
    <cellStyle name="Normal 7 2 2 2 3 5" xfId="1725" xr:uid="{9AB6CBC2-5F13-4AD2-A895-1BECC7ED044E}"/>
    <cellStyle name="Normal 7 2 2 2 4" xfId="683" xr:uid="{E46E7639-8BED-4C21-86D9-2E212CB4D9E8}"/>
    <cellStyle name="Normal 7 2 2 2 4 2" xfId="684" xr:uid="{B3D26A77-602E-4F7C-A6AC-E418ED71D6D8}"/>
    <cellStyle name="Normal 7 2 2 2 4 2 2" xfId="1726" xr:uid="{DB166F29-CDE9-4A75-B1E9-2BA074146D7B}"/>
    <cellStyle name="Normal 7 2 2 2 4 2 2 2" xfId="1727" xr:uid="{950F47D1-A28C-45DA-AE54-2E4984E9B49E}"/>
    <cellStyle name="Normal 7 2 2 2 4 2 3" xfId="1728" xr:uid="{B38736B9-83C3-48F0-9727-27DC98013A51}"/>
    <cellStyle name="Normal 7 2 2 2 4 3" xfId="1729" xr:uid="{3CE46C92-C207-4039-B360-0035DACD1666}"/>
    <cellStyle name="Normal 7 2 2 2 4 3 2" xfId="1730" xr:uid="{A4CDBAD7-F986-4FBF-835A-ECBC4B80FC1A}"/>
    <cellStyle name="Normal 7 2 2 2 4 4" xfId="1731" xr:uid="{4BF7A5A0-116D-4686-BAEA-FFEDC9B86369}"/>
    <cellStyle name="Normal 7 2 2 2 5" xfId="685" xr:uid="{FC3757A5-CD0A-418F-BFCD-3CA7A2631C74}"/>
    <cellStyle name="Normal 7 2 2 2 5 2" xfId="1732" xr:uid="{6D7358CF-B0E7-4F86-AE51-9729A565CC47}"/>
    <cellStyle name="Normal 7 2 2 2 5 2 2" xfId="1733" xr:uid="{9B4145EA-0840-41E4-8718-33CAB6607586}"/>
    <cellStyle name="Normal 7 2 2 2 5 3" xfId="1734" xr:uid="{5325911C-0357-46F5-BFC4-BB594F3C7ED8}"/>
    <cellStyle name="Normal 7 2 2 2 5 4" xfId="3429" xr:uid="{81B4AB39-007E-4ED8-B8A5-1CD0B151CF11}"/>
    <cellStyle name="Normal 7 2 2 2 6" xfId="1735" xr:uid="{2CC42CE1-B6B8-4299-BA8D-D68D43A90AE3}"/>
    <cellStyle name="Normal 7 2 2 2 6 2" xfId="1736" xr:uid="{BB45ABB7-E885-4922-BD0C-8B8CA9E0BB0A}"/>
    <cellStyle name="Normal 7 2 2 2 7" xfId="1737" xr:uid="{34F24E70-4D01-4C3E-A5D9-2375BFCF1622}"/>
    <cellStyle name="Normal 7 2 2 2 8" xfId="3430" xr:uid="{D5C7B553-EC57-4424-B870-48A317228FFA}"/>
    <cellStyle name="Normal 7 2 2 3" xfId="349" xr:uid="{71EBC3E6-6C62-4615-9B21-6732FA7D5237}"/>
    <cellStyle name="Normal 7 2 2 3 2" xfId="686" xr:uid="{8F88894F-A797-45F8-AF69-73BA449252D3}"/>
    <cellStyle name="Normal 7 2 2 3 2 2" xfId="687" xr:uid="{FC2AD7F4-9367-4166-8F75-4B58C761AA89}"/>
    <cellStyle name="Normal 7 2 2 3 2 2 2" xfId="1738" xr:uid="{916F0BC9-AFB2-4CF3-9BB1-9C4C2CCA3FB7}"/>
    <cellStyle name="Normal 7 2 2 3 2 2 2 2" xfId="1739" xr:uid="{D2661471-532B-4C95-A423-CC0E18C8BF17}"/>
    <cellStyle name="Normal 7 2 2 3 2 2 3" xfId="1740" xr:uid="{CB191AB0-C40F-487C-8E5B-E7A29C3BBD14}"/>
    <cellStyle name="Normal 7 2 2 3 2 3" xfId="1741" xr:uid="{48309151-4A03-4419-9722-80BD8C3F636D}"/>
    <cellStyle name="Normal 7 2 2 3 2 3 2" xfId="1742" xr:uid="{FB04A326-D953-4C96-86D9-1E98DB1DEE5C}"/>
    <cellStyle name="Normal 7 2 2 3 2 4" xfId="1743" xr:uid="{107CCCBA-9C03-4536-B28E-E3E4888F615B}"/>
    <cellStyle name="Normal 7 2 2 3 3" xfId="688" xr:uid="{57115B8C-489F-4B13-8FEC-D449403BD75E}"/>
    <cellStyle name="Normal 7 2 2 3 3 2" xfId="1744" xr:uid="{B5EACDFA-6BF5-4B75-8EE3-2CDD36C74658}"/>
    <cellStyle name="Normal 7 2 2 3 3 2 2" xfId="1745" xr:uid="{5DB75B10-A8C1-4CC4-B3CB-44B3B49DD864}"/>
    <cellStyle name="Normal 7 2 2 3 3 3" xfId="1746" xr:uid="{E9D18D3F-2C6D-4802-9E0A-B85AF2EFD476}"/>
    <cellStyle name="Normal 7 2 2 3 3 4" xfId="3431" xr:uid="{D97BF375-91F1-43CD-A1F6-6AF3ECCCDB6C}"/>
    <cellStyle name="Normal 7 2 2 3 4" xfId="1747" xr:uid="{33AFB6DA-4F3C-427D-8A89-3AB95981F651}"/>
    <cellStyle name="Normal 7 2 2 3 4 2" xfId="1748" xr:uid="{A940EF05-9B6A-41F2-8A26-D165E4164FAF}"/>
    <cellStyle name="Normal 7 2 2 3 5" xfId="1749" xr:uid="{24CEB2D1-28A1-4B3F-B4DD-91C44EC14CF1}"/>
    <cellStyle name="Normal 7 2 2 3 6" xfId="3432" xr:uid="{74F3C596-40BF-4C65-956A-90BBCED59F4D}"/>
    <cellStyle name="Normal 7 2 2 4" xfId="350" xr:uid="{D1EEC583-B1CF-4B34-9BD9-0F4DDF92FB72}"/>
    <cellStyle name="Normal 7 2 2 4 2" xfId="689" xr:uid="{FACC3AFE-A93B-45D7-986A-A08FCC274B90}"/>
    <cellStyle name="Normal 7 2 2 4 2 2" xfId="690" xr:uid="{714864DF-A18D-406B-BADA-A3BA88BB1D67}"/>
    <cellStyle name="Normal 7 2 2 4 2 2 2" xfId="1750" xr:uid="{80F63F01-0E60-431B-8158-FC8B70287F68}"/>
    <cellStyle name="Normal 7 2 2 4 2 2 2 2" xfId="1751" xr:uid="{CED12710-59C5-474A-93D0-A8A21476FFD9}"/>
    <cellStyle name="Normal 7 2 2 4 2 2 3" xfId="1752" xr:uid="{FFC1DDDD-5D21-4188-8FD2-440BB3DA836D}"/>
    <cellStyle name="Normal 7 2 2 4 2 3" xfId="1753" xr:uid="{416439FA-EE0B-4A2C-988B-3643FFE4C095}"/>
    <cellStyle name="Normal 7 2 2 4 2 3 2" xfId="1754" xr:uid="{00C0B4BB-E39A-4793-8DCB-A6C44E4C8D3A}"/>
    <cellStyle name="Normal 7 2 2 4 2 4" xfId="1755" xr:uid="{7B33532D-1166-43C9-A3E0-C5D42E1A5FFD}"/>
    <cellStyle name="Normal 7 2 2 4 3" xfId="691" xr:uid="{494B28F1-4C6E-45AA-911F-843E004B5F3E}"/>
    <cellStyle name="Normal 7 2 2 4 3 2" xfId="1756" xr:uid="{25023816-B16D-4A1D-9102-0EE33E04050B}"/>
    <cellStyle name="Normal 7 2 2 4 3 2 2" xfId="1757" xr:uid="{1D9A438B-5177-42C5-A32C-D3D308F0B36C}"/>
    <cellStyle name="Normal 7 2 2 4 3 3" xfId="1758" xr:uid="{1D83EF2A-C24A-4075-B2F0-FFE120861921}"/>
    <cellStyle name="Normal 7 2 2 4 4" xfId="1759" xr:uid="{C19F28F5-F466-4D6F-AA3D-A4F26308344B}"/>
    <cellStyle name="Normal 7 2 2 4 4 2" xfId="1760" xr:uid="{5BDB0D08-5F9A-4669-9C13-049C608327CC}"/>
    <cellStyle name="Normal 7 2 2 4 5" xfId="1761" xr:uid="{E06BA01D-7AFD-427B-8EC7-B744470FF00C}"/>
    <cellStyle name="Normal 7 2 2 5" xfId="351" xr:uid="{E711B7D0-F377-455E-9A18-2F7ADC68A9F8}"/>
    <cellStyle name="Normal 7 2 2 5 2" xfId="692" xr:uid="{0B72A5F3-E31E-449E-81C4-21BF5DC8C4F7}"/>
    <cellStyle name="Normal 7 2 2 5 2 2" xfId="1762" xr:uid="{BF82D6E3-3CFB-4731-8B5E-19161F7C2026}"/>
    <cellStyle name="Normal 7 2 2 5 2 2 2" xfId="1763" xr:uid="{C651EE32-EE4D-49B8-A507-14A0F1FF2C31}"/>
    <cellStyle name="Normal 7 2 2 5 2 3" xfId="1764" xr:uid="{DB5C0A1A-9D8C-41FB-8E05-457936520E28}"/>
    <cellStyle name="Normal 7 2 2 5 3" xfId="1765" xr:uid="{2C9D1C2A-CDAB-436C-B879-25BC784D4164}"/>
    <cellStyle name="Normal 7 2 2 5 3 2" xfId="1766" xr:uid="{ECB5B7A0-CEC4-46C0-9484-3D2876422F33}"/>
    <cellStyle name="Normal 7 2 2 5 4" xfId="1767" xr:uid="{A7321770-965B-4B47-8653-0DAA6EE6475D}"/>
    <cellStyle name="Normal 7 2 2 6" xfId="693" xr:uid="{61FD22C5-91F4-4D14-9230-CB69081FA39B}"/>
    <cellStyle name="Normal 7 2 2 6 2" xfId="1768" xr:uid="{963A0851-F7E1-4D5B-A05E-AA8334062E83}"/>
    <cellStyle name="Normal 7 2 2 6 2 2" xfId="1769" xr:uid="{C5E409D9-6AAE-48B4-9500-4AA73D907B93}"/>
    <cellStyle name="Normal 7 2 2 6 3" xfId="1770" xr:uid="{2772F01D-3033-400B-938B-67224F692304}"/>
    <cellStyle name="Normal 7 2 2 6 4" xfId="3433" xr:uid="{C15260C3-BEA6-4771-AE6F-3D1F47920616}"/>
    <cellStyle name="Normal 7 2 2 7" xfId="1771" xr:uid="{F9942700-46CF-4A93-98B0-DB59B6F2FC86}"/>
    <cellStyle name="Normal 7 2 2 7 2" xfId="1772" xr:uid="{FA1D2CB1-2CC8-4CD0-A579-B29052378C26}"/>
    <cellStyle name="Normal 7 2 2 8" xfId="1773" xr:uid="{05466919-437B-4903-A6A4-E22185A355CC}"/>
    <cellStyle name="Normal 7 2 2 9" xfId="3434" xr:uid="{0AB06D40-BE39-4BBC-BC88-ED8D3E0DDD67}"/>
    <cellStyle name="Normal 7 2 3" xfId="132" xr:uid="{F88038F4-9CB5-4BE9-BFCC-3F3F550D0024}"/>
    <cellStyle name="Normal 7 2 3 2" xfId="133" xr:uid="{3DE6A13C-C743-41C1-BCD2-7F9C69801577}"/>
    <cellStyle name="Normal 7 2 3 2 2" xfId="694" xr:uid="{36247EA2-E6BF-4887-956C-E05E46745C7B}"/>
    <cellStyle name="Normal 7 2 3 2 2 2" xfId="695" xr:uid="{230616BB-49DF-4386-9350-DF8B6835E24E}"/>
    <cellStyle name="Normal 7 2 3 2 2 2 2" xfId="1774" xr:uid="{023D0D4E-88F0-417C-BD11-67B55E0D2AED}"/>
    <cellStyle name="Normal 7 2 3 2 2 2 2 2" xfId="1775" xr:uid="{78D7D579-55D3-412A-B49E-851E7DEE0042}"/>
    <cellStyle name="Normal 7 2 3 2 2 2 3" xfId="1776" xr:uid="{29D4509D-8EBD-4440-B47E-D7F5CD7B1E4F}"/>
    <cellStyle name="Normal 7 2 3 2 2 3" xfId="1777" xr:uid="{8B90C99F-8127-4E18-99A0-7CEED83E39CA}"/>
    <cellStyle name="Normal 7 2 3 2 2 3 2" xfId="1778" xr:uid="{E1B58589-BC3B-4A93-9A21-E4F0921B6238}"/>
    <cellStyle name="Normal 7 2 3 2 2 4" xfId="1779" xr:uid="{99984022-6F96-4F33-96CB-90F122CC3EA5}"/>
    <cellStyle name="Normal 7 2 3 2 3" xfId="696" xr:uid="{3DEFB928-BBC4-4D75-B5B9-E4A980C36859}"/>
    <cellStyle name="Normal 7 2 3 2 3 2" xfId="1780" xr:uid="{EF1CDE1C-0095-4FB9-AA54-063B8D2E2C72}"/>
    <cellStyle name="Normal 7 2 3 2 3 2 2" xfId="1781" xr:uid="{F7D7B4DE-6400-4BBA-A2B0-79B128362F6D}"/>
    <cellStyle name="Normal 7 2 3 2 3 3" xfId="1782" xr:uid="{572933C0-B708-40E6-BDF1-6EE7C4F98F86}"/>
    <cellStyle name="Normal 7 2 3 2 3 4" xfId="3435" xr:uid="{9D337314-9EAC-47EB-8F1A-6DDBF5B982C8}"/>
    <cellStyle name="Normal 7 2 3 2 4" xfId="1783" xr:uid="{9B15CB53-1718-4E03-A78C-3DDFA8349F6A}"/>
    <cellStyle name="Normal 7 2 3 2 4 2" xfId="1784" xr:uid="{E48EC2F0-389D-48C5-B090-17110146F29E}"/>
    <cellStyle name="Normal 7 2 3 2 5" xfId="1785" xr:uid="{848B5D61-F068-47E9-A16F-29379FA0BBEE}"/>
    <cellStyle name="Normal 7 2 3 2 6" xfId="3436" xr:uid="{EB785143-B9D9-4993-B0C5-3C2BAC6B3D85}"/>
    <cellStyle name="Normal 7 2 3 3" xfId="352" xr:uid="{4E4DEEC1-9DBA-4337-8E6F-AC737883C966}"/>
    <cellStyle name="Normal 7 2 3 3 2" xfId="697" xr:uid="{839474D8-BDAC-4FDA-AF6B-A1062FDC6B2E}"/>
    <cellStyle name="Normal 7 2 3 3 2 2" xfId="698" xr:uid="{0402B4F3-CC3D-4361-A446-965781299419}"/>
    <cellStyle name="Normal 7 2 3 3 2 2 2" xfId="1786" xr:uid="{3B954FB1-83C2-4104-AFB6-E1FFB56D2F64}"/>
    <cellStyle name="Normal 7 2 3 3 2 2 2 2" xfId="1787" xr:uid="{E73501AA-6522-4EEF-888F-7FA26E93A8DB}"/>
    <cellStyle name="Normal 7 2 3 3 2 2 3" xfId="1788" xr:uid="{F03EA155-E605-4938-9923-7D71D9F27DDC}"/>
    <cellStyle name="Normal 7 2 3 3 2 3" xfId="1789" xr:uid="{99967F41-006B-4CE3-BEA8-B732B96AE2C3}"/>
    <cellStyle name="Normal 7 2 3 3 2 3 2" xfId="1790" xr:uid="{8556993D-9CA2-4762-BFF0-40133FD7FA2D}"/>
    <cellStyle name="Normal 7 2 3 3 2 4" xfId="1791" xr:uid="{A32DB0A8-1D27-4801-9D7B-A89846967F66}"/>
    <cellStyle name="Normal 7 2 3 3 3" xfId="699" xr:uid="{123B0216-120A-4871-AAF9-DEEF28D85D6C}"/>
    <cellStyle name="Normal 7 2 3 3 3 2" xfId="1792" xr:uid="{368CED31-9A4A-4DC2-82F2-378655ECFFBC}"/>
    <cellStyle name="Normal 7 2 3 3 3 2 2" xfId="1793" xr:uid="{9C5141CC-509B-4E29-8E22-65CF44DE4FCD}"/>
    <cellStyle name="Normal 7 2 3 3 3 3" xfId="1794" xr:uid="{C0338D30-CA64-40FA-9AB2-A9C9FE9FCCA4}"/>
    <cellStyle name="Normal 7 2 3 3 4" xfId="1795" xr:uid="{6E62BAF4-1408-4AD1-B723-9CB4F8B3DFD5}"/>
    <cellStyle name="Normal 7 2 3 3 4 2" xfId="1796" xr:uid="{296635EA-4783-4A74-9DEC-559E39CAF767}"/>
    <cellStyle name="Normal 7 2 3 3 5" xfId="1797" xr:uid="{7A1276EF-CFFE-4A11-8C57-59D79C3D8AC9}"/>
    <cellStyle name="Normal 7 2 3 4" xfId="353" xr:uid="{A9D7AD2E-9C3C-4ECB-B98F-D7060B018480}"/>
    <cellStyle name="Normal 7 2 3 4 2" xfId="700" xr:uid="{ABC22C0B-27C0-4FAC-9CDF-2BAA263F8E0B}"/>
    <cellStyle name="Normal 7 2 3 4 2 2" xfId="1798" xr:uid="{9E11D2CD-452A-4BE7-9023-735AE2BEE926}"/>
    <cellStyle name="Normal 7 2 3 4 2 2 2" xfId="1799" xr:uid="{64E97384-BF7C-4EB3-B5D0-1422CDFDEAD5}"/>
    <cellStyle name="Normal 7 2 3 4 2 3" xfId="1800" xr:uid="{D5366892-B6C4-40E3-8FC4-42B5824E1B6E}"/>
    <cellStyle name="Normal 7 2 3 4 3" xfId="1801" xr:uid="{6B43DA68-1F99-457F-8620-AEF91D0535BE}"/>
    <cellStyle name="Normal 7 2 3 4 3 2" xfId="1802" xr:uid="{AF6BC488-614F-4899-AFC7-826163964ED4}"/>
    <cellStyle name="Normal 7 2 3 4 4" xfId="1803" xr:uid="{3FF815B9-F973-411E-BD5F-BFAB7CA25F3D}"/>
    <cellStyle name="Normal 7 2 3 5" xfId="701" xr:uid="{0323ABCB-5444-4CAD-A0F6-B6305FEA789C}"/>
    <cellStyle name="Normal 7 2 3 5 2" xfId="1804" xr:uid="{577CB40B-C8AA-4FDA-8269-2A891A26104D}"/>
    <cellStyle name="Normal 7 2 3 5 2 2" xfId="1805" xr:uid="{8A06F4CA-BB4D-471B-ABDA-7F4B2B058D41}"/>
    <cellStyle name="Normal 7 2 3 5 3" xfId="1806" xr:uid="{046457ED-94DF-411A-A269-63226069EBCC}"/>
    <cellStyle name="Normal 7 2 3 5 4" xfId="3437" xr:uid="{5C752B4D-1D47-42C6-AB2C-AE96B0E05BAE}"/>
    <cellStyle name="Normal 7 2 3 6" xfId="1807" xr:uid="{605F4827-EC1C-4E43-8AE0-2944A62826F1}"/>
    <cellStyle name="Normal 7 2 3 6 2" xfId="1808" xr:uid="{090302F7-59F4-4B2E-ADCE-27FD2D2D57ED}"/>
    <cellStyle name="Normal 7 2 3 7" xfId="1809" xr:uid="{9398381D-240E-4321-9043-B1DBD439546C}"/>
    <cellStyle name="Normal 7 2 3 8" xfId="3438" xr:uid="{EBB867B4-6136-4DCF-AB8A-09E230F728B5}"/>
    <cellStyle name="Normal 7 2 4" xfId="134" xr:uid="{0930D3F7-F124-45B3-950D-4ECD279EF6FF}"/>
    <cellStyle name="Normal 7 2 4 2" xfId="448" xr:uid="{729F7924-7F31-492D-A3AA-31EAC7524DC4}"/>
    <cellStyle name="Normal 7 2 4 2 2" xfId="702" xr:uid="{D2F15E11-1A40-4A3C-A04D-49371DE2D73D}"/>
    <cellStyle name="Normal 7 2 4 2 2 2" xfId="1810" xr:uid="{DDEC9F58-E71E-44E6-8BF1-CA2CC6025DAE}"/>
    <cellStyle name="Normal 7 2 4 2 2 2 2" xfId="1811" xr:uid="{CCE8BBBD-8545-48EF-8680-79AB17CB9FDB}"/>
    <cellStyle name="Normal 7 2 4 2 2 3" xfId="1812" xr:uid="{3EC4990F-5E60-402C-9E0C-71C6E6F01055}"/>
    <cellStyle name="Normal 7 2 4 2 2 4" xfId="3439" xr:uid="{A6BA8B39-6B83-4058-BDBF-8C6385A67BC5}"/>
    <cellStyle name="Normal 7 2 4 2 3" xfId="1813" xr:uid="{EBFA6139-8D91-4ECD-879D-BEF7C4C5D7BD}"/>
    <cellStyle name="Normal 7 2 4 2 3 2" xfId="1814" xr:uid="{E3C4E293-B9FE-417D-A16D-3925FAEA0808}"/>
    <cellStyle name="Normal 7 2 4 2 4" xfId="1815" xr:uid="{7407809B-0970-404C-98CB-4FF13E6300E4}"/>
    <cellStyle name="Normal 7 2 4 2 5" xfId="3440" xr:uid="{7E9E18B4-2465-47C5-9665-D885E618C750}"/>
    <cellStyle name="Normal 7 2 4 3" xfId="703" xr:uid="{84FAD54D-52E7-44E5-8C9D-5872B0E55FD0}"/>
    <cellStyle name="Normal 7 2 4 3 2" xfId="1816" xr:uid="{0D343915-297F-41DA-B739-7054FFD99874}"/>
    <cellStyle name="Normal 7 2 4 3 2 2" xfId="1817" xr:uid="{BFECDA62-0B21-44A4-BACD-5E819157537E}"/>
    <cellStyle name="Normal 7 2 4 3 3" xfId="1818" xr:uid="{0B28B94F-54EC-4765-A935-AD8433945ECB}"/>
    <cellStyle name="Normal 7 2 4 3 4" xfId="3441" xr:uid="{973B8EA0-2E56-4A54-8FA1-BDA8709299C9}"/>
    <cellStyle name="Normal 7 2 4 4" xfId="1819" xr:uid="{BCE00A5C-F96A-437B-AA54-E2AA5860DA42}"/>
    <cellStyle name="Normal 7 2 4 4 2" xfId="1820" xr:uid="{FFA8BD92-5D25-4EA6-B02E-62AB04CFDBAF}"/>
    <cellStyle name="Normal 7 2 4 4 3" xfId="3442" xr:uid="{37A74F51-BFA4-4B65-9CAC-85C937295B07}"/>
    <cellStyle name="Normal 7 2 4 4 4" xfId="3443" xr:uid="{6529A650-AC41-46AE-873B-FEBAB8697416}"/>
    <cellStyle name="Normal 7 2 4 5" xfId="1821" xr:uid="{43F6A938-A8EC-4CEE-9805-71BA0681F36C}"/>
    <cellStyle name="Normal 7 2 4 6" xfId="3444" xr:uid="{636F1200-F2E1-4A5D-A702-8F9699748300}"/>
    <cellStyle name="Normal 7 2 4 7" xfId="3445" xr:uid="{E807C9F4-63AE-4431-A41F-7427A777B4F2}"/>
    <cellStyle name="Normal 7 2 5" xfId="354" xr:uid="{6A88EC47-54EF-4943-B05C-6D7E1FE35D31}"/>
    <cellStyle name="Normal 7 2 5 2" xfId="704" xr:uid="{EDC812D2-9011-4E88-A874-D79DC3F5933F}"/>
    <cellStyle name="Normal 7 2 5 2 2" xfId="705" xr:uid="{15F5C57A-D163-4596-82CF-F8D71A5CDEA0}"/>
    <cellStyle name="Normal 7 2 5 2 2 2" xfId="1822" xr:uid="{855AB59E-911D-4201-8239-417896E8B4B4}"/>
    <cellStyle name="Normal 7 2 5 2 2 2 2" xfId="1823" xr:uid="{41A588F8-D2FA-462F-BD08-9D607FCA9F96}"/>
    <cellStyle name="Normal 7 2 5 2 2 3" xfId="1824" xr:uid="{2BFB2419-2520-4045-98B3-3D6B88EC82AA}"/>
    <cellStyle name="Normal 7 2 5 2 3" xfId="1825" xr:uid="{4EB8ED59-BFD9-4DD9-86A0-A213CFAB745F}"/>
    <cellStyle name="Normal 7 2 5 2 3 2" xfId="1826" xr:uid="{D4706838-8659-4D66-A01A-1CE48F400684}"/>
    <cellStyle name="Normal 7 2 5 2 4" xfId="1827" xr:uid="{BF904D33-FE12-4D0E-83D6-C437E2F7CA78}"/>
    <cellStyle name="Normal 7 2 5 3" xfId="706" xr:uid="{9AAE0BA4-6969-4A1D-866B-77A1DABE2BC5}"/>
    <cellStyle name="Normal 7 2 5 3 2" xfId="1828" xr:uid="{57BA71FF-C0B5-4C5F-8490-E840B699B45F}"/>
    <cellStyle name="Normal 7 2 5 3 2 2" xfId="1829" xr:uid="{87996D63-64FB-4A66-9737-6D6EE3B44EE3}"/>
    <cellStyle name="Normal 7 2 5 3 3" xfId="1830" xr:uid="{CFD57997-6805-4AB4-BF5C-A45A051DE717}"/>
    <cellStyle name="Normal 7 2 5 3 4" xfId="3446" xr:uid="{3EA3B6F5-CF39-4BFE-83C3-AB60328D84D3}"/>
    <cellStyle name="Normal 7 2 5 4" xfId="1831" xr:uid="{41F84A08-4362-4EB1-81E6-5F21831DD84F}"/>
    <cellStyle name="Normal 7 2 5 4 2" xfId="1832" xr:uid="{DADA71BE-D0A8-4224-AF1E-70919AB53233}"/>
    <cellStyle name="Normal 7 2 5 5" xfId="1833" xr:uid="{235B2D66-6EE5-4246-9E86-7F07B2120ADD}"/>
    <cellStyle name="Normal 7 2 5 6" xfId="3447" xr:uid="{93E2014F-60B1-487B-942A-57C8B18271E6}"/>
    <cellStyle name="Normal 7 2 6" xfId="355" xr:uid="{D34D05BB-82C0-4310-82C9-56BB6F08F6E6}"/>
    <cellStyle name="Normal 7 2 6 2" xfId="707" xr:uid="{405CD569-9A61-43ED-B2FC-C2DDB5CF0B6C}"/>
    <cellStyle name="Normal 7 2 6 2 2" xfId="1834" xr:uid="{416AF15B-17DA-46D2-8CBE-896CAD018C3D}"/>
    <cellStyle name="Normal 7 2 6 2 2 2" xfId="1835" xr:uid="{DEE51014-5DC7-4062-A85B-A9C3A243CD3F}"/>
    <cellStyle name="Normal 7 2 6 2 3" xfId="1836" xr:uid="{9C7E76A2-D464-4BC9-BF22-B910C613B3FF}"/>
    <cellStyle name="Normal 7 2 6 2 4" xfId="3448" xr:uid="{1D347701-A097-44FA-A586-6C59297DDB18}"/>
    <cellStyle name="Normal 7 2 6 3" xfId="1837" xr:uid="{C36CF37B-590F-40C4-BCA9-7D3DA1BB02F7}"/>
    <cellStyle name="Normal 7 2 6 3 2" xfId="1838" xr:uid="{E537A293-9F36-4B5B-92E6-1D80B22C8FB5}"/>
    <cellStyle name="Normal 7 2 6 4" xfId="1839" xr:uid="{582572A1-DD82-4B1C-8048-2EC31BE63C34}"/>
    <cellStyle name="Normal 7 2 6 5" xfId="3449" xr:uid="{5BA28BF9-6D2C-46FA-97E8-7A9E3C30AC78}"/>
    <cellStyle name="Normal 7 2 7" xfId="708" xr:uid="{C99D7658-5F79-4A54-8CF9-9CD693DEEFC0}"/>
    <cellStyle name="Normal 7 2 7 2" xfId="1840" xr:uid="{9CC3A8E0-6C81-46AF-99A0-A3112296CB99}"/>
    <cellStyle name="Normal 7 2 7 2 2" xfId="1841" xr:uid="{DB1AE039-49F1-4F45-9227-599DF473A159}"/>
    <cellStyle name="Normal 7 2 7 2 3" xfId="4409" xr:uid="{46BB67E9-B9B3-43DF-8556-4AB4C710644A}"/>
    <cellStyle name="Normal 7 2 7 3" xfId="1842" xr:uid="{8601E7E0-CC0F-4C98-86A1-F376927D1819}"/>
    <cellStyle name="Normal 7 2 7 4" xfId="3450" xr:uid="{57F92986-C871-4C16-8D4C-276845D493EA}"/>
    <cellStyle name="Normal 7 2 7 4 2" xfId="4579" xr:uid="{AA8FF4E3-8250-431F-B488-849F02497479}"/>
    <cellStyle name="Normal 7 2 7 4 3" xfId="4686" xr:uid="{6A915202-38FC-4D5A-9FE0-982C374E01DD}"/>
    <cellStyle name="Normal 7 2 7 4 4" xfId="4608" xr:uid="{2867D07E-2AEC-47E5-AFCE-D372FE035563}"/>
    <cellStyle name="Normal 7 2 8" xfId="1843" xr:uid="{BD8B45F3-A423-40E5-8284-9690FA714C11}"/>
    <cellStyle name="Normal 7 2 8 2" xfId="1844" xr:uid="{7D210073-63E3-4E1C-BCE4-57CAECAD361C}"/>
    <cellStyle name="Normal 7 2 8 3" xfId="3451" xr:uid="{CD857E1C-D98D-48A1-B7CF-E990D281932C}"/>
    <cellStyle name="Normal 7 2 8 4" xfId="3452" xr:uid="{CD3372E6-CBE7-4593-9F78-3DF25A0C194F}"/>
    <cellStyle name="Normal 7 2 9" xfId="1845" xr:uid="{627FA1FA-F6FA-4B2C-8D21-0A9D69E2F5CD}"/>
    <cellStyle name="Normal 7 3" xfId="135" xr:uid="{49604FC7-EA34-4082-A241-112189A4F6A7}"/>
    <cellStyle name="Normal 7 3 10" xfId="3453" xr:uid="{D53D55E4-6AC8-4EC4-8749-45F02CD4BDE0}"/>
    <cellStyle name="Normal 7 3 11" xfId="3454" xr:uid="{BBE32610-E38A-4FB1-93AD-8FB348D5B4E7}"/>
    <cellStyle name="Normal 7 3 2" xfId="136" xr:uid="{9AE7F78E-69F8-4C2B-929D-861CFE15D455}"/>
    <cellStyle name="Normal 7 3 2 2" xfId="137" xr:uid="{779C8E87-2E5F-4359-92AF-C4D153BA419C}"/>
    <cellStyle name="Normal 7 3 2 2 2" xfId="356" xr:uid="{C19A1F20-8C1E-4B6C-9974-A98ADFB2118B}"/>
    <cellStyle name="Normal 7 3 2 2 2 2" xfId="709" xr:uid="{7E560B8E-342A-4371-AED5-7C949AC8B243}"/>
    <cellStyle name="Normal 7 3 2 2 2 2 2" xfId="1846" xr:uid="{DE8E84C5-422A-4C02-B73B-53D9E643A3BC}"/>
    <cellStyle name="Normal 7 3 2 2 2 2 2 2" xfId="1847" xr:uid="{D4B9605C-F025-425F-BC77-D7708EFE9163}"/>
    <cellStyle name="Normal 7 3 2 2 2 2 3" xfId="1848" xr:uid="{97A3AAAD-13F7-405C-A8FB-91976A16D79A}"/>
    <cellStyle name="Normal 7 3 2 2 2 2 4" xfId="3455" xr:uid="{E2F08183-FE08-492A-8F60-5359815D1204}"/>
    <cellStyle name="Normal 7 3 2 2 2 3" xfId="1849" xr:uid="{A22768E9-63BF-4528-A4E6-B9C172EE28FF}"/>
    <cellStyle name="Normal 7 3 2 2 2 3 2" xfId="1850" xr:uid="{1E534088-0C91-422C-AF29-6F5895C67247}"/>
    <cellStyle name="Normal 7 3 2 2 2 3 3" xfId="3456" xr:uid="{D36C6E25-28C8-4AEE-989D-345BB952AA69}"/>
    <cellStyle name="Normal 7 3 2 2 2 3 4" xfId="3457" xr:uid="{1115784E-9297-42DD-9FE4-D49B8B2F91B8}"/>
    <cellStyle name="Normal 7 3 2 2 2 4" xfId="1851" xr:uid="{F8904307-3608-4698-AA0F-438D44CE5CBA}"/>
    <cellStyle name="Normal 7 3 2 2 2 5" xfId="3458" xr:uid="{D93B4A8B-00C4-4053-907C-56D86C47CB96}"/>
    <cellStyle name="Normal 7 3 2 2 2 6" xfId="3459" xr:uid="{7C09E079-F9A8-4459-94C8-B4AA701FC3BB}"/>
    <cellStyle name="Normal 7 3 2 2 3" xfId="710" xr:uid="{65C511B7-0DC2-4180-925F-890511910201}"/>
    <cellStyle name="Normal 7 3 2 2 3 2" xfId="1852" xr:uid="{8677014A-90A2-48B6-8139-2E8B14291A11}"/>
    <cellStyle name="Normal 7 3 2 2 3 2 2" xfId="1853" xr:uid="{7E39456C-43F3-4E63-BE50-DE8FD9FC176E}"/>
    <cellStyle name="Normal 7 3 2 2 3 2 3" xfId="3460" xr:uid="{102857E1-52C1-4F84-9B42-77C20EDE799B}"/>
    <cellStyle name="Normal 7 3 2 2 3 2 4" xfId="3461" xr:uid="{C629121C-4513-4A72-AF07-55FC72533670}"/>
    <cellStyle name="Normal 7 3 2 2 3 3" xfId="1854" xr:uid="{B5E74D7B-A6A2-4D7C-BC1E-2DABA7D4A218}"/>
    <cellStyle name="Normal 7 3 2 2 3 4" xfId="3462" xr:uid="{F9ED57F6-D380-4BAD-8A99-76A99AECAA88}"/>
    <cellStyle name="Normal 7 3 2 2 3 5" xfId="3463" xr:uid="{094F0071-F420-41DA-942E-CE24120DDD97}"/>
    <cellStyle name="Normal 7 3 2 2 4" xfId="1855" xr:uid="{645AD11E-4FA7-45EB-BAAC-9EA26043FD5B}"/>
    <cellStyle name="Normal 7 3 2 2 4 2" xfId="1856" xr:uid="{C51E4621-165A-4385-8AEA-8353CFCF0FCF}"/>
    <cellStyle name="Normal 7 3 2 2 4 3" xfId="3464" xr:uid="{54451929-9ACD-41EF-BC5C-77A8BA8EF196}"/>
    <cellStyle name="Normal 7 3 2 2 4 4" xfId="3465" xr:uid="{2407D9CE-4006-44D7-A4AF-DA85A380EEEE}"/>
    <cellStyle name="Normal 7 3 2 2 5" xfId="1857" xr:uid="{0629EF46-E66B-4210-A2E5-CDE34FB59C41}"/>
    <cellStyle name="Normal 7 3 2 2 5 2" xfId="3466" xr:uid="{58E96B9B-C133-4023-BB9B-E3D6134FE3C5}"/>
    <cellStyle name="Normal 7 3 2 2 5 3" xfId="3467" xr:uid="{1200EE2A-0090-42C2-8A6A-BA6648444947}"/>
    <cellStyle name="Normal 7 3 2 2 5 4" xfId="3468" xr:uid="{513C579C-C953-40B9-B97C-56E72CB676A5}"/>
    <cellStyle name="Normal 7 3 2 2 6" xfId="3469" xr:uid="{7E22AE7B-7D57-4E46-9577-518B6B55C21F}"/>
    <cellStyle name="Normal 7 3 2 2 7" xfId="3470" xr:uid="{30C8AEFA-2D71-4168-B25D-4F9A80208554}"/>
    <cellStyle name="Normal 7 3 2 2 8" xfId="3471" xr:uid="{A8731769-A353-4F1F-B290-D05A2CD969D4}"/>
    <cellStyle name="Normal 7 3 2 3" xfId="357" xr:uid="{2AE68D4E-E541-46E5-BF3F-780C09283B18}"/>
    <cellStyle name="Normal 7 3 2 3 2" xfId="711" xr:uid="{8C6ED73B-58B7-4E88-BD1F-9D1470288B43}"/>
    <cellStyle name="Normal 7 3 2 3 2 2" xfId="712" xr:uid="{C682FB28-DEBA-42DA-8FB8-A2A51489C1E6}"/>
    <cellStyle name="Normal 7 3 2 3 2 2 2" xfId="1858" xr:uid="{E2D2FEDF-F431-4143-AB73-68C97F99A7DE}"/>
    <cellStyle name="Normal 7 3 2 3 2 2 2 2" xfId="1859" xr:uid="{C65F693B-BB0A-45F9-AFA3-148ED9A4231A}"/>
    <cellStyle name="Normal 7 3 2 3 2 2 3" xfId="1860" xr:uid="{58FEE108-FC48-432E-8C06-C76988A34EF2}"/>
    <cellStyle name="Normal 7 3 2 3 2 3" xfId="1861" xr:uid="{AACF44FE-1D22-41E3-903E-258E154FEFA7}"/>
    <cellStyle name="Normal 7 3 2 3 2 3 2" xfId="1862" xr:uid="{A6335631-1996-495F-8477-081F189D8D63}"/>
    <cellStyle name="Normal 7 3 2 3 2 4" xfId="1863" xr:uid="{6899FF63-AF7A-495C-A149-287922BB0ED1}"/>
    <cellStyle name="Normal 7 3 2 3 3" xfId="713" xr:uid="{7904DC45-E489-433E-8183-DDE54BEE1EF6}"/>
    <cellStyle name="Normal 7 3 2 3 3 2" xfId="1864" xr:uid="{412DB13E-F7BE-4F87-9CDF-D697A902D1C5}"/>
    <cellStyle name="Normal 7 3 2 3 3 2 2" xfId="1865" xr:uid="{03D1ACD2-B99B-4CEF-A5EC-10454CD5AD86}"/>
    <cellStyle name="Normal 7 3 2 3 3 3" xfId="1866" xr:uid="{568DDC46-C987-4DF5-BBE3-B3E0D341C715}"/>
    <cellStyle name="Normal 7 3 2 3 3 4" xfId="3472" xr:uid="{EBF663D8-59E3-4066-BD57-5B4C91408BCB}"/>
    <cellStyle name="Normal 7 3 2 3 4" xfId="1867" xr:uid="{B6280563-E0CF-46F4-9055-B5FB4EC7FBE3}"/>
    <cellStyle name="Normal 7 3 2 3 4 2" xfId="1868" xr:uid="{B90A6665-CDC6-4A12-9CD1-C3FC6A61D6C6}"/>
    <cellStyle name="Normal 7 3 2 3 5" xfId="1869" xr:uid="{C058B0CC-3BB7-4709-8A2D-7E0F9E36CFA3}"/>
    <cellStyle name="Normal 7 3 2 3 6" xfId="3473" xr:uid="{4C48E5A9-8174-4323-84E5-058D4A2BBF4E}"/>
    <cellStyle name="Normal 7 3 2 4" xfId="358" xr:uid="{F59F8E67-B9B2-4789-9278-8F3F4FE090AA}"/>
    <cellStyle name="Normal 7 3 2 4 2" xfId="714" xr:uid="{CD7A6645-4062-4500-A9C6-65E5633AA753}"/>
    <cellStyle name="Normal 7 3 2 4 2 2" xfId="1870" xr:uid="{8DA02417-D2B7-4E8E-A48B-2234D42A1CFD}"/>
    <cellStyle name="Normal 7 3 2 4 2 2 2" xfId="1871" xr:uid="{552A73D4-96B0-4886-8C58-C0C2A4E04216}"/>
    <cellStyle name="Normal 7 3 2 4 2 3" xfId="1872" xr:uid="{F5EC79DA-B8CF-4C1B-B719-4CB5A028DBB1}"/>
    <cellStyle name="Normal 7 3 2 4 2 4" xfId="3474" xr:uid="{3E6FE783-CF95-4146-9696-56CE8CE8B274}"/>
    <cellStyle name="Normal 7 3 2 4 3" xfId="1873" xr:uid="{FD8B31FB-8441-4847-9C8E-79872BD2CFB5}"/>
    <cellStyle name="Normal 7 3 2 4 3 2" xfId="1874" xr:uid="{78FAA2AE-5F23-473D-BAD5-707459EE3F58}"/>
    <cellStyle name="Normal 7 3 2 4 4" xfId="1875" xr:uid="{52F3BCC7-E6B7-4992-ACFA-D8053B900F2C}"/>
    <cellStyle name="Normal 7 3 2 4 5" xfId="3475" xr:uid="{2C4778F0-169D-4FB3-AA40-A160341705D1}"/>
    <cellStyle name="Normal 7 3 2 5" xfId="359" xr:uid="{0A44F154-0A9F-4E77-8C9C-CBC4B2796426}"/>
    <cellStyle name="Normal 7 3 2 5 2" xfId="1876" xr:uid="{F8D83002-FD58-4B1C-BF65-AD81DD52CE41}"/>
    <cellStyle name="Normal 7 3 2 5 2 2" xfId="1877" xr:uid="{E3705E36-F547-40A7-8FDE-551671A267C7}"/>
    <cellStyle name="Normal 7 3 2 5 3" xfId="1878" xr:uid="{2E94F07E-DF26-4D0E-BDC9-13EA8D4052F7}"/>
    <cellStyle name="Normal 7 3 2 5 4" xfId="3476" xr:uid="{A881A99C-A1D6-45A9-AAF1-EEBCDF3E128A}"/>
    <cellStyle name="Normal 7 3 2 6" xfId="1879" xr:uid="{2CFCF3DC-6DB0-4D29-BBD8-68A39B440073}"/>
    <cellStyle name="Normal 7 3 2 6 2" xfId="1880" xr:uid="{12D0BAFF-DEC6-4066-9AC5-BA5BC33A4937}"/>
    <cellStyle name="Normal 7 3 2 6 3" xfId="3477" xr:uid="{77033B02-2A88-445C-A141-A5705EB33FDE}"/>
    <cellStyle name="Normal 7 3 2 6 4" xfId="3478" xr:uid="{1AA343E3-B6DF-41E5-88E0-D2121E41B2FB}"/>
    <cellStyle name="Normal 7 3 2 7" xfId="1881" xr:uid="{61F967E0-D79D-4570-AF35-2EE2FBE399A4}"/>
    <cellStyle name="Normal 7 3 2 8" xfId="3479" xr:uid="{B58596CB-A796-4137-B079-C5EEC35E877C}"/>
    <cellStyle name="Normal 7 3 2 9" xfId="3480" xr:uid="{38756ABA-D5D3-40AD-906B-B87739109C34}"/>
    <cellStyle name="Normal 7 3 3" xfId="138" xr:uid="{9C91384F-4DDC-4005-9C9D-6E6A42A456E8}"/>
    <cellStyle name="Normal 7 3 3 2" xfId="139" xr:uid="{910713E0-79A8-4BDF-9427-8A8573D4EAC8}"/>
    <cellStyle name="Normal 7 3 3 2 2" xfId="715" xr:uid="{CEEF5A1D-454D-4AFB-AFB4-424E1E61A856}"/>
    <cellStyle name="Normal 7 3 3 2 2 2" xfId="1882" xr:uid="{47E114DE-B20A-43E9-A289-5EA346CDE4DF}"/>
    <cellStyle name="Normal 7 3 3 2 2 2 2" xfId="1883" xr:uid="{0753E342-3FBD-4254-837C-4FD9C334A539}"/>
    <cellStyle name="Normal 7 3 3 2 2 2 2 2" xfId="4484" xr:uid="{381C437C-C883-425F-811E-A75E7D4CBB76}"/>
    <cellStyle name="Normal 7 3 3 2 2 2 3" xfId="4485" xr:uid="{7B73DD61-18E6-4A10-A8B3-8CAE7CDACC51}"/>
    <cellStyle name="Normal 7 3 3 2 2 3" xfId="1884" xr:uid="{77631186-1399-44ED-980C-D3AF07DF75E8}"/>
    <cellStyle name="Normal 7 3 3 2 2 3 2" xfId="4486" xr:uid="{23C64282-AAF8-4CD2-B94C-18D74447D718}"/>
    <cellStyle name="Normal 7 3 3 2 2 4" xfId="3481" xr:uid="{BB408F17-1047-469F-8308-765E89C53E4B}"/>
    <cellStyle name="Normal 7 3 3 2 3" xfId="1885" xr:uid="{EED36B6D-A257-4846-B54D-3AA4E4EB08AB}"/>
    <cellStyle name="Normal 7 3 3 2 3 2" xfId="1886" xr:uid="{DFAB2B54-B478-4968-A650-570F56D552C9}"/>
    <cellStyle name="Normal 7 3 3 2 3 2 2" xfId="4487" xr:uid="{79FBB1F0-660B-4B22-A9DE-60104D9584B0}"/>
    <cellStyle name="Normal 7 3 3 2 3 3" xfId="3482" xr:uid="{E513DF76-797A-4E97-BF76-4CD7DD99D927}"/>
    <cellStyle name="Normal 7 3 3 2 3 4" xfId="3483" xr:uid="{62BD99F9-3AB9-4173-AE7D-032310B46F36}"/>
    <cellStyle name="Normal 7 3 3 2 4" xfId="1887" xr:uid="{5A7137EA-56AD-470A-9F52-51A910693A5D}"/>
    <cellStyle name="Normal 7 3 3 2 4 2" xfId="4488" xr:uid="{75A9E3AC-61E3-4078-B41A-ACC74CAA8B5D}"/>
    <cellStyle name="Normal 7 3 3 2 5" xfId="3484" xr:uid="{8E8578BA-01DC-4C75-A516-E1C1E2A19700}"/>
    <cellStyle name="Normal 7 3 3 2 6" xfId="3485" xr:uid="{6C3089EB-1483-4801-9A2A-DF56CCF66824}"/>
    <cellStyle name="Normal 7 3 3 3" xfId="360" xr:uid="{7B7D32F5-7685-4A78-B313-01C4B0933F31}"/>
    <cellStyle name="Normal 7 3 3 3 2" xfId="1888" xr:uid="{05C6CD92-5CEB-44D5-B477-92436BC4540F}"/>
    <cellStyle name="Normal 7 3 3 3 2 2" xfId="1889" xr:uid="{AFF874E2-0027-417F-9177-439AB8D3C872}"/>
    <cellStyle name="Normal 7 3 3 3 2 2 2" xfId="4489" xr:uid="{6D8F2DA1-5302-4336-9058-91B4CB0688B3}"/>
    <cellStyle name="Normal 7 3 3 3 2 3" xfId="3486" xr:uid="{F3D8C5DD-B694-445A-99E2-E58D77C9C763}"/>
    <cellStyle name="Normal 7 3 3 3 2 4" xfId="3487" xr:uid="{6F95CB78-CF56-468D-B6DC-2F475FA6200E}"/>
    <cellStyle name="Normal 7 3 3 3 3" xfId="1890" xr:uid="{E692BA67-50DA-42E9-AC9F-FAEED38F1987}"/>
    <cellStyle name="Normal 7 3 3 3 3 2" xfId="4490" xr:uid="{0B3B6FBF-9A34-49C5-95BD-02DAC8ED77B8}"/>
    <cellStyle name="Normal 7 3 3 3 4" xfId="3488" xr:uid="{F7563306-C398-4773-8748-943991D12F6A}"/>
    <cellStyle name="Normal 7 3 3 3 5" xfId="3489" xr:uid="{91B3343C-7E1D-4DE3-9927-4D470ACF8699}"/>
    <cellStyle name="Normal 7 3 3 4" xfId="1891" xr:uid="{0BB680CB-F18F-47EC-A3F2-06B319A5CFB8}"/>
    <cellStyle name="Normal 7 3 3 4 2" xfId="1892" xr:uid="{807602BB-9FE0-4BE7-B68F-C9062C655DC4}"/>
    <cellStyle name="Normal 7 3 3 4 2 2" xfId="4491" xr:uid="{315903A4-D354-4303-BE18-4EB9BE147331}"/>
    <cellStyle name="Normal 7 3 3 4 3" xfId="3490" xr:uid="{8B250561-5FC7-4D5E-9243-D392D23748DD}"/>
    <cellStyle name="Normal 7 3 3 4 4" xfId="3491" xr:uid="{5F7D30F9-BFB3-424C-961E-AA94AD12CD93}"/>
    <cellStyle name="Normal 7 3 3 5" xfId="1893" xr:uid="{8325FC59-A3B8-4F41-8533-8C30FD46C650}"/>
    <cellStyle name="Normal 7 3 3 5 2" xfId="3492" xr:uid="{6A908CE8-AF57-4171-853E-C4EE3004B912}"/>
    <cellStyle name="Normal 7 3 3 5 3" xfId="3493" xr:uid="{F8A5CCD8-CC36-4F7D-B36F-81BB79CACB40}"/>
    <cellStyle name="Normal 7 3 3 5 4" xfId="3494" xr:uid="{496EE546-B977-497A-A1AB-026CE41ABCAF}"/>
    <cellStyle name="Normal 7 3 3 6" xfId="3495" xr:uid="{CBFB90B7-4078-48E8-BDF4-3AC91EABA4A4}"/>
    <cellStyle name="Normal 7 3 3 7" xfId="3496" xr:uid="{8A0E91C5-0CD8-4850-AB80-039B2D9F34AC}"/>
    <cellStyle name="Normal 7 3 3 8" xfId="3497" xr:uid="{EDE3BFA3-CFE1-4EBA-A62F-68C1D73BE215}"/>
    <cellStyle name="Normal 7 3 4" xfId="140" xr:uid="{AFCC0F62-5CBC-48F2-8531-17E275FC57F0}"/>
    <cellStyle name="Normal 7 3 4 2" xfId="716" xr:uid="{E2995546-17C5-4946-BDC2-581ED758752F}"/>
    <cellStyle name="Normal 7 3 4 2 2" xfId="717" xr:uid="{25648697-F812-46A5-B05D-F8A09764C21B}"/>
    <cellStyle name="Normal 7 3 4 2 2 2" xfId="1894" xr:uid="{87721867-AD17-4ECA-B4C7-C914AFF7EFD7}"/>
    <cellStyle name="Normal 7 3 4 2 2 2 2" xfId="1895" xr:uid="{DA253468-4E48-4418-BE19-95870C986FBA}"/>
    <cellStyle name="Normal 7 3 4 2 2 3" xfId="1896" xr:uid="{1011E1F7-C596-4A88-A057-4195AC7CD1E6}"/>
    <cellStyle name="Normal 7 3 4 2 2 4" xfId="3498" xr:uid="{32B7F3E1-78E9-4045-A517-10B382002A7F}"/>
    <cellStyle name="Normal 7 3 4 2 3" xfId="1897" xr:uid="{6ED17EEC-A0CB-4163-8D69-4FE5CCC6932F}"/>
    <cellStyle name="Normal 7 3 4 2 3 2" xfId="1898" xr:uid="{AEA8D0C1-5C85-4397-9868-CC5A70D55B17}"/>
    <cellStyle name="Normal 7 3 4 2 4" xfId="1899" xr:uid="{F30BA0DB-CF30-4862-8E30-BDDE6CEF1284}"/>
    <cellStyle name="Normal 7 3 4 2 5" xfId="3499" xr:uid="{D0C769B2-11BB-41AC-971A-6FD2D4F0FE5C}"/>
    <cellStyle name="Normal 7 3 4 3" xfId="718" xr:uid="{DB87BA82-CDB5-4C99-9FC8-EA13037F9C45}"/>
    <cellStyle name="Normal 7 3 4 3 2" xfId="1900" xr:uid="{02D1A33B-E468-447C-B9E9-19EADAC9B007}"/>
    <cellStyle name="Normal 7 3 4 3 2 2" xfId="1901" xr:uid="{7214763A-990B-47A9-94DD-455EABECEBC3}"/>
    <cellStyle name="Normal 7 3 4 3 3" xfId="1902" xr:uid="{FF741724-AFA2-46C3-9BEB-F773D6ED33EE}"/>
    <cellStyle name="Normal 7 3 4 3 4" xfId="3500" xr:uid="{38FC126B-838D-4528-AF3B-A58A160E5166}"/>
    <cellStyle name="Normal 7 3 4 4" xfId="1903" xr:uid="{6EFC825B-E7A4-412D-9670-D0D681AA0B3B}"/>
    <cellStyle name="Normal 7 3 4 4 2" xfId="1904" xr:uid="{C8296843-2185-482E-B29A-C982A87EFDE7}"/>
    <cellStyle name="Normal 7 3 4 4 3" xfId="3501" xr:uid="{6847AD40-D88C-4241-8793-D51D5FFC217F}"/>
    <cellStyle name="Normal 7 3 4 4 4" xfId="3502" xr:uid="{9931F824-6DA4-4414-9795-CE17D83994BC}"/>
    <cellStyle name="Normal 7 3 4 5" xfId="1905" xr:uid="{FE39C3FB-BFB7-42AC-860C-6DBB153D2693}"/>
    <cellStyle name="Normal 7 3 4 6" xfId="3503" xr:uid="{A1A8BF51-CD77-49C2-977F-982AFFB916E9}"/>
    <cellStyle name="Normal 7 3 4 7" xfId="3504" xr:uid="{77BA9AAC-5CCF-426A-9D68-FCACBD1E9228}"/>
    <cellStyle name="Normal 7 3 5" xfId="361" xr:uid="{417C81FD-C4B5-41F9-BC4E-DCAE9AED56F3}"/>
    <cellStyle name="Normal 7 3 5 2" xfId="719" xr:uid="{965A8468-A711-4AB3-BD21-A80B0737D594}"/>
    <cellStyle name="Normal 7 3 5 2 2" xfId="1906" xr:uid="{9D16018F-F45F-48DF-933E-DF0CAC5D7840}"/>
    <cellStyle name="Normal 7 3 5 2 2 2" xfId="1907" xr:uid="{9FB0B40E-D544-4CD3-9E5B-56F9D90834C2}"/>
    <cellStyle name="Normal 7 3 5 2 3" xfId="1908" xr:uid="{61BBF037-8F06-4966-BE7A-95B527F6AF0F}"/>
    <cellStyle name="Normal 7 3 5 2 4" xfId="3505" xr:uid="{D6570D62-0237-43AD-B992-745698D93014}"/>
    <cellStyle name="Normal 7 3 5 3" xfId="1909" xr:uid="{3097D623-EADC-44D1-866C-F992CD6C068A}"/>
    <cellStyle name="Normal 7 3 5 3 2" xfId="1910" xr:uid="{5A10DCE5-4355-45DA-AB10-048C4CE2B710}"/>
    <cellStyle name="Normal 7 3 5 3 3" xfId="3506" xr:uid="{8997CA2B-B6C8-4CDD-8BF3-1EF48FA505B3}"/>
    <cellStyle name="Normal 7 3 5 3 4" xfId="3507" xr:uid="{D45CA444-3DD1-4FD6-83AC-F4950F8AEF5B}"/>
    <cellStyle name="Normal 7 3 5 4" xfId="1911" xr:uid="{B852093D-8457-42E5-AE6C-F1A67078ED1D}"/>
    <cellStyle name="Normal 7 3 5 5" xfId="3508" xr:uid="{2C2D2CBB-49EA-47B9-B454-180F7A7E427D}"/>
    <cellStyle name="Normal 7 3 5 6" xfId="3509" xr:uid="{38490F87-C221-47E2-9E7F-1CB8F4E42574}"/>
    <cellStyle name="Normal 7 3 6" xfId="362" xr:uid="{A40E1843-7CF1-4FE3-976F-B113AD64E2D4}"/>
    <cellStyle name="Normal 7 3 6 2" xfId="1912" xr:uid="{290C7E5D-89C9-4578-AED7-6D5C9CFD1FF3}"/>
    <cellStyle name="Normal 7 3 6 2 2" xfId="1913" xr:uid="{1A60C2B4-A37E-4A34-AF9B-FD71B771DA94}"/>
    <cellStyle name="Normal 7 3 6 2 3" xfId="3510" xr:uid="{AF911EC4-3E4A-411A-ACE0-D6D2F3291B00}"/>
    <cellStyle name="Normal 7 3 6 2 4" xfId="3511" xr:uid="{C9E2AB7D-1F78-4675-A96C-E6465456DCBA}"/>
    <cellStyle name="Normal 7 3 6 3" xfId="1914" xr:uid="{46CA34BD-6B0F-4E79-9A79-9AEF29AB94E0}"/>
    <cellStyle name="Normal 7 3 6 4" xfId="3512" xr:uid="{170E0176-CA07-466A-877F-E49CE48CDCF0}"/>
    <cellStyle name="Normal 7 3 6 5" xfId="3513" xr:uid="{D2854166-C28D-488D-99B9-C2700F2605A4}"/>
    <cellStyle name="Normal 7 3 7" xfId="1915" xr:uid="{2BA3DDF1-82F6-4B35-AA1E-288226334B75}"/>
    <cellStyle name="Normal 7 3 7 2" xfId="1916" xr:uid="{CC1E5CB2-BC59-4C83-89C0-A54DB55807D7}"/>
    <cellStyle name="Normal 7 3 7 3" xfId="3514" xr:uid="{6F5212E6-2658-4CAF-B6CC-340038F4EE7C}"/>
    <cellStyle name="Normal 7 3 7 4" xfId="3515" xr:uid="{8F212660-3940-4A29-9F15-82E7ED4D60F0}"/>
    <cellStyle name="Normal 7 3 8" xfId="1917" xr:uid="{DEEB5863-BCBE-4E6B-8C9C-31AA7A647B47}"/>
    <cellStyle name="Normal 7 3 8 2" xfId="3516" xr:uid="{8D2C1FA6-2B44-4027-A48A-6043AF31CE1B}"/>
    <cellStyle name="Normal 7 3 8 3" xfId="3517" xr:uid="{2A01EBA9-5102-4919-BC13-ED1600725B00}"/>
    <cellStyle name="Normal 7 3 8 4" xfId="3518" xr:uid="{56DFED7B-A358-4BA1-AEC0-9CF081404F18}"/>
    <cellStyle name="Normal 7 3 9" xfId="3519" xr:uid="{11EDBD8E-F260-41E5-BEDF-83F209080485}"/>
    <cellStyle name="Normal 7 4" xfId="141" xr:uid="{CB029740-8C7C-4AE0-9873-79E99B412668}"/>
    <cellStyle name="Normal 7 4 10" xfId="3520" xr:uid="{035EE862-C2F5-4497-9722-63471E81CB83}"/>
    <cellStyle name="Normal 7 4 11" xfId="3521" xr:uid="{51B98DD5-39C6-4271-B69C-E6DB31AF6979}"/>
    <cellStyle name="Normal 7 4 2" xfId="142" xr:uid="{A0BE5CBF-D841-47CF-82EC-4995D8D300D0}"/>
    <cellStyle name="Normal 7 4 2 2" xfId="363" xr:uid="{E07F9F17-2039-4828-A6E2-3C46A1FE007A}"/>
    <cellStyle name="Normal 7 4 2 2 2" xfId="720" xr:uid="{1D5BCD9C-172B-40A1-B86A-2847AA6FEB03}"/>
    <cellStyle name="Normal 7 4 2 2 2 2" xfId="721" xr:uid="{9509B5DA-5AA7-403E-8BA4-1D8111940E26}"/>
    <cellStyle name="Normal 7 4 2 2 2 2 2" xfId="1918" xr:uid="{D9C05B22-05B8-46B4-A501-FB863A1953CF}"/>
    <cellStyle name="Normal 7 4 2 2 2 2 3" xfId="3522" xr:uid="{1F0D4E3B-291C-4434-AF9D-6BAC91192CEE}"/>
    <cellStyle name="Normal 7 4 2 2 2 2 4" xfId="3523" xr:uid="{C8D45F5C-0F2F-4A80-8C57-021F1B61AF02}"/>
    <cellStyle name="Normal 7 4 2 2 2 3" xfId="1919" xr:uid="{3D28970F-06A5-4F45-AF40-DF5F3D68CABA}"/>
    <cellStyle name="Normal 7 4 2 2 2 3 2" xfId="3524" xr:uid="{9E489B94-2C46-4D4A-9B7C-EEF0C31DF215}"/>
    <cellStyle name="Normal 7 4 2 2 2 3 3" xfId="3525" xr:uid="{0E44CD2E-ACE1-42E2-A618-97F6CB2011B2}"/>
    <cellStyle name="Normal 7 4 2 2 2 3 4" xfId="3526" xr:uid="{188C8D7E-91BA-41D0-9B3A-2612E65908A7}"/>
    <cellStyle name="Normal 7 4 2 2 2 4" xfId="3527" xr:uid="{D38487F5-B0B9-43F1-951F-C0400E077983}"/>
    <cellStyle name="Normal 7 4 2 2 2 5" xfId="3528" xr:uid="{28AAEA16-1F06-4A17-BB7A-8CFD1B2239EE}"/>
    <cellStyle name="Normal 7 4 2 2 2 6" xfId="3529" xr:uid="{38BCBED3-4D79-4C8E-84FE-CE238340A570}"/>
    <cellStyle name="Normal 7 4 2 2 3" xfId="722" xr:uid="{35EADBA4-A961-4224-B600-B082A54DE90E}"/>
    <cellStyle name="Normal 7 4 2 2 3 2" xfId="1920" xr:uid="{04AB594D-3223-42E4-B6A1-0A19497ADE8E}"/>
    <cellStyle name="Normal 7 4 2 2 3 2 2" xfId="3530" xr:uid="{9BC0119B-353D-45E1-B686-2CB816212709}"/>
    <cellStyle name="Normal 7 4 2 2 3 2 3" xfId="3531" xr:uid="{B8695917-9F9D-4817-92EA-CA32EB5C0303}"/>
    <cellStyle name="Normal 7 4 2 2 3 2 4" xfId="3532" xr:uid="{D5A6E311-9F4C-4E5B-8323-600D52C7A5FF}"/>
    <cellStyle name="Normal 7 4 2 2 3 3" xfId="3533" xr:uid="{2108B8E1-8569-44AC-840D-B1E4D1F01547}"/>
    <cellStyle name="Normal 7 4 2 2 3 4" xfId="3534" xr:uid="{4305D0A6-B92F-4E9D-AD25-E5414F3033DB}"/>
    <cellStyle name="Normal 7 4 2 2 3 5" xfId="3535" xr:uid="{2899FE43-B17E-4599-A847-CFCC2FC019D6}"/>
    <cellStyle name="Normal 7 4 2 2 4" xfId="1921" xr:uid="{4511AB16-BF2F-435C-B320-BCF9FB6A004D}"/>
    <cellStyle name="Normal 7 4 2 2 4 2" xfId="3536" xr:uid="{98400949-7636-41F8-B14C-76F1ED65B626}"/>
    <cellStyle name="Normal 7 4 2 2 4 3" xfId="3537" xr:uid="{1E78E2B9-765B-4940-ACD9-13F0F4203C6F}"/>
    <cellStyle name="Normal 7 4 2 2 4 4" xfId="3538" xr:uid="{A3996A36-747D-4FBA-B8DA-E3E2B6BD072A}"/>
    <cellStyle name="Normal 7 4 2 2 5" xfId="3539" xr:uid="{8B73AC24-9637-4A8D-92E9-9E765FD07D2C}"/>
    <cellStyle name="Normal 7 4 2 2 5 2" xfId="3540" xr:uid="{43D46B5A-F170-4AA2-8899-6D8DD2D3371E}"/>
    <cellStyle name="Normal 7 4 2 2 5 3" xfId="3541" xr:uid="{D8E54C5E-0B20-42FE-BEF0-8FB99B6786ED}"/>
    <cellStyle name="Normal 7 4 2 2 5 4" xfId="3542" xr:uid="{979A09CC-AB25-46ED-B794-368455B26D8E}"/>
    <cellStyle name="Normal 7 4 2 2 6" xfId="3543" xr:uid="{18BC1978-0957-4DBB-B327-DECD8CF1838F}"/>
    <cellStyle name="Normal 7 4 2 2 7" xfId="3544" xr:uid="{65AF7B14-8434-4980-880D-5004D758EA3E}"/>
    <cellStyle name="Normal 7 4 2 2 8" xfId="3545" xr:uid="{55A4F97B-6AFB-4DCA-B64D-E469F129548D}"/>
    <cellStyle name="Normal 7 4 2 3" xfId="723" xr:uid="{AFAC053B-E102-40E5-84B8-F339891AD825}"/>
    <cellStyle name="Normal 7 4 2 3 2" xfId="724" xr:uid="{73DC1208-A5AA-4A7D-BDD0-0C8AC64D9303}"/>
    <cellStyle name="Normal 7 4 2 3 2 2" xfId="725" xr:uid="{79E06462-0124-403B-9E01-81518D838C4C}"/>
    <cellStyle name="Normal 7 4 2 3 2 3" xfId="3546" xr:uid="{5D979C01-85F4-41EF-8AEA-6F7FB022ADE7}"/>
    <cellStyle name="Normal 7 4 2 3 2 4" xfId="3547" xr:uid="{39A2F1C9-6857-4648-B100-7DAA215DD7FC}"/>
    <cellStyle name="Normal 7 4 2 3 3" xfId="726" xr:uid="{2A4BF339-10ED-4A8A-972B-BC617C172BD1}"/>
    <cellStyle name="Normal 7 4 2 3 3 2" xfId="3548" xr:uid="{F59AF845-0F67-4741-AADC-16BE17F47245}"/>
    <cellStyle name="Normal 7 4 2 3 3 3" xfId="3549" xr:uid="{3BD0355A-C163-497E-BC64-8DE04436F81C}"/>
    <cellStyle name="Normal 7 4 2 3 3 4" xfId="3550" xr:uid="{1705F74C-CDDB-4478-B718-7A0F47EBA0CE}"/>
    <cellStyle name="Normal 7 4 2 3 4" xfId="3551" xr:uid="{632F3573-3CBC-4DA5-A64D-5355A872F15F}"/>
    <cellStyle name="Normal 7 4 2 3 5" xfId="3552" xr:uid="{2DD89ADA-4F0F-459A-BA33-B6C6A281083C}"/>
    <cellStyle name="Normal 7 4 2 3 6" xfId="3553" xr:uid="{B4DBC8CC-7F0A-4BE4-B6D5-4F438272DD7A}"/>
    <cellStyle name="Normal 7 4 2 4" xfId="727" xr:uid="{AA74AEB3-3F8F-40AB-B727-5D2FDC7EDC14}"/>
    <cellStyle name="Normal 7 4 2 4 2" xfId="728" xr:uid="{604AB14E-6F76-4B7F-AFAF-80400282EF7F}"/>
    <cellStyle name="Normal 7 4 2 4 2 2" xfId="3554" xr:uid="{D6C1FF83-52CF-4884-8DC9-9CDA4A8C5E4B}"/>
    <cellStyle name="Normal 7 4 2 4 2 3" xfId="3555" xr:uid="{208A4C18-97D6-48C9-B767-095A5AEE17EA}"/>
    <cellStyle name="Normal 7 4 2 4 2 4" xfId="3556" xr:uid="{C15D91DB-E163-4C51-80F7-CF42539FDE80}"/>
    <cellStyle name="Normal 7 4 2 4 3" xfId="3557" xr:uid="{FA812E33-DAF5-4A5C-89E7-A9843BFD1877}"/>
    <cellStyle name="Normal 7 4 2 4 4" xfId="3558" xr:uid="{DDB4AB17-DE9A-4924-BB6F-F2057CF03CF0}"/>
    <cellStyle name="Normal 7 4 2 4 5" xfId="3559" xr:uid="{2C1E5106-DDDA-4AC2-BA8C-FDB6E9223A56}"/>
    <cellStyle name="Normal 7 4 2 5" xfId="729" xr:uid="{6933FEB6-9CBD-4611-AFCB-05B6104AED9B}"/>
    <cellStyle name="Normal 7 4 2 5 2" xfId="3560" xr:uid="{78553A80-C982-4E48-AE74-D911958485E9}"/>
    <cellStyle name="Normal 7 4 2 5 3" xfId="3561" xr:uid="{2578E606-FFEF-41E5-B308-0994A4DAB6C5}"/>
    <cellStyle name="Normal 7 4 2 5 4" xfId="3562" xr:uid="{FBC2E411-78D1-4D66-9088-81E5E837B654}"/>
    <cellStyle name="Normal 7 4 2 6" xfId="3563" xr:uid="{BA287E0A-1EA4-4138-9ED2-4290CB9CC07B}"/>
    <cellStyle name="Normal 7 4 2 6 2" xfId="3564" xr:uid="{5855751A-9FA6-4943-BA00-3B0DFC9755DF}"/>
    <cellStyle name="Normal 7 4 2 6 3" xfId="3565" xr:uid="{6382C52B-EFE9-4047-BFC7-56600580D674}"/>
    <cellStyle name="Normal 7 4 2 6 4" xfId="3566" xr:uid="{0DBFFA8D-3C5D-4802-A6C8-2E1088F309BE}"/>
    <cellStyle name="Normal 7 4 2 7" xfId="3567" xr:uid="{B7B35BA3-F44D-4D79-AC3F-B21201CD772D}"/>
    <cellStyle name="Normal 7 4 2 8" xfId="3568" xr:uid="{B06CEDC5-1F12-41D7-93A3-F66E9D2A8055}"/>
    <cellStyle name="Normal 7 4 2 9" xfId="3569" xr:uid="{17A048EA-552F-45A0-810F-87D804114052}"/>
    <cellStyle name="Normal 7 4 3" xfId="364" xr:uid="{C5D37768-02BA-47EC-A6CC-8BE9CA33E2B1}"/>
    <cellStyle name="Normal 7 4 3 2" xfId="730" xr:uid="{5BE3200F-46B1-47AC-B19E-B6056F985F57}"/>
    <cellStyle name="Normal 7 4 3 2 2" xfId="731" xr:uid="{DD823A47-D8E8-437D-8BA2-DD5FDB279255}"/>
    <cellStyle name="Normal 7 4 3 2 2 2" xfId="1922" xr:uid="{0EBBF80E-4E92-4835-B78B-71A742768DF2}"/>
    <cellStyle name="Normal 7 4 3 2 2 2 2" xfId="1923" xr:uid="{5792CF1C-6D82-474D-8D9B-CBBC5EC81681}"/>
    <cellStyle name="Normal 7 4 3 2 2 3" xfId="1924" xr:uid="{B002AA0A-447B-4D2E-8312-42AA9025C0DC}"/>
    <cellStyle name="Normal 7 4 3 2 2 4" xfId="3570" xr:uid="{0711F0D6-2289-45E9-9228-F9C9BF3C54BD}"/>
    <cellStyle name="Normal 7 4 3 2 3" xfId="1925" xr:uid="{A255D34B-1EF7-4000-8C2A-C3197760F17A}"/>
    <cellStyle name="Normal 7 4 3 2 3 2" xfId="1926" xr:uid="{6B4A684D-C66C-45A9-BD2F-FD442B047416}"/>
    <cellStyle name="Normal 7 4 3 2 3 3" xfId="3571" xr:uid="{088C457A-927D-4AB2-BD83-81FA926C540D}"/>
    <cellStyle name="Normal 7 4 3 2 3 4" xfId="3572" xr:uid="{538349A7-EB7F-4E09-A95E-036A4EE68637}"/>
    <cellStyle name="Normal 7 4 3 2 4" xfId="1927" xr:uid="{D8386306-9687-4BAD-AD3C-9C3C800A1029}"/>
    <cellStyle name="Normal 7 4 3 2 5" xfId="3573" xr:uid="{E94CC40B-271B-425F-9E3E-5D49CE33856B}"/>
    <cellStyle name="Normal 7 4 3 2 6" xfId="3574" xr:uid="{5AE9393C-81ED-4F78-93AC-D74E4E7854F4}"/>
    <cellStyle name="Normal 7 4 3 3" xfId="732" xr:uid="{DB70160B-0265-4A24-8267-C7B22BD6D68E}"/>
    <cellStyle name="Normal 7 4 3 3 2" xfId="1928" xr:uid="{12860AFF-AE7F-49A7-A6DA-62012B1170A0}"/>
    <cellStyle name="Normal 7 4 3 3 2 2" xfId="1929" xr:uid="{49D08C74-8275-4DBA-8CED-173D8AB384AD}"/>
    <cellStyle name="Normal 7 4 3 3 2 3" xfId="3575" xr:uid="{B95DA113-58A0-4919-807C-75FD24FC499E}"/>
    <cellStyle name="Normal 7 4 3 3 2 4" xfId="3576" xr:uid="{3C43DC6D-C50B-4746-A79A-C8B63BAC7E5F}"/>
    <cellStyle name="Normal 7 4 3 3 3" xfId="1930" xr:uid="{17A7A9E8-F62F-483A-A3DF-686C4C74B7F2}"/>
    <cellStyle name="Normal 7 4 3 3 4" xfId="3577" xr:uid="{05EF9598-8B0F-4C34-9C03-E23BC432B503}"/>
    <cellStyle name="Normal 7 4 3 3 5" xfId="3578" xr:uid="{E89473DE-CA9B-4E10-8F95-F90862918B30}"/>
    <cellStyle name="Normal 7 4 3 4" xfId="1931" xr:uid="{E1E2FC22-D2E2-4939-B67D-49993E7DE386}"/>
    <cellStyle name="Normal 7 4 3 4 2" xfId="1932" xr:uid="{A55A5248-5153-478B-922A-04E9F1179882}"/>
    <cellStyle name="Normal 7 4 3 4 3" xfId="3579" xr:uid="{4B4C5E56-66F3-48C1-8735-8E7850ED0601}"/>
    <cellStyle name="Normal 7 4 3 4 4" xfId="3580" xr:uid="{C1EC72E6-2FC6-40BC-92AB-2AF21B5ADF3D}"/>
    <cellStyle name="Normal 7 4 3 5" xfId="1933" xr:uid="{5EAAFE98-8B8B-43B3-B70C-915B35176143}"/>
    <cellStyle name="Normal 7 4 3 5 2" xfId="3581" xr:uid="{794A65AE-8D35-47ED-9C25-FEEDCCE9FC58}"/>
    <cellStyle name="Normal 7 4 3 5 3" xfId="3582" xr:uid="{C549B482-A4E9-45A9-A866-EC24DEA41F5D}"/>
    <cellStyle name="Normal 7 4 3 5 4" xfId="3583" xr:uid="{3CBC3511-2CC2-4F45-B516-5D442F021488}"/>
    <cellStyle name="Normal 7 4 3 6" xfId="3584" xr:uid="{F274662F-2BCD-4EF0-B35C-93C47960BEB2}"/>
    <cellStyle name="Normal 7 4 3 7" xfId="3585" xr:uid="{0D8B9AC6-E9FC-4D2E-955E-627A8580A99F}"/>
    <cellStyle name="Normal 7 4 3 8" xfId="3586" xr:uid="{231819AA-5781-4C0D-AE61-0C662198A407}"/>
    <cellStyle name="Normal 7 4 4" xfId="365" xr:uid="{05A55151-44F3-4115-9FAC-7546570B885F}"/>
    <cellStyle name="Normal 7 4 4 2" xfId="733" xr:uid="{BDD5726D-85DF-4C38-86A4-EA853B1CF6E5}"/>
    <cellStyle name="Normal 7 4 4 2 2" xfId="734" xr:uid="{E152A8D9-A707-4500-BE25-94958EAE1207}"/>
    <cellStyle name="Normal 7 4 4 2 2 2" xfId="1934" xr:uid="{8F0489C6-DB0D-44B1-9612-6820259E9AE9}"/>
    <cellStyle name="Normal 7 4 4 2 2 3" xfId="3587" xr:uid="{BEC3B35C-D642-459A-8F7D-020FD2B7B2CD}"/>
    <cellStyle name="Normal 7 4 4 2 2 4" xfId="3588" xr:uid="{93EC3F7F-6221-47E8-928B-0340FA782025}"/>
    <cellStyle name="Normal 7 4 4 2 3" xfId="1935" xr:uid="{8B404A4A-DF24-4667-833C-BFB526953E9A}"/>
    <cellStyle name="Normal 7 4 4 2 4" xfId="3589" xr:uid="{535CF4A2-EEE5-4B44-A674-FB5318BBD2FA}"/>
    <cellStyle name="Normal 7 4 4 2 5" xfId="3590" xr:uid="{8E2B74EC-E203-4C06-A634-CCD1BC588DD4}"/>
    <cellStyle name="Normal 7 4 4 3" xfId="735" xr:uid="{C0877399-28FB-45B7-AE01-B56DD0A35478}"/>
    <cellStyle name="Normal 7 4 4 3 2" xfId="1936" xr:uid="{4EF8CE93-CEA0-403D-8D58-862CD967098E}"/>
    <cellStyle name="Normal 7 4 4 3 3" xfId="3591" xr:uid="{A2CE3713-3EEB-444B-9123-7572D336518B}"/>
    <cellStyle name="Normal 7 4 4 3 4" xfId="3592" xr:uid="{1C1B48C7-BC64-4222-AFAC-A01F140BF2BC}"/>
    <cellStyle name="Normal 7 4 4 4" xfId="1937" xr:uid="{937F7973-7B5F-4014-8CE5-C12D23A5F1BA}"/>
    <cellStyle name="Normal 7 4 4 4 2" xfId="3593" xr:uid="{55999CC3-A605-48F8-A391-1FB8F4A6D128}"/>
    <cellStyle name="Normal 7 4 4 4 3" xfId="3594" xr:uid="{76C3770E-EB85-4E86-94BF-224799EBED49}"/>
    <cellStyle name="Normal 7 4 4 4 4" xfId="3595" xr:uid="{80D5B2FE-93EB-4767-A8D5-81FD22D6D989}"/>
    <cellStyle name="Normal 7 4 4 5" xfId="3596" xr:uid="{7DFD1597-606D-4C96-AE48-76C76C2CEAD0}"/>
    <cellStyle name="Normal 7 4 4 6" xfId="3597" xr:uid="{72CE3083-DA0F-4877-857C-558E443B2AD0}"/>
    <cellStyle name="Normal 7 4 4 7" xfId="3598" xr:uid="{A8596EF1-22F9-4668-8567-C9A583FB0EAB}"/>
    <cellStyle name="Normal 7 4 5" xfId="366" xr:uid="{2B6F7048-88EF-4874-A9B1-ACF8574EBF06}"/>
    <cellStyle name="Normal 7 4 5 2" xfId="736" xr:uid="{5980420F-1488-4DF7-AC34-91CEF8A3607C}"/>
    <cellStyle name="Normal 7 4 5 2 2" xfId="1938" xr:uid="{9CDD29DA-FCD6-4AE5-A5BA-0F56D6198FED}"/>
    <cellStyle name="Normal 7 4 5 2 3" xfId="3599" xr:uid="{49985121-91BD-4E35-89BF-EB6EE3DF43FC}"/>
    <cellStyle name="Normal 7 4 5 2 4" xfId="3600" xr:uid="{8F0A3928-9A85-46C1-9BED-0F306500592C}"/>
    <cellStyle name="Normal 7 4 5 3" xfId="1939" xr:uid="{B08584A9-BF5B-4984-8182-C00DC414E233}"/>
    <cellStyle name="Normal 7 4 5 3 2" xfId="3601" xr:uid="{862CE0A1-985E-4385-8807-457BDAE73635}"/>
    <cellStyle name="Normal 7 4 5 3 3" xfId="3602" xr:uid="{B8DC13D7-015C-43C3-986C-28B5EAF8FD9F}"/>
    <cellStyle name="Normal 7 4 5 3 4" xfId="3603" xr:uid="{765F9715-5918-4A96-8860-89207B98835B}"/>
    <cellStyle name="Normal 7 4 5 4" xfId="3604" xr:uid="{A250D632-226F-4C90-9D5C-548B3EB263F5}"/>
    <cellStyle name="Normal 7 4 5 5" xfId="3605" xr:uid="{8031FE73-76D7-434F-8A65-F1C1844850F0}"/>
    <cellStyle name="Normal 7 4 5 6" xfId="3606" xr:uid="{242738E0-9541-4DCF-A845-5633F0989510}"/>
    <cellStyle name="Normal 7 4 6" xfId="737" xr:uid="{19B3E839-7E6A-436C-B0B8-694ADA0B15CD}"/>
    <cellStyle name="Normal 7 4 6 2" xfId="1940" xr:uid="{88BF45AE-AEB8-4985-BB7B-58CEC53E69FE}"/>
    <cellStyle name="Normal 7 4 6 2 2" xfId="3607" xr:uid="{D762916A-199B-43B8-B699-DF50EA816584}"/>
    <cellStyle name="Normal 7 4 6 2 3" xfId="3608" xr:uid="{14AF64FD-3D7E-414D-B7D0-896C21CEC1F4}"/>
    <cellStyle name="Normal 7 4 6 2 4" xfId="3609" xr:uid="{EB21AEFE-36F3-4148-9246-DCA7CE2B4FEF}"/>
    <cellStyle name="Normal 7 4 6 3" xfId="3610" xr:uid="{DE65C957-2B8C-40DA-91FF-C2352B19FCA9}"/>
    <cellStyle name="Normal 7 4 6 4" xfId="3611" xr:uid="{4FB24215-96A9-4ABA-A7F8-9693BFE23565}"/>
    <cellStyle name="Normal 7 4 6 5" xfId="3612" xr:uid="{F3DF9126-D3DE-44A8-A2B4-E22307669B77}"/>
    <cellStyle name="Normal 7 4 7" xfId="1941" xr:uid="{7E15E599-DC92-477E-96A0-B96266FA08D3}"/>
    <cellStyle name="Normal 7 4 7 2" xfId="3613" xr:uid="{8912DA8F-51A1-44FA-87BD-BF4A5A819F35}"/>
    <cellStyle name="Normal 7 4 7 3" xfId="3614" xr:uid="{2B7EE36B-4FAF-4CCF-A1ED-3E9431CB6977}"/>
    <cellStyle name="Normal 7 4 7 4" xfId="3615" xr:uid="{DEB5FDAD-7F83-434A-B91E-1DAC4E37357A}"/>
    <cellStyle name="Normal 7 4 8" xfId="3616" xr:uid="{BEFB20C5-CCC3-4316-A5AF-14F3D4A9BA1B}"/>
    <cellStyle name="Normal 7 4 8 2" xfId="3617" xr:uid="{EE58BC7C-7300-43AE-BEF1-344B01F2BCD4}"/>
    <cellStyle name="Normal 7 4 8 3" xfId="3618" xr:uid="{4AF59664-4DE6-4465-8A69-B0EBF82E631A}"/>
    <cellStyle name="Normal 7 4 8 4" xfId="3619" xr:uid="{D55C20C5-56EA-45D7-9C9A-54893DA8E632}"/>
    <cellStyle name="Normal 7 4 9" xfId="3620" xr:uid="{69642944-DCD6-45CE-9DF9-1FFDDFBEB28C}"/>
    <cellStyle name="Normal 7 5" xfId="143" xr:uid="{4C09A6F4-8665-4E38-AA02-E61F9D81AA3A}"/>
    <cellStyle name="Normal 7 5 2" xfId="144" xr:uid="{99FABE25-6A13-4143-8C07-B69C57082457}"/>
    <cellStyle name="Normal 7 5 2 2" xfId="367" xr:uid="{4EA3607D-75FF-4D96-9967-16D6084CB6A1}"/>
    <cellStyle name="Normal 7 5 2 2 2" xfId="738" xr:uid="{E61F3F6F-0F86-48F2-A349-BA5F533A7947}"/>
    <cellStyle name="Normal 7 5 2 2 2 2" xfId="1942" xr:uid="{84DF5A43-3CC5-4943-8BB2-585BC4C92726}"/>
    <cellStyle name="Normal 7 5 2 2 2 3" xfId="3621" xr:uid="{B437C44E-A332-4420-B246-5F2A385CB1A2}"/>
    <cellStyle name="Normal 7 5 2 2 2 4" xfId="3622" xr:uid="{302B6384-BBEE-4A59-8429-6AF22B52FD2B}"/>
    <cellStyle name="Normal 7 5 2 2 3" xfId="1943" xr:uid="{C147F6F4-E54C-4D9F-B047-C607E47921EA}"/>
    <cellStyle name="Normal 7 5 2 2 3 2" xfId="3623" xr:uid="{9D2F4125-7C1B-4E39-B933-FC6FB2892972}"/>
    <cellStyle name="Normal 7 5 2 2 3 3" xfId="3624" xr:uid="{C754C180-61DE-4058-926C-C2E30627198D}"/>
    <cellStyle name="Normal 7 5 2 2 3 4" xfId="3625" xr:uid="{758C5199-A18A-4C66-A924-BA52D8C5BB3E}"/>
    <cellStyle name="Normal 7 5 2 2 4" xfId="3626" xr:uid="{3E22AF20-29BA-432F-B040-CFE777633422}"/>
    <cellStyle name="Normal 7 5 2 2 5" xfId="3627" xr:uid="{C0E000CF-EF04-4E32-BC00-53CB145C6D45}"/>
    <cellStyle name="Normal 7 5 2 2 6" xfId="3628" xr:uid="{09F00351-2C75-42B7-800B-D0392F000AD8}"/>
    <cellStyle name="Normal 7 5 2 3" xfId="739" xr:uid="{818449F2-541B-4381-8B28-5891C061C2F4}"/>
    <cellStyle name="Normal 7 5 2 3 2" xfId="1944" xr:uid="{C31D3CC4-E997-4594-B8FD-08B8E1794DE7}"/>
    <cellStyle name="Normal 7 5 2 3 2 2" xfId="3629" xr:uid="{7131E260-546E-4FE1-BD8E-C5CB81BF9D79}"/>
    <cellStyle name="Normal 7 5 2 3 2 3" xfId="3630" xr:uid="{DC0A7C5C-5113-498A-8C92-60410B53503A}"/>
    <cellStyle name="Normal 7 5 2 3 2 4" xfId="3631" xr:uid="{95E7A4E1-7F94-459F-BA71-899722100080}"/>
    <cellStyle name="Normal 7 5 2 3 3" xfId="3632" xr:uid="{FAE16147-9249-4053-9A31-E2D317ACBBDB}"/>
    <cellStyle name="Normal 7 5 2 3 4" xfId="3633" xr:uid="{0A4E9AA6-4F70-4D07-A4F7-CA3EF1D480EE}"/>
    <cellStyle name="Normal 7 5 2 3 5" xfId="3634" xr:uid="{286CB4F0-EA63-4FFE-B8FF-D30F45F3CC47}"/>
    <cellStyle name="Normal 7 5 2 4" xfId="1945" xr:uid="{DBA40BDD-4EE5-4EDB-BC00-12AC42B51598}"/>
    <cellStyle name="Normal 7 5 2 4 2" xfId="3635" xr:uid="{7EE4480A-CEA7-41C2-BD3E-EC7E440BEED5}"/>
    <cellStyle name="Normal 7 5 2 4 3" xfId="3636" xr:uid="{E2E72045-3A0F-452A-8FD2-37350733B7A4}"/>
    <cellStyle name="Normal 7 5 2 4 4" xfId="3637" xr:uid="{ECAC2859-03C0-4412-9631-6EA2FC1E8677}"/>
    <cellStyle name="Normal 7 5 2 5" xfId="3638" xr:uid="{2C61BF6A-C963-4B6A-B978-6C9F3190BCE3}"/>
    <cellStyle name="Normal 7 5 2 5 2" xfId="3639" xr:uid="{90B97518-0000-49F2-B91E-98EA1E84A3AD}"/>
    <cellStyle name="Normal 7 5 2 5 3" xfId="3640" xr:uid="{48903460-41D8-4A05-BCFD-0FE84C27DC87}"/>
    <cellStyle name="Normal 7 5 2 5 4" xfId="3641" xr:uid="{74C8006C-86DE-4D1F-AFB9-905AF08A419C}"/>
    <cellStyle name="Normal 7 5 2 6" xfId="3642" xr:uid="{6707781E-448C-4C5D-940F-A28CD43DA617}"/>
    <cellStyle name="Normal 7 5 2 7" xfId="3643" xr:uid="{BA03B11A-F926-4377-AA0B-BD8BF12A9982}"/>
    <cellStyle name="Normal 7 5 2 8" xfId="3644" xr:uid="{523E303A-BA8A-4DA4-97E8-B230327118BE}"/>
    <cellStyle name="Normal 7 5 3" xfId="368" xr:uid="{315D63B0-1C4D-46A7-BF50-9515B4D00DB6}"/>
    <cellStyle name="Normal 7 5 3 2" xfId="740" xr:uid="{F946749B-BA2D-4CD5-AE3A-6E4E9DC56F39}"/>
    <cellStyle name="Normal 7 5 3 2 2" xfId="741" xr:uid="{29FC41C9-7890-4249-BC25-BEEA92D65B03}"/>
    <cellStyle name="Normal 7 5 3 2 3" xfId="3645" xr:uid="{4EA4921E-52DF-463D-A335-7F535E00E928}"/>
    <cellStyle name="Normal 7 5 3 2 4" xfId="3646" xr:uid="{CA7E4744-1457-497F-AFB4-D335C02BF3A3}"/>
    <cellStyle name="Normal 7 5 3 3" xfId="742" xr:uid="{C5AFAD0B-8B27-4D2C-83FB-A1BEB5FD059B}"/>
    <cellStyle name="Normal 7 5 3 3 2" xfId="3647" xr:uid="{DB2F2428-3693-4F5C-9C77-B973CF59FA22}"/>
    <cellStyle name="Normal 7 5 3 3 3" xfId="3648" xr:uid="{C9925538-EB80-4333-A950-B5E1758C9AFB}"/>
    <cellStyle name="Normal 7 5 3 3 4" xfId="3649" xr:uid="{66B305F3-715A-4584-8EB4-06F8907F2171}"/>
    <cellStyle name="Normal 7 5 3 4" xfId="3650" xr:uid="{2B8A38BE-B949-4870-BC23-A3490D98EA4E}"/>
    <cellStyle name="Normal 7 5 3 5" xfId="3651" xr:uid="{3BD24ECC-2FD5-41CF-A96E-466A706452FF}"/>
    <cellStyle name="Normal 7 5 3 6" xfId="3652" xr:uid="{01FD94A8-F730-4D50-A6C3-C6EFCBF583D7}"/>
    <cellStyle name="Normal 7 5 4" xfId="369" xr:uid="{D5D6BE64-689E-4641-8A83-AF338B05DB73}"/>
    <cellStyle name="Normal 7 5 4 2" xfId="743" xr:uid="{CFFB3BD6-C578-40D5-88B8-5B2A4A9AE6B9}"/>
    <cellStyle name="Normal 7 5 4 2 2" xfId="3653" xr:uid="{CDC7BE83-3531-4F58-85C8-0319555B6874}"/>
    <cellStyle name="Normal 7 5 4 2 3" xfId="3654" xr:uid="{D714AE25-015C-4A3C-9A12-CE97B2511794}"/>
    <cellStyle name="Normal 7 5 4 2 4" xfId="3655" xr:uid="{0F13E1D7-B9D3-431A-B2E1-EAF36D022BA7}"/>
    <cellStyle name="Normal 7 5 4 3" xfId="3656" xr:uid="{DB10E0F4-E589-4700-90C0-61A4E36FF281}"/>
    <cellStyle name="Normal 7 5 4 4" xfId="3657" xr:uid="{376CCA26-5736-4631-BB88-7057698BA2A4}"/>
    <cellStyle name="Normal 7 5 4 5" xfId="3658" xr:uid="{5CE83475-9849-4D46-BA07-1953393CEBB1}"/>
    <cellStyle name="Normal 7 5 5" xfId="744" xr:uid="{F6B774B9-AFA5-494A-A5A7-75CF666BD240}"/>
    <cellStyle name="Normal 7 5 5 2" xfId="3659" xr:uid="{1A9780AE-19F9-4052-B022-8655357F2629}"/>
    <cellStyle name="Normal 7 5 5 3" xfId="3660" xr:uid="{83C079D2-3ACF-4C6B-ADC2-EA24E769C6E1}"/>
    <cellStyle name="Normal 7 5 5 4" xfId="3661" xr:uid="{E50B340D-2950-422F-BAFA-3740C309AFD0}"/>
    <cellStyle name="Normal 7 5 6" xfId="3662" xr:uid="{D263516D-313E-44D3-A82C-143F8BB1A85C}"/>
    <cellStyle name="Normal 7 5 6 2" xfId="3663" xr:uid="{39F929EC-8F63-4D3D-AB99-8BF976743D1A}"/>
    <cellStyle name="Normal 7 5 6 3" xfId="3664" xr:uid="{74AEFF85-FE0C-4ECC-AF17-475808351462}"/>
    <cellStyle name="Normal 7 5 6 4" xfId="3665" xr:uid="{A0410D4B-CED1-40C9-8FFA-EB2C13AD485E}"/>
    <cellStyle name="Normal 7 5 7" xfId="3666" xr:uid="{A4C0FCD8-9F81-4225-9D30-2910726A90A4}"/>
    <cellStyle name="Normal 7 5 8" xfId="3667" xr:uid="{B675017A-391E-4FCA-841A-B6C7AA45F980}"/>
    <cellStyle name="Normal 7 5 9" xfId="3668" xr:uid="{0B7EA2B8-5422-4C6B-8B71-DBFE236AB308}"/>
    <cellStyle name="Normal 7 6" xfId="145" xr:uid="{91BBC734-671A-43BE-AE46-6F767195345D}"/>
    <cellStyle name="Normal 7 6 2" xfId="370" xr:uid="{2BF4EA73-1ED5-447B-B9AF-9729DDE17BE0}"/>
    <cellStyle name="Normal 7 6 2 2" xfId="745" xr:uid="{94D6CE34-5CFD-4D37-A75A-2F808401431E}"/>
    <cellStyle name="Normal 7 6 2 2 2" xfId="1946" xr:uid="{994B00ED-2CFC-4F47-9B58-925B44F14768}"/>
    <cellStyle name="Normal 7 6 2 2 2 2" xfId="1947" xr:uid="{DC00310C-031C-4B71-AE1E-C3C9D094360D}"/>
    <cellStyle name="Normal 7 6 2 2 3" xfId="1948" xr:uid="{15B8CC5C-7F87-4C2C-9DE6-09E49DD81B58}"/>
    <cellStyle name="Normal 7 6 2 2 4" xfId="3669" xr:uid="{B6C03E3A-5FD6-441F-BFA1-AF1D6A682F28}"/>
    <cellStyle name="Normal 7 6 2 3" xfId="1949" xr:uid="{88EFF7C3-EF73-4DFA-9BCD-00FA7F8A05D1}"/>
    <cellStyle name="Normal 7 6 2 3 2" xfId="1950" xr:uid="{5A8CC444-B5FE-4D50-ACA2-91854AC8C5CF}"/>
    <cellStyle name="Normal 7 6 2 3 3" xfId="3670" xr:uid="{69258990-8760-42A0-B8BA-53A961A1D2F8}"/>
    <cellStyle name="Normal 7 6 2 3 4" xfId="3671" xr:uid="{0D4A909A-B63E-4D6A-BD1E-7BB6A94F39AF}"/>
    <cellStyle name="Normal 7 6 2 4" xfId="1951" xr:uid="{4E70C3D2-F8FD-490D-A74C-86A12684FD44}"/>
    <cellStyle name="Normal 7 6 2 5" xfId="3672" xr:uid="{8D666C08-7827-4D6A-AC3B-6C06D18BAF69}"/>
    <cellStyle name="Normal 7 6 2 6" xfId="3673" xr:uid="{76C42D9E-47E5-48CB-8E13-B60BED07D98E}"/>
    <cellStyle name="Normal 7 6 3" xfId="746" xr:uid="{82ADFEF7-B6C0-48A5-8103-2C6BAE9B0644}"/>
    <cellStyle name="Normal 7 6 3 2" xfId="1952" xr:uid="{B65A7BE4-254D-4027-9608-092E44CB57B0}"/>
    <cellStyle name="Normal 7 6 3 2 2" xfId="1953" xr:uid="{52FE86FF-064F-49EE-B906-51B348F958B7}"/>
    <cellStyle name="Normal 7 6 3 2 3" xfId="3674" xr:uid="{65B97D29-8B9C-488A-A4F8-4195EC8A47A1}"/>
    <cellStyle name="Normal 7 6 3 2 4" xfId="3675" xr:uid="{93036708-5A19-4019-B5A9-FB8E0166D35C}"/>
    <cellStyle name="Normal 7 6 3 3" xfId="1954" xr:uid="{64CAB3F7-A507-496A-9990-6FC685BC5429}"/>
    <cellStyle name="Normal 7 6 3 4" xfId="3676" xr:uid="{B73ACE50-1520-4099-B524-30C6A95EA882}"/>
    <cellStyle name="Normal 7 6 3 5" xfId="3677" xr:uid="{13A49BE0-EFC2-4DC6-B446-668B98E796CA}"/>
    <cellStyle name="Normal 7 6 4" xfId="1955" xr:uid="{438C1A51-63F9-4A7C-834B-63AE6D72E105}"/>
    <cellStyle name="Normal 7 6 4 2" xfId="1956" xr:uid="{84BDA58C-C230-4E73-BEEE-4C72682C9A46}"/>
    <cellStyle name="Normal 7 6 4 3" xfId="3678" xr:uid="{676FFF98-78B1-40DB-9517-8E5350CE391B}"/>
    <cellStyle name="Normal 7 6 4 4" xfId="3679" xr:uid="{487F748C-500E-42EB-B53D-C2D827DAB27E}"/>
    <cellStyle name="Normal 7 6 5" xfId="1957" xr:uid="{AAF83851-EABF-439E-A2D9-16955027E1D3}"/>
    <cellStyle name="Normal 7 6 5 2" xfId="3680" xr:uid="{EEBE88C3-FE91-4B61-B514-86A2A2AB20D6}"/>
    <cellStyle name="Normal 7 6 5 3" xfId="3681" xr:uid="{9E6868B9-BBC1-4848-AF09-03DA1A375B9B}"/>
    <cellStyle name="Normal 7 6 5 4" xfId="3682" xr:uid="{0B2441AF-EA89-452A-9551-7283DEA07869}"/>
    <cellStyle name="Normal 7 6 6" xfId="3683" xr:uid="{35B9B0AD-FB9D-4FF9-A5F3-BD5A0A1D7579}"/>
    <cellStyle name="Normal 7 6 7" xfId="3684" xr:uid="{A23CA056-1537-45A6-BD75-9361E6DB13C3}"/>
    <cellStyle name="Normal 7 6 8" xfId="3685" xr:uid="{8917B32D-01E2-427C-A97C-718108E9C81A}"/>
    <cellStyle name="Normal 7 7" xfId="371" xr:uid="{C93628E0-B8B8-4E86-8128-D3CECCF567C4}"/>
    <cellStyle name="Normal 7 7 2" xfId="747" xr:uid="{175FE72E-5AA8-479E-861A-C90D89F51DC9}"/>
    <cellStyle name="Normal 7 7 2 2" xfId="748" xr:uid="{4C5EE9C5-9755-4519-9CB5-E4462C029D7E}"/>
    <cellStyle name="Normal 7 7 2 2 2" xfId="1958" xr:uid="{D43821A7-90F4-4E45-9B32-CCA012AF1059}"/>
    <cellStyle name="Normal 7 7 2 2 3" xfId="3686" xr:uid="{B396B49B-664D-4382-9BC3-2260D85E2D72}"/>
    <cellStyle name="Normal 7 7 2 2 4" xfId="3687" xr:uid="{33D3DEA5-8379-4358-95C3-68009D98B3D3}"/>
    <cellStyle name="Normal 7 7 2 3" xfId="1959" xr:uid="{C5ED5696-C7BC-45FE-B76B-F28A5C5AB55B}"/>
    <cellStyle name="Normal 7 7 2 4" xfId="3688" xr:uid="{582F6BF2-3250-45FF-B5F7-54048D718C88}"/>
    <cellStyle name="Normal 7 7 2 5" xfId="3689" xr:uid="{833867D6-57E6-49C1-9FC4-4BC4C203C7EF}"/>
    <cellStyle name="Normal 7 7 3" xfId="749" xr:uid="{E3B28622-AC97-4F9E-91E5-7AF008AE5F9C}"/>
    <cellStyle name="Normal 7 7 3 2" xfId="1960" xr:uid="{10D04B9F-D310-4EF3-877E-05CB97CC5C79}"/>
    <cellStyle name="Normal 7 7 3 3" xfId="3690" xr:uid="{5DA3743A-AD54-4A3D-96AF-799D271A7DB6}"/>
    <cellStyle name="Normal 7 7 3 4" xfId="3691" xr:uid="{5988E9F7-E953-42D8-83ED-BCAD48609522}"/>
    <cellStyle name="Normal 7 7 4" xfId="1961" xr:uid="{950D6A37-1827-4155-8A47-0555A197B816}"/>
    <cellStyle name="Normal 7 7 4 2" xfId="3692" xr:uid="{5593467B-30A4-430C-93E3-5150C9CFB4C2}"/>
    <cellStyle name="Normal 7 7 4 3" xfId="3693" xr:uid="{9D415E6F-BD31-44BB-ABC4-E50AA50CE36F}"/>
    <cellStyle name="Normal 7 7 4 4" xfId="3694" xr:uid="{F1BC774E-0CF1-4B0A-907E-3375971BC52E}"/>
    <cellStyle name="Normal 7 7 5" xfId="3695" xr:uid="{0636B4E2-13DE-45C1-A878-419992481782}"/>
    <cellStyle name="Normal 7 7 6" xfId="3696" xr:uid="{3CD7941C-1511-4912-A8AC-48335E7E71B8}"/>
    <cellStyle name="Normal 7 7 7" xfId="3697" xr:uid="{BF34893C-763A-45F5-9638-C96938950ED4}"/>
    <cellStyle name="Normal 7 8" xfId="372" xr:uid="{FDE39A23-CF35-48F1-8EDE-0F1424085859}"/>
    <cellStyle name="Normal 7 8 2" xfId="750" xr:uid="{761FB86E-9254-4400-A32B-B332EA157819}"/>
    <cellStyle name="Normal 7 8 2 2" xfId="1962" xr:uid="{C01993D3-CF38-47BB-940D-6865C047A589}"/>
    <cellStyle name="Normal 7 8 2 3" xfId="3698" xr:uid="{FFF13C7C-4ED1-4AEF-B90E-55758A9CEDE8}"/>
    <cellStyle name="Normal 7 8 2 4" xfId="3699" xr:uid="{221E6164-092C-4F64-A4B3-6A223F222DBE}"/>
    <cellStyle name="Normal 7 8 3" xfId="1963" xr:uid="{3D4A465D-C399-4090-BC5A-19F122F04DA0}"/>
    <cellStyle name="Normal 7 8 3 2" xfId="3700" xr:uid="{53AB00BD-AED6-469A-8E9C-4331A33C1FC0}"/>
    <cellStyle name="Normal 7 8 3 3" xfId="3701" xr:uid="{C9F1D76A-A893-4EF2-8EA0-2DA60B69D2FB}"/>
    <cellStyle name="Normal 7 8 3 4" xfId="3702" xr:uid="{F360FCDE-7F13-4691-B4A1-C809A4FBA148}"/>
    <cellStyle name="Normal 7 8 4" xfId="3703" xr:uid="{5F2A3F3A-266C-4D7D-A440-932DB3D02C28}"/>
    <cellStyle name="Normal 7 8 5" xfId="3704" xr:uid="{235428C8-F2C5-484E-A959-6535D049AF8A}"/>
    <cellStyle name="Normal 7 8 6" xfId="3705" xr:uid="{6821C443-47E6-42A2-9A9A-44558E4A0394}"/>
    <cellStyle name="Normal 7 9" xfId="373" xr:uid="{A232B10C-6AA0-4B4F-ACB6-47E0970CFA03}"/>
    <cellStyle name="Normal 7 9 2" xfId="1964" xr:uid="{DBBDF6E1-A43D-43EC-A64A-CC35DCFE7EF1}"/>
    <cellStyle name="Normal 7 9 2 2" xfId="3706" xr:uid="{D8802BEF-62F5-4563-9BCF-B3F1A8805443}"/>
    <cellStyle name="Normal 7 9 2 2 2" xfId="4408" xr:uid="{52109D1C-FC66-4E60-AE7F-361FD40477E9}"/>
    <cellStyle name="Normal 7 9 2 2 3" xfId="4687" xr:uid="{96EA8655-C820-4AF1-B2DD-C2C22850DCBC}"/>
    <cellStyle name="Normal 7 9 2 3" xfId="3707" xr:uid="{BA10A15E-F907-481C-8AAF-85F3C517C1A7}"/>
    <cellStyle name="Normal 7 9 2 4" xfId="3708" xr:uid="{503A64F9-1A20-472A-A56D-31155BEB9DCF}"/>
    <cellStyle name="Normal 7 9 3" xfId="3709" xr:uid="{CA9322E0-0381-4E45-BFFF-B20C9F4C5CED}"/>
    <cellStyle name="Normal 7 9 3 2" xfId="5342" xr:uid="{A96C3BE9-00A0-4980-B1CB-908BAE75F7AC}"/>
    <cellStyle name="Normal 7 9 4" xfId="3710" xr:uid="{87C7E97F-383B-46F2-ADBF-BA911B3FED00}"/>
    <cellStyle name="Normal 7 9 4 2" xfId="4578" xr:uid="{263304C4-C33B-42BB-AF36-5F031883049D}"/>
    <cellStyle name="Normal 7 9 4 3" xfId="4688" xr:uid="{73A107D3-E13C-408A-8582-679D02E464FD}"/>
    <cellStyle name="Normal 7 9 4 4" xfId="4607" xr:uid="{4649C547-65B9-4432-BF43-C311404449FA}"/>
    <cellStyle name="Normal 7 9 5" xfId="3711" xr:uid="{92CBED32-A271-4946-A946-C8B3B478E59D}"/>
    <cellStyle name="Normal 8" xfId="146" xr:uid="{8682A0D4-BA1F-4E00-B6C6-5C4A1D7F2D4E}"/>
    <cellStyle name="Normal 8 10" xfId="1965" xr:uid="{82EB04BA-A053-4700-ADCB-76EB575173F6}"/>
    <cellStyle name="Normal 8 10 2" xfId="3712" xr:uid="{70365BC0-E0CE-4B6F-81DE-326E62A6D9B0}"/>
    <cellStyle name="Normal 8 10 3" xfId="3713" xr:uid="{0C4DE80A-0711-4C31-B82A-7518406EEB3B}"/>
    <cellStyle name="Normal 8 10 4" xfId="3714" xr:uid="{F18294DB-296F-4BF1-A80B-B5BC412F212C}"/>
    <cellStyle name="Normal 8 11" xfId="3715" xr:uid="{65A06B86-FE73-458F-A8CE-465B6D30136F}"/>
    <cellStyle name="Normal 8 11 2" xfId="3716" xr:uid="{1A1A99FD-825E-4167-A34C-36ABE06D96EA}"/>
    <cellStyle name="Normal 8 11 3" xfId="3717" xr:uid="{E32A9601-EBBE-4E08-B960-460989ED55BD}"/>
    <cellStyle name="Normal 8 11 4" xfId="3718" xr:uid="{33BA4093-AA24-4FE0-BFF1-41BDB5313196}"/>
    <cellStyle name="Normal 8 12" xfId="3719" xr:uid="{82BDFD7D-155D-41C2-B48E-5823E8F3450C}"/>
    <cellStyle name="Normal 8 12 2" xfId="3720" xr:uid="{BE6C145D-5D30-4636-8022-70ED5A76D6F4}"/>
    <cellStyle name="Normal 8 13" xfId="3721" xr:uid="{97C79000-A302-4B30-9834-17A3A0644232}"/>
    <cellStyle name="Normal 8 14" xfId="3722" xr:uid="{3B990DFB-5A6C-4163-9A7C-433980ED003E}"/>
    <cellStyle name="Normal 8 15" xfId="3723" xr:uid="{71217310-0E53-4809-9CAA-113396AB9DB1}"/>
    <cellStyle name="Normal 8 2" xfId="147" xr:uid="{F5B5A157-2762-495D-85C1-77EC2C705F16}"/>
    <cellStyle name="Normal 8 2 10" xfId="3724" xr:uid="{175C603F-1F4A-42ED-B457-63BFCA1480CC}"/>
    <cellStyle name="Normal 8 2 11" xfId="3725" xr:uid="{04A3458F-F9D4-4F98-978D-BC575926819F}"/>
    <cellStyle name="Normal 8 2 2" xfId="148" xr:uid="{D4DB2131-3966-4A2E-A237-B06FFB2C6800}"/>
    <cellStyle name="Normal 8 2 2 2" xfId="149" xr:uid="{9ADCD2A5-FB4D-4723-B570-DA65E8E6B563}"/>
    <cellStyle name="Normal 8 2 2 2 2" xfId="374" xr:uid="{C94E59C7-83C0-4590-88E5-AC76F18EF9E6}"/>
    <cellStyle name="Normal 8 2 2 2 2 2" xfId="751" xr:uid="{CF6BDB1D-08AC-4869-AECE-789FAD926446}"/>
    <cellStyle name="Normal 8 2 2 2 2 2 2" xfId="752" xr:uid="{77B8386F-56F3-40AE-9554-E16F43A08967}"/>
    <cellStyle name="Normal 8 2 2 2 2 2 2 2" xfId="1966" xr:uid="{29E46164-2D34-4DB9-B12B-6444557463BB}"/>
    <cellStyle name="Normal 8 2 2 2 2 2 2 2 2" xfId="1967" xr:uid="{166B193D-7580-4920-95BB-161ADAC6F094}"/>
    <cellStyle name="Normal 8 2 2 2 2 2 2 3" xfId="1968" xr:uid="{C310EE36-2236-4CB4-BE10-648A21AFC1E0}"/>
    <cellStyle name="Normal 8 2 2 2 2 2 3" xfId="1969" xr:uid="{B508EEBB-1C4B-4CF8-87C8-3147B1480602}"/>
    <cellStyle name="Normal 8 2 2 2 2 2 3 2" xfId="1970" xr:uid="{39148CC1-51D7-4F1E-8FC0-94A8A1893B1B}"/>
    <cellStyle name="Normal 8 2 2 2 2 2 4" xfId="1971" xr:uid="{FD900D78-F016-42AF-BF09-457763CC37D5}"/>
    <cellStyle name="Normal 8 2 2 2 2 3" xfId="753" xr:uid="{111985BB-7556-4F53-BCF1-92916F57EECF}"/>
    <cellStyle name="Normal 8 2 2 2 2 3 2" xfId="1972" xr:uid="{403070BF-668C-4B4E-B256-83C33C5DA3CC}"/>
    <cellStyle name="Normal 8 2 2 2 2 3 2 2" xfId="1973" xr:uid="{C50DA104-2636-42B2-8ECE-A29BB26C3633}"/>
    <cellStyle name="Normal 8 2 2 2 2 3 3" xfId="1974" xr:uid="{CFD4D90C-78FB-4193-8CEA-4CA656B60B13}"/>
    <cellStyle name="Normal 8 2 2 2 2 3 4" xfId="3726" xr:uid="{932CF41F-9330-4746-BDFC-64FC09866BDB}"/>
    <cellStyle name="Normal 8 2 2 2 2 4" xfId="1975" xr:uid="{B45BE9D3-11FE-4615-8D35-161CF9083B18}"/>
    <cellStyle name="Normal 8 2 2 2 2 4 2" xfId="1976" xr:uid="{FACBC3DD-A387-4404-8524-3FA2BBBF6B70}"/>
    <cellStyle name="Normal 8 2 2 2 2 5" xfId="1977" xr:uid="{77FBD4D2-0F53-4B3F-B11A-216515D99BA0}"/>
    <cellStyle name="Normal 8 2 2 2 2 6" xfId="3727" xr:uid="{06521516-A6D1-47C0-9906-7A0C4796C87B}"/>
    <cellStyle name="Normal 8 2 2 2 3" xfId="375" xr:uid="{72810BCC-DEF1-4148-9C31-2BCAF3BF3BF7}"/>
    <cellStyle name="Normal 8 2 2 2 3 2" xfId="754" xr:uid="{E7E0FD40-BB16-4CCA-9FCE-E980CCED396D}"/>
    <cellStyle name="Normal 8 2 2 2 3 2 2" xfId="755" xr:uid="{FCE27DB4-E5B2-47EB-9C6A-3EB7F0D0E078}"/>
    <cellStyle name="Normal 8 2 2 2 3 2 2 2" xfId="1978" xr:uid="{77EB8B2D-6B73-4156-8C52-EAF072C1A44F}"/>
    <cellStyle name="Normal 8 2 2 2 3 2 2 2 2" xfId="1979" xr:uid="{5170461A-31D9-400D-B3BB-D49CED9CB367}"/>
    <cellStyle name="Normal 8 2 2 2 3 2 2 3" xfId="1980" xr:uid="{F57E1601-8B51-471F-BE1E-937D7209F32B}"/>
    <cellStyle name="Normal 8 2 2 2 3 2 3" xfId="1981" xr:uid="{8CE67E4C-9B28-46A2-BA89-F0C5F373D948}"/>
    <cellStyle name="Normal 8 2 2 2 3 2 3 2" xfId="1982" xr:uid="{0F1069A5-455F-46D1-AE5B-75A3750F829F}"/>
    <cellStyle name="Normal 8 2 2 2 3 2 4" xfId="1983" xr:uid="{BA8A516F-E4B6-460C-BB04-69C8712E94CC}"/>
    <cellStyle name="Normal 8 2 2 2 3 3" xfId="756" xr:uid="{9CCCA477-1F71-4B4C-8AF3-45E8C7624268}"/>
    <cellStyle name="Normal 8 2 2 2 3 3 2" xfId="1984" xr:uid="{AA2E45E1-FE91-4466-81F2-491528E987A6}"/>
    <cellStyle name="Normal 8 2 2 2 3 3 2 2" xfId="1985" xr:uid="{298CCF91-CAEB-49A9-86AD-4D7CC355F330}"/>
    <cellStyle name="Normal 8 2 2 2 3 3 3" xfId="1986" xr:uid="{BFF4649B-9719-47A9-9FE6-422480CBE7E5}"/>
    <cellStyle name="Normal 8 2 2 2 3 4" xfId="1987" xr:uid="{7870D496-1224-4B2D-9DF5-EB755961D9E5}"/>
    <cellStyle name="Normal 8 2 2 2 3 4 2" xfId="1988" xr:uid="{7538AE7B-7C18-4C43-B14B-B61A1F4AA103}"/>
    <cellStyle name="Normal 8 2 2 2 3 5" xfId="1989" xr:uid="{A1AE0876-2918-4B6E-8B48-ACF639CADCEB}"/>
    <cellStyle name="Normal 8 2 2 2 4" xfId="757" xr:uid="{0C1DB60A-ED5D-49AF-B8C6-CB5582A6E53A}"/>
    <cellStyle name="Normal 8 2 2 2 4 2" xfId="758" xr:uid="{6C7223C5-1248-4C20-917D-1861059FFCF3}"/>
    <cellStyle name="Normal 8 2 2 2 4 2 2" xfId="1990" xr:uid="{EA3AA9B7-6E6F-44BB-89D4-74E32E3B4F88}"/>
    <cellStyle name="Normal 8 2 2 2 4 2 2 2" xfId="1991" xr:uid="{DB603F2E-0284-4FC0-9471-EF455E66163D}"/>
    <cellStyle name="Normal 8 2 2 2 4 2 3" xfId="1992" xr:uid="{5870A991-92E5-4805-8F29-F4C512281D40}"/>
    <cellStyle name="Normal 8 2 2 2 4 3" xfId="1993" xr:uid="{C6EE578B-5306-4096-A575-9060C160E744}"/>
    <cellStyle name="Normal 8 2 2 2 4 3 2" xfId="1994" xr:uid="{9536C46D-3981-4D32-BB04-3B4AB32851D2}"/>
    <cellStyle name="Normal 8 2 2 2 4 4" xfId="1995" xr:uid="{FB8F5EFE-C5CE-4195-95FD-79D0FE5295C3}"/>
    <cellStyle name="Normal 8 2 2 2 5" xfId="759" xr:uid="{2D55C65C-7E15-4E62-BC35-F789A508E24E}"/>
    <cellStyle name="Normal 8 2 2 2 5 2" xfId="1996" xr:uid="{5B252629-257F-469F-A2A4-ED6CC1564513}"/>
    <cellStyle name="Normal 8 2 2 2 5 2 2" xfId="1997" xr:uid="{04DA9785-93F1-4186-B7EC-06DB50EBB9C3}"/>
    <cellStyle name="Normal 8 2 2 2 5 3" xfId="1998" xr:uid="{DC0705D7-0BFA-432D-AB23-E8074F2963F4}"/>
    <cellStyle name="Normal 8 2 2 2 5 4" xfId="3728" xr:uid="{6BE4604E-CF6A-4849-8DED-8E5F48319FDB}"/>
    <cellStyle name="Normal 8 2 2 2 6" xfId="1999" xr:uid="{5510D959-2E64-4D4A-9400-342D31F8FE97}"/>
    <cellStyle name="Normal 8 2 2 2 6 2" xfId="2000" xr:uid="{907F2C5A-A01B-49B8-993A-30B9EB6F2673}"/>
    <cellStyle name="Normal 8 2 2 2 7" xfId="2001" xr:uid="{4398ECB6-9F48-4D0D-B6EA-7181651B09C2}"/>
    <cellStyle name="Normal 8 2 2 2 8" xfId="3729" xr:uid="{5FB2DFDA-9ACC-46C9-9E78-A5F5C7793466}"/>
    <cellStyle name="Normal 8 2 2 3" xfId="376" xr:uid="{8CBEC03D-8B2B-4D67-A318-A22D2A10F281}"/>
    <cellStyle name="Normal 8 2 2 3 2" xfId="760" xr:uid="{D209D0EC-779E-46C4-BCAE-1F9BECC864E9}"/>
    <cellStyle name="Normal 8 2 2 3 2 2" xfId="761" xr:uid="{82C3B655-6043-4D30-9037-442B6BC63EB1}"/>
    <cellStyle name="Normal 8 2 2 3 2 2 2" xfId="2002" xr:uid="{56138E1A-56A5-4C36-A8FA-BE7ED8676FB0}"/>
    <cellStyle name="Normal 8 2 2 3 2 2 2 2" xfId="2003" xr:uid="{559B34A7-BCD9-4FD2-89F5-09C755545816}"/>
    <cellStyle name="Normal 8 2 2 3 2 2 3" xfId="2004" xr:uid="{ABF412E4-E201-436B-84CE-BDDDBA8D89DC}"/>
    <cellStyle name="Normal 8 2 2 3 2 3" xfId="2005" xr:uid="{87A9B60B-C886-474E-9A65-6C41EE3E62BF}"/>
    <cellStyle name="Normal 8 2 2 3 2 3 2" xfId="2006" xr:uid="{1484CCC1-D898-4974-BB04-0B991C5A1BE4}"/>
    <cellStyle name="Normal 8 2 2 3 2 4" xfId="2007" xr:uid="{48ADA150-563F-47E8-B8BE-FDE9A6420544}"/>
    <cellStyle name="Normal 8 2 2 3 3" xfId="762" xr:uid="{9B56AE71-3D8C-4D98-9B11-03A2F9E935B2}"/>
    <cellStyle name="Normal 8 2 2 3 3 2" xfId="2008" xr:uid="{A286FE6E-DF9F-42E0-B258-3F347BAAFF2F}"/>
    <cellStyle name="Normal 8 2 2 3 3 2 2" xfId="2009" xr:uid="{CE61696C-7463-47DA-B1C5-52CD57124601}"/>
    <cellStyle name="Normal 8 2 2 3 3 3" xfId="2010" xr:uid="{F2091031-7950-40CD-B6D0-681F75C68183}"/>
    <cellStyle name="Normal 8 2 2 3 3 4" xfId="3730" xr:uid="{D6F82D86-C632-4400-977B-5E70A302771F}"/>
    <cellStyle name="Normal 8 2 2 3 4" xfId="2011" xr:uid="{E5892ED4-C64E-4AB1-A947-5169254F1A8C}"/>
    <cellStyle name="Normal 8 2 2 3 4 2" xfId="2012" xr:uid="{A0B9EC9F-6AB0-4CB3-9ED9-051238485672}"/>
    <cellStyle name="Normal 8 2 2 3 5" xfId="2013" xr:uid="{765177DD-F28A-497D-BC8B-FBA834AA2134}"/>
    <cellStyle name="Normal 8 2 2 3 6" xfId="3731" xr:uid="{3C46B089-AC29-4A74-9DE0-F85D6E3FE0D6}"/>
    <cellStyle name="Normal 8 2 2 4" xfId="377" xr:uid="{152487F3-3D61-488A-AF8E-ECD7D2BC4348}"/>
    <cellStyle name="Normal 8 2 2 4 2" xfId="763" xr:uid="{BBEB5D84-24A9-4C0B-BD4D-01F48004C71B}"/>
    <cellStyle name="Normal 8 2 2 4 2 2" xfId="764" xr:uid="{1FD45E87-6E93-4F77-A5E1-BC8739DEE4C6}"/>
    <cellStyle name="Normal 8 2 2 4 2 2 2" xfId="2014" xr:uid="{3DDBC66E-D777-4393-A0F3-5CE41D397F5F}"/>
    <cellStyle name="Normal 8 2 2 4 2 2 2 2" xfId="2015" xr:uid="{5E8CEF7E-91B4-462D-A294-0ADD999BD600}"/>
    <cellStyle name="Normal 8 2 2 4 2 2 3" xfId="2016" xr:uid="{4725149B-E455-4677-B59C-47C4318EB118}"/>
    <cellStyle name="Normal 8 2 2 4 2 3" xfId="2017" xr:uid="{C792047B-8E67-44FD-98CC-FB3C3DA7051A}"/>
    <cellStyle name="Normal 8 2 2 4 2 3 2" xfId="2018" xr:uid="{95AE5BEF-EB96-477F-AFAF-16FB5BEF54DA}"/>
    <cellStyle name="Normal 8 2 2 4 2 4" xfId="2019" xr:uid="{9C816432-2EEB-431E-9F2B-865D01ED19E2}"/>
    <cellStyle name="Normal 8 2 2 4 3" xfId="765" xr:uid="{3B8C398D-FCE7-40CF-9F2E-A81D608B9430}"/>
    <cellStyle name="Normal 8 2 2 4 3 2" xfId="2020" xr:uid="{AEFFA6CF-359F-4988-B983-AC20219D5FAD}"/>
    <cellStyle name="Normal 8 2 2 4 3 2 2" xfId="2021" xr:uid="{F0B199B7-60B6-4CCF-A708-BD93439E3C97}"/>
    <cellStyle name="Normal 8 2 2 4 3 3" xfId="2022" xr:uid="{0975C3B9-AF5F-4C9A-9748-77A4926B5ADE}"/>
    <cellStyle name="Normal 8 2 2 4 4" xfId="2023" xr:uid="{F96CE557-BED6-4656-B99A-040F83C345BE}"/>
    <cellStyle name="Normal 8 2 2 4 4 2" xfId="2024" xr:uid="{6EC8F577-7904-4F77-8266-8F808E0A5986}"/>
    <cellStyle name="Normal 8 2 2 4 5" xfId="2025" xr:uid="{901C0D29-1EB4-4D89-A3C5-BCA951C07B47}"/>
    <cellStyle name="Normal 8 2 2 5" xfId="378" xr:uid="{EEFD8FEA-2267-4C1E-9127-2BA34BD97314}"/>
    <cellStyle name="Normal 8 2 2 5 2" xfId="766" xr:uid="{BB6EB420-9BBD-4814-9755-03B050E2EF89}"/>
    <cellStyle name="Normal 8 2 2 5 2 2" xfId="2026" xr:uid="{10F6B10B-421D-4251-9116-5E3139B2D850}"/>
    <cellStyle name="Normal 8 2 2 5 2 2 2" xfId="2027" xr:uid="{C69A9917-0CA4-4F99-A389-4899115E2431}"/>
    <cellStyle name="Normal 8 2 2 5 2 3" xfId="2028" xr:uid="{C52FAEC4-C8C4-4395-A192-5B74FC7F1F36}"/>
    <cellStyle name="Normal 8 2 2 5 3" xfId="2029" xr:uid="{3DFF3B6B-FFC5-4A70-B06F-8093D2B35462}"/>
    <cellStyle name="Normal 8 2 2 5 3 2" xfId="2030" xr:uid="{9BE86FE2-A9FB-4286-8764-703204789483}"/>
    <cellStyle name="Normal 8 2 2 5 4" xfId="2031" xr:uid="{6D71C736-B7EC-4F38-AB8C-C118980C34D4}"/>
    <cellStyle name="Normal 8 2 2 6" xfId="767" xr:uid="{0FB0CDD1-4B69-4A21-B2E1-6CEDC62F7826}"/>
    <cellStyle name="Normal 8 2 2 6 2" xfId="2032" xr:uid="{026A4425-0350-4D87-B47D-431028A3307E}"/>
    <cellStyle name="Normal 8 2 2 6 2 2" xfId="2033" xr:uid="{1D6C024C-D0B1-4708-88F4-79E383B9678C}"/>
    <cellStyle name="Normal 8 2 2 6 3" xfId="2034" xr:uid="{D7605B48-6290-42F2-BF8D-825D872BA154}"/>
    <cellStyle name="Normal 8 2 2 6 4" xfId="3732" xr:uid="{777F6D58-A49D-42AA-ACB5-BF61D1F4325F}"/>
    <cellStyle name="Normal 8 2 2 7" xfId="2035" xr:uid="{32A76739-8C49-4FEF-A0C2-FC61E5DB96C0}"/>
    <cellStyle name="Normal 8 2 2 7 2" xfId="2036" xr:uid="{7CC7D1B8-8E06-4956-9D25-2E3F043C1A3E}"/>
    <cellStyle name="Normal 8 2 2 8" xfId="2037" xr:uid="{76622AE1-6802-477C-9DC0-E2B5CC985008}"/>
    <cellStyle name="Normal 8 2 2 9" xfId="3733" xr:uid="{3BD12D2B-33A8-4BC7-8C87-A1551A666E29}"/>
    <cellStyle name="Normal 8 2 3" xfId="150" xr:uid="{243EC897-D6BD-4115-A70D-335DC8FCC1E5}"/>
    <cellStyle name="Normal 8 2 3 2" xfId="151" xr:uid="{81DEFE24-66CF-4061-B000-AAF1F4F9878A}"/>
    <cellStyle name="Normal 8 2 3 2 2" xfId="768" xr:uid="{BB1506E1-6AA3-4DD7-9D64-8074D0E3B852}"/>
    <cellStyle name="Normal 8 2 3 2 2 2" xfId="769" xr:uid="{1981BFD6-50FC-4EC8-ABE0-8DECEC97DE49}"/>
    <cellStyle name="Normal 8 2 3 2 2 2 2" xfId="2038" xr:uid="{880BE8E0-ABA5-41A6-8D8C-C3EB6465626B}"/>
    <cellStyle name="Normal 8 2 3 2 2 2 2 2" xfId="2039" xr:uid="{2AD862AA-F5B7-4B0B-B01B-5DE5E1D1A359}"/>
    <cellStyle name="Normal 8 2 3 2 2 2 3" xfId="2040" xr:uid="{7C32F6CC-5682-4ABD-8D89-2F23AF7B2894}"/>
    <cellStyle name="Normal 8 2 3 2 2 3" xfId="2041" xr:uid="{3111BE73-76A1-4A0F-A576-E7CA724FA101}"/>
    <cellStyle name="Normal 8 2 3 2 2 3 2" xfId="2042" xr:uid="{95F54C35-B605-4864-B3E3-6604067AF3E2}"/>
    <cellStyle name="Normal 8 2 3 2 2 4" xfId="2043" xr:uid="{D41FC72D-036A-4A8B-A968-8C083653CD44}"/>
    <cellStyle name="Normal 8 2 3 2 3" xfId="770" xr:uid="{81410BB8-AF52-4F85-9E5E-2558DF07FE56}"/>
    <cellStyle name="Normal 8 2 3 2 3 2" xfId="2044" xr:uid="{48C59358-B872-45E1-AE08-0422EC926725}"/>
    <cellStyle name="Normal 8 2 3 2 3 2 2" xfId="2045" xr:uid="{FCF1CD1E-45AE-4CB5-994F-4649CFF67982}"/>
    <cellStyle name="Normal 8 2 3 2 3 3" xfId="2046" xr:uid="{6494951A-733C-44E3-A26B-23A3F8E3F1E2}"/>
    <cellStyle name="Normal 8 2 3 2 3 4" xfId="3734" xr:uid="{5BF2A74C-86E4-4F3A-AE9C-4E95FE88A29E}"/>
    <cellStyle name="Normal 8 2 3 2 4" xfId="2047" xr:uid="{6FB8BFEA-4140-43DD-A0F4-EFC0540B824E}"/>
    <cellStyle name="Normal 8 2 3 2 4 2" xfId="2048" xr:uid="{AB527411-B1CB-4791-81AD-31A607D4BAA4}"/>
    <cellStyle name="Normal 8 2 3 2 5" xfId="2049" xr:uid="{C98F37BC-FC8E-4A68-B1B5-13F50E277915}"/>
    <cellStyle name="Normal 8 2 3 2 6" xfId="3735" xr:uid="{DE0C8027-A315-4F09-A58A-310522B0E6A6}"/>
    <cellStyle name="Normal 8 2 3 3" xfId="379" xr:uid="{97F88B8A-3DDE-444C-B7A2-2FE7071D628E}"/>
    <cellStyle name="Normal 8 2 3 3 2" xfId="771" xr:uid="{6F1D0573-EB28-4C6B-BB93-357FFCC11C93}"/>
    <cellStyle name="Normal 8 2 3 3 2 2" xfId="772" xr:uid="{14173BD9-384D-43F5-B6ED-03B5B4C19777}"/>
    <cellStyle name="Normal 8 2 3 3 2 2 2" xfId="2050" xr:uid="{99557F3B-2471-4CC0-BFF0-AB235BD6F08B}"/>
    <cellStyle name="Normal 8 2 3 3 2 2 2 2" xfId="2051" xr:uid="{3483DED0-1D82-472F-AD4D-F15BBEC1737F}"/>
    <cellStyle name="Normal 8 2 3 3 2 2 3" xfId="2052" xr:uid="{475DE07E-0F15-495C-BFF6-E1AE508F01B7}"/>
    <cellStyle name="Normal 8 2 3 3 2 3" xfId="2053" xr:uid="{17739FAC-A563-4032-9A5E-A6BACA117032}"/>
    <cellStyle name="Normal 8 2 3 3 2 3 2" xfId="2054" xr:uid="{D154BF1D-E763-40F0-ACB5-720331B9987C}"/>
    <cellStyle name="Normal 8 2 3 3 2 4" xfId="2055" xr:uid="{1BCFB9F9-9F2B-4DAC-9F7E-6F2488B7E85B}"/>
    <cellStyle name="Normal 8 2 3 3 3" xfId="773" xr:uid="{E4F6EE80-A0A5-46CC-9487-43981BC7D0DE}"/>
    <cellStyle name="Normal 8 2 3 3 3 2" xfId="2056" xr:uid="{99579AA4-A20D-446E-9F2F-EDF1544CD975}"/>
    <cellStyle name="Normal 8 2 3 3 3 2 2" xfId="2057" xr:uid="{E3D10ED1-1314-420F-8455-30BB7F82692B}"/>
    <cellStyle name="Normal 8 2 3 3 3 3" xfId="2058" xr:uid="{1E8DF1E4-53AE-40CF-AFAA-3C0814554623}"/>
    <cellStyle name="Normal 8 2 3 3 4" xfId="2059" xr:uid="{8BE7EE1D-2C0D-459E-9AD2-F7B1B39C67D2}"/>
    <cellStyle name="Normal 8 2 3 3 4 2" xfId="2060" xr:uid="{359E1CFC-1875-48DF-8CBF-F7A746A9F276}"/>
    <cellStyle name="Normal 8 2 3 3 5" xfId="2061" xr:uid="{A127A386-B6EE-404C-9690-C46B66718492}"/>
    <cellStyle name="Normal 8 2 3 4" xfId="380" xr:uid="{D9B7C6D6-D63C-4C43-A86E-60E002E604C4}"/>
    <cellStyle name="Normal 8 2 3 4 2" xfId="774" xr:uid="{454C93B7-2AAB-43E4-9FCC-F21128227F84}"/>
    <cellStyle name="Normal 8 2 3 4 2 2" xfId="2062" xr:uid="{8A142F58-4F95-45E3-BC52-78CD9B428544}"/>
    <cellStyle name="Normal 8 2 3 4 2 2 2" xfId="2063" xr:uid="{4F5F010F-BC2E-455B-966A-ADA29FCFD272}"/>
    <cellStyle name="Normal 8 2 3 4 2 3" xfId="2064" xr:uid="{F4102C48-14EE-4D07-AC37-8912867CA839}"/>
    <cellStyle name="Normal 8 2 3 4 3" xfId="2065" xr:uid="{04B4C9B8-FAF9-4000-9871-7BB8483A2B9E}"/>
    <cellStyle name="Normal 8 2 3 4 3 2" xfId="2066" xr:uid="{331E69A8-E9C4-424A-AA5F-1D7FDB5FD9CA}"/>
    <cellStyle name="Normal 8 2 3 4 4" xfId="2067" xr:uid="{18BE68B7-2266-434D-BD8C-DDFF827FB8E3}"/>
    <cellStyle name="Normal 8 2 3 5" xfId="775" xr:uid="{5BBE23B9-516D-4BDC-845C-B02258FDC13B}"/>
    <cellStyle name="Normal 8 2 3 5 2" xfId="2068" xr:uid="{E4613BD0-12C2-4127-BCAF-4941E410A02B}"/>
    <cellStyle name="Normal 8 2 3 5 2 2" xfId="2069" xr:uid="{710F1F99-F47F-4538-8DEB-1E5F7B0B5843}"/>
    <cellStyle name="Normal 8 2 3 5 3" xfId="2070" xr:uid="{E3AF27A4-FE5D-4C6D-ADC8-4F0F187967C7}"/>
    <cellStyle name="Normal 8 2 3 5 4" xfId="3736" xr:uid="{A333F45A-B99E-4695-B638-61B1529FB904}"/>
    <cellStyle name="Normal 8 2 3 6" xfId="2071" xr:uid="{EE7704FE-A222-414C-8447-91355AAB7C46}"/>
    <cellStyle name="Normal 8 2 3 6 2" xfId="2072" xr:uid="{0E485461-7684-40A8-94F8-114AD25A4576}"/>
    <cellStyle name="Normal 8 2 3 7" xfId="2073" xr:uid="{AE22C824-FD49-4E0D-8BED-1DE41A2D450E}"/>
    <cellStyle name="Normal 8 2 3 8" xfId="3737" xr:uid="{9347D63E-D431-458F-9703-D01D08C70879}"/>
    <cellStyle name="Normal 8 2 4" xfId="152" xr:uid="{5CC18C34-59F0-499A-86C5-221FD5BD58DB}"/>
    <cellStyle name="Normal 8 2 4 2" xfId="449" xr:uid="{78523E2F-95D0-436B-88F4-AADD135D49CD}"/>
    <cellStyle name="Normal 8 2 4 2 2" xfId="776" xr:uid="{C78610E2-51B9-4BF5-9070-F61EE61F61B0}"/>
    <cellStyle name="Normal 8 2 4 2 2 2" xfId="2074" xr:uid="{FF4D924A-907C-412A-82A2-7AAEBFD5D71B}"/>
    <cellStyle name="Normal 8 2 4 2 2 2 2" xfId="2075" xr:uid="{6A4921B3-BA98-4847-AA18-E0F4DCEB1A42}"/>
    <cellStyle name="Normal 8 2 4 2 2 3" xfId="2076" xr:uid="{0B3B1094-9419-4E93-B2AF-2A9776AB8869}"/>
    <cellStyle name="Normal 8 2 4 2 2 4" xfId="3738" xr:uid="{64789564-E8A7-4CD5-9852-BCC2EE41E578}"/>
    <cellStyle name="Normal 8 2 4 2 3" xfId="2077" xr:uid="{3A131AC1-57E5-4516-A397-E1E9EC792CF7}"/>
    <cellStyle name="Normal 8 2 4 2 3 2" xfId="2078" xr:uid="{7941C9FC-D199-44FC-8FEE-CB2DB151B2A3}"/>
    <cellStyle name="Normal 8 2 4 2 4" xfId="2079" xr:uid="{27D583CD-8C6D-41CA-98E7-486CED5B0AC4}"/>
    <cellStyle name="Normal 8 2 4 2 5" xfId="3739" xr:uid="{830DDD9C-6A64-453E-A3E0-EE4CA751A909}"/>
    <cellStyle name="Normal 8 2 4 3" xfId="777" xr:uid="{32E3309A-47EE-454C-A723-48A58043942C}"/>
    <cellStyle name="Normal 8 2 4 3 2" xfId="2080" xr:uid="{B4AA15A4-22F2-4ED4-8943-6A8E04D4D6CC}"/>
    <cellStyle name="Normal 8 2 4 3 2 2" xfId="2081" xr:uid="{AE3D65FD-9CA0-4495-ADBF-5ED8A2EC7369}"/>
    <cellStyle name="Normal 8 2 4 3 3" xfId="2082" xr:uid="{1BD704CA-3AFF-48EA-92CB-C290B3B2A90D}"/>
    <cellStyle name="Normal 8 2 4 3 4" xfId="3740" xr:uid="{A8370600-8D2E-4E5C-A6A4-33B90DB9E634}"/>
    <cellStyle name="Normal 8 2 4 4" xfId="2083" xr:uid="{65286007-A12C-4608-BB43-5511D837825D}"/>
    <cellStyle name="Normal 8 2 4 4 2" xfId="2084" xr:uid="{F169AAF4-73AE-418E-B722-9684E1573662}"/>
    <cellStyle name="Normal 8 2 4 4 3" xfId="3741" xr:uid="{F664A7D8-E0BE-43D8-AEA2-C99764898934}"/>
    <cellStyle name="Normal 8 2 4 4 4" xfId="3742" xr:uid="{545BC659-C06A-4DC4-BD8F-3D8F4BBB6EA7}"/>
    <cellStyle name="Normal 8 2 4 5" xfId="2085" xr:uid="{B8AC094A-1BE0-4C96-871B-B6BF947853AD}"/>
    <cellStyle name="Normal 8 2 4 6" xfId="3743" xr:uid="{A29BF529-4E44-429F-8FEB-29CB15C33870}"/>
    <cellStyle name="Normal 8 2 4 7" xfId="3744" xr:uid="{400E9A6F-D0A8-473F-8EA9-092B44FA98BC}"/>
    <cellStyle name="Normal 8 2 5" xfId="381" xr:uid="{FA3DA73F-3276-4787-8A8B-E38FB46F55E0}"/>
    <cellStyle name="Normal 8 2 5 2" xfId="778" xr:uid="{F630619A-9B17-426F-B59B-B9634D8A64A9}"/>
    <cellStyle name="Normal 8 2 5 2 2" xfId="779" xr:uid="{3A9D3B88-02A0-4082-9D2A-C68A43495209}"/>
    <cellStyle name="Normal 8 2 5 2 2 2" xfId="2086" xr:uid="{CC1F4C8A-1B87-44F4-BAF8-96C596475913}"/>
    <cellStyle name="Normal 8 2 5 2 2 2 2" xfId="2087" xr:uid="{57A529AD-F587-4A32-97C9-150824AFC9C7}"/>
    <cellStyle name="Normal 8 2 5 2 2 3" xfId="2088" xr:uid="{BB131C4B-9561-4A8F-8F65-3E43BAC6CAC8}"/>
    <cellStyle name="Normal 8 2 5 2 3" xfId="2089" xr:uid="{C2B39397-C3A0-45B9-BB14-52BD0A13C7D7}"/>
    <cellStyle name="Normal 8 2 5 2 3 2" xfId="2090" xr:uid="{45BC2D54-C4BE-4FF5-BF49-A0A9C83638CF}"/>
    <cellStyle name="Normal 8 2 5 2 4" xfId="2091" xr:uid="{7598EB46-A657-4056-A2F3-CDE11FE415CB}"/>
    <cellStyle name="Normal 8 2 5 3" xfId="780" xr:uid="{996F91AA-A19F-4920-8FB0-FE731B119870}"/>
    <cellStyle name="Normal 8 2 5 3 2" xfId="2092" xr:uid="{AC239A00-2D3F-4429-9777-EE4EA94A7062}"/>
    <cellStyle name="Normal 8 2 5 3 2 2" xfId="2093" xr:uid="{024A6554-C9F0-4BA9-9D66-B2A524C0F893}"/>
    <cellStyle name="Normal 8 2 5 3 3" xfId="2094" xr:uid="{1971FEB4-A4A9-4679-BE44-03E7EA5E8F9F}"/>
    <cellStyle name="Normal 8 2 5 3 4" xfId="3745" xr:uid="{9431F352-7579-467D-8338-126606D0092E}"/>
    <cellStyle name="Normal 8 2 5 4" xfId="2095" xr:uid="{410494AF-76B1-4178-B780-CE971686A458}"/>
    <cellStyle name="Normal 8 2 5 4 2" xfId="2096" xr:uid="{D70697B1-68D7-4C87-9291-D21362D01F46}"/>
    <cellStyle name="Normal 8 2 5 5" xfId="2097" xr:uid="{2174E863-0038-4246-902E-4949A0F4C845}"/>
    <cellStyle name="Normal 8 2 5 6" xfId="3746" xr:uid="{07662A3E-EAA1-4512-983E-18F15217C436}"/>
    <cellStyle name="Normal 8 2 6" xfId="382" xr:uid="{4FBAA4FA-43B4-42CA-BBFC-46E5FA44AA1A}"/>
    <cellStyle name="Normal 8 2 6 2" xfId="781" xr:uid="{E86141EB-818B-4B33-92DE-51875F7D1B05}"/>
    <cellStyle name="Normal 8 2 6 2 2" xfId="2098" xr:uid="{325A68A8-3FB2-489F-A4A7-4FC4A3B2A409}"/>
    <cellStyle name="Normal 8 2 6 2 2 2" xfId="2099" xr:uid="{657941C1-C78A-4271-99A3-10A96DF7707C}"/>
    <cellStyle name="Normal 8 2 6 2 3" xfId="2100" xr:uid="{A7DBBBA6-F93B-49D3-AE1A-5EA8A2207F72}"/>
    <cellStyle name="Normal 8 2 6 2 4" xfId="3747" xr:uid="{1DB17E5C-119C-4C2A-856B-C734CCD7B1B8}"/>
    <cellStyle name="Normal 8 2 6 3" xfId="2101" xr:uid="{9E5F8F5F-7563-4F53-8FA0-6F63E41BB6C9}"/>
    <cellStyle name="Normal 8 2 6 3 2" xfId="2102" xr:uid="{BDDD986B-6DF7-4B4E-B720-2444BC089C78}"/>
    <cellStyle name="Normal 8 2 6 4" xfId="2103" xr:uid="{85686292-2969-45B3-9296-C264EBAA19DC}"/>
    <cellStyle name="Normal 8 2 6 5" xfId="3748" xr:uid="{62888251-E87F-45AC-8227-D1F620146924}"/>
    <cellStyle name="Normal 8 2 7" xfId="782" xr:uid="{8BDD1A79-63B5-491C-A0BF-B7E339774394}"/>
    <cellStyle name="Normal 8 2 7 2" xfId="2104" xr:uid="{93082375-BAE7-4093-832F-036D319AB06E}"/>
    <cellStyle name="Normal 8 2 7 2 2" xfId="2105" xr:uid="{B247E470-2937-48B6-8795-985F1F45119B}"/>
    <cellStyle name="Normal 8 2 7 3" xfId="2106" xr:uid="{729D811E-D591-4155-BFA8-24034B09AB3D}"/>
    <cellStyle name="Normal 8 2 7 4" xfId="3749" xr:uid="{B856B005-6FAF-4BC2-BA4B-2BC823FCD9BB}"/>
    <cellStyle name="Normal 8 2 8" xfId="2107" xr:uid="{53E3B395-C205-4972-A9C2-6AF4E243220A}"/>
    <cellStyle name="Normal 8 2 8 2" xfId="2108" xr:uid="{CA483831-04F6-4135-839B-8C42A88AC7FA}"/>
    <cellStyle name="Normal 8 2 8 3" xfId="3750" xr:uid="{85724563-D6B4-446C-8F5C-4BB621C70E62}"/>
    <cellStyle name="Normal 8 2 8 4" xfId="3751" xr:uid="{DC0F1F6E-B775-445F-87D6-26F0C11A0622}"/>
    <cellStyle name="Normal 8 2 9" xfId="2109" xr:uid="{EA698EC5-B769-44E9-B5DE-8AD407A00490}"/>
    <cellStyle name="Normal 8 3" xfId="153" xr:uid="{4E781E03-0C47-4360-9520-5FDF09F55B8F}"/>
    <cellStyle name="Normal 8 3 10" xfId="3752" xr:uid="{096CA0F2-51CD-4DC2-B05E-F4E48AC9B298}"/>
    <cellStyle name="Normal 8 3 11" xfId="3753" xr:uid="{4CBE85C9-2CDF-413D-A0BD-ABBC751300D8}"/>
    <cellStyle name="Normal 8 3 2" xfId="154" xr:uid="{ACBB7840-9357-41AA-B225-39DBEF4E9CD0}"/>
    <cellStyle name="Normal 8 3 2 2" xfId="155" xr:uid="{DE490602-9A5D-44DC-8364-51D83F90D64F}"/>
    <cellStyle name="Normal 8 3 2 2 2" xfId="383" xr:uid="{DDEE5DBA-5ED6-4310-882D-CE0710C5E801}"/>
    <cellStyle name="Normal 8 3 2 2 2 2" xfId="783" xr:uid="{83B34962-384A-49AD-848C-0FEEB11CE6A8}"/>
    <cellStyle name="Normal 8 3 2 2 2 2 2" xfId="2110" xr:uid="{F163C314-06BC-45BC-B7A9-39566D322F2E}"/>
    <cellStyle name="Normal 8 3 2 2 2 2 2 2" xfId="2111" xr:uid="{E26A698E-B54A-463E-BF27-C70EB1AF1C50}"/>
    <cellStyle name="Normal 8 3 2 2 2 2 3" xfId="2112" xr:uid="{79C3A4EA-34BA-45C4-944D-CCF375E8FFD5}"/>
    <cellStyle name="Normal 8 3 2 2 2 2 4" xfId="3754" xr:uid="{D69AE6E2-1CDC-4827-80FB-EFB243C64873}"/>
    <cellStyle name="Normal 8 3 2 2 2 3" xfId="2113" xr:uid="{25DDB4AE-FE22-4BA5-BBE2-491429D17838}"/>
    <cellStyle name="Normal 8 3 2 2 2 3 2" xfId="2114" xr:uid="{5845CFC0-F20D-4D8A-84BC-49B10293589B}"/>
    <cellStyle name="Normal 8 3 2 2 2 3 3" xfId="3755" xr:uid="{905B9372-F2E8-4B3F-8980-889CF5C90E74}"/>
    <cellStyle name="Normal 8 3 2 2 2 3 4" xfId="3756" xr:uid="{3164CB62-A783-495A-A38C-90969D30E365}"/>
    <cellStyle name="Normal 8 3 2 2 2 4" xfId="2115" xr:uid="{835EB48B-CB76-48CA-B3AE-B1B2F55AEAAF}"/>
    <cellStyle name="Normal 8 3 2 2 2 5" xfId="3757" xr:uid="{CAC882F8-1081-4D22-8FAB-F5A2083F0144}"/>
    <cellStyle name="Normal 8 3 2 2 2 6" xfId="3758" xr:uid="{EF9EF311-7209-4F63-96F1-C53CD5530583}"/>
    <cellStyle name="Normal 8 3 2 2 3" xfId="784" xr:uid="{43CE6F88-1E3B-400C-913C-AB3C08B6B24C}"/>
    <cellStyle name="Normal 8 3 2 2 3 2" xfId="2116" xr:uid="{F090065D-8C31-452C-B7D4-2F4B4091E8E5}"/>
    <cellStyle name="Normal 8 3 2 2 3 2 2" xfId="2117" xr:uid="{3AF72D4C-15AC-4B3F-8C8B-A285967A1331}"/>
    <cellStyle name="Normal 8 3 2 2 3 2 3" xfId="3759" xr:uid="{557BC6CA-8B2E-4A65-8FB6-2F7C346A0B9C}"/>
    <cellStyle name="Normal 8 3 2 2 3 2 4" xfId="3760" xr:uid="{783FA3C8-07E2-41EE-9611-7593EA71FCB2}"/>
    <cellStyle name="Normal 8 3 2 2 3 3" xfId="2118" xr:uid="{23B86929-A0D8-4947-B2C0-06D45FDC2A09}"/>
    <cellStyle name="Normal 8 3 2 2 3 4" xfId="3761" xr:uid="{F1FFE0AE-0E8E-4973-A543-F0CB8FFAB678}"/>
    <cellStyle name="Normal 8 3 2 2 3 5" xfId="3762" xr:uid="{0B0CE3D4-E38A-401C-941F-98F630FA8251}"/>
    <cellStyle name="Normal 8 3 2 2 4" xfId="2119" xr:uid="{454CE918-A0E8-4773-8331-E52A557EA4B0}"/>
    <cellStyle name="Normal 8 3 2 2 4 2" xfId="2120" xr:uid="{6E8D8E48-96A3-4F86-B987-6E2DE5C06866}"/>
    <cellStyle name="Normal 8 3 2 2 4 3" xfId="3763" xr:uid="{3308E004-F101-4A24-A29E-11486A0E9755}"/>
    <cellStyle name="Normal 8 3 2 2 4 4" xfId="3764" xr:uid="{7732B39F-DAB8-4C45-A10B-B596A45321A2}"/>
    <cellStyle name="Normal 8 3 2 2 5" xfId="2121" xr:uid="{6586731C-55AD-4171-A44A-AE6E7D066EE6}"/>
    <cellStyle name="Normal 8 3 2 2 5 2" xfId="3765" xr:uid="{E078FA16-69F2-4C42-872D-C6B880B73BCC}"/>
    <cellStyle name="Normal 8 3 2 2 5 3" xfId="3766" xr:uid="{42F04D0A-A568-4234-9A64-FFEAB51CBC95}"/>
    <cellStyle name="Normal 8 3 2 2 5 4" xfId="3767" xr:uid="{92887E41-C235-4159-88AB-C9F8AE7205A1}"/>
    <cellStyle name="Normal 8 3 2 2 6" xfId="3768" xr:uid="{964ACBCD-0BF1-428C-A9D1-3D35A4177F7D}"/>
    <cellStyle name="Normal 8 3 2 2 7" xfId="3769" xr:uid="{746DAD41-43D7-452A-BE39-ED1328791B8B}"/>
    <cellStyle name="Normal 8 3 2 2 8" xfId="3770" xr:uid="{86AF5F51-E779-4437-954B-3D2ABC9251E5}"/>
    <cellStyle name="Normal 8 3 2 3" xfId="384" xr:uid="{6EB31DBC-A601-4427-BD16-F864A7C0C54C}"/>
    <cellStyle name="Normal 8 3 2 3 2" xfId="785" xr:uid="{84F8B144-FF70-4692-BD40-0499AD733736}"/>
    <cellStyle name="Normal 8 3 2 3 2 2" xfId="786" xr:uid="{168E0080-7D9A-4B5C-AD61-659E2B04B990}"/>
    <cellStyle name="Normal 8 3 2 3 2 2 2" xfId="2122" xr:uid="{C61A266B-5B82-48D2-8D47-48A843F3BFF4}"/>
    <cellStyle name="Normal 8 3 2 3 2 2 2 2" xfId="2123" xr:uid="{49DE1F6D-4E1C-4188-B828-2487A0291AD9}"/>
    <cellStyle name="Normal 8 3 2 3 2 2 3" xfId="2124" xr:uid="{E1F1BDBD-DF6C-4BFE-B331-599063B3B282}"/>
    <cellStyle name="Normal 8 3 2 3 2 3" xfId="2125" xr:uid="{B72407CA-EF50-48F5-BC04-02E1D8BF30C2}"/>
    <cellStyle name="Normal 8 3 2 3 2 3 2" xfId="2126" xr:uid="{DEA574D2-DDF2-4FCE-AB7E-EDC227283418}"/>
    <cellStyle name="Normal 8 3 2 3 2 4" xfId="2127" xr:uid="{4E817242-9CEA-4B3D-824A-00B1158F14C2}"/>
    <cellStyle name="Normal 8 3 2 3 3" xfId="787" xr:uid="{EDC0FB47-FE3F-4BA3-824F-70C0E6F3F234}"/>
    <cellStyle name="Normal 8 3 2 3 3 2" xfId="2128" xr:uid="{FDAC3A85-E144-44C5-8446-508DAA07B757}"/>
    <cellStyle name="Normal 8 3 2 3 3 2 2" xfId="2129" xr:uid="{19C5BB8E-B134-4848-8FB4-49DF0A8F15B3}"/>
    <cellStyle name="Normal 8 3 2 3 3 3" xfId="2130" xr:uid="{474D87F5-1CA5-4E33-A18C-9DFE2D7B3366}"/>
    <cellStyle name="Normal 8 3 2 3 3 4" xfId="3771" xr:uid="{5E4C2745-5D3E-40E6-B62A-7EB79466704B}"/>
    <cellStyle name="Normal 8 3 2 3 4" xfId="2131" xr:uid="{20620C76-207C-4830-9B4C-21EA776534E0}"/>
    <cellStyle name="Normal 8 3 2 3 4 2" xfId="2132" xr:uid="{E506A4E5-D91B-4DA4-B36F-F81FCA958E6B}"/>
    <cellStyle name="Normal 8 3 2 3 5" xfId="2133" xr:uid="{10F4968F-A656-4DBF-9C48-A83B23C31438}"/>
    <cellStyle name="Normal 8 3 2 3 6" xfId="3772" xr:uid="{9721C029-86B0-4E4B-89C2-EF1185710A3E}"/>
    <cellStyle name="Normal 8 3 2 4" xfId="385" xr:uid="{634D62DB-9DD5-4D83-A1FC-B42C17982E5D}"/>
    <cellStyle name="Normal 8 3 2 4 2" xfId="788" xr:uid="{1ADB6591-49F4-4603-B9D7-3D40C830782D}"/>
    <cellStyle name="Normal 8 3 2 4 2 2" xfId="2134" xr:uid="{5DBF1D7E-523A-4C5D-822A-24F84C4681BE}"/>
    <cellStyle name="Normal 8 3 2 4 2 2 2" xfId="2135" xr:uid="{913C65BB-4C6A-4A32-B685-3256B26385D5}"/>
    <cellStyle name="Normal 8 3 2 4 2 3" xfId="2136" xr:uid="{C73081CE-D2CB-4377-B64A-43DE1EB310A6}"/>
    <cellStyle name="Normal 8 3 2 4 2 4" xfId="3773" xr:uid="{064825B4-FEF3-409F-84DF-7466C440F236}"/>
    <cellStyle name="Normal 8 3 2 4 3" xfId="2137" xr:uid="{288F3258-1ABE-43E1-8FB0-2AF93C52A19C}"/>
    <cellStyle name="Normal 8 3 2 4 3 2" xfId="2138" xr:uid="{61D792F6-3DF2-49A3-BA38-91FF9F285581}"/>
    <cellStyle name="Normal 8 3 2 4 4" xfId="2139" xr:uid="{7070F8B4-4842-4B46-BDED-DC69D1B914AC}"/>
    <cellStyle name="Normal 8 3 2 4 5" xfId="3774" xr:uid="{A4B64104-3A2D-4C7C-B4BB-800842054E84}"/>
    <cellStyle name="Normal 8 3 2 5" xfId="386" xr:uid="{090A42D2-2551-45B4-97B4-7C438117F61D}"/>
    <cellStyle name="Normal 8 3 2 5 2" xfId="2140" xr:uid="{CA982C20-2068-4350-AB0C-878296D9286A}"/>
    <cellStyle name="Normal 8 3 2 5 2 2" xfId="2141" xr:uid="{3E47E110-C667-4C59-9A5D-0C55F324FDBA}"/>
    <cellStyle name="Normal 8 3 2 5 3" xfId="2142" xr:uid="{A5CE7FDD-6244-49FB-B67F-063FB368C2D4}"/>
    <cellStyle name="Normal 8 3 2 5 4" xfId="3775" xr:uid="{3F455DC9-A4F5-4193-91AA-D32B7E6CBB13}"/>
    <cellStyle name="Normal 8 3 2 6" xfId="2143" xr:uid="{CA632482-CAA3-4FF9-B642-52B72E74C4F8}"/>
    <cellStyle name="Normal 8 3 2 6 2" xfId="2144" xr:uid="{1D1CDD4E-062A-40E1-AF50-991EF2AA1D13}"/>
    <cellStyle name="Normal 8 3 2 6 3" xfId="3776" xr:uid="{B8EF28FD-86CA-4724-8B9D-961CDC50D58C}"/>
    <cellStyle name="Normal 8 3 2 6 4" xfId="3777" xr:uid="{F19E77A5-12C9-4663-A026-9461146810E3}"/>
    <cellStyle name="Normal 8 3 2 7" xfId="2145" xr:uid="{6424E408-D0DB-4F9B-84A8-59B376434419}"/>
    <cellStyle name="Normal 8 3 2 8" xfId="3778" xr:uid="{E7977A67-93D0-4360-A9D7-C3BEACEAB0FF}"/>
    <cellStyle name="Normal 8 3 2 9" xfId="3779" xr:uid="{E2EA69F5-F2E4-4DBC-849C-AC5C3C3313C6}"/>
    <cellStyle name="Normal 8 3 3" xfId="156" xr:uid="{562D4696-C5D9-4854-B193-CA0F94087560}"/>
    <cellStyle name="Normal 8 3 3 2" xfId="157" xr:uid="{CD00A676-7022-4763-BF05-72EBADFDB8F3}"/>
    <cellStyle name="Normal 8 3 3 2 2" xfId="789" xr:uid="{C2AD77A7-831C-41AD-8944-22D5D3F257CF}"/>
    <cellStyle name="Normal 8 3 3 2 2 2" xfId="2146" xr:uid="{D006779E-5F9D-4969-9269-BAC57DAB196A}"/>
    <cellStyle name="Normal 8 3 3 2 2 2 2" xfId="2147" xr:uid="{B6416A3C-A6F3-405F-B1B3-98BC3A8FDC59}"/>
    <cellStyle name="Normal 8 3 3 2 2 2 2 2" xfId="4492" xr:uid="{A1E7FD63-0D1B-4BDC-BDF5-91BC5D90FCE0}"/>
    <cellStyle name="Normal 8 3 3 2 2 2 3" xfId="4493" xr:uid="{3439DC94-1335-4183-B23F-6C900F995240}"/>
    <cellStyle name="Normal 8 3 3 2 2 3" xfId="2148" xr:uid="{0F590404-40B5-460C-B035-6EA2816C62C7}"/>
    <cellStyle name="Normal 8 3 3 2 2 3 2" xfId="4494" xr:uid="{CE6917B1-D2EA-41CC-A32C-2CE3F52A0092}"/>
    <cellStyle name="Normal 8 3 3 2 2 4" xfId="3780" xr:uid="{26DB50D5-F01B-421A-87EA-9A0C3F313A80}"/>
    <cellStyle name="Normal 8 3 3 2 3" xfId="2149" xr:uid="{C4B30A7E-7D81-422B-AF11-F1467532F580}"/>
    <cellStyle name="Normal 8 3 3 2 3 2" xfId="2150" xr:uid="{36B977B9-DA61-4C5A-805A-3B49523D4F83}"/>
    <cellStyle name="Normal 8 3 3 2 3 2 2" xfId="4495" xr:uid="{672BCA5B-5D8C-4625-A041-B2D9A94FC0BF}"/>
    <cellStyle name="Normal 8 3 3 2 3 3" xfId="3781" xr:uid="{BEA0D6E0-C350-4438-AF4D-B66D899FD654}"/>
    <cellStyle name="Normal 8 3 3 2 3 4" xfId="3782" xr:uid="{FFEB6B39-4D47-4467-960D-566D4BDD89E4}"/>
    <cellStyle name="Normal 8 3 3 2 4" xfId="2151" xr:uid="{5BD19416-2717-4BF9-9C04-CC4FD95D422C}"/>
    <cellStyle name="Normal 8 3 3 2 4 2" xfId="4496" xr:uid="{95A1420F-74DA-4022-83B5-A9D3E80484B9}"/>
    <cellStyle name="Normal 8 3 3 2 5" xfId="3783" xr:uid="{851C4325-F45E-444E-8B1A-4C63F91CB9F2}"/>
    <cellStyle name="Normal 8 3 3 2 6" xfId="3784" xr:uid="{36193DE6-7161-49A9-9941-0DE1A6C489DC}"/>
    <cellStyle name="Normal 8 3 3 3" xfId="387" xr:uid="{2AE3E169-CB38-4836-9782-667688269FA1}"/>
    <cellStyle name="Normal 8 3 3 3 2" xfId="2152" xr:uid="{AC4140FA-A061-4030-8052-6B1A2F8188DB}"/>
    <cellStyle name="Normal 8 3 3 3 2 2" xfId="2153" xr:uid="{46F32B50-40B0-40BE-9FDF-14C94DFAA01B}"/>
    <cellStyle name="Normal 8 3 3 3 2 2 2" xfId="4497" xr:uid="{E5C0CE5A-1868-4F69-84CA-A43E4C2276DB}"/>
    <cellStyle name="Normal 8 3 3 3 2 3" xfId="3785" xr:uid="{244F2B7A-4903-426D-849A-41E48FCF654B}"/>
    <cellStyle name="Normal 8 3 3 3 2 4" xfId="3786" xr:uid="{63D2529B-7C85-4068-BCAE-2F117F378446}"/>
    <cellStyle name="Normal 8 3 3 3 3" xfId="2154" xr:uid="{F13833C4-DB8F-42EC-B2EF-3A315895B7EC}"/>
    <cellStyle name="Normal 8 3 3 3 3 2" xfId="4498" xr:uid="{FFCCF9F9-2B20-45F2-9429-788BD7ABA9AB}"/>
    <cellStyle name="Normal 8 3 3 3 4" xfId="3787" xr:uid="{3D9C3809-388A-4DFA-8CAA-63D5A14357C7}"/>
    <cellStyle name="Normal 8 3 3 3 5" xfId="3788" xr:uid="{DA4A9766-3C89-4B46-ADDC-2F2FEE4E0E3B}"/>
    <cellStyle name="Normal 8 3 3 4" xfId="2155" xr:uid="{59483E22-E248-4DCE-825E-25160F0C0B7B}"/>
    <cellStyle name="Normal 8 3 3 4 2" xfId="2156" xr:uid="{BBC65DBE-01BA-44C5-9226-A053007F742B}"/>
    <cellStyle name="Normal 8 3 3 4 2 2" xfId="4499" xr:uid="{692207B0-560F-4555-A5A1-1D828CC736B3}"/>
    <cellStyle name="Normal 8 3 3 4 3" xfId="3789" xr:uid="{6A6F880E-124C-404E-8817-64A658D163FD}"/>
    <cellStyle name="Normal 8 3 3 4 4" xfId="3790" xr:uid="{A73C221E-3B78-44FD-BA1B-4FBACC16F653}"/>
    <cellStyle name="Normal 8 3 3 5" xfId="2157" xr:uid="{6A76AE95-911C-45EF-B342-4F1C0EC41515}"/>
    <cellStyle name="Normal 8 3 3 5 2" xfId="3791" xr:uid="{8A04875D-2434-4A7A-9125-CDF4E7F3622A}"/>
    <cellStyle name="Normal 8 3 3 5 3" xfId="3792" xr:uid="{9C68AFB0-1606-4F2C-93FB-E2B3D442DD11}"/>
    <cellStyle name="Normal 8 3 3 5 4" xfId="3793" xr:uid="{1588638C-F2A3-46E2-9656-C0403F2AAA04}"/>
    <cellStyle name="Normal 8 3 3 6" xfId="3794" xr:uid="{B401E293-5478-4C2A-A78D-DD2330AA2023}"/>
    <cellStyle name="Normal 8 3 3 7" xfId="3795" xr:uid="{6E41EB25-38FC-42B9-B16B-C8CC2D73F867}"/>
    <cellStyle name="Normal 8 3 3 8" xfId="3796" xr:uid="{52B791A9-E1FB-4742-B2B1-D96790C50821}"/>
    <cellStyle name="Normal 8 3 4" xfId="158" xr:uid="{08197A75-9EF8-4D7F-AB8D-22F9C6C4C7A6}"/>
    <cellStyle name="Normal 8 3 4 2" xfId="790" xr:uid="{8718E420-FE71-4A3C-88B3-B5963711F027}"/>
    <cellStyle name="Normal 8 3 4 2 2" xfId="791" xr:uid="{7EDE0D90-8C77-46BC-9D87-2ACF6DF9843D}"/>
    <cellStyle name="Normal 8 3 4 2 2 2" xfId="2158" xr:uid="{6D395E8B-3FB3-49F4-A020-78966E184433}"/>
    <cellStyle name="Normal 8 3 4 2 2 2 2" xfId="2159" xr:uid="{63D0850B-2F7B-400A-B1FA-C007630FEEBA}"/>
    <cellStyle name="Normal 8 3 4 2 2 3" xfId="2160" xr:uid="{20B09E36-1697-4C87-B7C0-22E0E7B89691}"/>
    <cellStyle name="Normal 8 3 4 2 2 4" xfId="3797" xr:uid="{6466A6F0-C159-477A-B168-1FF63170B660}"/>
    <cellStyle name="Normal 8 3 4 2 3" xfId="2161" xr:uid="{0DE786F9-BCBA-48BA-B05A-A8CB963010E4}"/>
    <cellStyle name="Normal 8 3 4 2 3 2" xfId="2162" xr:uid="{08E88C95-946E-4216-AE2A-44C443FE2C84}"/>
    <cellStyle name="Normal 8 3 4 2 4" xfId="2163" xr:uid="{D46DD1D6-688B-425D-89BC-47A348E18B4C}"/>
    <cellStyle name="Normal 8 3 4 2 5" xfId="3798" xr:uid="{7379A74C-FA72-4D9B-A900-BFD56BD4A223}"/>
    <cellStyle name="Normal 8 3 4 3" xfId="792" xr:uid="{AC4F5E23-8E83-43A1-A43F-8D2C0850E701}"/>
    <cellStyle name="Normal 8 3 4 3 2" xfId="2164" xr:uid="{8C5BF170-B4F0-48C4-87D9-7253F5072E26}"/>
    <cellStyle name="Normal 8 3 4 3 2 2" xfId="2165" xr:uid="{39C25951-7CB7-4092-A4E3-24C03676F43E}"/>
    <cellStyle name="Normal 8 3 4 3 3" xfId="2166" xr:uid="{1C1A8CE6-9A10-40EC-A1FD-6A316FFE9C30}"/>
    <cellStyle name="Normal 8 3 4 3 4" xfId="3799" xr:uid="{3820EC48-11FE-4C2A-8CFA-733C603DC626}"/>
    <cellStyle name="Normal 8 3 4 4" xfId="2167" xr:uid="{1E0961AB-73CB-4345-9094-DC2099B70368}"/>
    <cellStyle name="Normal 8 3 4 4 2" xfId="2168" xr:uid="{EC8924DF-9F89-4361-AECC-45D78899B5B1}"/>
    <cellStyle name="Normal 8 3 4 4 3" xfId="3800" xr:uid="{E5F40E11-F54C-4B21-B1BC-0449023B5B97}"/>
    <cellStyle name="Normal 8 3 4 4 4" xfId="3801" xr:uid="{74A49799-B3CB-4903-A3CD-F74DFF3EBA30}"/>
    <cellStyle name="Normal 8 3 4 5" xfId="2169" xr:uid="{77558B54-3FAC-478D-8D4F-7269669071FE}"/>
    <cellStyle name="Normal 8 3 4 6" xfId="3802" xr:uid="{2C77E453-0094-4D85-B827-82D43FCFA5C7}"/>
    <cellStyle name="Normal 8 3 4 7" xfId="3803" xr:uid="{96DC6BCF-47C1-476B-BCC9-E1E00A53C4AE}"/>
    <cellStyle name="Normal 8 3 5" xfId="388" xr:uid="{68AFC88A-7BA2-4CAE-90E0-77C81C2C6F4A}"/>
    <cellStyle name="Normal 8 3 5 2" xfId="793" xr:uid="{8F926C1F-843E-4689-92FA-A92EEABF9624}"/>
    <cellStyle name="Normal 8 3 5 2 2" xfId="2170" xr:uid="{F7F711E3-B421-4D09-9E11-A75917C2F581}"/>
    <cellStyle name="Normal 8 3 5 2 2 2" xfId="2171" xr:uid="{7DF050C5-0544-43FE-8561-CCF815F9F9AF}"/>
    <cellStyle name="Normal 8 3 5 2 3" xfId="2172" xr:uid="{31589C8E-4669-4985-8500-96610B9B2B5A}"/>
    <cellStyle name="Normal 8 3 5 2 4" xfId="3804" xr:uid="{A80FC845-C088-4910-B4C4-6F95B8F4236A}"/>
    <cellStyle name="Normal 8 3 5 3" xfId="2173" xr:uid="{5AE671A1-3653-4623-9A7F-BA794B451062}"/>
    <cellStyle name="Normal 8 3 5 3 2" xfId="2174" xr:uid="{1D5F8238-9421-40CB-A8ED-614BC56BBEB8}"/>
    <cellStyle name="Normal 8 3 5 3 3" xfId="3805" xr:uid="{E188ACB5-630A-4EBA-BB7C-ED4DC0CFF103}"/>
    <cellStyle name="Normal 8 3 5 3 4" xfId="3806" xr:uid="{1FB9E98F-A126-4B99-97E3-BF59A87B792A}"/>
    <cellStyle name="Normal 8 3 5 4" xfId="2175" xr:uid="{839B38A3-F343-450A-ADED-E5315A469411}"/>
    <cellStyle name="Normal 8 3 5 5" xfId="3807" xr:uid="{8456B712-6439-436A-A1B6-134EB126C617}"/>
    <cellStyle name="Normal 8 3 5 6" xfId="3808" xr:uid="{B57C4886-0B7D-4717-9787-12DCAFD4DA29}"/>
    <cellStyle name="Normal 8 3 6" xfId="389" xr:uid="{87F38FC2-0DFE-42C1-A1D3-BB2DBF74DE9F}"/>
    <cellStyle name="Normal 8 3 6 2" xfId="2176" xr:uid="{692C67B6-9299-41A4-A33A-62D543AEC059}"/>
    <cellStyle name="Normal 8 3 6 2 2" xfId="2177" xr:uid="{DC8A94D0-0052-4A9A-B4BA-41E2C25D18B7}"/>
    <cellStyle name="Normal 8 3 6 2 3" xfId="3809" xr:uid="{0A6548FD-2AB9-4285-A714-C6C98906B00C}"/>
    <cellStyle name="Normal 8 3 6 2 4" xfId="3810" xr:uid="{7F88C6B8-3105-42DE-9534-C291154D3835}"/>
    <cellStyle name="Normal 8 3 6 3" xfId="2178" xr:uid="{BE8B0406-A3F1-46FC-98AE-6699453B12C5}"/>
    <cellStyle name="Normal 8 3 6 4" xfId="3811" xr:uid="{2B24DCB4-8565-4E35-9923-EF98A6F730B6}"/>
    <cellStyle name="Normal 8 3 6 5" xfId="3812" xr:uid="{60267F1E-FD41-4F4F-9E53-D782F940C523}"/>
    <cellStyle name="Normal 8 3 7" xfId="2179" xr:uid="{54DB2BB6-8586-42B4-967D-B96CDE213780}"/>
    <cellStyle name="Normal 8 3 7 2" xfId="2180" xr:uid="{CDCE7ABC-6AE1-466C-9724-93CF4DB329F0}"/>
    <cellStyle name="Normal 8 3 7 3" xfId="3813" xr:uid="{4A248447-2013-4301-BBE7-6CF568C7270F}"/>
    <cellStyle name="Normal 8 3 7 4" xfId="3814" xr:uid="{AD4B0F49-2E5D-4CD5-AAB1-8E115E466B69}"/>
    <cellStyle name="Normal 8 3 8" xfId="2181" xr:uid="{34211F9E-58F9-46F7-9AD1-24CFE7824C23}"/>
    <cellStyle name="Normal 8 3 8 2" xfId="3815" xr:uid="{39BD3ABF-D960-4F5B-A821-2C6B91A3CF60}"/>
    <cellStyle name="Normal 8 3 8 3" xfId="3816" xr:uid="{F74F8332-24EF-4CD4-9EB8-BA7B2FD8E6ED}"/>
    <cellStyle name="Normal 8 3 8 4" xfId="3817" xr:uid="{F725C540-751F-4942-B1E5-22371B427D79}"/>
    <cellStyle name="Normal 8 3 9" xfId="3818" xr:uid="{AA458AFB-4586-4DD4-9DE9-D38999778AC9}"/>
    <cellStyle name="Normal 8 4" xfId="159" xr:uid="{AC67B135-DA3C-4E0A-B579-915825C52CE4}"/>
    <cellStyle name="Normal 8 4 10" xfId="3819" xr:uid="{A9A63310-A809-4ED9-BBA9-AC9CDEE48582}"/>
    <cellStyle name="Normal 8 4 11" xfId="3820" xr:uid="{202D550D-32D4-4553-BA1F-D6F86EF6575B}"/>
    <cellStyle name="Normal 8 4 2" xfId="160" xr:uid="{C1AA08F6-1815-42CD-B2AE-94FEF491E91A}"/>
    <cellStyle name="Normal 8 4 2 2" xfId="390" xr:uid="{48411625-CBD1-468B-AFC9-FFAAE87CE017}"/>
    <cellStyle name="Normal 8 4 2 2 2" xfId="794" xr:uid="{C7BD6813-3508-44D5-8FCA-C25BF48356A9}"/>
    <cellStyle name="Normal 8 4 2 2 2 2" xfId="795" xr:uid="{E6986FC2-606B-4742-BFCF-94010EB1E36C}"/>
    <cellStyle name="Normal 8 4 2 2 2 2 2" xfId="2182" xr:uid="{FE14B69D-4528-4185-88E0-11C9A48C2885}"/>
    <cellStyle name="Normal 8 4 2 2 2 2 3" xfId="3821" xr:uid="{E7E69878-33D6-4A5C-8904-ED7B7E66DB48}"/>
    <cellStyle name="Normal 8 4 2 2 2 2 4" xfId="3822" xr:uid="{C465E5E9-DE90-4ED0-B89F-50FD0D48A9AF}"/>
    <cellStyle name="Normal 8 4 2 2 2 3" xfId="2183" xr:uid="{85B6843F-61E5-4223-9472-73450C5C30B7}"/>
    <cellStyle name="Normal 8 4 2 2 2 3 2" xfId="3823" xr:uid="{E2F881BB-BF40-4D22-A056-96AB393D28D3}"/>
    <cellStyle name="Normal 8 4 2 2 2 3 3" xfId="3824" xr:uid="{12A8B645-9BBB-4895-A5D2-E52A0CF77E25}"/>
    <cellStyle name="Normal 8 4 2 2 2 3 4" xfId="3825" xr:uid="{FE25162F-27C4-421B-A2C3-8BEF13A43F89}"/>
    <cellStyle name="Normal 8 4 2 2 2 4" xfId="3826" xr:uid="{30443B0B-DAF2-4353-B243-8A2886D72227}"/>
    <cellStyle name="Normal 8 4 2 2 2 5" xfId="3827" xr:uid="{30457449-B7D8-4492-A5BC-13F53CA54475}"/>
    <cellStyle name="Normal 8 4 2 2 2 6" xfId="3828" xr:uid="{D1A3388C-1710-460B-8C6D-AF950767885B}"/>
    <cellStyle name="Normal 8 4 2 2 3" xfId="796" xr:uid="{0CE10181-F868-4194-9CF0-619799A9F2B3}"/>
    <cellStyle name="Normal 8 4 2 2 3 2" xfId="2184" xr:uid="{B60DE021-0FBF-4438-9C88-938E17FE2CBD}"/>
    <cellStyle name="Normal 8 4 2 2 3 2 2" xfId="3829" xr:uid="{71858F5E-3980-44FE-894B-F411F5F8CE59}"/>
    <cellStyle name="Normal 8 4 2 2 3 2 3" xfId="3830" xr:uid="{3B735A1E-D1D1-41F2-BACE-98759B4BC4DB}"/>
    <cellStyle name="Normal 8 4 2 2 3 2 4" xfId="3831" xr:uid="{6986E945-AE6C-44E2-828E-C0FAA01BE3EC}"/>
    <cellStyle name="Normal 8 4 2 2 3 3" xfId="3832" xr:uid="{8E67CC7C-DDE2-4127-8333-E497ADA2ABA6}"/>
    <cellStyle name="Normal 8 4 2 2 3 4" xfId="3833" xr:uid="{149D7A64-D0A0-4134-9435-366E64F128AB}"/>
    <cellStyle name="Normal 8 4 2 2 3 5" xfId="3834" xr:uid="{F4C4EAAC-AECF-4936-B2C6-17458693CA01}"/>
    <cellStyle name="Normal 8 4 2 2 4" xfId="2185" xr:uid="{4B13C32D-FBF2-4431-958F-4EA43ECB51F1}"/>
    <cellStyle name="Normal 8 4 2 2 4 2" xfId="3835" xr:uid="{89925C90-61BD-4FE2-9281-95B0CB1D7573}"/>
    <cellStyle name="Normal 8 4 2 2 4 3" xfId="3836" xr:uid="{4954C6E0-0D0E-41F9-BF84-7B4B8495BB59}"/>
    <cellStyle name="Normal 8 4 2 2 4 4" xfId="3837" xr:uid="{97E78238-59DC-43E4-8275-6DAA3D6D938F}"/>
    <cellStyle name="Normal 8 4 2 2 5" xfId="3838" xr:uid="{15788AE4-7980-456D-8127-5124F686E04B}"/>
    <cellStyle name="Normal 8 4 2 2 5 2" xfId="3839" xr:uid="{C6FA2D8F-B2FB-46A8-B47F-E5FC0971E699}"/>
    <cellStyle name="Normal 8 4 2 2 5 3" xfId="3840" xr:uid="{6263F749-55EC-4ADA-ABC5-92C567A4038E}"/>
    <cellStyle name="Normal 8 4 2 2 5 4" xfId="3841" xr:uid="{13332B2C-3527-446E-8DC9-EC3C6B378C2D}"/>
    <cellStyle name="Normal 8 4 2 2 6" xfId="3842" xr:uid="{F5F3372A-5573-4CA1-99EB-16B4376F718F}"/>
    <cellStyle name="Normal 8 4 2 2 7" xfId="3843" xr:uid="{4F4301BB-50D2-4522-9248-5C4236FD95F8}"/>
    <cellStyle name="Normal 8 4 2 2 8" xfId="3844" xr:uid="{13731EF1-19D9-4BB7-8F51-5E47FCD1E6A3}"/>
    <cellStyle name="Normal 8 4 2 3" xfId="797" xr:uid="{38B698B9-85BF-4249-95C7-EEC10BF456E2}"/>
    <cellStyle name="Normal 8 4 2 3 2" xfId="798" xr:uid="{A85AE4FF-36D0-4186-8D10-BCE557D328D8}"/>
    <cellStyle name="Normal 8 4 2 3 2 2" xfId="799" xr:uid="{6E3BA3E5-8D22-447E-B337-E0BCC0DB4F68}"/>
    <cellStyle name="Normal 8 4 2 3 2 3" xfId="3845" xr:uid="{318DA398-299B-4C89-8440-E3145AEF32E8}"/>
    <cellStyle name="Normal 8 4 2 3 2 4" xfId="3846" xr:uid="{A4F1BB19-054B-46D4-9DD3-6179C26CC4E2}"/>
    <cellStyle name="Normal 8 4 2 3 3" xfId="800" xr:uid="{5D1543C6-328E-436B-BBEF-6D4402891CE6}"/>
    <cellStyle name="Normal 8 4 2 3 3 2" xfId="3847" xr:uid="{4F44CFD6-1575-4E32-A4A2-C23230EFF17B}"/>
    <cellStyle name="Normal 8 4 2 3 3 3" xfId="3848" xr:uid="{12DC9A99-904E-4FC5-BAF0-A949BA1393B1}"/>
    <cellStyle name="Normal 8 4 2 3 3 4" xfId="3849" xr:uid="{1F9833DC-E9DA-4E32-987A-E9781CC7157E}"/>
    <cellStyle name="Normal 8 4 2 3 4" xfId="3850" xr:uid="{446D1C94-2035-49E0-952D-367EFB08723B}"/>
    <cellStyle name="Normal 8 4 2 3 5" xfId="3851" xr:uid="{065914EA-7D4E-4A9D-8504-443F5883ECE4}"/>
    <cellStyle name="Normal 8 4 2 3 6" xfId="3852" xr:uid="{D8A68F9F-8232-4DFC-A5ED-CC5DE9AF6246}"/>
    <cellStyle name="Normal 8 4 2 4" xfId="801" xr:uid="{A1E31590-0BEE-44CA-99CE-EA3D1D591330}"/>
    <cellStyle name="Normal 8 4 2 4 2" xfId="802" xr:uid="{DEF074C9-6D4C-4AD4-9C1B-3350BEEAB317}"/>
    <cellStyle name="Normal 8 4 2 4 2 2" xfId="3853" xr:uid="{F137E9D2-D0A2-4D17-9C0D-DC2054731FDD}"/>
    <cellStyle name="Normal 8 4 2 4 2 3" xfId="3854" xr:uid="{80551DF7-3507-4003-98A7-083EBB6A238A}"/>
    <cellStyle name="Normal 8 4 2 4 2 4" xfId="3855" xr:uid="{4F622A69-BC9C-4301-A723-48C815BA4894}"/>
    <cellStyle name="Normal 8 4 2 4 3" xfId="3856" xr:uid="{B05856E1-4D7D-49B1-89E9-33BB07B98F1C}"/>
    <cellStyle name="Normal 8 4 2 4 4" xfId="3857" xr:uid="{5216AA7C-8A0B-4D05-9A43-400BA2892C26}"/>
    <cellStyle name="Normal 8 4 2 4 5" xfId="3858" xr:uid="{29039417-A5DA-4D52-AE34-87EF5CAF8C86}"/>
    <cellStyle name="Normal 8 4 2 5" xfId="803" xr:uid="{6A4D7421-CAC6-4C5D-8974-886BC24DC8D7}"/>
    <cellStyle name="Normal 8 4 2 5 2" xfId="3859" xr:uid="{2FBE0E57-B6A1-4600-B86A-2E1728264366}"/>
    <cellStyle name="Normal 8 4 2 5 3" xfId="3860" xr:uid="{69068CD3-CEB7-4EEA-9167-1DA641C7321D}"/>
    <cellStyle name="Normal 8 4 2 5 4" xfId="3861" xr:uid="{C7871981-F356-4F86-99B0-363DFB2D4C58}"/>
    <cellStyle name="Normal 8 4 2 6" xfId="3862" xr:uid="{3167F6CB-1CEC-433F-8C40-AFD8563E4296}"/>
    <cellStyle name="Normal 8 4 2 6 2" xfId="3863" xr:uid="{0F05938A-E1E5-47E2-811A-CF9986445DE7}"/>
    <cellStyle name="Normal 8 4 2 6 3" xfId="3864" xr:uid="{B54C0E2E-99D5-431E-A7B9-AA22C5037E8A}"/>
    <cellStyle name="Normal 8 4 2 6 4" xfId="3865" xr:uid="{2FDB92F0-100F-48EC-A490-4D2A3CB04CD5}"/>
    <cellStyle name="Normal 8 4 2 7" xfId="3866" xr:uid="{3253B8DA-4545-45E3-A0B8-DC92463FE90F}"/>
    <cellStyle name="Normal 8 4 2 8" xfId="3867" xr:uid="{6271A88E-6AB9-42E4-86A5-5E9F5A25BAB0}"/>
    <cellStyle name="Normal 8 4 2 9" xfId="3868" xr:uid="{C80E8C21-5308-496D-B9A9-306C58F60B48}"/>
    <cellStyle name="Normal 8 4 3" xfId="391" xr:uid="{92340390-210A-4D76-BD8E-AC43C5D5F077}"/>
    <cellStyle name="Normal 8 4 3 2" xfId="804" xr:uid="{70D1D47B-4751-4EC0-BE50-1264E9D9B236}"/>
    <cellStyle name="Normal 8 4 3 2 2" xfId="805" xr:uid="{E5C961F9-79B1-4656-A6C6-3509D4A06CDC}"/>
    <cellStyle name="Normal 8 4 3 2 2 2" xfId="2186" xr:uid="{042BE3BC-CC16-414B-82C1-956D813B03BD}"/>
    <cellStyle name="Normal 8 4 3 2 2 2 2" xfId="2187" xr:uid="{3B110993-E5B9-41D6-B97E-21B98166F56E}"/>
    <cellStyle name="Normal 8 4 3 2 2 3" xfId="2188" xr:uid="{115ABE0A-FABA-4B74-ADA2-4BF2FE9EF733}"/>
    <cellStyle name="Normal 8 4 3 2 2 4" xfId="3869" xr:uid="{8B4F616F-1AEC-4CF8-8FF1-090BF5F6FA2F}"/>
    <cellStyle name="Normal 8 4 3 2 3" xfId="2189" xr:uid="{90D627C0-ADB3-49AC-B8D4-95C52E3349CC}"/>
    <cellStyle name="Normal 8 4 3 2 3 2" xfId="2190" xr:uid="{C416970B-053A-4F48-9509-F1A50C2D2DE8}"/>
    <cellStyle name="Normal 8 4 3 2 3 3" xfId="3870" xr:uid="{C27401B1-1D82-43F7-902D-E65A66F03FEA}"/>
    <cellStyle name="Normal 8 4 3 2 3 4" xfId="3871" xr:uid="{FC350D20-263F-4B2E-91B8-E59E758B0233}"/>
    <cellStyle name="Normal 8 4 3 2 4" xfId="2191" xr:uid="{075A1BC9-F096-4C03-B99E-924F16C8257E}"/>
    <cellStyle name="Normal 8 4 3 2 5" xfId="3872" xr:uid="{F5A8EFEF-DB5B-46CC-85F0-0790A194BF8F}"/>
    <cellStyle name="Normal 8 4 3 2 6" xfId="3873" xr:uid="{30510A08-BD4D-4C39-B739-8EF251AE4BD8}"/>
    <cellStyle name="Normal 8 4 3 3" xfId="806" xr:uid="{321CC84F-958C-49EC-AA95-A3CDEAC2A129}"/>
    <cellStyle name="Normal 8 4 3 3 2" xfId="2192" xr:uid="{D5C74578-3585-4490-B03B-612147D274E4}"/>
    <cellStyle name="Normal 8 4 3 3 2 2" xfId="2193" xr:uid="{DF84A317-6962-47B8-A072-28C6FF5A41D0}"/>
    <cellStyle name="Normal 8 4 3 3 2 3" xfId="3874" xr:uid="{E223D422-ECE8-42F9-A028-6B85613AA5E8}"/>
    <cellStyle name="Normal 8 4 3 3 2 4" xfId="3875" xr:uid="{1667E48C-3B35-410A-B5E1-86DB45F521DD}"/>
    <cellStyle name="Normal 8 4 3 3 3" xfId="2194" xr:uid="{C383A6AA-D024-4457-A431-20E42BB2F735}"/>
    <cellStyle name="Normal 8 4 3 3 4" xfId="3876" xr:uid="{D1A69472-54F2-4C51-868B-8E29BF8EAB6B}"/>
    <cellStyle name="Normal 8 4 3 3 5" xfId="3877" xr:uid="{E66B189D-0008-4156-8007-882A77DC89EA}"/>
    <cellStyle name="Normal 8 4 3 4" xfId="2195" xr:uid="{1BC00202-9090-4A95-8496-5BF495AD0738}"/>
    <cellStyle name="Normal 8 4 3 4 2" xfId="2196" xr:uid="{94E1CD7E-EF6A-4B40-A027-F8860FC3A02A}"/>
    <cellStyle name="Normal 8 4 3 4 3" xfId="3878" xr:uid="{1ACD5527-32F4-47A4-8CBF-4F89E45A341B}"/>
    <cellStyle name="Normal 8 4 3 4 4" xfId="3879" xr:uid="{685204D8-14D6-4299-95C5-88316613DF5B}"/>
    <cellStyle name="Normal 8 4 3 5" xfId="2197" xr:uid="{FAC53D5E-A172-48C6-933E-FC45E3C37F83}"/>
    <cellStyle name="Normal 8 4 3 5 2" xfId="3880" xr:uid="{C14EA109-59EF-4861-A2EB-61D55F632248}"/>
    <cellStyle name="Normal 8 4 3 5 3" xfId="3881" xr:uid="{D15EC761-1F40-4683-A745-06A9BB5B9275}"/>
    <cellStyle name="Normal 8 4 3 5 4" xfId="3882" xr:uid="{01C7BBE3-3571-4AA6-935B-7123E672D8AD}"/>
    <cellStyle name="Normal 8 4 3 6" xfId="3883" xr:uid="{3B9AEF29-A13E-445F-A721-9AA18CBD24A2}"/>
    <cellStyle name="Normal 8 4 3 7" xfId="3884" xr:uid="{D91D2E9B-44A3-40A5-B562-A0C2D71D9F65}"/>
    <cellStyle name="Normal 8 4 3 8" xfId="3885" xr:uid="{EE239263-5F47-4015-8C55-D188D38B1194}"/>
    <cellStyle name="Normal 8 4 4" xfId="392" xr:uid="{CB364A05-1DD6-4635-BC9B-154364AC2923}"/>
    <cellStyle name="Normal 8 4 4 2" xfId="807" xr:uid="{96556BD9-04C8-4FAB-9562-1CBD01B83FC5}"/>
    <cellStyle name="Normal 8 4 4 2 2" xfId="808" xr:uid="{0430484A-8A89-4A07-BF5A-B8219FC0ABF2}"/>
    <cellStyle name="Normal 8 4 4 2 2 2" xfId="2198" xr:uid="{F3957F94-BA01-42D8-9536-F2D922DB12B3}"/>
    <cellStyle name="Normal 8 4 4 2 2 3" xfId="3886" xr:uid="{A7C8B72F-DA69-4B61-8E36-ADEE93B820A1}"/>
    <cellStyle name="Normal 8 4 4 2 2 4" xfId="3887" xr:uid="{104A2422-18AC-467A-9D33-EF40CA7A500E}"/>
    <cellStyle name="Normal 8 4 4 2 3" xfId="2199" xr:uid="{7DF15474-6CA8-4FDB-9165-6AC3AB0C7EC2}"/>
    <cellStyle name="Normal 8 4 4 2 4" xfId="3888" xr:uid="{12E86A3C-DC97-4A2C-81DD-18E2B806867D}"/>
    <cellStyle name="Normal 8 4 4 2 5" xfId="3889" xr:uid="{AAF08E58-B068-408A-97B0-17705C821289}"/>
    <cellStyle name="Normal 8 4 4 3" xfId="809" xr:uid="{8141AA82-490A-4F90-B991-C7BFEE52F5DF}"/>
    <cellStyle name="Normal 8 4 4 3 2" xfId="2200" xr:uid="{0B447F02-0400-43A7-9FC7-04A37FF82BA0}"/>
    <cellStyle name="Normal 8 4 4 3 3" xfId="3890" xr:uid="{A9D7A4B4-1CB3-4564-BB6D-1B7F22EE8E1C}"/>
    <cellStyle name="Normal 8 4 4 3 4" xfId="3891" xr:uid="{06097D11-FC87-431F-81FC-AEB79F5FFD5C}"/>
    <cellStyle name="Normal 8 4 4 4" xfId="2201" xr:uid="{C62840F5-C49E-4E6B-979A-A67EAA1128D5}"/>
    <cellStyle name="Normal 8 4 4 4 2" xfId="3892" xr:uid="{B01A8DA4-331B-4837-8302-396367D88EE5}"/>
    <cellStyle name="Normal 8 4 4 4 3" xfId="3893" xr:uid="{996B8A44-DB1E-4C81-9652-16842FB6FDFD}"/>
    <cellStyle name="Normal 8 4 4 4 4" xfId="3894" xr:uid="{86EC29DF-FE1A-4170-9457-6470AB07DB32}"/>
    <cellStyle name="Normal 8 4 4 5" xfId="3895" xr:uid="{A17C18C7-CAB7-4309-ADDB-81F30AFDA06F}"/>
    <cellStyle name="Normal 8 4 4 6" xfId="3896" xr:uid="{27AE2CF9-37DB-4FD7-BE1E-2B8953B295D7}"/>
    <cellStyle name="Normal 8 4 4 7" xfId="3897" xr:uid="{CA1C5D35-FC62-4C19-A63A-481F59546560}"/>
    <cellStyle name="Normal 8 4 5" xfId="393" xr:uid="{61A8F0DD-C0E8-42F2-B13F-88F74FD731C5}"/>
    <cellStyle name="Normal 8 4 5 2" xfId="810" xr:uid="{BDC74747-B2D2-40C4-BC78-3D872E512923}"/>
    <cellStyle name="Normal 8 4 5 2 2" xfId="2202" xr:uid="{90A13904-E165-4179-8A92-360EDDF4E105}"/>
    <cellStyle name="Normal 8 4 5 2 3" xfId="3898" xr:uid="{51828758-5E8A-4557-929E-270F2A6C4E78}"/>
    <cellStyle name="Normal 8 4 5 2 4" xfId="3899" xr:uid="{E83B121F-770C-4C0B-982C-335EE299576B}"/>
    <cellStyle name="Normal 8 4 5 3" xfId="2203" xr:uid="{16653E29-4AB0-4389-8664-F30765E75F6B}"/>
    <cellStyle name="Normal 8 4 5 3 2" xfId="3900" xr:uid="{69CDB2F2-33FF-4629-A447-233D990AB401}"/>
    <cellStyle name="Normal 8 4 5 3 3" xfId="3901" xr:uid="{796378DB-F46F-4C0C-946C-4933F19EE56F}"/>
    <cellStyle name="Normal 8 4 5 3 4" xfId="3902" xr:uid="{8BC88827-94FC-4B41-A4BA-AE1C4DAEF40F}"/>
    <cellStyle name="Normal 8 4 5 4" xfId="3903" xr:uid="{5130EEBB-1EEC-4149-811D-6DA6DD124491}"/>
    <cellStyle name="Normal 8 4 5 5" xfId="3904" xr:uid="{0D798884-F444-442E-B958-BC4D8208A1F7}"/>
    <cellStyle name="Normal 8 4 5 6" xfId="3905" xr:uid="{27CFCEE3-8D46-4DE0-B808-292DD77CE467}"/>
    <cellStyle name="Normal 8 4 6" xfId="811" xr:uid="{A24FD641-3DA8-41BB-8691-2D6ECEA2D3E0}"/>
    <cellStyle name="Normal 8 4 6 2" xfId="2204" xr:uid="{E6CF4951-8D08-4CEC-943D-67302787AD27}"/>
    <cellStyle name="Normal 8 4 6 2 2" xfId="3906" xr:uid="{F673C672-422E-4A76-9A9D-11BCC711B9C1}"/>
    <cellStyle name="Normal 8 4 6 2 3" xfId="3907" xr:uid="{01F17605-1029-43F4-98A2-2FE045672F89}"/>
    <cellStyle name="Normal 8 4 6 2 4" xfId="3908" xr:uid="{43014469-26A0-44A5-A9DB-1C140795505D}"/>
    <cellStyle name="Normal 8 4 6 3" xfId="3909" xr:uid="{9B563665-57F4-4ABD-9788-920A92D119F5}"/>
    <cellStyle name="Normal 8 4 6 4" xfId="3910" xr:uid="{8AEB0863-86AD-4227-9362-B38A83D058F8}"/>
    <cellStyle name="Normal 8 4 6 5" xfId="3911" xr:uid="{9E51D7DA-E4D9-4458-962B-F91B260807B8}"/>
    <cellStyle name="Normal 8 4 7" xfId="2205" xr:uid="{C86F53A5-173A-4418-B79F-33927E6B29A9}"/>
    <cellStyle name="Normal 8 4 7 2" xfId="3912" xr:uid="{630C7F64-CB8C-4C70-9E76-EAEF51CA2BB3}"/>
    <cellStyle name="Normal 8 4 7 3" xfId="3913" xr:uid="{EBCF3D23-6C79-4A4B-A986-185B2527C7E1}"/>
    <cellStyle name="Normal 8 4 7 4" xfId="3914" xr:uid="{725F33A8-15DD-4284-A067-4C4F8E335909}"/>
    <cellStyle name="Normal 8 4 8" xfId="3915" xr:uid="{1E7626A0-C1B0-45C3-8EA3-00E98B040124}"/>
    <cellStyle name="Normal 8 4 8 2" xfId="3916" xr:uid="{036CC924-FF50-4D4A-9368-6C6158B67734}"/>
    <cellStyle name="Normal 8 4 8 3" xfId="3917" xr:uid="{D3232B7D-A5E7-4143-8A3A-02F9E6B9245C}"/>
    <cellStyle name="Normal 8 4 8 4" xfId="3918" xr:uid="{085C5AA2-1A26-49A9-A0AA-D66299CFA996}"/>
    <cellStyle name="Normal 8 4 9" xfId="3919" xr:uid="{1D95A6CC-AF00-4F8E-AED0-868E0396CEDC}"/>
    <cellStyle name="Normal 8 5" xfId="161" xr:uid="{955A61D6-14F8-4E01-B126-F1B095EBCF42}"/>
    <cellStyle name="Normal 8 5 2" xfId="162" xr:uid="{C75F8C0B-11E7-414C-8A2D-E3D5D687DB95}"/>
    <cellStyle name="Normal 8 5 2 2" xfId="394" xr:uid="{55099340-FF33-4978-9211-F3BBE5B7450B}"/>
    <cellStyle name="Normal 8 5 2 2 2" xfId="812" xr:uid="{0DFEBC30-A95B-4B7F-8DAB-3C3968D1E69C}"/>
    <cellStyle name="Normal 8 5 2 2 2 2" xfId="2206" xr:uid="{8A5A7405-902E-4511-A007-1C8350AFA758}"/>
    <cellStyle name="Normal 8 5 2 2 2 3" xfId="3920" xr:uid="{7F0894E1-7FF1-4E63-9055-EB306D6E325C}"/>
    <cellStyle name="Normal 8 5 2 2 2 4" xfId="3921" xr:uid="{3A1C1A19-AC81-461C-9EF6-3B499E8EFE30}"/>
    <cellStyle name="Normal 8 5 2 2 3" xfId="2207" xr:uid="{3FCBF713-50E9-4A08-81D6-FBB12E70673C}"/>
    <cellStyle name="Normal 8 5 2 2 3 2" xfId="3922" xr:uid="{6347E152-C990-4746-A41B-3C64371D0618}"/>
    <cellStyle name="Normal 8 5 2 2 3 3" xfId="3923" xr:uid="{9F4E37C2-F7B0-45A1-ABFF-37942FF74DB9}"/>
    <cellStyle name="Normal 8 5 2 2 3 4" xfId="3924" xr:uid="{24770D02-A42A-4D22-9B26-96E55B021EAC}"/>
    <cellStyle name="Normal 8 5 2 2 4" xfId="3925" xr:uid="{F3F0BBE7-8962-493E-B10F-6F826C958126}"/>
    <cellStyle name="Normal 8 5 2 2 5" xfId="3926" xr:uid="{794EFC8A-4BF3-4A4F-BF9E-343CE0C6EE8C}"/>
    <cellStyle name="Normal 8 5 2 2 6" xfId="3927" xr:uid="{CA92424C-FF13-4DA9-9562-81015A4CD069}"/>
    <cellStyle name="Normal 8 5 2 3" xfId="813" xr:uid="{B0D4A315-DB8C-4801-A053-1AFE6C90E4F1}"/>
    <cellStyle name="Normal 8 5 2 3 2" xfId="2208" xr:uid="{752E6281-9DBC-49C4-B79A-85AE9E05297F}"/>
    <cellStyle name="Normal 8 5 2 3 2 2" xfId="3928" xr:uid="{4930EF85-B042-4CF3-AEE7-C53E23009E9D}"/>
    <cellStyle name="Normal 8 5 2 3 2 3" xfId="3929" xr:uid="{9009B294-39A3-4B7E-AE56-5AE8FA865C6A}"/>
    <cellStyle name="Normal 8 5 2 3 2 4" xfId="3930" xr:uid="{A52189A2-24DB-49D5-A640-DEE903A63863}"/>
    <cellStyle name="Normal 8 5 2 3 3" xfId="3931" xr:uid="{8173DD98-3218-479B-99FB-79DE62EA65E5}"/>
    <cellStyle name="Normal 8 5 2 3 4" xfId="3932" xr:uid="{B113D252-47D3-4010-837B-ACB25F19DE66}"/>
    <cellStyle name="Normal 8 5 2 3 5" xfId="3933" xr:uid="{01B0E774-BDEB-419B-9687-9A934A53129E}"/>
    <cellStyle name="Normal 8 5 2 4" xfId="2209" xr:uid="{E11376B2-FF3E-4DB1-BA1D-7958AC42CCCE}"/>
    <cellStyle name="Normal 8 5 2 4 2" xfId="3934" xr:uid="{CA6E4E4B-B00C-4272-A34A-CC32E965B186}"/>
    <cellStyle name="Normal 8 5 2 4 3" xfId="3935" xr:uid="{3049DED7-BFC7-422C-806A-D5494D7F55A6}"/>
    <cellStyle name="Normal 8 5 2 4 4" xfId="3936" xr:uid="{6FFE2898-AE29-482D-A1D7-5BE0AEF1820C}"/>
    <cellStyle name="Normal 8 5 2 5" xfId="3937" xr:uid="{CFC39A2E-6371-4E6A-B667-422ED0A6E2C3}"/>
    <cellStyle name="Normal 8 5 2 5 2" xfId="3938" xr:uid="{CD411148-7FB3-4215-B8E1-4E2B0813FC8D}"/>
    <cellStyle name="Normal 8 5 2 5 3" xfId="3939" xr:uid="{62091B04-9C67-443D-BDBF-C3DEA70E7C7B}"/>
    <cellStyle name="Normal 8 5 2 5 4" xfId="3940" xr:uid="{AC4547BB-D1AE-4FD1-88DC-EDF6748D7088}"/>
    <cellStyle name="Normal 8 5 2 6" xfId="3941" xr:uid="{9769B01E-277E-4D5A-9448-C2D4F74D243F}"/>
    <cellStyle name="Normal 8 5 2 7" xfId="3942" xr:uid="{034DDDA9-8067-4A88-97D9-D50CB220A9EC}"/>
    <cellStyle name="Normal 8 5 2 8" xfId="3943" xr:uid="{25B40A53-754B-42D2-8FBA-D3D0A5DAF702}"/>
    <cellStyle name="Normal 8 5 3" xfId="395" xr:uid="{5E55915F-EE35-49F8-9A09-3340B026F543}"/>
    <cellStyle name="Normal 8 5 3 2" xfId="814" xr:uid="{ABC2344D-19DE-482D-859F-995566B93C74}"/>
    <cellStyle name="Normal 8 5 3 2 2" xfId="815" xr:uid="{C1DB93D4-F263-4EB5-941F-6639C5F542A6}"/>
    <cellStyle name="Normal 8 5 3 2 3" xfId="3944" xr:uid="{3F1DFCD0-2035-4684-8BB9-72DC812122A6}"/>
    <cellStyle name="Normal 8 5 3 2 4" xfId="3945" xr:uid="{A91CBFE1-075F-4535-B001-6AC7D5C00C0B}"/>
    <cellStyle name="Normal 8 5 3 3" xfId="816" xr:uid="{7DB0C27C-8E12-4455-A8BC-BB656BD6FFCE}"/>
    <cellStyle name="Normal 8 5 3 3 2" xfId="3946" xr:uid="{0B3852BB-8BCE-4F94-8BA7-BE2C57236B37}"/>
    <cellStyle name="Normal 8 5 3 3 3" xfId="3947" xr:uid="{A6B9A6F5-8912-475E-8377-79DCA11A32A7}"/>
    <cellStyle name="Normal 8 5 3 3 4" xfId="3948" xr:uid="{97A2F6C2-E5CD-4BA7-B0B0-2F687724C744}"/>
    <cellStyle name="Normal 8 5 3 4" xfId="3949" xr:uid="{AFDAF507-CD9A-4279-8D55-089E192CF7F8}"/>
    <cellStyle name="Normal 8 5 3 5" xfId="3950" xr:uid="{6D0FE784-83C8-483A-813B-FE29E8EBBBAD}"/>
    <cellStyle name="Normal 8 5 3 6" xfId="3951" xr:uid="{D0602E87-C149-415C-9D44-BA4683ABB353}"/>
    <cellStyle name="Normal 8 5 4" xfId="396" xr:uid="{4C8E698B-AFDF-4A69-B946-F149333D86B7}"/>
    <cellStyle name="Normal 8 5 4 2" xfId="817" xr:uid="{92EA3596-5057-4837-B6BF-3BAB6AB54217}"/>
    <cellStyle name="Normal 8 5 4 2 2" xfId="3952" xr:uid="{9B2F5B7F-5C0D-4FF3-8F5B-B6C53388FFB0}"/>
    <cellStyle name="Normal 8 5 4 2 3" xfId="3953" xr:uid="{D1A2876E-5A1E-44FB-A3D9-4231B08DD64E}"/>
    <cellStyle name="Normal 8 5 4 2 4" xfId="3954" xr:uid="{8F5F5427-CA12-4D73-88C3-40E0CFD06B94}"/>
    <cellStyle name="Normal 8 5 4 3" xfId="3955" xr:uid="{6E1024AE-52E1-4961-B9C6-EAEA93356D05}"/>
    <cellStyle name="Normal 8 5 4 4" xfId="3956" xr:uid="{5E21AF39-34C9-446F-9051-BB0362944478}"/>
    <cellStyle name="Normal 8 5 4 5" xfId="3957" xr:uid="{E69E51FA-AAB5-4875-A9A6-416691E7D92B}"/>
    <cellStyle name="Normal 8 5 5" xfId="818" xr:uid="{4DC3C2F6-8340-4A5E-9618-14E19BAAEAD8}"/>
    <cellStyle name="Normal 8 5 5 2" xfId="3958" xr:uid="{F300A6F1-5E00-468A-8DA3-3532EB6A3601}"/>
    <cellStyle name="Normal 8 5 5 3" xfId="3959" xr:uid="{33C85A9E-A51E-4C21-BC8E-573BBFFC44F4}"/>
    <cellStyle name="Normal 8 5 5 4" xfId="3960" xr:uid="{1F36F86B-E728-4C4E-B0C6-140D23654034}"/>
    <cellStyle name="Normal 8 5 6" xfId="3961" xr:uid="{7E6AB7CE-B114-4E90-8182-FD1E35B733E1}"/>
    <cellStyle name="Normal 8 5 6 2" xfId="3962" xr:uid="{4D4A40BA-EB2B-4157-B884-A924C3314AC3}"/>
    <cellStyle name="Normal 8 5 6 3" xfId="3963" xr:uid="{4C94F56F-20E9-4917-AEDD-DF3DA08ED8DA}"/>
    <cellStyle name="Normal 8 5 6 4" xfId="3964" xr:uid="{CFE85624-928D-470D-AB88-E2588F7286B7}"/>
    <cellStyle name="Normal 8 5 7" xfId="3965" xr:uid="{55D3AE7B-7EF1-4494-BCC5-6D4D75B657F7}"/>
    <cellStyle name="Normal 8 5 8" xfId="3966" xr:uid="{B9DA6D32-D8C2-4F0C-A6D7-753360781D28}"/>
    <cellStyle name="Normal 8 5 9" xfId="3967" xr:uid="{A04998BC-98E2-4501-B8F2-AA9D3450B890}"/>
    <cellStyle name="Normal 8 6" xfId="163" xr:uid="{8DA86DC3-069F-4B5A-A820-0FB26F491196}"/>
    <cellStyle name="Normal 8 6 2" xfId="397" xr:uid="{DC02DC91-0E68-4AF1-9D33-B7D1661861AE}"/>
    <cellStyle name="Normal 8 6 2 2" xfId="819" xr:uid="{8916E945-04B8-4D0C-9EBC-B8911422A703}"/>
    <cellStyle name="Normal 8 6 2 2 2" xfId="2210" xr:uid="{865BE385-D80B-458D-B516-006362C7356C}"/>
    <cellStyle name="Normal 8 6 2 2 2 2" xfId="2211" xr:uid="{39542938-B937-4A41-A319-BE411A182F3C}"/>
    <cellStyle name="Normal 8 6 2 2 3" xfId="2212" xr:uid="{8995B533-E5C4-45D1-9094-D258562AEC4E}"/>
    <cellStyle name="Normal 8 6 2 2 4" xfId="3968" xr:uid="{678B6E9E-A566-41BD-9EC0-3CA6BE803855}"/>
    <cellStyle name="Normal 8 6 2 3" xfId="2213" xr:uid="{8DEF00EE-90CF-4B9A-91A1-62DC47CF8F20}"/>
    <cellStyle name="Normal 8 6 2 3 2" xfId="2214" xr:uid="{0A3D2893-80D0-4955-A22C-27178AEF637E}"/>
    <cellStyle name="Normal 8 6 2 3 3" xfId="3969" xr:uid="{4B9093F4-0A24-4DE2-B77D-288A89ED9D3E}"/>
    <cellStyle name="Normal 8 6 2 3 4" xfId="3970" xr:uid="{003A1F1C-4DDE-4457-9E11-A6C9F2DB59CC}"/>
    <cellStyle name="Normal 8 6 2 4" xfId="2215" xr:uid="{EE42F3E8-BB28-4859-B6B3-6E1C43F66A52}"/>
    <cellStyle name="Normal 8 6 2 5" xfId="3971" xr:uid="{9C1C0A72-38F5-4990-AE49-99598D7A3BD5}"/>
    <cellStyle name="Normal 8 6 2 6" xfId="3972" xr:uid="{021310EB-D84E-4B08-83D1-9B94BE12E127}"/>
    <cellStyle name="Normal 8 6 3" xfId="820" xr:uid="{825A4DFF-10EF-4773-9C3F-0CDAA4CC30BC}"/>
    <cellStyle name="Normal 8 6 3 2" xfId="2216" xr:uid="{895C9363-7EB3-4415-8010-B8D4D9D9E3C5}"/>
    <cellStyle name="Normal 8 6 3 2 2" xfId="2217" xr:uid="{AAF350C0-23A2-4709-8C51-51A4D2981E26}"/>
    <cellStyle name="Normal 8 6 3 2 3" xfId="3973" xr:uid="{CAA7F0A2-ED51-4569-AB95-D6801E66602A}"/>
    <cellStyle name="Normal 8 6 3 2 4" xfId="3974" xr:uid="{DDB886CE-0E22-4F9F-A32F-09CED3ACE126}"/>
    <cellStyle name="Normal 8 6 3 3" xfId="2218" xr:uid="{AC128E78-FD9D-40DB-BFB3-5781E02FA1C4}"/>
    <cellStyle name="Normal 8 6 3 4" xfId="3975" xr:uid="{26924BFE-415D-4FC9-A475-28C8A6303D9F}"/>
    <cellStyle name="Normal 8 6 3 5" xfId="3976" xr:uid="{0B481141-B2C3-4F43-905E-31E0C442429E}"/>
    <cellStyle name="Normal 8 6 4" xfId="2219" xr:uid="{68C3C54C-07C9-4FE9-B2E8-771596664C8C}"/>
    <cellStyle name="Normal 8 6 4 2" xfId="2220" xr:uid="{881B0D1E-F574-495E-8C5E-6929E746405F}"/>
    <cellStyle name="Normal 8 6 4 3" xfId="3977" xr:uid="{574856F7-6B72-4086-ABE6-602FB946C669}"/>
    <cellStyle name="Normal 8 6 4 4" xfId="3978" xr:uid="{0BA68B07-6C68-4C68-B3AA-F23ADB6C43CF}"/>
    <cellStyle name="Normal 8 6 5" xfId="2221" xr:uid="{3AB064D4-2A94-4156-B23C-0688061C2E30}"/>
    <cellStyle name="Normal 8 6 5 2" xfId="3979" xr:uid="{0618C8B2-D102-49B6-B683-E801E56F832F}"/>
    <cellStyle name="Normal 8 6 5 3" xfId="3980" xr:uid="{134F6FA4-D192-4606-B9CE-68A092D19E72}"/>
    <cellStyle name="Normal 8 6 5 4" xfId="3981" xr:uid="{FBA61EBA-8C99-41B1-AE54-0EBA41EE7648}"/>
    <cellStyle name="Normal 8 6 6" xfId="3982" xr:uid="{E6E4ED8E-6DB7-4DC6-B2A2-68FB1FB5EB16}"/>
    <cellStyle name="Normal 8 6 7" xfId="3983" xr:uid="{54BC7997-A93A-4A7C-A006-F3EB56DE4518}"/>
    <cellStyle name="Normal 8 6 8" xfId="3984" xr:uid="{8747FE47-6BBF-44B4-B39B-BC124DC775D9}"/>
    <cellStyle name="Normal 8 7" xfId="398" xr:uid="{EDC13928-C51E-419D-890C-56898452CDAA}"/>
    <cellStyle name="Normal 8 7 2" xfId="821" xr:uid="{57792DE1-2435-4B8B-A149-021F68D9947A}"/>
    <cellStyle name="Normal 8 7 2 2" xfId="822" xr:uid="{10008D3B-615F-49AB-982D-B9DEA698AF2E}"/>
    <cellStyle name="Normal 8 7 2 2 2" xfId="2222" xr:uid="{5B1A4D59-22EC-4642-8B45-C2D92DBBF005}"/>
    <cellStyle name="Normal 8 7 2 2 3" xfId="3985" xr:uid="{26E0FA27-750B-4052-AFBF-19050A55A6A0}"/>
    <cellStyle name="Normal 8 7 2 2 4" xfId="3986" xr:uid="{3A4F880D-AB2E-433F-BE6D-BA35F50D00B4}"/>
    <cellStyle name="Normal 8 7 2 3" xfId="2223" xr:uid="{FBC399EC-4238-42A5-8AD1-33AEE3C7F86A}"/>
    <cellStyle name="Normal 8 7 2 4" xfId="3987" xr:uid="{6C4D4243-B251-4B3F-9E8F-5540DAE87A60}"/>
    <cellStyle name="Normal 8 7 2 5" xfId="3988" xr:uid="{C3EBA6FC-9C46-4BAC-BBB2-D3965B1E9272}"/>
    <cellStyle name="Normal 8 7 3" xfId="823" xr:uid="{D06F5C07-9844-416F-AAA5-35ED64DF2C35}"/>
    <cellStyle name="Normal 8 7 3 2" xfId="2224" xr:uid="{9547B712-8AA6-4F0D-8D8E-94518E716BC7}"/>
    <cellStyle name="Normal 8 7 3 3" xfId="3989" xr:uid="{CCC0618D-2E57-499C-81C9-3D57BB9090C2}"/>
    <cellStyle name="Normal 8 7 3 4" xfId="3990" xr:uid="{12746419-F06E-456E-8484-D7ED0216ADDD}"/>
    <cellStyle name="Normal 8 7 4" xfId="2225" xr:uid="{72593550-E485-4F4A-BCCD-1EB312F1D74C}"/>
    <cellStyle name="Normal 8 7 4 2" xfId="3991" xr:uid="{CEEFB666-ED49-46B4-BF5D-12CCB7B5CD7D}"/>
    <cellStyle name="Normal 8 7 4 3" xfId="3992" xr:uid="{CB73BA4B-FF09-46B2-90C2-07098C37C802}"/>
    <cellStyle name="Normal 8 7 4 4" xfId="3993" xr:uid="{7DE354F6-0096-4E41-A2D3-9B313D9F8B0F}"/>
    <cellStyle name="Normal 8 7 5" xfId="3994" xr:uid="{7A385676-65AD-4857-B232-D2819C6026DF}"/>
    <cellStyle name="Normal 8 7 6" xfId="3995" xr:uid="{E0DEA678-38DF-4565-BD6E-229B73A79D56}"/>
    <cellStyle name="Normal 8 7 7" xfId="3996" xr:uid="{5F5DE0BD-84D7-4F39-AFCC-676FFA3CCC60}"/>
    <cellStyle name="Normal 8 8" xfId="399" xr:uid="{55D9A634-5AB0-4B36-BCF6-9B7C50A97EF0}"/>
    <cellStyle name="Normal 8 8 2" xfId="824" xr:uid="{44A589AF-C823-4333-93F8-46CC626ADC63}"/>
    <cellStyle name="Normal 8 8 2 2" xfId="2226" xr:uid="{1837E0A3-1C6D-4D82-A424-D17EBE9DC47E}"/>
    <cellStyle name="Normal 8 8 2 3" xfId="3997" xr:uid="{64A15BB7-B21C-4D5B-970A-679BD4200113}"/>
    <cellStyle name="Normal 8 8 2 4" xfId="3998" xr:uid="{CD6463C8-8243-4BD4-8477-06EEA644B5CA}"/>
    <cellStyle name="Normal 8 8 3" xfId="2227" xr:uid="{6662605A-1C88-4029-AC16-5CF6AA7AD171}"/>
    <cellStyle name="Normal 8 8 3 2" xfId="3999" xr:uid="{CCCA1742-775C-4C43-8012-CE369FD66714}"/>
    <cellStyle name="Normal 8 8 3 3" xfId="4000" xr:uid="{67361D69-AB7E-4C93-B7E1-36CD80A163CA}"/>
    <cellStyle name="Normal 8 8 3 4" xfId="4001" xr:uid="{28ABFCA4-94C6-4368-AC18-0E397D5AC0A2}"/>
    <cellStyle name="Normal 8 8 4" xfId="4002" xr:uid="{727F784C-BE0B-420B-91A8-1587152BD0EE}"/>
    <cellStyle name="Normal 8 8 5" xfId="4003" xr:uid="{574FC6BE-FE02-4CF1-B799-1E0A47FA1E94}"/>
    <cellStyle name="Normal 8 8 6" xfId="4004" xr:uid="{DBDA2424-2446-4ECD-8BF5-471D2438F45B}"/>
    <cellStyle name="Normal 8 9" xfId="400" xr:uid="{99D8E63F-0358-4A95-AC10-8CF52C1FA90D}"/>
    <cellStyle name="Normal 8 9 2" xfId="2228" xr:uid="{F76EB69F-04BC-47B8-98A9-583056790CAC}"/>
    <cellStyle name="Normal 8 9 2 2" xfId="4005" xr:uid="{8B0EEE2D-FADF-4313-8CD0-34AAE0EF8497}"/>
    <cellStyle name="Normal 8 9 2 2 2" xfId="4410" xr:uid="{44B0D35A-D211-4895-84C5-D30A81E8C3CB}"/>
    <cellStyle name="Normal 8 9 2 2 3" xfId="4689" xr:uid="{6863860F-D001-4D42-9827-355FB66BDD0B}"/>
    <cellStyle name="Normal 8 9 2 3" xfId="4006" xr:uid="{F32202BC-4602-4828-B572-06AC619D680B}"/>
    <cellStyle name="Normal 8 9 2 4" xfId="4007" xr:uid="{463C91E2-8EDB-4304-8E97-BC9BEC996430}"/>
    <cellStyle name="Normal 8 9 3" xfId="4008" xr:uid="{DBF881E5-7452-4BE3-9731-74A004726C7A}"/>
    <cellStyle name="Normal 8 9 3 2" xfId="5343" xr:uid="{2AED9E86-4966-47FD-9D3F-3B6768939C7F}"/>
    <cellStyle name="Normal 8 9 4" xfId="4009" xr:uid="{E31C6369-8FD3-4918-B21B-1C882DAE502F}"/>
    <cellStyle name="Normal 8 9 4 2" xfId="4580" xr:uid="{4BD2F6D2-E502-41BF-9876-841D6EE35A43}"/>
    <cellStyle name="Normal 8 9 4 3" xfId="4690" xr:uid="{EF2D5B83-1FA2-45D0-A188-844A386C5CD5}"/>
    <cellStyle name="Normal 8 9 4 4" xfId="4609" xr:uid="{CB1D704B-BD2F-4F4C-894C-DD0B103964DC}"/>
    <cellStyle name="Normal 8 9 5" xfId="4010" xr:uid="{B26D316D-9520-4BDF-AF2C-75DD7C725FD4}"/>
    <cellStyle name="Normal 9" xfId="164" xr:uid="{A7613C2D-D74E-4103-96AA-6787FCA6A7B3}"/>
    <cellStyle name="Normal 9 10" xfId="401" xr:uid="{92734D94-0E14-49C2-BB2E-DF979F548843}"/>
    <cellStyle name="Normal 9 10 2" xfId="2229" xr:uid="{45774291-AD17-4349-901C-997B3563A2B1}"/>
    <cellStyle name="Normal 9 10 2 2" xfId="4011" xr:uid="{516ACFB2-FB43-497C-82A3-D58CA542AD91}"/>
    <cellStyle name="Normal 9 10 2 3" xfId="4012" xr:uid="{F7738326-965C-4250-8DC6-7CB95B2CE855}"/>
    <cellStyle name="Normal 9 10 2 4" xfId="4013" xr:uid="{34C0B784-4253-4F18-8A0F-40169E16A1AD}"/>
    <cellStyle name="Normal 9 10 3" xfId="4014" xr:uid="{D52C5FEF-BA6A-45C9-ABDD-B344C26EBA8C}"/>
    <cellStyle name="Normal 9 10 4" xfId="4015" xr:uid="{1F39EDBD-C172-46E6-822C-D3AC37EF86A1}"/>
    <cellStyle name="Normal 9 10 5" xfId="4016" xr:uid="{223224C0-A281-413B-B344-D68038989DAE}"/>
    <cellStyle name="Normal 9 11" xfId="2230" xr:uid="{2E691839-A7AC-4F21-AA6F-FBFEE2C8131F}"/>
    <cellStyle name="Normal 9 11 2" xfId="4017" xr:uid="{2816D326-D9FA-495C-9FBA-7EE8BA9F39BF}"/>
    <cellStyle name="Normal 9 11 3" xfId="4018" xr:uid="{0F9EAD72-7814-41A6-A75D-5845DA9FA40F}"/>
    <cellStyle name="Normal 9 11 4" xfId="4019" xr:uid="{6A56A32E-C741-4BA7-BE03-D4CE0EC8AB4A}"/>
    <cellStyle name="Normal 9 12" xfId="4020" xr:uid="{8EB70F70-A93A-4210-B331-29E70F971B61}"/>
    <cellStyle name="Normal 9 12 2" xfId="4021" xr:uid="{83887221-72C6-4320-A63A-75169F0C7EDE}"/>
    <cellStyle name="Normal 9 12 3" xfId="4022" xr:uid="{378BFB68-AFFB-4112-81E0-DA51A9C89DDD}"/>
    <cellStyle name="Normal 9 12 4" xfId="4023" xr:uid="{BD6DBA89-75A1-429B-8F7F-52E92D64588F}"/>
    <cellStyle name="Normal 9 13" xfId="4024" xr:uid="{CB8CF8B6-8E83-4062-AC2C-891CE328FA6A}"/>
    <cellStyle name="Normal 9 13 2" xfId="4025" xr:uid="{11F2D2F7-7F85-43C9-BC81-A04E17B666D2}"/>
    <cellStyle name="Normal 9 14" xfId="4026" xr:uid="{7E2EE02C-FDF9-4D98-A0F5-972A81242A56}"/>
    <cellStyle name="Normal 9 15" xfId="4027" xr:uid="{6B90600E-96ED-4711-9BA3-C47553461EC9}"/>
    <cellStyle name="Normal 9 16" xfId="4028" xr:uid="{9BF4D9D2-E0E3-4D00-8433-A55B2DE5F82F}"/>
    <cellStyle name="Normal 9 2" xfId="165" xr:uid="{D8E066EB-1C6D-42C5-AF2A-A36EC02F36B7}"/>
    <cellStyle name="Normal 9 2 2" xfId="402" xr:uid="{8F341F2E-EFAE-47FA-ACD7-7EB60375F311}"/>
    <cellStyle name="Normal 9 2 2 2" xfId="4672" xr:uid="{D482704A-BC79-42D7-A0AD-FD6B321D71CB}"/>
    <cellStyle name="Normal 9 2 3" xfId="4561" xr:uid="{FD1620CA-80DD-4929-8760-8D5E44E5B4BA}"/>
    <cellStyle name="Normal 9 3" xfId="166" xr:uid="{2B9A918E-66C6-45E4-A99D-D50D0B7B0204}"/>
    <cellStyle name="Normal 9 3 10" xfId="4029" xr:uid="{E7F5068D-1950-4BEF-B9A1-6AB024F59B30}"/>
    <cellStyle name="Normal 9 3 11" xfId="4030" xr:uid="{D5CFF5AC-CB0B-43EB-A018-2999663E0258}"/>
    <cellStyle name="Normal 9 3 2" xfId="167" xr:uid="{5E2A86B2-12D7-43C2-9A72-33AC036C6DF1}"/>
    <cellStyle name="Normal 9 3 2 2" xfId="168" xr:uid="{C1B59210-994A-4D79-8448-D147028988EA}"/>
    <cellStyle name="Normal 9 3 2 2 2" xfId="403" xr:uid="{F95BAE6B-AF56-4881-8B58-3D6EBD7D10DC}"/>
    <cellStyle name="Normal 9 3 2 2 2 2" xfId="825" xr:uid="{863E9CCE-91DE-4C0C-9BC1-853D649F71F7}"/>
    <cellStyle name="Normal 9 3 2 2 2 2 2" xfId="826" xr:uid="{E4A182FF-76FE-4DDA-B744-E387805CEAA7}"/>
    <cellStyle name="Normal 9 3 2 2 2 2 2 2" xfId="2231" xr:uid="{D4009A5C-0EAA-48B9-ACFC-A2C8494EE577}"/>
    <cellStyle name="Normal 9 3 2 2 2 2 2 2 2" xfId="2232" xr:uid="{BC53A0A3-4E1B-4892-80E4-114471D6F66C}"/>
    <cellStyle name="Normal 9 3 2 2 2 2 2 3" xfId="2233" xr:uid="{C4E1D3CD-14A8-4691-A4DE-B8B23E8C626D}"/>
    <cellStyle name="Normal 9 3 2 2 2 2 3" xfId="2234" xr:uid="{29AAEA07-628F-4FD1-A229-F6F33875D377}"/>
    <cellStyle name="Normal 9 3 2 2 2 2 3 2" xfId="2235" xr:uid="{68B40261-C2F3-4B16-818C-C638653BA858}"/>
    <cellStyle name="Normal 9 3 2 2 2 2 4" xfId="2236" xr:uid="{F9BE9AE7-F123-4B42-9A92-365EC574A782}"/>
    <cellStyle name="Normal 9 3 2 2 2 3" xfId="827" xr:uid="{A646C739-B35C-4A47-810B-884E16E34D2F}"/>
    <cellStyle name="Normal 9 3 2 2 2 3 2" xfId="2237" xr:uid="{04DCF25A-40E0-45E3-92A2-8AA2FC85C949}"/>
    <cellStyle name="Normal 9 3 2 2 2 3 2 2" xfId="2238" xr:uid="{3ABF9626-8ED0-4D20-908E-FDB74C9B13CB}"/>
    <cellStyle name="Normal 9 3 2 2 2 3 3" xfId="2239" xr:uid="{2B8A9396-5DBA-48D9-A98D-251FA6866936}"/>
    <cellStyle name="Normal 9 3 2 2 2 3 4" xfId="4031" xr:uid="{02B52BF6-3CB1-4E16-810B-258CFD591636}"/>
    <cellStyle name="Normal 9 3 2 2 2 4" xfId="2240" xr:uid="{E39BB8F3-D292-4543-B3E8-A2C4B583004F}"/>
    <cellStyle name="Normal 9 3 2 2 2 4 2" xfId="2241" xr:uid="{0260C82B-0A22-4A3F-86C6-6019C869BF5D}"/>
    <cellStyle name="Normal 9 3 2 2 2 5" xfId="2242" xr:uid="{506B25FC-7219-4A5B-AF60-897BA1058744}"/>
    <cellStyle name="Normal 9 3 2 2 2 6" xfId="4032" xr:uid="{27948C78-82F7-4FFF-A7A0-715F84E9287A}"/>
    <cellStyle name="Normal 9 3 2 2 3" xfId="404" xr:uid="{707C8FDB-F359-42D8-A47C-D3345346986F}"/>
    <cellStyle name="Normal 9 3 2 2 3 2" xfId="828" xr:uid="{9CBC6170-DAF4-46A6-96BA-4796CDF6B83B}"/>
    <cellStyle name="Normal 9 3 2 2 3 2 2" xfId="829" xr:uid="{B82F44C2-76AB-4E28-95BE-6FA2FC551E50}"/>
    <cellStyle name="Normal 9 3 2 2 3 2 2 2" xfId="2243" xr:uid="{60D87F36-9172-4A7A-A8F2-79ADE9575443}"/>
    <cellStyle name="Normal 9 3 2 2 3 2 2 2 2" xfId="2244" xr:uid="{8C0AB435-20C7-434D-AB05-6249E99A6F8A}"/>
    <cellStyle name="Normal 9 3 2 2 3 2 2 3" xfId="2245" xr:uid="{40F9EC79-184A-422C-BB5C-AF2026309EDE}"/>
    <cellStyle name="Normal 9 3 2 2 3 2 3" xfId="2246" xr:uid="{F7893C90-93E9-4227-85DF-1FE3F561E74B}"/>
    <cellStyle name="Normal 9 3 2 2 3 2 3 2" xfId="2247" xr:uid="{7E142DBE-710B-484D-9811-9F57705BBEC2}"/>
    <cellStyle name="Normal 9 3 2 2 3 2 4" xfId="2248" xr:uid="{18FAD95B-6205-44DA-BAD0-9BCA0D33E9BE}"/>
    <cellStyle name="Normal 9 3 2 2 3 3" xfId="830" xr:uid="{BED16D01-CC22-44A5-B30C-3A4B2706D549}"/>
    <cellStyle name="Normal 9 3 2 2 3 3 2" xfId="2249" xr:uid="{46FD39D2-74CD-4E57-9B2E-4D1A64BD8701}"/>
    <cellStyle name="Normal 9 3 2 2 3 3 2 2" xfId="2250" xr:uid="{F7244007-B4B4-40B7-8B4A-F650684AA0C8}"/>
    <cellStyle name="Normal 9 3 2 2 3 3 3" xfId="2251" xr:uid="{C84E0243-0402-4884-8BE3-42B08AD9668F}"/>
    <cellStyle name="Normal 9 3 2 2 3 4" xfId="2252" xr:uid="{02D8BDF9-1CE1-47DA-8573-427D24F9362E}"/>
    <cellStyle name="Normal 9 3 2 2 3 4 2" xfId="2253" xr:uid="{DE234FB4-15F4-4F4A-8FC3-507C883420C0}"/>
    <cellStyle name="Normal 9 3 2 2 3 5" xfId="2254" xr:uid="{E8E57F71-D7CC-4F24-A4E8-9234DAEDF4A5}"/>
    <cellStyle name="Normal 9 3 2 2 4" xfId="831" xr:uid="{AA095D76-20A4-4FC0-8F70-B4430A2B522D}"/>
    <cellStyle name="Normal 9 3 2 2 4 2" xfId="832" xr:uid="{652E78F3-0D46-4879-9DA9-BBEBE73BB364}"/>
    <cellStyle name="Normal 9 3 2 2 4 2 2" xfId="2255" xr:uid="{45FA621E-DDBE-48E8-9F21-304C88D6C2E9}"/>
    <cellStyle name="Normal 9 3 2 2 4 2 2 2" xfId="2256" xr:uid="{BFC3E9D6-15A0-4641-A14B-34754A7E5809}"/>
    <cellStyle name="Normal 9 3 2 2 4 2 3" xfId="2257" xr:uid="{5403B6FC-62C8-4B13-9A98-B8BA9469DAD7}"/>
    <cellStyle name="Normal 9 3 2 2 4 3" xfId="2258" xr:uid="{7C0184DF-0363-4529-8AF2-F9C2777DA3EF}"/>
    <cellStyle name="Normal 9 3 2 2 4 3 2" xfId="2259" xr:uid="{767DE1AD-E367-4295-A3E9-D43FC808F976}"/>
    <cellStyle name="Normal 9 3 2 2 4 4" xfId="2260" xr:uid="{B78ECB09-5EF9-4931-AFC5-38EF96629AC4}"/>
    <cellStyle name="Normal 9 3 2 2 5" xfId="833" xr:uid="{5A2DA15A-F15A-4EE6-A1D8-6950CC0E9309}"/>
    <cellStyle name="Normal 9 3 2 2 5 2" xfId="2261" xr:uid="{1FBE908E-C14C-4C95-AA09-E20C5C872BD8}"/>
    <cellStyle name="Normal 9 3 2 2 5 2 2" xfId="2262" xr:uid="{2B6F9B75-D8C2-41C7-9BDD-011199E2C5AB}"/>
    <cellStyle name="Normal 9 3 2 2 5 3" xfId="2263" xr:uid="{EFF23C54-C707-4319-BFAC-22F2450440E4}"/>
    <cellStyle name="Normal 9 3 2 2 5 4" xfId="4033" xr:uid="{CB93B776-3870-418F-82E9-9237DC231B13}"/>
    <cellStyle name="Normal 9 3 2 2 6" xfId="2264" xr:uid="{3BBE0E28-D2BF-4627-989D-0EF8763812BE}"/>
    <cellStyle name="Normal 9 3 2 2 6 2" xfId="2265" xr:uid="{2F066F90-D790-4A42-A022-4A39D18875B2}"/>
    <cellStyle name="Normal 9 3 2 2 7" xfId="2266" xr:uid="{12962700-192B-4DC6-A308-783B12D27BE2}"/>
    <cellStyle name="Normal 9 3 2 2 8" xfId="4034" xr:uid="{D3F0D34C-F6B2-437F-AE1D-5EABE0D1A554}"/>
    <cellStyle name="Normal 9 3 2 3" xfId="405" xr:uid="{DC28F229-12A3-40F5-9A5F-C60C40FDAD73}"/>
    <cellStyle name="Normal 9 3 2 3 2" xfId="834" xr:uid="{100D40F4-5969-4B67-998A-3D81A383487F}"/>
    <cellStyle name="Normal 9 3 2 3 2 2" xfId="835" xr:uid="{57222B5A-B7F6-45EF-8BAE-D9D1525D576D}"/>
    <cellStyle name="Normal 9 3 2 3 2 2 2" xfId="2267" xr:uid="{89AB285E-D124-42CB-BF70-D465614D9741}"/>
    <cellStyle name="Normal 9 3 2 3 2 2 2 2" xfId="2268" xr:uid="{FEA2F8AD-C6A0-4803-B706-3C95C650BDDF}"/>
    <cellStyle name="Normal 9 3 2 3 2 2 3" xfId="2269" xr:uid="{6F4CF6E7-1A23-4250-9859-5DA8ED5E8832}"/>
    <cellStyle name="Normal 9 3 2 3 2 3" xfId="2270" xr:uid="{5A3B3929-5486-4B45-B58D-331D79D0D8C0}"/>
    <cellStyle name="Normal 9 3 2 3 2 3 2" xfId="2271" xr:uid="{775D3F0D-E82A-4A78-B43A-CB60289F1B8F}"/>
    <cellStyle name="Normal 9 3 2 3 2 4" xfId="2272" xr:uid="{A5C5502D-C835-42A6-8B6F-47102E99E3C9}"/>
    <cellStyle name="Normal 9 3 2 3 3" xfId="836" xr:uid="{227AEF7D-F0B6-4867-B25C-F8A36EA23273}"/>
    <cellStyle name="Normal 9 3 2 3 3 2" xfId="2273" xr:uid="{B59B92A1-6AB0-49CB-8B3A-1AB6A8DEFBD6}"/>
    <cellStyle name="Normal 9 3 2 3 3 2 2" xfId="2274" xr:uid="{E7834822-0576-4A5E-83F1-B2BD8FC5B752}"/>
    <cellStyle name="Normal 9 3 2 3 3 3" xfId="2275" xr:uid="{C9D4A60F-CAAB-4AD3-95C4-9994BD8C42F2}"/>
    <cellStyle name="Normal 9 3 2 3 3 4" xfId="4035" xr:uid="{43BDD645-BA77-4977-8584-240DF9E70AD3}"/>
    <cellStyle name="Normal 9 3 2 3 4" xfId="2276" xr:uid="{9A6B3143-283A-439F-9992-A59EA839208A}"/>
    <cellStyle name="Normal 9 3 2 3 4 2" xfId="2277" xr:uid="{2739F5CC-EFEF-4411-B2B4-05D221366039}"/>
    <cellStyle name="Normal 9 3 2 3 5" xfId="2278" xr:uid="{D28E5D4B-FE0B-4B02-98FC-C7A02480F634}"/>
    <cellStyle name="Normal 9 3 2 3 6" xfId="4036" xr:uid="{82BEF1B4-10BD-4BBC-B3DA-76433C3A6576}"/>
    <cellStyle name="Normal 9 3 2 4" xfId="406" xr:uid="{F2873442-7C99-4E7B-80A2-BD959413BB94}"/>
    <cellStyle name="Normal 9 3 2 4 2" xfId="837" xr:uid="{613A183F-B794-44A6-8F51-7E4D3CAC055B}"/>
    <cellStyle name="Normal 9 3 2 4 2 2" xfId="838" xr:uid="{26FB780D-9CC3-437A-AF03-5A61041E5521}"/>
    <cellStyle name="Normal 9 3 2 4 2 2 2" xfId="2279" xr:uid="{12C87754-6AE5-4663-8481-C76A1E2853D6}"/>
    <cellStyle name="Normal 9 3 2 4 2 2 2 2" xfId="2280" xr:uid="{508C49F3-3F0E-4B45-BB3F-85F801BA1927}"/>
    <cellStyle name="Normal 9 3 2 4 2 2 3" xfId="2281" xr:uid="{A02CD95D-AD75-4B78-B235-4838FC4390BC}"/>
    <cellStyle name="Normal 9 3 2 4 2 3" xfId="2282" xr:uid="{7F56CFDB-0AE8-487E-B292-1572A073207E}"/>
    <cellStyle name="Normal 9 3 2 4 2 3 2" xfId="2283" xr:uid="{39344E9C-0A3C-470E-9670-10D1999C3D77}"/>
    <cellStyle name="Normal 9 3 2 4 2 4" xfId="2284" xr:uid="{F944FA5F-0DBD-4A31-A5A6-5619C7F0E64A}"/>
    <cellStyle name="Normal 9 3 2 4 3" xfId="839" xr:uid="{F2688DE9-57E3-4C9D-9D77-0BB86ABB2DB7}"/>
    <cellStyle name="Normal 9 3 2 4 3 2" xfId="2285" xr:uid="{6279AAE6-1AC8-4311-A316-2E35D63FCB43}"/>
    <cellStyle name="Normal 9 3 2 4 3 2 2" xfId="2286" xr:uid="{9FB34895-8C41-4F68-B18C-85F6F478D5FF}"/>
    <cellStyle name="Normal 9 3 2 4 3 3" xfId="2287" xr:uid="{64D317EC-FDD3-402A-A1D1-C6603DDED7A7}"/>
    <cellStyle name="Normal 9 3 2 4 4" xfId="2288" xr:uid="{A8D75636-53FE-4D6A-821F-04C7C6DC85AB}"/>
    <cellStyle name="Normal 9 3 2 4 4 2" xfId="2289" xr:uid="{D2F9E584-5F9A-4710-8C2F-B4D1C26B6355}"/>
    <cellStyle name="Normal 9 3 2 4 5" xfId="2290" xr:uid="{04690C3E-E0F0-4023-90DC-B8068C7CD7EE}"/>
    <cellStyle name="Normal 9 3 2 5" xfId="407" xr:uid="{A632E4BD-85D5-479B-B042-4538E4D653DA}"/>
    <cellStyle name="Normal 9 3 2 5 2" xfId="840" xr:uid="{12AF379E-BE41-411E-B695-AB12B351F81C}"/>
    <cellStyle name="Normal 9 3 2 5 2 2" xfId="2291" xr:uid="{9F2E4157-74F3-4F0B-AD4A-EF085844392A}"/>
    <cellStyle name="Normal 9 3 2 5 2 2 2" xfId="2292" xr:uid="{148D3D1F-FB25-4E5B-A5CC-7F34BD4B4943}"/>
    <cellStyle name="Normal 9 3 2 5 2 3" xfId="2293" xr:uid="{BE82B0ED-9646-42F8-9797-9B465343ED69}"/>
    <cellStyle name="Normal 9 3 2 5 3" xfId="2294" xr:uid="{C95CA050-40E8-42CD-B55F-684610D0284F}"/>
    <cellStyle name="Normal 9 3 2 5 3 2" xfId="2295" xr:uid="{1E28F7F9-370D-47B2-AE75-5D1F9E43D4CE}"/>
    <cellStyle name="Normal 9 3 2 5 4" xfId="2296" xr:uid="{2DE3EECE-4B10-4FEB-813A-3CD4E1ECA512}"/>
    <cellStyle name="Normal 9 3 2 6" xfId="841" xr:uid="{3A3642F8-C0F8-4D3E-BAEA-A8EDAAEAEC0A}"/>
    <cellStyle name="Normal 9 3 2 6 2" xfId="2297" xr:uid="{217655BD-A863-41AC-94FE-70AE6AAF3B6F}"/>
    <cellStyle name="Normal 9 3 2 6 2 2" xfId="2298" xr:uid="{C3A02695-0412-4ECA-8164-02D23600E8D2}"/>
    <cellStyle name="Normal 9 3 2 6 3" xfId="2299" xr:uid="{9446D0D0-6833-43BB-914C-95A689AA5AB0}"/>
    <cellStyle name="Normal 9 3 2 6 4" xfId="4037" xr:uid="{EB76B477-26DD-48EC-AE11-6777445233FA}"/>
    <cellStyle name="Normal 9 3 2 7" xfId="2300" xr:uid="{5FF74D06-33E8-4559-9D50-8CA0D985A601}"/>
    <cellStyle name="Normal 9 3 2 7 2" xfId="2301" xr:uid="{76F4D215-C59B-4BBC-A63B-CCE4557DFED9}"/>
    <cellStyle name="Normal 9 3 2 8" xfId="2302" xr:uid="{6EE1F25E-A771-4FA1-80EB-20499DA9D60E}"/>
    <cellStyle name="Normal 9 3 2 9" xfId="4038" xr:uid="{5CE2B1D4-B36F-4D95-9BC1-08F5F9EBD90D}"/>
    <cellStyle name="Normal 9 3 3" xfId="169" xr:uid="{47B8268D-BCA9-4AB3-9441-CA61F4588FF6}"/>
    <cellStyle name="Normal 9 3 3 2" xfId="170" xr:uid="{2CB93B46-0E83-4FC1-B622-2FCFCB234C01}"/>
    <cellStyle name="Normal 9 3 3 2 2" xfId="842" xr:uid="{474C2949-9B3F-4C7B-A9AE-1A96AF5F946C}"/>
    <cellStyle name="Normal 9 3 3 2 2 2" xfId="843" xr:uid="{1665B9F6-20C4-4E29-B834-ACA214FC85FC}"/>
    <cellStyle name="Normal 9 3 3 2 2 2 2" xfId="2303" xr:uid="{B2F3AE55-66A7-4DB9-8F13-29B6FC672E91}"/>
    <cellStyle name="Normal 9 3 3 2 2 2 2 2" xfId="2304" xr:uid="{2BF37288-A71B-4555-8CCB-EC550F0DD2C2}"/>
    <cellStyle name="Normal 9 3 3 2 2 2 3" xfId="2305" xr:uid="{01C296E9-F6F1-4CD6-A517-A6649BDA6F54}"/>
    <cellStyle name="Normal 9 3 3 2 2 3" xfId="2306" xr:uid="{770C97F4-45B1-46F2-981D-942DFDE92ADD}"/>
    <cellStyle name="Normal 9 3 3 2 2 3 2" xfId="2307" xr:uid="{32A480A9-BF9B-480F-B0B6-43AC7936EAA5}"/>
    <cellStyle name="Normal 9 3 3 2 2 4" xfId="2308" xr:uid="{D2D00A75-FC9C-416B-9A00-4185501199D0}"/>
    <cellStyle name="Normal 9 3 3 2 3" xfId="844" xr:uid="{FE049084-FAE6-46D8-847E-A4BBE5D981A4}"/>
    <cellStyle name="Normal 9 3 3 2 3 2" xfId="2309" xr:uid="{515A27A6-4999-494F-B63E-FF088EFAC819}"/>
    <cellStyle name="Normal 9 3 3 2 3 2 2" xfId="2310" xr:uid="{E3A010A2-3B18-4C61-B1AA-124CA38FF773}"/>
    <cellStyle name="Normal 9 3 3 2 3 3" xfId="2311" xr:uid="{A42A8DFC-A46E-4E43-9461-693DC0E5C3B5}"/>
    <cellStyle name="Normal 9 3 3 2 3 4" xfId="4039" xr:uid="{7DBEB57F-7BBD-405B-B2F3-9CD52DEF212A}"/>
    <cellStyle name="Normal 9 3 3 2 4" xfId="2312" xr:uid="{F6691938-AA82-4FDC-B1EB-29CA956084F9}"/>
    <cellStyle name="Normal 9 3 3 2 4 2" xfId="2313" xr:uid="{74EC1C42-0DDE-49B1-A17D-3A4C56049CF5}"/>
    <cellStyle name="Normal 9 3 3 2 5" xfId="2314" xr:uid="{96242DF9-3584-4CA1-AA2B-DE33F09083BF}"/>
    <cellStyle name="Normal 9 3 3 2 6" xfId="4040" xr:uid="{CEBF7626-2D22-4E2A-9995-6A7D67B1D77F}"/>
    <cellStyle name="Normal 9 3 3 3" xfId="408" xr:uid="{11D257E5-DD1F-42C8-BFFD-C498E55AA53B}"/>
    <cellStyle name="Normal 9 3 3 3 2" xfId="845" xr:uid="{C72934E0-6227-493B-B54E-0A8B23CA115C}"/>
    <cellStyle name="Normal 9 3 3 3 2 2" xfId="846" xr:uid="{87FABD53-2C31-480F-824B-05CE91BA8B3B}"/>
    <cellStyle name="Normal 9 3 3 3 2 2 2" xfId="2315" xr:uid="{E3D5FF4C-9EA8-4990-B9A6-0544F4BA8A87}"/>
    <cellStyle name="Normal 9 3 3 3 2 2 2 2" xfId="2316" xr:uid="{4A33D09C-EF88-4693-AA6F-E1EE1C189C55}"/>
    <cellStyle name="Normal 9 3 3 3 2 2 2 2 2" xfId="4765" xr:uid="{B61EEAC6-BD51-47BB-82B3-7DCF03D6776E}"/>
    <cellStyle name="Normal 9 3 3 3 2 2 3" xfId="2317" xr:uid="{7FB284D2-F557-4F38-9E0F-03F1EB7AE04E}"/>
    <cellStyle name="Normal 9 3 3 3 2 2 3 2" xfId="4766" xr:uid="{1A9072AC-3975-457C-895E-9E17F41EDF9F}"/>
    <cellStyle name="Normal 9 3 3 3 2 3" xfId="2318" xr:uid="{416ABA2E-0DE2-467B-BD69-A25DF5AFDE66}"/>
    <cellStyle name="Normal 9 3 3 3 2 3 2" xfId="2319" xr:uid="{DAB9E8C0-6BDD-4362-89C8-D2CBE198DCEE}"/>
    <cellStyle name="Normal 9 3 3 3 2 3 2 2" xfId="4768" xr:uid="{2D75066A-C966-4660-9F77-008060A47132}"/>
    <cellStyle name="Normal 9 3 3 3 2 3 3" xfId="4767" xr:uid="{145CC619-6579-4E70-998B-650A28337BA7}"/>
    <cellStyle name="Normal 9 3 3 3 2 4" xfId="2320" xr:uid="{CA10B6BB-066D-403C-80D7-3EEBC6DCF209}"/>
    <cellStyle name="Normal 9 3 3 3 2 4 2" xfId="4769" xr:uid="{3327B8D0-DC23-49E4-9AB4-75B76970F52B}"/>
    <cellStyle name="Normal 9 3 3 3 3" xfId="847" xr:uid="{890D74DE-4C88-4B3E-A574-800A1AE18AF0}"/>
    <cellStyle name="Normal 9 3 3 3 3 2" xfId="2321" xr:uid="{221CA802-0543-4013-9DBD-715923EE0AC9}"/>
    <cellStyle name="Normal 9 3 3 3 3 2 2" xfId="2322" xr:uid="{9DA36C01-53DC-4F98-87A5-A43C3C185296}"/>
    <cellStyle name="Normal 9 3 3 3 3 2 2 2" xfId="4772" xr:uid="{B157F903-AB03-4B52-94EB-0AF34C40E269}"/>
    <cellStyle name="Normal 9 3 3 3 3 2 3" xfId="4771" xr:uid="{F6C7BA8F-CB77-4493-86D0-8F3DFE9D8F59}"/>
    <cellStyle name="Normal 9 3 3 3 3 3" xfId="2323" xr:uid="{3B56A442-91F6-4FFB-B8CE-9F006E2DEF06}"/>
    <cellStyle name="Normal 9 3 3 3 3 3 2" xfId="4773" xr:uid="{956A5237-67C3-4E60-ABB7-695FE10CDC98}"/>
    <cellStyle name="Normal 9 3 3 3 3 4" xfId="4770" xr:uid="{C7C4E9F0-1203-4E8E-9D66-A97BA6DA98C1}"/>
    <cellStyle name="Normal 9 3 3 3 4" xfId="2324" xr:uid="{FB7B7DF7-41DB-430C-8EAD-D3F41C3BA27A}"/>
    <cellStyle name="Normal 9 3 3 3 4 2" xfId="2325" xr:uid="{30A61ADC-16AE-401F-B5EB-660BC9FDE11C}"/>
    <cellStyle name="Normal 9 3 3 3 4 2 2" xfId="4775" xr:uid="{F5E8FAD6-2D23-4A95-8902-50A4200D0483}"/>
    <cellStyle name="Normal 9 3 3 3 4 3" xfId="4774" xr:uid="{4BEA3A4D-42CA-4185-99B7-EBEB3E51C3B8}"/>
    <cellStyle name="Normal 9 3 3 3 5" xfId="2326" xr:uid="{5EC0A57E-B11F-49C1-91F7-E5712EF5B66E}"/>
    <cellStyle name="Normal 9 3 3 3 5 2" xfId="4776" xr:uid="{838562D7-63E4-475A-B5CE-57501635DC8D}"/>
    <cellStyle name="Normal 9 3 3 4" xfId="409" xr:uid="{2E0EFAED-7D30-4DE5-8148-D0273A702283}"/>
    <cellStyle name="Normal 9 3 3 4 2" xfId="848" xr:uid="{021EC9FB-BCC5-41CA-9BA6-EE818CE6B9F2}"/>
    <cellStyle name="Normal 9 3 3 4 2 2" xfId="2327" xr:uid="{5DBDBCFB-926C-4D71-B8F8-B66D6048376C}"/>
    <cellStyle name="Normal 9 3 3 4 2 2 2" xfId="2328" xr:uid="{BB0B727A-F588-4342-A99A-63047A3F654B}"/>
    <cellStyle name="Normal 9 3 3 4 2 2 2 2" xfId="4780" xr:uid="{1A40C5C9-835B-4E55-9981-8064DF5BF862}"/>
    <cellStyle name="Normal 9 3 3 4 2 2 3" xfId="4779" xr:uid="{E74DE27D-E63B-4160-895F-615D507F12B0}"/>
    <cellStyle name="Normal 9 3 3 4 2 3" xfId="2329" xr:uid="{DAD118AD-6010-427D-A716-B6D577CAB19F}"/>
    <cellStyle name="Normal 9 3 3 4 2 3 2" xfId="4781" xr:uid="{ED634F0A-9BF5-416C-8A55-DE4EA6A8E69B}"/>
    <cellStyle name="Normal 9 3 3 4 2 4" xfId="4778" xr:uid="{D3DD62E1-F3B0-4679-AE7E-AAAADCDCC08E}"/>
    <cellStyle name="Normal 9 3 3 4 3" xfId="2330" xr:uid="{FCE7B3B0-8E88-4FD1-BC4E-ADDFAF7FAD8E}"/>
    <cellStyle name="Normal 9 3 3 4 3 2" xfId="2331" xr:uid="{525252C5-7D3A-42F1-9445-1A813E2F705B}"/>
    <cellStyle name="Normal 9 3 3 4 3 2 2" xfId="4783" xr:uid="{F8015A35-DDA8-40D3-BEF9-E9BB92672BF8}"/>
    <cellStyle name="Normal 9 3 3 4 3 3" xfId="4782" xr:uid="{1E1F7BA9-F7B6-40BF-8EFD-67DB48F35EAB}"/>
    <cellStyle name="Normal 9 3 3 4 4" xfId="2332" xr:uid="{0939A2D3-C199-40B4-847A-5271C1A3091E}"/>
    <cellStyle name="Normal 9 3 3 4 4 2" xfId="4784" xr:uid="{32800280-F0BA-4381-BC9B-A63AA6DAD987}"/>
    <cellStyle name="Normal 9 3 3 4 5" xfId="4777" xr:uid="{9F2D9868-EB97-49C3-8DCC-36CAC3DEF82A}"/>
    <cellStyle name="Normal 9 3 3 5" xfId="849" xr:uid="{9B7286C0-20C2-439E-8FDC-D59591F5B1CF}"/>
    <cellStyle name="Normal 9 3 3 5 2" xfId="2333" xr:uid="{02B44E06-A0AC-49B7-A4C5-95CB50EA13A3}"/>
    <cellStyle name="Normal 9 3 3 5 2 2" xfId="2334" xr:uid="{E98E5B95-6CB9-46A9-9DF9-9F4AB4DF410A}"/>
    <cellStyle name="Normal 9 3 3 5 2 2 2" xfId="4787" xr:uid="{6F8D4D58-9C32-4178-8240-378F563E67FD}"/>
    <cellStyle name="Normal 9 3 3 5 2 3" xfId="4786" xr:uid="{91547BA3-EBDE-4194-80E4-8E23DAC2E28B}"/>
    <cellStyle name="Normal 9 3 3 5 3" xfId="2335" xr:uid="{4A4E3981-AE98-4E8D-8621-A012DA868148}"/>
    <cellStyle name="Normal 9 3 3 5 3 2" xfId="4788" xr:uid="{07397A31-DF17-4B63-BC9C-1C655672F037}"/>
    <cellStyle name="Normal 9 3 3 5 4" xfId="4041" xr:uid="{7A917659-EC27-46EA-B437-45F86D597381}"/>
    <cellStyle name="Normal 9 3 3 5 4 2" xfId="4789" xr:uid="{8217566E-6C62-4B9B-8E98-7C85E40F9435}"/>
    <cellStyle name="Normal 9 3 3 5 5" xfId="4785" xr:uid="{CA6D4EED-D4F6-4D34-8625-C6C55467DB2D}"/>
    <cellStyle name="Normal 9 3 3 6" xfId="2336" xr:uid="{24515F29-CEF7-4C1D-9777-6397D0E95C63}"/>
    <cellStyle name="Normal 9 3 3 6 2" xfId="2337" xr:uid="{DF6F16FB-0700-495A-860C-B5CFEEE2563E}"/>
    <cellStyle name="Normal 9 3 3 6 2 2" xfId="4791" xr:uid="{DC296612-5723-4519-9B4F-CA33A43F5054}"/>
    <cellStyle name="Normal 9 3 3 6 3" xfId="4790" xr:uid="{5664F3EC-0C52-4038-BF28-B23E4FFFC35F}"/>
    <cellStyle name="Normal 9 3 3 7" xfId="2338" xr:uid="{45C8CA35-7263-4332-AEBE-DE8E55B03F34}"/>
    <cellStyle name="Normal 9 3 3 7 2" xfId="4792" xr:uid="{822AEA85-E959-40BD-B63C-D5D57FA48062}"/>
    <cellStyle name="Normal 9 3 3 8" xfId="4042" xr:uid="{492EDAF6-CDBA-4EE2-BD7F-6CD66B264C11}"/>
    <cellStyle name="Normal 9 3 3 8 2" xfId="4793" xr:uid="{F657DD71-AA3B-4D1B-8D54-CED11840B262}"/>
    <cellStyle name="Normal 9 3 4" xfId="171" xr:uid="{A8C60805-A8FD-469D-8FC7-B7D716149CC0}"/>
    <cellStyle name="Normal 9 3 4 2" xfId="450" xr:uid="{D1B99385-5736-4127-B937-B6A13E5922A7}"/>
    <cellStyle name="Normal 9 3 4 2 2" xfId="850" xr:uid="{7C536C35-1CBD-4015-92A5-FA45429CCE48}"/>
    <cellStyle name="Normal 9 3 4 2 2 2" xfId="2339" xr:uid="{AF4745AF-53F4-4E18-9776-8DC8A48A4D06}"/>
    <cellStyle name="Normal 9 3 4 2 2 2 2" xfId="2340" xr:uid="{ED4FC53B-9901-4B1E-A280-155C33CE68DA}"/>
    <cellStyle name="Normal 9 3 4 2 2 2 2 2" xfId="4798" xr:uid="{923FE78D-1EAA-4E60-8AF7-CA91F94C5951}"/>
    <cellStyle name="Normal 9 3 4 2 2 2 3" xfId="4797" xr:uid="{FDFC530D-F976-45E3-A4C9-01FBD1192348}"/>
    <cellStyle name="Normal 9 3 4 2 2 3" xfId="2341" xr:uid="{FA797B04-B0F9-4D2C-930E-AD38E9D7E2A8}"/>
    <cellStyle name="Normal 9 3 4 2 2 3 2" xfId="4799" xr:uid="{39AAF004-CC0B-4D5B-A0C6-A250E3441093}"/>
    <cellStyle name="Normal 9 3 4 2 2 4" xfId="4043" xr:uid="{BCE687E5-02BC-4542-B195-1F3E41E41451}"/>
    <cellStyle name="Normal 9 3 4 2 2 4 2" xfId="4800" xr:uid="{AA0FC49D-E305-4A18-811C-D5B57D4FEA98}"/>
    <cellStyle name="Normal 9 3 4 2 2 5" xfId="4796" xr:uid="{D548E37B-E173-4E21-BFED-09ECE2E2E50D}"/>
    <cellStyle name="Normal 9 3 4 2 3" xfId="2342" xr:uid="{22149B35-28CC-4460-870B-83C4EC381235}"/>
    <cellStyle name="Normal 9 3 4 2 3 2" xfId="2343" xr:uid="{6CBA05A6-F0FC-406D-9F91-41536DC6FF7D}"/>
    <cellStyle name="Normal 9 3 4 2 3 2 2" xfId="4802" xr:uid="{AEF208B8-D90B-45BA-A2EB-BF2F77B4D279}"/>
    <cellStyle name="Normal 9 3 4 2 3 3" xfId="4801" xr:uid="{9D2070D0-6523-41F6-91A5-DF26997CB833}"/>
    <cellStyle name="Normal 9 3 4 2 4" xfId="2344" xr:uid="{202E8DA5-09BE-4E14-8E0E-8C123BE0DE52}"/>
    <cellStyle name="Normal 9 3 4 2 4 2" xfId="4803" xr:uid="{8117671C-949F-43ED-A9A7-5F859913FE5F}"/>
    <cellStyle name="Normal 9 3 4 2 5" xfId="4044" xr:uid="{CDC94D41-8C86-4C6A-8055-6495023210B3}"/>
    <cellStyle name="Normal 9 3 4 2 5 2" xfId="4804" xr:uid="{CE589607-AD09-4CB9-B0A3-EE3D85C77B00}"/>
    <cellStyle name="Normal 9 3 4 2 6" xfId="4795" xr:uid="{220947CD-768D-45F8-B4F5-776747176668}"/>
    <cellStyle name="Normal 9 3 4 3" xfId="851" xr:uid="{9D9E4E2C-6286-40B5-8300-1D9B104AD6D2}"/>
    <cellStyle name="Normal 9 3 4 3 2" xfId="2345" xr:uid="{CE9B2FA7-DFE3-4705-AB7C-D4E631D3B24E}"/>
    <cellStyle name="Normal 9 3 4 3 2 2" xfId="2346" xr:uid="{9BF50473-C2BF-4C5C-9314-A9DDC3ACE9F5}"/>
    <cellStyle name="Normal 9 3 4 3 2 2 2" xfId="4807" xr:uid="{701D08FE-269E-4407-A541-C82D9C9902E2}"/>
    <cellStyle name="Normal 9 3 4 3 2 3" xfId="4806" xr:uid="{44373934-48D2-42B7-A264-F904C2C4CB0E}"/>
    <cellStyle name="Normal 9 3 4 3 3" xfId="2347" xr:uid="{B076432F-6A5C-451C-B299-23CB3D3366BF}"/>
    <cellStyle name="Normal 9 3 4 3 3 2" xfId="4808" xr:uid="{F74BD98A-9847-4E32-A8C6-9A641C7E7242}"/>
    <cellStyle name="Normal 9 3 4 3 4" xfId="4045" xr:uid="{F070101F-586A-48ED-8E8A-133A86E7092F}"/>
    <cellStyle name="Normal 9 3 4 3 4 2" xfId="4809" xr:uid="{0EFA282B-0E91-4157-84EF-5AD196D1F4A5}"/>
    <cellStyle name="Normal 9 3 4 3 5" xfId="4805" xr:uid="{F41B80E3-CB7D-438A-A6AE-417862D006D5}"/>
    <cellStyle name="Normal 9 3 4 4" xfId="2348" xr:uid="{D2775F7C-52A9-4410-8734-C965F7160BA7}"/>
    <cellStyle name="Normal 9 3 4 4 2" xfId="2349" xr:uid="{131411C3-4273-4A6C-A74F-AA1307BB95EA}"/>
    <cellStyle name="Normal 9 3 4 4 2 2" xfId="4811" xr:uid="{5A0FB642-24A4-4CA0-B5DE-C84D0FCCBBB0}"/>
    <cellStyle name="Normal 9 3 4 4 3" xfId="4046" xr:uid="{8B513374-371A-4296-882B-DBA9EF9BFAFE}"/>
    <cellStyle name="Normal 9 3 4 4 3 2" xfId="4812" xr:uid="{0AD284D8-CC4F-4A6B-8336-699A419B67D4}"/>
    <cellStyle name="Normal 9 3 4 4 4" xfId="4047" xr:uid="{44F3F9ED-9407-4A81-AED8-9181CDC7DFC0}"/>
    <cellStyle name="Normal 9 3 4 4 4 2" xfId="4813" xr:uid="{586AABCE-676E-4D85-BAA7-DF19889F6046}"/>
    <cellStyle name="Normal 9 3 4 4 5" xfId="4810" xr:uid="{6AA557A6-B053-4600-9E39-F66630520FF0}"/>
    <cellStyle name="Normal 9 3 4 5" xfId="2350" xr:uid="{EECF364A-76FA-46CB-A3BF-B89B353A3506}"/>
    <cellStyle name="Normal 9 3 4 5 2" xfId="4814" xr:uid="{08A9BC9C-0C35-43AA-A2D7-AB1D933F9092}"/>
    <cellStyle name="Normal 9 3 4 6" xfId="4048" xr:uid="{9F2E10D8-FD96-4E19-A245-FA04679DC0D1}"/>
    <cellStyle name="Normal 9 3 4 6 2" xfId="4815" xr:uid="{56C791D9-7FBB-434C-A379-10D993125B90}"/>
    <cellStyle name="Normal 9 3 4 7" xfId="4049" xr:uid="{0F2377CA-B885-442A-85B7-E58DD09866FC}"/>
    <cellStyle name="Normal 9 3 4 7 2" xfId="4816" xr:uid="{B7817075-6A31-4FE1-8742-6E7088ACCA68}"/>
    <cellStyle name="Normal 9 3 4 8" xfId="4794" xr:uid="{C604C98A-B398-425B-8DD8-2D3246FD39A8}"/>
    <cellStyle name="Normal 9 3 5" xfId="410" xr:uid="{340EC21F-9526-4517-B610-78EE40238BED}"/>
    <cellStyle name="Normal 9 3 5 2" xfId="852" xr:uid="{DF919EFE-44B5-4DD3-A716-E5903E7DE2ED}"/>
    <cellStyle name="Normal 9 3 5 2 2" xfId="853" xr:uid="{B46CA8CC-B639-4B84-B443-BB77BB072AE9}"/>
    <cellStyle name="Normal 9 3 5 2 2 2" xfId="2351" xr:uid="{262D17F4-04BA-4707-A89A-90CE2358FA40}"/>
    <cellStyle name="Normal 9 3 5 2 2 2 2" xfId="2352" xr:uid="{83E29895-457B-45E0-8727-32BD66924BFE}"/>
    <cellStyle name="Normal 9 3 5 2 2 2 2 2" xfId="4821" xr:uid="{C23E6519-6511-4725-AF81-62CD10D55FC8}"/>
    <cellStyle name="Normal 9 3 5 2 2 2 3" xfId="4820" xr:uid="{066783EA-BA93-4DEE-8B75-42D13302EF17}"/>
    <cellStyle name="Normal 9 3 5 2 2 3" xfId="2353" xr:uid="{D38294CA-7FA0-490B-966B-5C72919819AF}"/>
    <cellStyle name="Normal 9 3 5 2 2 3 2" xfId="4822" xr:uid="{F402B601-3562-4BF9-9FEB-638D1D2BC8F0}"/>
    <cellStyle name="Normal 9 3 5 2 2 4" xfId="4819" xr:uid="{B92BCB23-70D4-4EB5-B274-955B3B641C75}"/>
    <cellStyle name="Normal 9 3 5 2 3" xfId="2354" xr:uid="{0BF74F0B-71E4-49DD-80D2-EE8A2202C342}"/>
    <cellStyle name="Normal 9 3 5 2 3 2" xfId="2355" xr:uid="{99F51E5E-6EEE-4F51-A50A-33B3E6308D7A}"/>
    <cellStyle name="Normal 9 3 5 2 3 2 2" xfId="4824" xr:uid="{F4C7109E-CE31-4FBC-ABAA-5DA51E5F87D4}"/>
    <cellStyle name="Normal 9 3 5 2 3 3" xfId="4823" xr:uid="{0686B766-D3A8-466F-811C-B74AE86A7E34}"/>
    <cellStyle name="Normal 9 3 5 2 4" xfId="2356" xr:uid="{454AA2F4-E68A-443B-B9D5-DEA16D8A9A2C}"/>
    <cellStyle name="Normal 9 3 5 2 4 2" xfId="4825" xr:uid="{35D86D5A-0D32-4A34-848B-0601281B6D84}"/>
    <cellStyle name="Normal 9 3 5 2 5" xfId="4818" xr:uid="{7E9385CA-EC63-4683-9B2E-322550A223B4}"/>
    <cellStyle name="Normal 9 3 5 3" xfId="854" xr:uid="{F1315CF6-75E5-4CCB-91E7-6CC673B53D84}"/>
    <cellStyle name="Normal 9 3 5 3 2" xfId="2357" xr:uid="{2AD270CB-55CE-46AE-B5F3-912B595A1F44}"/>
    <cellStyle name="Normal 9 3 5 3 2 2" xfId="2358" xr:uid="{471D6240-6D6F-4BBC-B176-4991D9F1F7B5}"/>
    <cellStyle name="Normal 9 3 5 3 2 2 2" xfId="4828" xr:uid="{30C739C2-E976-42F7-9739-7B97A91CE461}"/>
    <cellStyle name="Normal 9 3 5 3 2 3" xfId="4827" xr:uid="{D12C9AC5-4CEF-4731-81EA-A42955EAE548}"/>
    <cellStyle name="Normal 9 3 5 3 3" xfId="2359" xr:uid="{07254F01-E0FD-46BB-9D87-D9167F251AC2}"/>
    <cellStyle name="Normal 9 3 5 3 3 2" xfId="4829" xr:uid="{7864CF29-F03B-4E42-8BAE-EF3162CC0338}"/>
    <cellStyle name="Normal 9 3 5 3 4" xfId="4050" xr:uid="{72B010C4-AA8E-46CB-A173-8B659B8A9CA0}"/>
    <cellStyle name="Normal 9 3 5 3 4 2" xfId="4830" xr:uid="{23CFD0F4-B87B-4559-9DA3-2EAA8E1C47C7}"/>
    <cellStyle name="Normal 9 3 5 3 5" xfId="4826" xr:uid="{6971342D-4942-49B3-9AC4-4A7B9AEE64E8}"/>
    <cellStyle name="Normal 9 3 5 4" xfId="2360" xr:uid="{9D8B6BDF-0E18-44A4-9C1B-CCB56F9315CE}"/>
    <cellStyle name="Normal 9 3 5 4 2" xfId="2361" xr:uid="{8B95DF7B-310C-40C6-B0CB-0323672F3032}"/>
    <cellStyle name="Normal 9 3 5 4 2 2" xfId="4832" xr:uid="{7FCCF70A-8B19-4862-92A0-1B45F9BBAACC}"/>
    <cellStyle name="Normal 9 3 5 4 3" xfId="4831" xr:uid="{1407E93D-E25E-47C0-8A35-DFC13F14C542}"/>
    <cellStyle name="Normal 9 3 5 5" xfId="2362" xr:uid="{67B6CFBC-77C7-4884-8156-E504D0A20FED}"/>
    <cellStyle name="Normal 9 3 5 5 2" xfId="4833" xr:uid="{74338A28-6292-4688-9BA7-41004D1A1C75}"/>
    <cellStyle name="Normal 9 3 5 6" xfId="4051" xr:uid="{0070B53F-BFB2-4B59-819E-F32BCCCC83AD}"/>
    <cellStyle name="Normal 9 3 5 6 2" xfId="4834" xr:uid="{94200EB2-0BA1-4717-8CA3-9AEC38D2B3AB}"/>
    <cellStyle name="Normal 9 3 5 7" xfId="4817" xr:uid="{83980150-B82F-4AEA-8405-EF0545729133}"/>
    <cellStyle name="Normal 9 3 6" xfId="411" xr:uid="{EA5388EF-792E-4042-A402-F9042BBAF8EE}"/>
    <cellStyle name="Normal 9 3 6 2" xfId="855" xr:uid="{F6ADA6A5-4214-45C2-8BED-CC97CB12BCA7}"/>
    <cellStyle name="Normal 9 3 6 2 2" xfId="2363" xr:uid="{4820BFB4-324A-4164-944B-4EC2547592F0}"/>
    <cellStyle name="Normal 9 3 6 2 2 2" xfId="2364" xr:uid="{3F903586-4A2A-4462-AB60-00603CC975E5}"/>
    <cellStyle name="Normal 9 3 6 2 2 2 2" xfId="4838" xr:uid="{3CB0146C-CCB3-412E-9CE6-2BE2B728E54D}"/>
    <cellStyle name="Normal 9 3 6 2 2 3" xfId="4837" xr:uid="{426C1763-1383-4C74-87D0-AFBE06DD5D63}"/>
    <cellStyle name="Normal 9 3 6 2 3" xfId="2365" xr:uid="{B94308D9-7D7D-4021-B6A1-E7BDAA0E23F1}"/>
    <cellStyle name="Normal 9 3 6 2 3 2" xfId="4839" xr:uid="{04619C0F-CF0C-4A5A-A0F9-52CF8638D444}"/>
    <cellStyle name="Normal 9 3 6 2 4" xfId="4052" xr:uid="{357980E8-3487-4763-8E5C-7D8354D80AA4}"/>
    <cellStyle name="Normal 9 3 6 2 4 2" xfId="4840" xr:uid="{1BFA9A98-BB5D-420D-A52C-A0E7F7BCC07F}"/>
    <cellStyle name="Normal 9 3 6 2 5" xfId="4836" xr:uid="{B1FABF61-D347-4DC4-97C7-A2968DC04D7A}"/>
    <cellStyle name="Normal 9 3 6 3" xfId="2366" xr:uid="{40ABDE18-5ADF-4934-8416-ED47A12B08E6}"/>
    <cellStyle name="Normal 9 3 6 3 2" xfId="2367" xr:uid="{9A4D6F55-2189-43AF-8364-87DE04EE3C85}"/>
    <cellStyle name="Normal 9 3 6 3 2 2" xfId="4842" xr:uid="{D836A40E-B970-49A0-AE0A-473FFFE9C374}"/>
    <cellStyle name="Normal 9 3 6 3 3" xfId="4841" xr:uid="{3A6472AB-A925-432C-8D26-A4916AC5F1BA}"/>
    <cellStyle name="Normal 9 3 6 4" xfId="2368" xr:uid="{BA90D0C1-0016-4E88-8253-3FCE5D426798}"/>
    <cellStyle name="Normal 9 3 6 4 2" xfId="4843" xr:uid="{34FEBDF9-EE12-441F-8FA4-FBDE164AB62B}"/>
    <cellStyle name="Normal 9 3 6 5" xfId="4053" xr:uid="{5D5A2309-8013-46C5-9E63-FFBF8F24D231}"/>
    <cellStyle name="Normal 9 3 6 5 2" xfId="4844" xr:uid="{B23F397D-473D-4FCA-A49F-2B0836BFEA0B}"/>
    <cellStyle name="Normal 9 3 6 6" xfId="4835" xr:uid="{430B77A5-5405-46D9-A808-28953A15A044}"/>
    <cellStyle name="Normal 9 3 7" xfId="856" xr:uid="{58A740D8-F453-4CD6-AC44-7A182141FD1C}"/>
    <cellStyle name="Normal 9 3 7 2" xfId="2369" xr:uid="{E4CA8D4B-78C4-4B90-9CA9-30A331CF677A}"/>
    <cellStyle name="Normal 9 3 7 2 2" xfId="2370" xr:uid="{E42AE7D3-FC16-4CD3-9453-7DC51838DFB9}"/>
    <cellStyle name="Normal 9 3 7 2 2 2" xfId="4847" xr:uid="{CDCB5BF2-27A8-4C12-AE94-4286AFA2E8A0}"/>
    <cellStyle name="Normal 9 3 7 2 3" xfId="4846" xr:uid="{6A044B5D-5F96-4D2F-9BF2-ABF323474D85}"/>
    <cellStyle name="Normal 9 3 7 3" xfId="2371" xr:uid="{E82F8F5C-026B-458F-994E-307B0957780B}"/>
    <cellStyle name="Normal 9 3 7 3 2" xfId="4848" xr:uid="{7A45CDF7-2C34-4698-8BFF-2385F95BEF1B}"/>
    <cellStyle name="Normal 9 3 7 4" xfId="4054" xr:uid="{B28FF7E7-BBEA-4B49-9064-7F424D44D190}"/>
    <cellStyle name="Normal 9 3 7 4 2" xfId="4849" xr:uid="{EBBD9125-9AD0-4F1D-961C-D56FD0ACF494}"/>
    <cellStyle name="Normal 9 3 7 5" xfId="4845" xr:uid="{EF443F91-629F-4A5F-859F-406C62762851}"/>
    <cellStyle name="Normal 9 3 8" xfId="2372" xr:uid="{97896FDD-0186-4266-B7FE-055372611CDC}"/>
    <cellStyle name="Normal 9 3 8 2" xfId="2373" xr:uid="{021E42F3-1E83-46E2-95AE-1BC156BAF45B}"/>
    <cellStyle name="Normal 9 3 8 2 2" xfId="4851" xr:uid="{826CA57A-8C85-4E1F-8C86-377EEE7D9572}"/>
    <cellStyle name="Normal 9 3 8 3" xfId="4055" xr:uid="{1E0667C2-8C08-4846-8A7D-B09C6C2C4D30}"/>
    <cellStyle name="Normal 9 3 8 3 2" xfId="4852" xr:uid="{DDC34809-29FC-4BCD-9CFD-0D97CBB47F99}"/>
    <cellStyle name="Normal 9 3 8 4" xfId="4056" xr:uid="{73C57BFD-5F43-4A82-9C8E-8A5DB7DB00F8}"/>
    <cellStyle name="Normal 9 3 8 4 2" xfId="4853" xr:uid="{60C8F368-9061-4E1D-8F09-08439D01B9F7}"/>
    <cellStyle name="Normal 9 3 8 5" xfId="4850" xr:uid="{46631577-8B66-4453-8F2E-DE94D1F3828F}"/>
    <cellStyle name="Normal 9 3 9" xfId="2374" xr:uid="{D96E2773-6CE7-45E3-AD17-0A5D75E1E5EE}"/>
    <cellStyle name="Normal 9 3 9 2" xfId="4854" xr:uid="{4798F70B-C98A-443B-9737-DE5A4E79A5B1}"/>
    <cellStyle name="Normal 9 4" xfId="172" xr:uid="{F74E4E54-DF1E-45A9-AF53-A9037A3F30CF}"/>
    <cellStyle name="Normal 9 4 10" xfId="4057" xr:uid="{622F40BB-6C55-4AEF-9E20-4951EC9481E1}"/>
    <cellStyle name="Normal 9 4 10 2" xfId="4856" xr:uid="{7A0604A4-C04B-48A6-BF45-2482B5F19B95}"/>
    <cellStyle name="Normal 9 4 11" xfId="4058" xr:uid="{89B3253A-DDEF-49E5-B58B-8C5FADE052A2}"/>
    <cellStyle name="Normal 9 4 11 2" xfId="4857" xr:uid="{93D6E871-B279-4BE6-B4FE-E6C482C16F7B}"/>
    <cellStyle name="Normal 9 4 12" xfId="4855" xr:uid="{2846371F-5E4D-44B6-A333-7CDAF87D879D}"/>
    <cellStyle name="Normal 9 4 2" xfId="173" xr:uid="{074A4F1D-EB2A-47E1-B9B0-F76CA4FECBA4}"/>
    <cellStyle name="Normal 9 4 2 10" xfId="4858" xr:uid="{5A9373B0-8F20-4FCF-9379-AB85CD94B703}"/>
    <cellStyle name="Normal 9 4 2 2" xfId="174" xr:uid="{C78D0DFD-17F6-4813-8EA9-6BA128BFF0A5}"/>
    <cellStyle name="Normal 9 4 2 2 2" xfId="412" xr:uid="{E34526EF-F980-47C8-BB05-C3C160CE9EE8}"/>
    <cellStyle name="Normal 9 4 2 2 2 2" xfId="857" xr:uid="{0DDDDA14-4600-4AB2-965E-FD1E79762C37}"/>
    <cellStyle name="Normal 9 4 2 2 2 2 2" xfId="2375" xr:uid="{6D52CD4C-91FE-44E8-99C8-AB1C8815AAE7}"/>
    <cellStyle name="Normal 9 4 2 2 2 2 2 2" xfId="2376" xr:uid="{3D3A96CA-D0DA-4EC5-8340-64F60F055383}"/>
    <cellStyle name="Normal 9 4 2 2 2 2 2 2 2" xfId="4863" xr:uid="{7F8280E0-13B8-40B4-801E-8D81526F38C8}"/>
    <cellStyle name="Normal 9 4 2 2 2 2 2 3" xfId="4862" xr:uid="{4AC1AC1B-1417-4C78-B0EB-75F864A3BBEF}"/>
    <cellStyle name="Normal 9 4 2 2 2 2 3" xfId="2377" xr:uid="{222609AF-4307-4487-ABFF-9F43AB4B59E9}"/>
    <cellStyle name="Normal 9 4 2 2 2 2 3 2" xfId="4864" xr:uid="{02CE6D29-7339-4124-836A-154C8599FDB7}"/>
    <cellStyle name="Normal 9 4 2 2 2 2 4" xfId="4059" xr:uid="{CAE54CB6-923B-4D62-BE29-7D5967F4E794}"/>
    <cellStyle name="Normal 9 4 2 2 2 2 4 2" xfId="4865" xr:uid="{5E6B0B2F-F2CB-49F4-AC57-65F9FBC0A435}"/>
    <cellStyle name="Normal 9 4 2 2 2 2 5" xfId="4861" xr:uid="{DF25B894-43B5-46BC-B5FD-441E36A57EFE}"/>
    <cellStyle name="Normal 9 4 2 2 2 3" xfId="2378" xr:uid="{CFB00A87-6E15-4717-89FF-C00A4C85BDD2}"/>
    <cellStyle name="Normal 9 4 2 2 2 3 2" xfId="2379" xr:uid="{85385584-38D6-431B-A0B4-262E06C5451B}"/>
    <cellStyle name="Normal 9 4 2 2 2 3 2 2" xfId="4867" xr:uid="{F8ECD7D1-44C8-44B1-9DE8-23D8E734F1A2}"/>
    <cellStyle name="Normal 9 4 2 2 2 3 3" xfId="4060" xr:uid="{8A9F5D53-A576-4D52-96EC-3C82AFA3AD68}"/>
    <cellStyle name="Normal 9 4 2 2 2 3 3 2" xfId="4868" xr:uid="{782A6805-F4F9-4196-87A8-49D51FB89DB7}"/>
    <cellStyle name="Normal 9 4 2 2 2 3 4" xfId="4061" xr:uid="{AE099D61-482F-4FAB-BD11-4627F8431391}"/>
    <cellStyle name="Normal 9 4 2 2 2 3 4 2" xfId="4869" xr:uid="{29E4D987-7BC6-4E76-A712-F4270C0F4208}"/>
    <cellStyle name="Normal 9 4 2 2 2 3 5" xfId="4866" xr:uid="{AC9D4F21-31A7-49FB-B198-6E615433C0E0}"/>
    <cellStyle name="Normal 9 4 2 2 2 4" xfId="2380" xr:uid="{06302CF3-B083-49AB-BFEE-60940E996599}"/>
    <cellStyle name="Normal 9 4 2 2 2 4 2" xfId="4870" xr:uid="{634D7398-DF73-4C27-ADF4-84EB012600D0}"/>
    <cellStyle name="Normal 9 4 2 2 2 5" xfId="4062" xr:uid="{7EB3C970-77EA-4A58-AD56-A04A093F1169}"/>
    <cellStyle name="Normal 9 4 2 2 2 5 2" xfId="4871" xr:uid="{F8A20667-3585-497B-9CBC-BBD011713C0A}"/>
    <cellStyle name="Normal 9 4 2 2 2 6" xfId="4063" xr:uid="{BBD30DB6-A119-45FF-B00E-C06655A57F02}"/>
    <cellStyle name="Normal 9 4 2 2 2 6 2" xfId="4872" xr:uid="{46373A14-8723-437F-841C-3C20F38AD625}"/>
    <cellStyle name="Normal 9 4 2 2 2 7" xfId="4860" xr:uid="{C37EE160-8A48-4A72-982E-CC785FF97D94}"/>
    <cellStyle name="Normal 9 4 2 2 3" xfId="858" xr:uid="{E44F1970-9F2C-4656-9903-589E1AE1FA0C}"/>
    <cellStyle name="Normal 9 4 2 2 3 2" xfId="2381" xr:uid="{15B8C197-3CC5-4386-9681-36C3C5155CBA}"/>
    <cellStyle name="Normal 9 4 2 2 3 2 2" xfId="2382" xr:uid="{C9911D3E-6182-4B4A-845E-5D62F813EFEF}"/>
    <cellStyle name="Normal 9 4 2 2 3 2 2 2" xfId="4875" xr:uid="{5362CDC8-D26C-4183-996A-DC9EFB6CC513}"/>
    <cellStyle name="Normal 9 4 2 2 3 2 3" xfId="4064" xr:uid="{2E37F25D-73C4-4A48-8D0A-D413BB620BA6}"/>
    <cellStyle name="Normal 9 4 2 2 3 2 3 2" xfId="4876" xr:uid="{FF17BFE9-DD21-4FE5-AAEE-29CC93EA35C3}"/>
    <cellStyle name="Normal 9 4 2 2 3 2 4" xfId="4065" xr:uid="{C0816E56-197C-4F46-91B6-5308DFD1425F}"/>
    <cellStyle name="Normal 9 4 2 2 3 2 4 2" xfId="4877" xr:uid="{4341369F-BB2D-4B77-B979-28A03E4AFF60}"/>
    <cellStyle name="Normal 9 4 2 2 3 2 5" xfId="4874" xr:uid="{0AF94C13-DD35-4CC0-82E6-CDCF661E18F6}"/>
    <cellStyle name="Normal 9 4 2 2 3 3" xfId="2383" xr:uid="{1CD56E5E-4928-4C8D-91B2-239DE9AA66C5}"/>
    <cellStyle name="Normal 9 4 2 2 3 3 2" xfId="4878" xr:uid="{EC686754-63F5-46D6-B570-3459696D4025}"/>
    <cellStyle name="Normal 9 4 2 2 3 4" xfId="4066" xr:uid="{4944FCDE-5E26-4395-B8BF-D79D6D8AB36E}"/>
    <cellStyle name="Normal 9 4 2 2 3 4 2" xfId="4879" xr:uid="{DE980333-20E3-4706-9067-687C7A39EF51}"/>
    <cellStyle name="Normal 9 4 2 2 3 5" xfId="4067" xr:uid="{E011137D-DCBF-45B4-A14A-96DC568A2458}"/>
    <cellStyle name="Normal 9 4 2 2 3 5 2" xfId="4880" xr:uid="{E4F38FB4-0651-4403-82EE-83D37FC2FF96}"/>
    <cellStyle name="Normal 9 4 2 2 3 6" xfId="4873" xr:uid="{560B10BF-4A49-4F37-8067-18F79F8D9133}"/>
    <cellStyle name="Normal 9 4 2 2 4" xfId="2384" xr:uid="{14902C54-019A-4A77-B93B-ED8D1F2946F7}"/>
    <cellStyle name="Normal 9 4 2 2 4 2" xfId="2385" xr:uid="{743241DE-A10B-41AE-BD98-40D42D3E6DA3}"/>
    <cellStyle name="Normal 9 4 2 2 4 2 2" xfId="4882" xr:uid="{15C3F1B0-1870-4F58-A408-F0D6C7505F44}"/>
    <cellStyle name="Normal 9 4 2 2 4 3" xfId="4068" xr:uid="{36BDF1FC-3A1D-446D-8530-8E35FB048999}"/>
    <cellStyle name="Normal 9 4 2 2 4 3 2" xfId="4883" xr:uid="{EA7C2283-34E0-4300-A9C5-403B9BAF845E}"/>
    <cellStyle name="Normal 9 4 2 2 4 4" xfId="4069" xr:uid="{6DF6F003-80BC-4171-94A9-9E91E707FCAB}"/>
    <cellStyle name="Normal 9 4 2 2 4 4 2" xfId="4884" xr:uid="{F4E603C4-F795-4F3F-A2FA-E533602351E0}"/>
    <cellStyle name="Normal 9 4 2 2 4 5" xfId="4881" xr:uid="{3324BF34-A624-4D8E-89D8-EDFC29DE9B15}"/>
    <cellStyle name="Normal 9 4 2 2 5" xfId="2386" xr:uid="{5C126711-5DC3-4609-8F64-5156A737B0D7}"/>
    <cellStyle name="Normal 9 4 2 2 5 2" xfId="4070" xr:uid="{76C03EF5-FD21-41B8-B831-F526F1367B2D}"/>
    <cellStyle name="Normal 9 4 2 2 5 2 2" xfId="4886" xr:uid="{EAC974A5-4EED-4DE1-A563-3BFFCF3C6F43}"/>
    <cellStyle name="Normal 9 4 2 2 5 3" xfId="4071" xr:uid="{1786A2EA-1B5C-45DE-A8D4-FD8243F27A66}"/>
    <cellStyle name="Normal 9 4 2 2 5 3 2" xfId="4887" xr:uid="{37ED52A6-0DAB-4A5E-8666-6E683EF1BCDD}"/>
    <cellStyle name="Normal 9 4 2 2 5 4" xfId="4072" xr:uid="{45AA51B3-686C-4A79-AAF5-214B784FB219}"/>
    <cellStyle name="Normal 9 4 2 2 5 4 2" xfId="4888" xr:uid="{DB3D1A7A-845F-4905-B93B-7EFABF51CBE8}"/>
    <cellStyle name="Normal 9 4 2 2 5 5" xfId="4885" xr:uid="{2370B714-7059-4BB8-AA09-9D84AFFD36BB}"/>
    <cellStyle name="Normal 9 4 2 2 6" xfId="4073" xr:uid="{4336DB54-E788-46E5-8472-6E8E545C3037}"/>
    <cellStyle name="Normal 9 4 2 2 6 2" xfId="4889" xr:uid="{8ACB43A8-0C1B-4897-BB39-3CD1D8EED183}"/>
    <cellStyle name="Normal 9 4 2 2 7" xfId="4074" xr:uid="{5E2D6F04-A43F-4278-899D-B1037550F795}"/>
    <cellStyle name="Normal 9 4 2 2 7 2" xfId="4890" xr:uid="{1C9590E5-2EDB-4BFF-8B5E-AED18FF4CCC8}"/>
    <cellStyle name="Normal 9 4 2 2 8" xfId="4075" xr:uid="{96581E6C-0901-44D3-BEFD-50AC83E297E2}"/>
    <cellStyle name="Normal 9 4 2 2 8 2" xfId="4891" xr:uid="{172C8849-9CE6-4171-B270-AE2431D6EB0D}"/>
    <cellStyle name="Normal 9 4 2 2 9" xfId="4859" xr:uid="{E124378F-CB70-49B6-A92C-8C92A5C3C13B}"/>
    <cellStyle name="Normal 9 4 2 3" xfId="413" xr:uid="{6D7A0AC1-8406-4569-80D0-92A0508D1AFD}"/>
    <cellStyle name="Normal 9 4 2 3 2" xfId="859" xr:uid="{17D7568C-4E0D-41BD-AE9B-1C722CBBD9DA}"/>
    <cellStyle name="Normal 9 4 2 3 2 2" xfId="860" xr:uid="{4398B80F-587A-46D6-B7E0-6DB8D83F28DC}"/>
    <cellStyle name="Normal 9 4 2 3 2 2 2" xfId="2387" xr:uid="{91DB7AFC-D902-4467-835A-55E144222787}"/>
    <cellStyle name="Normal 9 4 2 3 2 2 2 2" xfId="2388" xr:uid="{A963A0B5-D569-44E1-AF9F-4C1FE96931FD}"/>
    <cellStyle name="Normal 9 4 2 3 2 2 2 2 2" xfId="4896" xr:uid="{4D36F6C7-068A-4829-9ABC-93C75FC291D6}"/>
    <cellStyle name="Normal 9 4 2 3 2 2 2 3" xfId="4895" xr:uid="{126F7D77-EB4C-4FEB-9AD0-44E23A60B7B2}"/>
    <cellStyle name="Normal 9 4 2 3 2 2 3" xfId="2389" xr:uid="{237A8E90-7182-4CEA-8DAB-AC1965396A10}"/>
    <cellStyle name="Normal 9 4 2 3 2 2 3 2" xfId="4897" xr:uid="{B154E8CD-6691-4D9C-82E1-E6520C908F0C}"/>
    <cellStyle name="Normal 9 4 2 3 2 2 4" xfId="4894" xr:uid="{BF42F535-8355-44EA-9690-008ECF619136}"/>
    <cellStyle name="Normal 9 4 2 3 2 3" xfId="2390" xr:uid="{964C1F7A-A06E-491B-A39E-6B30B528EA38}"/>
    <cellStyle name="Normal 9 4 2 3 2 3 2" xfId="2391" xr:uid="{17C33415-FD58-40C2-995E-8AA93E85F337}"/>
    <cellStyle name="Normal 9 4 2 3 2 3 2 2" xfId="4899" xr:uid="{F2BCCCF8-BECE-469D-83BB-AEDBA73C12A3}"/>
    <cellStyle name="Normal 9 4 2 3 2 3 3" xfId="4898" xr:uid="{DFA1DC77-8C4F-4C03-BBB2-BFDBAD3B4B4D}"/>
    <cellStyle name="Normal 9 4 2 3 2 4" xfId="2392" xr:uid="{F5095B7E-8F98-4C29-A6EF-B6484DC86A1C}"/>
    <cellStyle name="Normal 9 4 2 3 2 4 2" xfId="4900" xr:uid="{E3A6327C-8A5D-4DC0-8937-0BD2532EB18B}"/>
    <cellStyle name="Normal 9 4 2 3 2 5" xfId="4893" xr:uid="{EAE3F12D-5788-45E1-B232-ED8A8C912572}"/>
    <cellStyle name="Normal 9 4 2 3 3" xfId="861" xr:uid="{30CE65E6-3C9A-44D2-A6F1-B71D5636E0C9}"/>
    <cellStyle name="Normal 9 4 2 3 3 2" xfId="2393" xr:uid="{E24BB410-FFE6-44E7-BD0A-E5A25C624CA3}"/>
    <cellStyle name="Normal 9 4 2 3 3 2 2" xfId="2394" xr:uid="{054154AF-F0A5-4B7E-89D7-76BBE38F9CDB}"/>
    <cellStyle name="Normal 9 4 2 3 3 2 2 2" xfId="4903" xr:uid="{95E3E9F9-DB2B-496C-A5E4-DB9909F754CE}"/>
    <cellStyle name="Normal 9 4 2 3 3 2 3" xfId="4902" xr:uid="{5978EB93-C040-454A-8E64-2FA455A39488}"/>
    <cellStyle name="Normal 9 4 2 3 3 3" xfId="2395" xr:uid="{4529ACD1-B54D-4547-A025-F16368A8E5E1}"/>
    <cellStyle name="Normal 9 4 2 3 3 3 2" xfId="4904" xr:uid="{B1C991D9-8020-40E2-9AD8-02171B3D6CC4}"/>
    <cellStyle name="Normal 9 4 2 3 3 4" xfId="4076" xr:uid="{79B37D30-A47A-4B90-9B7C-4498C91017A1}"/>
    <cellStyle name="Normal 9 4 2 3 3 4 2" xfId="4905" xr:uid="{B44503EE-7DFF-4C07-B832-A768E875F84C}"/>
    <cellStyle name="Normal 9 4 2 3 3 5" xfId="4901" xr:uid="{09C3FB62-F2CB-4140-9ABC-3161E17BA211}"/>
    <cellStyle name="Normal 9 4 2 3 4" xfId="2396" xr:uid="{C1A13FB5-6764-4111-BBA6-4FFE12CEFF03}"/>
    <cellStyle name="Normal 9 4 2 3 4 2" xfId="2397" xr:uid="{2EC4A416-7806-45AA-A91C-AABCDD3F532E}"/>
    <cellStyle name="Normal 9 4 2 3 4 2 2" xfId="4907" xr:uid="{9ED082C6-E2CF-4CA2-B7D7-905FE4411B6C}"/>
    <cellStyle name="Normal 9 4 2 3 4 3" xfId="4906" xr:uid="{3F2597C4-32AA-412A-A68B-B7524357E81C}"/>
    <cellStyle name="Normal 9 4 2 3 5" xfId="2398" xr:uid="{097BEE18-0373-4020-A512-3BF1208407E7}"/>
    <cellStyle name="Normal 9 4 2 3 5 2" xfId="4908" xr:uid="{6353C0B3-2EE6-488F-9F12-E4540D427797}"/>
    <cellStyle name="Normal 9 4 2 3 6" xfId="4077" xr:uid="{0076D169-4359-4C03-ADB6-1E065B8FCA0C}"/>
    <cellStyle name="Normal 9 4 2 3 6 2" xfId="4909" xr:uid="{DF318861-C07F-424E-9392-0BB4F4F10832}"/>
    <cellStyle name="Normal 9 4 2 3 7" xfId="4892" xr:uid="{67D4CA2A-0BF0-4447-B980-98A44890C1B2}"/>
    <cellStyle name="Normal 9 4 2 4" xfId="414" xr:uid="{80EC909B-9789-44AC-9CA2-97DA0C3871EC}"/>
    <cellStyle name="Normal 9 4 2 4 2" xfId="862" xr:uid="{0E32C7BE-119E-437E-B213-9023F1A110C2}"/>
    <cellStyle name="Normal 9 4 2 4 2 2" xfId="2399" xr:uid="{8363FE61-E6C1-4C6E-B9BC-45AC2F04BD99}"/>
    <cellStyle name="Normal 9 4 2 4 2 2 2" xfId="2400" xr:uid="{92C40D77-8EE9-41E6-B627-AD63DA205869}"/>
    <cellStyle name="Normal 9 4 2 4 2 2 2 2" xfId="4913" xr:uid="{3E2896A2-2F35-40B4-9A8D-28785EB3E2CC}"/>
    <cellStyle name="Normal 9 4 2 4 2 2 3" xfId="4912" xr:uid="{EDBC6442-8877-4498-AF06-18B0209EC07F}"/>
    <cellStyle name="Normal 9 4 2 4 2 3" xfId="2401" xr:uid="{9F01E0AC-C1F6-4FE9-A6DD-CA97C4D5F215}"/>
    <cellStyle name="Normal 9 4 2 4 2 3 2" xfId="4914" xr:uid="{A454CD69-5E01-4FFA-8B62-5BE3EF9D8A7D}"/>
    <cellStyle name="Normal 9 4 2 4 2 4" xfId="4078" xr:uid="{29583D31-8480-4D0B-9070-04C763566BDB}"/>
    <cellStyle name="Normal 9 4 2 4 2 4 2" xfId="4915" xr:uid="{E7E7956B-57B6-46E7-A917-248652B4EBAC}"/>
    <cellStyle name="Normal 9 4 2 4 2 5" xfId="4911" xr:uid="{9B86FA15-8F46-4861-935B-AE0331978BF8}"/>
    <cellStyle name="Normal 9 4 2 4 3" xfId="2402" xr:uid="{B2675A44-3F9D-44CE-9EE0-13C9BE03B9F8}"/>
    <cellStyle name="Normal 9 4 2 4 3 2" xfId="2403" xr:uid="{59838EE0-F18B-4064-9CA4-C4CDD9CF6CF5}"/>
    <cellStyle name="Normal 9 4 2 4 3 2 2" xfId="4917" xr:uid="{9D2E540A-91DB-4FB3-A2DB-9BCAA89B51B5}"/>
    <cellStyle name="Normal 9 4 2 4 3 3" xfId="4916" xr:uid="{7F0437BF-3267-43E7-A546-CE990B63D292}"/>
    <cellStyle name="Normal 9 4 2 4 4" xfId="2404" xr:uid="{40342AE7-7395-4095-8A52-B3AD3C152BA6}"/>
    <cellStyle name="Normal 9 4 2 4 4 2" xfId="4918" xr:uid="{ABFB8EE5-EA56-4303-95E3-83AC90A781C4}"/>
    <cellStyle name="Normal 9 4 2 4 5" xfId="4079" xr:uid="{9F2A0A9C-83F2-4A33-9108-BC57CA90714D}"/>
    <cellStyle name="Normal 9 4 2 4 5 2" xfId="4919" xr:uid="{6B59C9B9-B941-4D94-A2F4-88F988A4E212}"/>
    <cellStyle name="Normal 9 4 2 4 6" xfId="4910" xr:uid="{8CE469A7-B826-4749-AC34-1057A2388168}"/>
    <cellStyle name="Normal 9 4 2 5" xfId="415" xr:uid="{A7BD21E7-4950-4DCD-B0C4-DD73DE631D17}"/>
    <cellStyle name="Normal 9 4 2 5 2" xfId="2405" xr:uid="{92890D9E-58A0-460A-920F-4D7E1B3D90F5}"/>
    <cellStyle name="Normal 9 4 2 5 2 2" xfId="2406" xr:uid="{573835C2-9A4E-410A-BE1E-D509DCD81BA7}"/>
    <cellStyle name="Normal 9 4 2 5 2 2 2" xfId="4922" xr:uid="{A715A9AB-5E2B-4D15-929E-3A2505F401DE}"/>
    <cellStyle name="Normal 9 4 2 5 2 3" xfId="4921" xr:uid="{57B1250D-2C18-4B3A-8312-D53F9F40EDB4}"/>
    <cellStyle name="Normal 9 4 2 5 3" xfId="2407" xr:uid="{4AD3F030-9572-4369-9253-CCF70AB36F75}"/>
    <cellStyle name="Normal 9 4 2 5 3 2" xfId="4923" xr:uid="{11274629-7BC9-4E7E-9F8A-5A8295DABA91}"/>
    <cellStyle name="Normal 9 4 2 5 4" xfId="4080" xr:uid="{559CAA10-3DCD-4C4D-A8A8-2E99FA93EA0B}"/>
    <cellStyle name="Normal 9 4 2 5 4 2" xfId="4924" xr:uid="{15A4E1FB-6CDD-466A-A999-3E1BA194286C}"/>
    <cellStyle name="Normal 9 4 2 5 5" xfId="4920" xr:uid="{3A528A2E-2866-472A-A8E7-DCAEE65E36D2}"/>
    <cellStyle name="Normal 9 4 2 6" xfId="2408" xr:uid="{43DDEAD1-8707-4B23-B3C2-632C75876B9E}"/>
    <cellStyle name="Normal 9 4 2 6 2" xfId="2409" xr:uid="{77464851-653F-4415-990C-6DB16D429EC2}"/>
    <cellStyle name="Normal 9 4 2 6 2 2" xfId="4926" xr:uid="{A040ECD9-857B-44FF-B748-AD4C7C61820C}"/>
    <cellStyle name="Normal 9 4 2 6 3" xfId="4081" xr:uid="{AE506BC6-E26D-4750-AE06-ADE08F7E62E3}"/>
    <cellStyle name="Normal 9 4 2 6 3 2" xfId="4927" xr:uid="{EA1F020F-A4CD-42AB-8975-12D7376298D6}"/>
    <cellStyle name="Normal 9 4 2 6 4" xfId="4082" xr:uid="{2D4B3DA3-F5C3-4A31-B1B2-ECE6226B9CC9}"/>
    <cellStyle name="Normal 9 4 2 6 4 2" xfId="4928" xr:uid="{E4BDA297-490D-42E1-9178-F9F6D692EA6F}"/>
    <cellStyle name="Normal 9 4 2 6 5" xfId="4925" xr:uid="{90913939-AB9F-48DB-A7C6-8949770B6F86}"/>
    <cellStyle name="Normal 9 4 2 7" xfId="2410" xr:uid="{B579B014-B38A-44E0-834B-9C4F6DFBB79B}"/>
    <cellStyle name="Normal 9 4 2 7 2" xfId="4929" xr:uid="{1F70C9F7-02B4-4CAF-BED5-34FCE47BC5FA}"/>
    <cellStyle name="Normal 9 4 2 8" xfId="4083" xr:uid="{28213DA8-3934-4F56-9E38-2E1FFE4809CD}"/>
    <cellStyle name="Normal 9 4 2 8 2" xfId="4930" xr:uid="{24FAF5EC-CD0A-4BA0-AFAE-1D85464DC560}"/>
    <cellStyle name="Normal 9 4 2 9" xfId="4084" xr:uid="{F2CF8883-23B7-4792-ABF9-82AE317D51A5}"/>
    <cellStyle name="Normal 9 4 2 9 2" xfId="4931" xr:uid="{FA361AE9-091E-453B-BF79-9A3FB6CC4DAC}"/>
    <cellStyle name="Normal 9 4 3" xfId="175" xr:uid="{5CE4B6C2-1666-4AD5-82A2-D88B3D489D8F}"/>
    <cellStyle name="Normal 9 4 3 2" xfId="176" xr:uid="{F5D75CF8-D9B0-446F-9452-FDDF1E69D236}"/>
    <cellStyle name="Normal 9 4 3 2 2" xfId="863" xr:uid="{92738EF5-676E-4B3F-98BB-C893C832C68D}"/>
    <cellStyle name="Normal 9 4 3 2 2 2" xfId="2411" xr:uid="{4CD5BF2A-9CDC-4A88-9E31-F66A421795E2}"/>
    <cellStyle name="Normal 9 4 3 2 2 2 2" xfId="2412" xr:uid="{5F3EA538-E94F-4F76-B303-33154EDB04AC}"/>
    <cellStyle name="Normal 9 4 3 2 2 2 2 2" xfId="4500" xr:uid="{55EBA1A3-A26E-491F-A211-4D681997A293}"/>
    <cellStyle name="Normal 9 4 3 2 2 2 2 2 2" xfId="5307" xr:uid="{5A38CCC2-B309-4C33-B185-3407E1B7F77F}"/>
    <cellStyle name="Normal 9 4 3 2 2 2 2 2 3" xfId="4936" xr:uid="{E3CA0C0A-1542-42F5-9B9A-7CC492D39506}"/>
    <cellStyle name="Normal 9 4 3 2 2 2 3" xfId="4501" xr:uid="{69C12C1C-6382-45BB-B1B7-420E08920C06}"/>
    <cellStyle name="Normal 9 4 3 2 2 2 3 2" xfId="5308" xr:uid="{D306D8FD-40C3-4856-AF42-B3CB7B0D74D6}"/>
    <cellStyle name="Normal 9 4 3 2 2 2 3 3" xfId="4935" xr:uid="{8FC93D54-FBB9-4B92-B782-A0FEE94ECBE5}"/>
    <cellStyle name="Normal 9 4 3 2 2 3" xfId="2413" xr:uid="{35DF606B-A700-4BF2-BDCB-DFEA8E02DDA9}"/>
    <cellStyle name="Normal 9 4 3 2 2 3 2" xfId="4502" xr:uid="{4E5F460E-B29E-4931-9DAF-AE1D61126E05}"/>
    <cellStyle name="Normal 9 4 3 2 2 3 2 2" xfId="5309" xr:uid="{F9545601-988C-418D-980F-69EB1CE84615}"/>
    <cellStyle name="Normal 9 4 3 2 2 3 2 3" xfId="4937" xr:uid="{FA4BC326-0F19-4F85-88A1-328C04DC564F}"/>
    <cellStyle name="Normal 9 4 3 2 2 4" xfId="4085" xr:uid="{2BDDBF14-D4C5-4F38-841E-CE562F412717}"/>
    <cellStyle name="Normal 9 4 3 2 2 4 2" xfId="4938" xr:uid="{56AF6C90-730C-4399-BDC9-D447A912A449}"/>
    <cellStyle name="Normal 9 4 3 2 2 5" xfId="4934" xr:uid="{6F42584F-7A3A-422D-BEA5-E4FE671C95D6}"/>
    <cellStyle name="Normal 9 4 3 2 3" xfId="2414" xr:uid="{89F684C7-EC8D-4CE3-A087-88A641B10EA6}"/>
    <cellStyle name="Normal 9 4 3 2 3 2" xfId="2415" xr:uid="{A0FA32D5-9A8F-4296-8A9B-081CA6BAFE4A}"/>
    <cellStyle name="Normal 9 4 3 2 3 2 2" xfId="4503" xr:uid="{540063CE-641E-4B42-8934-9D76C50564A7}"/>
    <cellStyle name="Normal 9 4 3 2 3 2 2 2" xfId="5310" xr:uid="{B4A07A1A-8FF5-4135-9CFA-51D6D8FC4CC2}"/>
    <cellStyle name="Normal 9 4 3 2 3 2 2 3" xfId="4940" xr:uid="{C33D60F3-8A50-49AC-A6A3-FF6F9B355A0F}"/>
    <cellStyle name="Normal 9 4 3 2 3 3" xfId="4086" xr:uid="{3232F8BD-5521-4BE9-A1CC-76C474938985}"/>
    <cellStyle name="Normal 9 4 3 2 3 3 2" xfId="4941" xr:uid="{96DECE40-9E69-4B63-8976-D933CCC8F3D0}"/>
    <cellStyle name="Normal 9 4 3 2 3 4" xfId="4087" xr:uid="{908880B8-06DF-434F-B226-C69CE1970B76}"/>
    <cellStyle name="Normal 9 4 3 2 3 4 2" xfId="4942" xr:uid="{C29C81AC-46ED-464D-B4C9-BED05B9D6E6C}"/>
    <cellStyle name="Normal 9 4 3 2 3 5" xfId="4939" xr:uid="{789B626C-8EF9-47E6-A653-D24AA15F7FB8}"/>
    <cellStyle name="Normal 9 4 3 2 4" xfId="2416" xr:uid="{532F0F00-A3D5-47AD-BA5E-CC6C5EDC1CF0}"/>
    <cellStyle name="Normal 9 4 3 2 4 2" xfId="4504" xr:uid="{30A72B87-FB36-492F-B438-CC8AE7D905DC}"/>
    <cellStyle name="Normal 9 4 3 2 4 2 2" xfId="5311" xr:uid="{032D12A5-1F76-47FF-A047-AE1CA1119F9B}"/>
    <cellStyle name="Normal 9 4 3 2 4 2 3" xfId="4943" xr:uid="{D9270829-4D60-4D54-91A2-52571AC72B8E}"/>
    <cellStyle name="Normal 9 4 3 2 5" xfId="4088" xr:uid="{E4259A31-CCD1-4AF5-B08E-BC1A438E90DF}"/>
    <cellStyle name="Normal 9 4 3 2 5 2" xfId="4944" xr:uid="{9EC0C568-F39E-4210-85DF-CB268437C73E}"/>
    <cellStyle name="Normal 9 4 3 2 6" xfId="4089" xr:uid="{57B6CCDD-4F17-4956-B4E0-51212F1C1503}"/>
    <cellStyle name="Normal 9 4 3 2 6 2" xfId="4945" xr:uid="{78399099-6966-49FD-9AE1-8428F027CB9C}"/>
    <cellStyle name="Normal 9 4 3 2 7" xfId="4933" xr:uid="{22C28B53-F651-4B0A-BBD4-59C8D09C1C0C}"/>
    <cellStyle name="Normal 9 4 3 3" xfId="416" xr:uid="{2523B7B9-6EB4-4F26-A223-E62F1DD8103C}"/>
    <cellStyle name="Normal 9 4 3 3 2" xfId="2417" xr:uid="{08AC00B5-B020-41D5-AC8C-F9E92AC6D8ED}"/>
    <cellStyle name="Normal 9 4 3 3 2 2" xfId="2418" xr:uid="{29F41ADC-9FA9-4D38-B285-6D6F68BAF0D8}"/>
    <cellStyle name="Normal 9 4 3 3 2 2 2" xfId="4505" xr:uid="{D82DEFA4-B2D1-4777-9EB4-DE2C81FD5C55}"/>
    <cellStyle name="Normal 9 4 3 3 2 2 2 2" xfId="5312" xr:uid="{6EE29B35-0D45-4968-8D83-0AA611CAFD30}"/>
    <cellStyle name="Normal 9 4 3 3 2 2 2 3" xfId="4948" xr:uid="{E5D8A4B5-2503-4804-B0B8-23D792B5F52A}"/>
    <cellStyle name="Normal 9 4 3 3 2 3" xfId="4090" xr:uid="{52BBDEB9-A608-4BCE-80D3-4A1F922FA44C}"/>
    <cellStyle name="Normal 9 4 3 3 2 3 2" xfId="4949" xr:uid="{4573054B-C69A-4281-B821-4B3074C20324}"/>
    <cellStyle name="Normal 9 4 3 3 2 4" xfId="4091" xr:uid="{804B3787-4D57-4961-B6E4-D9535214548A}"/>
    <cellStyle name="Normal 9 4 3 3 2 4 2" xfId="4950" xr:uid="{CF9EC771-A817-4138-A370-6C569394C57C}"/>
    <cellStyle name="Normal 9 4 3 3 2 5" xfId="4947" xr:uid="{38C7C1C4-6962-4FAF-8B18-9C5FF001BD21}"/>
    <cellStyle name="Normal 9 4 3 3 3" xfId="2419" xr:uid="{F2244E05-8EDE-4626-9577-F3DA1E7B05B4}"/>
    <cellStyle name="Normal 9 4 3 3 3 2" xfId="4506" xr:uid="{25045C05-B3FD-4AAC-BA02-7C541D1B4A54}"/>
    <cellStyle name="Normal 9 4 3 3 3 2 2" xfId="5313" xr:uid="{C2CDC1A4-AC4C-4D80-B203-17A973AA9470}"/>
    <cellStyle name="Normal 9 4 3 3 3 2 3" xfId="4951" xr:uid="{419439D2-71AB-44F7-9D79-59318EC9EA46}"/>
    <cellStyle name="Normal 9 4 3 3 4" xfId="4092" xr:uid="{EE1356F2-D64C-4581-AC8F-B1E37029BCAA}"/>
    <cellStyle name="Normal 9 4 3 3 4 2" xfId="4952" xr:uid="{047107AA-F365-4B91-A1B8-D872D55F41CB}"/>
    <cellStyle name="Normal 9 4 3 3 5" xfId="4093" xr:uid="{91E5E94C-C7ED-4554-8EC8-19125AA78C59}"/>
    <cellStyle name="Normal 9 4 3 3 5 2" xfId="4953" xr:uid="{3F7C2FF6-BE53-4EC1-99A5-444C3B4D8043}"/>
    <cellStyle name="Normal 9 4 3 3 6" xfId="4946" xr:uid="{B0088D2D-AC35-448B-87A5-0496FCEDB99E}"/>
    <cellStyle name="Normal 9 4 3 4" xfId="2420" xr:uid="{4C5242B0-6BD5-4B3D-9C59-404F6145E770}"/>
    <cellStyle name="Normal 9 4 3 4 2" xfId="2421" xr:uid="{1DEB3AEE-6E07-4A01-BB0C-DD619607409F}"/>
    <cellStyle name="Normal 9 4 3 4 2 2" xfId="4507" xr:uid="{1BC9CAA4-B9D6-4AC1-A107-A9669C9E52F4}"/>
    <cellStyle name="Normal 9 4 3 4 2 2 2" xfId="5314" xr:uid="{14B4A3C9-BC8F-4979-9F8F-A0774D0082B4}"/>
    <cellStyle name="Normal 9 4 3 4 2 2 3" xfId="4955" xr:uid="{13846B90-E9DD-4DF8-9E44-1E8C835025F1}"/>
    <cellStyle name="Normal 9 4 3 4 3" xfId="4094" xr:uid="{4A3ECFEF-8F30-4A7D-801F-590FDB6A5189}"/>
    <cellStyle name="Normal 9 4 3 4 3 2" xfId="4956" xr:uid="{312A2E02-BF7F-471D-9387-97D134646B75}"/>
    <cellStyle name="Normal 9 4 3 4 4" xfId="4095" xr:uid="{297DAFED-BF0F-46F0-BB00-341B7966AC3E}"/>
    <cellStyle name="Normal 9 4 3 4 4 2" xfId="4957" xr:uid="{ABAAC395-261B-4F05-BE09-AB0F67E1489F}"/>
    <cellStyle name="Normal 9 4 3 4 5" xfId="4954" xr:uid="{2385A5BB-24CD-4500-A84C-BF98E7EB0E54}"/>
    <cellStyle name="Normal 9 4 3 5" xfId="2422" xr:uid="{500C9E64-9859-47B0-A2DA-3EE604F51760}"/>
    <cellStyle name="Normal 9 4 3 5 2" xfId="4096" xr:uid="{EB05E156-AC05-4BAF-BBF6-41DBE0BC223C}"/>
    <cellStyle name="Normal 9 4 3 5 2 2" xfId="4959" xr:uid="{B5C5857B-41AD-4544-A527-5A9C7BDBBCE4}"/>
    <cellStyle name="Normal 9 4 3 5 3" xfId="4097" xr:uid="{B4A55FFE-D66B-485F-B2FE-A2763B35147E}"/>
    <cellStyle name="Normal 9 4 3 5 3 2" xfId="4960" xr:uid="{F37B07B5-69B3-4FB8-9392-038C443688E6}"/>
    <cellStyle name="Normal 9 4 3 5 4" xfId="4098" xr:uid="{19D6B3EA-E06E-4FDC-8C3D-9792F48A23B1}"/>
    <cellStyle name="Normal 9 4 3 5 4 2" xfId="4961" xr:uid="{39AEA69F-235D-4928-8DCE-40E8A18FAD10}"/>
    <cellStyle name="Normal 9 4 3 5 5" xfId="4958" xr:uid="{7B8025D2-7080-4C15-A8AD-5DE62DA1B8EC}"/>
    <cellStyle name="Normal 9 4 3 6" xfId="4099" xr:uid="{671288E4-63EB-4D00-B23E-869C4F4A66B3}"/>
    <cellStyle name="Normal 9 4 3 6 2" xfId="4962" xr:uid="{6EF35FB1-F689-4351-91DC-4A66C0199F20}"/>
    <cellStyle name="Normal 9 4 3 7" xfId="4100" xr:uid="{6034EB54-CDE2-4F76-B830-74BE0059E620}"/>
    <cellStyle name="Normal 9 4 3 7 2" xfId="4963" xr:uid="{9032320C-9428-411C-BABA-FEA39BF0930C}"/>
    <cellStyle name="Normal 9 4 3 8" xfId="4101" xr:uid="{0973061F-FD6D-4895-ACA6-0386C7FF9F9E}"/>
    <cellStyle name="Normal 9 4 3 8 2" xfId="4964" xr:uid="{6A047A88-1979-4398-8493-CC2F772A104A}"/>
    <cellStyle name="Normal 9 4 3 9" xfId="4932" xr:uid="{FB77CEFB-4563-4513-9062-647B1760A18F}"/>
    <cellStyle name="Normal 9 4 4" xfId="177" xr:uid="{FEE12144-28A5-43DE-A9C4-D4B38766C8B2}"/>
    <cellStyle name="Normal 9 4 4 2" xfId="864" xr:uid="{0640DA06-86DA-46E5-992D-5461A53FA639}"/>
    <cellStyle name="Normal 9 4 4 2 2" xfId="865" xr:uid="{902B2283-AF13-4536-B912-A344F7F930EE}"/>
    <cellStyle name="Normal 9 4 4 2 2 2" xfId="2423" xr:uid="{67902B8A-D275-4AF0-85CF-25BD492047DE}"/>
    <cellStyle name="Normal 9 4 4 2 2 2 2" xfId="2424" xr:uid="{7DF0AA4B-7247-4861-967B-24ED647B340A}"/>
    <cellStyle name="Normal 9 4 4 2 2 2 2 2" xfId="4969" xr:uid="{4ABD9FEF-BC87-467D-B426-9EA5F0FDFD8A}"/>
    <cellStyle name="Normal 9 4 4 2 2 2 3" xfId="4968" xr:uid="{FB2F24CC-728B-4E9B-BB1F-79A277B97A94}"/>
    <cellStyle name="Normal 9 4 4 2 2 3" xfId="2425" xr:uid="{160A9796-2A3B-4336-BC35-9F3ACDA44255}"/>
    <cellStyle name="Normal 9 4 4 2 2 3 2" xfId="4970" xr:uid="{2EA94334-A2DD-4651-82E1-1328B65FD657}"/>
    <cellStyle name="Normal 9 4 4 2 2 4" xfId="4102" xr:uid="{E97E78E5-79DA-4C34-A565-5E1E99A883F1}"/>
    <cellStyle name="Normal 9 4 4 2 2 4 2" xfId="4971" xr:uid="{DB0AABAF-D510-40EE-9D62-5EBDC1A5AE47}"/>
    <cellStyle name="Normal 9 4 4 2 2 5" xfId="4967" xr:uid="{564BEE39-26D7-40AC-A201-1B4A0BCB7D50}"/>
    <cellStyle name="Normal 9 4 4 2 3" xfId="2426" xr:uid="{6B0ED485-33C4-43B2-8F65-6E788ADFA039}"/>
    <cellStyle name="Normal 9 4 4 2 3 2" xfId="2427" xr:uid="{5676E234-CE69-498C-A792-E57DECDC6007}"/>
    <cellStyle name="Normal 9 4 4 2 3 2 2" xfId="4973" xr:uid="{FF85C510-7C9B-4C2B-8BD8-B7C5C2098B63}"/>
    <cellStyle name="Normal 9 4 4 2 3 3" xfId="4972" xr:uid="{104ACE23-8E73-480D-8BED-B61FB1DD9073}"/>
    <cellStyle name="Normal 9 4 4 2 4" xfId="2428" xr:uid="{D5A40629-43B4-469B-9D11-F21F04CFCBB3}"/>
    <cellStyle name="Normal 9 4 4 2 4 2" xfId="4974" xr:uid="{4D254B75-B04D-488E-A904-1649021985FF}"/>
    <cellStyle name="Normal 9 4 4 2 5" xfId="4103" xr:uid="{5BA489D9-A2E2-490D-921E-3F89D036F0AC}"/>
    <cellStyle name="Normal 9 4 4 2 5 2" xfId="4975" xr:uid="{B829EEF8-00EC-49E4-9FFF-FE7B6B7DB08C}"/>
    <cellStyle name="Normal 9 4 4 2 6" xfId="4966" xr:uid="{6EA26684-DC10-4E3E-85B7-14E9D6D87DA6}"/>
    <cellStyle name="Normal 9 4 4 3" xfId="866" xr:uid="{79FE5BEA-FA37-4D27-9C8B-14CD96AF47DE}"/>
    <cellStyle name="Normal 9 4 4 3 2" xfId="2429" xr:uid="{7CD8354E-AE81-4C4C-80AB-789A33C44E67}"/>
    <cellStyle name="Normal 9 4 4 3 2 2" xfId="2430" xr:uid="{8EA2B5B3-A609-4E63-9D98-94026768D6E8}"/>
    <cellStyle name="Normal 9 4 4 3 2 2 2" xfId="4978" xr:uid="{888FCFE5-B610-4405-82B8-A4A2ABFE673A}"/>
    <cellStyle name="Normal 9 4 4 3 2 3" xfId="4977" xr:uid="{11BACD64-EDFC-4A27-B90E-DD68C37157C6}"/>
    <cellStyle name="Normal 9 4 4 3 3" xfId="2431" xr:uid="{7E4CB4D0-FF0F-418D-B413-C1768FBBD2F3}"/>
    <cellStyle name="Normal 9 4 4 3 3 2" xfId="4979" xr:uid="{09440399-FAF2-4718-9013-08611D91A06D}"/>
    <cellStyle name="Normal 9 4 4 3 4" xfId="4104" xr:uid="{0DF686E7-91AA-4BDB-A808-834E2253EC75}"/>
    <cellStyle name="Normal 9 4 4 3 4 2" xfId="4980" xr:uid="{667457F5-D6A4-4D14-99E2-A896E099FCA3}"/>
    <cellStyle name="Normal 9 4 4 3 5" xfId="4976" xr:uid="{1549F9D7-A9CE-453B-8791-04A4070559C0}"/>
    <cellStyle name="Normal 9 4 4 4" xfId="2432" xr:uid="{7FB52C9F-2A51-4B11-8CB1-616227171720}"/>
    <cellStyle name="Normal 9 4 4 4 2" xfId="2433" xr:uid="{33C0FEFA-F48A-4C8A-96CD-C8FB516088AB}"/>
    <cellStyle name="Normal 9 4 4 4 2 2" xfId="4982" xr:uid="{DAC78CC2-DEE3-4D8A-A3E0-80A54188A0A1}"/>
    <cellStyle name="Normal 9 4 4 4 3" xfId="4105" xr:uid="{C05FEC34-4D06-494A-9DE2-218DCAC848C3}"/>
    <cellStyle name="Normal 9 4 4 4 3 2" xfId="4983" xr:uid="{5F814235-4C5C-451A-AC92-C469100DA80A}"/>
    <cellStyle name="Normal 9 4 4 4 4" xfId="4106" xr:uid="{94CDFBC5-60ED-4F95-96AD-A04DDDE01093}"/>
    <cellStyle name="Normal 9 4 4 4 4 2" xfId="4984" xr:uid="{5972200E-3AA1-439F-B011-266F29947314}"/>
    <cellStyle name="Normal 9 4 4 4 5" xfId="4981" xr:uid="{6BE1828F-E781-4165-AC54-7D8B037805E1}"/>
    <cellStyle name="Normal 9 4 4 5" xfId="2434" xr:uid="{A7002FEB-1B5E-4F2B-B5AC-5B7A7EA2730E}"/>
    <cellStyle name="Normal 9 4 4 5 2" xfId="4985" xr:uid="{585B86E8-99AD-4E93-B9D9-65A7F378CE5E}"/>
    <cellStyle name="Normal 9 4 4 6" xfId="4107" xr:uid="{A46FC080-99F8-4810-B03C-0F8D6636A79C}"/>
    <cellStyle name="Normal 9 4 4 6 2" xfId="4986" xr:uid="{D87BCFAF-F841-4FBB-96ED-40C4685BA505}"/>
    <cellStyle name="Normal 9 4 4 7" xfId="4108" xr:uid="{2E5BC71E-8A8C-4345-8EBD-404D3BDF9947}"/>
    <cellStyle name="Normal 9 4 4 7 2" xfId="4987" xr:uid="{867846A3-F685-4920-9F5E-1FC0DAF5A479}"/>
    <cellStyle name="Normal 9 4 4 8" xfId="4965" xr:uid="{B5C8D150-26B1-4FDA-B165-15577C7BE707}"/>
    <cellStyle name="Normal 9 4 5" xfId="417" xr:uid="{4BBCA7A7-D2B0-451D-835B-D50A84D371B2}"/>
    <cellStyle name="Normal 9 4 5 2" xfId="867" xr:uid="{A7327CFA-DB7E-49C0-A644-C1B0639BDCF6}"/>
    <cellStyle name="Normal 9 4 5 2 2" xfId="2435" xr:uid="{6703737E-5148-4387-975B-0B362395D68A}"/>
    <cellStyle name="Normal 9 4 5 2 2 2" xfId="2436" xr:uid="{B7E83DDB-BCEE-41D5-AE48-34644C0ECBD1}"/>
    <cellStyle name="Normal 9 4 5 2 2 2 2" xfId="4991" xr:uid="{43B35C19-72B9-4D0F-B51C-B7002F4866D1}"/>
    <cellStyle name="Normal 9 4 5 2 2 3" xfId="4990" xr:uid="{974E62D8-C25C-4C4E-A138-FC0C0F7FE613}"/>
    <cellStyle name="Normal 9 4 5 2 3" xfId="2437" xr:uid="{7A61381E-4E66-4AD4-B03E-1D182E27F5F2}"/>
    <cellStyle name="Normal 9 4 5 2 3 2" xfId="4992" xr:uid="{A63D29E8-68CB-4119-8B00-0C66CF34F8EE}"/>
    <cellStyle name="Normal 9 4 5 2 4" xfId="4109" xr:uid="{A9E0AE2B-2924-4D47-BFD2-D1FCA6598DD9}"/>
    <cellStyle name="Normal 9 4 5 2 4 2" xfId="4993" xr:uid="{420D5013-9D83-4D4C-A1B3-534BC4CFCE96}"/>
    <cellStyle name="Normal 9 4 5 2 5" xfId="4989" xr:uid="{36FCB607-B1C2-4D43-B111-7779138D8DDD}"/>
    <cellStyle name="Normal 9 4 5 3" xfId="2438" xr:uid="{2C867CDF-6720-4AAF-BEB6-A4DF72994ADE}"/>
    <cellStyle name="Normal 9 4 5 3 2" xfId="2439" xr:uid="{F2E1B94B-C157-43C8-995A-99275BFBE46E}"/>
    <cellStyle name="Normal 9 4 5 3 2 2" xfId="4995" xr:uid="{31C0753D-A7DC-4925-8506-AD7C9F7A67A6}"/>
    <cellStyle name="Normal 9 4 5 3 3" xfId="4110" xr:uid="{47A01DB5-0727-4B0F-B401-C03F78EDB644}"/>
    <cellStyle name="Normal 9 4 5 3 3 2" xfId="4996" xr:uid="{7B75B6DC-0255-45A2-B41A-0A710726C47A}"/>
    <cellStyle name="Normal 9 4 5 3 4" xfId="4111" xr:uid="{773AC553-F75E-4184-BF92-D7BFA4F4012C}"/>
    <cellStyle name="Normal 9 4 5 3 4 2" xfId="4997" xr:uid="{65E59DA7-D12C-41FD-9ED9-DE2457945BB6}"/>
    <cellStyle name="Normal 9 4 5 3 5" xfId="4994" xr:uid="{CEA59DB9-2F9D-4771-BC35-F84E234C6AE3}"/>
    <cellStyle name="Normal 9 4 5 4" xfId="2440" xr:uid="{109EB988-8643-40A0-900A-510F207DC361}"/>
    <cellStyle name="Normal 9 4 5 4 2" xfId="4998" xr:uid="{6A196FD0-2491-44B7-8BBF-8E4E5E9C98B1}"/>
    <cellStyle name="Normal 9 4 5 5" xfId="4112" xr:uid="{8783F1BE-1F93-4296-BD63-7D7294169CAA}"/>
    <cellStyle name="Normal 9 4 5 5 2" xfId="4999" xr:uid="{D43EA435-B3FD-4F7C-8A89-E3B98A74FF70}"/>
    <cellStyle name="Normal 9 4 5 6" xfId="4113" xr:uid="{962186CF-DFAC-4AB6-97ED-7697E80AA94D}"/>
    <cellStyle name="Normal 9 4 5 6 2" xfId="5000" xr:uid="{B8E38FA7-07C0-43E3-AE49-173A189B854A}"/>
    <cellStyle name="Normal 9 4 5 7" xfId="4988" xr:uid="{738CC4FC-46B6-47A9-85F5-6A9970A1DAAC}"/>
    <cellStyle name="Normal 9 4 6" xfId="418" xr:uid="{14FDE758-CE11-4E25-9247-D3FA6C9B3028}"/>
    <cellStyle name="Normal 9 4 6 2" xfId="2441" xr:uid="{44012DDF-EA18-405D-8DF7-FC53F360AA3A}"/>
    <cellStyle name="Normal 9 4 6 2 2" xfId="2442" xr:uid="{AD3F7DF0-3B38-4088-8D94-D43D2ACEC1D9}"/>
    <cellStyle name="Normal 9 4 6 2 2 2" xfId="5003" xr:uid="{3F516080-30EB-437F-86FC-9EC5868D4A47}"/>
    <cellStyle name="Normal 9 4 6 2 3" xfId="4114" xr:uid="{1A659B51-03A8-433C-A6BC-166043326D35}"/>
    <cellStyle name="Normal 9 4 6 2 3 2" xfId="5004" xr:uid="{B1BC58F8-7A27-498E-9313-5198E9E7B2DE}"/>
    <cellStyle name="Normal 9 4 6 2 4" xfId="4115" xr:uid="{77E9D3A9-0094-4F1A-A76B-C349386ADF95}"/>
    <cellStyle name="Normal 9 4 6 2 4 2" xfId="5005" xr:uid="{B12C31C2-94C9-45C3-8448-6BBD6839EF81}"/>
    <cellStyle name="Normal 9 4 6 2 5" xfId="5002" xr:uid="{B825F870-2263-46BC-9DED-EC0773B5CA77}"/>
    <cellStyle name="Normal 9 4 6 3" xfId="2443" xr:uid="{F02B3CF8-338A-49E6-A505-20D5273A6176}"/>
    <cellStyle name="Normal 9 4 6 3 2" xfId="5006" xr:uid="{B9D9EEF0-26FA-49E6-830A-58B518C5DACD}"/>
    <cellStyle name="Normal 9 4 6 4" xfId="4116" xr:uid="{0A58FC2D-7642-4EC9-A69F-BF9A49604803}"/>
    <cellStyle name="Normal 9 4 6 4 2" xfId="5007" xr:uid="{C98F3872-B09F-4083-ADF8-B675C270FB9B}"/>
    <cellStyle name="Normal 9 4 6 5" xfId="4117" xr:uid="{D157FFB0-B521-4B82-A88B-6B4613410281}"/>
    <cellStyle name="Normal 9 4 6 5 2" xfId="5008" xr:uid="{E311076E-C5B0-44D5-96B2-185BFE842BDA}"/>
    <cellStyle name="Normal 9 4 6 6" xfId="5001" xr:uid="{0A146911-C42E-4402-B4C0-C5ED6A010041}"/>
    <cellStyle name="Normal 9 4 7" xfId="2444" xr:uid="{BCC56AD3-D86F-481A-B58C-976D277B40A2}"/>
    <cellStyle name="Normal 9 4 7 2" xfId="2445" xr:uid="{1D814F00-BCDA-4F9A-BBD9-02E2D81D90A8}"/>
    <cellStyle name="Normal 9 4 7 2 2" xfId="5010" xr:uid="{8DE2737A-5BE9-4BA7-8085-A2D6F44184D2}"/>
    <cellStyle name="Normal 9 4 7 3" xfId="4118" xr:uid="{FF968123-1C2E-49D3-BF84-5E689468169F}"/>
    <cellStyle name="Normal 9 4 7 3 2" xfId="5011" xr:uid="{95C27F43-4F97-4A82-A14A-7E0FFA702350}"/>
    <cellStyle name="Normal 9 4 7 4" xfId="4119" xr:uid="{C68D43C1-5607-461F-89A0-BE8D9123E725}"/>
    <cellStyle name="Normal 9 4 7 4 2" xfId="5012" xr:uid="{818FD4BA-A316-4C86-B9DB-D65C5DF7B68D}"/>
    <cellStyle name="Normal 9 4 7 5" xfId="5009" xr:uid="{073CAAFB-DA4C-4979-847F-458B9B0EB29E}"/>
    <cellStyle name="Normal 9 4 8" xfId="2446" xr:uid="{9180FE7A-EC36-41BF-ADDC-E178D04D3AD8}"/>
    <cellStyle name="Normal 9 4 8 2" xfId="4120" xr:uid="{69E5A302-66F9-4390-8B4C-A48BA3EA2411}"/>
    <cellStyle name="Normal 9 4 8 2 2" xfId="5014" xr:uid="{ED142973-4ABA-4941-87DE-4ABFC830D1C7}"/>
    <cellStyle name="Normal 9 4 8 3" xfId="4121" xr:uid="{A021D661-876D-4568-BF59-3D5CD048B054}"/>
    <cellStyle name="Normal 9 4 8 3 2" xfId="5015" xr:uid="{40BCFBAD-E239-4E4A-95D2-FECAE53602E2}"/>
    <cellStyle name="Normal 9 4 8 4" xfId="4122" xr:uid="{E2E34755-C3BB-4DAB-8108-771C7785AE99}"/>
    <cellStyle name="Normal 9 4 8 4 2" xfId="5016" xr:uid="{D284BAE0-2F0F-4656-8698-0AE00D9C85B6}"/>
    <cellStyle name="Normal 9 4 8 5" xfId="5013" xr:uid="{49610DC3-4CB2-4406-A021-6C8E4328F1EB}"/>
    <cellStyle name="Normal 9 4 9" xfId="4123" xr:uid="{1C519F0D-4CD6-4A5F-881A-413D252452B2}"/>
    <cellStyle name="Normal 9 4 9 2" xfId="5017" xr:uid="{0721FB66-63C2-4302-8A78-3B64E9AE4FEA}"/>
    <cellStyle name="Normal 9 5" xfId="178" xr:uid="{E1E317AA-205F-458F-9B8C-6F89E7755BA3}"/>
    <cellStyle name="Normal 9 5 10" xfId="4124" xr:uid="{7B6F7B32-AAF6-4CD6-AA95-AA3A3535BBA8}"/>
    <cellStyle name="Normal 9 5 10 2" xfId="5019" xr:uid="{F5BBD3AA-584E-40E3-86AC-3AFB19FE6B3A}"/>
    <cellStyle name="Normal 9 5 11" xfId="4125" xr:uid="{7FE49D8C-BC59-4A7B-B39A-EB2C758959E3}"/>
    <cellStyle name="Normal 9 5 11 2" xfId="5020" xr:uid="{D698B677-0C63-43CB-902E-B87925872A08}"/>
    <cellStyle name="Normal 9 5 12" xfId="5018" xr:uid="{A80635CB-84AF-44FE-AA38-F7C53EFF19B2}"/>
    <cellStyle name="Normal 9 5 2" xfId="179" xr:uid="{171F4722-6441-4E3B-BF79-BE329589464B}"/>
    <cellStyle name="Normal 9 5 2 10" xfId="5021" xr:uid="{8A91928B-7D24-4255-90AD-9A4E663E4B8D}"/>
    <cellStyle name="Normal 9 5 2 2" xfId="419" xr:uid="{3581826D-E56A-464A-A1EF-B97EB8F7C7E6}"/>
    <cellStyle name="Normal 9 5 2 2 2" xfId="868" xr:uid="{2E4ECB13-12A3-4719-BB8A-672A0F4F3E6C}"/>
    <cellStyle name="Normal 9 5 2 2 2 2" xfId="869" xr:uid="{FDDD99CD-5FB4-47EF-81A9-3F8A23CD6E84}"/>
    <cellStyle name="Normal 9 5 2 2 2 2 2" xfId="2447" xr:uid="{1ECD9B9F-9959-4BC4-95D7-952B4212C800}"/>
    <cellStyle name="Normal 9 5 2 2 2 2 2 2" xfId="5025" xr:uid="{25B055A2-0F11-4EA4-85E4-BA83C45CA38C}"/>
    <cellStyle name="Normal 9 5 2 2 2 2 3" xfId="4126" xr:uid="{103274AA-8C57-42B9-82DD-6D8A9FBBEAD8}"/>
    <cellStyle name="Normal 9 5 2 2 2 2 3 2" xfId="5026" xr:uid="{A7A2F678-9A20-4343-82A6-CA3868504A1B}"/>
    <cellStyle name="Normal 9 5 2 2 2 2 4" xfId="4127" xr:uid="{151C1F6B-CC0F-4AB5-A07F-131C8D7A3F45}"/>
    <cellStyle name="Normal 9 5 2 2 2 2 4 2" xfId="5027" xr:uid="{21EFF170-793F-4706-AE04-FCA2DBFE42FD}"/>
    <cellStyle name="Normal 9 5 2 2 2 2 5" xfId="5024" xr:uid="{9E219D3A-1C7C-46FF-8A9C-298A00B399F6}"/>
    <cellStyle name="Normal 9 5 2 2 2 3" xfId="2448" xr:uid="{B5DA0C51-01BA-4336-9892-49CA92D9EC00}"/>
    <cellStyle name="Normal 9 5 2 2 2 3 2" xfId="4128" xr:uid="{DC6721EB-3985-4E59-8A90-5548B2CE7032}"/>
    <cellStyle name="Normal 9 5 2 2 2 3 2 2" xfId="5029" xr:uid="{F7185325-1276-41FF-B6C6-249C22EB158F}"/>
    <cellStyle name="Normal 9 5 2 2 2 3 3" xfId="4129" xr:uid="{35EF1421-251C-455D-A514-1EE3E4E00E0F}"/>
    <cellStyle name="Normal 9 5 2 2 2 3 3 2" xfId="5030" xr:uid="{BB3DC2DD-D937-4AA2-B526-8FE0C0F0C998}"/>
    <cellStyle name="Normal 9 5 2 2 2 3 4" xfId="4130" xr:uid="{47D2E99D-CCE3-4100-8031-4C2B25701CC8}"/>
    <cellStyle name="Normal 9 5 2 2 2 3 4 2" xfId="5031" xr:uid="{E06E8267-00E2-4943-87D5-16961EE6273A}"/>
    <cellStyle name="Normal 9 5 2 2 2 3 5" xfId="5028" xr:uid="{D45CA4B3-288B-483D-B5C4-B1C2DB0D478C}"/>
    <cellStyle name="Normal 9 5 2 2 2 4" xfId="4131" xr:uid="{FCB7AF1F-0923-4DC7-B7AD-77E750048563}"/>
    <cellStyle name="Normal 9 5 2 2 2 4 2" xfId="5032" xr:uid="{282A39CF-CD75-411B-97BE-F4FFA03C3987}"/>
    <cellStyle name="Normal 9 5 2 2 2 5" xfId="4132" xr:uid="{11E09825-9647-41FD-A614-870C02F56BB4}"/>
    <cellStyle name="Normal 9 5 2 2 2 5 2" xfId="5033" xr:uid="{03936F2B-1FFC-4268-A4C0-64E0836C3A00}"/>
    <cellStyle name="Normal 9 5 2 2 2 6" xfId="4133" xr:uid="{3C253227-9B3F-4972-AF0B-A2F72D9E39B4}"/>
    <cellStyle name="Normal 9 5 2 2 2 6 2" xfId="5034" xr:uid="{2DEC7759-E20A-46E1-8B5B-ED5D3BCC3D2B}"/>
    <cellStyle name="Normal 9 5 2 2 2 7" xfId="5023" xr:uid="{45584EE2-32D0-41FC-A79B-3590947D2572}"/>
    <cellStyle name="Normal 9 5 2 2 3" xfId="870" xr:uid="{4D5A6FA9-AF18-4551-AE30-D89C5335E89C}"/>
    <cellStyle name="Normal 9 5 2 2 3 2" xfId="2449" xr:uid="{11662CA7-F083-43B0-A098-2AA09644621B}"/>
    <cellStyle name="Normal 9 5 2 2 3 2 2" xfId="4134" xr:uid="{8B9900F9-0604-4E58-94B8-2BE27A580EE1}"/>
    <cellStyle name="Normal 9 5 2 2 3 2 2 2" xfId="5037" xr:uid="{78CFEC7C-7593-4A36-8D50-B1288BAB3777}"/>
    <cellStyle name="Normal 9 5 2 2 3 2 3" xfId="4135" xr:uid="{1E05296F-60FB-4D35-B177-9220011E7D08}"/>
    <cellStyle name="Normal 9 5 2 2 3 2 3 2" xfId="5038" xr:uid="{0EE70602-810A-47EC-917D-0731A54A1B79}"/>
    <cellStyle name="Normal 9 5 2 2 3 2 4" xfId="4136" xr:uid="{CBC7D728-EBEC-45EF-8EBC-BEE5C787FA5B}"/>
    <cellStyle name="Normal 9 5 2 2 3 2 4 2" xfId="5039" xr:uid="{3777A056-71CD-417B-8E14-F379EB46C82F}"/>
    <cellStyle name="Normal 9 5 2 2 3 2 5" xfId="5036" xr:uid="{AAB4E843-C2B4-4D71-8847-DDCF881CFEB7}"/>
    <cellStyle name="Normal 9 5 2 2 3 3" xfId="4137" xr:uid="{66BBB857-1851-414C-9AD2-77368CC74D6F}"/>
    <cellStyle name="Normal 9 5 2 2 3 3 2" xfId="5040" xr:uid="{5F68E094-5C85-42B4-B845-63FA11EC064D}"/>
    <cellStyle name="Normal 9 5 2 2 3 4" xfId="4138" xr:uid="{56C905EC-1106-421D-8DA2-F15883071869}"/>
    <cellStyle name="Normal 9 5 2 2 3 4 2" xfId="5041" xr:uid="{6411D72B-45C0-4DD5-A6C1-E592D0BFCA42}"/>
    <cellStyle name="Normal 9 5 2 2 3 5" xfId="4139" xr:uid="{BA956ED5-3AE0-4478-B8A6-7892A42AD2C8}"/>
    <cellStyle name="Normal 9 5 2 2 3 5 2" xfId="5042" xr:uid="{4C8605D0-4512-45A4-B674-407821CA7864}"/>
    <cellStyle name="Normal 9 5 2 2 3 6" xfId="5035" xr:uid="{069EF37D-8A97-4B21-8751-181A238C62F8}"/>
    <cellStyle name="Normal 9 5 2 2 4" xfId="2450" xr:uid="{3103FA72-5511-419E-BEBE-C129300D1B5A}"/>
    <cellStyle name="Normal 9 5 2 2 4 2" xfId="4140" xr:uid="{E869CCD9-3135-436E-8D53-740ED0550BE4}"/>
    <cellStyle name="Normal 9 5 2 2 4 2 2" xfId="5044" xr:uid="{937332B6-3BB4-45D5-B528-A6E994451F9D}"/>
    <cellStyle name="Normal 9 5 2 2 4 3" xfId="4141" xr:uid="{645306FD-DCAA-4CAF-A67E-334051995AF2}"/>
    <cellStyle name="Normal 9 5 2 2 4 3 2" xfId="5045" xr:uid="{C086EA06-A1F0-4196-AAB3-D81DF9C4C955}"/>
    <cellStyle name="Normal 9 5 2 2 4 4" xfId="4142" xr:uid="{4793E493-1E4F-426F-99A7-7F96B6DFD77A}"/>
    <cellStyle name="Normal 9 5 2 2 4 4 2" xfId="5046" xr:uid="{BCDA9A8D-2E97-4A6C-9374-2B93AD7AAAA4}"/>
    <cellStyle name="Normal 9 5 2 2 4 5" xfId="5043" xr:uid="{64403D91-908E-44ED-AC55-702FC06F9DFD}"/>
    <cellStyle name="Normal 9 5 2 2 5" xfId="4143" xr:uid="{D09770C7-F09D-46E1-AA6C-E7A93AFF1528}"/>
    <cellStyle name="Normal 9 5 2 2 5 2" xfId="4144" xr:uid="{50B4ED14-BD81-48E8-94B5-DDE7953D900A}"/>
    <cellStyle name="Normal 9 5 2 2 5 2 2" xfId="5048" xr:uid="{D31D2314-DAF3-48F1-B572-600ACB2CD158}"/>
    <cellStyle name="Normal 9 5 2 2 5 3" xfId="4145" xr:uid="{B546A6B1-743C-48B1-A05F-1DD556A28AC9}"/>
    <cellStyle name="Normal 9 5 2 2 5 3 2" xfId="5049" xr:uid="{FA699D74-0D65-494D-8CB1-7731234D2375}"/>
    <cellStyle name="Normal 9 5 2 2 5 4" xfId="4146" xr:uid="{E317BE76-A614-4DAB-8CC1-17FA86B21487}"/>
    <cellStyle name="Normal 9 5 2 2 5 4 2" xfId="5050" xr:uid="{E3364600-FF01-4019-9A12-725C3DDCB7AE}"/>
    <cellStyle name="Normal 9 5 2 2 5 5" xfId="5047" xr:uid="{65821695-9891-4D21-BC71-57DAFF2C74CF}"/>
    <cellStyle name="Normal 9 5 2 2 6" xfId="4147" xr:uid="{2AE6AC20-9175-4C9E-B4EB-B7E9568DE95A}"/>
    <cellStyle name="Normal 9 5 2 2 6 2" xfId="5051" xr:uid="{1DBE6710-1E9F-45D3-9C77-C9860F4FB799}"/>
    <cellStyle name="Normal 9 5 2 2 7" xfId="4148" xr:uid="{1C77D0E9-513A-42DE-BCE4-8A9DCD93A653}"/>
    <cellStyle name="Normal 9 5 2 2 7 2" xfId="5052" xr:uid="{14F7B1C0-23EA-4A4C-99C3-B788DA5DBDAE}"/>
    <cellStyle name="Normal 9 5 2 2 8" xfId="4149" xr:uid="{9289D7AE-3E8F-460A-BACD-39DA54529325}"/>
    <cellStyle name="Normal 9 5 2 2 8 2" xfId="5053" xr:uid="{58FF7835-8BE6-474C-B749-A87154C8F9C1}"/>
    <cellStyle name="Normal 9 5 2 2 9" xfId="5022" xr:uid="{10DDCB60-BA5A-4A2F-ACE8-ABEFCEBDA4FF}"/>
    <cellStyle name="Normal 9 5 2 3" xfId="871" xr:uid="{C248B55F-CEE0-4880-9443-22C86F5FE95C}"/>
    <cellStyle name="Normal 9 5 2 3 2" xfId="872" xr:uid="{074D7490-6EFB-44CB-A215-B958D68AD09B}"/>
    <cellStyle name="Normal 9 5 2 3 2 2" xfId="873" xr:uid="{7D3676A9-0A91-42B5-9236-456253D3CB7B}"/>
    <cellStyle name="Normal 9 5 2 3 2 2 2" xfId="5056" xr:uid="{CD23B71F-A974-4CD9-A391-E1539ADBDFD0}"/>
    <cellStyle name="Normal 9 5 2 3 2 3" xfId="4150" xr:uid="{5CA21414-FBFF-453C-80C6-6BF6803AE98B}"/>
    <cellStyle name="Normal 9 5 2 3 2 3 2" xfId="5057" xr:uid="{9523E997-6AD3-4EFA-901F-3E4081498997}"/>
    <cellStyle name="Normal 9 5 2 3 2 4" xfId="4151" xr:uid="{E83D3AFF-2820-458B-88AC-923B4DF7A7E4}"/>
    <cellStyle name="Normal 9 5 2 3 2 4 2" xfId="5058" xr:uid="{0F2978EC-D012-4CD0-9232-E09EA6C1D6EE}"/>
    <cellStyle name="Normal 9 5 2 3 2 5" xfId="5055" xr:uid="{53E568D6-A5EE-42E5-8439-012D0D68274C}"/>
    <cellStyle name="Normal 9 5 2 3 3" xfId="874" xr:uid="{077AF368-F779-4CAE-B3DE-B09F5B017BA9}"/>
    <cellStyle name="Normal 9 5 2 3 3 2" xfId="4152" xr:uid="{D0FFC6CD-0CD5-47FA-9D38-5E29D09A4D1B}"/>
    <cellStyle name="Normal 9 5 2 3 3 2 2" xfId="5060" xr:uid="{A4571B08-D602-4167-A5F1-7D0BE0AA84CF}"/>
    <cellStyle name="Normal 9 5 2 3 3 3" xfId="4153" xr:uid="{9552D1B1-CC2C-4507-ABB3-4E2074D91825}"/>
    <cellStyle name="Normal 9 5 2 3 3 3 2" xfId="5061" xr:uid="{EED88639-1CCE-4B24-AE0F-881DE71E27EF}"/>
    <cellStyle name="Normal 9 5 2 3 3 4" xfId="4154" xr:uid="{4EFE0F5A-5A56-480F-A7F7-16A87D891EBB}"/>
    <cellStyle name="Normal 9 5 2 3 3 4 2" xfId="5062" xr:uid="{5E3BE16D-8A02-46A3-B8A0-5AD9615DCEE4}"/>
    <cellStyle name="Normal 9 5 2 3 3 5" xfId="5059" xr:uid="{759DABFD-FD58-4BA2-AB5D-DA644886A5A0}"/>
    <cellStyle name="Normal 9 5 2 3 4" xfId="4155" xr:uid="{92E8DCB6-A0E9-4A74-95DA-1FCAED10E5D8}"/>
    <cellStyle name="Normal 9 5 2 3 4 2" xfId="5063" xr:uid="{56D46F9E-D227-49C6-AF93-320633C866D7}"/>
    <cellStyle name="Normal 9 5 2 3 5" xfId="4156" xr:uid="{539E7E62-5668-4D59-86C0-6F8A3DDE1FF0}"/>
    <cellStyle name="Normal 9 5 2 3 5 2" xfId="5064" xr:uid="{B5F5FFA8-A27C-461E-9253-DC32D2E4E04E}"/>
    <cellStyle name="Normal 9 5 2 3 6" xfId="4157" xr:uid="{6F25F932-802D-49AE-A5B4-6E82CD8FB810}"/>
    <cellStyle name="Normal 9 5 2 3 6 2" xfId="5065" xr:uid="{6127E4D4-E3AF-4CD0-A2B6-93A57D532331}"/>
    <cellStyle name="Normal 9 5 2 3 7" xfId="5054" xr:uid="{DBB30B70-E07B-4511-AA40-AFC5F6A7A93E}"/>
    <cellStyle name="Normal 9 5 2 4" xfId="875" xr:uid="{F6564F2F-D1A3-4C0D-9254-86B79EE39632}"/>
    <cellStyle name="Normal 9 5 2 4 2" xfId="876" xr:uid="{5EAB7904-B497-47A0-BA18-DDF52FBA0044}"/>
    <cellStyle name="Normal 9 5 2 4 2 2" xfId="4158" xr:uid="{093EAC75-DD14-4451-A08A-BF07B1BF96A9}"/>
    <cellStyle name="Normal 9 5 2 4 2 2 2" xfId="5068" xr:uid="{DAEBA876-E283-4F57-B35C-D306E5C22897}"/>
    <cellStyle name="Normal 9 5 2 4 2 3" xfId="4159" xr:uid="{3C83F637-FBF5-4F02-B761-F73BEEBDD13A}"/>
    <cellStyle name="Normal 9 5 2 4 2 3 2" xfId="5069" xr:uid="{2C399F4F-C65D-4BCB-95C0-F3B0AC27BAE4}"/>
    <cellStyle name="Normal 9 5 2 4 2 4" xfId="4160" xr:uid="{B0E4743C-DC33-419E-8302-06F58FFACCCC}"/>
    <cellStyle name="Normal 9 5 2 4 2 4 2" xfId="5070" xr:uid="{F61EB733-2500-476E-8BB0-0828AA18DE69}"/>
    <cellStyle name="Normal 9 5 2 4 2 5" xfId="5067" xr:uid="{55BDF6B7-E887-41BB-8511-00DB49F60E82}"/>
    <cellStyle name="Normal 9 5 2 4 3" xfId="4161" xr:uid="{BDCD23E4-7FD5-4C7E-BD0A-E983EF57E49D}"/>
    <cellStyle name="Normal 9 5 2 4 3 2" xfId="5071" xr:uid="{62EF1707-4159-4E6D-A64E-68EC5ABD7415}"/>
    <cellStyle name="Normal 9 5 2 4 4" xfId="4162" xr:uid="{9410F2F1-F24B-48B4-AB1D-8ED9BE02E13D}"/>
    <cellStyle name="Normal 9 5 2 4 4 2" xfId="5072" xr:uid="{F822FEDB-2EE3-450C-B84A-26CFE30726F8}"/>
    <cellStyle name="Normal 9 5 2 4 5" xfId="4163" xr:uid="{CE9EA850-E3DE-4024-A36C-0C7BC82EF32E}"/>
    <cellStyle name="Normal 9 5 2 4 5 2" xfId="5073" xr:uid="{6BACE26C-65AB-4A2A-A7DF-5A5184922330}"/>
    <cellStyle name="Normal 9 5 2 4 6" xfId="5066" xr:uid="{C984E54E-80BD-43F3-BB9B-5E6337AB88BE}"/>
    <cellStyle name="Normal 9 5 2 5" xfId="877" xr:uid="{265CF05C-474E-4372-97E4-49CBB7F70222}"/>
    <cellStyle name="Normal 9 5 2 5 2" xfId="4164" xr:uid="{5DCB2BAF-554E-4559-9A25-115287AF7053}"/>
    <cellStyle name="Normal 9 5 2 5 2 2" xfId="5075" xr:uid="{FC363A59-5675-4580-8CFA-4FCF947132F3}"/>
    <cellStyle name="Normal 9 5 2 5 3" xfId="4165" xr:uid="{EB97F932-7322-4B34-8538-E8B2E919B1B5}"/>
    <cellStyle name="Normal 9 5 2 5 3 2" xfId="5076" xr:uid="{5FAEF495-D139-437C-B3B3-ADCE6C5EFDEC}"/>
    <cellStyle name="Normal 9 5 2 5 4" xfId="4166" xr:uid="{81E72812-01BB-4EA7-B072-77AF948AAAEA}"/>
    <cellStyle name="Normal 9 5 2 5 4 2" xfId="5077" xr:uid="{732CBDD8-8749-4EF9-9A7B-42416E24E552}"/>
    <cellStyle name="Normal 9 5 2 5 5" xfId="5074" xr:uid="{3E960FA0-EA7C-4CF9-8F4E-D383F324AFA2}"/>
    <cellStyle name="Normal 9 5 2 6" xfId="4167" xr:uid="{7232E117-BEFB-4674-8040-912BB3788909}"/>
    <cellStyle name="Normal 9 5 2 6 2" xfId="4168" xr:uid="{271401D5-1FCF-4DDD-881F-2700F4046C33}"/>
    <cellStyle name="Normal 9 5 2 6 2 2" xfId="5079" xr:uid="{56BB4D0B-CD21-4839-9274-DC4BD125244E}"/>
    <cellStyle name="Normal 9 5 2 6 3" xfId="4169" xr:uid="{5526A98B-A17E-450D-BA46-658201679131}"/>
    <cellStyle name="Normal 9 5 2 6 3 2" xfId="5080" xr:uid="{1502529A-75CC-4575-AA1E-B4E0F062C3EE}"/>
    <cellStyle name="Normal 9 5 2 6 4" xfId="4170" xr:uid="{0D63E0D8-5A2B-42A0-A714-BAE92FC8AC61}"/>
    <cellStyle name="Normal 9 5 2 6 4 2" xfId="5081" xr:uid="{519FBF3A-34A0-4639-B786-5D4F426636C3}"/>
    <cellStyle name="Normal 9 5 2 6 5" xfId="5078" xr:uid="{0AE8D72E-E6E1-4329-BED1-A1FCB14E4B7F}"/>
    <cellStyle name="Normal 9 5 2 7" xfId="4171" xr:uid="{51CB441B-7BBB-4530-8291-3FDF69CC813B}"/>
    <cellStyle name="Normal 9 5 2 7 2" xfId="5082" xr:uid="{20555B66-9533-41BE-A875-9CF7D4F66E4F}"/>
    <cellStyle name="Normal 9 5 2 8" xfId="4172" xr:uid="{6CC022E1-B9ED-4174-8317-1586E48F1368}"/>
    <cellStyle name="Normal 9 5 2 8 2" xfId="5083" xr:uid="{8E3F7A84-A2F4-46E2-BD6C-598EFCA668E7}"/>
    <cellStyle name="Normal 9 5 2 9" xfId="4173" xr:uid="{C6197C6C-5E2D-4B21-BF9B-1D3EBEE93FEE}"/>
    <cellStyle name="Normal 9 5 2 9 2" xfId="5084" xr:uid="{B97DE8E3-807B-4392-A723-615FB14098E5}"/>
    <cellStyle name="Normal 9 5 3" xfId="420" xr:uid="{6D43E2CE-1666-4EF2-B277-84F22B1039A3}"/>
    <cellStyle name="Normal 9 5 3 2" xfId="878" xr:uid="{681FAF60-98CE-469D-AC60-EEAA166BB7A0}"/>
    <cellStyle name="Normal 9 5 3 2 2" xfId="879" xr:uid="{3725C441-B8F4-4B9E-8CCA-3F5C597600BA}"/>
    <cellStyle name="Normal 9 5 3 2 2 2" xfId="2451" xr:uid="{DDFFE9FB-3E4B-4FD2-B77E-C765644091A3}"/>
    <cellStyle name="Normal 9 5 3 2 2 2 2" xfId="2452" xr:uid="{327D155D-830B-43DD-9057-A703E8C025AD}"/>
    <cellStyle name="Normal 9 5 3 2 2 2 2 2" xfId="5089" xr:uid="{FCD60F09-6CC7-4669-A521-6E48F4EE4397}"/>
    <cellStyle name="Normal 9 5 3 2 2 2 3" xfId="5088" xr:uid="{EC43CA0A-D60F-4CF5-8AC1-B4EEEF8B3DEF}"/>
    <cellStyle name="Normal 9 5 3 2 2 3" xfId="2453" xr:uid="{A914AE04-A630-4F74-AF30-EA80F0E3C6B6}"/>
    <cellStyle name="Normal 9 5 3 2 2 3 2" xfId="5090" xr:uid="{4A120404-04C7-4541-B326-11247B57648F}"/>
    <cellStyle name="Normal 9 5 3 2 2 4" xfId="4174" xr:uid="{1C3955CB-18F4-4074-8A22-839F2928F711}"/>
    <cellStyle name="Normal 9 5 3 2 2 4 2" xfId="5091" xr:uid="{C05544DA-A7E5-4D03-8C56-D274295AA7CA}"/>
    <cellStyle name="Normal 9 5 3 2 2 5" xfId="5087" xr:uid="{A88DC47B-0F86-41A5-A63E-A0C72AC42936}"/>
    <cellStyle name="Normal 9 5 3 2 3" xfId="2454" xr:uid="{ABD0B771-8EE6-4A62-92B8-65EC809B45D1}"/>
    <cellStyle name="Normal 9 5 3 2 3 2" xfId="2455" xr:uid="{DF8D83D9-D277-4956-A651-977F51C854FC}"/>
    <cellStyle name="Normal 9 5 3 2 3 2 2" xfId="5093" xr:uid="{5B591730-4C87-4FE4-8E0E-D8EF410042D8}"/>
    <cellStyle name="Normal 9 5 3 2 3 3" xfId="4175" xr:uid="{874E9AF7-204B-43A0-A334-3427FE23E479}"/>
    <cellStyle name="Normal 9 5 3 2 3 3 2" xfId="5094" xr:uid="{6B419908-3AE9-46F3-B598-9D0C89287086}"/>
    <cellStyle name="Normal 9 5 3 2 3 4" xfId="4176" xr:uid="{5947593D-0C1C-4907-8814-63097733A9BD}"/>
    <cellStyle name="Normal 9 5 3 2 3 4 2" xfId="5095" xr:uid="{2944B216-FCBF-4B04-A12C-69C9C1D7D3A9}"/>
    <cellStyle name="Normal 9 5 3 2 3 5" xfId="5092" xr:uid="{62BD7546-57BA-452F-BAAB-C00C7F80E8BC}"/>
    <cellStyle name="Normal 9 5 3 2 4" xfId="2456" xr:uid="{C9313EDA-4268-4F0F-AF1F-6930DC6364A7}"/>
    <cellStyle name="Normal 9 5 3 2 4 2" xfId="5096" xr:uid="{61004F02-8E6C-4448-A9BC-E92B42E02920}"/>
    <cellStyle name="Normal 9 5 3 2 5" xfId="4177" xr:uid="{A39AE52C-BA2D-4068-BCF1-88B44EF44AD9}"/>
    <cellStyle name="Normal 9 5 3 2 5 2" xfId="5097" xr:uid="{AE857926-C9B0-403D-B33A-2B17C41CDDA2}"/>
    <cellStyle name="Normal 9 5 3 2 6" xfId="4178" xr:uid="{E4EC904D-62D7-4889-B5D8-B5F58014CFBC}"/>
    <cellStyle name="Normal 9 5 3 2 6 2" xfId="5098" xr:uid="{128D1DA6-6502-467A-88A7-00AF94E07AD0}"/>
    <cellStyle name="Normal 9 5 3 2 7" xfId="5086" xr:uid="{9D401085-0EA9-4C97-8C41-542C9AA91615}"/>
    <cellStyle name="Normal 9 5 3 3" xfId="880" xr:uid="{83B6F0DD-9E65-4F7F-A1BC-B7B2DF2FA078}"/>
    <cellStyle name="Normal 9 5 3 3 2" xfId="2457" xr:uid="{6B44122D-5128-46C1-9CC2-196AB9529609}"/>
    <cellStyle name="Normal 9 5 3 3 2 2" xfId="2458" xr:uid="{9DE00945-94FD-40BD-BB0C-BE1CC057BD0F}"/>
    <cellStyle name="Normal 9 5 3 3 2 2 2" xfId="5101" xr:uid="{15A1168B-E646-4464-8FD0-137777FED1AD}"/>
    <cellStyle name="Normal 9 5 3 3 2 3" xfId="4179" xr:uid="{80CD6D74-B832-4012-B7F8-6B989CDDB258}"/>
    <cellStyle name="Normal 9 5 3 3 2 3 2" xfId="5102" xr:uid="{E5B4109A-CBA8-4E2C-BC64-0D1F0AEEA940}"/>
    <cellStyle name="Normal 9 5 3 3 2 4" xfId="4180" xr:uid="{74C5AE35-5279-41CC-A571-8FEAE36661BE}"/>
    <cellStyle name="Normal 9 5 3 3 2 4 2" xfId="5103" xr:uid="{52079026-5D75-4A6C-A126-C45331012341}"/>
    <cellStyle name="Normal 9 5 3 3 2 5" xfId="5100" xr:uid="{E3E31673-00EF-4C27-A596-B95CE9448769}"/>
    <cellStyle name="Normal 9 5 3 3 3" xfId="2459" xr:uid="{CC6528CF-73D9-40A4-AB4C-F42DFE27EBDF}"/>
    <cellStyle name="Normal 9 5 3 3 3 2" xfId="5104" xr:uid="{24FD4899-42F2-45A1-AD04-903745C9DC49}"/>
    <cellStyle name="Normal 9 5 3 3 4" xfId="4181" xr:uid="{C6EFA478-5DCE-4BC8-B6E1-F752EF9B2B52}"/>
    <cellStyle name="Normal 9 5 3 3 4 2" xfId="5105" xr:uid="{B50E126E-A5B8-415B-A61D-E2168A03FF93}"/>
    <cellStyle name="Normal 9 5 3 3 5" xfId="4182" xr:uid="{7D5BD4FD-084A-477D-B107-950C078AD4E8}"/>
    <cellStyle name="Normal 9 5 3 3 5 2" xfId="5106" xr:uid="{BF6684F4-FDF5-4894-94A8-275F735E9C5C}"/>
    <cellStyle name="Normal 9 5 3 3 6" xfId="5099" xr:uid="{0653562D-DA25-4AF8-B784-B6A0A28A1754}"/>
    <cellStyle name="Normal 9 5 3 4" xfId="2460" xr:uid="{B43D0D13-9420-4629-9328-CBE4E338A07D}"/>
    <cellStyle name="Normal 9 5 3 4 2" xfId="2461" xr:uid="{E4C7B149-CA34-4FC7-AC9F-4CDC21A61AC5}"/>
    <cellStyle name="Normal 9 5 3 4 2 2" xfId="5108" xr:uid="{8697602B-A579-49B1-92D5-DDD0D2CA2E0C}"/>
    <cellStyle name="Normal 9 5 3 4 3" xfId="4183" xr:uid="{3B401DE6-AEE2-4297-85AB-1658E0C2E5C9}"/>
    <cellStyle name="Normal 9 5 3 4 3 2" xfId="5109" xr:uid="{8A67728C-5B4E-4618-9194-388B03E14832}"/>
    <cellStyle name="Normal 9 5 3 4 4" xfId="4184" xr:uid="{09A1E6D1-F36F-464C-B749-33B0A4B141DF}"/>
    <cellStyle name="Normal 9 5 3 4 4 2" xfId="5110" xr:uid="{00AD0EA4-108B-483F-9002-C47F53B06E95}"/>
    <cellStyle name="Normal 9 5 3 4 5" xfId="5107" xr:uid="{916FFE7D-EC36-4EFB-AC37-73373AE492AC}"/>
    <cellStyle name="Normal 9 5 3 5" xfId="2462" xr:uid="{C0FCF3DD-002A-419A-8F3E-C90827B183D7}"/>
    <cellStyle name="Normal 9 5 3 5 2" xfId="4185" xr:uid="{EF7D94E9-9CF2-44D4-B7F5-92CADF84987C}"/>
    <cellStyle name="Normal 9 5 3 5 2 2" xfId="5112" xr:uid="{8389C7E5-0975-4C4E-B053-3E6FFB5CBC7E}"/>
    <cellStyle name="Normal 9 5 3 5 3" xfId="4186" xr:uid="{D73A5162-A049-40F3-BB3F-D7ED3D614035}"/>
    <cellStyle name="Normal 9 5 3 5 3 2" xfId="5113" xr:uid="{57155D5B-3DA8-4E7F-9AD8-B00AA4223E91}"/>
    <cellStyle name="Normal 9 5 3 5 4" xfId="4187" xr:uid="{37478BB0-7680-439F-9E83-533E4ED0C0BE}"/>
    <cellStyle name="Normal 9 5 3 5 4 2" xfId="5114" xr:uid="{526B0A8C-65D0-4B4E-8F1F-94ABFBC1E32F}"/>
    <cellStyle name="Normal 9 5 3 5 5" xfId="5111" xr:uid="{E78F0426-CABB-4911-B297-AC99581A86CC}"/>
    <cellStyle name="Normal 9 5 3 6" xfId="4188" xr:uid="{AAA079BE-23DC-4A47-8544-181A9AC3209B}"/>
    <cellStyle name="Normal 9 5 3 6 2" xfId="5115" xr:uid="{61557057-9694-4723-98B4-6834DFF7D2F3}"/>
    <cellStyle name="Normal 9 5 3 7" xfId="4189" xr:uid="{359920F1-446A-4175-8BFD-3C08774037CF}"/>
    <cellStyle name="Normal 9 5 3 7 2" xfId="5116" xr:uid="{6EC56A1A-0A9F-4A89-8AB2-1EF016BA4920}"/>
    <cellStyle name="Normal 9 5 3 8" xfId="4190" xr:uid="{2F79BF2F-5D18-4104-B979-8B153AEA205B}"/>
    <cellStyle name="Normal 9 5 3 8 2" xfId="5117" xr:uid="{DA939ABF-AC6F-420D-BFB7-0B6816588336}"/>
    <cellStyle name="Normal 9 5 3 9" xfId="5085" xr:uid="{4F2F0173-5E47-4867-BFE2-E66523E177F6}"/>
    <cellStyle name="Normal 9 5 4" xfId="421" xr:uid="{7E89079E-2BFE-49C3-9489-87B3B7F25AA9}"/>
    <cellStyle name="Normal 9 5 4 2" xfId="881" xr:uid="{276FBFD7-0A1F-46D7-ADC5-46B2CF1AD39A}"/>
    <cellStyle name="Normal 9 5 4 2 2" xfId="882" xr:uid="{3B3451A2-2E31-4A9B-B160-D20CA053C9B1}"/>
    <cellStyle name="Normal 9 5 4 2 2 2" xfId="2463" xr:uid="{D099C495-EB36-429B-A004-3D057BBE5DAD}"/>
    <cellStyle name="Normal 9 5 4 2 2 2 2" xfId="5121" xr:uid="{7BA4966D-CDA0-4563-B432-9BA30D1A3454}"/>
    <cellStyle name="Normal 9 5 4 2 2 3" xfId="4191" xr:uid="{684775D1-3E35-4CD1-BE3B-4B61D895836E}"/>
    <cellStyle name="Normal 9 5 4 2 2 3 2" xfId="5122" xr:uid="{4405C905-0388-45CD-BF1D-FCDA4A7BB32D}"/>
    <cellStyle name="Normal 9 5 4 2 2 4" xfId="4192" xr:uid="{B534B9F8-3DAC-4756-AC9F-1E8AFBD3398F}"/>
    <cellStyle name="Normal 9 5 4 2 2 4 2" xfId="5123" xr:uid="{80833CAD-3236-4B65-B0BD-F70B6314A7AF}"/>
    <cellStyle name="Normal 9 5 4 2 2 5" xfId="5120" xr:uid="{E712E4DC-8824-4C20-A4BC-76C202E8942F}"/>
    <cellStyle name="Normal 9 5 4 2 3" xfId="2464" xr:uid="{2FD46ADA-5183-479C-822D-6A0C2EB98F15}"/>
    <cellStyle name="Normal 9 5 4 2 3 2" xfId="5124" xr:uid="{F876ED49-892F-4A95-9D79-8E0D0F53A068}"/>
    <cellStyle name="Normal 9 5 4 2 4" xfId="4193" xr:uid="{F3D8C81D-AEDA-4975-B2FD-F1CFA7421014}"/>
    <cellStyle name="Normal 9 5 4 2 4 2" xfId="5125" xr:uid="{22F49722-2C27-4432-82EF-00536F6A0FF6}"/>
    <cellStyle name="Normal 9 5 4 2 5" xfId="4194" xr:uid="{EDDD5CB6-4586-4874-82B3-C28EB7C3CBA1}"/>
    <cellStyle name="Normal 9 5 4 2 5 2" xfId="5126" xr:uid="{8E2279A4-7072-479A-86AD-128E1921FCE7}"/>
    <cellStyle name="Normal 9 5 4 2 6" xfId="5119" xr:uid="{7C06A11B-927E-4911-8264-5973599386C6}"/>
    <cellStyle name="Normal 9 5 4 3" xfId="883" xr:uid="{14432444-FDB2-40FE-89AF-535E5C392C13}"/>
    <cellStyle name="Normal 9 5 4 3 2" xfId="2465" xr:uid="{CC132DD8-1367-46E6-834A-4DE5F2EF39AD}"/>
    <cellStyle name="Normal 9 5 4 3 2 2" xfId="5128" xr:uid="{C82B7A0C-9579-4845-BE03-5FAB487E5983}"/>
    <cellStyle name="Normal 9 5 4 3 3" xfId="4195" xr:uid="{4AFD7DEF-4679-487F-98A6-8498D45410BA}"/>
    <cellStyle name="Normal 9 5 4 3 3 2" xfId="5129" xr:uid="{6368F662-E3CE-4192-AD6A-1C5CCF5417C0}"/>
    <cellStyle name="Normal 9 5 4 3 4" xfId="4196" xr:uid="{816D9966-28D0-42D2-B0B2-EDA4A4BFA702}"/>
    <cellStyle name="Normal 9 5 4 3 4 2" xfId="5130" xr:uid="{63F3A064-C5D8-4EE6-A231-F6BDEE7D4633}"/>
    <cellStyle name="Normal 9 5 4 3 5" xfId="5127" xr:uid="{6FA95190-4612-4AAE-86B3-F9BD7DCBA1FE}"/>
    <cellStyle name="Normal 9 5 4 4" xfId="2466" xr:uid="{95A14EBD-7184-4872-BB1C-C6A68DFEF008}"/>
    <cellStyle name="Normal 9 5 4 4 2" xfId="4197" xr:uid="{7615387B-DC05-4D3B-959D-8E00AC01BF8C}"/>
    <cellStyle name="Normal 9 5 4 4 2 2" xfId="5132" xr:uid="{19C4B9FB-A897-463A-861A-211473E7FFFC}"/>
    <cellStyle name="Normal 9 5 4 4 3" xfId="4198" xr:uid="{96082DE8-8F7B-4059-AA6A-FCC1CB3557DD}"/>
    <cellStyle name="Normal 9 5 4 4 3 2" xfId="5133" xr:uid="{B47D0231-894C-4406-A544-4E90F61CC89E}"/>
    <cellStyle name="Normal 9 5 4 4 4" xfId="4199" xr:uid="{A91C0489-C5B9-4DA1-976A-8088B28BDAFE}"/>
    <cellStyle name="Normal 9 5 4 4 4 2" xfId="5134" xr:uid="{8F3510D4-FEA1-41B8-9C1E-FD51E9C88367}"/>
    <cellStyle name="Normal 9 5 4 4 5" xfId="5131" xr:uid="{99D239B1-0AE2-4FC3-9A71-E9F0F6924A67}"/>
    <cellStyle name="Normal 9 5 4 5" xfId="4200" xr:uid="{07D430E9-23B8-450F-97DA-B8631BF29FF2}"/>
    <cellStyle name="Normal 9 5 4 5 2" xfId="5135" xr:uid="{38C8ECDB-3F0F-4A14-83C3-4D16EA64520A}"/>
    <cellStyle name="Normal 9 5 4 6" xfId="4201" xr:uid="{881B7CE8-0792-4ED7-8288-B124898B1940}"/>
    <cellStyle name="Normal 9 5 4 6 2" xfId="5136" xr:uid="{AC4C6171-311E-445D-86F7-888CCB527A52}"/>
    <cellStyle name="Normal 9 5 4 7" xfId="4202" xr:uid="{A85B70CC-5D85-4059-9686-6F63BA060BC1}"/>
    <cellStyle name="Normal 9 5 4 7 2" xfId="5137" xr:uid="{5E166153-91A4-4AAF-8246-52F1D5F499F5}"/>
    <cellStyle name="Normal 9 5 4 8" xfId="5118" xr:uid="{F1B419D7-0AB3-4C9E-B155-725FEF5B6194}"/>
    <cellStyle name="Normal 9 5 5" xfId="422" xr:uid="{9A0BE5FA-4D1B-4BC9-8A51-8E814D120EF5}"/>
    <cellStyle name="Normal 9 5 5 2" xfId="884" xr:uid="{2FB67CB9-643E-4F68-AA39-CC42B9BA53BB}"/>
    <cellStyle name="Normal 9 5 5 2 2" xfId="2467" xr:uid="{272275AB-C322-4CE1-83B5-8E0569ACDD84}"/>
    <cellStyle name="Normal 9 5 5 2 2 2" xfId="5140" xr:uid="{D6637B99-E4F1-4138-89BE-05722F34C0EA}"/>
    <cellStyle name="Normal 9 5 5 2 3" xfId="4203" xr:uid="{09EA8B99-0C7B-48B7-B14F-3634DE1AA0C4}"/>
    <cellStyle name="Normal 9 5 5 2 3 2" xfId="5141" xr:uid="{BCB2AD33-8A6F-4F1B-99F4-426721D21C2E}"/>
    <cellStyle name="Normal 9 5 5 2 4" xfId="4204" xr:uid="{A1538A59-D9FB-4891-98F8-955E3D933141}"/>
    <cellStyle name="Normal 9 5 5 2 4 2" xfId="5142" xr:uid="{F7126537-3767-4947-9DC5-177CADAE9F4E}"/>
    <cellStyle name="Normal 9 5 5 2 5" xfId="5139" xr:uid="{486FF844-E834-4BD9-A03B-0B8353F905F1}"/>
    <cellStyle name="Normal 9 5 5 3" xfId="2468" xr:uid="{97E90FBA-FAED-4420-9698-BC2AB7DCA298}"/>
    <cellStyle name="Normal 9 5 5 3 2" xfId="4205" xr:uid="{DA3858BA-96C4-4BD0-934B-128A39076EE8}"/>
    <cellStyle name="Normal 9 5 5 3 2 2" xfId="5144" xr:uid="{3434BF68-7650-4350-9547-7E48CC652795}"/>
    <cellStyle name="Normal 9 5 5 3 3" xfId="4206" xr:uid="{C3A27ACE-7A87-4BF0-BDDB-D2E2ED8E141D}"/>
    <cellStyle name="Normal 9 5 5 3 3 2" xfId="5145" xr:uid="{2B7BA8CA-5F55-4613-B8D4-1ACDA980D261}"/>
    <cellStyle name="Normal 9 5 5 3 4" xfId="4207" xr:uid="{60CA693A-9E4E-4CFC-8977-80ECC6869AD0}"/>
    <cellStyle name="Normal 9 5 5 3 4 2" xfId="5146" xr:uid="{13688C94-5C65-46FC-A0B0-777B7AA8D55E}"/>
    <cellStyle name="Normal 9 5 5 3 5" xfId="5143" xr:uid="{6FBA0E32-77BE-439F-9DF2-1410F95C9CE0}"/>
    <cellStyle name="Normal 9 5 5 4" xfId="4208" xr:uid="{9D90B1E4-A856-4CCA-91FF-D52130D92910}"/>
    <cellStyle name="Normal 9 5 5 4 2" xfId="5147" xr:uid="{F04CAA60-386B-4245-BA12-2D139C1616CB}"/>
    <cellStyle name="Normal 9 5 5 5" xfId="4209" xr:uid="{35C07BA9-4B2B-4427-837E-A6A20FBEC9AD}"/>
    <cellStyle name="Normal 9 5 5 5 2" xfId="5148" xr:uid="{120396DE-1AF8-4E12-A5AC-1BE2DC65DCF4}"/>
    <cellStyle name="Normal 9 5 5 6" xfId="4210" xr:uid="{F3F43B39-91B9-42BA-B21D-E0CDA039049B}"/>
    <cellStyle name="Normal 9 5 5 6 2" xfId="5149" xr:uid="{473CE23D-6EE5-4B1C-8618-13F89B939D6C}"/>
    <cellStyle name="Normal 9 5 5 7" xfId="5138" xr:uid="{9FE5FB85-D327-4CAB-BD64-95DA887916BD}"/>
    <cellStyle name="Normal 9 5 6" xfId="885" xr:uid="{062F6D75-17BD-4391-A654-9F2B69BC3743}"/>
    <cellStyle name="Normal 9 5 6 2" xfId="2469" xr:uid="{4A911B34-FF2D-4AD9-A147-6034153595A0}"/>
    <cellStyle name="Normal 9 5 6 2 2" xfId="4211" xr:uid="{8BBCFA1E-F506-45EC-ACF9-D2D457120EC8}"/>
    <cellStyle name="Normal 9 5 6 2 2 2" xfId="5152" xr:uid="{7C035476-027B-443A-B69A-3678102431E8}"/>
    <cellStyle name="Normal 9 5 6 2 3" xfId="4212" xr:uid="{09A51855-8839-41AA-A464-9950E9EB87CB}"/>
    <cellStyle name="Normal 9 5 6 2 3 2" xfId="5153" xr:uid="{B54F09A6-178D-4DE1-A1B8-1FAB88819122}"/>
    <cellStyle name="Normal 9 5 6 2 4" xfId="4213" xr:uid="{A01B67C0-EE0D-475A-A5B2-64EA060D4991}"/>
    <cellStyle name="Normal 9 5 6 2 4 2" xfId="5154" xr:uid="{6FC31014-A7E0-411F-9D1B-E668024271F4}"/>
    <cellStyle name="Normal 9 5 6 2 5" xfId="5151" xr:uid="{948904F1-DE31-4680-A215-47935BC1A244}"/>
    <cellStyle name="Normal 9 5 6 3" xfId="4214" xr:uid="{09EF6E89-ECB3-45B4-8DCA-ACC65B848494}"/>
    <cellStyle name="Normal 9 5 6 3 2" xfId="5155" xr:uid="{83F8F211-884A-4549-80BD-7000A224DC61}"/>
    <cellStyle name="Normal 9 5 6 4" xfId="4215" xr:uid="{A7EE2BEE-B2D4-42CF-B16C-2C9EDD5DE254}"/>
    <cellStyle name="Normal 9 5 6 4 2" xfId="5156" xr:uid="{043A146F-03F7-4953-82B6-94334BF06D2F}"/>
    <cellStyle name="Normal 9 5 6 5" xfId="4216" xr:uid="{9F08EE5D-B64C-4345-A6C2-EF3A1BEEF32C}"/>
    <cellStyle name="Normal 9 5 6 5 2" xfId="5157" xr:uid="{2ADA9DCB-AB2B-4669-A1B9-8D7B1D72FC03}"/>
    <cellStyle name="Normal 9 5 6 6" xfId="5150" xr:uid="{333358B4-ACC0-4FC6-A1CC-C574D7E4578F}"/>
    <cellStyle name="Normal 9 5 7" xfId="2470" xr:uid="{37C930E4-CCBB-4638-AFD3-724E915DEC21}"/>
    <cellStyle name="Normal 9 5 7 2" xfId="4217" xr:uid="{C7F9BDFD-50EF-43F0-8BA2-F6C1E616C8B3}"/>
    <cellStyle name="Normal 9 5 7 2 2" xfId="5159" xr:uid="{AF6E5335-FE28-452C-804A-4B27636F7B92}"/>
    <cellStyle name="Normal 9 5 7 3" xfId="4218" xr:uid="{0828C0CE-A7A6-4C9B-A215-2F5EE226E1FE}"/>
    <cellStyle name="Normal 9 5 7 3 2" xfId="5160" xr:uid="{52D04417-7F68-4145-B87A-84FFABCDB2E9}"/>
    <cellStyle name="Normal 9 5 7 4" xfId="4219" xr:uid="{BD6D2803-9797-4C05-B1F2-7E34269F6EAC}"/>
    <cellStyle name="Normal 9 5 7 4 2" xfId="5161" xr:uid="{EC7B92CF-AEBC-44A8-B739-4A81CD67AA96}"/>
    <cellStyle name="Normal 9 5 7 5" xfId="5158" xr:uid="{16CBFF4F-4633-49FE-A475-39C515C43FA4}"/>
    <cellStyle name="Normal 9 5 8" xfId="4220" xr:uid="{B7B5C13D-58ED-4847-9F4B-F015231FAB39}"/>
    <cellStyle name="Normal 9 5 8 2" xfId="4221" xr:uid="{EDD37534-9A03-460B-9A90-DD790F16AB97}"/>
    <cellStyle name="Normal 9 5 8 2 2" xfId="5163" xr:uid="{3830DA75-17D2-4B32-BBF5-1E187B34E297}"/>
    <cellStyle name="Normal 9 5 8 3" xfId="4222" xr:uid="{FBC8D761-14CB-4B43-BCEE-81A69F41B004}"/>
    <cellStyle name="Normal 9 5 8 3 2" xfId="5164" xr:uid="{4C7EBDA4-FD53-45FE-834F-0907A2953BDB}"/>
    <cellStyle name="Normal 9 5 8 4" xfId="4223" xr:uid="{BFCCA004-8C04-4E62-928F-7203CE9B0154}"/>
    <cellStyle name="Normal 9 5 8 4 2" xfId="5165" xr:uid="{1EFC9693-2392-4F8B-9969-8F1A32787C2A}"/>
    <cellStyle name="Normal 9 5 8 5" xfId="5162" xr:uid="{5F9992D3-0B48-48FB-AB1B-9D670698E5C2}"/>
    <cellStyle name="Normal 9 5 9" xfId="4224" xr:uid="{A45E1447-3C32-49BF-85AB-2B16CA808AB3}"/>
    <cellStyle name="Normal 9 5 9 2" xfId="5166" xr:uid="{AE6F5325-BACD-4620-919B-5047D2B29FB6}"/>
    <cellStyle name="Normal 9 6" xfId="180" xr:uid="{53C345A5-6F7A-41D6-9588-184D05EE1CA9}"/>
    <cellStyle name="Normal 9 6 10" xfId="5167" xr:uid="{5ED6297C-A8E8-4D03-961C-50493D07D7EC}"/>
    <cellStyle name="Normal 9 6 2" xfId="181" xr:uid="{C87FB769-D744-4EE6-9BCD-95532DA12155}"/>
    <cellStyle name="Normal 9 6 2 2" xfId="423" xr:uid="{F36AE545-FB58-4578-AAAF-661BB11A8B99}"/>
    <cellStyle name="Normal 9 6 2 2 2" xfId="886" xr:uid="{7ABEDBEA-E816-469A-9088-9C7993C150C4}"/>
    <cellStyle name="Normal 9 6 2 2 2 2" xfId="2471" xr:uid="{9E05E175-A3DA-49A6-9EA9-BD2F66F51624}"/>
    <cellStyle name="Normal 9 6 2 2 2 2 2" xfId="5171" xr:uid="{42E7512F-04BA-4B61-9CF7-D126B84CA7DB}"/>
    <cellStyle name="Normal 9 6 2 2 2 3" xfId="4225" xr:uid="{C922B3A6-0A8B-4C08-86A9-EEB036C5C9AB}"/>
    <cellStyle name="Normal 9 6 2 2 2 3 2" xfId="5172" xr:uid="{10609624-E331-477D-87FE-9E9355971A46}"/>
    <cellStyle name="Normal 9 6 2 2 2 4" xfId="4226" xr:uid="{FB0263F8-CD8E-46A5-A2F5-BD9072555911}"/>
    <cellStyle name="Normal 9 6 2 2 2 4 2" xfId="5173" xr:uid="{386CA1F2-D101-4756-9D70-F141093241CD}"/>
    <cellStyle name="Normal 9 6 2 2 2 5" xfId="5170" xr:uid="{7826C8CA-01B9-4ABE-A0BE-23463E106832}"/>
    <cellStyle name="Normal 9 6 2 2 3" xfId="2472" xr:uid="{6D049F1D-5675-432B-AC23-A2C6A047BC1E}"/>
    <cellStyle name="Normal 9 6 2 2 3 2" xfId="4227" xr:uid="{4322F686-797E-4F0C-8ADB-F3EFD0EA4318}"/>
    <cellStyle name="Normal 9 6 2 2 3 2 2" xfId="5175" xr:uid="{22DA6363-784F-4EBA-898B-54ABB5C81DBF}"/>
    <cellStyle name="Normal 9 6 2 2 3 3" xfId="4228" xr:uid="{F0F21FDE-7DFA-4AEE-99A5-42AE84D05F29}"/>
    <cellStyle name="Normal 9 6 2 2 3 3 2" xfId="5176" xr:uid="{BAD84D7B-0156-440C-AC6E-C7FB77329B3B}"/>
    <cellStyle name="Normal 9 6 2 2 3 4" xfId="4229" xr:uid="{9F78A175-F1A0-4346-9860-6D95CA26E1F4}"/>
    <cellStyle name="Normal 9 6 2 2 3 4 2" xfId="5177" xr:uid="{6B3327E1-D670-4EF7-B2EA-5CADDCAA6647}"/>
    <cellStyle name="Normal 9 6 2 2 3 5" xfId="5174" xr:uid="{B301DEF7-5C75-492E-A52D-71DB2F85147B}"/>
    <cellStyle name="Normal 9 6 2 2 4" xfId="4230" xr:uid="{B8BE8D87-E18B-442B-8AA1-4F0C88B4B33A}"/>
    <cellStyle name="Normal 9 6 2 2 4 2" xfId="5178" xr:uid="{1657CE8F-79E6-4036-8394-59EE074DBA9A}"/>
    <cellStyle name="Normal 9 6 2 2 5" xfId="4231" xr:uid="{F6D8C8B2-BA3A-463D-8223-0DE57376233F}"/>
    <cellStyle name="Normal 9 6 2 2 5 2" xfId="5179" xr:uid="{8A29C9B3-3371-44F8-AE6F-C516695FB413}"/>
    <cellStyle name="Normal 9 6 2 2 6" xfId="4232" xr:uid="{BFC53340-C5CC-4D93-8FC0-7171B64E7076}"/>
    <cellStyle name="Normal 9 6 2 2 6 2" xfId="5180" xr:uid="{DC896F5C-9C27-4CD8-8706-DC9295548990}"/>
    <cellStyle name="Normal 9 6 2 2 7" xfId="5169" xr:uid="{40841FE7-A098-4711-8BB3-FA87DE67C38D}"/>
    <cellStyle name="Normal 9 6 2 3" xfId="887" xr:uid="{0DACF737-384D-46E7-B5C9-F2457953DB0E}"/>
    <cellStyle name="Normal 9 6 2 3 2" xfId="2473" xr:uid="{C43933E7-97F0-46B5-840A-FD935B0C8DD4}"/>
    <cellStyle name="Normal 9 6 2 3 2 2" xfId="4233" xr:uid="{6586FA6B-8702-48FF-B213-AA7C99C69D5C}"/>
    <cellStyle name="Normal 9 6 2 3 2 2 2" xfId="5183" xr:uid="{BED48710-D56B-435C-9465-90B5BAA64525}"/>
    <cellStyle name="Normal 9 6 2 3 2 3" xfId="4234" xr:uid="{926E76A5-CE8B-4E78-84F9-A6F5702A5EDA}"/>
    <cellStyle name="Normal 9 6 2 3 2 3 2" xfId="5184" xr:uid="{91CF0A0E-C0A2-454B-8D80-E78B12851335}"/>
    <cellStyle name="Normal 9 6 2 3 2 4" xfId="4235" xr:uid="{E0E22B10-85CD-414A-A371-A94CB1452B65}"/>
    <cellStyle name="Normal 9 6 2 3 2 4 2" xfId="5185" xr:uid="{727921CF-73BF-4425-BBA4-6134391C0479}"/>
    <cellStyle name="Normal 9 6 2 3 2 5" xfId="5182" xr:uid="{0C749C6F-0914-46E3-B73D-69F3C2DDBC74}"/>
    <cellStyle name="Normal 9 6 2 3 3" xfId="4236" xr:uid="{892BEAA9-AB71-4243-8B8C-86590A4886D4}"/>
    <cellStyle name="Normal 9 6 2 3 3 2" xfId="5186" xr:uid="{FB81CB58-AD0D-43D0-BFAB-CB7E73B275BC}"/>
    <cellStyle name="Normal 9 6 2 3 4" xfId="4237" xr:uid="{403CFAE3-B832-4EA8-9A8F-F99C765638EC}"/>
    <cellStyle name="Normal 9 6 2 3 4 2" xfId="5187" xr:uid="{9BFAF918-4B1E-4D29-A740-6CD2BB379C93}"/>
    <cellStyle name="Normal 9 6 2 3 5" xfId="4238" xr:uid="{5F8645AE-2F7A-4BF8-B55D-527F4051B1E6}"/>
    <cellStyle name="Normal 9 6 2 3 5 2" xfId="5188" xr:uid="{454FE787-24CE-4E71-8AFF-410298C59F15}"/>
    <cellStyle name="Normal 9 6 2 3 6" xfId="5181" xr:uid="{F604FAFB-D5D6-447F-B670-2FA5A7C5D819}"/>
    <cellStyle name="Normal 9 6 2 4" xfId="2474" xr:uid="{D76B78F4-5F7A-4CB9-B45C-90D63F14A150}"/>
    <cellStyle name="Normal 9 6 2 4 2" xfId="4239" xr:uid="{ADC3B5BE-6CF7-4BB6-B7D4-4DBB84D5EBEC}"/>
    <cellStyle name="Normal 9 6 2 4 2 2" xfId="5190" xr:uid="{98CFC8A1-5425-44D2-8F6F-56F04213DE76}"/>
    <cellStyle name="Normal 9 6 2 4 3" xfId="4240" xr:uid="{365FD632-C6B7-4FD4-A7CE-274182222B12}"/>
    <cellStyle name="Normal 9 6 2 4 3 2" xfId="5191" xr:uid="{F2BFEEF6-D65F-48E5-AF6C-236ABE8FA082}"/>
    <cellStyle name="Normal 9 6 2 4 4" xfId="4241" xr:uid="{C2A6CF96-DF2B-4C27-86DC-79AE74F23551}"/>
    <cellStyle name="Normal 9 6 2 4 4 2" xfId="5192" xr:uid="{8861DB99-E82E-48DB-9297-6581028A366E}"/>
    <cellStyle name="Normal 9 6 2 4 5" xfId="5189" xr:uid="{4375DA0C-48DE-4C83-89BB-D4F8638B92E0}"/>
    <cellStyle name="Normal 9 6 2 5" xfId="4242" xr:uid="{0721298E-86A9-4EF4-B987-9C5FC269248D}"/>
    <cellStyle name="Normal 9 6 2 5 2" xfId="4243" xr:uid="{7E85FA9D-3AEF-40E6-AD25-9221190C90E9}"/>
    <cellStyle name="Normal 9 6 2 5 2 2" xfId="5194" xr:uid="{33CA834B-C762-4E3B-8ADC-61F2CED205A1}"/>
    <cellStyle name="Normal 9 6 2 5 3" xfId="4244" xr:uid="{565C0366-8292-4A9F-AC94-E484E5CAF539}"/>
    <cellStyle name="Normal 9 6 2 5 3 2" xfId="5195" xr:uid="{D0623627-F7C1-4CAE-B432-DFBC1D1A62E4}"/>
    <cellStyle name="Normal 9 6 2 5 4" xfId="4245" xr:uid="{5A2D4C29-11E9-4BDC-B47C-5EE1C26F60F7}"/>
    <cellStyle name="Normal 9 6 2 5 4 2" xfId="5196" xr:uid="{3C13F112-D34D-4B37-8B81-D1BCDEC027FE}"/>
    <cellStyle name="Normal 9 6 2 5 5" xfId="5193" xr:uid="{280DAAB3-1A73-4A3B-B673-05AB129E8EAD}"/>
    <cellStyle name="Normal 9 6 2 6" xfId="4246" xr:uid="{629E8DF6-4685-4514-A919-A6D87EC50245}"/>
    <cellStyle name="Normal 9 6 2 6 2" xfId="5197" xr:uid="{E588AF87-6761-479F-8142-F1A6EAFF5881}"/>
    <cellStyle name="Normal 9 6 2 7" xfId="4247" xr:uid="{13F5E382-E7BA-4850-8DC7-100B42001489}"/>
    <cellStyle name="Normal 9 6 2 7 2" xfId="5198" xr:uid="{4B6F47CB-8DDB-49EF-8B25-CA7F6A3F69E9}"/>
    <cellStyle name="Normal 9 6 2 8" xfId="4248" xr:uid="{B5F7C296-C358-4E37-BE31-51B569DCB197}"/>
    <cellStyle name="Normal 9 6 2 8 2" xfId="5199" xr:uid="{77314995-D489-47CE-9E83-EFACA008A8D0}"/>
    <cellStyle name="Normal 9 6 2 9" xfId="5168" xr:uid="{B4B387D6-7B9F-44CD-A172-A3F5569669D7}"/>
    <cellStyle name="Normal 9 6 3" xfId="424" xr:uid="{F1AAE84C-396C-4AEE-B686-A6A1995ECA0C}"/>
    <cellStyle name="Normal 9 6 3 2" xfId="888" xr:uid="{939A5D57-9FF0-4C05-9BCC-BE83913C1F8D}"/>
    <cellStyle name="Normal 9 6 3 2 2" xfId="889" xr:uid="{05E2DE66-F4C5-4589-AC94-5FEF802EB47E}"/>
    <cellStyle name="Normal 9 6 3 2 2 2" xfId="5202" xr:uid="{653AF1FB-2A59-4AAE-95F9-893432796C37}"/>
    <cellStyle name="Normal 9 6 3 2 3" xfId="4249" xr:uid="{89CE3A07-0133-4D6B-BD9D-499FE63CC768}"/>
    <cellStyle name="Normal 9 6 3 2 3 2" xfId="5203" xr:uid="{FC6DE19E-0096-453E-9558-93652AB7F121}"/>
    <cellStyle name="Normal 9 6 3 2 4" xfId="4250" xr:uid="{ED6DB7A9-67D0-4318-A606-6062B04A4EF4}"/>
    <cellStyle name="Normal 9 6 3 2 4 2" xfId="5204" xr:uid="{8227539F-C803-4945-8DEE-30F5F8938512}"/>
    <cellStyle name="Normal 9 6 3 2 5" xfId="5201" xr:uid="{93581E4B-4D9C-490D-ACBE-2106A01A7C28}"/>
    <cellStyle name="Normal 9 6 3 3" xfId="890" xr:uid="{595019A0-7916-40C3-AC9A-1E23E21C7BF1}"/>
    <cellStyle name="Normal 9 6 3 3 2" xfId="4251" xr:uid="{4EE43B6A-7D0D-4E24-93DE-9EC9BD2662CB}"/>
    <cellStyle name="Normal 9 6 3 3 2 2" xfId="5206" xr:uid="{D92371FF-49DE-4B89-93C5-E5F5A73CC6BF}"/>
    <cellStyle name="Normal 9 6 3 3 3" xfId="4252" xr:uid="{33190265-67BE-4178-9B65-C51C81D0FFE6}"/>
    <cellStyle name="Normal 9 6 3 3 3 2" xfId="5207" xr:uid="{5E7523F2-F2FF-457E-BCEF-38D2C5473F7B}"/>
    <cellStyle name="Normal 9 6 3 3 4" xfId="4253" xr:uid="{35A53967-D3E4-4C84-B384-23ABCEF71DBA}"/>
    <cellStyle name="Normal 9 6 3 3 4 2" xfId="5208" xr:uid="{FA4AD526-E85E-42DE-9453-BA9C7C68608C}"/>
    <cellStyle name="Normal 9 6 3 3 5" xfId="5205" xr:uid="{05ACC17E-CB38-4267-BBCB-BE425154BE5D}"/>
    <cellStyle name="Normal 9 6 3 4" xfId="4254" xr:uid="{B1C39B09-A7BC-4776-934E-07689D6039BC}"/>
    <cellStyle name="Normal 9 6 3 4 2" xfId="5209" xr:uid="{2D45B1B0-CCA8-401D-8AFD-9000865AAD9B}"/>
    <cellStyle name="Normal 9 6 3 5" xfId="4255" xr:uid="{D164C6D2-D91A-4902-BC95-BC3E434786A0}"/>
    <cellStyle name="Normal 9 6 3 5 2" xfId="5210" xr:uid="{9B7B2C4C-0009-4DC7-AFA8-6B4F65447443}"/>
    <cellStyle name="Normal 9 6 3 6" xfId="4256" xr:uid="{1C99374D-FDD9-4C27-AF52-57A97DFD14AD}"/>
    <cellStyle name="Normal 9 6 3 6 2" xfId="5211" xr:uid="{B91A5D96-A064-41FB-AF8F-993E23093208}"/>
    <cellStyle name="Normal 9 6 3 7" xfId="5200" xr:uid="{4CEECD65-E86C-4A6D-B265-DDFF4D77730C}"/>
    <cellStyle name="Normal 9 6 4" xfId="425" xr:uid="{F21622D9-CB93-4C2B-8FC0-EDD0D4E34948}"/>
    <cellStyle name="Normal 9 6 4 2" xfId="891" xr:uid="{C33F0F34-8C7D-4F0A-AA0B-3BED557AFD37}"/>
    <cellStyle name="Normal 9 6 4 2 2" xfId="4257" xr:uid="{57BEE9ED-796B-4396-9B30-21F909741BF7}"/>
    <cellStyle name="Normal 9 6 4 2 2 2" xfId="5214" xr:uid="{160DBA95-ADC5-449F-B6C9-4560E87F3454}"/>
    <cellStyle name="Normal 9 6 4 2 3" xfId="4258" xr:uid="{BAC2A927-0487-442B-B3A3-54CB3830D8E1}"/>
    <cellStyle name="Normal 9 6 4 2 3 2" xfId="5215" xr:uid="{0E635D5C-1A38-443B-B383-03828D2BAA19}"/>
    <cellStyle name="Normal 9 6 4 2 4" xfId="4259" xr:uid="{B7D45F73-650A-4597-BF1E-354EA2E4E00A}"/>
    <cellStyle name="Normal 9 6 4 2 4 2" xfId="5216" xr:uid="{223D43BF-53E0-41CB-B083-FE5297B5B37A}"/>
    <cellStyle name="Normal 9 6 4 2 5" xfId="5213" xr:uid="{A2FCF063-0B8C-4173-8E40-4B3260A82D3C}"/>
    <cellStyle name="Normal 9 6 4 3" xfId="4260" xr:uid="{241F104C-2B1B-466D-87F6-D8266E65D32A}"/>
    <cellStyle name="Normal 9 6 4 3 2" xfId="5217" xr:uid="{914397BA-03B5-4238-9285-DFC426F2081B}"/>
    <cellStyle name="Normal 9 6 4 4" xfId="4261" xr:uid="{D5DC4AF6-3588-414A-80D7-54608FD6BDE0}"/>
    <cellStyle name="Normal 9 6 4 4 2" xfId="5218" xr:uid="{87E90805-756A-4F1B-9AD9-043F40459949}"/>
    <cellStyle name="Normal 9 6 4 5" xfId="4262" xr:uid="{32250574-CD14-4CFF-8E82-1922D7D67D8F}"/>
    <cellStyle name="Normal 9 6 4 5 2" xfId="5219" xr:uid="{F8A37525-CE67-4E0A-B509-A347EB00439C}"/>
    <cellStyle name="Normal 9 6 4 6" xfId="5212" xr:uid="{9FCE699C-9048-4E8E-9598-0D86C339B211}"/>
    <cellStyle name="Normal 9 6 5" xfId="892" xr:uid="{974975D2-AEE9-4A65-8F35-3CF16B5F1E5F}"/>
    <cellStyle name="Normal 9 6 5 2" xfId="4263" xr:uid="{108ECA78-235D-4BB9-BB0A-DD6B54603849}"/>
    <cellStyle name="Normal 9 6 5 2 2" xfId="5221" xr:uid="{A421288E-8640-4F32-8149-B8CB8BB5B130}"/>
    <cellStyle name="Normal 9 6 5 3" xfId="4264" xr:uid="{2A06AC19-2762-4E9C-B4BD-2679F622B667}"/>
    <cellStyle name="Normal 9 6 5 3 2" xfId="5222" xr:uid="{EBB6E61D-0B3D-4E45-B07A-D6153C61479A}"/>
    <cellStyle name="Normal 9 6 5 4" xfId="4265" xr:uid="{13EDE387-8CD4-4059-B5EB-C6F354810290}"/>
    <cellStyle name="Normal 9 6 5 4 2" xfId="5223" xr:uid="{AA65E7E7-4405-45D1-81D3-1F0D62E30D6E}"/>
    <cellStyle name="Normal 9 6 5 5" xfId="5220" xr:uid="{C8156D01-37D2-4D6E-A77F-C03860BF7923}"/>
    <cellStyle name="Normal 9 6 6" xfId="4266" xr:uid="{B67F8049-EE8D-4F4A-8C1E-2A9D0FA2F21D}"/>
    <cellStyle name="Normal 9 6 6 2" xfId="4267" xr:uid="{4B546896-6D30-416A-8103-8518240BC238}"/>
    <cellStyle name="Normal 9 6 6 2 2" xfId="5225" xr:uid="{2A61FE39-4960-448D-9A50-C60961B03469}"/>
    <cellStyle name="Normal 9 6 6 3" xfId="4268" xr:uid="{2D2ECD41-BE82-4F6F-AE94-6A7D352B3958}"/>
    <cellStyle name="Normal 9 6 6 3 2" xfId="5226" xr:uid="{873A0D8F-30FE-4213-9F9A-B3306367A0BE}"/>
    <cellStyle name="Normal 9 6 6 4" xfId="4269" xr:uid="{04317B96-44DE-4342-AA47-1CB3955CBED3}"/>
    <cellStyle name="Normal 9 6 6 4 2" xfId="5227" xr:uid="{6495C384-DB74-4842-AF46-2483C0AADE1A}"/>
    <cellStyle name="Normal 9 6 6 5" xfId="5224" xr:uid="{488E80EC-FC7F-4544-BBB1-DA3C0373CB6C}"/>
    <cellStyle name="Normal 9 6 7" xfId="4270" xr:uid="{B24BE3D3-388A-4F67-B879-2C05983BDA3E}"/>
    <cellStyle name="Normal 9 6 7 2" xfId="5228" xr:uid="{6323C70E-965F-417B-9001-F573C6D25F19}"/>
    <cellStyle name="Normal 9 6 8" xfId="4271" xr:uid="{1292C808-4F98-40CC-97E4-1344AEED4BFE}"/>
    <cellStyle name="Normal 9 6 8 2" xfId="5229" xr:uid="{E344E27C-75B7-43D7-B3BA-42887E194F3A}"/>
    <cellStyle name="Normal 9 6 9" xfId="4272" xr:uid="{9E94CD6E-ABAD-489C-AEF8-CDB1DE2A986D}"/>
    <cellStyle name="Normal 9 6 9 2" xfId="5230" xr:uid="{C439AD6C-D285-4954-B956-BD7E2724EA25}"/>
    <cellStyle name="Normal 9 7" xfId="182" xr:uid="{BBBB2A93-083C-46BD-9F28-02E1AAA10469}"/>
    <cellStyle name="Normal 9 7 2" xfId="426" xr:uid="{222631EF-5082-4D29-ABF5-1CBC3CD9A44A}"/>
    <cellStyle name="Normal 9 7 2 2" xfId="893" xr:uid="{ABA8D356-5F80-4DA9-B163-FA09B866FED6}"/>
    <cellStyle name="Normal 9 7 2 2 2" xfId="2475" xr:uid="{4971CF8B-0279-4EAB-910D-031A9D10FF2C}"/>
    <cellStyle name="Normal 9 7 2 2 2 2" xfId="2476" xr:uid="{8C1DBC40-681F-4817-95BC-194F9FF33D96}"/>
    <cellStyle name="Normal 9 7 2 2 2 2 2" xfId="5235" xr:uid="{43A08E9B-6886-4AB5-AE40-094832C9F32B}"/>
    <cellStyle name="Normal 9 7 2 2 2 3" xfId="5234" xr:uid="{BB25F2E3-4B3D-4768-93E1-9A7F8125BDF5}"/>
    <cellStyle name="Normal 9 7 2 2 3" xfId="2477" xr:uid="{EE654272-BE26-45C5-86D0-6578846355CF}"/>
    <cellStyle name="Normal 9 7 2 2 3 2" xfId="5236" xr:uid="{A75691DB-329B-4762-BD8D-8A6E6ED811C1}"/>
    <cellStyle name="Normal 9 7 2 2 4" xfId="4273" xr:uid="{EA7352BD-85D0-4EB5-B2BA-9116E57A6FBE}"/>
    <cellStyle name="Normal 9 7 2 2 4 2" xfId="5237" xr:uid="{D1286014-0892-46CF-A571-F5580C8DCEDA}"/>
    <cellStyle name="Normal 9 7 2 2 5" xfId="5233" xr:uid="{CF1B2EC3-6F22-46BF-8CBC-168A0A238343}"/>
    <cellStyle name="Normal 9 7 2 3" xfId="2478" xr:uid="{5FE5D016-E5A6-4CF6-B82D-75399409C745}"/>
    <cellStyle name="Normal 9 7 2 3 2" xfId="2479" xr:uid="{0CC769BA-C731-40B1-83C0-4DA71B49D465}"/>
    <cellStyle name="Normal 9 7 2 3 2 2" xfId="5239" xr:uid="{F8A090BB-8336-490E-937C-80BDCD8F5A53}"/>
    <cellStyle name="Normal 9 7 2 3 3" xfId="4274" xr:uid="{68027419-3D77-4BA8-B76D-F1A134DBFADE}"/>
    <cellStyle name="Normal 9 7 2 3 3 2" xfId="5240" xr:uid="{1F57CAF0-69B8-4C75-9AD3-C6BF66C6B70C}"/>
    <cellStyle name="Normal 9 7 2 3 4" xfId="4275" xr:uid="{76C9BC8A-493C-4C30-8584-24BB2F4B8179}"/>
    <cellStyle name="Normal 9 7 2 3 4 2" xfId="5241" xr:uid="{BA527145-4010-48FA-BC24-BFA3A9E91FC7}"/>
    <cellStyle name="Normal 9 7 2 3 5" xfId="5238" xr:uid="{5DE2576C-5CEF-4488-B8A4-C8234469D0A0}"/>
    <cellStyle name="Normal 9 7 2 4" xfId="2480" xr:uid="{C8D458C6-5CE7-4A90-A406-A0C2EA3DFB3E}"/>
    <cellStyle name="Normal 9 7 2 4 2" xfId="5242" xr:uid="{0E4442B5-7A7C-423B-AE90-733F79148187}"/>
    <cellStyle name="Normal 9 7 2 5" xfId="4276" xr:uid="{E6D2DC6B-AB97-4EE6-9BF0-DC9FEE554D32}"/>
    <cellStyle name="Normal 9 7 2 5 2" xfId="5243" xr:uid="{C83A6794-F85B-44D5-9E5A-AD5359E4BA99}"/>
    <cellStyle name="Normal 9 7 2 6" xfId="4277" xr:uid="{5AFB0317-AB9B-4FDE-9D66-C479A39485D8}"/>
    <cellStyle name="Normal 9 7 2 6 2" xfId="5244" xr:uid="{1E312826-170C-4E49-A050-EFCED0CC6E27}"/>
    <cellStyle name="Normal 9 7 2 7" xfId="5232" xr:uid="{B6118A86-82BE-4990-94E1-5B0B65C4ABC4}"/>
    <cellStyle name="Normal 9 7 3" xfId="894" xr:uid="{64129099-4B77-4649-8A42-F3C0A0CC4584}"/>
    <cellStyle name="Normal 9 7 3 2" xfId="2481" xr:uid="{E525702A-1514-4DB5-B7B0-FF6B91FE5FB4}"/>
    <cellStyle name="Normal 9 7 3 2 2" xfId="2482" xr:uid="{D71C88D8-4B06-446F-B77F-2EF98CB033AA}"/>
    <cellStyle name="Normal 9 7 3 2 2 2" xfId="5247" xr:uid="{4B12724A-8BBE-4DF8-93E5-EF48109D5460}"/>
    <cellStyle name="Normal 9 7 3 2 3" xfId="4278" xr:uid="{E2B4044E-C66A-4199-BE23-EA33CB2F75F2}"/>
    <cellStyle name="Normal 9 7 3 2 3 2" xfId="5248" xr:uid="{78C2C9A5-FA3A-47DF-BB7F-83AE4C5D1FDB}"/>
    <cellStyle name="Normal 9 7 3 2 4" xfId="4279" xr:uid="{DB306279-E36D-477B-9DEF-B16C290EC3DF}"/>
    <cellStyle name="Normal 9 7 3 2 4 2" xfId="5249" xr:uid="{B7B1D722-AF63-470F-8D49-75F7903E068E}"/>
    <cellStyle name="Normal 9 7 3 2 5" xfId="5246" xr:uid="{9ECEFD76-D8B7-49DB-965D-0C07F31C0ABC}"/>
    <cellStyle name="Normal 9 7 3 3" xfId="2483" xr:uid="{72FF164E-FB03-4D9C-BCAC-A3718EDBC334}"/>
    <cellStyle name="Normal 9 7 3 3 2" xfId="5250" xr:uid="{68E91898-52A0-482C-BF47-5A248E123795}"/>
    <cellStyle name="Normal 9 7 3 4" xfId="4280" xr:uid="{BD233485-B594-437B-8A11-E62B29024F3E}"/>
    <cellStyle name="Normal 9 7 3 4 2" xfId="5251" xr:uid="{7D684DFD-D2B3-45ED-94CD-EF6F426FEA41}"/>
    <cellStyle name="Normal 9 7 3 5" xfId="4281" xr:uid="{6548F3E6-ED1A-4B8D-A624-CACE53D08055}"/>
    <cellStyle name="Normal 9 7 3 5 2" xfId="5252" xr:uid="{5C6B322F-A8BC-4498-BCBF-C824E4183E8F}"/>
    <cellStyle name="Normal 9 7 3 6" xfId="5245" xr:uid="{E11B1885-B57E-40A3-910E-914226DBEA02}"/>
    <cellStyle name="Normal 9 7 4" xfId="2484" xr:uid="{387A89F3-9E39-48FF-A4AF-2011413F7E02}"/>
    <cellStyle name="Normal 9 7 4 2" xfId="2485" xr:uid="{4EAB2650-D1BE-408C-AD67-6D64A82EBDDB}"/>
    <cellStyle name="Normal 9 7 4 2 2" xfId="5254" xr:uid="{87E71945-7419-406A-A044-D9E2369BE339}"/>
    <cellStyle name="Normal 9 7 4 3" xfId="4282" xr:uid="{A49E39E0-7EAB-4154-B17D-2AC8591CFC07}"/>
    <cellStyle name="Normal 9 7 4 3 2" xfId="5255" xr:uid="{5D934916-87F2-4752-B8A7-EEA090C4068B}"/>
    <cellStyle name="Normal 9 7 4 4" xfId="4283" xr:uid="{8BC12681-86EE-4848-B15E-201B2DB7C787}"/>
    <cellStyle name="Normal 9 7 4 4 2" xfId="5256" xr:uid="{5C22D240-0BF6-4C2A-8A6C-9A32CB56FC93}"/>
    <cellStyle name="Normal 9 7 4 5" xfId="5253" xr:uid="{7262A104-D2B1-42F1-80E7-B7B9724D266B}"/>
    <cellStyle name="Normal 9 7 5" xfId="2486" xr:uid="{1B3A5118-08B7-4257-9AB7-5DF33328D035}"/>
    <cellStyle name="Normal 9 7 5 2" xfId="4284" xr:uid="{F4D12E4F-99DC-4E14-930A-BA0175407A94}"/>
    <cellStyle name="Normal 9 7 5 2 2" xfId="5258" xr:uid="{E63A8149-D81A-4E5A-8DA9-D5EB75C9EFB3}"/>
    <cellStyle name="Normal 9 7 5 3" xfId="4285" xr:uid="{E8920602-A58F-4D0E-9276-C26D082A39F3}"/>
    <cellStyle name="Normal 9 7 5 3 2" xfId="5259" xr:uid="{68C72691-5E88-476F-93BA-3A8CD1B47952}"/>
    <cellStyle name="Normal 9 7 5 4" xfId="4286" xr:uid="{3F12F7D6-42C3-43A5-B3A1-10B3132EA544}"/>
    <cellStyle name="Normal 9 7 5 4 2" xfId="5260" xr:uid="{172FC046-0337-45A2-8978-09944970438A}"/>
    <cellStyle name="Normal 9 7 5 5" xfId="5257" xr:uid="{CC64DB51-E5E9-46E9-BAD4-535B40598263}"/>
    <cellStyle name="Normal 9 7 6" xfId="4287" xr:uid="{28C05AB8-D568-4D44-9DE2-F00AE55A4FF0}"/>
    <cellStyle name="Normal 9 7 6 2" xfId="5261" xr:uid="{6D5C6A13-79E4-470F-AE31-B47872948E3F}"/>
    <cellStyle name="Normal 9 7 7" xfId="4288" xr:uid="{85674BE3-E0AF-47D4-B25D-5358F7B8A9F7}"/>
    <cellStyle name="Normal 9 7 7 2" xfId="5262" xr:uid="{CC2076E1-2475-4477-80C2-EBA8E6DD790A}"/>
    <cellStyle name="Normal 9 7 8" xfId="4289" xr:uid="{D8713962-868F-443F-9F74-E224F4F8C44B}"/>
    <cellStyle name="Normal 9 7 8 2" xfId="5263" xr:uid="{35FD11C5-926A-4CB9-A012-F5544BCB9212}"/>
    <cellStyle name="Normal 9 7 9" xfId="5231" xr:uid="{BD0E8318-494D-4506-A9AB-A59BB759C2C9}"/>
    <cellStyle name="Normal 9 8" xfId="427" xr:uid="{09913BD7-AC67-4867-98DA-4785F1A330AF}"/>
    <cellStyle name="Normal 9 8 2" xfId="895" xr:uid="{8AC51D86-7369-4ECB-A37C-23D0CCB17CFE}"/>
    <cellStyle name="Normal 9 8 2 2" xfId="896" xr:uid="{9BB12EC1-BE55-4C88-85B6-A2BAE96E72C6}"/>
    <cellStyle name="Normal 9 8 2 2 2" xfId="2487" xr:uid="{0A1539ED-804B-48B0-B309-5E3E0E17770F}"/>
    <cellStyle name="Normal 9 8 2 2 2 2" xfId="5267" xr:uid="{A400755B-0902-40C8-8F71-7AD55734C169}"/>
    <cellStyle name="Normal 9 8 2 2 3" xfId="4290" xr:uid="{DA80B78C-34B7-425F-8D72-3290BA0C2B53}"/>
    <cellStyle name="Normal 9 8 2 2 3 2" xfId="5268" xr:uid="{E76BBBBD-57B6-40C5-8E46-676D0948ED57}"/>
    <cellStyle name="Normal 9 8 2 2 4" xfId="4291" xr:uid="{937B1989-735A-479B-AAD0-42BAE502A48E}"/>
    <cellStyle name="Normal 9 8 2 2 4 2" xfId="5269" xr:uid="{D6862BAD-D18C-4917-98DE-048483E8D6EA}"/>
    <cellStyle name="Normal 9 8 2 2 5" xfId="5266" xr:uid="{68F41F98-3A0B-4FA0-B63E-A699FD307588}"/>
    <cellStyle name="Normal 9 8 2 3" xfId="2488" xr:uid="{0E9FB50C-DBB3-4564-B068-780A52B346C6}"/>
    <cellStyle name="Normal 9 8 2 3 2" xfId="5270" xr:uid="{58D72C16-9D29-48B1-A6A5-E2AF751172EE}"/>
    <cellStyle name="Normal 9 8 2 4" xfId="4292" xr:uid="{2EA3BE8C-02BA-4545-B639-E1CACE6A07BA}"/>
    <cellStyle name="Normal 9 8 2 4 2" xfId="5271" xr:uid="{703AD6F0-6401-4EE4-9159-AFC8B6AE85E7}"/>
    <cellStyle name="Normal 9 8 2 5" xfId="4293" xr:uid="{F2FF75D7-81E6-441B-8236-09AA919B7E96}"/>
    <cellStyle name="Normal 9 8 2 5 2" xfId="5272" xr:uid="{574A15A8-5AB3-490F-80D3-145BC325DF38}"/>
    <cellStyle name="Normal 9 8 2 6" xfId="5265" xr:uid="{E11F5567-2A88-486F-9A71-F3C561C4EE38}"/>
    <cellStyle name="Normal 9 8 3" xfId="897" xr:uid="{E928F10A-8A0C-4BFF-8809-03BF0764312A}"/>
    <cellStyle name="Normal 9 8 3 2" xfId="2489" xr:uid="{AECCCC12-5568-4656-BCDB-C992FE411C70}"/>
    <cellStyle name="Normal 9 8 3 2 2" xfId="5274" xr:uid="{3A6202BD-CA17-48D9-867C-E25752A54948}"/>
    <cellStyle name="Normal 9 8 3 3" xfId="4294" xr:uid="{9A601B72-0CBC-41A4-87EF-6FF863B4C4CF}"/>
    <cellStyle name="Normal 9 8 3 3 2" xfId="5275" xr:uid="{600A05A9-5A22-411E-AE86-7B18AAF46160}"/>
    <cellStyle name="Normal 9 8 3 4" xfId="4295" xr:uid="{9DD0FC4E-4512-4364-A3DD-DB5D952AE7C2}"/>
    <cellStyle name="Normal 9 8 3 4 2" xfId="5276" xr:uid="{C884492B-8C9F-44B6-B738-9B8C4C7516B2}"/>
    <cellStyle name="Normal 9 8 3 5" xfId="5273" xr:uid="{ABEDF4B0-A228-40D5-880A-288987E7A015}"/>
    <cellStyle name="Normal 9 8 4" xfId="2490" xr:uid="{61DF17D7-BC2C-48B7-990A-AEE705C96A9C}"/>
    <cellStyle name="Normal 9 8 4 2" xfId="4296" xr:uid="{20373D45-05D4-4337-861B-D4F17720CF01}"/>
    <cellStyle name="Normal 9 8 4 2 2" xfId="5278" xr:uid="{4DD2E2D3-AECD-4182-88DB-C0A12E616593}"/>
    <cellStyle name="Normal 9 8 4 3" xfId="4297" xr:uid="{71E36FBB-8AEF-4B5B-A838-5971BC0BD815}"/>
    <cellStyle name="Normal 9 8 4 3 2" xfId="5279" xr:uid="{FF9A0133-C407-48D1-85FF-B7084ECB557E}"/>
    <cellStyle name="Normal 9 8 4 4" xfId="4298" xr:uid="{B70B2FE7-79CB-43FD-B137-B78B2F608E8E}"/>
    <cellStyle name="Normal 9 8 4 4 2" xfId="5280" xr:uid="{0EA0F114-C1C2-4D2D-8D38-6495A353FA57}"/>
    <cellStyle name="Normal 9 8 4 5" xfId="5277" xr:uid="{9DAC6417-38C1-4BAC-BA9E-0997F2579895}"/>
    <cellStyle name="Normal 9 8 5" xfId="4299" xr:uid="{613F234F-3E30-4D38-8AF5-84FA1DDAD795}"/>
    <cellStyle name="Normal 9 8 5 2" xfId="5281" xr:uid="{9C364D43-A0BC-4389-817F-FE82DC8F5370}"/>
    <cellStyle name="Normal 9 8 6" xfId="4300" xr:uid="{1A717452-F357-4D22-87C5-2FDEC8FEF0B9}"/>
    <cellStyle name="Normal 9 8 6 2" xfId="5282" xr:uid="{67B66124-99C4-44A1-9252-30B0E25F9435}"/>
    <cellStyle name="Normal 9 8 7" xfId="4301" xr:uid="{C7DEB550-969A-4508-A98F-0AC54C4EB838}"/>
    <cellStyle name="Normal 9 8 7 2" xfId="5283" xr:uid="{47BC9364-6A82-46AD-9BB5-15C2101914E1}"/>
    <cellStyle name="Normal 9 8 8" xfId="5264" xr:uid="{17DFCCF2-3C1B-4CD6-B911-839AB133F6D1}"/>
    <cellStyle name="Normal 9 9" xfId="428" xr:uid="{50ED476D-B02C-42E5-B471-E097903DB5FC}"/>
    <cellStyle name="Normal 9 9 2" xfId="898" xr:uid="{AF035270-C715-4DFB-98F0-0192CDAD59FC}"/>
    <cellStyle name="Normal 9 9 2 2" xfId="2491" xr:uid="{2C3A1BBE-F5F9-4B4E-8F8B-5FE3A997C544}"/>
    <cellStyle name="Normal 9 9 2 2 2" xfId="5286" xr:uid="{EAB97407-7154-42D5-9427-93DF7E7E2FBF}"/>
    <cellStyle name="Normal 9 9 2 3" xfId="4302" xr:uid="{70A46E81-E92B-45B1-82C8-09BA2ED2D318}"/>
    <cellStyle name="Normal 9 9 2 3 2" xfId="5287" xr:uid="{97A4ED95-5A15-49AB-9BB4-AD65BF8C8491}"/>
    <cellStyle name="Normal 9 9 2 4" xfId="4303" xr:uid="{CC9597AA-8A7A-4724-84FC-2E50A161969D}"/>
    <cellStyle name="Normal 9 9 2 4 2" xfId="5288" xr:uid="{D7A0E468-BDEE-4D9F-B37F-D8D2ACF79D31}"/>
    <cellStyle name="Normal 9 9 2 5" xfId="5285" xr:uid="{E8E8EE03-8F3B-41B2-B7CB-D34C3D12E52F}"/>
    <cellStyle name="Normal 9 9 3" xfId="2492" xr:uid="{58BF69BB-61FC-4E76-A4BF-2E3229BCEA23}"/>
    <cellStyle name="Normal 9 9 3 2" xfId="4304" xr:uid="{24A26802-C186-495E-9733-EBF91DCCDBC8}"/>
    <cellStyle name="Normal 9 9 3 2 2" xfId="5290" xr:uid="{4A699DB5-A30B-4145-B990-330EEF32EDF0}"/>
    <cellStyle name="Normal 9 9 3 3" xfId="4305" xr:uid="{D31EC900-716D-430C-9016-E0FADDB8D4D9}"/>
    <cellStyle name="Normal 9 9 3 3 2" xfId="5291" xr:uid="{902235D2-7F24-4687-8B2D-E90DBA888335}"/>
    <cellStyle name="Normal 9 9 3 4" xfId="4306" xr:uid="{267FCB78-3F71-4C14-AB92-01AE007661FD}"/>
    <cellStyle name="Normal 9 9 3 4 2" xfId="5292" xr:uid="{3815EE1C-8D24-4F89-8396-E2EEAA461322}"/>
    <cellStyle name="Normal 9 9 3 5" xfId="5289" xr:uid="{FC2E6E5D-4750-4521-B116-FED5BB99275B}"/>
    <cellStyle name="Normal 9 9 4" xfId="4307" xr:uid="{B14F998B-FC54-4927-9B56-D15CA2FCBAAD}"/>
    <cellStyle name="Normal 9 9 4 2" xfId="5293" xr:uid="{F7D764CD-1479-49D8-AF3F-70603E794D41}"/>
    <cellStyle name="Normal 9 9 5" xfId="4308" xr:uid="{C47221E9-819F-4256-99B8-87E08DAF2297}"/>
    <cellStyle name="Normal 9 9 5 2" xfId="5294" xr:uid="{C70768F3-2CFD-49C4-A116-3B218AE68A3D}"/>
    <cellStyle name="Normal 9 9 6" xfId="4309" xr:uid="{18C4420C-121B-44F1-8AF1-01A23C879D00}"/>
    <cellStyle name="Normal 9 9 6 2" xfId="5295" xr:uid="{DA09F5F8-0DC7-4B37-9EC6-5DC1E09259D2}"/>
    <cellStyle name="Normal 9 9 7" xfId="5284" xr:uid="{3ED66DEE-FF6A-45DF-A24C-6002EDE74A9A}"/>
    <cellStyle name="Percent 2" xfId="183" xr:uid="{CD880499-94F5-4625-AEBE-273685FFEA5F}"/>
    <cellStyle name="Percent 2 2" xfId="5296" xr:uid="{DA463CBD-3E73-4222-ABA6-0953783521CE}"/>
    <cellStyle name="Гиперссылка 2" xfId="4" xr:uid="{49BAA0F8-B3D3-41B5-87DD-435502328B29}"/>
    <cellStyle name="Гиперссылка 2 2" xfId="5297" xr:uid="{91EB7085-B88C-44B2-AC91-C296191052DB}"/>
    <cellStyle name="Обычный 2" xfId="1" xr:uid="{A3CD5D5E-4502-4158-8112-08CDD679ACF5}"/>
    <cellStyle name="Обычный 2 2" xfId="5" xr:uid="{D19F253E-EE9B-4476-9D91-2EE3A6D7A3DC}"/>
    <cellStyle name="Обычный 2 2 2" xfId="5299" xr:uid="{891C9D06-E701-4672-BCC5-85C85BEDAF74}"/>
    <cellStyle name="Обычный 2 3" xfId="5298" xr:uid="{60DFD3A9-F1DE-48F9-B61A-AC99FFC251A1}"/>
    <cellStyle name="常规_Sheet1_1" xfId="4411" xr:uid="{86DFB6A5-D408-421E-9456-1313BEDA4F1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7" t="s">
        <v>2</v>
      </c>
      <c r="C8" s="94"/>
      <c r="D8" s="94"/>
      <c r="E8" s="94"/>
      <c r="F8" s="94"/>
      <c r="G8" s="95"/>
    </row>
    <row r="9" spans="2:7" ht="14.25">
      <c r="B9" s="15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1"/>
  <sheetViews>
    <sheetView tabSelected="1" topLeftCell="A124" zoomScale="90" zoomScaleNormal="90" workbookViewId="0">
      <selection activeCell="I128" sqref="I1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720</v>
      </c>
      <c r="C10" s="132"/>
      <c r="D10" s="132"/>
      <c r="E10" s="132"/>
      <c r="F10" s="127"/>
      <c r="G10" s="128"/>
      <c r="H10" s="128" t="s">
        <v>720</v>
      </c>
      <c r="I10" s="132"/>
      <c r="J10" s="160">
        <v>52822</v>
      </c>
      <c r="K10" s="127"/>
    </row>
    <row r="11" spans="1:11">
      <c r="A11" s="126"/>
      <c r="B11" s="126" t="s">
        <v>721</v>
      </c>
      <c r="C11" s="132"/>
      <c r="D11" s="132"/>
      <c r="E11" s="132"/>
      <c r="F11" s="127"/>
      <c r="G11" s="128"/>
      <c r="H11" s="128" t="s">
        <v>721</v>
      </c>
      <c r="I11" s="132"/>
      <c r="J11" s="161"/>
      <c r="K11" s="127"/>
    </row>
    <row r="12" spans="1:11">
      <c r="A12" s="126"/>
      <c r="B12" s="126" t="s">
        <v>722</v>
      </c>
      <c r="C12" s="132"/>
      <c r="D12" s="132"/>
      <c r="E12" s="132"/>
      <c r="F12" s="127"/>
      <c r="G12" s="128"/>
      <c r="H12" s="128" t="s">
        <v>722</v>
      </c>
      <c r="I12" s="132"/>
      <c r="J12" s="132"/>
      <c r="K12" s="127"/>
    </row>
    <row r="13" spans="1:11">
      <c r="A13" s="126"/>
      <c r="B13" s="126" t="s">
        <v>723</v>
      </c>
      <c r="C13" s="132"/>
      <c r="D13" s="132"/>
      <c r="E13" s="132"/>
      <c r="F13" s="127"/>
      <c r="G13" s="128"/>
      <c r="H13" s="128" t="s">
        <v>723</v>
      </c>
      <c r="I13" s="132"/>
      <c r="J13" s="111" t="s">
        <v>16</v>
      </c>
      <c r="K13" s="127"/>
    </row>
    <row r="14" spans="1:11" ht="15" customHeight="1">
      <c r="A14" s="126"/>
      <c r="B14" s="126" t="s">
        <v>157</v>
      </c>
      <c r="C14" s="132"/>
      <c r="D14" s="132"/>
      <c r="E14" s="132"/>
      <c r="F14" s="127"/>
      <c r="G14" s="128"/>
      <c r="H14" s="128" t="s">
        <v>157</v>
      </c>
      <c r="I14" s="132"/>
      <c r="J14" s="162">
        <v>45301</v>
      </c>
      <c r="K14" s="127"/>
    </row>
    <row r="15" spans="1:11" ht="15" customHeight="1">
      <c r="A15" s="126"/>
      <c r="B15" s="6" t="s">
        <v>11</v>
      </c>
      <c r="C15" s="7"/>
      <c r="D15" s="7"/>
      <c r="E15" s="7"/>
      <c r="F15" s="8"/>
      <c r="G15" s="128"/>
      <c r="H15" s="9" t="s">
        <v>11</v>
      </c>
      <c r="I15" s="132"/>
      <c r="J15" s="163"/>
      <c r="K15" s="127"/>
    </row>
    <row r="16" spans="1:11" ht="15" customHeight="1">
      <c r="A16" s="126"/>
      <c r="B16" s="132"/>
      <c r="C16" s="132"/>
      <c r="D16" s="132"/>
      <c r="E16" s="132"/>
      <c r="F16" s="132"/>
      <c r="G16" s="132"/>
      <c r="H16" s="132"/>
      <c r="I16" s="136" t="s">
        <v>147</v>
      </c>
      <c r="J16" s="142">
        <v>41319</v>
      </c>
      <c r="K16" s="127"/>
    </row>
    <row r="17" spans="1:11">
      <c r="A17" s="126"/>
      <c r="B17" s="132" t="s">
        <v>724</v>
      </c>
      <c r="C17" s="132"/>
      <c r="D17" s="132"/>
      <c r="E17" s="132"/>
      <c r="F17" s="132"/>
      <c r="G17" s="132"/>
      <c r="H17" s="132"/>
      <c r="I17" s="136" t="s">
        <v>148</v>
      </c>
      <c r="J17" s="142" t="s">
        <v>872</v>
      </c>
      <c r="K17" s="127"/>
    </row>
    <row r="18" spans="1:11" ht="18">
      <c r="A18" s="126"/>
      <c r="B18" s="132" t="s">
        <v>725</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4" t="s">
        <v>207</v>
      </c>
      <c r="G20" s="165"/>
      <c r="H20" s="112" t="s">
        <v>174</v>
      </c>
      <c r="I20" s="112" t="s">
        <v>208</v>
      </c>
      <c r="J20" s="112" t="s">
        <v>26</v>
      </c>
      <c r="K20" s="127"/>
    </row>
    <row r="21" spans="1:11">
      <c r="A21" s="126"/>
      <c r="B21" s="117"/>
      <c r="C21" s="117"/>
      <c r="D21" s="118"/>
      <c r="E21" s="118"/>
      <c r="F21" s="166"/>
      <c r="G21" s="167"/>
      <c r="H21" s="117" t="s">
        <v>146</v>
      </c>
      <c r="I21" s="117"/>
      <c r="J21" s="117"/>
      <c r="K21" s="127"/>
    </row>
    <row r="22" spans="1:11">
      <c r="A22" s="126"/>
      <c r="B22" s="119">
        <v>2</v>
      </c>
      <c r="C22" s="10" t="s">
        <v>726</v>
      </c>
      <c r="D22" s="130" t="s">
        <v>838</v>
      </c>
      <c r="E22" s="130" t="s">
        <v>719</v>
      </c>
      <c r="F22" s="158" t="s">
        <v>279</v>
      </c>
      <c r="G22" s="159"/>
      <c r="H22" s="11" t="s">
        <v>727</v>
      </c>
      <c r="I22" s="14">
        <v>30.5</v>
      </c>
      <c r="J22" s="121">
        <f t="shared" ref="J22:J53" si="0">I22*B22</f>
        <v>61</v>
      </c>
      <c r="K22" s="127"/>
    </row>
    <row r="23" spans="1:11">
      <c r="A23" s="126"/>
      <c r="B23" s="119">
        <v>2</v>
      </c>
      <c r="C23" s="10" t="s">
        <v>726</v>
      </c>
      <c r="D23" s="130" t="s">
        <v>838</v>
      </c>
      <c r="E23" s="130" t="s">
        <v>719</v>
      </c>
      <c r="F23" s="158" t="s">
        <v>589</v>
      </c>
      <c r="G23" s="159"/>
      <c r="H23" s="11" t="s">
        <v>727</v>
      </c>
      <c r="I23" s="14">
        <v>30.5</v>
      </c>
      <c r="J23" s="121">
        <f t="shared" si="0"/>
        <v>61</v>
      </c>
      <c r="K23" s="127"/>
    </row>
    <row r="24" spans="1:11" ht="24">
      <c r="A24" s="126"/>
      <c r="B24" s="119">
        <v>1</v>
      </c>
      <c r="C24" s="10" t="s">
        <v>728</v>
      </c>
      <c r="D24" s="130" t="s">
        <v>728</v>
      </c>
      <c r="E24" s="130" t="s">
        <v>112</v>
      </c>
      <c r="F24" s="158"/>
      <c r="G24" s="159"/>
      <c r="H24" s="11" t="s">
        <v>729</v>
      </c>
      <c r="I24" s="14">
        <v>11.78</v>
      </c>
      <c r="J24" s="121">
        <f t="shared" si="0"/>
        <v>11.78</v>
      </c>
      <c r="K24" s="127"/>
    </row>
    <row r="25" spans="1:11" ht="24">
      <c r="A25" s="126"/>
      <c r="B25" s="119">
        <v>1</v>
      </c>
      <c r="C25" s="10" t="s">
        <v>728</v>
      </c>
      <c r="D25" s="130" t="s">
        <v>728</v>
      </c>
      <c r="E25" s="130" t="s">
        <v>216</v>
      </c>
      <c r="F25" s="158"/>
      <c r="G25" s="159"/>
      <c r="H25" s="11" t="s">
        <v>729</v>
      </c>
      <c r="I25" s="14">
        <v>11.78</v>
      </c>
      <c r="J25" s="121">
        <f t="shared" si="0"/>
        <v>11.78</v>
      </c>
      <c r="K25" s="127"/>
    </row>
    <row r="26" spans="1:11" ht="24">
      <c r="A26" s="126"/>
      <c r="B26" s="119">
        <v>1</v>
      </c>
      <c r="C26" s="10" t="s">
        <v>728</v>
      </c>
      <c r="D26" s="130" t="s">
        <v>728</v>
      </c>
      <c r="E26" s="130" t="s">
        <v>218</v>
      </c>
      <c r="F26" s="158"/>
      <c r="G26" s="159"/>
      <c r="H26" s="11" t="s">
        <v>729</v>
      </c>
      <c r="I26" s="14">
        <v>11.78</v>
      </c>
      <c r="J26" s="121">
        <f t="shared" si="0"/>
        <v>11.78</v>
      </c>
      <c r="K26" s="127"/>
    </row>
    <row r="27" spans="1:11">
      <c r="A27" s="126"/>
      <c r="B27" s="119">
        <v>12</v>
      </c>
      <c r="C27" s="10" t="s">
        <v>730</v>
      </c>
      <c r="D27" s="130" t="s">
        <v>839</v>
      </c>
      <c r="E27" s="130" t="s">
        <v>718</v>
      </c>
      <c r="F27" s="158" t="s">
        <v>279</v>
      </c>
      <c r="G27" s="159"/>
      <c r="H27" s="11" t="s">
        <v>731</v>
      </c>
      <c r="I27" s="14">
        <v>18.02</v>
      </c>
      <c r="J27" s="121">
        <f t="shared" si="0"/>
        <v>216.24</v>
      </c>
      <c r="K27" s="127"/>
    </row>
    <row r="28" spans="1:11" ht="24">
      <c r="A28" s="126"/>
      <c r="B28" s="119">
        <v>3</v>
      </c>
      <c r="C28" s="10" t="s">
        <v>732</v>
      </c>
      <c r="D28" s="130" t="s">
        <v>732</v>
      </c>
      <c r="E28" s="130" t="s">
        <v>733</v>
      </c>
      <c r="F28" s="158" t="s">
        <v>28</v>
      </c>
      <c r="G28" s="159"/>
      <c r="H28" s="11" t="s">
        <v>734</v>
      </c>
      <c r="I28" s="14">
        <v>6.59</v>
      </c>
      <c r="J28" s="121">
        <f t="shared" si="0"/>
        <v>19.77</v>
      </c>
      <c r="K28" s="127"/>
    </row>
    <row r="29" spans="1:11" ht="24">
      <c r="A29" s="126"/>
      <c r="B29" s="119">
        <v>3</v>
      </c>
      <c r="C29" s="10" t="s">
        <v>732</v>
      </c>
      <c r="D29" s="130" t="s">
        <v>732</v>
      </c>
      <c r="E29" s="130" t="s">
        <v>733</v>
      </c>
      <c r="F29" s="158" t="s">
        <v>30</v>
      </c>
      <c r="G29" s="159"/>
      <c r="H29" s="11" t="s">
        <v>734</v>
      </c>
      <c r="I29" s="14">
        <v>6.59</v>
      </c>
      <c r="J29" s="121">
        <f t="shared" si="0"/>
        <v>19.77</v>
      </c>
      <c r="K29" s="127"/>
    </row>
    <row r="30" spans="1:11">
      <c r="A30" s="126"/>
      <c r="B30" s="119">
        <v>3</v>
      </c>
      <c r="C30" s="10" t="s">
        <v>735</v>
      </c>
      <c r="D30" s="130" t="s">
        <v>735</v>
      </c>
      <c r="E30" s="130" t="s">
        <v>28</v>
      </c>
      <c r="F30" s="158"/>
      <c r="G30" s="159"/>
      <c r="H30" s="11" t="s">
        <v>736</v>
      </c>
      <c r="I30" s="14">
        <v>13.52</v>
      </c>
      <c r="J30" s="121">
        <f t="shared" si="0"/>
        <v>40.56</v>
      </c>
      <c r="K30" s="127"/>
    </row>
    <row r="31" spans="1:11">
      <c r="A31" s="126"/>
      <c r="B31" s="119">
        <v>6</v>
      </c>
      <c r="C31" s="10" t="s">
        <v>735</v>
      </c>
      <c r="D31" s="130" t="s">
        <v>735</v>
      </c>
      <c r="E31" s="130" t="s">
        <v>30</v>
      </c>
      <c r="F31" s="158"/>
      <c r="G31" s="159"/>
      <c r="H31" s="11" t="s">
        <v>736</v>
      </c>
      <c r="I31" s="14">
        <v>13.52</v>
      </c>
      <c r="J31" s="121">
        <f t="shared" si="0"/>
        <v>81.12</v>
      </c>
      <c r="K31" s="127"/>
    </row>
    <row r="32" spans="1:11">
      <c r="A32" s="126"/>
      <c r="B32" s="119">
        <v>3</v>
      </c>
      <c r="C32" s="10" t="s">
        <v>735</v>
      </c>
      <c r="D32" s="130" t="s">
        <v>735</v>
      </c>
      <c r="E32" s="130" t="s">
        <v>31</v>
      </c>
      <c r="F32" s="158"/>
      <c r="G32" s="159"/>
      <c r="H32" s="11" t="s">
        <v>736</v>
      </c>
      <c r="I32" s="14">
        <v>13.52</v>
      </c>
      <c r="J32" s="121">
        <f t="shared" si="0"/>
        <v>40.56</v>
      </c>
      <c r="K32" s="127"/>
    </row>
    <row r="33" spans="1:11">
      <c r="A33" s="126"/>
      <c r="B33" s="119">
        <v>6</v>
      </c>
      <c r="C33" s="10" t="s">
        <v>109</v>
      </c>
      <c r="D33" s="130" t="s">
        <v>109</v>
      </c>
      <c r="E33" s="130" t="s">
        <v>30</v>
      </c>
      <c r="F33" s="158"/>
      <c r="G33" s="159"/>
      <c r="H33" s="11" t="s">
        <v>737</v>
      </c>
      <c r="I33" s="14">
        <v>5.55</v>
      </c>
      <c r="J33" s="121">
        <f t="shared" si="0"/>
        <v>33.299999999999997</v>
      </c>
      <c r="K33" s="127"/>
    </row>
    <row r="34" spans="1:11">
      <c r="A34" s="126"/>
      <c r="B34" s="119">
        <v>29</v>
      </c>
      <c r="C34" s="10" t="s">
        <v>738</v>
      </c>
      <c r="D34" s="130" t="s">
        <v>738</v>
      </c>
      <c r="E34" s="130" t="s">
        <v>28</v>
      </c>
      <c r="F34" s="158"/>
      <c r="G34" s="159"/>
      <c r="H34" s="11" t="s">
        <v>739</v>
      </c>
      <c r="I34" s="14">
        <v>6.93</v>
      </c>
      <c r="J34" s="121">
        <f t="shared" si="0"/>
        <v>200.97</v>
      </c>
      <c r="K34" s="127"/>
    </row>
    <row r="35" spans="1:11">
      <c r="A35" s="126"/>
      <c r="B35" s="119">
        <v>35</v>
      </c>
      <c r="C35" s="10" t="s">
        <v>738</v>
      </c>
      <c r="D35" s="130" t="s">
        <v>738</v>
      </c>
      <c r="E35" s="130" t="s">
        <v>30</v>
      </c>
      <c r="F35" s="158"/>
      <c r="G35" s="159"/>
      <c r="H35" s="11" t="s">
        <v>739</v>
      </c>
      <c r="I35" s="14">
        <v>6.93</v>
      </c>
      <c r="J35" s="121">
        <f t="shared" si="0"/>
        <v>242.54999999999998</v>
      </c>
      <c r="K35" s="127"/>
    </row>
    <row r="36" spans="1:11" ht="24">
      <c r="A36" s="126"/>
      <c r="B36" s="119">
        <v>6</v>
      </c>
      <c r="C36" s="10" t="s">
        <v>740</v>
      </c>
      <c r="D36" s="130" t="s">
        <v>740</v>
      </c>
      <c r="E36" s="130" t="s">
        <v>28</v>
      </c>
      <c r="F36" s="158" t="s">
        <v>279</v>
      </c>
      <c r="G36" s="159"/>
      <c r="H36" s="11" t="s">
        <v>741</v>
      </c>
      <c r="I36" s="14">
        <v>20.45</v>
      </c>
      <c r="J36" s="121">
        <f t="shared" si="0"/>
        <v>122.69999999999999</v>
      </c>
      <c r="K36" s="127"/>
    </row>
    <row r="37" spans="1:11" ht="24">
      <c r="A37" s="126"/>
      <c r="B37" s="119">
        <v>5</v>
      </c>
      <c r="C37" s="10" t="s">
        <v>742</v>
      </c>
      <c r="D37" s="130" t="s">
        <v>742</v>
      </c>
      <c r="E37" s="130" t="s">
        <v>28</v>
      </c>
      <c r="F37" s="158"/>
      <c r="G37" s="159"/>
      <c r="H37" s="11" t="s">
        <v>743</v>
      </c>
      <c r="I37" s="14">
        <v>20.45</v>
      </c>
      <c r="J37" s="121">
        <f t="shared" si="0"/>
        <v>102.25</v>
      </c>
      <c r="K37" s="127"/>
    </row>
    <row r="38" spans="1:11" ht="24">
      <c r="A38" s="126"/>
      <c r="B38" s="119">
        <v>3</v>
      </c>
      <c r="C38" s="10" t="s">
        <v>742</v>
      </c>
      <c r="D38" s="130" t="s">
        <v>742</v>
      </c>
      <c r="E38" s="130" t="s">
        <v>30</v>
      </c>
      <c r="F38" s="158"/>
      <c r="G38" s="159"/>
      <c r="H38" s="11" t="s">
        <v>743</v>
      </c>
      <c r="I38" s="14">
        <v>20.45</v>
      </c>
      <c r="J38" s="121">
        <f t="shared" si="0"/>
        <v>61.349999999999994</v>
      </c>
      <c r="K38" s="127"/>
    </row>
    <row r="39" spans="1:11" ht="24">
      <c r="A39" s="126"/>
      <c r="B39" s="119">
        <v>3</v>
      </c>
      <c r="C39" s="10" t="s">
        <v>742</v>
      </c>
      <c r="D39" s="130" t="s">
        <v>742</v>
      </c>
      <c r="E39" s="130" t="s">
        <v>31</v>
      </c>
      <c r="F39" s="158"/>
      <c r="G39" s="159"/>
      <c r="H39" s="11" t="s">
        <v>743</v>
      </c>
      <c r="I39" s="14">
        <v>20.45</v>
      </c>
      <c r="J39" s="121">
        <f t="shared" si="0"/>
        <v>61.349999999999994</v>
      </c>
      <c r="K39" s="127"/>
    </row>
    <row r="40" spans="1:11" ht="24">
      <c r="A40" s="126"/>
      <c r="B40" s="119">
        <v>2</v>
      </c>
      <c r="C40" s="10" t="s">
        <v>744</v>
      </c>
      <c r="D40" s="130" t="s">
        <v>744</v>
      </c>
      <c r="E40" s="130" t="s">
        <v>42</v>
      </c>
      <c r="F40" s="158" t="s">
        <v>679</v>
      </c>
      <c r="G40" s="159"/>
      <c r="H40" s="11" t="s">
        <v>745</v>
      </c>
      <c r="I40" s="14">
        <v>25.65</v>
      </c>
      <c r="J40" s="121">
        <f t="shared" si="0"/>
        <v>51.3</v>
      </c>
      <c r="K40" s="127"/>
    </row>
    <row r="41" spans="1:11" ht="24">
      <c r="A41" s="126"/>
      <c r="B41" s="119">
        <v>3</v>
      </c>
      <c r="C41" s="10" t="s">
        <v>746</v>
      </c>
      <c r="D41" s="130" t="s">
        <v>746</v>
      </c>
      <c r="E41" s="130" t="s">
        <v>30</v>
      </c>
      <c r="F41" s="158"/>
      <c r="G41" s="159"/>
      <c r="H41" s="11" t="s">
        <v>747</v>
      </c>
      <c r="I41" s="14">
        <v>6.59</v>
      </c>
      <c r="J41" s="121">
        <f t="shared" si="0"/>
        <v>19.77</v>
      </c>
      <c r="K41" s="127"/>
    </row>
    <row r="42" spans="1:11" ht="24">
      <c r="A42" s="126"/>
      <c r="B42" s="119">
        <v>3</v>
      </c>
      <c r="C42" s="10" t="s">
        <v>746</v>
      </c>
      <c r="D42" s="130" t="s">
        <v>746</v>
      </c>
      <c r="E42" s="130" t="s">
        <v>31</v>
      </c>
      <c r="F42" s="158"/>
      <c r="G42" s="159"/>
      <c r="H42" s="11" t="s">
        <v>747</v>
      </c>
      <c r="I42" s="14">
        <v>6.59</v>
      </c>
      <c r="J42" s="121">
        <f t="shared" si="0"/>
        <v>19.77</v>
      </c>
      <c r="K42" s="127"/>
    </row>
    <row r="43" spans="1:11" ht="24">
      <c r="A43" s="126"/>
      <c r="B43" s="119">
        <v>5</v>
      </c>
      <c r="C43" s="10" t="s">
        <v>746</v>
      </c>
      <c r="D43" s="130" t="s">
        <v>746</v>
      </c>
      <c r="E43" s="130" t="s">
        <v>32</v>
      </c>
      <c r="F43" s="158"/>
      <c r="G43" s="159"/>
      <c r="H43" s="11" t="s">
        <v>747</v>
      </c>
      <c r="I43" s="14">
        <v>6.59</v>
      </c>
      <c r="J43" s="121">
        <f t="shared" si="0"/>
        <v>32.950000000000003</v>
      </c>
      <c r="K43" s="127"/>
    </row>
    <row r="44" spans="1:11" ht="24">
      <c r="A44" s="126"/>
      <c r="B44" s="119">
        <v>5</v>
      </c>
      <c r="C44" s="10" t="s">
        <v>748</v>
      </c>
      <c r="D44" s="130" t="s">
        <v>748</v>
      </c>
      <c r="E44" s="130" t="s">
        <v>31</v>
      </c>
      <c r="F44" s="158"/>
      <c r="G44" s="159"/>
      <c r="H44" s="11" t="s">
        <v>749</v>
      </c>
      <c r="I44" s="14">
        <v>6.59</v>
      </c>
      <c r="J44" s="121">
        <f t="shared" si="0"/>
        <v>32.950000000000003</v>
      </c>
      <c r="K44" s="127"/>
    </row>
    <row r="45" spans="1:11" ht="24">
      <c r="A45" s="126"/>
      <c r="B45" s="119">
        <v>3</v>
      </c>
      <c r="C45" s="10" t="s">
        <v>668</v>
      </c>
      <c r="D45" s="130" t="s">
        <v>668</v>
      </c>
      <c r="E45" s="130" t="s">
        <v>28</v>
      </c>
      <c r="F45" s="158" t="s">
        <v>112</v>
      </c>
      <c r="G45" s="159"/>
      <c r="H45" s="11" t="s">
        <v>750</v>
      </c>
      <c r="I45" s="14">
        <v>29.81</v>
      </c>
      <c r="J45" s="121">
        <f t="shared" si="0"/>
        <v>89.429999999999993</v>
      </c>
      <c r="K45" s="127"/>
    </row>
    <row r="46" spans="1:11" ht="24">
      <c r="A46" s="126"/>
      <c r="B46" s="119">
        <v>1</v>
      </c>
      <c r="C46" s="10" t="s">
        <v>668</v>
      </c>
      <c r="D46" s="130" t="s">
        <v>668</v>
      </c>
      <c r="E46" s="130" t="s">
        <v>28</v>
      </c>
      <c r="F46" s="158" t="s">
        <v>220</v>
      </c>
      <c r="G46" s="159"/>
      <c r="H46" s="11" t="s">
        <v>750</v>
      </c>
      <c r="I46" s="14">
        <v>29.81</v>
      </c>
      <c r="J46" s="121">
        <f t="shared" si="0"/>
        <v>29.81</v>
      </c>
      <c r="K46" s="127"/>
    </row>
    <row r="47" spans="1:11" ht="24">
      <c r="A47" s="126"/>
      <c r="B47" s="119">
        <v>2</v>
      </c>
      <c r="C47" s="10" t="s">
        <v>668</v>
      </c>
      <c r="D47" s="130" t="s">
        <v>668</v>
      </c>
      <c r="E47" s="130" t="s">
        <v>28</v>
      </c>
      <c r="F47" s="158" t="s">
        <v>274</v>
      </c>
      <c r="G47" s="159"/>
      <c r="H47" s="11" t="s">
        <v>750</v>
      </c>
      <c r="I47" s="14">
        <v>29.81</v>
      </c>
      <c r="J47" s="121">
        <f t="shared" si="0"/>
        <v>59.62</v>
      </c>
      <c r="K47" s="127"/>
    </row>
    <row r="48" spans="1:11" ht="24">
      <c r="A48" s="126"/>
      <c r="B48" s="119">
        <v>3</v>
      </c>
      <c r="C48" s="10" t="s">
        <v>668</v>
      </c>
      <c r="D48" s="130" t="s">
        <v>668</v>
      </c>
      <c r="E48" s="130" t="s">
        <v>28</v>
      </c>
      <c r="F48" s="158" t="s">
        <v>276</v>
      </c>
      <c r="G48" s="159"/>
      <c r="H48" s="11" t="s">
        <v>750</v>
      </c>
      <c r="I48" s="14">
        <v>29.81</v>
      </c>
      <c r="J48" s="121">
        <f t="shared" si="0"/>
        <v>89.429999999999993</v>
      </c>
      <c r="K48" s="127"/>
    </row>
    <row r="49" spans="1:11">
      <c r="A49" s="126"/>
      <c r="B49" s="119">
        <v>5</v>
      </c>
      <c r="C49" s="10" t="s">
        <v>751</v>
      </c>
      <c r="D49" s="130" t="s">
        <v>751</v>
      </c>
      <c r="E49" s="130" t="s">
        <v>28</v>
      </c>
      <c r="F49" s="158"/>
      <c r="G49" s="159"/>
      <c r="H49" s="11" t="s">
        <v>752</v>
      </c>
      <c r="I49" s="14">
        <v>6.59</v>
      </c>
      <c r="J49" s="121">
        <f t="shared" si="0"/>
        <v>32.950000000000003</v>
      </c>
      <c r="K49" s="127"/>
    </row>
    <row r="50" spans="1:11">
      <c r="A50" s="126"/>
      <c r="B50" s="119">
        <v>3</v>
      </c>
      <c r="C50" s="10" t="s">
        <v>751</v>
      </c>
      <c r="D50" s="130" t="s">
        <v>751</v>
      </c>
      <c r="E50" s="130" t="s">
        <v>30</v>
      </c>
      <c r="F50" s="158"/>
      <c r="G50" s="159"/>
      <c r="H50" s="11" t="s">
        <v>752</v>
      </c>
      <c r="I50" s="14">
        <v>6.59</v>
      </c>
      <c r="J50" s="121">
        <f t="shared" si="0"/>
        <v>19.77</v>
      </c>
      <c r="K50" s="127"/>
    </row>
    <row r="51" spans="1:11">
      <c r="A51" s="126"/>
      <c r="B51" s="119">
        <v>3</v>
      </c>
      <c r="C51" s="10" t="s">
        <v>751</v>
      </c>
      <c r="D51" s="130" t="s">
        <v>751</v>
      </c>
      <c r="E51" s="130" t="s">
        <v>31</v>
      </c>
      <c r="F51" s="158"/>
      <c r="G51" s="159"/>
      <c r="H51" s="11" t="s">
        <v>752</v>
      </c>
      <c r="I51" s="14">
        <v>6.59</v>
      </c>
      <c r="J51" s="121">
        <f t="shared" si="0"/>
        <v>19.77</v>
      </c>
      <c r="K51" s="127"/>
    </row>
    <row r="52" spans="1:11" ht="24">
      <c r="A52" s="126"/>
      <c r="B52" s="119">
        <v>6</v>
      </c>
      <c r="C52" s="10" t="s">
        <v>753</v>
      </c>
      <c r="D52" s="130" t="s">
        <v>753</v>
      </c>
      <c r="E52" s="130" t="s">
        <v>28</v>
      </c>
      <c r="F52" s="158"/>
      <c r="G52" s="159"/>
      <c r="H52" s="11" t="s">
        <v>754</v>
      </c>
      <c r="I52" s="14">
        <v>13.52</v>
      </c>
      <c r="J52" s="121">
        <f t="shared" si="0"/>
        <v>81.12</v>
      </c>
      <c r="K52" s="127"/>
    </row>
    <row r="53" spans="1:11" ht="24">
      <c r="A53" s="126"/>
      <c r="B53" s="119">
        <v>18</v>
      </c>
      <c r="C53" s="10" t="s">
        <v>755</v>
      </c>
      <c r="D53" s="130" t="s">
        <v>755</v>
      </c>
      <c r="E53" s="130" t="s">
        <v>28</v>
      </c>
      <c r="F53" s="158"/>
      <c r="G53" s="159"/>
      <c r="H53" s="11" t="s">
        <v>756</v>
      </c>
      <c r="I53" s="14">
        <v>5.55</v>
      </c>
      <c r="J53" s="121">
        <f t="shared" si="0"/>
        <v>99.899999999999991</v>
      </c>
      <c r="K53" s="127"/>
    </row>
    <row r="54" spans="1:11" ht="24">
      <c r="A54" s="126"/>
      <c r="B54" s="119">
        <v>6</v>
      </c>
      <c r="C54" s="10" t="s">
        <v>755</v>
      </c>
      <c r="D54" s="130" t="s">
        <v>755</v>
      </c>
      <c r="E54" s="130" t="s">
        <v>32</v>
      </c>
      <c r="F54" s="158"/>
      <c r="G54" s="159"/>
      <c r="H54" s="11" t="s">
        <v>756</v>
      </c>
      <c r="I54" s="14">
        <v>5.55</v>
      </c>
      <c r="J54" s="121">
        <f t="shared" ref="J54:J85" si="1">I54*B54</f>
        <v>33.299999999999997</v>
      </c>
      <c r="K54" s="127"/>
    </row>
    <row r="55" spans="1:11" ht="24">
      <c r="A55" s="126"/>
      <c r="B55" s="119">
        <v>2</v>
      </c>
      <c r="C55" s="10" t="s">
        <v>757</v>
      </c>
      <c r="D55" s="130" t="s">
        <v>757</v>
      </c>
      <c r="E55" s="130" t="s">
        <v>30</v>
      </c>
      <c r="F55" s="158"/>
      <c r="G55" s="159"/>
      <c r="H55" s="11" t="s">
        <v>758</v>
      </c>
      <c r="I55" s="14">
        <v>27.38</v>
      </c>
      <c r="J55" s="121">
        <f t="shared" si="1"/>
        <v>54.76</v>
      </c>
      <c r="K55" s="127"/>
    </row>
    <row r="56" spans="1:11" ht="24">
      <c r="A56" s="126"/>
      <c r="B56" s="119">
        <v>9</v>
      </c>
      <c r="C56" s="10" t="s">
        <v>759</v>
      </c>
      <c r="D56" s="130" t="s">
        <v>759</v>
      </c>
      <c r="E56" s="130" t="s">
        <v>31</v>
      </c>
      <c r="F56" s="158" t="s">
        <v>679</v>
      </c>
      <c r="G56" s="159"/>
      <c r="H56" s="11" t="s">
        <v>760</v>
      </c>
      <c r="I56" s="14">
        <v>20.45</v>
      </c>
      <c r="J56" s="121">
        <f t="shared" si="1"/>
        <v>184.04999999999998</v>
      </c>
      <c r="K56" s="127"/>
    </row>
    <row r="57" spans="1:11" ht="24">
      <c r="A57" s="126"/>
      <c r="B57" s="119">
        <v>9</v>
      </c>
      <c r="C57" s="10" t="s">
        <v>759</v>
      </c>
      <c r="D57" s="130" t="s">
        <v>759</v>
      </c>
      <c r="E57" s="130" t="s">
        <v>31</v>
      </c>
      <c r="F57" s="158" t="s">
        <v>761</v>
      </c>
      <c r="G57" s="159"/>
      <c r="H57" s="11" t="s">
        <v>760</v>
      </c>
      <c r="I57" s="14">
        <v>20.45</v>
      </c>
      <c r="J57" s="121">
        <f t="shared" si="1"/>
        <v>184.04999999999998</v>
      </c>
      <c r="K57" s="127"/>
    </row>
    <row r="58" spans="1:11" ht="24">
      <c r="A58" s="126"/>
      <c r="B58" s="119">
        <v>4</v>
      </c>
      <c r="C58" s="10" t="s">
        <v>618</v>
      </c>
      <c r="D58" s="130" t="s">
        <v>618</v>
      </c>
      <c r="E58" s="130" t="s">
        <v>30</v>
      </c>
      <c r="F58" s="158" t="s">
        <v>762</v>
      </c>
      <c r="G58" s="159"/>
      <c r="H58" s="11" t="s">
        <v>621</v>
      </c>
      <c r="I58" s="14">
        <v>4.8499999999999996</v>
      </c>
      <c r="J58" s="121">
        <f t="shared" si="1"/>
        <v>19.399999999999999</v>
      </c>
      <c r="K58" s="127"/>
    </row>
    <row r="59" spans="1:11" ht="24">
      <c r="A59" s="126"/>
      <c r="B59" s="119">
        <v>5</v>
      </c>
      <c r="C59" s="10" t="s">
        <v>763</v>
      </c>
      <c r="D59" s="130" t="s">
        <v>763</v>
      </c>
      <c r="E59" s="130" t="s">
        <v>30</v>
      </c>
      <c r="F59" s="158" t="s">
        <v>279</v>
      </c>
      <c r="G59" s="159"/>
      <c r="H59" s="11" t="s">
        <v>764</v>
      </c>
      <c r="I59" s="14">
        <v>20.45</v>
      </c>
      <c r="J59" s="121">
        <f t="shared" si="1"/>
        <v>102.25</v>
      </c>
      <c r="K59" s="127"/>
    </row>
    <row r="60" spans="1:11" ht="24">
      <c r="A60" s="126"/>
      <c r="B60" s="119">
        <v>3</v>
      </c>
      <c r="C60" s="10" t="s">
        <v>765</v>
      </c>
      <c r="D60" s="130" t="s">
        <v>765</v>
      </c>
      <c r="E60" s="130" t="s">
        <v>30</v>
      </c>
      <c r="F60" s="158" t="s">
        <v>279</v>
      </c>
      <c r="G60" s="159"/>
      <c r="H60" s="11" t="s">
        <v>766</v>
      </c>
      <c r="I60" s="14">
        <v>20.45</v>
      </c>
      <c r="J60" s="121">
        <f t="shared" si="1"/>
        <v>61.349999999999994</v>
      </c>
      <c r="K60" s="127"/>
    </row>
    <row r="61" spans="1:11" ht="24">
      <c r="A61" s="126"/>
      <c r="B61" s="119">
        <v>16</v>
      </c>
      <c r="C61" s="10" t="s">
        <v>767</v>
      </c>
      <c r="D61" s="130" t="s">
        <v>840</v>
      </c>
      <c r="E61" s="130" t="s">
        <v>718</v>
      </c>
      <c r="F61" s="158"/>
      <c r="G61" s="159"/>
      <c r="H61" s="11" t="s">
        <v>869</v>
      </c>
      <c r="I61" s="14">
        <v>25.3</v>
      </c>
      <c r="J61" s="121">
        <f t="shared" si="1"/>
        <v>404.8</v>
      </c>
      <c r="K61" s="127"/>
    </row>
    <row r="62" spans="1:11">
      <c r="A62" s="126"/>
      <c r="B62" s="119">
        <v>2</v>
      </c>
      <c r="C62" s="10" t="s">
        <v>768</v>
      </c>
      <c r="D62" s="130" t="s">
        <v>841</v>
      </c>
      <c r="E62" s="130" t="s">
        <v>719</v>
      </c>
      <c r="F62" s="158"/>
      <c r="G62" s="159"/>
      <c r="H62" s="11" t="s">
        <v>769</v>
      </c>
      <c r="I62" s="14">
        <v>44.71</v>
      </c>
      <c r="J62" s="121">
        <f t="shared" si="1"/>
        <v>89.42</v>
      </c>
      <c r="K62" s="127"/>
    </row>
    <row r="63" spans="1:11">
      <c r="A63" s="126"/>
      <c r="B63" s="119">
        <v>4</v>
      </c>
      <c r="C63" s="10" t="s">
        <v>770</v>
      </c>
      <c r="D63" s="130" t="s">
        <v>770</v>
      </c>
      <c r="E63" s="130" t="s">
        <v>30</v>
      </c>
      <c r="F63" s="158" t="s">
        <v>115</v>
      </c>
      <c r="G63" s="159"/>
      <c r="H63" s="11" t="s">
        <v>771</v>
      </c>
      <c r="I63" s="14">
        <v>8.32</v>
      </c>
      <c r="J63" s="121">
        <f t="shared" si="1"/>
        <v>33.28</v>
      </c>
      <c r="K63" s="127"/>
    </row>
    <row r="64" spans="1:11">
      <c r="A64" s="126"/>
      <c r="B64" s="119">
        <v>4</v>
      </c>
      <c r="C64" s="10" t="s">
        <v>770</v>
      </c>
      <c r="D64" s="130" t="s">
        <v>770</v>
      </c>
      <c r="E64" s="130" t="s">
        <v>31</v>
      </c>
      <c r="F64" s="158" t="s">
        <v>115</v>
      </c>
      <c r="G64" s="159"/>
      <c r="H64" s="11" t="s">
        <v>771</v>
      </c>
      <c r="I64" s="14">
        <v>8.32</v>
      </c>
      <c r="J64" s="121">
        <f t="shared" si="1"/>
        <v>33.28</v>
      </c>
      <c r="K64" s="127"/>
    </row>
    <row r="65" spans="1:11">
      <c r="A65" s="126"/>
      <c r="B65" s="119">
        <v>2</v>
      </c>
      <c r="C65" s="10" t="s">
        <v>772</v>
      </c>
      <c r="D65" s="130" t="s">
        <v>842</v>
      </c>
      <c r="E65" s="130" t="s">
        <v>773</v>
      </c>
      <c r="F65" s="158" t="s">
        <v>279</v>
      </c>
      <c r="G65" s="159"/>
      <c r="H65" s="11" t="s">
        <v>774</v>
      </c>
      <c r="I65" s="14">
        <v>13.17</v>
      </c>
      <c r="J65" s="121">
        <f t="shared" si="1"/>
        <v>26.34</v>
      </c>
      <c r="K65" s="127"/>
    </row>
    <row r="66" spans="1:11">
      <c r="A66" s="126"/>
      <c r="B66" s="119">
        <v>12</v>
      </c>
      <c r="C66" s="10" t="s">
        <v>772</v>
      </c>
      <c r="D66" s="130" t="s">
        <v>843</v>
      </c>
      <c r="E66" s="130" t="s">
        <v>716</v>
      </c>
      <c r="F66" s="158" t="s">
        <v>279</v>
      </c>
      <c r="G66" s="159"/>
      <c r="H66" s="11" t="s">
        <v>774</v>
      </c>
      <c r="I66" s="14">
        <v>14.56</v>
      </c>
      <c r="J66" s="121">
        <f t="shared" si="1"/>
        <v>174.72</v>
      </c>
      <c r="K66" s="127"/>
    </row>
    <row r="67" spans="1:11">
      <c r="A67" s="126"/>
      <c r="B67" s="119">
        <v>2</v>
      </c>
      <c r="C67" s="10" t="s">
        <v>772</v>
      </c>
      <c r="D67" s="130" t="s">
        <v>844</v>
      </c>
      <c r="E67" s="130" t="s">
        <v>717</v>
      </c>
      <c r="F67" s="158" t="s">
        <v>279</v>
      </c>
      <c r="G67" s="159"/>
      <c r="H67" s="11" t="s">
        <v>774</v>
      </c>
      <c r="I67" s="14">
        <v>16.64</v>
      </c>
      <c r="J67" s="121">
        <f t="shared" si="1"/>
        <v>33.28</v>
      </c>
      <c r="K67" s="127"/>
    </row>
    <row r="68" spans="1:11">
      <c r="A68" s="126"/>
      <c r="B68" s="119">
        <v>2</v>
      </c>
      <c r="C68" s="10" t="s">
        <v>775</v>
      </c>
      <c r="D68" s="130" t="s">
        <v>845</v>
      </c>
      <c r="E68" s="130" t="s">
        <v>716</v>
      </c>
      <c r="F68" s="158" t="s">
        <v>776</v>
      </c>
      <c r="G68" s="159"/>
      <c r="H68" s="11" t="s">
        <v>774</v>
      </c>
      <c r="I68" s="14">
        <v>14.56</v>
      </c>
      <c r="J68" s="121">
        <f t="shared" si="1"/>
        <v>29.12</v>
      </c>
      <c r="K68" s="127"/>
    </row>
    <row r="69" spans="1:11">
      <c r="A69" s="126"/>
      <c r="B69" s="119">
        <v>2</v>
      </c>
      <c r="C69" s="10" t="s">
        <v>775</v>
      </c>
      <c r="D69" s="130" t="s">
        <v>846</v>
      </c>
      <c r="E69" s="130" t="s">
        <v>718</v>
      </c>
      <c r="F69" s="158" t="s">
        <v>777</v>
      </c>
      <c r="G69" s="159"/>
      <c r="H69" s="11" t="s">
        <v>774</v>
      </c>
      <c r="I69" s="14">
        <v>18.02</v>
      </c>
      <c r="J69" s="121">
        <f t="shared" si="1"/>
        <v>36.04</v>
      </c>
      <c r="K69" s="127"/>
    </row>
    <row r="70" spans="1:11">
      <c r="A70" s="126"/>
      <c r="B70" s="119">
        <v>2</v>
      </c>
      <c r="C70" s="10" t="s">
        <v>775</v>
      </c>
      <c r="D70" s="130" t="s">
        <v>847</v>
      </c>
      <c r="E70" s="130" t="s">
        <v>719</v>
      </c>
      <c r="F70" s="158" t="s">
        <v>279</v>
      </c>
      <c r="G70" s="159"/>
      <c r="H70" s="11" t="s">
        <v>774</v>
      </c>
      <c r="I70" s="14">
        <v>19.41</v>
      </c>
      <c r="J70" s="121">
        <f t="shared" si="1"/>
        <v>38.82</v>
      </c>
      <c r="K70" s="127"/>
    </row>
    <row r="71" spans="1:11">
      <c r="A71" s="126"/>
      <c r="B71" s="119">
        <v>2</v>
      </c>
      <c r="C71" s="10" t="s">
        <v>775</v>
      </c>
      <c r="D71" s="130" t="s">
        <v>847</v>
      </c>
      <c r="E71" s="130" t="s">
        <v>719</v>
      </c>
      <c r="F71" s="158" t="s">
        <v>776</v>
      </c>
      <c r="G71" s="159"/>
      <c r="H71" s="11" t="s">
        <v>774</v>
      </c>
      <c r="I71" s="14">
        <v>19.41</v>
      </c>
      <c r="J71" s="121">
        <f t="shared" si="1"/>
        <v>38.82</v>
      </c>
      <c r="K71" s="127"/>
    </row>
    <row r="72" spans="1:11">
      <c r="A72" s="126"/>
      <c r="B72" s="119">
        <v>2</v>
      </c>
      <c r="C72" s="10" t="s">
        <v>775</v>
      </c>
      <c r="D72" s="130" t="s">
        <v>848</v>
      </c>
      <c r="E72" s="130" t="s">
        <v>778</v>
      </c>
      <c r="F72" s="158" t="s">
        <v>279</v>
      </c>
      <c r="G72" s="159"/>
      <c r="H72" s="11" t="s">
        <v>774</v>
      </c>
      <c r="I72" s="14">
        <v>22.88</v>
      </c>
      <c r="J72" s="121">
        <f t="shared" si="1"/>
        <v>45.76</v>
      </c>
      <c r="K72" s="127"/>
    </row>
    <row r="73" spans="1:11">
      <c r="A73" s="126"/>
      <c r="B73" s="119">
        <v>2</v>
      </c>
      <c r="C73" s="10" t="s">
        <v>775</v>
      </c>
      <c r="D73" s="130" t="s">
        <v>848</v>
      </c>
      <c r="E73" s="130" t="s">
        <v>778</v>
      </c>
      <c r="F73" s="158" t="s">
        <v>776</v>
      </c>
      <c r="G73" s="159"/>
      <c r="H73" s="11" t="s">
        <v>774</v>
      </c>
      <c r="I73" s="14">
        <v>22.88</v>
      </c>
      <c r="J73" s="121">
        <f t="shared" si="1"/>
        <v>45.76</v>
      </c>
      <c r="K73" s="127"/>
    </row>
    <row r="74" spans="1:11">
      <c r="A74" s="126"/>
      <c r="B74" s="119">
        <v>2</v>
      </c>
      <c r="C74" s="10" t="s">
        <v>779</v>
      </c>
      <c r="D74" s="130" t="s">
        <v>849</v>
      </c>
      <c r="E74" s="130" t="s">
        <v>718</v>
      </c>
      <c r="F74" s="158"/>
      <c r="G74" s="159"/>
      <c r="H74" s="11" t="s">
        <v>780</v>
      </c>
      <c r="I74" s="14">
        <v>82.84</v>
      </c>
      <c r="J74" s="121">
        <f t="shared" si="1"/>
        <v>165.68</v>
      </c>
      <c r="K74" s="127"/>
    </row>
    <row r="75" spans="1:11" ht="24" hidden="1">
      <c r="A75" s="126"/>
      <c r="B75" s="151">
        <v>0</v>
      </c>
      <c r="C75" s="152" t="s">
        <v>781</v>
      </c>
      <c r="D75" s="153" t="s">
        <v>850</v>
      </c>
      <c r="E75" s="153" t="s">
        <v>304</v>
      </c>
      <c r="F75" s="168"/>
      <c r="G75" s="169"/>
      <c r="H75" s="154" t="s">
        <v>782</v>
      </c>
      <c r="I75" s="155">
        <v>62.04</v>
      </c>
      <c r="J75" s="156">
        <f t="shared" si="1"/>
        <v>0</v>
      </c>
      <c r="K75" s="127"/>
    </row>
    <row r="76" spans="1:11">
      <c r="A76" s="126"/>
      <c r="B76" s="119">
        <v>2</v>
      </c>
      <c r="C76" s="10" t="s">
        <v>576</v>
      </c>
      <c r="D76" s="130" t="s">
        <v>851</v>
      </c>
      <c r="E76" s="130" t="s">
        <v>300</v>
      </c>
      <c r="F76" s="158"/>
      <c r="G76" s="159"/>
      <c r="H76" s="11" t="s">
        <v>579</v>
      </c>
      <c r="I76" s="14">
        <v>15.25</v>
      </c>
      <c r="J76" s="121">
        <f t="shared" si="1"/>
        <v>30.5</v>
      </c>
      <c r="K76" s="127"/>
    </row>
    <row r="77" spans="1:11">
      <c r="A77" s="126"/>
      <c r="B77" s="119">
        <v>2</v>
      </c>
      <c r="C77" s="10" t="s">
        <v>783</v>
      </c>
      <c r="D77" s="130" t="s">
        <v>852</v>
      </c>
      <c r="E77" s="130" t="s">
        <v>719</v>
      </c>
      <c r="F77" s="158"/>
      <c r="G77" s="159"/>
      <c r="H77" s="11" t="s">
        <v>784</v>
      </c>
      <c r="I77" s="14">
        <v>72.44</v>
      </c>
      <c r="J77" s="121">
        <f t="shared" si="1"/>
        <v>144.88</v>
      </c>
      <c r="K77" s="127"/>
    </row>
    <row r="78" spans="1:11" ht="24">
      <c r="A78" s="126"/>
      <c r="B78" s="119">
        <v>2</v>
      </c>
      <c r="C78" s="10" t="s">
        <v>785</v>
      </c>
      <c r="D78" s="130" t="s">
        <v>853</v>
      </c>
      <c r="E78" s="130" t="s">
        <v>300</v>
      </c>
      <c r="F78" s="158" t="s">
        <v>279</v>
      </c>
      <c r="G78" s="159"/>
      <c r="H78" s="11" t="s">
        <v>786</v>
      </c>
      <c r="I78" s="14">
        <v>23.92</v>
      </c>
      <c r="J78" s="121">
        <f t="shared" si="1"/>
        <v>47.84</v>
      </c>
      <c r="K78" s="127"/>
    </row>
    <row r="79" spans="1:11">
      <c r="A79" s="126"/>
      <c r="B79" s="119">
        <v>12</v>
      </c>
      <c r="C79" s="10" t="s">
        <v>662</v>
      </c>
      <c r="D79" s="130" t="s">
        <v>662</v>
      </c>
      <c r="E79" s="130" t="s">
        <v>30</v>
      </c>
      <c r="F79" s="158"/>
      <c r="G79" s="159"/>
      <c r="H79" s="11" t="s">
        <v>664</v>
      </c>
      <c r="I79" s="14">
        <v>5.89</v>
      </c>
      <c r="J79" s="121">
        <f t="shared" si="1"/>
        <v>70.679999999999993</v>
      </c>
      <c r="K79" s="127"/>
    </row>
    <row r="80" spans="1:11" ht="36">
      <c r="A80" s="126"/>
      <c r="B80" s="119">
        <v>2</v>
      </c>
      <c r="C80" s="10" t="s">
        <v>787</v>
      </c>
      <c r="D80" s="130" t="s">
        <v>854</v>
      </c>
      <c r="E80" s="130" t="s">
        <v>236</v>
      </c>
      <c r="F80" s="158" t="s">
        <v>112</v>
      </c>
      <c r="G80" s="159"/>
      <c r="H80" s="11" t="s">
        <v>788</v>
      </c>
      <c r="I80" s="14">
        <v>29.12</v>
      </c>
      <c r="J80" s="121">
        <f t="shared" si="1"/>
        <v>58.24</v>
      </c>
      <c r="K80" s="127"/>
    </row>
    <row r="81" spans="1:11" ht="36">
      <c r="A81" s="126"/>
      <c r="B81" s="119">
        <v>1</v>
      </c>
      <c r="C81" s="10" t="s">
        <v>787</v>
      </c>
      <c r="D81" s="130" t="s">
        <v>854</v>
      </c>
      <c r="E81" s="130" t="s">
        <v>236</v>
      </c>
      <c r="F81" s="158" t="s">
        <v>269</v>
      </c>
      <c r="G81" s="159"/>
      <c r="H81" s="11" t="s">
        <v>788</v>
      </c>
      <c r="I81" s="14">
        <v>29.12</v>
      </c>
      <c r="J81" s="121">
        <f t="shared" si="1"/>
        <v>29.12</v>
      </c>
      <c r="K81" s="127"/>
    </row>
    <row r="82" spans="1:11" ht="36">
      <c r="A82" s="126"/>
      <c r="B82" s="119">
        <v>1</v>
      </c>
      <c r="C82" s="10" t="s">
        <v>787</v>
      </c>
      <c r="D82" s="130" t="s">
        <v>854</v>
      </c>
      <c r="E82" s="130" t="s">
        <v>236</v>
      </c>
      <c r="F82" s="158" t="s">
        <v>274</v>
      </c>
      <c r="G82" s="159"/>
      <c r="H82" s="11" t="s">
        <v>788</v>
      </c>
      <c r="I82" s="14">
        <v>29.12</v>
      </c>
      <c r="J82" s="121">
        <f t="shared" si="1"/>
        <v>29.12</v>
      </c>
      <c r="K82" s="127"/>
    </row>
    <row r="83" spans="1:11" ht="36">
      <c r="A83" s="126"/>
      <c r="B83" s="119">
        <v>1</v>
      </c>
      <c r="C83" s="10" t="s">
        <v>787</v>
      </c>
      <c r="D83" s="130" t="s">
        <v>854</v>
      </c>
      <c r="E83" s="130" t="s">
        <v>238</v>
      </c>
      <c r="F83" s="158" t="s">
        <v>271</v>
      </c>
      <c r="G83" s="159"/>
      <c r="H83" s="11" t="s">
        <v>788</v>
      </c>
      <c r="I83" s="14">
        <v>29.12</v>
      </c>
      <c r="J83" s="121">
        <f t="shared" si="1"/>
        <v>29.12</v>
      </c>
      <c r="K83" s="127"/>
    </row>
    <row r="84" spans="1:11" ht="36">
      <c r="A84" s="126"/>
      <c r="B84" s="119">
        <v>3</v>
      </c>
      <c r="C84" s="10" t="s">
        <v>787</v>
      </c>
      <c r="D84" s="130" t="s">
        <v>855</v>
      </c>
      <c r="E84" s="130" t="s">
        <v>240</v>
      </c>
      <c r="F84" s="158" t="s">
        <v>271</v>
      </c>
      <c r="G84" s="159"/>
      <c r="H84" s="11" t="s">
        <v>788</v>
      </c>
      <c r="I84" s="14">
        <v>30.85</v>
      </c>
      <c r="J84" s="121">
        <f t="shared" si="1"/>
        <v>92.550000000000011</v>
      </c>
      <c r="K84" s="127"/>
    </row>
    <row r="85" spans="1:11" ht="36">
      <c r="A85" s="126"/>
      <c r="B85" s="119">
        <v>3</v>
      </c>
      <c r="C85" s="10" t="s">
        <v>787</v>
      </c>
      <c r="D85" s="130" t="s">
        <v>855</v>
      </c>
      <c r="E85" s="130" t="s">
        <v>241</v>
      </c>
      <c r="F85" s="158" t="s">
        <v>316</v>
      </c>
      <c r="G85" s="159"/>
      <c r="H85" s="11" t="s">
        <v>788</v>
      </c>
      <c r="I85" s="14">
        <v>30.85</v>
      </c>
      <c r="J85" s="121">
        <f t="shared" si="1"/>
        <v>92.550000000000011</v>
      </c>
      <c r="K85" s="127"/>
    </row>
    <row r="86" spans="1:11" ht="24">
      <c r="A86" s="126"/>
      <c r="B86" s="119">
        <v>2</v>
      </c>
      <c r="C86" s="10" t="s">
        <v>789</v>
      </c>
      <c r="D86" s="130" t="s">
        <v>789</v>
      </c>
      <c r="E86" s="130" t="s">
        <v>30</v>
      </c>
      <c r="F86" s="158" t="s">
        <v>679</v>
      </c>
      <c r="G86" s="159"/>
      <c r="H86" s="11" t="s">
        <v>790</v>
      </c>
      <c r="I86" s="14">
        <v>20.45</v>
      </c>
      <c r="J86" s="121">
        <f t="shared" ref="J86:J117" si="2">I86*B86</f>
        <v>40.9</v>
      </c>
      <c r="K86" s="127"/>
    </row>
    <row r="87" spans="1:11" ht="24">
      <c r="A87" s="126"/>
      <c r="B87" s="119">
        <v>5</v>
      </c>
      <c r="C87" s="10" t="s">
        <v>789</v>
      </c>
      <c r="D87" s="130" t="s">
        <v>789</v>
      </c>
      <c r="E87" s="130" t="s">
        <v>32</v>
      </c>
      <c r="F87" s="158" t="s">
        <v>679</v>
      </c>
      <c r="G87" s="159"/>
      <c r="H87" s="11" t="s">
        <v>790</v>
      </c>
      <c r="I87" s="14">
        <v>20.45</v>
      </c>
      <c r="J87" s="121">
        <f t="shared" si="2"/>
        <v>102.25</v>
      </c>
      <c r="K87" s="127"/>
    </row>
    <row r="88" spans="1:11">
      <c r="A88" s="126"/>
      <c r="B88" s="119">
        <v>4</v>
      </c>
      <c r="C88" s="10" t="s">
        <v>791</v>
      </c>
      <c r="D88" s="130" t="s">
        <v>791</v>
      </c>
      <c r="E88" s="130" t="s">
        <v>30</v>
      </c>
      <c r="F88" s="158" t="s">
        <v>277</v>
      </c>
      <c r="G88" s="159"/>
      <c r="H88" s="11" t="s">
        <v>792</v>
      </c>
      <c r="I88" s="14">
        <v>20.45</v>
      </c>
      <c r="J88" s="121">
        <f t="shared" si="2"/>
        <v>81.8</v>
      </c>
      <c r="K88" s="127"/>
    </row>
    <row r="89" spans="1:11" ht="24">
      <c r="A89" s="126"/>
      <c r="B89" s="119">
        <v>2</v>
      </c>
      <c r="C89" s="10" t="s">
        <v>659</v>
      </c>
      <c r="D89" s="130" t="s">
        <v>659</v>
      </c>
      <c r="E89" s="130" t="s">
        <v>30</v>
      </c>
      <c r="F89" s="158" t="s">
        <v>679</v>
      </c>
      <c r="G89" s="159"/>
      <c r="H89" s="11" t="s">
        <v>661</v>
      </c>
      <c r="I89" s="14">
        <v>20.45</v>
      </c>
      <c r="J89" s="121">
        <f t="shared" si="2"/>
        <v>40.9</v>
      </c>
      <c r="K89" s="127"/>
    </row>
    <row r="90" spans="1:11" ht="24">
      <c r="A90" s="126"/>
      <c r="B90" s="119">
        <v>1</v>
      </c>
      <c r="C90" s="10" t="s">
        <v>793</v>
      </c>
      <c r="D90" s="130" t="s">
        <v>793</v>
      </c>
      <c r="E90" s="130" t="s">
        <v>31</v>
      </c>
      <c r="F90" s="158"/>
      <c r="G90" s="159"/>
      <c r="H90" s="11" t="s">
        <v>794</v>
      </c>
      <c r="I90" s="14">
        <v>20.45</v>
      </c>
      <c r="J90" s="121">
        <f t="shared" si="2"/>
        <v>20.45</v>
      </c>
      <c r="K90" s="127"/>
    </row>
    <row r="91" spans="1:11" ht="36">
      <c r="A91" s="126"/>
      <c r="B91" s="119">
        <v>2</v>
      </c>
      <c r="C91" s="10" t="s">
        <v>795</v>
      </c>
      <c r="D91" s="130" t="s">
        <v>795</v>
      </c>
      <c r="E91" s="130" t="s">
        <v>31</v>
      </c>
      <c r="F91" s="158" t="s">
        <v>112</v>
      </c>
      <c r="G91" s="159"/>
      <c r="H91" s="11" t="s">
        <v>870</v>
      </c>
      <c r="I91" s="14">
        <v>55.8</v>
      </c>
      <c r="J91" s="121">
        <f t="shared" si="2"/>
        <v>111.6</v>
      </c>
      <c r="K91" s="127"/>
    </row>
    <row r="92" spans="1:11">
      <c r="A92" s="126"/>
      <c r="B92" s="119">
        <v>2</v>
      </c>
      <c r="C92" s="10" t="s">
        <v>796</v>
      </c>
      <c r="D92" s="130" t="s">
        <v>856</v>
      </c>
      <c r="E92" s="130" t="s">
        <v>719</v>
      </c>
      <c r="F92" s="158"/>
      <c r="G92" s="159"/>
      <c r="H92" s="11" t="s">
        <v>797</v>
      </c>
      <c r="I92" s="14">
        <v>44.71</v>
      </c>
      <c r="J92" s="121">
        <f t="shared" si="2"/>
        <v>89.42</v>
      </c>
      <c r="K92" s="127"/>
    </row>
    <row r="93" spans="1:11" ht="24">
      <c r="A93" s="126"/>
      <c r="B93" s="119">
        <v>18</v>
      </c>
      <c r="C93" s="10" t="s">
        <v>798</v>
      </c>
      <c r="D93" s="130" t="s">
        <v>857</v>
      </c>
      <c r="E93" s="130" t="s">
        <v>716</v>
      </c>
      <c r="F93" s="158" t="s">
        <v>799</v>
      </c>
      <c r="G93" s="159"/>
      <c r="H93" s="11" t="s">
        <v>800</v>
      </c>
      <c r="I93" s="14">
        <v>100.17</v>
      </c>
      <c r="J93" s="121">
        <f t="shared" si="2"/>
        <v>1803.06</v>
      </c>
      <c r="K93" s="133"/>
    </row>
    <row r="94" spans="1:11" ht="24">
      <c r="A94" s="126"/>
      <c r="B94" s="119">
        <v>2</v>
      </c>
      <c r="C94" s="10" t="s">
        <v>801</v>
      </c>
      <c r="D94" s="130" t="s">
        <v>801</v>
      </c>
      <c r="E94" s="130" t="s">
        <v>31</v>
      </c>
      <c r="F94" s="158"/>
      <c r="G94" s="159"/>
      <c r="H94" s="11" t="s">
        <v>802</v>
      </c>
      <c r="I94" s="14">
        <v>58.58</v>
      </c>
      <c r="J94" s="121">
        <f t="shared" si="2"/>
        <v>117.16</v>
      </c>
      <c r="K94" s="127"/>
    </row>
    <row r="95" spans="1:11" ht="24">
      <c r="A95" s="126"/>
      <c r="B95" s="119">
        <v>2</v>
      </c>
      <c r="C95" s="10" t="s">
        <v>803</v>
      </c>
      <c r="D95" s="130" t="s">
        <v>858</v>
      </c>
      <c r="E95" s="130" t="s">
        <v>717</v>
      </c>
      <c r="F95" s="158" t="s">
        <v>641</v>
      </c>
      <c r="G95" s="159"/>
      <c r="H95" s="11" t="s">
        <v>804</v>
      </c>
      <c r="I95" s="14">
        <v>18.37</v>
      </c>
      <c r="J95" s="121">
        <f t="shared" si="2"/>
        <v>36.74</v>
      </c>
      <c r="K95" s="127"/>
    </row>
    <row r="96" spans="1:11">
      <c r="A96" s="126"/>
      <c r="B96" s="119">
        <v>2</v>
      </c>
      <c r="C96" s="10" t="s">
        <v>805</v>
      </c>
      <c r="D96" s="130" t="s">
        <v>859</v>
      </c>
      <c r="E96" s="130" t="s">
        <v>717</v>
      </c>
      <c r="F96" s="158" t="s">
        <v>641</v>
      </c>
      <c r="G96" s="159"/>
      <c r="H96" s="11" t="s">
        <v>806</v>
      </c>
      <c r="I96" s="14">
        <v>18.37</v>
      </c>
      <c r="J96" s="121">
        <f t="shared" si="2"/>
        <v>36.74</v>
      </c>
      <c r="K96" s="127"/>
    </row>
    <row r="97" spans="1:11">
      <c r="A97" s="126"/>
      <c r="B97" s="119">
        <v>2</v>
      </c>
      <c r="C97" s="10" t="s">
        <v>805</v>
      </c>
      <c r="D97" s="130" t="s">
        <v>859</v>
      </c>
      <c r="E97" s="130" t="s">
        <v>717</v>
      </c>
      <c r="F97" s="158" t="s">
        <v>642</v>
      </c>
      <c r="G97" s="159"/>
      <c r="H97" s="11" t="s">
        <v>806</v>
      </c>
      <c r="I97" s="14">
        <v>18.37</v>
      </c>
      <c r="J97" s="121">
        <f t="shared" si="2"/>
        <v>36.74</v>
      </c>
      <c r="K97" s="127"/>
    </row>
    <row r="98" spans="1:11">
      <c r="A98" s="126"/>
      <c r="B98" s="119">
        <v>2</v>
      </c>
      <c r="C98" s="10" t="s">
        <v>807</v>
      </c>
      <c r="D98" s="130" t="s">
        <v>860</v>
      </c>
      <c r="E98" s="130" t="s">
        <v>717</v>
      </c>
      <c r="F98" s="158" t="s">
        <v>776</v>
      </c>
      <c r="G98" s="159"/>
      <c r="H98" s="11" t="s">
        <v>808</v>
      </c>
      <c r="I98" s="14">
        <v>16.64</v>
      </c>
      <c r="J98" s="121">
        <f t="shared" si="2"/>
        <v>33.28</v>
      </c>
      <c r="K98" s="127"/>
    </row>
    <row r="99" spans="1:11">
      <c r="A99" s="126"/>
      <c r="B99" s="119">
        <v>2</v>
      </c>
      <c r="C99" s="10" t="s">
        <v>807</v>
      </c>
      <c r="D99" s="130" t="s">
        <v>861</v>
      </c>
      <c r="E99" s="130" t="s">
        <v>718</v>
      </c>
      <c r="F99" s="158" t="s">
        <v>776</v>
      </c>
      <c r="G99" s="159"/>
      <c r="H99" s="11" t="s">
        <v>808</v>
      </c>
      <c r="I99" s="14">
        <v>18.02</v>
      </c>
      <c r="J99" s="121">
        <f t="shared" si="2"/>
        <v>36.04</v>
      </c>
      <c r="K99" s="127"/>
    </row>
    <row r="100" spans="1:11" ht="24">
      <c r="A100" s="126"/>
      <c r="B100" s="119">
        <v>12</v>
      </c>
      <c r="C100" s="10" t="s">
        <v>809</v>
      </c>
      <c r="D100" s="130" t="s">
        <v>862</v>
      </c>
      <c r="E100" s="130" t="s">
        <v>718</v>
      </c>
      <c r="F100" s="158"/>
      <c r="G100" s="159"/>
      <c r="H100" s="11" t="s">
        <v>810</v>
      </c>
      <c r="I100" s="14">
        <v>23.57</v>
      </c>
      <c r="J100" s="121">
        <f t="shared" si="2"/>
        <v>282.84000000000003</v>
      </c>
      <c r="K100" s="127"/>
    </row>
    <row r="101" spans="1:11" ht="24">
      <c r="A101" s="126"/>
      <c r="B101" s="119">
        <v>2</v>
      </c>
      <c r="C101" s="10" t="s">
        <v>809</v>
      </c>
      <c r="D101" s="130" t="s">
        <v>863</v>
      </c>
      <c r="E101" s="130" t="s">
        <v>719</v>
      </c>
      <c r="F101" s="158"/>
      <c r="G101" s="159"/>
      <c r="H101" s="11" t="s">
        <v>810</v>
      </c>
      <c r="I101" s="14">
        <v>25.65</v>
      </c>
      <c r="J101" s="121">
        <f t="shared" si="2"/>
        <v>51.3</v>
      </c>
      <c r="K101" s="127"/>
    </row>
    <row r="102" spans="1:11">
      <c r="A102" s="126"/>
      <c r="B102" s="119">
        <v>2</v>
      </c>
      <c r="C102" s="10" t="s">
        <v>811</v>
      </c>
      <c r="D102" s="130" t="s">
        <v>864</v>
      </c>
      <c r="E102" s="130" t="s">
        <v>716</v>
      </c>
      <c r="F102" s="158"/>
      <c r="G102" s="159"/>
      <c r="H102" s="11" t="s">
        <v>812</v>
      </c>
      <c r="I102" s="14">
        <v>37.78</v>
      </c>
      <c r="J102" s="121">
        <f t="shared" si="2"/>
        <v>75.56</v>
      </c>
      <c r="K102" s="127"/>
    </row>
    <row r="103" spans="1:11">
      <c r="A103" s="126"/>
      <c r="B103" s="119">
        <v>2</v>
      </c>
      <c r="C103" s="10" t="s">
        <v>813</v>
      </c>
      <c r="D103" s="130" t="s">
        <v>865</v>
      </c>
      <c r="E103" s="130" t="s">
        <v>773</v>
      </c>
      <c r="F103" s="158" t="s">
        <v>279</v>
      </c>
      <c r="G103" s="159"/>
      <c r="H103" s="11" t="s">
        <v>814</v>
      </c>
      <c r="I103" s="14">
        <v>15.6</v>
      </c>
      <c r="J103" s="121">
        <f t="shared" si="2"/>
        <v>31.2</v>
      </c>
      <c r="K103" s="127"/>
    </row>
    <row r="104" spans="1:11">
      <c r="A104" s="126"/>
      <c r="B104" s="119">
        <v>2</v>
      </c>
      <c r="C104" s="10" t="s">
        <v>815</v>
      </c>
      <c r="D104" s="130" t="s">
        <v>866</v>
      </c>
      <c r="E104" s="130" t="s">
        <v>717</v>
      </c>
      <c r="F104" s="158" t="s">
        <v>279</v>
      </c>
      <c r="G104" s="159"/>
      <c r="H104" s="11" t="s">
        <v>816</v>
      </c>
      <c r="I104" s="14">
        <v>16.29</v>
      </c>
      <c r="J104" s="121">
        <f t="shared" si="2"/>
        <v>32.58</v>
      </c>
      <c r="K104" s="127"/>
    </row>
    <row r="105" spans="1:11">
      <c r="A105" s="126"/>
      <c r="B105" s="119">
        <v>2</v>
      </c>
      <c r="C105" s="10" t="s">
        <v>815</v>
      </c>
      <c r="D105" s="130" t="s">
        <v>867</v>
      </c>
      <c r="E105" s="130" t="s">
        <v>718</v>
      </c>
      <c r="F105" s="158" t="s">
        <v>279</v>
      </c>
      <c r="G105" s="159"/>
      <c r="H105" s="11" t="s">
        <v>816</v>
      </c>
      <c r="I105" s="14">
        <v>17.329999999999998</v>
      </c>
      <c r="J105" s="121">
        <f t="shared" si="2"/>
        <v>34.659999999999997</v>
      </c>
      <c r="K105" s="127"/>
    </row>
    <row r="106" spans="1:11">
      <c r="A106" s="126"/>
      <c r="B106" s="119">
        <v>10</v>
      </c>
      <c r="C106" s="10" t="s">
        <v>817</v>
      </c>
      <c r="D106" s="130" t="s">
        <v>817</v>
      </c>
      <c r="E106" s="130" t="s">
        <v>30</v>
      </c>
      <c r="F106" s="158"/>
      <c r="G106" s="159"/>
      <c r="H106" s="11" t="s">
        <v>818</v>
      </c>
      <c r="I106" s="14">
        <v>29.12</v>
      </c>
      <c r="J106" s="121">
        <f t="shared" si="2"/>
        <v>291.2</v>
      </c>
      <c r="K106" s="127"/>
    </row>
    <row r="107" spans="1:11">
      <c r="A107" s="126"/>
      <c r="B107" s="119">
        <v>2</v>
      </c>
      <c r="C107" s="10" t="s">
        <v>817</v>
      </c>
      <c r="D107" s="130" t="s">
        <v>817</v>
      </c>
      <c r="E107" s="130" t="s">
        <v>32</v>
      </c>
      <c r="F107" s="158"/>
      <c r="G107" s="159"/>
      <c r="H107" s="11" t="s">
        <v>818</v>
      </c>
      <c r="I107" s="14">
        <v>29.12</v>
      </c>
      <c r="J107" s="121">
        <f t="shared" si="2"/>
        <v>58.24</v>
      </c>
      <c r="K107" s="127"/>
    </row>
    <row r="108" spans="1:11">
      <c r="A108" s="126"/>
      <c r="B108" s="119">
        <v>2</v>
      </c>
      <c r="C108" s="10" t="s">
        <v>819</v>
      </c>
      <c r="D108" s="130" t="s">
        <v>819</v>
      </c>
      <c r="E108" s="130" t="s">
        <v>28</v>
      </c>
      <c r="F108" s="158"/>
      <c r="G108" s="159"/>
      <c r="H108" s="11" t="s">
        <v>820</v>
      </c>
      <c r="I108" s="14">
        <v>23.57</v>
      </c>
      <c r="J108" s="121">
        <f t="shared" si="2"/>
        <v>47.14</v>
      </c>
      <c r="K108" s="127"/>
    </row>
    <row r="109" spans="1:11" ht="24">
      <c r="A109" s="126"/>
      <c r="B109" s="119">
        <v>9</v>
      </c>
      <c r="C109" s="10" t="s">
        <v>821</v>
      </c>
      <c r="D109" s="130" t="s">
        <v>821</v>
      </c>
      <c r="E109" s="130" t="s">
        <v>31</v>
      </c>
      <c r="F109" s="158" t="s">
        <v>777</v>
      </c>
      <c r="G109" s="159"/>
      <c r="H109" s="11" t="s">
        <v>822</v>
      </c>
      <c r="I109" s="14">
        <v>48.18</v>
      </c>
      <c r="J109" s="121">
        <f t="shared" si="2"/>
        <v>433.62</v>
      </c>
      <c r="K109" s="127"/>
    </row>
    <row r="110" spans="1:11">
      <c r="A110" s="126"/>
      <c r="B110" s="119">
        <v>2</v>
      </c>
      <c r="C110" s="10" t="s">
        <v>823</v>
      </c>
      <c r="D110" s="130" t="s">
        <v>823</v>
      </c>
      <c r="E110" s="130" t="s">
        <v>28</v>
      </c>
      <c r="F110" s="158" t="s">
        <v>279</v>
      </c>
      <c r="G110" s="159"/>
      <c r="H110" s="11" t="s">
        <v>824</v>
      </c>
      <c r="I110" s="14">
        <v>50.95</v>
      </c>
      <c r="J110" s="121">
        <f t="shared" si="2"/>
        <v>101.9</v>
      </c>
      <c r="K110" s="127"/>
    </row>
    <row r="111" spans="1:11">
      <c r="A111" s="126"/>
      <c r="B111" s="119">
        <v>10</v>
      </c>
      <c r="C111" s="10" t="s">
        <v>823</v>
      </c>
      <c r="D111" s="130" t="s">
        <v>823</v>
      </c>
      <c r="E111" s="130" t="s">
        <v>31</v>
      </c>
      <c r="F111" s="158" t="s">
        <v>277</v>
      </c>
      <c r="G111" s="159"/>
      <c r="H111" s="11" t="s">
        <v>824</v>
      </c>
      <c r="I111" s="14">
        <v>50.95</v>
      </c>
      <c r="J111" s="121">
        <f t="shared" si="2"/>
        <v>509.5</v>
      </c>
      <c r="K111" s="127"/>
    </row>
    <row r="112" spans="1:11">
      <c r="A112" s="126"/>
      <c r="B112" s="119">
        <v>2</v>
      </c>
      <c r="C112" s="10" t="s">
        <v>823</v>
      </c>
      <c r="D112" s="130" t="s">
        <v>823</v>
      </c>
      <c r="E112" s="130" t="s">
        <v>31</v>
      </c>
      <c r="F112" s="158" t="s">
        <v>777</v>
      </c>
      <c r="G112" s="159"/>
      <c r="H112" s="11" t="s">
        <v>824</v>
      </c>
      <c r="I112" s="14">
        <v>50.95</v>
      </c>
      <c r="J112" s="121">
        <f t="shared" si="2"/>
        <v>101.9</v>
      </c>
      <c r="K112" s="127"/>
    </row>
    <row r="113" spans="1:11" ht="24">
      <c r="A113" s="126"/>
      <c r="B113" s="119">
        <v>9</v>
      </c>
      <c r="C113" s="10" t="s">
        <v>825</v>
      </c>
      <c r="D113" s="130" t="s">
        <v>825</v>
      </c>
      <c r="E113" s="130"/>
      <c r="F113" s="158"/>
      <c r="G113" s="159"/>
      <c r="H113" s="11" t="s">
        <v>826</v>
      </c>
      <c r="I113" s="14">
        <v>21.14</v>
      </c>
      <c r="J113" s="121">
        <f t="shared" si="2"/>
        <v>190.26</v>
      </c>
      <c r="K113" s="127"/>
    </row>
    <row r="114" spans="1:11" ht="24">
      <c r="A114" s="126"/>
      <c r="B114" s="119">
        <v>9</v>
      </c>
      <c r="C114" s="10" t="s">
        <v>827</v>
      </c>
      <c r="D114" s="130" t="s">
        <v>827</v>
      </c>
      <c r="E114" s="130" t="s">
        <v>277</v>
      </c>
      <c r="F114" s="158"/>
      <c r="G114" s="159"/>
      <c r="H114" s="11" t="s">
        <v>828</v>
      </c>
      <c r="I114" s="14">
        <v>68.98</v>
      </c>
      <c r="J114" s="121">
        <f t="shared" si="2"/>
        <v>620.82000000000005</v>
      </c>
      <c r="K114" s="127"/>
    </row>
    <row r="115" spans="1:11" ht="24">
      <c r="A115" s="126"/>
      <c r="B115" s="119">
        <v>9</v>
      </c>
      <c r="C115" s="10" t="s">
        <v>829</v>
      </c>
      <c r="D115" s="130" t="s">
        <v>829</v>
      </c>
      <c r="E115" s="130"/>
      <c r="F115" s="158"/>
      <c r="G115" s="159"/>
      <c r="H115" s="11" t="s">
        <v>830</v>
      </c>
      <c r="I115" s="14">
        <v>20.8</v>
      </c>
      <c r="J115" s="121">
        <f t="shared" si="2"/>
        <v>187.20000000000002</v>
      </c>
      <c r="K115" s="127"/>
    </row>
    <row r="116" spans="1:11" ht="24">
      <c r="A116" s="126"/>
      <c r="B116" s="119">
        <v>1</v>
      </c>
      <c r="C116" s="10" t="s">
        <v>831</v>
      </c>
      <c r="D116" s="130" t="s">
        <v>831</v>
      </c>
      <c r="E116" s="130" t="s">
        <v>112</v>
      </c>
      <c r="F116" s="158"/>
      <c r="G116" s="159"/>
      <c r="H116" s="11" t="s">
        <v>832</v>
      </c>
      <c r="I116" s="14">
        <v>128.25</v>
      </c>
      <c r="J116" s="121">
        <f t="shared" si="2"/>
        <v>128.25</v>
      </c>
      <c r="K116" s="127"/>
    </row>
    <row r="117" spans="1:11" ht="24">
      <c r="A117" s="126"/>
      <c r="B117" s="119">
        <v>1</v>
      </c>
      <c r="C117" s="10" t="s">
        <v>833</v>
      </c>
      <c r="D117" s="130" t="s">
        <v>833</v>
      </c>
      <c r="E117" s="130" t="s">
        <v>42</v>
      </c>
      <c r="F117" s="158"/>
      <c r="G117" s="159"/>
      <c r="H117" s="11" t="s">
        <v>834</v>
      </c>
      <c r="I117" s="14">
        <v>164.99</v>
      </c>
      <c r="J117" s="121">
        <f t="shared" si="2"/>
        <v>164.99</v>
      </c>
      <c r="K117" s="127"/>
    </row>
    <row r="118" spans="1:11" ht="24">
      <c r="A118" s="126"/>
      <c r="B118" s="119">
        <v>1</v>
      </c>
      <c r="C118" s="10" t="s">
        <v>835</v>
      </c>
      <c r="D118" s="130" t="s">
        <v>835</v>
      </c>
      <c r="E118" s="130" t="s">
        <v>490</v>
      </c>
      <c r="F118" s="158"/>
      <c r="G118" s="159"/>
      <c r="H118" s="11" t="s">
        <v>836</v>
      </c>
      <c r="I118" s="14">
        <v>42.98</v>
      </c>
      <c r="J118" s="121">
        <f t="shared" ref="J118:J119" si="3">I118*B118</f>
        <v>42.98</v>
      </c>
      <c r="K118" s="127"/>
    </row>
    <row r="119" spans="1:11" ht="24">
      <c r="A119" s="126"/>
      <c r="B119" s="120">
        <v>1</v>
      </c>
      <c r="C119" s="12" t="s">
        <v>835</v>
      </c>
      <c r="D119" s="131" t="s">
        <v>835</v>
      </c>
      <c r="E119" s="131" t="s">
        <v>837</v>
      </c>
      <c r="F119" s="170"/>
      <c r="G119" s="171"/>
      <c r="H119" s="13" t="s">
        <v>836</v>
      </c>
      <c r="I119" s="15">
        <v>42.98</v>
      </c>
      <c r="J119" s="122">
        <f t="shared" si="3"/>
        <v>42.98</v>
      </c>
      <c r="K119" s="127"/>
    </row>
    <row r="120" spans="1:11" ht="13.5" thickBot="1">
      <c r="A120" s="126"/>
      <c r="B120" s="139"/>
      <c r="C120" s="139"/>
      <c r="D120" s="139"/>
      <c r="E120" s="139"/>
      <c r="F120" s="139"/>
      <c r="G120" s="139"/>
      <c r="H120" s="139"/>
      <c r="I120" s="140" t="s">
        <v>261</v>
      </c>
      <c r="J120" s="141">
        <f>SUM(J22:J119)</f>
        <v>10553.449999999999</v>
      </c>
      <c r="K120" s="127"/>
    </row>
    <row r="121" spans="1:11">
      <c r="A121" s="126"/>
      <c r="B121" s="139"/>
      <c r="C121" s="150" t="s">
        <v>875</v>
      </c>
      <c r="D121" s="149"/>
      <c r="E121" s="149"/>
      <c r="F121" s="148"/>
      <c r="G121" s="147"/>
      <c r="H121" s="139"/>
      <c r="I121" s="140" t="s">
        <v>873</v>
      </c>
      <c r="J121" s="141">
        <f>J120*-0.4</f>
        <v>-4221.38</v>
      </c>
      <c r="K121" s="127"/>
    </row>
    <row r="122" spans="1:11" ht="13.5" outlineLevel="1" thickBot="1">
      <c r="A122" s="126"/>
      <c r="B122" s="139"/>
      <c r="C122" s="146" t="s">
        <v>876</v>
      </c>
      <c r="D122" s="145">
        <v>44671</v>
      </c>
      <c r="E122" s="145">
        <f>J14+90</f>
        <v>45391</v>
      </c>
      <c r="F122" s="144"/>
      <c r="G122" s="143"/>
      <c r="H122" s="139"/>
      <c r="I122" s="140" t="s">
        <v>874</v>
      </c>
      <c r="J122" s="141">
        <v>0</v>
      </c>
      <c r="K122" s="127"/>
    </row>
    <row r="123" spans="1:11">
      <c r="A123" s="126"/>
      <c r="B123" s="139"/>
      <c r="C123" s="139"/>
      <c r="D123" s="139"/>
      <c r="E123" s="139"/>
      <c r="F123" s="139"/>
      <c r="G123" s="139"/>
      <c r="H123" s="139"/>
      <c r="I123" s="140" t="s">
        <v>263</v>
      </c>
      <c r="J123" s="141">
        <f>SUM(J120:J122)</f>
        <v>6332.0699999999988</v>
      </c>
      <c r="K123" s="127"/>
    </row>
    <row r="124" spans="1:11">
      <c r="A124" s="6"/>
      <c r="B124" s="7"/>
      <c r="C124" s="7"/>
      <c r="D124" s="7"/>
      <c r="E124" s="7"/>
      <c r="F124" s="7"/>
      <c r="G124" s="7"/>
      <c r="H124" s="7" t="s">
        <v>877</v>
      </c>
      <c r="I124" s="7"/>
      <c r="J124" s="7"/>
      <c r="K124" s="8"/>
    </row>
    <row r="126" spans="1:11">
      <c r="H126" s="1" t="s">
        <v>871</v>
      </c>
      <c r="I126" s="103">
        <f>'Tax Invoice'!E14</f>
        <v>1</v>
      </c>
    </row>
    <row r="127" spans="1:11">
      <c r="H127" s="1" t="s">
        <v>711</v>
      </c>
      <c r="I127" s="103">
        <v>36.56</v>
      </c>
    </row>
    <row r="128" spans="1:11">
      <c r="H128" s="1" t="s">
        <v>714</v>
      </c>
      <c r="I128" s="103">
        <f>I130/I127</f>
        <v>288.66110503282272</v>
      </c>
    </row>
    <row r="129" spans="8:9">
      <c r="H129" s="1" t="s">
        <v>715</v>
      </c>
      <c r="I129" s="103">
        <f>I131/I127</f>
        <v>173.1966630196936</v>
      </c>
    </row>
    <row r="130" spans="8:9">
      <c r="H130" s="1" t="s">
        <v>712</v>
      </c>
      <c r="I130" s="103">
        <f>J120*I126</f>
        <v>10553.449999999999</v>
      </c>
    </row>
    <row r="131" spans="8:9">
      <c r="H131" s="1" t="s">
        <v>713</v>
      </c>
      <c r="I131" s="103">
        <f>J123*I126</f>
        <v>6332.0699999999988</v>
      </c>
    </row>
  </sheetData>
  <mergeCells count="102">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7:G27"/>
    <mergeCell ref="F28:G28"/>
    <mergeCell ref="F29:G29"/>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449</v>
      </c>
      <c r="O1" t="s">
        <v>149</v>
      </c>
      <c r="T1" t="s">
        <v>261</v>
      </c>
      <c r="U1">
        <v>10677.529999999999</v>
      </c>
    </row>
    <row r="2" spans="1:21" ht="15.75">
      <c r="A2" s="126"/>
      <c r="B2" s="137" t="s">
        <v>139</v>
      </c>
      <c r="C2" s="132"/>
      <c r="D2" s="132"/>
      <c r="E2" s="132"/>
      <c r="F2" s="132"/>
      <c r="G2" s="132"/>
      <c r="H2" s="132"/>
      <c r="I2" s="138" t="s">
        <v>145</v>
      </c>
      <c r="J2" s="127"/>
      <c r="T2" t="s">
        <v>190</v>
      </c>
      <c r="U2">
        <v>693.22</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11370.749999999998</v>
      </c>
    </row>
    <row r="5" spans="1:21">
      <c r="A5" s="126"/>
      <c r="B5" s="134" t="s">
        <v>142</v>
      </c>
      <c r="C5" s="132"/>
      <c r="D5" s="132"/>
      <c r="E5" s="132"/>
      <c r="F5" s="132"/>
      <c r="G5" s="132"/>
      <c r="H5" s="132"/>
      <c r="I5" s="132"/>
      <c r="J5" s="127"/>
      <c r="S5" t="s">
        <v>868</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720</v>
      </c>
      <c r="C10" s="132"/>
      <c r="D10" s="132"/>
      <c r="E10" s="127"/>
      <c r="F10" s="128"/>
      <c r="G10" s="128" t="s">
        <v>720</v>
      </c>
      <c r="H10" s="132"/>
      <c r="I10" s="160"/>
      <c r="J10" s="127"/>
    </row>
    <row r="11" spans="1:21">
      <c r="A11" s="126"/>
      <c r="B11" s="126" t="s">
        <v>721</v>
      </c>
      <c r="C11" s="132"/>
      <c r="D11" s="132"/>
      <c r="E11" s="127"/>
      <c r="F11" s="128"/>
      <c r="G11" s="128" t="s">
        <v>721</v>
      </c>
      <c r="H11" s="132"/>
      <c r="I11" s="161"/>
      <c r="J11" s="127"/>
    </row>
    <row r="12" spans="1:21">
      <c r="A12" s="126"/>
      <c r="B12" s="126" t="s">
        <v>722</v>
      </c>
      <c r="C12" s="132"/>
      <c r="D12" s="132"/>
      <c r="E12" s="127"/>
      <c r="F12" s="128"/>
      <c r="G12" s="128" t="s">
        <v>722</v>
      </c>
      <c r="H12" s="132"/>
      <c r="I12" s="132"/>
      <c r="J12" s="127"/>
    </row>
    <row r="13" spans="1:21">
      <c r="A13" s="126"/>
      <c r="B13" s="126" t="s">
        <v>723</v>
      </c>
      <c r="C13" s="132"/>
      <c r="D13" s="132"/>
      <c r="E13" s="127"/>
      <c r="F13" s="128"/>
      <c r="G13" s="128" t="s">
        <v>723</v>
      </c>
      <c r="H13" s="132"/>
      <c r="I13" s="111" t="s">
        <v>16</v>
      </c>
      <c r="J13" s="127"/>
    </row>
    <row r="14" spans="1:21">
      <c r="A14" s="126"/>
      <c r="B14" s="126" t="s">
        <v>157</v>
      </c>
      <c r="C14" s="132"/>
      <c r="D14" s="132"/>
      <c r="E14" s="127"/>
      <c r="F14" s="128"/>
      <c r="G14" s="128" t="s">
        <v>157</v>
      </c>
      <c r="H14" s="132"/>
      <c r="I14" s="162">
        <v>45299</v>
      </c>
      <c r="J14" s="127"/>
    </row>
    <row r="15" spans="1:21">
      <c r="A15" s="126"/>
      <c r="B15" s="6" t="s">
        <v>11</v>
      </c>
      <c r="C15" s="7"/>
      <c r="D15" s="7"/>
      <c r="E15" s="8"/>
      <c r="F15" s="128"/>
      <c r="G15" s="9" t="s">
        <v>11</v>
      </c>
      <c r="H15" s="132"/>
      <c r="I15" s="163"/>
      <c r="J15" s="127"/>
    </row>
    <row r="16" spans="1:21">
      <c r="A16" s="126"/>
      <c r="B16" s="132"/>
      <c r="C16" s="132"/>
      <c r="D16" s="132"/>
      <c r="E16" s="132"/>
      <c r="F16" s="132"/>
      <c r="G16" s="132"/>
      <c r="H16" s="136" t="s">
        <v>147</v>
      </c>
      <c r="I16" s="142">
        <v>41319</v>
      </c>
      <c r="J16" s="127"/>
    </row>
    <row r="17" spans="1:16">
      <c r="A17" s="126"/>
      <c r="B17" s="132" t="s">
        <v>724</v>
      </c>
      <c r="C17" s="132"/>
      <c r="D17" s="132"/>
      <c r="E17" s="132"/>
      <c r="F17" s="132"/>
      <c r="G17" s="132"/>
      <c r="H17" s="136" t="s">
        <v>148</v>
      </c>
      <c r="I17" s="142"/>
      <c r="J17" s="127"/>
    </row>
    <row r="18" spans="1:16" ht="18">
      <c r="A18" s="126"/>
      <c r="B18" s="132" t="s">
        <v>725</v>
      </c>
      <c r="C18" s="132"/>
      <c r="D18" s="132"/>
      <c r="E18" s="132"/>
      <c r="F18" s="132"/>
      <c r="G18" s="132"/>
      <c r="H18" s="135" t="s">
        <v>264</v>
      </c>
      <c r="I18" s="116" t="s">
        <v>282</v>
      </c>
      <c r="J18" s="127"/>
    </row>
    <row r="19" spans="1:16">
      <c r="A19" s="126"/>
      <c r="B19" s="132"/>
      <c r="C19" s="132"/>
      <c r="D19" s="132"/>
      <c r="E19" s="132"/>
      <c r="F19" s="132"/>
      <c r="G19" s="132"/>
      <c r="H19" s="132"/>
      <c r="I19" s="132"/>
      <c r="J19" s="127"/>
      <c r="P19">
        <v>45299</v>
      </c>
    </row>
    <row r="20" spans="1:16">
      <c r="A20" s="126"/>
      <c r="B20" s="112" t="s">
        <v>204</v>
      </c>
      <c r="C20" s="112" t="s">
        <v>205</v>
      </c>
      <c r="D20" s="129" t="s">
        <v>206</v>
      </c>
      <c r="E20" s="164" t="s">
        <v>207</v>
      </c>
      <c r="F20" s="165"/>
      <c r="G20" s="112" t="s">
        <v>174</v>
      </c>
      <c r="H20" s="112" t="s">
        <v>208</v>
      </c>
      <c r="I20" s="112" t="s">
        <v>26</v>
      </c>
      <c r="J20" s="127"/>
    </row>
    <row r="21" spans="1:16">
      <c r="A21" s="126"/>
      <c r="B21" s="117"/>
      <c r="C21" s="117"/>
      <c r="D21" s="118"/>
      <c r="E21" s="166"/>
      <c r="F21" s="167"/>
      <c r="G21" s="117" t="s">
        <v>146</v>
      </c>
      <c r="H21" s="117"/>
      <c r="I21" s="117"/>
      <c r="J21" s="127"/>
    </row>
    <row r="22" spans="1:16" ht="72">
      <c r="A22" s="126"/>
      <c r="B22" s="119">
        <v>2</v>
      </c>
      <c r="C22" s="10" t="s">
        <v>726</v>
      </c>
      <c r="D22" s="130" t="s">
        <v>719</v>
      </c>
      <c r="E22" s="158" t="s">
        <v>279</v>
      </c>
      <c r="F22" s="159"/>
      <c r="G22" s="11" t="s">
        <v>727</v>
      </c>
      <c r="H22" s="14">
        <v>30.5</v>
      </c>
      <c r="I22" s="121">
        <f t="shared" ref="I22:I53" si="0">H22*B22</f>
        <v>61</v>
      </c>
      <c r="J22" s="127"/>
    </row>
    <row r="23" spans="1:16" ht="72">
      <c r="A23" s="126"/>
      <c r="B23" s="119">
        <v>2</v>
      </c>
      <c r="C23" s="10" t="s">
        <v>726</v>
      </c>
      <c r="D23" s="130" t="s">
        <v>719</v>
      </c>
      <c r="E23" s="158" t="s">
        <v>589</v>
      </c>
      <c r="F23" s="159"/>
      <c r="G23" s="11" t="s">
        <v>727</v>
      </c>
      <c r="H23" s="14">
        <v>30.5</v>
      </c>
      <c r="I23" s="121">
        <f t="shared" si="0"/>
        <v>61</v>
      </c>
      <c r="J23" s="127"/>
    </row>
    <row r="24" spans="1:16" ht="132">
      <c r="A24" s="126"/>
      <c r="B24" s="119">
        <v>1</v>
      </c>
      <c r="C24" s="10" t="s">
        <v>728</v>
      </c>
      <c r="D24" s="130" t="s">
        <v>112</v>
      </c>
      <c r="E24" s="158"/>
      <c r="F24" s="159"/>
      <c r="G24" s="11" t="s">
        <v>729</v>
      </c>
      <c r="H24" s="14">
        <v>11.78</v>
      </c>
      <c r="I24" s="121">
        <f t="shared" si="0"/>
        <v>11.78</v>
      </c>
      <c r="J24" s="127"/>
    </row>
    <row r="25" spans="1:16" ht="132">
      <c r="A25" s="126"/>
      <c r="B25" s="119">
        <v>1</v>
      </c>
      <c r="C25" s="10" t="s">
        <v>728</v>
      </c>
      <c r="D25" s="130" t="s">
        <v>216</v>
      </c>
      <c r="E25" s="158"/>
      <c r="F25" s="159"/>
      <c r="G25" s="11" t="s">
        <v>729</v>
      </c>
      <c r="H25" s="14">
        <v>11.78</v>
      </c>
      <c r="I25" s="121">
        <f t="shared" si="0"/>
        <v>11.78</v>
      </c>
      <c r="J25" s="127"/>
    </row>
    <row r="26" spans="1:16" ht="132">
      <c r="A26" s="126"/>
      <c r="B26" s="119">
        <v>1</v>
      </c>
      <c r="C26" s="10" t="s">
        <v>728</v>
      </c>
      <c r="D26" s="130" t="s">
        <v>218</v>
      </c>
      <c r="E26" s="158"/>
      <c r="F26" s="159"/>
      <c r="G26" s="11" t="s">
        <v>729</v>
      </c>
      <c r="H26" s="14">
        <v>11.78</v>
      </c>
      <c r="I26" s="121">
        <f t="shared" si="0"/>
        <v>11.78</v>
      </c>
      <c r="J26" s="127"/>
    </row>
    <row r="27" spans="1:16" ht="60">
      <c r="A27" s="126"/>
      <c r="B27" s="119">
        <v>12</v>
      </c>
      <c r="C27" s="10" t="s">
        <v>730</v>
      </c>
      <c r="D27" s="130" t="s">
        <v>718</v>
      </c>
      <c r="E27" s="158" t="s">
        <v>279</v>
      </c>
      <c r="F27" s="159"/>
      <c r="G27" s="11" t="s">
        <v>731</v>
      </c>
      <c r="H27" s="14">
        <v>18.02</v>
      </c>
      <c r="I27" s="121">
        <f t="shared" si="0"/>
        <v>216.24</v>
      </c>
      <c r="J27" s="127"/>
    </row>
    <row r="28" spans="1:16" ht="132">
      <c r="A28" s="126"/>
      <c r="B28" s="119">
        <v>3</v>
      </c>
      <c r="C28" s="10" t="s">
        <v>732</v>
      </c>
      <c r="D28" s="130" t="s">
        <v>733</v>
      </c>
      <c r="E28" s="158" t="s">
        <v>28</v>
      </c>
      <c r="F28" s="159"/>
      <c r="G28" s="11" t="s">
        <v>734</v>
      </c>
      <c r="H28" s="14">
        <v>6.59</v>
      </c>
      <c r="I28" s="121">
        <f t="shared" si="0"/>
        <v>19.77</v>
      </c>
      <c r="J28" s="127"/>
    </row>
    <row r="29" spans="1:16" ht="132">
      <c r="A29" s="126"/>
      <c r="B29" s="119">
        <v>3</v>
      </c>
      <c r="C29" s="10" t="s">
        <v>732</v>
      </c>
      <c r="D29" s="130" t="s">
        <v>733</v>
      </c>
      <c r="E29" s="158" t="s">
        <v>30</v>
      </c>
      <c r="F29" s="159"/>
      <c r="G29" s="11" t="s">
        <v>734</v>
      </c>
      <c r="H29" s="14">
        <v>6.59</v>
      </c>
      <c r="I29" s="121">
        <f t="shared" si="0"/>
        <v>19.77</v>
      </c>
      <c r="J29" s="127"/>
    </row>
    <row r="30" spans="1:16" ht="84">
      <c r="A30" s="126"/>
      <c r="B30" s="119">
        <v>3</v>
      </c>
      <c r="C30" s="10" t="s">
        <v>735</v>
      </c>
      <c r="D30" s="130" t="s">
        <v>28</v>
      </c>
      <c r="E30" s="158"/>
      <c r="F30" s="159"/>
      <c r="G30" s="11" t="s">
        <v>736</v>
      </c>
      <c r="H30" s="14">
        <v>13.52</v>
      </c>
      <c r="I30" s="121">
        <f t="shared" si="0"/>
        <v>40.56</v>
      </c>
      <c r="J30" s="127"/>
    </row>
    <row r="31" spans="1:16" ht="84">
      <c r="A31" s="126"/>
      <c r="B31" s="119">
        <v>6</v>
      </c>
      <c r="C31" s="10" t="s">
        <v>735</v>
      </c>
      <c r="D31" s="130" t="s">
        <v>30</v>
      </c>
      <c r="E31" s="158"/>
      <c r="F31" s="159"/>
      <c r="G31" s="11" t="s">
        <v>736</v>
      </c>
      <c r="H31" s="14">
        <v>13.52</v>
      </c>
      <c r="I31" s="121">
        <f t="shared" si="0"/>
        <v>81.12</v>
      </c>
      <c r="J31" s="127"/>
    </row>
    <row r="32" spans="1:16" ht="84">
      <c r="A32" s="126"/>
      <c r="B32" s="119">
        <v>3</v>
      </c>
      <c r="C32" s="10" t="s">
        <v>735</v>
      </c>
      <c r="D32" s="130" t="s">
        <v>31</v>
      </c>
      <c r="E32" s="158"/>
      <c r="F32" s="159"/>
      <c r="G32" s="11" t="s">
        <v>736</v>
      </c>
      <c r="H32" s="14">
        <v>13.52</v>
      </c>
      <c r="I32" s="121">
        <f t="shared" si="0"/>
        <v>40.56</v>
      </c>
      <c r="J32" s="127"/>
    </row>
    <row r="33" spans="1:10" ht="108">
      <c r="A33" s="126"/>
      <c r="B33" s="119">
        <v>6</v>
      </c>
      <c r="C33" s="10" t="s">
        <v>109</v>
      </c>
      <c r="D33" s="130" t="s">
        <v>30</v>
      </c>
      <c r="E33" s="158"/>
      <c r="F33" s="159"/>
      <c r="G33" s="11" t="s">
        <v>737</v>
      </c>
      <c r="H33" s="14">
        <v>5.55</v>
      </c>
      <c r="I33" s="121">
        <f t="shared" si="0"/>
        <v>33.299999999999997</v>
      </c>
      <c r="J33" s="127"/>
    </row>
    <row r="34" spans="1:10" ht="96">
      <c r="A34" s="126"/>
      <c r="B34" s="119">
        <v>29</v>
      </c>
      <c r="C34" s="10" t="s">
        <v>738</v>
      </c>
      <c r="D34" s="130" t="s">
        <v>28</v>
      </c>
      <c r="E34" s="158"/>
      <c r="F34" s="159"/>
      <c r="G34" s="11" t="s">
        <v>739</v>
      </c>
      <c r="H34" s="14">
        <v>6.93</v>
      </c>
      <c r="I34" s="121">
        <f t="shared" si="0"/>
        <v>200.97</v>
      </c>
      <c r="J34" s="127"/>
    </row>
    <row r="35" spans="1:10" ht="96">
      <c r="A35" s="126"/>
      <c r="B35" s="119">
        <v>35</v>
      </c>
      <c r="C35" s="10" t="s">
        <v>738</v>
      </c>
      <c r="D35" s="130" t="s">
        <v>30</v>
      </c>
      <c r="E35" s="158"/>
      <c r="F35" s="159"/>
      <c r="G35" s="11" t="s">
        <v>739</v>
      </c>
      <c r="H35" s="14">
        <v>6.93</v>
      </c>
      <c r="I35" s="121">
        <f t="shared" si="0"/>
        <v>242.54999999999998</v>
      </c>
      <c r="J35" s="127"/>
    </row>
    <row r="36" spans="1:10" ht="132">
      <c r="A36" s="126"/>
      <c r="B36" s="119">
        <v>6</v>
      </c>
      <c r="C36" s="10" t="s">
        <v>740</v>
      </c>
      <c r="D36" s="130" t="s">
        <v>28</v>
      </c>
      <c r="E36" s="158" t="s">
        <v>279</v>
      </c>
      <c r="F36" s="159"/>
      <c r="G36" s="11" t="s">
        <v>741</v>
      </c>
      <c r="H36" s="14">
        <v>20.45</v>
      </c>
      <c r="I36" s="121">
        <f t="shared" si="0"/>
        <v>122.69999999999999</v>
      </c>
      <c r="J36" s="127"/>
    </row>
    <row r="37" spans="1:10" ht="144">
      <c r="A37" s="126"/>
      <c r="B37" s="119">
        <v>5</v>
      </c>
      <c r="C37" s="10" t="s">
        <v>742</v>
      </c>
      <c r="D37" s="130" t="s">
        <v>28</v>
      </c>
      <c r="E37" s="158"/>
      <c r="F37" s="159"/>
      <c r="G37" s="11" t="s">
        <v>743</v>
      </c>
      <c r="H37" s="14">
        <v>20.45</v>
      </c>
      <c r="I37" s="121">
        <f t="shared" si="0"/>
        <v>102.25</v>
      </c>
      <c r="J37" s="127"/>
    </row>
    <row r="38" spans="1:10" ht="144">
      <c r="A38" s="126"/>
      <c r="B38" s="119">
        <v>3</v>
      </c>
      <c r="C38" s="10" t="s">
        <v>742</v>
      </c>
      <c r="D38" s="130" t="s">
        <v>30</v>
      </c>
      <c r="E38" s="158"/>
      <c r="F38" s="159"/>
      <c r="G38" s="11" t="s">
        <v>743</v>
      </c>
      <c r="H38" s="14">
        <v>20.45</v>
      </c>
      <c r="I38" s="121">
        <f t="shared" si="0"/>
        <v>61.349999999999994</v>
      </c>
      <c r="J38" s="127"/>
    </row>
    <row r="39" spans="1:10" ht="144">
      <c r="A39" s="126"/>
      <c r="B39" s="119">
        <v>3</v>
      </c>
      <c r="C39" s="10" t="s">
        <v>742</v>
      </c>
      <c r="D39" s="130" t="s">
        <v>31</v>
      </c>
      <c r="E39" s="158"/>
      <c r="F39" s="159"/>
      <c r="G39" s="11" t="s">
        <v>743</v>
      </c>
      <c r="H39" s="14">
        <v>20.45</v>
      </c>
      <c r="I39" s="121">
        <f t="shared" si="0"/>
        <v>61.349999999999994</v>
      </c>
      <c r="J39" s="127"/>
    </row>
    <row r="40" spans="1:10" ht="144">
      <c r="A40" s="126"/>
      <c r="B40" s="119">
        <v>2</v>
      </c>
      <c r="C40" s="10" t="s">
        <v>744</v>
      </c>
      <c r="D40" s="130" t="s">
        <v>42</v>
      </c>
      <c r="E40" s="158" t="s">
        <v>679</v>
      </c>
      <c r="F40" s="159"/>
      <c r="G40" s="11" t="s">
        <v>745</v>
      </c>
      <c r="H40" s="14">
        <v>25.65</v>
      </c>
      <c r="I40" s="121">
        <f t="shared" si="0"/>
        <v>51.3</v>
      </c>
      <c r="J40" s="127"/>
    </row>
    <row r="41" spans="1:10" ht="96">
      <c r="A41" s="126"/>
      <c r="B41" s="119">
        <v>3</v>
      </c>
      <c r="C41" s="10" t="s">
        <v>746</v>
      </c>
      <c r="D41" s="130" t="s">
        <v>30</v>
      </c>
      <c r="E41" s="158"/>
      <c r="F41" s="159"/>
      <c r="G41" s="11" t="s">
        <v>747</v>
      </c>
      <c r="H41" s="14">
        <v>6.59</v>
      </c>
      <c r="I41" s="121">
        <f t="shared" si="0"/>
        <v>19.77</v>
      </c>
      <c r="J41" s="127"/>
    </row>
    <row r="42" spans="1:10" ht="96">
      <c r="A42" s="126"/>
      <c r="B42" s="119">
        <v>3</v>
      </c>
      <c r="C42" s="10" t="s">
        <v>746</v>
      </c>
      <c r="D42" s="130" t="s">
        <v>31</v>
      </c>
      <c r="E42" s="158"/>
      <c r="F42" s="159"/>
      <c r="G42" s="11" t="s">
        <v>747</v>
      </c>
      <c r="H42" s="14">
        <v>6.59</v>
      </c>
      <c r="I42" s="121">
        <f t="shared" si="0"/>
        <v>19.77</v>
      </c>
      <c r="J42" s="127"/>
    </row>
    <row r="43" spans="1:10" ht="96">
      <c r="A43" s="126"/>
      <c r="B43" s="119">
        <v>5</v>
      </c>
      <c r="C43" s="10" t="s">
        <v>746</v>
      </c>
      <c r="D43" s="130" t="s">
        <v>32</v>
      </c>
      <c r="E43" s="158"/>
      <c r="F43" s="159"/>
      <c r="G43" s="11" t="s">
        <v>747</v>
      </c>
      <c r="H43" s="14">
        <v>6.59</v>
      </c>
      <c r="I43" s="121">
        <f t="shared" si="0"/>
        <v>32.950000000000003</v>
      </c>
      <c r="J43" s="127"/>
    </row>
    <row r="44" spans="1:10" ht="96">
      <c r="A44" s="126"/>
      <c r="B44" s="119">
        <v>5</v>
      </c>
      <c r="C44" s="10" t="s">
        <v>748</v>
      </c>
      <c r="D44" s="130" t="s">
        <v>31</v>
      </c>
      <c r="E44" s="158"/>
      <c r="F44" s="159"/>
      <c r="G44" s="11" t="s">
        <v>749</v>
      </c>
      <c r="H44" s="14">
        <v>6.59</v>
      </c>
      <c r="I44" s="121">
        <f t="shared" si="0"/>
        <v>32.950000000000003</v>
      </c>
      <c r="J44" s="127"/>
    </row>
    <row r="45" spans="1:10" ht="180">
      <c r="A45" s="126"/>
      <c r="B45" s="119">
        <v>3</v>
      </c>
      <c r="C45" s="10" t="s">
        <v>668</v>
      </c>
      <c r="D45" s="130" t="s">
        <v>28</v>
      </c>
      <c r="E45" s="158" t="s">
        <v>112</v>
      </c>
      <c r="F45" s="159"/>
      <c r="G45" s="11" t="s">
        <v>750</v>
      </c>
      <c r="H45" s="14">
        <v>29.81</v>
      </c>
      <c r="I45" s="121">
        <f t="shared" si="0"/>
        <v>89.429999999999993</v>
      </c>
      <c r="J45" s="127"/>
    </row>
    <row r="46" spans="1:10" ht="180">
      <c r="A46" s="126"/>
      <c r="B46" s="119">
        <v>1</v>
      </c>
      <c r="C46" s="10" t="s">
        <v>668</v>
      </c>
      <c r="D46" s="130" t="s">
        <v>28</v>
      </c>
      <c r="E46" s="158" t="s">
        <v>220</v>
      </c>
      <c r="F46" s="159"/>
      <c r="G46" s="11" t="s">
        <v>750</v>
      </c>
      <c r="H46" s="14">
        <v>29.81</v>
      </c>
      <c r="I46" s="121">
        <f t="shared" si="0"/>
        <v>29.81</v>
      </c>
      <c r="J46" s="127"/>
    </row>
    <row r="47" spans="1:10" ht="180">
      <c r="A47" s="126"/>
      <c r="B47" s="119">
        <v>2</v>
      </c>
      <c r="C47" s="10" t="s">
        <v>668</v>
      </c>
      <c r="D47" s="130" t="s">
        <v>28</v>
      </c>
      <c r="E47" s="158" t="s">
        <v>274</v>
      </c>
      <c r="F47" s="159"/>
      <c r="G47" s="11" t="s">
        <v>750</v>
      </c>
      <c r="H47" s="14">
        <v>29.81</v>
      </c>
      <c r="I47" s="121">
        <f t="shared" si="0"/>
        <v>59.62</v>
      </c>
      <c r="J47" s="127"/>
    </row>
    <row r="48" spans="1:10" ht="180">
      <c r="A48" s="126"/>
      <c r="B48" s="119">
        <v>3</v>
      </c>
      <c r="C48" s="10" t="s">
        <v>668</v>
      </c>
      <c r="D48" s="130" t="s">
        <v>28</v>
      </c>
      <c r="E48" s="158" t="s">
        <v>276</v>
      </c>
      <c r="F48" s="159"/>
      <c r="G48" s="11" t="s">
        <v>750</v>
      </c>
      <c r="H48" s="14">
        <v>29.81</v>
      </c>
      <c r="I48" s="121">
        <f t="shared" si="0"/>
        <v>89.429999999999993</v>
      </c>
      <c r="J48" s="127"/>
    </row>
    <row r="49" spans="1:10" ht="96">
      <c r="A49" s="126"/>
      <c r="B49" s="119">
        <v>5</v>
      </c>
      <c r="C49" s="10" t="s">
        <v>751</v>
      </c>
      <c r="D49" s="130" t="s">
        <v>28</v>
      </c>
      <c r="E49" s="158"/>
      <c r="F49" s="159"/>
      <c r="G49" s="11" t="s">
        <v>752</v>
      </c>
      <c r="H49" s="14">
        <v>6.59</v>
      </c>
      <c r="I49" s="121">
        <f t="shared" si="0"/>
        <v>32.950000000000003</v>
      </c>
      <c r="J49" s="127"/>
    </row>
    <row r="50" spans="1:10" ht="96">
      <c r="A50" s="126"/>
      <c r="B50" s="119">
        <v>3</v>
      </c>
      <c r="C50" s="10" t="s">
        <v>751</v>
      </c>
      <c r="D50" s="130" t="s">
        <v>30</v>
      </c>
      <c r="E50" s="158"/>
      <c r="F50" s="159"/>
      <c r="G50" s="11" t="s">
        <v>752</v>
      </c>
      <c r="H50" s="14">
        <v>6.59</v>
      </c>
      <c r="I50" s="121">
        <f t="shared" si="0"/>
        <v>19.77</v>
      </c>
      <c r="J50" s="127"/>
    </row>
    <row r="51" spans="1:10" ht="96">
      <c r="A51" s="126"/>
      <c r="B51" s="119">
        <v>3</v>
      </c>
      <c r="C51" s="10" t="s">
        <v>751</v>
      </c>
      <c r="D51" s="130" t="s">
        <v>31</v>
      </c>
      <c r="E51" s="158"/>
      <c r="F51" s="159"/>
      <c r="G51" s="11" t="s">
        <v>752</v>
      </c>
      <c r="H51" s="14">
        <v>6.59</v>
      </c>
      <c r="I51" s="121">
        <f t="shared" si="0"/>
        <v>19.77</v>
      </c>
      <c r="J51" s="127"/>
    </row>
    <row r="52" spans="1:10" ht="108">
      <c r="A52" s="126"/>
      <c r="B52" s="119">
        <v>6</v>
      </c>
      <c r="C52" s="10" t="s">
        <v>753</v>
      </c>
      <c r="D52" s="130" t="s">
        <v>28</v>
      </c>
      <c r="E52" s="158"/>
      <c r="F52" s="159"/>
      <c r="G52" s="11" t="s">
        <v>754</v>
      </c>
      <c r="H52" s="14">
        <v>13.52</v>
      </c>
      <c r="I52" s="121">
        <f t="shared" si="0"/>
        <v>81.12</v>
      </c>
      <c r="J52" s="127"/>
    </row>
    <row r="53" spans="1:10" ht="108">
      <c r="A53" s="126"/>
      <c r="B53" s="119">
        <v>18</v>
      </c>
      <c r="C53" s="10" t="s">
        <v>755</v>
      </c>
      <c r="D53" s="130" t="s">
        <v>28</v>
      </c>
      <c r="E53" s="158"/>
      <c r="F53" s="159"/>
      <c r="G53" s="11" t="s">
        <v>756</v>
      </c>
      <c r="H53" s="14">
        <v>5.55</v>
      </c>
      <c r="I53" s="121">
        <f t="shared" si="0"/>
        <v>99.899999999999991</v>
      </c>
      <c r="J53" s="127"/>
    </row>
    <row r="54" spans="1:10" ht="108">
      <c r="A54" s="126"/>
      <c r="B54" s="119">
        <v>6</v>
      </c>
      <c r="C54" s="10" t="s">
        <v>755</v>
      </c>
      <c r="D54" s="130" t="s">
        <v>32</v>
      </c>
      <c r="E54" s="158"/>
      <c r="F54" s="159"/>
      <c r="G54" s="11" t="s">
        <v>756</v>
      </c>
      <c r="H54" s="14">
        <v>5.55</v>
      </c>
      <c r="I54" s="121">
        <f t="shared" ref="I54:I85" si="1">H54*B54</f>
        <v>33.299999999999997</v>
      </c>
      <c r="J54" s="127"/>
    </row>
    <row r="55" spans="1:10" ht="132">
      <c r="A55" s="126"/>
      <c r="B55" s="119">
        <v>2</v>
      </c>
      <c r="C55" s="10" t="s">
        <v>757</v>
      </c>
      <c r="D55" s="130" t="s">
        <v>30</v>
      </c>
      <c r="E55" s="158"/>
      <c r="F55" s="159"/>
      <c r="G55" s="11" t="s">
        <v>758</v>
      </c>
      <c r="H55" s="14">
        <v>27.38</v>
      </c>
      <c r="I55" s="121">
        <f t="shared" si="1"/>
        <v>54.76</v>
      </c>
      <c r="J55" s="127"/>
    </row>
    <row r="56" spans="1:10" ht="132">
      <c r="A56" s="126"/>
      <c r="B56" s="119">
        <v>9</v>
      </c>
      <c r="C56" s="10" t="s">
        <v>759</v>
      </c>
      <c r="D56" s="130" t="s">
        <v>31</v>
      </c>
      <c r="E56" s="158" t="s">
        <v>679</v>
      </c>
      <c r="F56" s="159"/>
      <c r="G56" s="11" t="s">
        <v>760</v>
      </c>
      <c r="H56" s="14">
        <v>20.45</v>
      </c>
      <c r="I56" s="121">
        <f t="shared" si="1"/>
        <v>184.04999999999998</v>
      </c>
      <c r="J56" s="127"/>
    </row>
    <row r="57" spans="1:10" ht="132">
      <c r="A57" s="126"/>
      <c r="B57" s="119">
        <v>9</v>
      </c>
      <c r="C57" s="10" t="s">
        <v>759</v>
      </c>
      <c r="D57" s="130" t="s">
        <v>31</v>
      </c>
      <c r="E57" s="158" t="s">
        <v>761</v>
      </c>
      <c r="F57" s="159"/>
      <c r="G57" s="11" t="s">
        <v>760</v>
      </c>
      <c r="H57" s="14">
        <v>20.45</v>
      </c>
      <c r="I57" s="121">
        <f t="shared" si="1"/>
        <v>184.04999999999998</v>
      </c>
      <c r="J57" s="127"/>
    </row>
    <row r="58" spans="1:10" ht="132">
      <c r="A58" s="126"/>
      <c r="B58" s="119">
        <v>4</v>
      </c>
      <c r="C58" s="10" t="s">
        <v>618</v>
      </c>
      <c r="D58" s="130" t="s">
        <v>30</v>
      </c>
      <c r="E58" s="158" t="s">
        <v>762</v>
      </c>
      <c r="F58" s="159"/>
      <c r="G58" s="11" t="s">
        <v>621</v>
      </c>
      <c r="H58" s="14">
        <v>4.8499999999999996</v>
      </c>
      <c r="I58" s="121">
        <f t="shared" si="1"/>
        <v>19.399999999999999</v>
      </c>
      <c r="J58" s="127"/>
    </row>
    <row r="59" spans="1:10" ht="144">
      <c r="A59" s="126"/>
      <c r="B59" s="119">
        <v>5</v>
      </c>
      <c r="C59" s="10" t="s">
        <v>763</v>
      </c>
      <c r="D59" s="130" t="s">
        <v>30</v>
      </c>
      <c r="E59" s="158" t="s">
        <v>279</v>
      </c>
      <c r="F59" s="159"/>
      <c r="G59" s="11" t="s">
        <v>764</v>
      </c>
      <c r="H59" s="14">
        <v>20.45</v>
      </c>
      <c r="I59" s="121">
        <f t="shared" si="1"/>
        <v>102.25</v>
      </c>
      <c r="J59" s="127"/>
    </row>
    <row r="60" spans="1:10" ht="144">
      <c r="A60" s="126"/>
      <c r="B60" s="119">
        <v>3</v>
      </c>
      <c r="C60" s="10" t="s">
        <v>765</v>
      </c>
      <c r="D60" s="130" t="s">
        <v>30</v>
      </c>
      <c r="E60" s="158" t="s">
        <v>279</v>
      </c>
      <c r="F60" s="159"/>
      <c r="G60" s="11" t="s">
        <v>766</v>
      </c>
      <c r="H60" s="14">
        <v>20.45</v>
      </c>
      <c r="I60" s="121">
        <f t="shared" si="1"/>
        <v>61.349999999999994</v>
      </c>
      <c r="J60" s="127"/>
    </row>
    <row r="61" spans="1:10" ht="144">
      <c r="A61" s="126"/>
      <c r="B61" s="119">
        <v>16</v>
      </c>
      <c r="C61" s="10" t="s">
        <v>767</v>
      </c>
      <c r="D61" s="130" t="s">
        <v>718</v>
      </c>
      <c r="E61" s="158"/>
      <c r="F61" s="159"/>
      <c r="G61" s="11" t="s">
        <v>869</v>
      </c>
      <c r="H61" s="14">
        <v>25.3</v>
      </c>
      <c r="I61" s="121">
        <f t="shared" si="1"/>
        <v>404.8</v>
      </c>
      <c r="J61" s="127"/>
    </row>
    <row r="62" spans="1:10" ht="72">
      <c r="A62" s="126"/>
      <c r="B62" s="119">
        <v>2</v>
      </c>
      <c r="C62" s="10" t="s">
        <v>768</v>
      </c>
      <c r="D62" s="130" t="s">
        <v>719</v>
      </c>
      <c r="E62" s="158"/>
      <c r="F62" s="159"/>
      <c r="G62" s="11" t="s">
        <v>769</v>
      </c>
      <c r="H62" s="14">
        <v>44.71</v>
      </c>
      <c r="I62" s="121">
        <f t="shared" si="1"/>
        <v>89.42</v>
      </c>
      <c r="J62" s="127"/>
    </row>
    <row r="63" spans="1:10" ht="96">
      <c r="A63" s="126"/>
      <c r="B63" s="119">
        <v>4</v>
      </c>
      <c r="C63" s="10" t="s">
        <v>770</v>
      </c>
      <c r="D63" s="130" t="s">
        <v>30</v>
      </c>
      <c r="E63" s="158" t="s">
        <v>115</v>
      </c>
      <c r="F63" s="159"/>
      <c r="G63" s="11" t="s">
        <v>771</v>
      </c>
      <c r="H63" s="14">
        <v>8.32</v>
      </c>
      <c r="I63" s="121">
        <f t="shared" si="1"/>
        <v>33.28</v>
      </c>
      <c r="J63" s="127"/>
    </row>
    <row r="64" spans="1:10" ht="96">
      <c r="A64" s="126"/>
      <c r="B64" s="119">
        <v>4</v>
      </c>
      <c r="C64" s="10" t="s">
        <v>770</v>
      </c>
      <c r="D64" s="130" t="s">
        <v>31</v>
      </c>
      <c r="E64" s="158" t="s">
        <v>115</v>
      </c>
      <c r="F64" s="159"/>
      <c r="G64" s="11" t="s">
        <v>771</v>
      </c>
      <c r="H64" s="14">
        <v>8.32</v>
      </c>
      <c r="I64" s="121">
        <f t="shared" si="1"/>
        <v>33.28</v>
      </c>
      <c r="J64" s="127"/>
    </row>
    <row r="65" spans="1:10" ht="60">
      <c r="A65" s="126"/>
      <c r="B65" s="119">
        <v>2</v>
      </c>
      <c r="C65" s="10" t="s">
        <v>772</v>
      </c>
      <c r="D65" s="130" t="s">
        <v>773</v>
      </c>
      <c r="E65" s="158" t="s">
        <v>279</v>
      </c>
      <c r="F65" s="159"/>
      <c r="G65" s="11" t="s">
        <v>774</v>
      </c>
      <c r="H65" s="14">
        <v>13.17</v>
      </c>
      <c r="I65" s="121">
        <f t="shared" si="1"/>
        <v>26.34</v>
      </c>
      <c r="J65" s="127"/>
    </row>
    <row r="66" spans="1:10" ht="60">
      <c r="A66" s="126"/>
      <c r="B66" s="119">
        <v>12</v>
      </c>
      <c r="C66" s="10" t="s">
        <v>772</v>
      </c>
      <c r="D66" s="130" t="s">
        <v>716</v>
      </c>
      <c r="E66" s="158" t="s">
        <v>279</v>
      </c>
      <c r="F66" s="159"/>
      <c r="G66" s="11" t="s">
        <v>774</v>
      </c>
      <c r="H66" s="14">
        <v>14.56</v>
      </c>
      <c r="I66" s="121">
        <f t="shared" si="1"/>
        <v>174.72</v>
      </c>
      <c r="J66" s="127"/>
    </row>
    <row r="67" spans="1:10" ht="60">
      <c r="A67" s="126"/>
      <c r="B67" s="119">
        <v>2</v>
      </c>
      <c r="C67" s="10" t="s">
        <v>772</v>
      </c>
      <c r="D67" s="130" t="s">
        <v>717</v>
      </c>
      <c r="E67" s="158" t="s">
        <v>279</v>
      </c>
      <c r="F67" s="159"/>
      <c r="G67" s="11" t="s">
        <v>774</v>
      </c>
      <c r="H67" s="14">
        <v>16.64</v>
      </c>
      <c r="I67" s="121">
        <f t="shared" si="1"/>
        <v>33.28</v>
      </c>
      <c r="J67" s="127"/>
    </row>
    <row r="68" spans="1:10" ht="60">
      <c r="A68" s="126"/>
      <c r="B68" s="119">
        <v>2</v>
      </c>
      <c r="C68" s="10" t="s">
        <v>775</v>
      </c>
      <c r="D68" s="130" t="s">
        <v>716</v>
      </c>
      <c r="E68" s="158" t="s">
        <v>776</v>
      </c>
      <c r="F68" s="159"/>
      <c r="G68" s="11" t="s">
        <v>774</v>
      </c>
      <c r="H68" s="14">
        <v>14.56</v>
      </c>
      <c r="I68" s="121">
        <f t="shared" si="1"/>
        <v>29.12</v>
      </c>
      <c r="J68" s="127"/>
    </row>
    <row r="69" spans="1:10" ht="60">
      <c r="A69" s="126"/>
      <c r="B69" s="119">
        <v>2</v>
      </c>
      <c r="C69" s="10" t="s">
        <v>775</v>
      </c>
      <c r="D69" s="130" t="s">
        <v>718</v>
      </c>
      <c r="E69" s="158" t="s">
        <v>777</v>
      </c>
      <c r="F69" s="159"/>
      <c r="G69" s="11" t="s">
        <v>774</v>
      </c>
      <c r="H69" s="14">
        <v>18.02</v>
      </c>
      <c r="I69" s="121">
        <f t="shared" si="1"/>
        <v>36.04</v>
      </c>
      <c r="J69" s="127"/>
    </row>
    <row r="70" spans="1:10" ht="60">
      <c r="A70" s="126"/>
      <c r="B70" s="119">
        <v>2</v>
      </c>
      <c r="C70" s="10" t="s">
        <v>775</v>
      </c>
      <c r="D70" s="130" t="s">
        <v>719</v>
      </c>
      <c r="E70" s="158" t="s">
        <v>279</v>
      </c>
      <c r="F70" s="159"/>
      <c r="G70" s="11" t="s">
        <v>774</v>
      </c>
      <c r="H70" s="14">
        <v>19.41</v>
      </c>
      <c r="I70" s="121">
        <f t="shared" si="1"/>
        <v>38.82</v>
      </c>
      <c r="J70" s="127"/>
    </row>
    <row r="71" spans="1:10" ht="60">
      <c r="A71" s="126"/>
      <c r="B71" s="119">
        <v>2</v>
      </c>
      <c r="C71" s="10" t="s">
        <v>775</v>
      </c>
      <c r="D71" s="130" t="s">
        <v>719</v>
      </c>
      <c r="E71" s="158" t="s">
        <v>776</v>
      </c>
      <c r="F71" s="159"/>
      <c r="G71" s="11" t="s">
        <v>774</v>
      </c>
      <c r="H71" s="14">
        <v>19.41</v>
      </c>
      <c r="I71" s="121">
        <f t="shared" si="1"/>
        <v>38.82</v>
      </c>
      <c r="J71" s="127"/>
    </row>
    <row r="72" spans="1:10" ht="60">
      <c r="A72" s="126"/>
      <c r="B72" s="119">
        <v>2</v>
      </c>
      <c r="C72" s="10" t="s">
        <v>775</v>
      </c>
      <c r="D72" s="130" t="s">
        <v>778</v>
      </c>
      <c r="E72" s="158" t="s">
        <v>279</v>
      </c>
      <c r="F72" s="159"/>
      <c r="G72" s="11" t="s">
        <v>774</v>
      </c>
      <c r="H72" s="14">
        <v>22.88</v>
      </c>
      <c r="I72" s="121">
        <f t="shared" si="1"/>
        <v>45.76</v>
      </c>
      <c r="J72" s="127"/>
    </row>
    <row r="73" spans="1:10" ht="60">
      <c r="A73" s="126"/>
      <c r="B73" s="119">
        <v>2</v>
      </c>
      <c r="C73" s="10" t="s">
        <v>775</v>
      </c>
      <c r="D73" s="130" t="s">
        <v>778</v>
      </c>
      <c r="E73" s="158" t="s">
        <v>776</v>
      </c>
      <c r="F73" s="159"/>
      <c r="G73" s="11" t="s">
        <v>774</v>
      </c>
      <c r="H73" s="14">
        <v>22.88</v>
      </c>
      <c r="I73" s="121">
        <f t="shared" si="1"/>
        <v>45.76</v>
      </c>
      <c r="J73" s="127"/>
    </row>
    <row r="74" spans="1:10" ht="48">
      <c r="A74" s="126"/>
      <c r="B74" s="119">
        <v>2</v>
      </c>
      <c r="C74" s="10" t="s">
        <v>779</v>
      </c>
      <c r="D74" s="130" t="s">
        <v>718</v>
      </c>
      <c r="E74" s="158"/>
      <c r="F74" s="159"/>
      <c r="G74" s="11" t="s">
        <v>780</v>
      </c>
      <c r="H74" s="14">
        <v>82.84</v>
      </c>
      <c r="I74" s="121">
        <f t="shared" si="1"/>
        <v>165.68</v>
      </c>
      <c r="J74" s="127"/>
    </row>
    <row r="75" spans="1:10" ht="108">
      <c r="A75" s="126"/>
      <c r="B75" s="119">
        <v>2</v>
      </c>
      <c r="C75" s="10" t="s">
        <v>781</v>
      </c>
      <c r="D75" s="130" t="s">
        <v>304</v>
      </c>
      <c r="E75" s="158"/>
      <c r="F75" s="159"/>
      <c r="G75" s="11" t="s">
        <v>782</v>
      </c>
      <c r="H75" s="14">
        <v>62.04</v>
      </c>
      <c r="I75" s="121">
        <f t="shared" si="1"/>
        <v>124.08</v>
      </c>
      <c r="J75" s="127"/>
    </row>
    <row r="76" spans="1:10" ht="96">
      <c r="A76" s="126"/>
      <c r="B76" s="119">
        <v>2</v>
      </c>
      <c r="C76" s="10" t="s">
        <v>576</v>
      </c>
      <c r="D76" s="130" t="s">
        <v>300</v>
      </c>
      <c r="E76" s="158"/>
      <c r="F76" s="159"/>
      <c r="G76" s="11" t="s">
        <v>579</v>
      </c>
      <c r="H76" s="14">
        <v>15.25</v>
      </c>
      <c r="I76" s="121">
        <f t="shared" si="1"/>
        <v>30.5</v>
      </c>
      <c r="J76" s="127"/>
    </row>
    <row r="77" spans="1:10" ht="48">
      <c r="A77" s="126"/>
      <c r="B77" s="119">
        <v>2</v>
      </c>
      <c r="C77" s="10" t="s">
        <v>783</v>
      </c>
      <c r="D77" s="130" t="s">
        <v>719</v>
      </c>
      <c r="E77" s="158"/>
      <c r="F77" s="159"/>
      <c r="G77" s="11" t="s">
        <v>784</v>
      </c>
      <c r="H77" s="14">
        <v>72.44</v>
      </c>
      <c r="I77" s="121">
        <f t="shared" si="1"/>
        <v>144.88</v>
      </c>
      <c r="J77" s="127"/>
    </row>
    <row r="78" spans="1:10" ht="96">
      <c r="A78" s="126"/>
      <c r="B78" s="119">
        <v>2</v>
      </c>
      <c r="C78" s="10" t="s">
        <v>785</v>
      </c>
      <c r="D78" s="130" t="s">
        <v>300</v>
      </c>
      <c r="E78" s="158" t="s">
        <v>279</v>
      </c>
      <c r="F78" s="159"/>
      <c r="G78" s="11" t="s">
        <v>786</v>
      </c>
      <c r="H78" s="14">
        <v>23.92</v>
      </c>
      <c r="I78" s="121">
        <f t="shared" si="1"/>
        <v>47.84</v>
      </c>
      <c r="J78" s="127"/>
    </row>
    <row r="79" spans="1:10" ht="84">
      <c r="A79" s="126"/>
      <c r="B79" s="119">
        <v>12</v>
      </c>
      <c r="C79" s="10" t="s">
        <v>662</v>
      </c>
      <c r="D79" s="130" t="s">
        <v>30</v>
      </c>
      <c r="E79" s="158"/>
      <c r="F79" s="159"/>
      <c r="G79" s="11" t="s">
        <v>664</v>
      </c>
      <c r="H79" s="14">
        <v>5.89</v>
      </c>
      <c r="I79" s="121">
        <f t="shared" si="1"/>
        <v>70.679999999999993</v>
      </c>
      <c r="J79" s="127"/>
    </row>
    <row r="80" spans="1:10" ht="192">
      <c r="A80" s="126"/>
      <c r="B80" s="119">
        <v>2</v>
      </c>
      <c r="C80" s="10" t="s">
        <v>787</v>
      </c>
      <c r="D80" s="130" t="s">
        <v>236</v>
      </c>
      <c r="E80" s="158" t="s">
        <v>112</v>
      </c>
      <c r="F80" s="159"/>
      <c r="G80" s="11" t="s">
        <v>788</v>
      </c>
      <c r="H80" s="14">
        <v>29.12</v>
      </c>
      <c r="I80" s="121">
        <f t="shared" si="1"/>
        <v>58.24</v>
      </c>
      <c r="J80" s="127"/>
    </row>
    <row r="81" spans="1:10" ht="192">
      <c r="A81" s="126"/>
      <c r="B81" s="119">
        <v>1</v>
      </c>
      <c r="C81" s="10" t="s">
        <v>787</v>
      </c>
      <c r="D81" s="130" t="s">
        <v>236</v>
      </c>
      <c r="E81" s="158" t="s">
        <v>269</v>
      </c>
      <c r="F81" s="159"/>
      <c r="G81" s="11" t="s">
        <v>788</v>
      </c>
      <c r="H81" s="14">
        <v>29.12</v>
      </c>
      <c r="I81" s="121">
        <f t="shared" si="1"/>
        <v>29.12</v>
      </c>
      <c r="J81" s="127"/>
    </row>
    <row r="82" spans="1:10" ht="192">
      <c r="A82" s="126"/>
      <c r="B82" s="119">
        <v>1</v>
      </c>
      <c r="C82" s="10" t="s">
        <v>787</v>
      </c>
      <c r="D82" s="130" t="s">
        <v>236</v>
      </c>
      <c r="E82" s="158" t="s">
        <v>274</v>
      </c>
      <c r="F82" s="159"/>
      <c r="G82" s="11" t="s">
        <v>788</v>
      </c>
      <c r="H82" s="14">
        <v>29.12</v>
      </c>
      <c r="I82" s="121">
        <f t="shared" si="1"/>
        <v>29.12</v>
      </c>
      <c r="J82" s="127"/>
    </row>
    <row r="83" spans="1:10" ht="192">
      <c r="A83" s="126"/>
      <c r="B83" s="119">
        <v>1</v>
      </c>
      <c r="C83" s="10" t="s">
        <v>787</v>
      </c>
      <c r="D83" s="130" t="s">
        <v>238</v>
      </c>
      <c r="E83" s="158" t="s">
        <v>271</v>
      </c>
      <c r="F83" s="159"/>
      <c r="G83" s="11" t="s">
        <v>788</v>
      </c>
      <c r="H83" s="14">
        <v>29.12</v>
      </c>
      <c r="I83" s="121">
        <f t="shared" si="1"/>
        <v>29.12</v>
      </c>
      <c r="J83" s="127"/>
    </row>
    <row r="84" spans="1:10" ht="192">
      <c r="A84" s="126"/>
      <c r="B84" s="119">
        <v>3</v>
      </c>
      <c r="C84" s="10" t="s">
        <v>787</v>
      </c>
      <c r="D84" s="130" t="s">
        <v>240</v>
      </c>
      <c r="E84" s="158" t="s">
        <v>271</v>
      </c>
      <c r="F84" s="159"/>
      <c r="G84" s="11" t="s">
        <v>788</v>
      </c>
      <c r="H84" s="14">
        <v>30.85</v>
      </c>
      <c r="I84" s="121">
        <f t="shared" si="1"/>
        <v>92.550000000000011</v>
      </c>
      <c r="J84" s="127"/>
    </row>
    <row r="85" spans="1:10" ht="192">
      <c r="A85" s="126"/>
      <c r="B85" s="119">
        <v>3</v>
      </c>
      <c r="C85" s="10" t="s">
        <v>787</v>
      </c>
      <c r="D85" s="130" t="s">
        <v>241</v>
      </c>
      <c r="E85" s="158" t="s">
        <v>316</v>
      </c>
      <c r="F85" s="159"/>
      <c r="G85" s="11" t="s">
        <v>788</v>
      </c>
      <c r="H85" s="14">
        <v>30.85</v>
      </c>
      <c r="I85" s="121">
        <f t="shared" si="1"/>
        <v>92.550000000000011</v>
      </c>
      <c r="J85" s="127"/>
    </row>
    <row r="86" spans="1:10" ht="120">
      <c r="A86" s="126"/>
      <c r="B86" s="119">
        <v>2</v>
      </c>
      <c r="C86" s="10" t="s">
        <v>789</v>
      </c>
      <c r="D86" s="130" t="s">
        <v>30</v>
      </c>
      <c r="E86" s="158" t="s">
        <v>679</v>
      </c>
      <c r="F86" s="159"/>
      <c r="G86" s="11" t="s">
        <v>790</v>
      </c>
      <c r="H86" s="14">
        <v>20.45</v>
      </c>
      <c r="I86" s="121">
        <f t="shared" ref="I86:I117" si="2">H86*B86</f>
        <v>40.9</v>
      </c>
      <c r="J86" s="127"/>
    </row>
    <row r="87" spans="1:10" ht="120">
      <c r="A87" s="126"/>
      <c r="B87" s="119">
        <v>5</v>
      </c>
      <c r="C87" s="10" t="s">
        <v>789</v>
      </c>
      <c r="D87" s="130" t="s">
        <v>32</v>
      </c>
      <c r="E87" s="158" t="s">
        <v>679</v>
      </c>
      <c r="F87" s="159"/>
      <c r="G87" s="11" t="s">
        <v>790</v>
      </c>
      <c r="H87" s="14">
        <v>20.45</v>
      </c>
      <c r="I87" s="121">
        <f t="shared" si="2"/>
        <v>102.25</v>
      </c>
      <c r="J87" s="127"/>
    </row>
    <row r="88" spans="1:10" ht="96">
      <c r="A88" s="126"/>
      <c r="B88" s="119">
        <v>4</v>
      </c>
      <c r="C88" s="10" t="s">
        <v>791</v>
      </c>
      <c r="D88" s="130" t="s">
        <v>30</v>
      </c>
      <c r="E88" s="158" t="s">
        <v>277</v>
      </c>
      <c r="F88" s="159"/>
      <c r="G88" s="11" t="s">
        <v>792</v>
      </c>
      <c r="H88" s="14">
        <v>20.45</v>
      </c>
      <c r="I88" s="121">
        <f t="shared" si="2"/>
        <v>81.8</v>
      </c>
      <c r="J88" s="127"/>
    </row>
    <row r="89" spans="1:10" ht="132">
      <c r="A89" s="126"/>
      <c r="B89" s="119">
        <v>2</v>
      </c>
      <c r="C89" s="10" t="s">
        <v>659</v>
      </c>
      <c r="D89" s="130" t="s">
        <v>30</v>
      </c>
      <c r="E89" s="158" t="s">
        <v>679</v>
      </c>
      <c r="F89" s="159"/>
      <c r="G89" s="11" t="s">
        <v>661</v>
      </c>
      <c r="H89" s="14">
        <v>20.45</v>
      </c>
      <c r="I89" s="121">
        <f t="shared" si="2"/>
        <v>40.9</v>
      </c>
      <c r="J89" s="127"/>
    </row>
    <row r="90" spans="1:10" ht="120">
      <c r="A90" s="126"/>
      <c r="B90" s="119">
        <v>1</v>
      </c>
      <c r="C90" s="10" t="s">
        <v>793</v>
      </c>
      <c r="D90" s="130" t="s">
        <v>31</v>
      </c>
      <c r="E90" s="158"/>
      <c r="F90" s="159"/>
      <c r="G90" s="11" t="s">
        <v>794</v>
      </c>
      <c r="H90" s="14">
        <v>20.45</v>
      </c>
      <c r="I90" s="121">
        <f t="shared" si="2"/>
        <v>20.45</v>
      </c>
      <c r="J90" s="127"/>
    </row>
    <row r="91" spans="1:10" ht="216">
      <c r="A91" s="126"/>
      <c r="B91" s="119">
        <v>2</v>
      </c>
      <c r="C91" s="10" t="s">
        <v>795</v>
      </c>
      <c r="D91" s="130" t="s">
        <v>31</v>
      </c>
      <c r="E91" s="158" t="s">
        <v>112</v>
      </c>
      <c r="F91" s="159"/>
      <c r="G91" s="11" t="s">
        <v>870</v>
      </c>
      <c r="H91" s="14">
        <v>55.8</v>
      </c>
      <c r="I91" s="121">
        <f t="shared" si="2"/>
        <v>111.6</v>
      </c>
      <c r="J91" s="127"/>
    </row>
    <row r="92" spans="1:10" ht="36">
      <c r="A92" s="126"/>
      <c r="B92" s="119">
        <v>2</v>
      </c>
      <c r="C92" s="10" t="s">
        <v>796</v>
      </c>
      <c r="D92" s="130" t="s">
        <v>719</v>
      </c>
      <c r="E92" s="158"/>
      <c r="F92" s="159"/>
      <c r="G92" s="11" t="s">
        <v>797</v>
      </c>
      <c r="H92" s="14">
        <v>44.71</v>
      </c>
      <c r="I92" s="121">
        <f t="shared" si="2"/>
        <v>89.42</v>
      </c>
      <c r="J92" s="127"/>
    </row>
    <row r="93" spans="1:10" ht="108">
      <c r="A93" s="126"/>
      <c r="B93" s="119">
        <v>18</v>
      </c>
      <c r="C93" s="10" t="s">
        <v>798</v>
      </c>
      <c r="D93" s="130" t="s">
        <v>716</v>
      </c>
      <c r="E93" s="158" t="s">
        <v>799</v>
      </c>
      <c r="F93" s="159"/>
      <c r="G93" s="11" t="s">
        <v>800</v>
      </c>
      <c r="H93" s="14">
        <v>100.17</v>
      </c>
      <c r="I93" s="121">
        <f t="shared" si="2"/>
        <v>1803.06</v>
      </c>
      <c r="J93" s="133"/>
    </row>
    <row r="94" spans="1:10" ht="96">
      <c r="A94" s="126"/>
      <c r="B94" s="119">
        <v>2</v>
      </c>
      <c r="C94" s="10" t="s">
        <v>801</v>
      </c>
      <c r="D94" s="130" t="s">
        <v>31</v>
      </c>
      <c r="E94" s="158"/>
      <c r="F94" s="159"/>
      <c r="G94" s="11" t="s">
        <v>802</v>
      </c>
      <c r="H94" s="14">
        <v>58.58</v>
      </c>
      <c r="I94" s="121">
        <f t="shared" si="2"/>
        <v>117.16</v>
      </c>
      <c r="J94" s="127"/>
    </row>
    <row r="95" spans="1:10" ht="132">
      <c r="A95" s="126"/>
      <c r="B95" s="119">
        <v>2</v>
      </c>
      <c r="C95" s="10" t="s">
        <v>803</v>
      </c>
      <c r="D95" s="130" t="s">
        <v>717</v>
      </c>
      <c r="E95" s="158" t="s">
        <v>641</v>
      </c>
      <c r="F95" s="159"/>
      <c r="G95" s="11" t="s">
        <v>804</v>
      </c>
      <c r="H95" s="14">
        <v>18.37</v>
      </c>
      <c r="I95" s="121">
        <f t="shared" si="2"/>
        <v>36.74</v>
      </c>
      <c r="J95" s="127"/>
    </row>
    <row r="96" spans="1:10" ht="60">
      <c r="A96" s="126"/>
      <c r="B96" s="119">
        <v>2</v>
      </c>
      <c r="C96" s="10" t="s">
        <v>805</v>
      </c>
      <c r="D96" s="130" t="s">
        <v>717</v>
      </c>
      <c r="E96" s="158" t="s">
        <v>641</v>
      </c>
      <c r="F96" s="159"/>
      <c r="G96" s="11" t="s">
        <v>806</v>
      </c>
      <c r="H96" s="14">
        <v>18.37</v>
      </c>
      <c r="I96" s="121">
        <f t="shared" si="2"/>
        <v>36.74</v>
      </c>
      <c r="J96" s="127"/>
    </row>
    <row r="97" spans="1:10" ht="60">
      <c r="A97" s="126"/>
      <c r="B97" s="119">
        <v>2</v>
      </c>
      <c r="C97" s="10" t="s">
        <v>805</v>
      </c>
      <c r="D97" s="130" t="s">
        <v>717</v>
      </c>
      <c r="E97" s="158" t="s">
        <v>642</v>
      </c>
      <c r="F97" s="159"/>
      <c r="G97" s="11" t="s">
        <v>806</v>
      </c>
      <c r="H97" s="14">
        <v>18.37</v>
      </c>
      <c r="I97" s="121">
        <f t="shared" si="2"/>
        <v>36.74</v>
      </c>
      <c r="J97" s="127"/>
    </row>
    <row r="98" spans="1:10" ht="72">
      <c r="A98" s="126"/>
      <c r="B98" s="119">
        <v>2</v>
      </c>
      <c r="C98" s="10" t="s">
        <v>807</v>
      </c>
      <c r="D98" s="130" t="s">
        <v>717</v>
      </c>
      <c r="E98" s="158" t="s">
        <v>776</v>
      </c>
      <c r="F98" s="159"/>
      <c r="G98" s="11" t="s">
        <v>808</v>
      </c>
      <c r="H98" s="14">
        <v>16.64</v>
      </c>
      <c r="I98" s="121">
        <f t="shared" si="2"/>
        <v>33.28</v>
      </c>
      <c r="J98" s="127"/>
    </row>
    <row r="99" spans="1:10" ht="72">
      <c r="A99" s="126"/>
      <c r="B99" s="119">
        <v>2</v>
      </c>
      <c r="C99" s="10" t="s">
        <v>807</v>
      </c>
      <c r="D99" s="130" t="s">
        <v>718</v>
      </c>
      <c r="E99" s="158" t="s">
        <v>776</v>
      </c>
      <c r="F99" s="159"/>
      <c r="G99" s="11" t="s">
        <v>808</v>
      </c>
      <c r="H99" s="14">
        <v>18.02</v>
      </c>
      <c r="I99" s="121">
        <f t="shared" si="2"/>
        <v>36.04</v>
      </c>
      <c r="J99" s="127"/>
    </row>
    <row r="100" spans="1:10" ht="120">
      <c r="A100" s="126"/>
      <c r="B100" s="119">
        <v>12</v>
      </c>
      <c r="C100" s="10" t="s">
        <v>809</v>
      </c>
      <c r="D100" s="130" t="s">
        <v>718</v>
      </c>
      <c r="E100" s="158"/>
      <c r="F100" s="159"/>
      <c r="G100" s="11" t="s">
        <v>810</v>
      </c>
      <c r="H100" s="14">
        <v>23.57</v>
      </c>
      <c r="I100" s="121">
        <f t="shared" si="2"/>
        <v>282.84000000000003</v>
      </c>
      <c r="J100" s="127"/>
    </row>
    <row r="101" spans="1:10" ht="120">
      <c r="A101" s="126"/>
      <c r="B101" s="119">
        <v>2</v>
      </c>
      <c r="C101" s="10" t="s">
        <v>809</v>
      </c>
      <c r="D101" s="130" t="s">
        <v>719</v>
      </c>
      <c r="E101" s="158"/>
      <c r="F101" s="159"/>
      <c r="G101" s="11" t="s">
        <v>810</v>
      </c>
      <c r="H101" s="14">
        <v>25.65</v>
      </c>
      <c r="I101" s="121">
        <f t="shared" si="2"/>
        <v>51.3</v>
      </c>
      <c r="J101" s="127"/>
    </row>
    <row r="102" spans="1:10" ht="72">
      <c r="A102" s="126"/>
      <c r="B102" s="119">
        <v>2</v>
      </c>
      <c r="C102" s="10" t="s">
        <v>811</v>
      </c>
      <c r="D102" s="130" t="s">
        <v>716</v>
      </c>
      <c r="E102" s="158"/>
      <c r="F102" s="159"/>
      <c r="G102" s="11" t="s">
        <v>812</v>
      </c>
      <c r="H102" s="14">
        <v>37.78</v>
      </c>
      <c r="I102" s="121">
        <f t="shared" si="2"/>
        <v>75.56</v>
      </c>
      <c r="J102" s="127"/>
    </row>
    <row r="103" spans="1:10" ht="60">
      <c r="A103" s="126"/>
      <c r="B103" s="119">
        <v>2</v>
      </c>
      <c r="C103" s="10" t="s">
        <v>813</v>
      </c>
      <c r="D103" s="130" t="s">
        <v>773</v>
      </c>
      <c r="E103" s="158" t="s">
        <v>279</v>
      </c>
      <c r="F103" s="159"/>
      <c r="G103" s="11" t="s">
        <v>814</v>
      </c>
      <c r="H103" s="14">
        <v>15.6</v>
      </c>
      <c r="I103" s="121">
        <f t="shared" si="2"/>
        <v>31.2</v>
      </c>
      <c r="J103" s="127"/>
    </row>
    <row r="104" spans="1:10" ht="84">
      <c r="A104" s="126"/>
      <c r="B104" s="119">
        <v>2</v>
      </c>
      <c r="C104" s="10" t="s">
        <v>815</v>
      </c>
      <c r="D104" s="130" t="s">
        <v>717</v>
      </c>
      <c r="E104" s="158" t="s">
        <v>279</v>
      </c>
      <c r="F104" s="159"/>
      <c r="G104" s="11" t="s">
        <v>816</v>
      </c>
      <c r="H104" s="14">
        <v>16.29</v>
      </c>
      <c r="I104" s="121">
        <f t="shared" si="2"/>
        <v>32.58</v>
      </c>
      <c r="J104" s="127"/>
    </row>
    <row r="105" spans="1:10" ht="84">
      <c r="A105" s="126"/>
      <c r="B105" s="119">
        <v>2</v>
      </c>
      <c r="C105" s="10" t="s">
        <v>815</v>
      </c>
      <c r="D105" s="130" t="s">
        <v>718</v>
      </c>
      <c r="E105" s="158" t="s">
        <v>279</v>
      </c>
      <c r="F105" s="159"/>
      <c r="G105" s="11" t="s">
        <v>816</v>
      </c>
      <c r="H105" s="14">
        <v>17.329999999999998</v>
      </c>
      <c r="I105" s="121">
        <f t="shared" si="2"/>
        <v>34.659999999999997</v>
      </c>
      <c r="J105" s="127"/>
    </row>
    <row r="106" spans="1:10" ht="84">
      <c r="A106" s="126"/>
      <c r="B106" s="119">
        <v>10</v>
      </c>
      <c r="C106" s="10" t="s">
        <v>817</v>
      </c>
      <c r="D106" s="130" t="s">
        <v>30</v>
      </c>
      <c r="E106" s="158"/>
      <c r="F106" s="159"/>
      <c r="G106" s="11" t="s">
        <v>818</v>
      </c>
      <c r="H106" s="14">
        <v>29.12</v>
      </c>
      <c r="I106" s="121">
        <f t="shared" si="2"/>
        <v>291.2</v>
      </c>
      <c r="J106" s="127"/>
    </row>
    <row r="107" spans="1:10" ht="84">
      <c r="A107" s="126"/>
      <c r="B107" s="119">
        <v>2</v>
      </c>
      <c r="C107" s="10" t="s">
        <v>817</v>
      </c>
      <c r="D107" s="130" t="s">
        <v>32</v>
      </c>
      <c r="E107" s="158"/>
      <c r="F107" s="159"/>
      <c r="G107" s="11" t="s">
        <v>818</v>
      </c>
      <c r="H107" s="14">
        <v>29.12</v>
      </c>
      <c r="I107" s="121">
        <f t="shared" si="2"/>
        <v>58.24</v>
      </c>
      <c r="J107" s="127"/>
    </row>
    <row r="108" spans="1:10" ht="84">
      <c r="A108" s="126"/>
      <c r="B108" s="119">
        <v>2</v>
      </c>
      <c r="C108" s="10" t="s">
        <v>819</v>
      </c>
      <c r="D108" s="130" t="s">
        <v>28</v>
      </c>
      <c r="E108" s="158"/>
      <c r="F108" s="159"/>
      <c r="G108" s="11" t="s">
        <v>820</v>
      </c>
      <c r="H108" s="14">
        <v>23.57</v>
      </c>
      <c r="I108" s="121">
        <f t="shared" si="2"/>
        <v>47.14</v>
      </c>
      <c r="J108" s="127"/>
    </row>
    <row r="109" spans="1:10" ht="120">
      <c r="A109" s="126"/>
      <c r="B109" s="119">
        <v>9</v>
      </c>
      <c r="C109" s="10" t="s">
        <v>821</v>
      </c>
      <c r="D109" s="130" t="s">
        <v>31</v>
      </c>
      <c r="E109" s="158" t="s">
        <v>777</v>
      </c>
      <c r="F109" s="159"/>
      <c r="G109" s="11" t="s">
        <v>822</v>
      </c>
      <c r="H109" s="14">
        <v>48.18</v>
      </c>
      <c r="I109" s="121">
        <f t="shared" si="2"/>
        <v>433.62</v>
      </c>
      <c r="J109" s="127"/>
    </row>
    <row r="110" spans="1:10" ht="96">
      <c r="A110" s="126"/>
      <c r="B110" s="119">
        <v>2</v>
      </c>
      <c r="C110" s="10" t="s">
        <v>823</v>
      </c>
      <c r="D110" s="130" t="s">
        <v>28</v>
      </c>
      <c r="E110" s="158" t="s">
        <v>279</v>
      </c>
      <c r="F110" s="159"/>
      <c r="G110" s="11" t="s">
        <v>824</v>
      </c>
      <c r="H110" s="14">
        <v>50.95</v>
      </c>
      <c r="I110" s="121">
        <f t="shared" si="2"/>
        <v>101.9</v>
      </c>
      <c r="J110" s="127"/>
    </row>
    <row r="111" spans="1:10" ht="96">
      <c r="A111" s="126"/>
      <c r="B111" s="119">
        <v>10</v>
      </c>
      <c r="C111" s="10" t="s">
        <v>823</v>
      </c>
      <c r="D111" s="130" t="s">
        <v>31</v>
      </c>
      <c r="E111" s="158" t="s">
        <v>277</v>
      </c>
      <c r="F111" s="159"/>
      <c r="G111" s="11" t="s">
        <v>824</v>
      </c>
      <c r="H111" s="14">
        <v>50.95</v>
      </c>
      <c r="I111" s="121">
        <f t="shared" si="2"/>
        <v>509.5</v>
      </c>
      <c r="J111" s="127"/>
    </row>
    <row r="112" spans="1:10" ht="96">
      <c r="A112" s="126"/>
      <c r="B112" s="119">
        <v>2</v>
      </c>
      <c r="C112" s="10" t="s">
        <v>823</v>
      </c>
      <c r="D112" s="130" t="s">
        <v>31</v>
      </c>
      <c r="E112" s="158" t="s">
        <v>777</v>
      </c>
      <c r="F112" s="159"/>
      <c r="G112" s="11" t="s">
        <v>824</v>
      </c>
      <c r="H112" s="14">
        <v>50.95</v>
      </c>
      <c r="I112" s="121">
        <f t="shared" si="2"/>
        <v>101.9</v>
      </c>
      <c r="J112" s="127"/>
    </row>
    <row r="113" spans="1:10" ht="120">
      <c r="A113" s="126"/>
      <c r="B113" s="119">
        <v>9</v>
      </c>
      <c r="C113" s="10" t="s">
        <v>825</v>
      </c>
      <c r="D113" s="130"/>
      <c r="E113" s="158"/>
      <c r="F113" s="159"/>
      <c r="G113" s="11" t="s">
        <v>826</v>
      </c>
      <c r="H113" s="14">
        <v>21.14</v>
      </c>
      <c r="I113" s="121">
        <f t="shared" si="2"/>
        <v>190.26</v>
      </c>
      <c r="J113" s="127"/>
    </row>
    <row r="114" spans="1:10" ht="120">
      <c r="A114" s="126"/>
      <c r="B114" s="119">
        <v>9</v>
      </c>
      <c r="C114" s="10" t="s">
        <v>827</v>
      </c>
      <c r="D114" s="130" t="s">
        <v>277</v>
      </c>
      <c r="E114" s="158"/>
      <c r="F114" s="159"/>
      <c r="G114" s="11" t="s">
        <v>828</v>
      </c>
      <c r="H114" s="14">
        <v>68.98</v>
      </c>
      <c r="I114" s="121">
        <f t="shared" si="2"/>
        <v>620.82000000000005</v>
      </c>
      <c r="J114" s="127"/>
    </row>
    <row r="115" spans="1:10" ht="132">
      <c r="A115" s="126"/>
      <c r="B115" s="119">
        <v>9</v>
      </c>
      <c r="C115" s="10" t="s">
        <v>829</v>
      </c>
      <c r="D115" s="130"/>
      <c r="E115" s="158"/>
      <c r="F115" s="159"/>
      <c r="G115" s="11" t="s">
        <v>830</v>
      </c>
      <c r="H115" s="14">
        <v>20.8</v>
      </c>
      <c r="I115" s="121">
        <f t="shared" si="2"/>
        <v>187.20000000000002</v>
      </c>
      <c r="J115" s="127"/>
    </row>
    <row r="116" spans="1:10" ht="156">
      <c r="A116" s="126"/>
      <c r="B116" s="119">
        <v>1</v>
      </c>
      <c r="C116" s="10" t="s">
        <v>831</v>
      </c>
      <c r="D116" s="130" t="s">
        <v>112</v>
      </c>
      <c r="E116" s="158"/>
      <c r="F116" s="159"/>
      <c r="G116" s="11" t="s">
        <v>832</v>
      </c>
      <c r="H116" s="14">
        <v>128.25</v>
      </c>
      <c r="I116" s="121">
        <f t="shared" si="2"/>
        <v>128.25</v>
      </c>
      <c r="J116" s="127"/>
    </row>
    <row r="117" spans="1:10" ht="120">
      <c r="A117" s="126"/>
      <c r="B117" s="119">
        <v>1</v>
      </c>
      <c r="C117" s="10" t="s">
        <v>833</v>
      </c>
      <c r="D117" s="130" t="s">
        <v>42</v>
      </c>
      <c r="E117" s="158"/>
      <c r="F117" s="159"/>
      <c r="G117" s="11" t="s">
        <v>834</v>
      </c>
      <c r="H117" s="14">
        <v>164.99</v>
      </c>
      <c r="I117" s="121">
        <f t="shared" si="2"/>
        <v>164.99</v>
      </c>
      <c r="J117" s="127"/>
    </row>
    <row r="118" spans="1:10" ht="96">
      <c r="A118" s="126"/>
      <c r="B118" s="119">
        <v>1</v>
      </c>
      <c r="C118" s="10" t="s">
        <v>835</v>
      </c>
      <c r="D118" s="130" t="s">
        <v>490</v>
      </c>
      <c r="E118" s="158"/>
      <c r="F118" s="159"/>
      <c r="G118" s="11" t="s">
        <v>836</v>
      </c>
      <c r="H118" s="14">
        <v>42.98</v>
      </c>
      <c r="I118" s="121">
        <f t="shared" ref="I118:I119" si="3">H118*B118</f>
        <v>42.98</v>
      </c>
      <c r="J118" s="127"/>
    </row>
    <row r="119" spans="1:10" ht="96">
      <c r="A119" s="126"/>
      <c r="B119" s="120">
        <v>1</v>
      </c>
      <c r="C119" s="12" t="s">
        <v>835</v>
      </c>
      <c r="D119" s="131" t="s">
        <v>837</v>
      </c>
      <c r="E119" s="170"/>
      <c r="F119" s="171"/>
      <c r="G119" s="13" t="s">
        <v>836</v>
      </c>
      <c r="H119" s="15">
        <v>42.98</v>
      </c>
      <c r="I119" s="122">
        <f t="shared" si="3"/>
        <v>42.98</v>
      </c>
      <c r="J119" s="127"/>
    </row>
  </sheetData>
  <mergeCells count="102">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1"/>
  <sheetViews>
    <sheetView zoomScale="90" zoomScaleNormal="90" workbookViewId="0">
      <selection activeCell="D22" sqref="D22:D1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10677.529999999999</v>
      </c>
      <c r="O2" t="s">
        <v>188</v>
      </c>
    </row>
    <row r="3" spans="1:15" ht="12.75" customHeight="1">
      <c r="A3" s="126"/>
      <c r="B3" s="134" t="s">
        <v>140</v>
      </c>
      <c r="C3" s="132"/>
      <c r="D3" s="132"/>
      <c r="E3" s="132"/>
      <c r="F3" s="132"/>
      <c r="G3" s="132"/>
      <c r="H3" s="132"/>
      <c r="I3" s="132"/>
      <c r="J3" s="132"/>
      <c r="K3" s="132"/>
      <c r="L3" s="127"/>
      <c r="N3">
        <v>10677.529999999999</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720</v>
      </c>
      <c r="C10" s="132"/>
      <c r="D10" s="132"/>
      <c r="E10" s="132"/>
      <c r="F10" s="127"/>
      <c r="G10" s="128"/>
      <c r="H10" s="128" t="s">
        <v>720</v>
      </c>
      <c r="I10" s="132"/>
      <c r="J10" s="132"/>
      <c r="K10" s="160">
        <f>IF(Invoice!J10&lt;&gt;"",Invoice!J10,"")</f>
        <v>52822</v>
      </c>
      <c r="L10" s="127"/>
    </row>
    <row r="11" spans="1:15" ht="12.75" customHeight="1">
      <c r="A11" s="126"/>
      <c r="B11" s="126" t="s">
        <v>721</v>
      </c>
      <c r="C11" s="132"/>
      <c r="D11" s="132"/>
      <c r="E11" s="132"/>
      <c r="F11" s="127"/>
      <c r="G11" s="128"/>
      <c r="H11" s="128" t="s">
        <v>721</v>
      </c>
      <c r="I11" s="132"/>
      <c r="J11" s="132"/>
      <c r="K11" s="161"/>
      <c r="L11" s="127"/>
    </row>
    <row r="12" spans="1:15" ht="12.75" customHeight="1">
      <c r="A12" s="126"/>
      <c r="B12" s="126" t="s">
        <v>722</v>
      </c>
      <c r="C12" s="132"/>
      <c r="D12" s="132"/>
      <c r="E12" s="132"/>
      <c r="F12" s="127"/>
      <c r="G12" s="128"/>
      <c r="H12" s="128" t="s">
        <v>722</v>
      </c>
      <c r="I12" s="132"/>
      <c r="J12" s="132"/>
      <c r="K12" s="132"/>
      <c r="L12" s="127"/>
    </row>
    <row r="13" spans="1:15" ht="12.75" customHeight="1">
      <c r="A13" s="126"/>
      <c r="B13" s="126" t="s">
        <v>723</v>
      </c>
      <c r="C13" s="132"/>
      <c r="D13" s="132"/>
      <c r="E13" s="132"/>
      <c r="F13" s="127"/>
      <c r="G13" s="128"/>
      <c r="H13" s="128" t="s">
        <v>723</v>
      </c>
      <c r="I13" s="132"/>
      <c r="J13" s="132"/>
      <c r="K13" s="111" t="s">
        <v>16</v>
      </c>
      <c r="L13" s="127"/>
    </row>
    <row r="14" spans="1:15" ht="15" customHeight="1">
      <c r="A14" s="126"/>
      <c r="B14" s="126" t="s">
        <v>157</v>
      </c>
      <c r="C14" s="132"/>
      <c r="D14" s="132"/>
      <c r="E14" s="132"/>
      <c r="F14" s="127"/>
      <c r="G14" s="128"/>
      <c r="H14" s="128" t="s">
        <v>157</v>
      </c>
      <c r="I14" s="132"/>
      <c r="J14" s="132"/>
      <c r="K14" s="162">
        <f>Invoice!J14</f>
        <v>45301</v>
      </c>
      <c r="L14" s="127"/>
    </row>
    <row r="15" spans="1:15" ht="15" customHeight="1">
      <c r="A15" s="126"/>
      <c r="B15" s="6" t="s">
        <v>11</v>
      </c>
      <c r="C15" s="7"/>
      <c r="D15" s="7"/>
      <c r="E15" s="7"/>
      <c r="F15" s="8"/>
      <c r="G15" s="128"/>
      <c r="H15" s="9" t="s">
        <v>11</v>
      </c>
      <c r="I15" s="132"/>
      <c r="J15" s="132"/>
      <c r="K15" s="163"/>
      <c r="L15" s="127"/>
    </row>
    <row r="16" spans="1:15" ht="15" customHeight="1">
      <c r="A16" s="126"/>
      <c r="B16" s="132"/>
      <c r="C16" s="132"/>
      <c r="D16" s="132"/>
      <c r="E16" s="132"/>
      <c r="F16" s="132"/>
      <c r="G16" s="132"/>
      <c r="H16" s="132"/>
      <c r="I16" s="136" t="s">
        <v>147</v>
      </c>
      <c r="J16" s="136" t="s">
        <v>147</v>
      </c>
      <c r="K16" s="142">
        <v>41319</v>
      </c>
      <c r="L16" s="127"/>
    </row>
    <row r="17" spans="1:12" ht="12.75" customHeight="1">
      <c r="A17" s="126"/>
      <c r="B17" s="132" t="s">
        <v>724</v>
      </c>
      <c r="C17" s="132"/>
      <c r="D17" s="132"/>
      <c r="E17" s="132"/>
      <c r="F17" s="132"/>
      <c r="G17" s="132"/>
      <c r="H17" s="132"/>
      <c r="I17" s="136" t="s">
        <v>148</v>
      </c>
      <c r="J17" s="136" t="s">
        <v>148</v>
      </c>
      <c r="K17" s="142" t="str">
        <f>IF(Invoice!J17&lt;&gt;"",Invoice!J17,"")</f>
        <v>Sunny</v>
      </c>
      <c r="L17" s="127"/>
    </row>
    <row r="18" spans="1:12" ht="18" customHeight="1">
      <c r="A18" s="126"/>
      <c r="B18" s="132" t="s">
        <v>725</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4" t="s">
        <v>207</v>
      </c>
      <c r="G20" s="165"/>
      <c r="H20" s="112" t="s">
        <v>174</v>
      </c>
      <c r="I20" s="112" t="s">
        <v>208</v>
      </c>
      <c r="J20" s="112" t="s">
        <v>208</v>
      </c>
      <c r="K20" s="112" t="s">
        <v>26</v>
      </c>
      <c r="L20" s="127"/>
    </row>
    <row r="21" spans="1:12" ht="12.75" customHeight="1">
      <c r="A21" s="126"/>
      <c r="B21" s="117"/>
      <c r="C21" s="117"/>
      <c r="D21" s="117"/>
      <c r="E21" s="118"/>
      <c r="F21" s="166"/>
      <c r="G21" s="167"/>
      <c r="H21" s="117" t="s">
        <v>146</v>
      </c>
      <c r="I21" s="117"/>
      <c r="J21" s="117"/>
      <c r="K21" s="117"/>
      <c r="L21" s="127"/>
    </row>
    <row r="22" spans="1:12" ht="12.75" customHeight="1">
      <c r="A22" s="126"/>
      <c r="B22" s="119">
        <f>'Tax Invoice'!D18</f>
        <v>2</v>
      </c>
      <c r="C22" s="10" t="s">
        <v>726</v>
      </c>
      <c r="D22" s="10" t="s">
        <v>838</v>
      </c>
      <c r="E22" s="130" t="s">
        <v>719</v>
      </c>
      <c r="F22" s="158" t="s">
        <v>279</v>
      </c>
      <c r="G22" s="159"/>
      <c r="H22" s="11" t="s">
        <v>727</v>
      </c>
      <c r="I22" s="14">
        <f t="shared" ref="I22:I53" si="0">ROUNDUP(J22*$N$1,2)</f>
        <v>30.5</v>
      </c>
      <c r="J22" s="14">
        <v>30.5</v>
      </c>
      <c r="K22" s="121">
        <f t="shared" ref="K22:K53" si="1">I22*B22</f>
        <v>61</v>
      </c>
      <c r="L22" s="127"/>
    </row>
    <row r="23" spans="1:12" ht="12.75" customHeight="1">
      <c r="A23" s="126"/>
      <c r="B23" s="119">
        <f>'Tax Invoice'!D19</f>
        <v>2</v>
      </c>
      <c r="C23" s="10" t="s">
        <v>726</v>
      </c>
      <c r="D23" s="10" t="s">
        <v>838</v>
      </c>
      <c r="E23" s="130" t="s">
        <v>719</v>
      </c>
      <c r="F23" s="158" t="s">
        <v>589</v>
      </c>
      <c r="G23" s="159"/>
      <c r="H23" s="11" t="s">
        <v>727</v>
      </c>
      <c r="I23" s="14">
        <f t="shared" si="0"/>
        <v>30.5</v>
      </c>
      <c r="J23" s="14">
        <v>30.5</v>
      </c>
      <c r="K23" s="121">
        <f t="shared" si="1"/>
        <v>61</v>
      </c>
      <c r="L23" s="127"/>
    </row>
    <row r="24" spans="1:12" ht="24" customHeight="1">
      <c r="A24" s="126"/>
      <c r="B24" s="119">
        <f>'Tax Invoice'!D20</f>
        <v>1</v>
      </c>
      <c r="C24" s="10" t="s">
        <v>728</v>
      </c>
      <c r="D24" s="10" t="s">
        <v>728</v>
      </c>
      <c r="E24" s="130" t="s">
        <v>112</v>
      </c>
      <c r="F24" s="158"/>
      <c r="G24" s="159"/>
      <c r="H24" s="11" t="s">
        <v>729</v>
      </c>
      <c r="I24" s="14">
        <f t="shared" si="0"/>
        <v>11.78</v>
      </c>
      <c r="J24" s="14">
        <v>11.78</v>
      </c>
      <c r="K24" s="121">
        <f t="shared" si="1"/>
        <v>11.78</v>
      </c>
      <c r="L24" s="127"/>
    </row>
    <row r="25" spans="1:12" ht="24" customHeight="1">
      <c r="A25" s="126"/>
      <c r="B25" s="119">
        <f>'Tax Invoice'!D21</f>
        <v>1</v>
      </c>
      <c r="C25" s="10" t="s">
        <v>728</v>
      </c>
      <c r="D25" s="10" t="s">
        <v>728</v>
      </c>
      <c r="E25" s="130" t="s">
        <v>216</v>
      </c>
      <c r="F25" s="158"/>
      <c r="G25" s="159"/>
      <c r="H25" s="11" t="s">
        <v>729</v>
      </c>
      <c r="I25" s="14">
        <f t="shared" si="0"/>
        <v>11.78</v>
      </c>
      <c r="J25" s="14">
        <v>11.78</v>
      </c>
      <c r="K25" s="121">
        <f t="shared" si="1"/>
        <v>11.78</v>
      </c>
      <c r="L25" s="127"/>
    </row>
    <row r="26" spans="1:12" ht="24" customHeight="1">
      <c r="A26" s="126"/>
      <c r="B26" s="119">
        <f>'Tax Invoice'!D22</f>
        <v>1</v>
      </c>
      <c r="C26" s="10" t="s">
        <v>728</v>
      </c>
      <c r="D26" s="10" t="s">
        <v>728</v>
      </c>
      <c r="E26" s="130" t="s">
        <v>218</v>
      </c>
      <c r="F26" s="158"/>
      <c r="G26" s="159"/>
      <c r="H26" s="11" t="s">
        <v>729</v>
      </c>
      <c r="I26" s="14">
        <f t="shared" si="0"/>
        <v>11.78</v>
      </c>
      <c r="J26" s="14">
        <v>11.78</v>
      </c>
      <c r="K26" s="121">
        <f t="shared" si="1"/>
        <v>11.78</v>
      </c>
      <c r="L26" s="127"/>
    </row>
    <row r="27" spans="1:12" ht="12.75" customHeight="1">
      <c r="A27" s="126"/>
      <c r="B27" s="119">
        <f>'Tax Invoice'!D23</f>
        <v>12</v>
      </c>
      <c r="C27" s="10" t="s">
        <v>730</v>
      </c>
      <c r="D27" s="10" t="s">
        <v>839</v>
      </c>
      <c r="E27" s="130" t="s">
        <v>718</v>
      </c>
      <c r="F27" s="158" t="s">
        <v>279</v>
      </c>
      <c r="G27" s="159"/>
      <c r="H27" s="11" t="s">
        <v>731</v>
      </c>
      <c r="I27" s="14">
        <f t="shared" si="0"/>
        <v>18.02</v>
      </c>
      <c r="J27" s="14">
        <v>18.02</v>
      </c>
      <c r="K27" s="121">
        <f t="shared" si="1"/>
        <v>216.24</v>
      </c>
      <c r="L27" s="127"/>
    </row>
    <row r="28" spans="1:12" ht="24" customHeight="1">
      <c r="A28" s="126"/>
      <c r="B28" s="119">
        <f>'Tax Invoice'!D24</f>
        <v>3</v>
      </c>
      <c r="C28" s="10" t="s">
        <v>732</v>
      </c>
      <c r="D28" s="10" t="s">
        <v>732</v>
      </c>
      <c r="E28" s="130" t="s">
        <v>733</v>
      </c>
      <c r="F28" s="158" t="s">
        <v>28</v>
      </c>
      <c r="G28" s="159"/>
      <c r="H28" s="11" t="s">
        <v>734</v>
      </c>
      <c r="I28" s="14">
        <f t="shared" si="0"/>
        <v>6.59</v>
      </c>
      <c r="J28" s="14">
        <v>6.59</v>
      </c>
      <c r="K28" s="121">
        <f t="shared" si="1"/>
        <v>19.77</v>
      </c>
      <c r="L28" s="127"/>
    </row>
    <row r="29" spans="1:12" ht="24" customHeight="1">
      <c r="A29" s="126"/>
      <c r="B29" s="119">
        <f>'Tax Invoice'!D25</f>
        <v>3</v>
      </c>
      <c r="C29" s="10" t="s">
        <v>732</v>
      </c>
      <c r="D29" s="10" t="s">
        <v>732</v>
      </c>
      <c r="E29" s="130" t="s">
        <v>733</v>
      </c>
      <c r="F29" s="158" t="s">
        <v>30</v>
      </c>
      <c r="G29" s="159"/>
      <c r="H29" s="11" t="s">
        <v>734</v>
      </c>
      <c r="I29" s="14">
        <f t="shared" si="0"/>
        <v>6.59</v>
      </c>
      <c r="J29" s="14">
        <v>6.59</v>
      </c>
      <c r="K29" s="121">
        <f t="shared" si="1"/>
        <v>19.77</v>
      </c>
      <c r="L29" s="127"/>
    </row>
    <row r="30" spans="1:12" ht="12.75" customHeight="1">
      <c r="A30" s="126"/>
      <c r="B30" s="119">
        <f>'Tax Invoice'!D26</f>
        <v>3</v>
      </c>
      <c r="C30" s="10" t="s">
        <v>735</v>
      </c>
      <c r="D30" s="10" t="s">
        <v>735</v>
      </c>
      <c r="E30" s="130" t="s">
        <v>28</v>
      </c>
      <c r="F30" s="158"/>
      <c r="G30" s="159"/>
      <c r="H30" s="11" t="s">
        <v>736</v>
      </c>
      <c r="I30" s="14">
        <f t="shared" si="0"/>
        <v>13.52</v>
      </c>
      <c r="J30" s="14">
        <v>13.52</v>
      </c>
      <c r="K30" s="121">
        <f t="shared" si="1"/>
        <v>40.56</v>
      </c>
      <c r="L30" s="127"/>
    </row>
    <row r="31" spans="1:12" ht="12.75" customHeight="1">
      <c r="A31" s="126"/>
      <c r="B31" s="119">
        <f>'Tax Invoice'!D27</f>
        <v>6</v>
      </c>
      <c r="C31" s="10" t="s">
        <v>735</v>
      </c>
      <c r="D31" s="10" t="s">
        <v>735</v>
      </c>
      <c r="E31" s="130" t="s">
        <v>30</v>
      </c>
      <c r="F31" s="158"/>
      <c r="G31" s="159"/>
      <c r="H31" s="11" t="s">
        <v>736</v>
      </c>
      <c r="I31" s="14">
        <f t="shared" si="0"/>
        <v>13.52</v>
      </c>
      <c r="J31" s="14">
        <v>13.52</v>
      </c>
      <c r="K31" s="121">
        <f t="shared" si="1"/>
        <v>81.12</v>
      </c>
      <c r="L31" s="127"/>
    </row>
    <row r="32" spans="1:12" ht="12.75" customHeight="1">
      <c r="A32" s="126"/>
      <c r="B32" s="119">
        <f>'Tax Invoice'!D28</f>
        <v>3</v>
      </c>
      <c r="C32" s="10" t="s">
        <v>735</v>
      </c>
      <c r="D32" s="10" t="s">
        <v>735</v>
      </c>
      <c r="E32" s="130" t="s">
        <v>31</v>
      </c>
      <c r="F32" s="158"/>
      <c r="G32" s="159"/>
      <c r="H32" s="11" t="s">
        <v>736</v>
      </c>
      <c r="I32" s="14">
        <f t="shared" si="0"/>
        <v>13.52</v>
      </c>
      <c r="J32" s="14">
        <v>13.52</v>
      </c>
      <c r="K32" s="121">
        <f t="shared" si="1"/>
        <v>40.56</v>
      </c>
      <c r="L32" s="127"/>
    </row>
    <row r="33" spans="1:12" ht="12.75" customHeight="1">
      <c r="A33" s="126"/>
      <c r="B33" s="119">
        <f>'Tax Invoice'!D29</f>
        <v>6</v>
      </c>
      <c r="C33" s="10" t="s">
        <v>109</v>
      </c>
      <c r="D33" s="10" t="s">
        <v>109</v>
      </c>
      <c r="E33" s="130" t="s">
        <v>30</v>
      </c>
      <c r="F33" s="158"/>
      <c r="G33" s="159"/>
      <c r="H33" s="11" t="s">
        <v>737</v>
      </c>
      <c r="I33" s="14">
        <f t="shared" si="0"/>
        <v>5.55</v>
      </c>
      <c r="J33" s="14">
        <v>5.55</v>
      </c>
      <c r="K33" s="121">
        <f t="shared" si="1"/>
        <v>33.299999999999997</v>
      </c>
      <c r="L33" s="127"/>
    </row>
    <row r="34" spans="1:12" ht="12.75" customHeight="1">
      <c r="A34" s="126"/>
      <c r="B34" s="119">
        <f>'Tax Invoice'!D30</f>
        <v>29</v>
      </c>
      <c r="C34" s="10" t="s">
        <v>738</v>
      </c>
      <c r="D34" s="10" t="s">
        <v>738</v>
      </c>
      <c r="E34" s="130" t="s">
        <v>28</v>
      </c>
      <c r="F34" s="158"/>
      <c r="G34" s="159"/>
      <c r="H34" s="11" t="s">
        <v>739</v>
      </c>
      <c r="I34" s="14">
        <f t="shared" si="0"/>
        <v>6.93</v>
      </c>
      <c r="J34" s="14">
        <v>6.93</v>
      </c>
      <c r="K34" s="121">
        <f t="shared" si="1"/>
        <v>200.97</v>
      </c>
      <c r="L34" s="127"/>
    </row>
    <row r="35" spans="1:12" ht="12.75" customHeight="1">
      <c r="A35" s="126"/>
      <c r="B35" s="119">
        <f>'Tax Invoice'!D31</f>
        <v>35</v>
      </c>
      <c r="C35" s="10" t="s">
        <v>738</v>
      </c>
      <c r="D35" s="10" t="s">
        <v>738</v>
      </c>
      <c r="E35" s="130" t="s">
        <v>30</v>
      </c>
      <c r="F35" s="158"/>
      <c r="G35" s="159"/>
      <c r="H35" s="11" t="s">
        <v>739</v>
      </c>
      <c r="I35" s="14">
        <f t="shared" si="0"/>
        <v>6.93</v>
      </c>
      <c r="J35" s="14">
        <v>6.93</v>
      </c>
      <c r="K35" s="121">
        <f t="shared" si="1"/>
        <v>242.54999999999998</v>
      </c>
      <c r="L35" s="127"/>
    </row>
    <row r="36" spans="1:12" ht="24" customHeight="1">
      <c r="A36" s="126"/>
      <c r="B36" s="119">
        <f>'Tax Invoice'!D32</f>
        <v>6</v>
      </c>
      <c r="C36" s="10" t="s">
        <v>740</v>
      </c>
      <c r="D36" s="10" t="s">
        <v>740</v>
      </c>
      <c r="E36" s="130" t="s">
        <v>28</v>
      </c>
      <c r="F36" s="158" t="s">
        <v>279</v>
      </c>
      <c r="G36" s="159"/>
      <c r="H36" s="11" t="s">
        <v>741</v>
      </c>
      <c r="I36" s="14">
        <f t="shared" si="0"/>
        <v>20.45</v>
      </c>
      <c r="J36" s="14">
        <v>20.45</v>
      </c>
      <c r="K36" s="121">
        <f t="shared" si="1"/>
        <v>122.69999999999999</v>
      </c>
      <c r="L36" s="127"/>
    </row>
    <row r="37" spans="1:12" ht="24" customHeight="1">
      <c r="A37" s="126"/>
      <c r="B37" s="119">
        <f>'Tax Invoice'!D33</f>
        <v>5</v>
      </c>
      <c r="C37" s="10" t="s">
        <v>742</v>
      </c>
      <c r="D37" s="10" t="s">
        <v>742</v>
      </c>
      <c r="E37" s="130" t="s">
        <v>28</v>
      </c>
      <c r="F37" s="158"/>
      <c r="G37" s="159"/>
      <c r="H37" s="11" t="s">
        <v>743</v>
      </c>
      <c r="I37" s="14">
        <f t="shared" si="0"/>
        <v>20.45</v>
      </c>
      <c r="J37" s="14">
        <v>20.45</v>
      </c>
      <c r="K37" s="121">
        <f t="shared" si="1"/>
        <v>102.25</v>
      </c>
      <c r="L37" s="127"/>
    </row>
    <row r="38" spans="1:12" ht="24" customHeight="1">
      <c r="A38" s="126"/>
      <c r="B38" s="119">
        <f>'Tax Invoice'!D34</f>
        <v>3</v>
      </c>
      <c r="C38" s="10" t="s">
        <v>742</v>
      </c>
      <c r="D38" s="10" t="s">
        <v>742</v>
      </c>
      <c r="E38" s="130" t="s">
        <v>30</v>
      </c>
      <c r="F38" s="158"/>
      <c r="G38" s="159"/>
      <c r="H38" s="11" t="s">
        <v>743</v>
      </c>
      <c r="I38" s="14">
        <f t="shared" si="0"/>
        <v>20.45</v>
      </c>
      <c r="J38" s="14">
        <v>20.45</v>
      </c>
      <c r="K38" s="121">
        <f t="shared" si="1"/>
        <v>61.349999999999994</v>
      </c>
      <c r="L38" s="127"/>
    </row>
    <row r="39" spans="1:12" ht="24" customHeight="1">
      <c r="A39" s="126"/>
      <c r="B39" s="119">
        <f>'Tax Invoice'!D35</f>
        <v>3</v>
      </c>
      <c r="C39" s="10" t="s">
        <v>742</v>
      </c>
      <c r="D39" s="10" t="s">
        <v>742</v>
      </c>
      <c r="E39" s="130" t="s">
        <v>31</v>
      </c>
      <c r="F39" s="158"/>
      <c r="G39" s="159"/>
      <c r="H39" s="11" t="s">
        <v>743</v>
      </c>
      <c r="I39" s="14">
        <f t="shared" si="0"/>
        <v>20.45</v>
      </c>
      <c r="J39" s="14">
        <v>20.45</v>
      </c>
      <c r="K39" s="121">
        <f t="shared" si="1"/>
        <v>61.349999999999994</v>
      </c>
      <c r="L39" s="127"/>
    </row>
    <row r="40" spans="1:12" ht="24" customHeight="1">
      <c r="A40" s="126"/>
      <c r="B40" s="119">
        <f>'Tax Invoice'!D36</f>
        <v>2</v>
      </c>
      <c r="C40" s="10" t="s">
        <v>744</v>
      </c>
      <c r="D40" s="10" t="s">
        <v>744</v>
      </c>
      <c r="E40" s="130" t="s">
        <v>42</v>
      </c>
      <c r="F40" s="158" t="s">
        <v>679</v>
      </c>
      <c r="G40" s="159"/>
      <c r="H40" s="11" t="s">
        <v>745</v>
      </c>
      <c r="I40" s="14">
        <f t="shared" si="0"/>
        <v>25.65</v>
      </c>
      <c r="J40" s="14">
        <v>25.65</v>
      </c>
      <c r="K40" s="121">
        <f t="shared" si="1"/>
        <v>51.3</v>
      </c>
      <c r="L40" s="127"/>
    </row>
    <row r="41" spans="1:12" ht="24" customHeight="1">
      <c r="A41" s="126"/>
      <c r="B41" s="119">
        <f>'Tax Invoice'!D37</f>
        <v>3</v>
      </c>
      <c r="C41" s="10" t="s">
        <v>746</v>
      </c>
      <c r="D41" s="10" t="s">
        <v>746</v>
      </c>
      <c r="E41" s="130" t="s">
        <v>30</v>
      </c>
      <c r="F41" s="158"/>
      <c r="G41" s="159"/>
      <c r="H41" s="11" t="s">
        <v>747</v>
      </c>
      <c r="I41" s="14">
        <f t="shared" si="0"/>
        <v>6.59</v>
      </c>
      <c r="J41" s="14">
        <v>6.59</v>
      </c>
      <c r="K41" s="121">
        <f t="shared" si="1"/>
        <v>19.77</v>
      </c>
      <c r="L41" s="127"/>
    </row>
    <row r="42" spans="1:12" ht="24" customHeight="1">
      <c r="A42" s="126"/>
      <c r="B42" s="119">
        <f>'Tax Invoice'!D38</f>
        <v>3</v>
      </c>
      <c r="C42" s="10" t="s">
        <v>746</v>
      </c>
      <c r="D42" s="10" t="s">
        <v>746</v>
      </c>
      <c r="E42" s="130" t="s">
        <v>31</v>
      </c>
      <c r="F42" s="158"/>
      <c r="G42" s="159"/>
      <c r="H42" s="11" t="s">
        <v>747</v>
      </c>
      <c r="I42" s="14">
        <f t="shared" si="0"/>
        <v>6.59</v>
      </c>
      <c r="J42" s="14">
        <v>6.59</v>
      </c>
      <c r="K42" s="121">
        <f t="shared" si="1"/>
        <v>19.77</v>
      </c>
      <c r="L42" s="127"/>
    </row>
    <row r="43" spans="1:12" ht="24" customHeight="1">
      <c r="A43" s="126"/>
      <c r="B43" s="119">
        <f>'Tax Invoice'!D39</f>
        <v>5</v>
      </c>
      <c r="C43" s="10" t="s">
        <v>746</v>
      </c>
      <c r="D43" s="10" t="s">
        <v>746</v>
      </c>
      <c r="E43" s="130" t="s">
        <v>32</v>
      </c>
      <c r="F43" s="158"/>
      <c r="G43" s="159"/>
      <c r="H43" s="11" t="s">
        <v>747</v>
      </c>
      <c r="I43" s="14">
        <f t="shared" si="0"/>
        <v>6.59</v>
      </c>
      <c r="J43" s="14">
        <v>6.59</v>
      </c>
      <c r="K43" s="121">
        <f t="shared" si="1"/>
        <v>32.950000000000003</v>
      </c>
      <c r="L43" s="127"/>
    </row>
    <row r="44" spans="1:12" ht="24" customHeight="1">
      <c r="A44" s="126"/>
      <c r="B44" s="119">
        <f>'Tax Invoice'!D40</f>
        <v>5</v>
      </c>
      <c r="C44" s="10" t="s">
        <v>748</v>
      </c>
      <c r="D44" s="10" t="s">
        <v>748</v>
      </c>
      <c r="E44" s="130" t="s">
        <v>31</v>
      </c>
      <c r="F44" s="158"/>
      <c r="G44" s="159"/>
      <c r="H44" s="11" t="s">
        <v>749</v>
      </c>
      <c r="I44" s="14">
        <f t="shared" si="0"/>
        <v>6.59</v>
      </c>
      <c r="J44" s="14">
        <v>6.59</v>
      </c>
      <c r="K44" s="121">
        <f t="shared" si="1"/>
        <v>32.950000000000003</v>
      </c>
      <c r="L44" s="127"/>
    </row>
    <row r="45" spans="1:12" ht="24" customHeight="1">
      <c r="A45" s="126"/>
      <c r="B45" s="119">
        <f>'Tax Invoice'!D41</f>
        <v>3</v>
      </c>
      <c r="C45" s="10" t="s">
        <v>668</v>
      </c>
      <c r="D45" s="10" t="s">
        <v>668</v>
      </c>
      <c r="E45" s="130" t="s">
        <v>28</v>
      </c>
      <c r="F45" s="158" t="s">
        <v>112</v>
      </c>
      <c r="G45" s="159"/>
      <c r="H45" s="11" t="s">
        <v>750</v>
      </c>
      <c r="I45" s="14">
        <f t="shared" si="0"/>
        <v>29.81</v>
      </c>
      <c r="J45" s="14">
        <v>29.81</v>
      </c>
      <c r="K45" s="121">
        <f t="shared" si="1"/>
        <v>89.429999999999993</v>
      </c>
      <c r="L45" s="127"/>
    </row>
    <row r="46" spans="1:12" ht="24" customHeight="1">
      <c r="A46" s="126"/>
      <c r="B46" s="119">
        <f>'Tax Invoice'!D42</f>
        <v>1</v>
      </c>
      <c r="C46" s="10" t="s">
        <v>668</v>
      </c>
      <c r="D46" s="10" t="s">
        <v>668</v>
      </c>
      <c r="E46" s="130" t="s">
        <v>28</v>
      </c>
      <c r="F46" s="158" t="s">
        <v>220</v>
      </c>
      <c r="G46" s="159"/>
      <c r="H46" s="11" t="s">
        <v>750</v>
      </c>
      <c r="I46" s="14">
        <f t="shared" si="0"/>
        <v>29.81</v>
      </c>
      <c r="J46" s="14">
        <v>29.81</v>
      </c>
      <c r="K46" s="121">
        <f t="shared" si="1"/>
        <v>29.81</v>
      </c>
      <c r="L46" s="127"/>
    </row>
    <row r="47" spans="1:12" ht="24" customHeight="1">
      <c r="A47" s="126"/>
      <c r="B47" s="119">
        <f>'Tax Invoice'!D43</f>
        <v>2</v>
      </c>
      <c r="C47" s="10" t="s">
        <v>668</v>
      </c>
      <c r="D47" s="10" t="s">
        <v>668</v>
      </c>
      <c r="E47" s="130" t="s">
        <v>28</v>
      </c>
      <c r="F47" s="158" t="s">
        <v>274</v>
      </c>
      <c r="G47" s="159"/>
      <c r="H47" s="11" t="s">
        <v>750</v>
      </c>
      <c r="I47" s="14">
        <f t="shared" si="0"/>
        <v>29.81</v>
      </c>
      <c r="J47" s="14">
        <v>29.81</v>
      </c>
      <c r="K47" s="121">
        <f t="shared" si="1"/>
        <v>59.62</v>
      </c>
      <c r="L47" s="127"/>
    </row>
    <row r="48" spans="1:12" ht="24" customHeight="1">
      <c r="A48" s="126"/>
      <c r="B48" s="119">
        <f>'Tax Invoice'!D44</f>
        <v>3</v>
      </c>
      <c r="C48" s="10" t="s">
        <v>668</v>
      </c>
      <c r="D48" s="10" t="s">
        <v>668</v>
      </c>
      <c r="E48" s="130" t="s">
        <v>28</v>
      </c>
      <c r="F48" s="158" t="s">
        <v>276</v>
      </c>
      <c r="G48" s="159"/>
      <c r="H48" s="11" t="s">
        <v>750</v>
      </c>
      <c r="I48" s="14">
        <f t="shared" si="0"/>
        <v>29.81</v>
      </c>
      <c r="J48" s="14">
        <v>29.81</v>
      </c>
      <c r="K48" s="121">
        <f t="shared" si="1"/>
        <v>89.429999999999993</v>
      </c>
      <c r="L48" s="127"/>
    </row>
    <row r="49" spans="1:12" ht="12.75" customHeight="1">
      <c r="A49" s="126"/>
      <c r="B49" s="119">
        <f>'Tax Invoice'!D45</f>
        <v>5</v>
      </c>
      <c r="C49" s="10" t="s">
        <v>751</v>
      </c>
      <c r="D49" s="10" t="s">
        <v>751</v>
      </c>
      <c r="E49" s="130" t="s">
        <v>28</v>
      </c>
      <c r="F49" s="158"/>
      <c r="G49" s="159"/>
      <c r="H49" s="11" t="s">
        <v>752</v>
      </c>
      <c r="I49" s="14">
        <f t="shared" si="0"/>
        <v>6.59</v>
      </c>
      <c r="J49" s="14">
        <v>6.59</v>
      </c>
      <c r="K49" s="121">
        <f t="shared" si="1"/>
        <v>32.950000000000003</v>
      </c>
      <c r="L49" s="127"/>
    </row>
    <row r="50" spans="1:12" ht="12.75" customHeight="1">
      <c r="A50" s="126"/>
      <c r="B50" s="119">
        <f>'Tax Invoice'!D46</f>
        <v>3</v>
      </c>
      <c r="C50" s="10" t="s">
        <v>751</v>
      </c>
      <c r="D50" s="10" t="s">
        <v>751</v>
      </c>
      <c r="E50" s="130" t="s">
        <v>30</v>
      </c>
      <c r="F50" s="158"/>
      <c r="G50" s="159"/>
      <c r="H50" s="11" t="s">
        <v>752</v>
      </c>
      <c r="I50" s="14">
        <f t="shared" si="0"/>
        <v>6.59</v>
      </c>
      <c r="J50" s="14">
        <v>6.59</v>
      </c>
      <c r="K50" s="121">
        <f t="shared" si="1"/>
        <v>19.77</v>
      </c>
      <c r="L50" s="127"/>
    </row>
    <row r="51" spans="1:12" ht="12.75" customHeight="1">
      <c r="A51" s="126"/>
      <c r="B51" s="119">
        <f>'Tax Invoice'!D47</f>
        <v>3</v>
      </c>
      <c r="C51" s="10" t="s">
        <v>751</v>
      </c>
      <c r="D51" s="10" t="s">
        <v>751</v>
      </c>
      <c r="E51" s="130" t="s">
        <v>31</v>
      </c>
      <c r="F51" s="158"/>
      <c r="G51" s="159"/>
      <c r="H51" s="11" t="s">
        <v>752</v>
      </c>
      <c r="I51" s="14">
        <f t="shared" si="0"/>
        <v>6.59</v>
      </c>
      <c r="J51" s="14">
        <v>6.59</v>
      </c>
      <c r="K51" s="121">
        <f t="shared" si="1"/>
        <v>19.77</v>
      </c>
      <c r="L51" s="127"/>
    </row>
    <row r="52" spans="1:12" ht="24" customHeight="1">
      <c r="A52" s="126"/>
      <c r="B52" s="119">
        <f>'Tax Invoice'!D48</f>
        <v>6</v>
      </c>
      <c r="C52" s="10" t="s">
        <v>753</v>
      </c>
      <c r="D52" s="10" t="s">
        <v>753</v>
      </c>
      <c r="E52" s="130" t="s">
        <v>28</v>
      </c>
      <c r="F52" s="158"/>
      <c r="G52" s="159"/>
      <c r="H52" s="11" t="s">
        <v>754</v>
      </c>
      <c r="I52" s="14">
        <f t="shared" si="0"/>
        <v>13.52</v>
      </c>
      <c r="J52" s="14">
        <v>13.52</v>
      </c>
      <c r="K52" s="121">
        <f t="shared" si="1"/>
        <v>81.12</v>
      </c>
      <c r="L52" s="127"/>
    </row>
    <row r="53" spans="1:12" ht="24" customHeight="1">
      <c r="A53" s="126"/>
      <c r="B53" s="119">
        <f>'Tax Invoice'!D49</f>
        <v>18</v>
      </c>
      <c r="C53" s="10" t="s">
        <v>755</v>
      </c>
      <c r="D53" s="10" t="s">
        <v>755</v>
      </c>
      <c r="E53" s="130" t="s">
        <v>28</v>
      </c>
      <c r="F53" s="158"/>
      <c r="G53" s="159"/>
      <c r="H53" s="11" t="s">
        <v>756</v>
      </c>
      <c r="I53" s="14">
        <f t="shared" si="0"/>
        <v>5.55</v>
      </c>
      <c r="J53" s="14">
        <v>5.55</v>
      </c>
      <c r="K53" s="121">
        <f t="shared" si="1"/>
        <v>99.899999999999991</v>
      </c>
      <c r="L53" s="127"/>
    </row>
    <row r="54" spans="1:12" ht="24" customHeight="1">
      <c r="A54" s="126"/>
      <c r="B54" s="119">
        <f>'Tax Invoice'!D50</f>
        <v>6</v>
      </c>
      <c r="C54" s="10" t="s">
        <v>755</v>
      </c>
      <c r="D54" s="10" t="s">
        <v>755</v>
      </c>
      <c r="E54" s="130" t="s">
        <v>32</v>
      </c>
      <c r="F54" s="158"/>
      <c r="G54" s="159"/>
      <c r="H54" s="11" t="s">
        <v>756</v>
      </c>
      <c r="I54" s="14">
        <f t="shared" ref="I54:I85" si="2">ROUNDUP(J54*$N$1,2)</f>
        <v>5.55</v>
      </c>
      <c r="J54" s="14">
        <v>5.55</v>
      </c>
      <c r="K54" s="121">
        <f t="shared" ref="K54:K85" si="3">I54*B54</f>
        <v>33.299999999999997</v>
      </c>
      <c r="L54" s="127"/>
    </row>
    <row r="55" spans="1:12" ht="24" customHeight="1">
      <c r="A55" s="126"/>
      <c r="B55" s="119">
        <f>'Tax Invoice'!D51</f>
        <v>2</v>
      </c>
      <c r="C55" s="10" t="s">
        <v>757</v>
      </c>
      <c r="D55" s="10" t="s">
        <v>757</v>
      </c>
      <c r="E55" s="130" t="s">
        <v>30</v>
      </c>
      <c r="F55" s="158"/>
      <c r="G55" s="159"/>
      <c r="H55" s="11" t="s">
        <v>758</v>
      </c>
      <c r="I55" s="14">
        <f t="shared" si="2"/>
        <v>27.38</v>
      </c>
      <c r="J55" s="14">
        <v>27.38</v>
      </c>
      <c r="K55" s="121">
        <f t="shared" si="3"/>
        <v>54.76</v>
      </c>
      <c r="L55" s="127"/>
    </row>
    <row r="56" spans="1:12" ht="24" customHeight="1">
      <c r="A56" s="126"/>
      <c r="B56" s="119">
        <f>'Tax Invoice'!D52</f>
        <v>9</v>
      </c>
      <c r="C56" s="10" t="s">
        <v>759</v>
      </c>
      <c r="D56" s="10" t="s">
        <v>759</v>
      </c>
      <c r="E56" s="130" t="s">
        <v>31</v>
      </c>
      <c r="F56" s="158" t="s">
        <v>679</v>
      </c>
      <c r="G56" s="159"/>
      <c r="H56" s="11" t="s">
        <v>760</v>
      </c>
      <c r="I56" s="14">
        <f t="shared" si="2"/>
        <v>20.45</v>
      </c>
      <c r="J56" s="14">
        <v>20.45</v>
      </c>
      <c r="K56" s="121">
        <f t="shared" si="3"/>
        <v>184.04999999999998</v>
      </c>
      <c r="L56" s="127"/>
    </row>
    <row r="57" spans="1:12" ht="24" customHeight="1">
      <c r="A57" s="126"/>
      <c r="B57" s="119">
        <f>'Tax Invoice'!D53</f>
        <v>9</v>
      </c>
      <c r="C57" s="10" t="s">
        <v>759</v>
      </c>
      <c r="D57" s="10" t="s">
        <v>759</v>
      </c>
      <c r="E57" s="130" t="s">
        <v>31</v>
      </c>
      <c r="F57" s="158" t="s">
        <v>761</v>
      </c>
      <c r="G57" s="159"/>
      <c r="H57" s="11" t="s">
        <v>760</v>
      </c>
      <c r="I57" s="14">
        <f t="shared" si="2"/>
        <v>20.45</v>
      </c>
      <c r="J57" s="14">
        <v>20.45</v>
      </c>
      <c r="K57" s="121">
        <f t="shared" si="3"/>
        <v>184.04999999999998</v>
      </c>
      <c r="L57" s="127"/>
    </row>
    <row r="58" spans="1:12" ht="24" customHeight="1">
      <c r="A58" s="126"/>
      <c r="B58" s="119">
        <f>'Tax Invoice'!D54</f>
        <v>4</v>
      </c>
      <c r="C58" s="10" t="s">
        <v>618</v>
      </c>
      <c r="D58" s="10" t="s">
        <v>618</v>
      </c>
      <c r="E58" s="130" t="s">
        <v>30</v>
      </c>
      <c r="F58" s="158" t="s">
        <v>762</v>
      </c>
      <c r="G58" s="159"/>
      <c r="H58" s="11" t="s">
        <v>621</v>
      </c>
      <c r="I58" s="14">
        <f t="shared" si="2"/>
        <v>4.8499999999999996</v>
      </c>
      <c r="J58" s="14">
        <v>4.8499999999999996</v>
      </c>
      <c r="K58" s="121">
        <f t="shared" si="3"/>
        <v>19.399999999999999</v>
      </c>
      <c r="L58" s="127"/>
    </row>
    <row r="59" spans="1:12" ht="24" customHeight="1">
      <c r="A59" s="126"/>
      <c r="B59" s="119">
        <f>'Tax Invoice'!D55</f>
        <v>5</v>
      </c>
      <c r="C59" s="10" t="s">
        <v>763</v>
      </c>
      <c r="D59" s="10" t="s">
        <v>763</v>
      </c>
      <c r="E59" s="130" t="s">
        <v>30</v>
      </c>
      <c r="F59" s="158" t="s">
        <v>279</v>
      </c>
      <c r="G59" s="159"/>
      <c r="H59" s="11" t="s">
        <v>764</v>
      </c>
      <c r="I59" s="14">
        <f t="shared" si="2"/>
        <v>20.45</v>
      </c>
      <c r="J59" s="14">
        <v>20.45</v>
      </c>
      <c r="K59" s="121">
        <f t="shared" si="3"/>
        <v>102.25</v>
      </c>
      <c r="L59" s="127"/>
    </row>
    <row r="60" spans="1:12" ht="24" customHeight="1">
      <c r="A60" s="126"/>
      <c r="B60" s="119">
        <f>'Tax Invoice'!D56</f>
        <v>3</v>
      </c>
      <c r="C60" s="10" t="s">
        <v>765</v>
      </c>
      <c r="D60" s="10" t="s">
        <v>765</v>
      </c>
      <c r="E60" s="130" t="s">
        <v>30</v>
      </c>
      <c r="F60" s="158" t="s">
        <v>279</v>
      </c>
      <c r="G60" s="159"/>
      <c r="H60" s="11" t="s">
        <v>766</v>
      </c>
      <c r="I60" s="14">
        <f t="shared" si="2"/>
        <v>20.45</v>
      </c>
      <c r="J60" s="14">
        <v>20.45</v>
      </c>
      <c r="K60" s="121">
        <f t="shared" si="3"/>
        <v>61.349999999999994</v>
      </c>
      <c r="L60" s="127"/>
    </row>
    <row r="61" spans="1:12" ht="24" customHeight="1">
      <c r="A61" s="126"/>
      <c r="B61" s="119">
        <f>'Tax Invoice'!D57</f>
        <v>16</v>
      </c>
      <c r="C61" s="10" t="s">
        <v>767</v>
      </c>
      <c r="D61" s="10" t="s">
        <v>840</v>
      </c>
      <c r="E61" s="130" t="s">
        <v>718</v>
      </c>
      <c r="F61" s="158"/>
      <c r="G61" s="159"/>
      <c r="H61" s="11" t="s">
        <v>869</v>
      </c>
      <c r="I61" s="14">
        <f t="shared" si="2"/>
        <v>25.3</v>
      </c>
      <c r="J61" s="14">
        <v>25.3</v>
      </c>
      <c r="K61" s="121">
        <f t="shared" si="3"/>
        <v>404.8</v>
      </c>
      <c r="L61" s="127"/>
    </row>
    <row r="62" spans="1:12" ht="12.75" customHeight="1">
      <c r="A62" s="126"/>
      <c r="B62" s="119">
        <f>'Tax Invoice'!D58</f>
        <v>2</v>
      </c>
      <c r="C62" s="10" t="s">
        <v>768</v>
      </c>
      <c r="D62" s="10" t="s">
        <v>841</v>
      </c>
      <c r="E62" s="130" t="s">
        <v>719</v>
      </c>
      <c r="F62" s="158"/>
      <c r="G62" s="159"/>
      <c r="H62" s="11" t="s">
        <v>769</v>
      </c>
      <c r="I62" s="14">
        <f t="shared" si="2"/>
        <v>44.71</v>
      </c>
      <c r="J62" s="14">
        <v>44.71</v>
      </c>
      <c r="K62" s="121">
        <f t="shared" si="3"/>
        <v>89.42</v>
      </c>
      <c r="L62" s="127"/>
    </row>
    <row r="63" spans="1:12" ht="12.75" customHeight="1">
      <c r="A63" s="126"/>
      <c r="B63" s="119">
        <f>'Tax Invoice'!D59</f>
        <v>4</v>
      </c>
      <c r="C63" s="10" t="s">
        <v>770</v>
      </c>
      <c r="D63" s="10" t="s">
        <v>770</v>
      </c>
      <c r="E63" s="130" t="s">
        <v>30</v>
      </c>
      <c r="F63" s="158" t="s">
        <v>115</v>
      </c>
      <c r="G63" s="159"/>
      <c r="H63" s="11" t="s">
        <v>771</v>
      </c>
      <c r="I63" s="14">
        <f t="shared" si="2"/>
        <v>8.32</v>
      </c>
      <c r="J63" s="14">
        <v>8.32</v>
      </c>
      <c r="K63" s="121">
        <f t="shared" si="3"/>
        <v>33.28</v>
      </c>
      <c r="L63" s="127"/>
    </row>
    <row r="64" spans="1:12" ht="12.75" customHeight="1">
      <c r="A64" s="126"/>
      <c r="B64" s="119">
        <f>'Tax Invoice'!D60</f>
        <v>4</v>
      </c>
      <c r="C64" s="10" t="s">
        <v>770</v>
      </c>
      <c r="D64" s="10" t="s">
        <v>770</v>
      </c>
      <c r="E64" s="130" t="s">
        <v>31</v>
      </c>
      <c r="F64" s="158" t="s">
        <v>115</v>
      </c>
      <c r="G64" s="159"/>
      <c r="H64" s="11" t="s">
        <v>771</v>
      </c>
      <c r="I64" s="14">
        <f t="shared" si="2"/>
        <v>8.32</v>
      </c>
      <c r="J64" s="14">
        <v>8.32</v>
      </c>
      <c r="K64" s="121">
        <f t="shared" si="3"/>
        <v>33.28</v>
      </c>
      <c r="L64" s="127"/>
    </row>
    <row r="65" spans="1:12" ht="12.75" customHeight="1">
      <c r="A65" s="126"/>
      <c r="B65" s="119">
        <f>'Tax Invoice'!D61</f>
        <v>2</v>
      </c>
      <c r="C65" s="10" t="s">
        <v>772</v>
      </c>
      <c r="D65" s="10" t="s">
        <v>842</v>
      </c>
      <c r="E65" s="130" t="s">
        <v>773</v>
      </c>
      <c r="F65" s="158" t="s">
        <v>279</v>
      </c>
      <c r="G65" s="159"/>
      <c r="H65" s="11" t="s">
        <v>774</v>
      </c>
      <c r="I65" s="14">
        <f t="shared" si="2"/>
        <v>13.17</v>
      </c>
      <c r="J65" s="14">
        <v>13.17</v>
      </c>
      <c r="K65" s="121">
        <f t="shared" si="3"/>
        <v>26.34</v>
      </c>
      <c r="L65" s="127"/>
    </row>
    <row r="66" spans="1:12" ht="12.75" customHeight="1">
      <c r="A66" s="126"/>
      <c r="B66" s="119">
        <f>'Tax Invoice'!D62</f>
        <v>12</v>
      </c>
      <c r="C66" s="10" t="s">
        <v>772</v>
      </c>
      <c r="D66" s="10" t="s">
        <v>843</v>
      </c>
      <c r="E66" s="130" t="s">
        <v>716</v>
      </c>
      <c r="F66" s="158" t="s">
        <v>279</v>
      </c>
      <c r="G66" s="159"/>
      <c r="H66" s="11" t="s">
        <v>774</v>
      </c>
      <c r="I66" s="14">
        <f t="shared" si="2"/>
        <v>14.56</v>
      </c>
      <c r="J66" s="14">
        <v>14.56</v>
      </c>
      <c r="K66" s="121">
        <f t="shared" si="3"/>
        <v>174.72</v>
      </c>
      <c r="L66" s="127"/>
    </row>
    <row r="67" spans="1:12" ht="12.75" customHeight="1">
      <c r="A67" s="126"/>
      <c r="B67" s="119">
        <f>'Tax Invoice'!D63</f>
        <v>2</v>
      </c>
      <c r="C67" s="10" t="s">
        <v>772</v>
      </c>
      <c r="D67" s="10" t="s">
        <v>844</v>
      </c>
      <c r="E67" s="130" t="s">
        <v>717</v>
      </c>
      <c r="F67" s="158" t="s">
        <v>279</v>
      </c>
      <c r="G67" s="159"/>
      <c r="H67" s="11" t="s">
        <v>774</v>
      </c>
      <c r="I67" s="14">
        <f t="shared" si="2"/>
        <v>16.64</v>
      </c>
      <c r="J67" s="14">
        <v>16.64</v>
      </c>
      <c r="K67" s="121">
        <f t="shared" si="3"/>
        <v>33.28</v>
      </c>
      <c r="L67" s="127"/>
    </row>
    <row r="68" spans="1:12" ht="12.75" customHeight="1">
      <c r="A68" s="126"/>
      <c r="B68" s="119">
        <f>'Tax Invoice'!D64</f>
        <v>2</v>
      </c>
      <c r="C68" s="10" t="s">
        <v>775</v>
      </c>
      <c r="D68" s="10" t="s">
        <v>845</v>
      </c>
      <c r="E68" s="130" t="s">
        <v>716</v>
      </c>
      <c r="F68" s="158" t="s">
        <v>776</v>
      </c>
      <c r="G68" s="159"/>
      <c r="H68" s="11" t="s">
        <v>774</v>
      </c>
      <c r="I68" s="14">
        <f t="shared" si="2"/>
        <v>14.56</v>
      </c>
      <c r="J68" s="14">
        <v>14.56</v>
      </c>
      <c r="K68" s="121">
        <f t="shared" si="3"/>
        <v>29.12</v>
      </c>
      <c r="L68" s="127"/>
    </row>
    <row r="69" spans="1:12" ht="12.75" customHeight="1">
      <c r="A69" s="126"/>
      <c r="B69" s="119">
        <f>'Tax Invoice'!D65</f>
        <v>2</v>
      </c>
      <c r="C69" s="10" t="s">
        <v>775</v>
      </c>
      <c r="D69" s="10" t="s">
        <v>846</v>
      </c>
      <c r="E69" s="130" t="s">
        <v>718</v>
      </c>
      <c r="F69" s="158" t="s">
        <v>777</v>
      </c>
      <c r="G69" s="159"/>
      <c r="H69" s="11" t="s">
        <v>774</v>
      </c>
      <c r="I69" s="14">
        <f t="shared" si="2"/>
        <v>18.02</v>
      </c>
      <c r="J69" s="14">
        <v>18.02</v>
      </c>
      <c r="K69" s="121">
        <f t="shared" si="3"/>
        <v>36.04</v>
      </c>
      <c r="L69" s="127"/>
    </row>
    <row r="70" spans="1:12" ht="12.75" customHeight="1">
      <c r="A70" s="126"/>
      <c r="B70" s="119">
        <f>'Tax Invoice'!D66</f>
        <v>2</v>
      </c>
      <c r="C70" s="10" t="s">
        <v>775</v>
      </c>
      <c r="D70" s="10" t="s">
        <v>847</v>
      </c>
      <c r="E70" s="130" t="s">
        <v>719</v>
      </c>
      <c r="F70" s="158" t="s">
        <v>279</v>
      </c>
      <c r="G70" s="159"/>
      <c r="H70" s="11" t="s">
        <v>774</v>
      </c>
      <c r="I70" s="14">
        <f t="shared" si="2"/>
        <v>19.41</v>
      </c>
      <c r="J70" s="14">
        <v>19.41</v>
      </c>
      <c r="K70" s="121">
        <f t="shared" si="3"/>
        <v>38.82</v>
      </c>
      <c r="L70" s="127"/>
    </row>
    <row r="71" spans="1:12" ht="12.75" customHeight="1">
      <c r="A71" s="126"/>
      <c r="B71" s="119">
        <f>'Tax Invoice'!D67</f>
        <v>2</v>
      </c>
      <c r="C71" s="10" t="s">
        <v>775</v>
      </c>
      <c r="D71" s="10" t="s">
        <v>847</v>
      </c>
      <c r="E71" s="130" t="s">
        <v>719</v>
      </c>
      <c r="F71" s="158" t="s">
        <v>776</v>
      </c>
      <c r="G71" s="159"/>
      <c r="H71" s="11" t="s">
        <v>774</v>
      </c>
      <c r="I71" s="14">
        <f t="shared" si="2"/>
        <v>19.41</v>
      </c>
      <c r="J71" s="14">
        <v>19.41</v>
      </c>
      <c r="K71" s="121">
        <f t="shared" si="3"/>
        <v>38.82</v>
      </c>
      <c r="L71" s="127"/>
    </row>
    <row r="72" spans="1:12" ht="12.75" customHeight="1">
      <c r="A72" s="126"/>
      <c r="B72" s="119">
        <f>'Tax Invoice'!D68</f>
        <v>2</v>
      </c>
      <c r="C72" s="10" t="s">
        <v>775</v>
      </c>
      <c r="D72" s="10" t="s">
        <v>848</v>
      </c>
      <c r="E72" s="130" t="s">
        <v>778</v>
      </c>
      <c r="F72" s="158" t="s">
        <v>279</v>
      </c>
      <c r="G72" s="159"/>
      <c r="H72" s="11" t="s">
        <v>774</v>
      </c>
      <c r="I72" s="14">
        <f t="shared" si="2"/>
        <v>22.88</v>
      </c>
      <c r="J72" s="14">
        <v>22.88</v>
      </c>
      <c r="K72" s="121">
        <f t="shared" si="3"/>
        <v>45.76</v>
      </c>
      <c r="L72" s="127"/>
    </row>
    <row r="73" spans="1:12" ht="12.75" customHeight="1">
      <c r="A73" s="126"/>
      <c r="B73" s="119">
        <f>'Tax Invoice'!D69</f>
        <v>2</v>
      </c>
      <c r="C73" s="10" t="s">
        <v>775</v>
      </c>
      <c r="D73" s="10" t="s">
        <v>848</v>
      </c>
      <c r="E73" s="130" t="s">
        <v>778</v>
      </c>
      <c r="F73" s="158" t="s">
        <v>776</v>
      </c>
      <c r="G73" s="159"/>
      <c r="H73" s="11" t="s">
        <v>774</v>
      </c>
      <c r="I73" s="14">
        <f t="shared" si="2"/>
        <v>22.88</v>
      </c>
      <c r="J73" s="14">
        <v>22.88</v>
      </c>
      <c r="K73" s="121">
        <f t="shared" si="3"/>
        <v>45.76</v>
      </c>
      <c r="L73" s="127"/>
    </row>
    <row r="74" spans="1:12" ht="12.75" customHeight="1">
      <c r="A74" s="126"/>
      <c r="B74" s="119">
        <f>'Tax Invoice'!D70</f>
        <v>2</v>
      </c>
      <c r="C74" s="10" t="s">
        <v>779</v>
      </c>
      <c r="D74" s="10" t="s">
        <v>849</v>
      </c>
      <c r="E74" s="130" t="s">
        <v>718</v>
      </c>
      <c r="F74" s="158"/>
      <c r="G74" s="159"/>
      <c r="H74" s="11" t="s">
        <v>780</v>
      </c>
      <c r="I74" s="14">
        <f t="shared" si="2"/>
        <v>82.84</v>
      </c>
      <c r="J74" s="14">
        <v>82.84</v>
      </c>
      <c r="K74" s="121">
        <f t="shared" si="3"/>
        <v>165.68</v>
      </c>
      <c r="L74" s="127"/>
    </row>
    <row r="75" spans="1:12" ht="24" customHeight="1">
      <c r="A75" s="126"/>
      <c r="B75" s="119">
        <f>'Tax Invoice'!D71</f>
        <v>0</v>
      </c>
      <c r="C75" s="10" t="s">
        <v>781</v>
      </c>
      <c r="D75" s="10" t="s">
        <v>850</v>
      </c>
      <c r="E75" s="130" t="s">
        <v>304</v>
      </c>
      <c r="F75" s="158"/>
      <c r="G75" s="159"/>
      <c r="H75" s="11" t="s">
        <v>782</v>
      </c>
      <c r="I75" s="14">
        <f t="shared" si="2"/>
        <v>62.04</v>
      </c>
      <c r="J75" s="14">
        <v>62.04</v>
      </c>
      <c r="K75" s="121">
        <f t="shared" si="3"/>
        <v>0</v>
      </c>
      <c r="L75" s="127"/>
    </row>
    <row r="76" spans="1:12" ht="12.75" customHeight="1">
      <c r="A76" s="126"/>
      <c r="B76" s="119">
        <f>'Tax Invoice'!D72</f>
        <v>2</v>
      </c>
      <c r="C76" s="10" t="s">
        <v>576</v>
      </c>
      <c r="D76" s="10" t="s">
        <v>851</v>
      </c>
      <c r="E76" s="130" t="s">
        <v>300</v>
      </c>
      <c r="F76" s="158"/>
      <c r="G76" s="159"/>
      <c r="H76" s="11" t="s">
        <v>579</v>
      </c>
      <c r="I76" s="14">
        <f t="shared" si="2"/>
        <v>15.25</v>
      </c>
      <c r="J76" s="14">
        <v>15.25</v>
      </c>
      <c r="K76" s="121">
        <f t="shared" si="3"/>
        <v>30.5</v>
      </c>
      <c r="L76" s="127"/>
    </row>
    <row r="77" spans="1:12" ht="12.75" customHeight="1">
      <c r="A77" s="126"/>
      <c r="B77" s="119">
        <f>'Tax Invoice'!D73</f>
        <v>2</v>
      </c>
      <c r="C77" s="10" t="s">
        <v>783</v>
      </c>
      <c r="D77" s="10" t="s">
        <v>852</v>
      </c>
      <c r="E77" s="130" t="s">
        <v>719</v>
      </c>
      <c r="F77" s="158"/>
      <c r="G77" s="159"/>
      <c r="H77" s="11" t="s">
        <v>784</v>
      </c>
      <c r="I77" s="14">
        <f t="shared" si="2"/>
        <v>72.44</v>
      </c>
      <c r="J77" s="14">
        <v>72.44</v>
      </c>
      <c r="K77" s="121">
        <f t="shared" si="3"/>
        <v>144.88</v>
      </c>
      <c r="L77" s="127"/>
    </row>
    <row r="78" spans="1:12" ht="24" customHeight="1">
      <c r="A78" s="126"/>
      <c r="B78" s="119">
        <f>'Tax Invoice'!D74</f>
        <v>2</v>
      </c>
      <c r="C78" s="10" t="s">
        <v>785</v>
      </c>
      <c r="D78" s="10" t="s">
        <v>853</v>
      </c>
      <c r="E78" s="130" t="s">
        <v>300</v>
      </c>
      <c r="F78" s="158" t="s">
        <v>279</v>
      </c>
      <c r="G78" s="159"/>
      <c r="H78" s="11" t="s">
        <v>786</v>
      </c>
      <c r="I78" s="14">
        <f t="shared" si="2"/>
        <v>23.92</v>
      </c>
      <c r="J78" s="14">
        <v>23.92</v>
      </c>
      <c r="K78" s="121">
        <f t="shared" si="3"/>
        <v>47.84</v>
      </c>
      <c r="L78" s="127"/>
    </row>
    <row r="79" spans="1:12" ht="12.75" customHeight="1">
      <c r="A79" s="126"/>
      <c r="B79" s="119">
        <f>'Tax Invoice'!D75</f>
        <v>12</v>
      </c>
      <c r="C79" s="10" t="s">
        <v>662</v>
      </c>
      <c r="D79" s="10" t="s">
        <v>662</v>
      </c>
      <c r="E79" s="130" t="s">
        <v>30</v>
      </c>
      <c r="F79" s="158"/>
      <c r="G79" s="159"/>
      <c r="H79" s="11" t="s">
        <v>664</v>
      </c>
      <c r="I79" s="14">
        <f t="shared" si="2"/>
        <v>5.89</v>
      </c>
      <c r="J79" s="14">
        <v>5.89</v>
      </c>
      <c r="K79" s="121">
        <f t="shared" si="3"/>
        <v>70.679999999999993</v>
      </c>
      <c r="L79" s="127"/>
    </row>
    <row r="80" spans="1:12" ht="36" customHeight="1">
      <c r="A80" s="126"/>
      <c r="B80" s="119">
        <f>'Tax Invoice'!D76</f>
        <v>2</v>
      </c>
      <c r="C80" s="10" t="s">
        <v>787</v>
      </c>
      <c r="D80" s="10" t="s">
        <v>854</v>
      </c>
      <c r="E80" s="130" t="s">
        <v>236</v>
      </c>
      <c r="F80" s="158" t="s">
        <v>112</v>
      </c>
      <c r="G80" s="159"/>
      <c r="H80" s="11" t="s">
        <v>788</v>
      </c>
      <c r="I80" s="14">
        <f t="shared" si="2"/>
        <v>29.12</v>
      </c>
      <c r="J80" s="14">
        <v>29.12</v>
      </c>
      <c r="K80" s="121">
        <f t="shared" si="3"/>
        <v>58.24</v>
      </c>
      <c r="L80" s="127"/>
    </row>
    <row r="81" spans="1:12" ht="36" customHeight="1">
      <c r="A81" s="126"/>
      <c r="B81" s="119">
        <f>'Tax Invoice'!D77</f>
        <v>1</v>
      </c>
      <c r="C81" s="10" t="s">
        <v>787</v>
      </c>
      <c r="D81" s="10" t="s">
        <v>854</v>
      </c>
      <c r="E81" s="130" t="s">
        <v>236</v>
      </c>
      <c r="F81" s="158" t="s">
        <v>269</v>
      </c>
      <c r="G81" s="159"/>
      <c r="H81" s="11" t="s">
        <v>788</v>
      </c>
      <c r="I81" s="14">
        <f t="shared" si="2"/>
        <v>29.12</v>
      </c>
      <c r="J81" s="14">
        <v>29.12</v>
      </c>
      <c r="K81" s="121">
        <f t="shared" si="3"/>
        <v>29.12</v>
      </c>
      <c r="L81" s="127"/>
    </row>
    <row r="82" spans="1:12" ht="36" customHeight="1">
      <c r="A82" s="126"/>
      <c r="B82" s="119">
        <f>'Tax Invoice'!D78</f>
        <v>1</v>
      </c>
      <c r="C82" s="10" t="s">
        <v>787</v>
      </c>
      <c r="D82" s="10" t="s">
        <v>854</v>
      </c>
      <c r="E82" s="130" t="s">
        <v>236</v>
      </c>
      <c r="F82" s="158" t="s">
        <v>274</v>
      </c>
      <c r="G82" s="159"/>
      <c r="H82" s="11" t="s">
        <v>788</v>
      </c>
      <c r="I82" s="14">
        <f t="shared" si="2"/>
        <v>29.12</v>
      </c>
      <c r="J82" s="14">
        <v>29.12</v>
      </c>
      <c r="K82" s="121">
        <f t="shared" si="3"/>
        <v>29.12</v>
      </c>
      <c r="L82" s="127"/>
    </row>
    <row r="83" spans="1:12" ht="36" customHeight="1">
      <c r="A83" s="126"/>
      <c r="B83" s="119">
        <f>'Tax Invoice'!D79</f>
        <v>1</v>
      </c>
      <c r="C83" s="10" t="s">
        <v>787</v>
      </c>
      <c r="D83" s="10" t="s">
        <v>854</v>
      </c>
      <c r="E83" s="130" t="s">
        <v>238</v>
      </c>
      <c r="F83" s="158" t="s">
        <v>271</v>
      </c>
      <c r="G83" s="159"/>
      <c r="H83" s="11" t="s">
        <v>788</v>
      </c>
      <c r="I83" s="14">
        <f t="shared" si="2"/>
        <v>29.12</v>
      </c>
      <c r="J83" s="14">
        <v>29.12</v>
      </c>
      <c r="K83" s="121">
        <f t="shared" si="3"/>
        <v>29.12</v>
      </c>
      <c r="L83" s="127"/>
    </row>
    <row r="84" spans="1:12" ht="36" customHeight="1">
      <c r="A84" s="126"/>
      <c r="B84" s="119">
        <f>'Tax Invoice'!D80</f>
        <v>3</v>
      </c>
      <c r="C84" s="10" t="s">
        <v>787</v>
      </c>
      <c r="D84" s="10" t="s">
        <v>855</v>
      </c>
      <c r="E84" s="130" t="s">
        <v>240</v>
      </c>
      <c r="F84" s="158" t="s">
        <v>271</v>
      </c>
      <c r="G84" s="159"/>
      <c r="H84" s="11" t="s">
        <v>788</v>
      </c>
      <c r="I84" s="14">
        <f t="shared" si="2"/>
        <v>30.85</v>
      </c>
      <c r="J84" s="14">
        <v>30.85</v>
      </c>
      <c r="K84" s="121">
        <f t="shared" si="3"/>
        <v>92.550000000000011</v>
      </c>
      <c r="L84" s="127"/>
    </row>
    <row r="85" spans="1:12" ht="36" customHeight="1">
      <c r="A85" s="126"/>
      <c r="B85" s="119">
        <f>'Tax Invoice'!D81</f>
        <v>3</v>
      </c>
      <c r="C85" s="10" t="s">
        <v>787</v>
      </c>
      <c r="D85" s="10" t="s">
        <v>855</v>
      </c>
      <c r="E85" s="130" t="s">
        <v>241</v>
      </c>
      <c r="F85" s="158" t="s">
        <v>316</v>
      </c>
      <c r="G85" s="159"/>
      <c r="H85" s="11" t="s">
        <v>788</v>
      </c>
      <c r="I85" s="14">
        <f t="shared" si="2"/>
        <v>30.85</v>
      </c>
      <c r="J85" s="14">
        <v>30.85</v>
      </c>
      <c r="K85" s="121">
        <f t="shared" si="3"/>
        <v>92.550000000000011</v>
      </c>
      <c r="L85" s="127"/>
    </row>
    <row r="86" spans="1:12" ht="24" customHeight="1">
      <c r="A86" s="126"/>
      <c r="B86" s="119">
        <f>'Tax Invoice'!D82</f>
        <v>2</v>
      </c>
      <c r="C86" s="10" t="s">
        <v>789</v>
      </c>
      <c r="D86" s="10" t="s">
        <v>789</v>
      </c>
      <c r="E86" s="130" t="s">
        <v>30</v>
      </c>
      <c r="F86" s="158" t="s">
        <v>679</v>
      </c>
      <c r="G86" s="159"/>
      <c r="H86" s="11" t="s">
        <v>790</v>
      </c>
      <c r="I86" s="14">
        <f t="shared" ref="I86:I117" si="4">ROUNDUP(J86*$N$1,2)</f>
        <v>20.45</v>
      </c>
      <c r="J86" s="14">
        <v>20.45</v>
      </c>
      <c r="K86" s="121">
        <f t="shared" ref="K86:K119" si="5">I86*B86</f>
        <v>40.9</v>
      </c>
      <c r="L86" s="127"/>
    </row>
    <row r="87" spans="1:12" ht="24" customHeight="1">
      <c r="A87" s="126"/>
      <c r="B87" s="119">
        <f>'Tax Invoice'!D83</f>
        <v>5</v>
      </c>
      <c r="C87" s="10" t="s">
        <v>789</v>
      </c>
      <c r="D87" s="10" t="s">
        <v>789</v>
      </c>
      <c r="E87" s="130" t="s">
        <v>32</v>
      </c>
      <c r="F87" s="158" t="s">
        <v>679</v>
      </c>
      <c r="G87" s="159"/>
      <c r="H87" s="11" t="s">
        <v>790</v>
      </c>
      <c r="I87" s="14">
        <f t="shared" si="4"/>
        <v>20.45</v>
      </c>
      <c r="J87" s="14">
        <v>20.45</v>
      </c>
      <c r="K87" s="121">
        <f t="shared" si="5"/>
        <v>102.25</v>
      </c>
      <c r="L87" s="127"/>
    </row>
    <row r="88" spans="1:12" ht="12.75" customHeight="1">
      <c r="A88" s="126"/>
      <c r="B88" s="119">
        <f>'Tax Invoice'!D84</f>
        <v>4</v>
      </c>
      <c r="C88" s="10" t="s">
        <v>791</v>
      </c>
      <c r="D88" s="10" t="s">
        <v>791</v>
      </c>
      <c r="E88" s="130" t="s">
        <v>30</v>
      </c>
      <c r="F88" s="158" t="s">
        <v>277</v>
      </c>
      <c r="G88" s="159"/>
      <c r="H88" s="11" t="s">
        <v>792</v>
      </c>
      <c r="I88" s="14">
        <f t="shared" si="4"/>
        <v>20.45</v>
      </c>
      <c r="J88" s="14">
        <v>20.45</v>
      </c>
      <c r="K88" s="121">
        <f t="shared" si="5"/>
        <v>81.8</v>
      </c>
      <c r="L88" s="127"/>
    </row>
    <row r="89" spans="1:12" ht="24" customHeight="1">
      <c r="A89" s="126"/>
      <c r="B89" s="119">
        <f>'Tax Invoice'!D85</f>
        <v>2</v>
      </c>
      <c r="C89" s="10" t="s">
        <v>659</v>
      </c>
      <c r="D89" s="10" t="s">
        <v>659</v>
      </c>
      <c r="E89" s="130" t="s">
        <v>30</v>
      </c>
      <c r="F89" s="158" t="s">
        <v>679</v>
      </c>
      <c r="G89" s="159"/>
      <c r="H89" s="11" t="s">
        <v>661</v>
      </c>
      <c r="I89" s="14">
        <f t="shared" si="4"/>
        <v>20.45</v>
      </c>
      <c r="J89" s="14">
        <v>20.45</v>
      </c>
      <c r="K89" s="121">
        <f t="shared" si="5"/>
        <v>40.9</v>
      </c>
      <c r="L89" s="127"/>
    </row>
    <row r="90" spans="1:12" ht="24" customHeight="1">
      <c r="A90" s="126"/>
      <c r="B90" s="119">
        <f>'Tax Invoice'!D86</f>
        <v>1</v>
      </c>
      <c r="C90" s="10" t="s">
        <v>793</v>
      </c>
      <c r="D90" s="10" t="s">
        <v>793</v>
      </c>
      <c r="E90" s="130" t="s">
        <v>31</v>
      </c>
      <c r="F90" s="158"/>
      <c r="G90" s="159"/>
      <c r="H90" s="11" t="s">
        <v>794</v>
      </c>
      <c r="I90" s="14">
        <f t="shared" si="4"/>
        <v>20.45</v>
      </c>
      <c r="J90" s="14">
        <v>20.45</v>
      </c>
      <c r="K90" s="121">
        <f t="shared" si="5"/>
        <v>20.45</v>
      </c>
      <c r="L90" s="127"/>
    </row>
    <row r="91" spans="1:12" ht="36" customHeight="1">
      <c r="A91" s="126"/>
      <c r="B91" s="119">
        <f>'Tax Invoice'!D87</f>
        <v>2</v>
      </c>
      <c r="C91" s="10" t="s">
        <v>795</v>
      </c>
      <c r="D91" s="10" t="s">
        <v>795</v>
      </c>
      <c r="E91" s="130" t="s">
        <v>31</v>
      </c>
      <c r="F91" s="158" t="s">
        <v>112</v>
      </c>
      <c r="G91" s="159"/>
      <c r="H91" s="11" t="s">
        <v>870</v>
      </c>
      <c r="I91" s="14">
        <f t="shared" si="4"/>
        <v>55.8</v>
      </c>
      <c r="J91" s="14">
        <v>55.8</v>
      </c>
      <c r="K91" s="121">
        <f t="shared" si="5"/>
        <v>111.6</v>
      </c>
      <c r="L91" s="127"/>
    </row>
    <row r="92" spans="1:12" ht="12.75" customHeight="1">
      <c r="A92" s="126"/>
      <c r="B92" s="119">
        <f>'Tax Invoice'!D88</f>
        <v>2</v>
      </c>
      <c r="C92" s="10" t="s">
        <v>796</v>
      </c>
      <c r="D92" s="10" t="s">
        <v>856</v>
      </c>
      <c r="E92" s="130" t="s">
        <v>719</v>
      </c>
      <c r="F92" s="158"/>
      <c r="G92" s="159"/>
      <c r="H92" s="11" t="s">
        <v>797</v>
      </c>
      <c r="I92" s="14">
        <f t="shared" si="4"/>
        <v>44.71</v>
      </c>
      <c r="J92" s="14">
        <v>44.71</v>
      </c>
      <c r="K92" s="121">
        <f t="shared" si="5"/>
        <v>89.42</v>
      </c>
      <c r="L92" s="127"/>
    </row>
    <row r="93" spans="1:12" ht="24" customHeight="1">
      <c r="A93" s="126"/>
      <c r="B93" s="119">
        <f>'Tax Invoice'!D89</f>
        <v>18</v>
      </c>
      <c r="C93" s="10" t="s">
        <v>798</v>
      </c>
      <c r="D93" s="10" t="s">
        <v>857</v>
      </c>
      <c r="E93" s="130" t="s">
        <v>716</v>
      </c>
      <c r="F93" s="158" t="s">
        <v>799</v>
      </c>
      <c r="G93" s="159"/>
      <c r="H93" s="11" t="s">
        <v>800</v>
      </c>
      <c r="I93" s="14">
        <f t="shared" si="4"/>
        <v>100.17</v>
      </c>
      <c r="J93" s="14">
        <v>100.17</v>
      </c>
      <c r="K93" s="121">
        <f t="shared" si="5"/>
        <v>1803.06</v>
      </c>
      <c r="L93" s="133"/>
    </row>
    <row r="94" spans="1:12" ht="24" customHeight="1">
      <c r="A94" s="126"/>
      <c r="B94" s="119">
        <f>'Tax Invoice'!D90</f>
        <v>2</v>
      </c>
      <c r="C94" s="10" t="s">
        <v>801</v>
      </c>
      <c r="D94" s="10" t="s">
        <v>801</v>
      </c>
      <c r="E94" s="130" t="s">
        <v>31</v>
      </c>
      <c r="F94" s="158"/>
      <c r="G94" s="159"/>
      <c r="H94" s="11" t="s">
        <v>802</v>
      </c>
      <c r="I94" s="14">
        <f t="shared" si="4"/>
        <v>58.58</v>
      </c>
      <c r="J94" s="14">
        <v>58.58</v>
      </c>
      <c r="K94" s="121">
        <f t="shared" si="5"/>
        <v>117.16</v>
      </c>
      <c r="L94" s="127"/>
    </row>
    <row r="95" spans="1:12" ht="24" customHeight="1">
      <c r="A95" s="126"/>
      <c r="B95" s="119">
        <f>'Tax Invoice'!D91</f>
        <v>2</v>
      </c>
      <c r="C95" s="10" t="s">
        <v>803</v>
      </c>
      <c r="D95" s="10" t="s">
        <v>858</v>
      </c>
      <c r="E95" s="130" t="s">
        <v>717</v>
      </c>
      <c r="F95" s="158" t="s">
        <v>641</v>
      </c>
      <c r="G95" s="159"/>
      <c r="H95" s="11" t="s">
        <v>804</v>
      </c>
      <c r="I95" s="14">
        <f t="shared" si="4"/>
        <v>18.37</v>
      </c>
      <c r="J95" s="14">
        <v>18.37</v>
      </c>
      <c r="K95" s="121">
        <f t="shared" si="5"/>
        <v>36.74</v>
      </c>
      <c r="L95" s="127"/>
    </row>
    <row r="96" spans="1:12" ht="12.75" customHeight="1">
      <c r="A96" s="126"/>
      <c r="B96" s="119">
        <f>'Tax Invoice'!D92</f>
        <v>2</v>
      </c>
      <c r="C96" s="10" t="s">
        <v>805</v>
      </c>
      <c r="D96" s="10" t="s">
        <v>859</v>
      </c>
      <c r="E96" s="130" t="s">
        <v>717</v>
      </c>
      <c r="F96" s="158" t="s">
        <v>641</v>
      </c>
      <c r="G96" s="159"/>
      <c r="H96" s="11" t="s">
        <v>806</v>
      </c>
      <c r="I96" s="14">
        <f t="shared" si="4"/>
        <v>18.37</v>
      </c>
      <c r="J96" s="14">
        <v>18.37</v>
      </c>
      <c r="K96" s="121">
        <f t="shared" si="5"/>
        <v>36.74</v>
      </c>
      <c r="L96" s="127"/>
    </row>
    <row r="97" spans="1:12" ht="12.75" customHeight="1">
      <c r="A97" s="126"/>
      <c r="B97" s="119">
        <f>'Tax Invoice'!D93</f>
        <v>2</v>
      </c>
      <c r="C97" s="10" t="s">
        <v>805</v>
      </c>
      <c r="D97" s="10" t="s">
        <v>859</v>
      </c>
      <c r="E97" s="130" t="s">
        <v>717</v>
      </c>
      <c r="F97" s="158" t="s">
        <v>642</v>
      </c>
      <c r="G97" s="159"/>
      <c r="H97" s="11" t="s">
        <v>806</v>
      </c>
      <c r="I97" s="14">
        <f t="shared" si="4"/>
        <v>18.37</v>
      </c>
      <c r="J97" s="14">
        <v>18.37</v>
      </c>
      <c r="K97" s="121">
        <f t="shared" si="5"/>
        <v>36.74</v>
      </c>
      <c r="L97" s="127"/>
    </row>
    <row r="98" spans="1:12" ht="12.75" customHeight="1">
      <c r="A98" s="126"/>
      <c r="B98" s="119">
        <f>'Tax Invoice'!D94</f>
        <v>2</v>
      </c>
      <c r="C98" s="10" t="s">
        <v>807</v>
      </c>
      <c r="D98" s="10" t="s">
        <v>860</v>
      </c>
      <c r="E98" s="130" t="s">
        <v>717</v>
      </c>
      <c r="F98" s="158" t="s">
        <v>776</v>
      </c>
      <c r="G98" s="159"/>
      <c r="H98" s="11" t="s">
        <v>808</v>
      </c>
      <c r="I98" s="14">
        <f t="shared" si="4"/>
        <v>16.64</v>
      </c>
      <c r="J98" s="14">
        <v>16.64</v>
      </c>
      <c r="K98" s="121">
        <f t="shared" si="5"/>
        <v>33.28</v>
      </c>
      <c r="L98" s="127"/>
    </row>
    <row r="99" spans="1:12" ht="12.75" customHeight="1">
      <c r="A99" s="126"/>
      <c r="B99" s="119">
        <f>'Tax Invoice'!D95</f>
        <v>2</v>
      </c>
      <c r="C99" s="10" t="s">
        <v>807</v>
      </c>
      <c r="D99" s="10" t="s">
        <v>861</v>
      </c>
      <c r="E99" s="130" t="s">
        <v>718</v>
      </c>
      <c r="F99" s="158" t="s">
        <v>776</v>
      </c>
      <c r="G99" s="159"/>
      <c r="H99" s="11" t="s">
        <v>808</v>
      </c>
      <c r="I99" s="14">
        <f t="shared" si="4"/>
        <v>18.02</v>
      </c>
      <c r="J99" s="14">
        <v>18.02</v>
      </c>
      <c r="K99" s="121">
        <f t="shared" si="5"/>
        <v>36.04</v>
      </c>
      <c r="L99" s="127"/>
    </row>
    <row r="100" spans="1:12" ht="24" customHeight="1">
      <c r="A100" s="126"/>
      <c r="B100" s="119">
        <f>'Tax Invoice'!D96</f>
        <v>12</v>
      </c>
      <c r="C100" s="10" t="s">
        <v>809</v>
      </c>
      <c r="D100" s="10" t="s">
        <v>862</v>
      </c>
      <c r="E100" s="130" t="s">
        <v>718</v>
      </c>
      <c r="F100" s="158"/>
      <c r="G100" s="159"/>
      <c r="H100" s="11" t="s">
        <v>810</v>
      </c>
      <c r="I100" s="14">
        <f t="shared" si="4"/>
        <v>23.57</v>
      </c>
      <c r="J100" s="14">
        <v>23.57</v>
      </c>
      <c r="K100" s="121">
        <f t="shared" si="5"/>
        <v>282.84000000000003</v>
      </c>
      <c r="L100" s="127"/>
    </row>
    <row r="101" spans="1:12" ht="24" customHeight="1">
      <c r="A101" s="126"/>
      <c r="B101" s="119">
        <f>'Tax Invoice'!D97</f>
        <v>2</v>
      </c>
      <c r="C101" s="10" t="s">
        <v>809</v>
      </c>
      <c r="D101" s="10" t="s">
        <v>863</v>
      </c>
      <c r="E101" s="130" t="s">
        <v>719</v>
      </c>
      <c r="F101" s="158"/>
      <c r="G101" s="159"/>
      <c r="H101" s="11" t="s">
        <v>810</v>
      </c>
      <c r="I101" s="14">
        <f t="shared" si="4"/>
        <v>25.65</v>
      </c>
      <c r="J101" s="14">
        <v>25.65</v>
      </c>
      <c r="K101" s="121">
        <f t="shared" si="5"/>
        <v>51.3</v>
      </c>
      <c r="L101" s="127"/>
    </row>
    <row r="102" spans="1:12" ht="12.75" customHeight="1">
      <c r="A102" s="126"/>
      <c r="B102" s="119">
        <f>'Tax Invoice'!D98</f>
        <v>2</v>
      </c>
      <c r="C102" s="10" t="s">
        <v>811</v>
      </c>
      <c r="D102" s="10" t="s">
        <v>864</v>
      </c>
      <c r="E102" s="130" t="s">
        <v>716</v>
      </c>
      <c r="F102" s="158"/>
      <c r="G102" s="159"/>
      <c r="H102" s="11" t="s">
        <v>812</v>
      </c>
      <c r="I102" s="14">
        <f t="shared" si="4"/>
        <v>37.78</v>
      </c>
      <c r="J102" s="14">
        <v>37.78</v>
      </c>
      <c r="K102" s="121">
        <f t="shared" si="5"/>
        <v>75.56</v>
      </c>
      <c r="L102" s="127"/>
    </row>
    <row r="103" spans="1:12" ht="12.75" customHeight="1">
      <c r="A103" s="126"/>
      <c r="B103" s="119">
        <f>'Tax Invoice'!D99</f>
        <v>2</v>
      </c>
      <c r="C103" s="10" t="s">
        <v>813</v>
      </c>
      <c r="D103" s="10" t="s">
        <v>865</v>
      </c>
      <c r="E103" s="130" t="s">
        <v>773</v>
      </c>
      <c r="F103" s="158" t="s">
        <v>279</v>
      </c>
      <c r="G103" s="159"/>
      <c r="H103" s="11" t="s">
        <v>814</v>
      </c>
      <c r="I103" s="14">
        <f t="shared" si="4"/>
        <v>15.6</v>
      </c>
      <c r="J103" s="14">
        <v>15.6</v>
      </c>
      <c r="K103" s="121">
        <f t="shared" si="5"/>
        <v>31.2</v>
      </c>
      <c r="L103" s="127"/>
    </row>
    <row r="104" spans="1:12" ht="12.75" customHeight="1">
      <c r="A104" s="126"/>
      <c r="B104" s="119">
        <f>'Tax Invoice'!D100</f>
        <v>2</v>
      </c>
      <c r="C104" s="10" t="s">
        <v>815</v>
      </c>
      <c r="D104" s="10" t="s">
        <v>866</v>
      </c>
      <c r="E104" s="130" t="s">
        <v>717</v>
      </c>
      <c r="F104" s="158" t="s">
        <v>279</v>
      </c>
      <c r="G104" s="159"/>
      <c r="H104" s="11" t="s">
        <v>816</v>
      </c>
      <c r="I104" s="14">
        <f t="shared" si="4"/>
        <v>16.29</v>
      </c>
      <c r="J104" s="14">
        <v>16.29</v>
      </c>
      <c r="K104" s="121">
        <f t="shared" si="5"/>
        <v>32.58</v>
      </c>
      <c r="L104" s="127"/>
    </row>
    <row r="105" spans="1:12" ht="12.75" customHeight="1">
      <c r="A105" s="126"/>
      <c r="B105" s="119">
        <f>'Tax Invoice'!D101</f>
        <v>2</v>
      </c>
      <c r="C105" s="10" t="s">
        <v>815</v>
      </c>
      <c r="D105" s="10" t="s">
        <v>867</v>
      </c>
      <c r="E105" s="130" t="s">
        <v>718</v>
      </c>
      <c r="F105" s="158" t="s">
        <v>279</v>
      </c>
      <c r="G105" s="159"/>
      <c r="H105" s="11" t="s">
        <v>816</v>
      </c>
      <c r="I105" s="14">
        <f t="shared" si="4"/>
        <v>17.329999999999998</v>
      </c>
      <c r="J105" s="14">
        <v>17.329999999999998</v>
      </c>
      <c r="K105" s="121">
        <f t="shared" si="5"/>
        <v>34.659999999999997</v>
      </c>
      <c r="L105" s="127"/>
    </row>
    <row r="106" spans="1:12" ht="12.75" customHeight="1">
      <c r="A106" s="126"/>
      <c r="B106" s="119">
        <f>'Tax Invoice'!D102</f>
        <v>10</v>
      </c>
      <c r="C106" s="10" t="s">
        <v>817</v>
      </c>
      <c r="D106" s="10" t="s">
        <v>817</v>
      </c>
      <c r="E106" s="130" t="s">
        <v>30</v>
      </c>
      <c r="F106" s="158"/>
      <c r="G106" s="159"/>
      <c r="H106" s="11" t="s">
        <v>818</v>
      </c>
      <c r="I106" s="14">
        <f t="shared" si="4"/>
        <v>29.12</v>
      </c>
      <c r="J106" s="14">
        <v>29.12</v>
      </c>
      <c r="K106" s="121">
        <f t="shared" si="5"/>
        <v>291.2</v>
      </c>
      <c r="L106" s="127"/>
    </row>
    <row r="107" spans="1:12" ht="12.75" customHeight="1">
      <c r="A107" s="126"/>
      <c r="B107" s="119">
        <f>'Tax Invoice'!D103</f>
        <v>2</v>
      </c>
      <c r="C107" s="10" t="s">
        <v>817</v>
      </c>
      <c r="D107" s="10" t="s">
        <v>817</v>
      </c>
      <c r="E107" s="130" t="s">
        <v>32</v>
      </c>
      <c r="F107" s="158"/>
      <c r="G107" s="159"/>
      <c r="H107" s="11" t="s">
        <v>818</v>
      </c>
      <c r="I107" s="14">
        <f t="shared" si="4"/>
        <v>29.12</v>
      </c>
      <c r="J107" s="14">
        <v>29.12</v>
      </c>
      <c r="K107" s="121">
        <f t="shared" si="5"/>
        <v>58.24</v>
      </c>
      <c r="L107" s="127"/>
    </row>
    <row r="108" spans="1:12" ht="12.75" customHeight="1">
      <c r="A108" s="126"/>
      <c r="B108" s="119">
        <f>'Tax Invoice'!D104</f>
        <v>2</v>
      </c>
      <c r="C108" s="10" t="s">
        <v>819</v>
      </c>
      <c r="D108" s="10" t="s">
        <v>819</v>
      </c>
      <c r="E108" s="130" t="s">
        <v>28</v>
      </c>
      <c r="F108" s="158"/>
      <c r="G108" s="159"/>
      <c r="H108" s="11" t="s">
        <v>820</v>
      </c>
      <c r="I108" s="14">
        <f t="shared" si="4"/>
        <v>23.57</v>
      </c>
      <c r="J108" s="14">
        <v>23.57</v>
      </c>
      <c r="K108" s="121">
        <f t="shared" si="5"/>
        <v>47.14</v>
      </c>
      <c r="L108" s="127"/>
    </row>
    <row r="109" spans="1:12" ht="24" customHeight="1">
      <c r="A109" s="126"/>
      <c r="B109" s="119">
        <f>'Tax Invoice'!D105</f>
        <v>9</v>
      </c>
      <c r="C109" s="10" t="s">
        <v>821</v>
      </c>
      <c r="D109" s="10" t="s">
        <v>821</v>
      </c>
      <c r="E109" s="130" t="s">
        <v>31</v>
      </c>
      <c r="F109" s="158" t="s">
        <v>777</v>
      </c>
      <c r="G109" s="159"/>
      <c r="H109" s="11" t="s">
        <v>822</v>
      </c>
      <c r="I109" s="14">
        <f t="shared" si="4"/>
        <v>48.18</v>
      </c>
      <c r="J109" s="14">
        <v>48.18</v>
      </c>
      <c r="K109" s="121">
        <f t="shared" si="5"/>
        <v>433.62</v>
      </c>
      <c r="L109" s="127"/>
    </row>
    <row r="110" spans="1:12" ht="12.75" customHeight="1">
      <c r="A110" s="126"/>
      <c r="B110" s="119">
        <f>'Tax Invoice'!D106</f>
        <v>2</v>
      </c>
      <c r="C110" s="10" t="s">
        <v>823</v>
      </c>
      <c r="D110" s="10" t="s">
        <v>823</v>
      </c>
      <c r="E110" s="130" t="s">
        <v>28</v>
      </c>
      <c r="F110" s="158" t="s">
        <v>279</v>
      </c>
      <c r="G110" s="159"/>
      <c r="H110" s="11" t="s">
        <v>824</v>
      </c>
      <c r="I110" s="14">
        <f t="shared" si="4"/>
        <v>50.95</v>
      </c>
      <c r="J110" s="14">
        <v>50.95</v>
      </c>
      <c r="K110" s="121">
        <f t="shared" si="5"/>
        <v>101.9</v>
      </c>
      <c r="L110" s="127"/>
    </row>
    <row r="111" spans="1:12" ht="12.75" customHeight="1">
      <c r="A111" s="126"/>
      <c r="B111" s="119">
        <f>'Tax Invoice'!D107</f>
        <v>10</v>
      </c>
      <c r="C111" s="10" t="s">
        <v>823</v>
      </c>
      <c r="D111" s="10" t="s">
        <v>823</v>
      </c>
      <c r="E111" s="130" t="s">
        <v>31</v>
      </c>
      <c r="F111" s="158" t="s">
        <v>277</v>
      </c>
      <c r="G111" s="159"/>
      <c r="H111" s="11" t="s">
        <v>824</v>
      </c>
      <c r="I111" s="14">
        <f t="shared" si="4"/>
        <v>50.95</v>
      </c>
      <c r="J111" s="14">
        <v>50.95</v>
      </c>
      <c r="K111" s="121">
        <f t="shared" si="5"/>
        <v>509.5</v>
      </c>
      <c r="L111" s="127"/>
    </row>
    <row r="112" spans="1:12" ht="12.75" customHeight="1">
      <c r="A112" s="126"/>
      <c r="B112" s="119">
        <f>'Tax Invoice'!D108</f>
        <v>2</v>
      </c>
      <c r="C112" s="10" t="s">
        <v>823</v>
      </c>
      <c r="D112" s="10" t="s">
        <v>823</v>
      </c>
      <c r="E112" s="130" t="s">
        <v>31</v>
      </c>
      <c r="F112" s="158" t="s">
        <v>777</v>
      </c>
      <c r="G112" s="159"/>
      <c r="H112" s="11" t="s">
        <v>824</v>
      </c>
      <c r="I112" s="14">
        <f t="shared" si="4"/>
        <v>50.95</v>
      </c>
      <c r="J112" s="14">
        <v>50.95</v>
      </c>
      <c r="K112" s="121">
        <f t="shared" si="5"/>
        <v>101.9</v>
      </c>
      <c r="L112" s="127"/>
    </row>
    <row r="113" spans="1:12" ht="24" customHeight="1">
      <c r="A113" s="126"/>
      <c r="B113" s="119">
        <f>'Tax Invoice'!D109</f>
        <v>9</v>
      </c>
      <c r="C113" s="10" t="s">
        <v>825</v>
      </c>
      <c r="D113" s="10" t="s">
        <v>825</v>
      </c>
      <c r="E113" s="130"/>
      <c r="F113" s="158"/>
      <c r="G113" s="159"/>
      <c r="H113" s="11" t="s">
        <v>826</v>
      </c>
      <c r="I113" s="14">
        <f t="shared" si="4"/>
        <v>21.14</v>
      </c>
      <c r="J113" s="14">
        <v>21.14</v>
      </c>
      <c r="K113" s="121">
        <f t="shared" si="5"/>
        <v>190.26</v>
      </c>
      <c r="L113" s="127"/>
    </row>
    <row r="114" spans="1:12" ht="24" customHeight="1">
      <c r="A114" s="126"/>
      <c r="B114" s="119">
        <f>'Tax Invoice'!D110</f>
        <v>9</v>
      </c>
      <c r="C114" s="10" t="s">
        <v>827</v>
      </c>
      <c r="D114" s="10" t="s">
        <v>827</v>
      </c>
      <c r="E114" s="130" t="s">
        <v>277</v>
      </c>
      <c r="F114" s="158"/>
      <c r="G114" s="159"/>
      <c r="H114" s="11" t="s">
        <v>828</v>
      </c>
      <c r="I114" s="14">
        <f t="shared" si="4"/>
        <v>68.98</v>
      </c>
      <c r="J114" s="14">
        <v>68.98</v>
      </c>
      <c r="K114" s="121">
        <f t="shared" si="5"/>
        <v>620.82000000000005</v>
      </c>
      <c r="L114" s="127"/>
    </row>
    <row r="115" spans="1:12" ht="24" customHeight="1">
      <c r="A115" s="126"/>
      <c r="B115" s="119">
        <f>'Tax Invoice'!D111</f>
        <v>9</v>
      </c>
      <c r="C115" s="10" t="s">
        <v>829</v>
      </c>
      <c r="D115" s="10" t="s">
        <v>829</v>
      </c>
      <c r="E115" s="130"/>
      <c r="F115" s="158"/>
      <c r="G115" s="159"/>
      <c r="H115" s="11" t="s">
        <v>830</v>
      </c>
      <c r="I115" s="14">
        <f t="shared" si="4"/>
        <v>20.8</v>
      </c>
      <c r="J115" s="14">
        <v>20.8</v>
      </c>
      <c r="K115" s="121">
        <f t="shared" si="5"/>
        <v>187.20000000000002</v>
      </c>
      <c r="L115" s="127"/>
    </row>
    <row r="116" spans="1:12" ht="24" customHeight="1">
      <c r="A116" s="126"/>
      <c r="B116" s="119">
        <f>'Tax Invoice'!D112</f>
        <v>1</v>
      </c>
      <c r="C116" s="10" t="s">
        <v>831</v>
      </c>
      <c r="D116" s="10" t="s">
        <v>831</v>
      </c>
      <c r="E116" s="130" t="s">
        <v>112</v>
      </c>
      <c r="F116" s="158"/>
      <c r="G116" s="159"/>
      <c r="H116" s="11" t="s">
        <v>832</v>
      </c>
      <c r="I116" s="14">
        <f t="shared" si="4"/>
        <v>128.25</v>
      </c>
      <c r="J116" s="14">
        <v>128.25</v>
      </c>
      <c r="K116" s="121">
        <f t="shared" si="5"/>
        <v>128.25</v>
      </c>
      <c r="L116" s="127"/>
    </row>
    <row r="117" spans="1:12" ht="24" customHeight="1">
      <c r="A117" s="126"/>
      <c r="B117" s="119">
        <f>'Tax Invoice'!D113</f>
        <v>1</v>
      </c>
      <c r="C117" s="10" t="s">
        <v>833</v>
      </c>
      <c r="D117" s="10" t="s">
        <v>833</v>
      </c>
      <c r="E117" s="130" t="s">
        <v>42</v>
      </c>
      <c r="F117" s="158"/>
      <c r="G117" s="159"/>
      <c r="H117" s="11" t="s">
        <v>834</v>
      </c>
      <c r="I117" s="14">
        <f t="shared" si="4"/>
        <v>164.99</v>
      </c>
      <c r="J117" s="14">
        <v>164.99</v>
      </c>
      <c r="K117" s="121">
        <f t="shared" si="5"/>
        <v>164.99</v>
      </c>
      <c r="L117" s="127"/>
    </row>
    <row r="118" spans="1:12" ht="24" customHeight="1">
      <c r="A118" s="126"/>
      <c r="B118" s="119">
        <f>'Tax Invoice'!D114</f>
        <v>1</v>
      </c>
      <c r="C118" s="10" t="s">
        <v>835</v>
      </c>
      <c r="D118" s="10" t="s">
        <v>835</v>
      </c>
      <c r="E118" s="130" t="s">
        <v>490</v>
      </c>
      <c r="F118" s="158"/>
      <c r="G118" s="159"/>
      <c r="H118" s="11" t="s">
        <v>836</v>
      </c>
      <c r="I118" s="14">
        <f t="shared" ref="I118:I119" si="6">ROUNDUP(J118*$N$1,2)</f>
        <v>42.98</v>
      </c>
      <c r="J118" s="14">
        <v>42.98</v>
      </c>
      <c r="K118" s="121">
        <f t="shared" si="5"/>
        <v>42.98</v>
      </c>
      <c r="L118" s="127"/>
    </row>
    <row r="119" spans="1:12" ht="24" customHeight="1">
      <c r="A119" s="126"/>
      <c r="B119" s="120">
        <f>'Tax Invoice'!D115</f>
        <v>1</v>
      </c>
      <c r="C119" s="12" t="s">
        <v>835</v>
      </c>
      <c r="D119" s="12" t="s">
        <v>835</v>
      </c>
      <c r="E119" s="131" t="s">
        <v>837</v>
      </c>
      <c r="F119" s="170"/>
      <c r="G119" s="171"/>
      <c r="H119" s="13" t="s">
        <v>836</v>
      </c>
      <c r="I119" s="15">
        <f t="shared" si="6"/>
        <v>42.98</v>
      </c>
      <c r="J119" s="15">
        <v>42.98</v>
      </c>
      <c r="K119" s="122">
        <f t="shared" si="5"/>
        <v>42.98</v>
      </c>
      <c r="L119" s="127"/>
    </row>
    <row r="120" spans="1:12" ht="12.75" customHeight="1">
      <c r="A120" s="126"/>
      <c r="B120" s="139">
        <f>SUM(B22:B119)</f>
        <v>447</v>
      </c>
      <c r="C120" s="139" t="s">
        <v>149</v>
      </c>
      <c r="D120" s="139"/>
      <c r="E120" s="139"/>
      <c r="F120" s="139"/>
      <c r="G120" s="139"/>
      <c r="H120" s="139"/>
      <c r="I120" s="140" t="s">
        <v>261</v>
      </c>
      <c r="J120" s="140" t="s">
        <v>261</v>
      </c>
      <c r="K120" s="141">
        <f>SUM(K22:K119)</f>
        <v>10553.449999999999</v>
      </c>
      <c r="L120" s="127"/>
    </row>
    <row r="121" spans="1:12" ht="12.75" customHeight="1">
      <c r="A121" s="126"/>
      <c r="B121" s="139"/>
      <c r="C121" s="139"/>
      <c r="D121" s="139"/>
      <c r="E121" s="139"/>
      <c r="F121" s="139"/>
      <c r="G121" s="139"/>
      <c r="H121" s="139"/>
      <c r="I121" s="140" t="s">
        <v>190</v>
      </c>
      <c r="J121" s="140" t="s">
        <v>190</v>
      </c>
      <c r="K121" s="141">
        <f>Invoice!J121</f>
        <v>-4221.38</v>
      </c>
      <c r="L121" s="127"/>
    </row>
    <row r="122" spans="1:12" ht="12.75" customHeight="1" outlineLevel="1">
      <c r="A122" s="126"/>
      <c r="B122" s="139"/>
      <c r="C122" s="139"/>
      <c r="D122" s="139"/>
      <c r="E122" s="139"/>
      <c r="F122" s="139"/>
      <c r="G122" s="139"/>
      <c r="H122" s="139"/>
      <c r="I122" s="140" t="s">
        <v>191</v>
      </c>
      <c r="J122" s="140" t="s">
        <v>191</v>
      </c>
      <c r="K122" s="141">
        <f>Invoice!J122</f>
        <v>0</v>
      </c>
      <c r="L122" s="127"/>
    </row>
    <row r="123" spans="1:12" ht="12.75" customHeight="1">
      <c r="A123" s="126"/>
      <c r="B123" s="139"/>
      <c r="C123" s="139"/>
      <c r="D123" s="139"/>
      <c r="E123" s="139"/>
      <c r="F123" s="139"/>
      <c r="G123" s="139"/>
      <c r="H123" s="139"/>
      <c r="I123" s="140" t="s">
        <v>263</v>
      </c>
      <c r="J123" s="140" t="s">
        <v>263</v>
      </c>
      <c r="K123" s="141">
        <f>SUM(K120:K122)</f>
        <v>6332.0699999999988</v>
      </c>
      <c r="L123" s="127"/>
    </row>
    <row r="124" spans="1:12" ht="12.75" customHeight="1">
      <c r="A124" s="6"/>
      <c r="B124" s="7"/>
      <c r="C124" s="7"/>
      <c r="D124" s="7"/>
      <c r="E124" s="7"/>
      <c r="F124" s="7"/>
      <c r="G124" s="7"/>
      <c r="H124" s="7" t="s">
        <v>868</v>
      </c>
      <c r="I124" s="7"/>
      <c r="J124" s="7"/>
      <c r="K124" s="7"/>
      <c r="L124" s="8"/>
    </row>
    <row r="125" spans="1:12" ht="12.75" customHeight="1"/>
    <row r="126" spans="1:12" ht="12.75" customHeight="1"/>
    <row r="127" spans="1:12" ht="12.75" customHeight="1"/>
    <row r="128" spans="1:12" ht="12.75" customHeight="1"/>
    <row r="129" ht="12.75" customHeight="1"/>
    <row r="130" ht="12.75" customHeight="1"/>
    <row r="131" ht="12.75" customHeight="1"/>
  </sheetData>
  <mergeCells count="102">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9:G29"/>
    <mergeCell ref="F26:G26"/>
    <mergeCell ref="F27:G27"/>
    <mergeCell ref="F20:G20"/>
    <mergeCell ref="F21:G21"/>
    <mergeCell ref="F22:G22"/>
    <mergeCell ref="K10:K11"/>
    <mergeCell ref="K14:K15"/>
    <mergeCell ref="F24:G24"/>
    <mergeCell ref="F25:G25"/>
    <mergeCell ref="F23:G23"/>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1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10677.529999999999</v>
      </c>
      <c r="O2" s="21" t="s">
        <v>265</v>
      </c>
    </row>
    <row r="3" spans="1:15" s="21" customFormat="1" ht="15" customHeight="1" thickBot="1">
      <c r="A3" s="22" t="s">
        <v>156</v>
      </c>
      <c r="G3" s="28">
        <f>Invoice!J14</f>
        <v>45301</v>
      </c>
      <c r="H3" s="29"/>
      <c r="N3" s="21">
        <v>10677.529999999999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34.840000000000003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37.895000000000003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44.058750000000003</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22.963750000000001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25.846250000000001</v>
      </c>
    </row>
    <row r="16" spans="1:15" s="21" customFormat="1" ht="13.7" customHeight="1" thickBot="1">
      <c r="A16" s="52"/>
      <c r="K16" s="106" t="s">
        <v>172</v>
      </c>
      <c r="L16" s="51" t="s">
        <v>173</v>
      </c>
      <c r="M16" s="21">
        <f>VLOOKUP(G3,[1]Sheet1!$A$9:$I$7290,7,FALSE)</f>
        <v>21.482500000000002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12mm  &amp;  Color: Black</v>
      </c>
      <c r="B18" s="57" t="str">
        <f>'Copy paste to Here'!C22</f>
        <v>ACFP</v>
      </c>
      <c r="C18" s="57" t="s">
        <v>838</v>
      </c>
      <c r="D18" s="58">
        <f>Invoice!B22</f>
        <v>2</v>
      </c>
      <c r="E18" s="59">
        <f>'Shipping Invoice'!J22*$N$1</f>
        <v>30.5</v>
      </c>
      <c r="F18" s="59">
        <f>D18*E18</f>
        <v>61</v>
      </c>
      <c r="G18" s="60">
        <f>E18*$E$14</f>
        <v>30.5</v>
      </c>
      <c r="H18" s="61">
        <f>D18*G18</f>
        <v>61</v>
      </c>
    </row>
    <row r="19" spans="1:13" s="62" customFormat="1" ht="24">
      <c r="A19" s="124" t="str">
        <f>IF((LEN('Copy paste to Here'!G23))&gt;5,((CONCATENATE('Copy paste to Here'!G23," &amp; ",'Copy paste to Here'!D23,"  &amp;  ",'Copy paste to Here'!E23))),"Empty Cell")</f>
        <v>Acrylic flesh tunnel with external screw-fit &amp; Gauge: 12mm  &amp;  Color: White</v>
      </c>
      <c r="B19" s="57" t="str">
        <f>'Copy paste to Here'!C23</f>
        <v>ACFP</v>
      </c>
      <c r="C19" s="57" t="s">
        <v>838</v>
      </c>
      <c r="D19" s="58">
        <f>Invoice!B23</f>
        <v>2</v>
      </c>
      <c r="E19" s="59">
        <f>'Shipping Invoice'!J23*$N$1</f>
        <v>30.5</v>
      </c>
      <c r="F19" s="59">
        <f t="shared" ref="F19:F82" si="0">D19*E19</f>
        <v>61</v>
      </c>
      <c r="G19" s="60">
        <f t="shared" ref="G19:G82" si="1">E19*$E$14</f>
        <v>30.5</v>
      </c>
      <c r="H19" s="63">
        <f t="shared" ref="H19:H82" si="2">D19*G19</f>
        <v>61</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728</v>
      </c>
      <c r="D20" s="58">
        <f>Invoice!B24</f>
        <v>1</v>
      </c>
      <c r="E20" s="59">
        <f>'Shipping Invoice'!J24*$N$1</f>
        <v>11.78</v>
      </c>
      <c r="F20" s="59">
        <f t="shared" si="0"/>
        <v>11.78</v>
      </c>
      <c r="G20" s="60">
        <f t="shared" si="1"/>
        <v>11.78</v>
      </c>
      <c r="H20" s="63">
        <f t="shared" si="2"/>
        <v>11.78</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AB  &amp;  </v>
      </c>
      <c r="B21" s="57" t="str">
        <f>'Copy paste to Here'!C25</f>
        <v>ANSBC25</v>
      </c>
      <c r="C21" s="57" t="s">
        <v>728</v>
      </c>
      <c r="D21" s="58">
        <f>Invoice!B25</f>
        <v>1</v>
      </c>
      <c r="E21" s="59">
        <f>'Shipping Invoice'!J25*$N$1</f>
        <v>11.78</v>
      </c>
      <c r="F21" s="59">
        <f t="shared" si="0"/>
        <v>11.78</v>
      </c>
      <c r="G21" s="60">
        <f t="shared" si="1"/>
        <v>11.78</v>
      </c>
      <c r="H21" s="63">
        <f t="shared" si="2"/>
        <v>11.78</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Rose  &amp;  </v>
      </c>
      <c r="B22" s="57" t="str">
        <f>'Copy paste to Here'!C26</f>
        <v>ANSBC25</v>
      </c>
      <c r="C22" s="57" t="s">
        <v>728</v>
      </c>
      <c r="D22" s="58">
        <f>Invoice!B26</f>
        <v>1</v>
      </c>
      <c r="E22" s="59">
        <f>'Shipping Invoice'!J26*$N$1</f>
        <v>11.78</v>
      </c>
      <c r="F22" s="59">
        <f t="shared" si="0"/>
        <v>11.78</v>
      </c>
      <c r="G22" s="60">
        <f t="shared" si="1"/>
        <v>11.78</v>
      </c>
      <c r="H22" s="63">
        <f t="shared" si="2"/>
        <v>11.78</v>
      </c>
    </row>
    <row r="23" spans="1:13" s="62" customFormat="1">
      <c r="A23" s="56" t="str">
        <f>IF((LEN('Copy paste to Here'!G27))&gt;5,((CONCATENATE('Copy paste to Here'!G27," &amp; ",'Copy paste to Here'!D27,"  &amp;  ",'Copy paste to Here'!E27))),"Empty Cell")</f>
        <v>Solid acrylic double flared plug &amp; Gauge: 10mm  &amp;  Color: Black</v>
      </c>
      <c r="B23" s="57" t="str">
        <f>'Copy paste to Here'!C27</f>
        <v>ASPG</v>
      </c>
      <c r="C23" s="57" t="s">
        <v>839</v>
      </c>
      <c r="D23" s="58">
        <f>Invoice!B27</f>
        <v>12</v>
      </c>
      <c r="E23" s="59">
        <f>'Shipping Invoice'!J27*$N$1</f>
        <v>18.02</v>
      </c>
      <c r="F23" s="59">
        <f t="shared" si="0"/>
        <v>216.24</v>
      </c>
      <c r="G23" s="60">
        <f t="shared" si="1"/>
        <v>18.02</v>
      </c>
      <c r="H23" s="63">
        <f t="shared" si="2"/>
        <v>216.24</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6mm</v>
      </c>
      <c r="B24" s="57" t="str">
        <f>'Copy paste to Here'!C28</f>
        <v>BB18B3</v>
      </c>
      <c r="C24" s="57" t="s">
        <v>732</v>
      </c>
      <c r="D24" s="58">
        <f>Invoice!B28</f>
        <v>3</v>
      </c>
      <c r="E24" s="59">
        <f>'Shipping Invoice'!J28*$N$1</f>
        <v>6.59</v>
      </c>
      <c r="F24" s="59">
        <f t="shared" si="0"/>
        <v>19.77</v>
      </c>
      <c r="G24" s="60">
        <f t="shared" si="1"/>
        <v>6.59</v>
      </c>
      <c r="H24" s="63">
        <f t="shared" si="2"/>
        <v>19.77</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8mm</v>
      </c>
      <c r="B25" s="57" t="str">
        <f>'Copy paste to Here'!C29</f>
        <v>BB18B3</v>
      </c>
      <c r="C25" s="57" t="s">
        <v>732</v>
      </c>
      <c r="D25" s="58">
        <f>Invoice!B29</f>
        <v>3</v>
      </c>
      <c r="E25" s="59">
        <f>'Shipping Invoice'!J29*$N$1</f>
        <v>6.59</v>
      </c>
      <c r="F25" s="59">
        <f t="shared" si="0"/>
        <v>19.77</v>
      </c>
      <c r="G25" s="60">
        <f t="shared" si="1"/>
        <v>6.59</v>
      </c>
      <c r="H25" s="63">
        <f t="shared" si="2"/>
        <v>19.77</v>
      </c>
    </row>
    <row r="26" spans="1:13" s="62" customFormat="1" ht="24">
      <c r="A26" s="56" t="str">
        <f>IF((LEN('Copy paste to Here'!G30))&gt;5,((CONCATENATE('Copy paste to Here'!G30," &amp; ",'Copy paste to Here'!D30,"  &amp;  ",'Copy paste to Here'!E30))),"Empty Cell")</f>
        <v xml:space="preserve">316L steel barbell, 20g (0.8mm) with 3mm balls &amp; Length: 6mm  &amp;  </v>
      </c>
      <c r="B26" s="57" t="str">
        <f>'Copy paste to Here'!C30</f>
        <v>BB20</v>
      </c>
      <c r="C26" s="57" t="s">
        <v>735</v>
      </c>
      <c r="D26" s="58">
        <f>Invoice!B30</f>
        <v>3</v>
      </c>
      <c r="E26" s="59">
        <f>'Shipping Invoice'!J30*$N$1</f>
        <v>13.52</v>
      </c>
      <c r="F26" s="59">
        <f t="shared" si="0"/>
        <v>40.56</v>
      </c>
      <c r="G26" s="60">
        <f t="shared" si="1"/>
        <v>13.52</v>
      </c>
      <c r="H26" s="63">
        <f t="shared" si="2"/>
        <v>40.56</v>
      </c>
    </row>
    <row r="27" spans="1:13" s="62" customFormat="1" ht="24">
      <c r="A27" s="56" t="str">
        <f>IF((LEN('Copy paste to Here'!G31))&gt;5,((CONCATENATE('Copy paste to Here'!G31," &amp; ",'Copy paste to Here'!D31,"  &amp;  ",'Copy paste to Here'!E31))),"Empty Cell")</f>
        <v xml:space="preserve">316L steel barbell, 20g (0.8mm) with 3mm balls &amp; Length: 8mm  &amp;  </v>
      </c>
      <c r="B27" s="57" t="str">
        <f>'Copy paste to Here'!C31</f>
        <v>BB20</v>
      </c>
      <c r="C27" s="57" t="s">
        <v>735</v>
      </c>
      <c r="D27" s="58">
        <f>Invoice!B31</f>
        <v>6</v>
      </c>
      <c r="E27" s="59">
        <f>'Shipping Invoice'!J31*$N$1</f>
        <v>13.52</v>
      </c>
      <c r="F27" s="59">
        <f t="shared" si="0"/>
        <v>81.12</v>
      </c>
      <c r="G27" s="60">
        <f t="shared" si="1"/>
        <v>13.52</v>
      </c>
      <c r="H27" s="63">
        <f t="shared" si="2"/>
        <v>81.12</v>
      </c>
    </row>
    <row r="28" spans="1:13" s="62" customFormat="1" ht="24">
      <c r="A28" s="56" t="str">
        <f>IF((LEN('Copy paste to Here'!G32))&gt;5,((CONCATENATE('Copy paste to Here'!G32," &amp; ",'Copy paste to Here'!D32,"  &amp;  ",'Copy paste to Here'!E32))),"Empty Cell")</f>
        <v xml:space="preserve">316L steel barbell, 20g (0.8mm) with 3mm balls &amp; Length: 10mm  &amp;  </v>
      </c>
      <c r="B28" s="57" t="str">
        <f>'Copy paste to Here'!C32</f>
        <v>BB20</v>
      </c>
      <c r="C28" s="57" t="s">
        <v>735</v>
      </c>
      <c r="D28" s="58">
        <f>Invoice!B32</f>
        <v>3</v>
      </c>
      <c r="E28" s="59">
        <f>'Shipping Invoice'!J32*$N$1</f>
        <v>13.52</v>
      </c>
      <c r="F28" s="59">
        <f t="shared" si="0"/>
        <v>40.56</v>
      </c>
      <c r="G28" s="60">
        <f t="shared" si="1"/>
        <v>13.52</v>
      </c>
      <c r="H28" s="63">
        <f t="shared" si="2"/>
        <v>40.56</v>
      </c>
    </row>
    <row r="29" spans="1:13" s="62" customFormat="1" ht="24">
      <c r="A29" s="56" t="str">
        <f>IF((LEN('Copy paste to Here'!G33))&gt;5,((CONCATENATE('Copy paste to Here'!G33," &amp; ",'Copy paste to Here'!D33,"  &amp;  ",'Copy paste to Here'!E33))),"Empty Cell")</f>
        <v xml:space="preserve">316L steel eyebrow barbell, 16g (1.2mm) with two 3mm balls &amp; Length: 8mm  &amp;  </v>
      </c>
      <c r="B29" s="57" t="str">
        <f>'Copy paste to Here'!C33</f>
        <v>BBEB</v>
      </c>
      <c r="C29" s="57" t="s">
        <v>109</v>
      </c>
      <c r="D29" s="58">
        <f>Invoice!B33</f>
        <v>6</v>
      </c>
      <c r="E29" s="59">
        <f>'Shipping Invoice'!J33*$N$1</f>
        <v>5.55</v>
      </c>
      <c r="F29" s="59">
        <f t="shared" si="0"/>
        <v>33.299999999999997</v>
      </c>
      <c r="G29" s="60">
        <f t="shared" si="1"/>
        <v>5.55</v>
      </c>
      <c r="H29" s="63">
        <f t="shared" si="2"/>
        <v>33.299999999999997</v>
      </c>
    </row>
    <row r="30" spans="1:13" s="62" customFormat="1" ht="25.5">
      <c r="A30" s="56" t="str">
        <f>IF((LEN('Copy paste to Here'!G34))&gt;5,((CONCATENATE('Copy paste to Here'!G34," &amp; ",'Copy paste to Here'!D34,"  &amp;  ",'Copy paste to Here'!E34))),"Empty Cell")</f>
        <v xml:space="preserve">316L steel barbell, 14g (1.6mm) with two 4mm balls &amp; Length: 6mm  &amp;  </v>
      </c>
      <c r="B30" s="57" t="str">
        <f>'Copy paste to Here'!C34</f>
        <v>BBER20B</v>
      </c>
      <c r="C30" s="57" t="s">
        <v>738</v>
      </c>
      <c r="D30" s="58">
        <f>Invoice!B34</f>
        <v>29</v>
      </c>
      <c r="E30" s="59">
        <f>'Shipping Invoice'!J34*$N$1</f>
        <v>6.93</v>
      </c>
      <c r="F30" s="59">
        <f t="shared" si="0"/>
        <v>200.97</v>
      </c>
      <c r="G30" s="60">
        <f t="shared" si="1"/>
        <v>6.93</v>
      </c>
      <c r="H30" s="63">
        <f t="shared" si="2"/>
        <v>200.97</v>
      </c>
    </row>
    <row r="31" spans="1:13" s="62" customFormat="1" ht="25.5">
      <c r="A31" s="56" t="str">
        <f>IF((LEN('Copy paste to Here'!G35))&gt;5,((CONCATENATE('Copy paste to Here'!G35," &amp; ",'Copy paste to Here'!D35,"  &amp;  ",'Copy paste to Here'!E35))),"Empty Cell")</f>
        <v xml:space="preserve">316L steel barbell, 14g (1.6mm) with two 4mm balls &amp; Length: 8mm  &amp;  </v>
      </c>
      <c r="B31" s="57" t="str">
        <f>'Copy paste to Here'!C35</f>
        <v>BBER20B</v>
      </c>
      <c r="C31" s="57" t="s">
        <v>738</v>
      </c>
      <c r="D31" s="58">
        <f>Invoice!B35</f>
        <v>35</v>
      </c>
      <c r="E31" s="59">
        <f>'Shipping Invoice'!J35*$N$1</f>
        <v>6.93</v>
      </c>
      <c r="F31" s="59">
        <f t="shared" si="0"/>
        <v>242.54999999999998</v>
      </c>
      <c r="G31" s="60">
        <f t="shared" si="1"/>
        <v>6.93</v>
      </c>
      <c r="H31" s="63">
        <f t="shared" si="2"/>
        <v>242.54999999999998</v>
      </c>
    </row>
    <row r="32" spans="1:13" s="62" customFormat="1" ht="24">
      <c r="A32" s="56" t="str">
        <f>IF((LEN('Copy paste to Here'!G36))&gt;5,((CONCATENATE('Copy paste to Here'!G36," &amp; ",'Copy paste to Here'!D36,"  &amp;  ",'Copy paste to Here'!E36))),"Empty Cell")</f>
        <v>Anodized surgical steel eyebrow or helix barbell, 16g (1.2mm) with two 3mm balls &amp; Length: 6mm  &amp;  Color: Black</v>
      </c>
      <c r="B32" s="57" t="str">
        <f>'Copy paste to Here'!C36</f>
        <v>BBETB</v>
      </c>
      <c r="C32" s="57" t="s">
        <v>740</v>
      </c>
      <c r="D32" s="58">
        <f>Invoice!B36</f>
        <v>6</v>
      </c>
      <c r="E32" s="59">
        <f>'Shipping Invoice'!J36*$N$1</f>
        <v>20.45</v>
      </c>
      <c r="F32" s="59">
        <f t="shared" si="0"/>
        <v>122.69999999999999</v>
      </c>
      <c r="G32" s="60">
        <f t="shared" si="1"/>
        <v>20.45</v>
      </c>
      <c r="H32" s="63">
        <f t="shared" si="2"/>
        <v>122.69999999999999</v>
      </c>
    </row>
    <row r="33" spans="1:8" s="62" customFormat="1" ht="24">
      <c r="A33" s="56" t="str">
        <f>IF((LEN('Copy paste to Here'!G37))&gt;5,((CONCATENATE('Copy paste to Here'!G37," &amp; ",'Copy paste to Here'!D37,"  &amp;  ",'Copy paste to Here'!E37))),"Empty Cell")</f>
        <v xml:space="preserve">Rose gold PVD plated 316L steel eyebrow barbell, 16g (1.2mm) with two 3mm balls &amp; Length: 6mm  &amp;  </v>
      </c>
      <c r="B33" s="57" t="str">
        <f>'Copy paste to Here'!C37</f>
        <v>BBETTB</v>
      </c>
      <c r="C33" s="57" t="s">
        <v>742</v>
      </c>
      <c r="D33" s="58">
        <f>Invoice!B37</f>
        <v>5</v>
      </c>
      <c r="E33" s="59">
        <f>'Shipping Invoice'!J37*$N$1</f>
        <v>20.45</v>
      </c>
      <c r="F33" s="59">
        <f t="shared" si="0"/>
        <v>102.25</v>
      </c>
      <c r="G33" s="60">
        <f t="shared" si="1"/>
        <v>20.45</v>
      </c>
      <c r="H33" s="63">
        <f t="shared" si="2"/>
        <v>102.25</v>
      </c>
    </row>
    <row r="34" spans="1:8" s="62" customFormat="1" ht="24">
      <c r="A34" s="56" t="str">
        <f>IF((LEN('Copy paste to Here'!G38))&gt;5,((CONCATENATE('Copy paste to Here'!G38," &amp; ",'Copy paste to Here'!D38,"  &amp;  ",'Copy paste to Here'!E38))),"Empty Cell")</f>
        <v xml:space="preserve">Rose gold PVD plated 316L steel eyebrow barbell, 16g (1.2mm) with two 3mm balls &amp; Length: 8mm  &amp;  </v>
      </c>
      <c r="B34" s="57" t="str">
        <f>'Copy paste to Here'!C38</f>
        <v>BBETTB</v>
      </c>
      <c r="C34" s="57" t="s">
        <v>742</v>
      </c>
      <c r="D34" s="58">
        <f>Invoice!B38</f>
        <v>3</v>
      </c>
      <c r="E34" s="59">
        <f>'Shipping Invoice'!J38*$N$1</f>
        <v>20.45</v>
      </c>
      <c r="F34" s="59">
        <f t="shared" si="0"/>
        <v>61.349999999999994</v>
      </c>
      <c r="G34" s="60">
        <f t="shared" si="1"/>
        <v>20.45</v>
      </c>
      <c r="H34" s="63">
        <f t="shared" si="2"/>
        <v>61.349999999999994</v>
      </c>
    </row>
    <row r="35" spans="1:8" s="62" customFormat="1" ht="24">
      <c r="A35" s="56" t="str">
        <f>IF((LEN('Copy paste to Here'!G39))&gt;5,((CONCATENATE('Copy paste to Here'!G39," &amp; ",'Copy paste to Here'!D39,"  &amp;  ",'Copy paste to Here'!E39))),"Empty Cell")</f>
        <v xml:space="preserve">Rose gold PVD plated 316L steel eyebrow barbell, 16g (1.2mm) with two 3mm balls &amp; Length: 10mm  &amp;  </v>
      </c>
      <c r="B35" s="57" t="str">
        <f>'Copy paste to Here'!C39</f>
        <v>BBETTB</v>
      </c>
      <c r="C35" s="57" t="s">
        <v>742</v>
      </c>
      <c r="D35" s="58">
        <f>Invoice!B39</f>
        <v>3</v>
      </c>
      <c r="E35" s="59">
        <f>'Shipping Invoice'!J39*$N$1</f>
        <v>20.45</v>
      </c>
      <c r="F35" s="59">
        <f t="shared" si="0"/>
        <v>61.349999999999994</v>
      </c>
      <c r="G35" s="60">
        <f t="shared" si="1"/>
        <v>20.45</v>
      </c>
      <c r="H35" s="63">
        <f t="shared" si="2"/>
        <v>61.349999999999994</v>
      </c>
    </row>
    <row r="36" spans="1:8" s="62" customFormat="1" ht="24">
      <c r="A36" s="56" t="str">
        <f>IF((LEN('Copy paste to Here'!G40))&gt;5,((CONCATENATE('Copy paste to Here'!G40," &amp; ",'Copy paste to Here'!D40,"  &amp;  ",'Copy paste to Here'!E40))),"Empty Cell")</f>
        <v>Premium PVD plated surgical steel industrial Barbell, 14g (1.6mm) with two 5mm balls &amp; Length: 38mm  &amp;  Color: Blue</v>
      </c>
      <c r="B36" s="57" t="str">
        <f>'Copy paste to Here'!C40</f>
        <v>BBITB</v>
      </c>
      <c r="C36" s="57" t="s">
        <v>744</v>
      </c>
      <c r="D36" s="58">
        <f>Invoice!B40</f>
        <v>2</v>
      </c>
      <c r="E36" s="59">
        <f>'Shipping Invoice'!J40*$N$1</f>
        <v>25.65</v>
      </c>
      <c r="F36" s="59">
        <f t="shared" si="0"/>
        <v>51.3</v>
      </c>
      <c r="G36" s="60">
        <f t="shared" si="1"/>
        <v>25.65</v>
      </c>
      <c r="H36" s="63">
        <f t="shared" si="2"/>
        <v>51.3</v>
      </c>
    </row>
    <row r="37" spans="1:8" s="62" customFormat="1" ht="24">
      <c r="A37" s="56" t="str">
        <f>IF((LEN('Copy paste to Here'!G41))&gt;5,((CONCATENATE('Copy paste to Here'!G41," &amp; ",'Copy paste to Here'!D41,"  &amp;  ",'Copy paste to Here'!E41))),"Empty Cell")</f>
        <v xml:space="preserve">316L Surgical steel ball closure ring, 14g (1.6mm) with a 4mm ball &amp; Length: 8mm  &amp;  </v>
      </c>
      <c r="B37" s="57" t="str">
        <f>'Copy paste to Here'!C41</f>
        <v>BCR14</v>
      </c>
      <c r="C37" s="57" t="s">
        <v>746</v>
      </c>
      <c r="D37" s="58">
        <f>Invoice!B41</f>
        <v>3</v>
      </c>
      <c r="E37" s="59">
        <f>'Shipping Invoice'!J41*$N$1</f>
        <v>6.59</v>
      </c>
      <c r="F37" s="59">
        <f t="shared" si="0"/>
        <v>19.77</v>
      </c>
      <c r="G37" s="60">
        <f t="shared" si="1"/>
        <v>6.59</v>
      </c>
      <c r="H37" s="63">
        <f t="shared" si="2"/>
        <v>19.77</v>
      </c>
    </row>
    <row r="38" spans="1:8" s="62" customFormat="1" ht="24">
      <c r="A38" s="56" t="str">
        <f>IF((LEN('Copy paste to Here'!G42))&gt;5,((CONCATENATE('Copy paste to Here'!G42," &amp; ",'Copy paste to Here'!D42,"  &amp;  ",'Copy paste to Here'!E42))),"Empty Cell")</f>
        <v xml:space="preserve">316L Surgical steel ball closure ring, 14g (1.6mm) with a 4mm ball &amp; Length: 10mm  &amp;  </v>
      </c>
      <c r="B38" s="57" t="str">
        <f>'Copy paste to Here'!C42</f>
        <v>BCR14</v>
      </c>
      <c r="C38" s="57" t="s">
        <v>746</v>
      </c>
      <c r="D38" s="58">
        <f>Invoice!B42</f>
        <v>3</v>
      </c>
      <c r="E38" s="59">
        <f>'Shipping Invoice'!J42*$N$1</f>
        <v>6.59</v>
      </c>
      <c r="F38" s="59">
        <f t="shared" si="0"/>
        <v>19.77</v>
      </c>
      <c r="G38" s="60">
        <f t="shared" si="1"/>
        <v>6.59</v>
      </c>
      <c r="H38" s="63">
        <f t="shared" si="2"/>
        <v>19.77</v>
      </c>
    </row>
    <row r="39" spans="1:8" s="62" customFormat="1" ht="24">
      <c r="A39" s="56" t="str">
        <f>IF((LEN('Copy paste to Here'!G43))&gt;5,((CONCATENATE('Copy paste to Here'!G43," &amp; ",'Copy paste to Here'!D43,"  &amp;  ",'Copy paste to Here'!E43))),"Empty Cell")</f>
        <v xml:space="preserve">316L Surgical steel ball closure ring, 14g (1.6mm) with a 4mm ball &amp; Length: 12mm  &amp;  </v>
      </c>
      <c r="B39" s="57" t="str">
        <f>'Copy paste to Here'!C43</f>
        <v>BCR14</v>
      </c>
      <c r="C39" s="57" t="s">
        <v>746</v>
      </c>
      <c r="D39" s="58">
        <f>Invoice!B43</f>
        <v>5</v>
      </c>
      <c r="E39" s="59">
        <f>'Shipping Invoice'!J43*$N$1</f>
        <v>6.59</v>
      </c>
      <c r="F39" s="59">
        <f t="shared" si="0"/>
        <v>32.950000000000003</v>
      </c>
      <c r="G39" s="60">
        <f t="shared" si="1"/>
        <v>6.59</v>
      </c>
      <c r="H39" s="63">
        <f t="shared" si="2"/>
        <v>32.950000000000003</v>
      </c>
    </row>
    <row r="40" spans="1:8" s="62" customFormat="1" ht="24">
      <c r="A40" s="56" t="str">
        <f>IF((LEN('Copy paste to Here'!G44))&gt;5,((CONCATENATE('Copy paste to Here'!G44," &amp; ",'Copy paste to Here'!D44,"  &amp;  ",'Copy paste to Here'!E44))),"Empty Cell")</f>
        <v xml:space="preserve">316L Surgical steel ball closure ring, 16g (1.2mm) with a 3mm ball &amp; Length: 10mm  &amp;  </v>
      </c>
      <c r="B40" s="57" t="str">
        <f>'Copy paste to Here'!C44</f>
        <v>BCR16</v>
      </c>
      <c r="C40" s="57" t="s">
        <v>748</v>
      </c>
      <c r="D40" s="58">
        <f>Invoice!B44</f>
        <v>5</v>
      </c>
      <c r="E40" s="59">
        <f>'Shipping Invoice'!J44*$N$1</f>
        <v>6.59</v>
      </c>
      <c r="F40" s="59">
        <f t="shared" si="0"/>
        <v>32.950000000000003</v>
      </c>
      <c r="G40" s="60">
        <f t="shared" si="1"/>
        <v>6.59</v>
      </c>
      <c r="H40" s="63">
        <f t="shared" si="2"/>
        <v>32.950000000000003</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Clear</v>
      </c>
      <c r="B41" s="57" t="str">
        <f>'Copy paste to Here'!C45</f>
        <v>BN2CG</v>
      </c>
      <c r="C41" s="57" t="s">
        <v>668</v>
      </c>
      <c r="D41" s="58">
        <f>Invoice!B45</f>
        <v>3</v>
      </c>
      <c r="E41" s="59">
        <f>'Shipping Invoice'!J45*$N$1</f>
        <v>29.81</v>
      </c>
      <c r="F41" s="59">
        <f t="shared" si="0"/>
        <v>89.429999999999993</v>
      </c>
      <c r="G41" s="60">
        <f t="shared" si="1"/>
        <v>29.81</v>
      </c>
      <c r="H41" s="63">
        <f t="shared" si="2"/>
        <v>89.429999999999993</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Aquamarine</v>
      </c>
      <c r="B42" s="57" t="str">
        <f>'Copy paste to Here'!C46</f>
        <v>BN2CG</v>
      </c>
      <c r="C42" s="57" t="s">
        <v>668</v>
      </c>
      <c r="D42" s="58">
        <f>Invoice!B46</f>
        <v>1</v>
      </c>
      <c r="E42" s="59">
        <f>'Shipping Invoice'!J46*$N$1</f>
        <v>29.81</v>
      </c>
      <c r="F42" s="59">
        <f t="shared" si="0"/>
        <v>29.81</v>
      </c>
      <c r="G42" s="60">
        <f t="shared" si="1"/>
        <v>29.81</v>
      </c>
      <c r="H42" s="63">
        <f t="shared" si="2"/>
        <v>29.81</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6mm  &amp;  Crystal Color: Jet</v>
      </c>
      <c r="B43" s="57" t="str">
        <f>'Copy paste to Here'!C47</f>
        <v>BN2CG</v>
      </c>
      <c r="C43" s="57" t="s">
        <v>668</v>
      </c>
      <c r="D43" s="58">
        <f>Invoice!B47</f>
        <v>2</v>
      </c>
      <c r="E43" s="59">
        <f>'Shipping Invoice'!J47*$N$1</f>
        <v>29.81</v>
      </c>
      <c r="F43" s="59">
        <f t="shared" si="0"/>
        <v>59.62</v>
      </c>
      <c r="G43" s="60">
        <f t="shared" si="1"/>
        <v>29.81</v>
      </c>
      <c r="H43" s="63">
        <f t="shared" si="2"/>
        <v>59.62</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6mm  &amp;  Crystal Color: Emerald</v>
      </c>
      <c r="B44" s="57" t="str">
        <f>'Copy paste to Here'!C48</f>
        <v>BN2CG</v>
      </c>
      <c r="C44" s="57" t="s">
        <v>668</v>
      </c>
      <c r="D44" s="58">
        <f>Invoice!B48</f>
        <v>3</v>
      </c>
      <c r="E44" s="59">
        <f>'Shipping Invoice'!J48*$N$1</f>
        <v>29.81</v>
      </c>
      <c r="F44" s="59">
        <f t="shared" si="0"/>
        <v>89.429999999999993</v>
      </c>
      <c r="G44" s="60">
        <f t="shared" si="1"/>
        <v>29.81</v>
      </c>
      <c r="H44" s="63">
        <f t="shared" si="2"/>
        <v>89.429999999999993</v>
      </c>
    </row>
    <row r="45" spans="1:8" s="62" customFormat="1" ht="24">
      <c r="A45" s="56" t="str">
        <f>IF((LEN('Copy paste to Here'!G49))&gt;5,((CONCATENATE('Copy paste to Here'!G49," &amp; ",'Copy paste to Here'!D49,"  &amp;  ",'Copy paste to Here'!E49))),"Empty Cell")</f>
        <v xml:space="preserve">Surgical steel banana, 14g (1.6mm) with two 3mm balls &amp; Length: 6mm  &amp;  </v>
      </c>
      <c r="B45" s="57" t="str">
        <f>'Copy paste to Here'!C49</f>
        <v>BNB3</v>
      </c>
      <c r="C45" s="57" t="s">
        <v>751</v>
      </c>
      <c r="D45" s="58">
        <f>Invoice!B49</f>
        <v>5</v>
      </c>
      <c r="E45" s="59">
        <f>'Shipping Invoice'!J49*$N$1</f>
        <v>6.59</v>
      </c>
      <c r="F45" s="59">
        <f t="shared" si="0"/>
        <v>32.950000000000003</v>
      </c>
      <c r="G45" s="60">
        <f t="shared" si="1"/>
        <v>6.59</v>
      </c>
      <c r="H45" s="63">
        <f t="shared" si="2"/>
        <v>32.950000000000003</v>
      </c>
    </row>
    <row r="46" spans="1:8" s="62" customFormat="1" ht="24">
      <c r="A46" s="56" t="str">
        <f>IF((LEN('Copy paste to Here'!G50))&gt;5,((CONCATENATE('Copy paste to Here'!G50," &amp; ",'Copy paste to Here'!D50,"  &amp;  ",'Copy paste to Here'!E50))),"Empty Cell")</f>
        <v xml:space="preserve">Surgical steel banana, 14g (1.6mm) with two 3mm balls &amp; Length: 8mm  &amp;  </v>
      </c>
      <c r="B46" s="57" t="str">
        <f>'Copy paste to Here'!C50</f>
        <v>BNB3</v>
      </c>
      <c r="C46" s="57" t="s">
        <v>751</v>
      </c>
      <c r="D46" s="58">
        <f>Invoice!B50</f>
        <v>3</v>
      </c>
      <c r="E46" s="59">
        <f>'Shipping Invoice'!J50*$N$1</f>
        <v>6.59</v>
      </c>
      <c r="F46" s="59">
        <f t="shared" si="0"/>
        <v>19.77</v>
      </c>
      <c r="G46" s="60">
        <f t="shared" si="1"/>
        <v>6.59</v>
      </c>
      <c r="H46" s="63">
        <f t="shared" si="2"/>
        <v>19.77</v>
      </c>
    </row>
    <row r="47" spans="1:8" s="62" customFormat="1" ht="24">
      <c r="A47" s="56" t="str">
        <f>IF((LEN('Copy paste to Here'!G51))&gt;5,((CONCATENATE('Copy paste to Here'!G51," &amp; ",'Copy paste to Here'!D51,"  &amp;  ",'Copy paste to Here'!E51))),"Empty Cell")</f>
        <v xml:space="preserve">Surgical steel banana, 14g (1.6mm) with two 3mm balls &amp; Length: 10mm  &amp;  </v>
      </c>
      <c r="B47" s="57" t="str">
        <f>'Copy paste to Here'!C51</f>
        <v>BNB3</v>
      </c>
      <c r="C47" s="57" t="s">
        <v>751</v>
      </c>
      <c r="D47" s="58">
        <f>Invoice!B51</f>
        <v>3</v>
      </c>
      <c r="E47" s="59">
        <f>'Shipping Invoice'!J51*$N$1</f>
        <v>6.59</v>
      </c>
      <c r="F47" s="59">
        <f t="shared" si="0"/>
        <v>19.77</v>
      </c>
      <c r="G47" s="60">
        <f t="shared" si="1"/>
        <v>6.59</v>
      </c>
      <c r="H47" s="63">
        <f t="shared" si="2"/>
        <v>19.77</v>
      </c>
    </row>
    <row r="48" spans="1:8" s="62" customFormat="1" ht="24">
      <c r="A48" s="56" t="str">
        <f>IF((LEN('Copy paste to Here'!G52))&gt;5,((CONCATENATE('Copy paste to Here'!G52," &amp; ",'Copy paste to Here'!D52,"  &amp;  ",'Copy paste to Here'!E52))),"Empty Cell")</f>
        <v xml:space="preserve">Surgical steel eyebrow banana, 20g (0.8mm) with two 3mm balls &amp; Length: 6mm  &amp;  </v>
      </c>
      <c r="B48" s="57" t="str">
        <f>'Copy paste to Here'!C52</f>
        <v>BNE20B</v>
      </c>
      <c r="C48" s="57" t="s">
        <v>753</v>
      </c>
      <c r="D48" s="58">
        <f>Invoice!B52</f>
        <v>6</v>
      </c>
      <c r="E48" s="59">
        <f>'Shipping Invoice'!J52*$N$1</f>
        <v>13.52</v>
      </c>
      <c r="F48" s="59">
        <f t="shared" si="0"/>
        <v>81.12</v>
      </c>
      <c r="G48" s="60">
        <f t="shared" si="1"/>
        <v>13.52</v>
      </c>
      <c r="H48" s="63">
        <f t="shared" si="2"/>
        <v>81.12</v>
      </c>
    </row>
    <row r="49" spans="1:8" s="62" customFormat="1" ht="24">
      <c r="A49" s="56" t="str">
        <f>IF((LEN('Copy paste to Here'!G53))&gt;5,((CONCATENATE('Copy paste to Here'!G53," &amp; ",'Copy paste to Here'!D53,"  &amp;  ",'Copy paste to Here'!E53))),"Empty Cell")</f>
        <v xml:space="preserve">Surgical steel eyebrow banana, 16g (1.2mm) with two 3mm balls &amp; Length: 6mm  &amp;  </v>
      </c>
      <c r="B49" s="57" t="str">
        <f>'Copy paste to Here'!C53</f>
        <v>BNEB</v>
      </c>
      <c r="C49" s="57" t="s">
        <v>755</v>
      </c>
      <c r="D49" s="58">
        <f>Invoice!B53</f>
        <v>18</v>
      </c>
      <c r="E49" s="59">
        <f>'Shipping Invoice'!J53*$N$1</f>
        <v>5.55</v>
      </c>
      <c r="F49" s="59">
        <f t="shared" si="0"/>
        <v>99.899999999999991</v>
      </c>
      <c r="G49" s="60">
        <f t="shared" si="1"/>
        <v>5.55</v>
      </c>
      <c r="H49" s="63">
        <f t="shared" si="2"/>
        <v>99.899999999999991</v>
      </c>
    </row>
    <row r="50" spans="1:8" s="62" customFormat="1" ht="24">
      <c r="A50" s="56" t="str">
        <f>IF((LEN('Copy paste to Here'!G54))&gt;5,((CONCATENATE('Copy paste to Here'!G54," &amp; ",'Copy paste to Here'!D54,"  &amp;  ",'Copy paste to Here'!E54))),"Empty Cell")</f>
        <v xml:space="preserve">Surgical steel eyebrow banana, 16g (1.2mm) with two 3mm balls &amp; Length: 12mm  &amp;  </v>
      </c>
      <c r="B50" s="57" t="str">
        <f>'Copy paste to Here'!C54</f>
        <v>BNEB</v>
      </c>
      <c r="C50" s="57" t="s">
        <v>755</v>
      </c>
      <c r="D50" s="58">
        <f>Invoice!B54</f>
        <v>6</v>
      </c>
      <c r="E50" s="59">
        <f>'Shipping Invoice'!J54*$N$1</f>
        <v>5.55</v>
      </c>
      <c r="F50" s="59">
        <f t="shared" si="0"/>
        <v>33.299999999999997</v>
      </c>
      <c r="G50" s="60">
        <f t="shared" si="1"/>
        <v>5.55</v>
      </c>
      <c r="H50" s="63">
        <f t="shared" si="2"/>
        <v>33.299999999999997</v>
      </c>
    </row>
    <row r="51" spans="1:8" s="62" customFormat="1" ht="24">
      <c r="A51" s="56" t="str">
        <f>IF((LEN('Copy paste to Here'!G55))&gt;5,((CONCATENATE('Copy paste to Here'!G55," &amp; ",'Copy paste to Here'!D55,"  &amp;  ",'Copy paste to Here'!E55))),"Empty Cell")</f>
        <v xml:space="preserve">Surgical steel eyebrow banana, 16g (1.2mm) with two internally threaded 3mm balls &amp; Length: 8mm  &amp;  </v>
      </c>
      <c r="B51" s="57" t="str">
        <f>'Copy paste to Here'!C55</f>
        <v>BNEBIN</v>
      </c>
      <c r="C51" s="57" t="s">
        <v>757</v>
      </c>
      <c r="D51" s="58">
        <f>Invoice!B55</f>
        <v>2</v>
      </c>
      <c r="E51" s="59">
        <f>'Shipping Invoice'!J55*$N$1</f>
        <v>27.38</v>
      </c>
      <c r="F51" s="59">
        <f t="shared" si="0"/>
        <v>54.76</v>
      </c>
      <c r="G51" s="60">
        <f t="shared" si="1"/>
        <v>27.38</v>
      </c>
      <c r="H51" s="63">
        <f t="shared" si="2"/>
        <v>54.76</v>
      </c>
    </row>
    <row r="52" spans="1:8" s="62" customFormat="1" ht="24">
      <c r="A52" s="56" t="str">
        <f>IF((LEN('Copy paste to Here'!G56))&gt;5,((CONCATENATE('Copy paste to Here'!G56," &amp; ",'Copy paste to Here'!D56,"  &amp;  ",'Copy paste to Here'!E56))),"Empty Cell")</f>
        <v>Premium PVD plated surgical steel eyebrow banana, 16g (1.2mm) with 3mm cones &amp; Length: 10mm  &amp;  Color: Blue</v>
      </c>
      <c r="B52" s="57" t="str">
        <f>'Copy paste to Here'!C56</f>
        <v>BNETCN</v>
      </c>
      <c r="C52" s="57" t="s">
        <v>759</v>
      </c>
      <c r="D52" s="58">
        <f>Invoice!B56</f>
        <v>9</v>
      </c>
      <c r="E52" s="59">
        <f>'Shipping Invoice'!J56*$N$1</f>
        <v>20.45</v>
      </c>
      <c r="F52" s="59">
        <f t="shared" si="0"/>
        <v>184.04999999999998</v>
      </c>
      <c r="G52" s="60">
        <f t="shared" si="1"/>
        <v>20.45</v>
      </c>
      <c r="H52" s="63">
        <f t="shared" si="2"/>
        <v>184.04999999999998</v>
      </c>
    </row>
    <row r="53" spans="1:8" s="62" customFormat="1" ht="24">
      <c r="A53" s="56" t="str">
        <f>IF((LEN('Copy paste to Here'!G57))&gt;5,((CONCATENATE('Copy paste to Here'!G57," &amp; ",'Copy paste to Here'!D57,"  &amp;  ",'Copy paste to Here'!E57))),"Empty Cell")</f>
        <v>Premium PVD plated surgical steel eyebrow banana, 16g (1.2mm) with 3mm cones &amp; Length: 10mm  &amp;  Color: Purple</v>
      </c>
      <c r="B53" s="57" t="str">
        <f>'Copy paste to Here'!C57</f>
        <v>BNETCN</v>
      </c>
      <c r="C53" s="57" t="s">
        <v>759</v>
      </c>
      <c r="D53" s="58">
        <f>Invoice!B57</f>
        <v>9</v>
      </c>
      <c r="E53" s="59">
        <f>'Shipping Invoice'!J57*$N$1</f>
        <v>20.45</v>
      </c>
      <c r="F53" s="59">
        <f t="shared" si="0"/>
        <v>184.04999999999998</v>
      </c>
      <c r="G53" s="60">
        <f t="shared" si="1"/>
        <v>20.45</v>
      </c>
      <c r="H53" s="63">
        <f t="shared" si="2"/>
        <v>184.04999999999998</v>
      </c>
    </row>
    <row r="54" spans="1:8" s="62" customFormat="1" ht="24">
      <c r="A54" s="56" t="str">
        <f>IF((LEN('Copy paste to Here'!G58))&gt;5,((CONCATENATE('Copy paste to Here'!G58," &amp; ",'Copy paste to Here'!D58,"  &amp;  ",'Copy paste to Here'!E58))),"Empty Cell")</f>
        <v>Bioflexible belly piercing retainer, 16g to 14g (1.6mm to 1.2mm) with rubber O-ring &amp; Length: 8mm  &amp;  Gauge: 1.6mm</v>
      </c>
      <c r="B54" s="57" t="str">
        <f>'Copy paste to Here'!C58</f>
        <v>BNRT</v>
      </c>
      <c r="C54" s="57" t="s">
        <v>618</v>
      </c>
      <c r="D54" s="58">
        <f>Invoice!B58</f>
        <v>4</v>
      </c>
      <c r="E54" s="59">
        <f>'Shipping Invoice'!J58*$N$1</f>
        <v>4.8499999999999996</v>
      </c>
      <c r="F54" s="59">
        <f t="shared" si="0"/>
        <v>19.399999999999999</v>
      </c>
      <c r="G54" s="60">
        <f t="shared" si="1"/>
        <v>4.8499999999999996</v>
      </c>
      <c r="H54" s="63">
        <f t="shared" si="2"/>
        <v>19.399999999999999</v>
      </c>
    </row>
    <row r="55" spans="1:8" s="62" customFormat="1" ht="24">
      <c r="A55" s="56" t="str">
        <f>IF((LEN('Copy paste to Here'!G59))&gt;5,((CONCATENATE('Copy paste to Here'!G59," &amp; ",'Copy paste to Here'!D59,"  &amp;  ",'Copy paste to Here'!E59))),"Empty Cell")</f>
        <v>Premium PVD plated surgical steel circular barbell, 16g (1.2mm) with two 3mm balls &amp; Length: 8mm  &amp;  Color: Black</v>
      </c>
      <c r="B55" s="57" t="str">
        <f>'Copy paste to Here'!C59</f>
        <v>CBETB</v>
      </c>
      <c r="C55" s="57" t="s">
        <v>763</v>
      </c>
      <c r="D55" s="58">
        <f>Invoice!B59</f>
        <v>5</v>
      </c>
      <c r="E55" s="59">
        <f>'Shipping Invoice'!J59*$N$1</f>
        <v>20.45</v>
      </c>
      <c r="F55" s="59">
        <f t="shared" si="0"/>
        <v>102.25</v>
      </c>
      <c r="G55" s="60">
        <f t="shared" si="1"/>
        <v>20.45</v>
      </c>
      <c r="H55" s="63">
        <f t="shared" si="2"/>
        <v>102.25</v>
      </c>
    </row>
    <row r="56" spans="1:8" s="62" customFormat="1" ht="24">
      <c r="A56" s="56" t="str">
        <f>IF((LEN('Copy paste to Here'!G60))&gt;5,((CONCATENATE('Copy paste to Here'!G60," &amp; ",'Copy paste to Here'!D60,"  &amp;  ",'Copy paste to Here'!E60))),"Empty Cell")</f>
        <v>Premium PVD plated surgical steel circular barbell, 16g (1.2mm) with two 3mm cones &amp; Length: 8mm  &amp;  Color: Black</v>
      </c>
      <c r="B56" s="57" t="str">
        <f>'Copy paste to Here'!C60</f>
        <v>CBETCN</v>
      </c>
      <c r="C56" s="57" t="s">
        <v>765</v>
      </c>
      <c r="D56" s="58">
        <f>Invoice!B60</f>
        <v>3</v>
      </c>
      <c r="E56" s="59">
        <f>'Shipping Invoice'!J60*$N$1</f>
        <v>20.45</v>
      </c>
      <c r="F56" s="59">
        <f t="shared" si="0"/>
        <v>61.349999999999994</v>
      </c>
      <c r="G56" s="60">
        <f t="shared" si="1"/>
        <v>20.45</v>
      </c>
      <c r="H56" s="63">
        <f t="shared" si="2"/>
        <v>61.349999999999994</v>
      </c>
    </row>
    <row r="57" spans="1:8" s="62" customFormat="1" ht="24">
      <c r="A57" s="56" t="str">
        <f>IF((LEN('Copy paste to Here'!G61))&gt;5,((CONCATENATE('Copy paste to Here'!G61," &amp; ",'Copy paste to Here'!D61,"  &amp;  ",'Copy paste to Here'!E61))),"Empty Cell")</f>
        <v xml:space="preserve">High polished surgical steel double flared flesh tunnel - size 12g to 2'' (2mm - 52mm) &amp; Gauge: 10mm  &amp;  </v>
      </c>
      <c r="B57" s="57" t="str">
        <f>'Copy paste to Here'!C61</f>
        <v>DPG</v>
      </c>
      <c r="C57" s="57" t="s">
        <v>840</v>
      </c>
      <c r="D57" s="58">
        <f>Invoice!B61</f>
        <v>16</v>
      </c>
      <c r="E57" s="59">
        <f>'Shipping Invoice'!J61*$N$1</f>
        <v>25.3</v>
      </c>
      <c r="F57" s="59">
        <f t="shared" si="0"/>
        <v>404.8</v>
      </c>
      <c r="G57" s="60">
        <f t="shared" si="1"/>
        <v>25.3</v>
      </c>
      <c r="H57" s="63">
        <f t="shared" si="2"/>
        <v>404.8</v>
      </c>
    </row>
    <row r="58" spans="1:8" s="62" customFormat="1" ht="25.5">
      <c r="A58" s="56" t="str">
        <f>IF((LEN('Copy paste to Here'!G62))&gt;5,((CONCATENATE('Copy paste to Here'!G62," &amp; ",'Copy paste to Here'!D62,"  &amp;  ",'Copy paste to Here'!E62))),"Empty Cell")</f>
        <v xml:space="preserve">Coconut wood double flared flesh tunnel &amp; Gauge: 12mm  &amp;  </v>
      </c>
      <c r="B58" s="57" t="str">
        <f>'Copy paste to Here'!C62</f>
        <v>DPWB</v>
      </c>
      <c r="C58" s="57" t="s">
        <v>841</v>
      </c>
      <c r="D58" s="58">
        <f>Invoice!B62</f>
        <v>2</v>
      </c>
      <c r="E58" s="59">
        <f>'Shipping Invoice'!J62*$N$1</f>
        <v>44.71</v>
      </c>
      <c r="F58" s="59">
        <f t="shared" si="0"/>
        <v>89.42</v>
      </c>
      <c r="G58" s="60">
        <f t="shared" si="1"/>
        <v>44.71</v>
      </c>
      <c r="H58" s="63">
        <f t="shared" si="2"/>
        <v>89.42</v>
      </c>
    </row>
    <row r="59" spans="1:8" s="62" customFormat="1" ht="24">
      <c r="A59" s="56" t="str">
        <f>IF((LEN('Copy paste to Here'!G63))&gt;5,((CONCATENATE('Copy paste to Here'!G63," &amp; ",'Copy paste to Here'!D63,"  &amp;  ",'Copy paste to Here'!E63))),"Empty Cell")</f>
        <v>Bioflex circular barbell, 16g (1.2mm) with two 3mm balls &amp; Length: 8mm  &amp;  Color: Clear</v>
      </c>
      <c r="B59" s="57" t="str">
        <f>'Copy paste to Here'!C63</f>
        <v>FCBEVB</v>
      </c>
      <c r="C59" s="57" t="s">
        <v>770</v>
      </c>
      <c r="D59" s="58">
        <f>Invoice!B63</f>
        <v>4</v>
      </c>
      <c r="E59" s="59">
        <f>'Shipping Invoice'!J63*$N$1</f>
        <v>8.32</v>
      </c>
      <c r="F59" s="59">
        <f t="shared" si="0"/>
        <v>33.28</v>
      </c>
      <c r="G59" s="60">
        <f t="shared" si="1"/>
        <v>8.32</v>
      </c>
      <c r="H59" s="63">
        <f t="shared" si="2"/>
        <v>33.28</v>
      </c>
    </row>
    <row r="60" spans="1:8" s="62" customFormat="1" ht="24">
      <c r="A60" s="56" t="str">
        <f>IF((LEN('Copy paste to Here'!G64))&gt;5,((CONCATENATE('Copy paste to Here'!G64," &amp; ",'Copy paste to Here'!D64,"  &amp;  ",'Copy paste to Here'!E64))),"Empty Cell")</f>
        <v>Bioflex circular barbell, 16g (1.2mm) with two 3mm balls &amp; Length: 10mm  &amp;  Color: Clear</v>
      </c>
      <c r="B60" s="57" t="str">
        <f>'Copy paste to Here'!C64</f>
        <v>FCBEVB</v>
      </c>
      <c r="C60" s="57" t="s">
        <v>770</v>
      </c>
      <c r="D60" s="58">
        <f>Invoice!B64</f>
        <v>4</v>
      </c>
      <c r="E60" s="59">
        <f>'Shipping Invoice'!J64*$N$1</f>
        <v>8.32</v>
      </c>
      <c r="F60" s="59">
        <f t="shared" si="0"/>
        <v>33.28</v>
      </c>
      <c r="G60" s="60">
        <f t="shared" si="1"/>
        <v>8.32</v>
      </c>
      <c r="H60" s="63">
        <f t="shared" si="2"/>
        <v>33.28</v>
      </c>
    </row>
    <row r="61" spans="1:8" s="62" customFormat="1">
      <c r="A61" s="56" t="str">
        <f>IF((LEN('Copy paste to Here'!G65))&gt;5,((CONCATENATE('Copy paste to Here'!G65," &amp; ",'Copy paste to Here'!D65,"  &amp;  ",'Copy paste to Here'!E65))),"Empty Cell")</f>
        <v>Silicone double flared flesh tunnel &amp; Gauge: 5mm  &amp;  Color: Black</v>
      </c>
      <c r="B61" s="57" t="str">
        <f>'Copy paste to Here'!C65</f>
        <v>FPSI</v>
      </c>
      <c r="C61" s="57" t="s">
        <v>842</v>
      </c>
      <c r="D61" s="58">
        <f>Invoice!B65</f>
        <v>2</v>
      </c>
      <c r="E61" s="59">
        <f>'Shipping Invoice'!J65*$N$1</f>
        <v>13.17</v>
      </c>
      <c r="F61" s="59">
        <f t="shared" si="0"/>
        <v>26.34</v>
      </c>
      <c r="G61" s="60">
        <f t="shared" si="1"/>
        <v>13.17</v>
      </c>
      <c r="H61" s="63">
        <f t="shared" si="2"/>
        <v>26.34</v>
      </c>
    </row>
    <row r="62" spans="1:8" s="62" customFormat="1">
      <c r="A62" s="56" t="str">
        <f>IF((LEN('Copy paste to Here'!G66))&gt;5,((CONCATENATE('Copy paste to Here'!G66," &amp; ",'Copy paste to Here'!D66,"  &amp;  ",'Copy paste to Here'!E66))),"Empty Cell")</f>
        <v>Silicone double flared flesh tunnel &amp; Gauge: 6mm  &amp;  Color: Black</v>
      </c>
      <c r="B62" s="57" t="str">
        <f>'Copy paste to Here'!C66</f>
        <v>FPSI</v>
      </c>
      <c r="C62" s="57" t="s">
        <v>843</v>
      </c>
      <c r="D62" s="58">
        <f>Invoice!B66</f>
        <v>12</v>
      </c>
      <c r="E62" s="59">
        <f>'Shipping Invoice'!J66*$N$1</f>
        <v>14.56</v>
      </c>
      <c r="F62" s="59">
        <f t="shared" si="0"/>
        <v>174.72</v>
      </c>
      <c r="G62" s="60">
        <f t="shared" si="1"/>
        <v>14.56</v>
      </c>
      <c r="H62" s="63">
        <f t="shared" si="2"/>
        <v>174.72</v>
      </c>
    </row>
    <row r="63" spans="1:8" s="62" customFormat="1">
      <c r="A63" s="56" t="str">
        <f>IF((LEN('Copy paste to Here'!G67))&gt;5,((CONCATENATE('Copy paste to Here'!G67," &amp; ",'Copy paste to Here'!D67,"  &amp;  ",'Copy paste to Here'!E67))),"Empty Cell")</f>
        <v>Silicone double flared flesh tunnel &amp; Gauge: 8mm  &amp;  Color: Black</v>
      </c>
      <c r="B63" s="57" t="str">
        <f>'Copy paste to Here'!C67</f>
        <v>FPSI</v>
      </c>
      <c r="C63" s="57" t="s">
        <v>844</v>
      </c>
      <c r="D63" s="58">
        <f>Invoice!B67</f>
        <v>2</v>
      </c>
      <c r="E63" s="59">
        <f>'Shipping Invoice'!J67*$N$1</f>
        <v>16.64</v>
      </c>
      <c r="F63" s="59">
        <f t="shared" si="0"/>
        <v>33.28</v>
      </c>
      <c r="G63" s="60">
        <f t="shared" si="1"/>
        <v>16.64</v>
      </c>
      <c r="H63" s="63">
        <f t="shared" si="2"/>
        <v>33.28</v>
      </c>
    </row>
    <row r="64" spans="1:8" s="62" customFormat="1" ht="24">
      <c r="A64" s="56" t="str">
        <f>IF((LEN('Copy paste to Here'!G68))&gt;5,((CONCATENATE('Copy paste to Here'!G68," &amp; ",'Copy paste to Here'!D68,"  &amp;  ",'Copy paste to Here'!E68))),"Empty Cell")</f>
        <v>Silicone double flared flesh tunnel &amp; Gauge: 6mm  &amp;  Color: Skin Tone</v>
      </c>
      <c r="B64" s="57" t="str">
        <f>'Copy paste to Here'!C68</f>
        <v>FTSI</v>
      </c>
      <c r="C64" s="57" t="s">
        <v>845</v>
      </c>
      <c r="D64" s="58">
        <f>Invoice!B68</f>
        <v>2</v>
      </c>
      <c r="E64" s="59">
        <f>'Shipping Invoice'!J68*$N$1</f>
        <v>14.56</v>
      </c>
      <c r="F64" s="59">
        <f t="shared" si="0"/>
        <v>29.12</v>
      </c>
      <c r="G64" s="60">
        <f t="shared" si="1"/>
        <v>14.56</v>
      </c>
      <c r="H64" s="63">
        <f t="shared" si="2"/>
        <v>29.12</v>
      </c>
    </row>
    <row r="65" spans="1:8" s="62" customFormat="1" ht="24">
      <c r="A65" s="56" t="str">
        <f>IF((LEN('Copy paste to Here'!G69))&gt;5,((CONCATENATE('Copy paste to Here'!G69," &amp; ",'Copy paste to Here'!D69,"  &amp;  ",'Copy paste to Here'!E69))),"Empty Cell")</f>
        <v>Silicone double flared flesh tunnel &amp; Gauge: 10mm  &amp;  Color: Green</v>
      </c>
      <c r="B65" s="57" t="str">
        <f>'Copy paste to Here'!C69</f>
        <v>FTSI</v>
      </c>
      <c r="C65" s="57" t="s">
        <v>846</v>
      </c>
      <c r="D65" s="58">
        <f>Invoice!B69</f>
        <v>2</v>
      </c>
      <c r="E65" s="59">
        <f>'Shipping Invoice'!J69*$N$1</f>
        <v>18.02</v>
      </c>
      <c r="F65" s="59">
        <f t="shared" si="0"/>
        <v>36.04</v>
      </c>
      <c r="G65" s="60">
        <f t="shared" si="1"/>
        <v>18.02</v>
      </c>
      <c r="H65" s="63">
        <f t="shared" si="2"/>
        <v>36.04</v>
      </c>
    </row>
    <row r="66" spans="1:8" s="62" customFormat="1" ht="24">
      <c r="A66" s="56" t="str">
        <f>IF((LEN('Copy paste to Here'!G70))&gt;5,((CONCATENATE('Copy paste to Here'!G70," &amp; ",'Copy paste to Here'!D70,"  &amp;  ",'Copy paste to Here'!E70))),"Empty Cell")</f>
        <v>Silicone double flared flesh tunnel &amp; Gauge: 12mm  &amp;  Color: Black</v>
      </c>
      <c r="B66" s="57" t="str">
        <f>'Copy paste to Here'!C70</f>
        <v>FTSI</v>
      </c>
      <c r="C66" s="57" t="s">
        <v>847</v>
      </c>
      <c r="D66" s="58">
        <f>Invoice!B70</f>
        <v>2</v>
      </c>
      <c r="E66" s="59">
        <f>'Shipping Invoice'!J70*$N$1</f>
        <v>19.41</v>
      </c>
      <c r="F66" s="59">
        <f t="shared" si="0"/>
        <v>38.82</v>
      </c>
      <c r="G66" s="60">
        <f t="shared" si="1"/>
        <v>19.41</v>
      </c>
      <c r="H66" s="63">
        <f t="shared" si="2"/>
        <v>38.82</v>
      </c>
    </row>
    <row r="67" spans="1:8" s="62" customFormat="1" ht="24">
      <c r="A67" s="56" t="str">
        <f>IF((LEN('Copy paste to Here'!G71))&gt;5,((CONCATENATE('Copy paste to Here'!G71," &amp; ",'Copy paste to Here'!D71,"  &amp;  ",'Copy paste to Here'!E71))),"Empty Cell")</f>
        <v>Silicone double flared flesh tunnel &amp; Gauge: 12mm  &amp;  Color: Skin Tone</v>
      </c>
      <c r="B67" s="57" t="str">
        <f>'Copy paste to Here'!C71</f>
        <v>FTSI</v>
      </c>
      <c r="C67" s="57" t="s">
        <v>847</v>
      </c>
      <c r="D67" s="58">
        <f>Invoice!B71</f>
        <v>2</v>
      </c>
      <c r="E67" s="59">
        <f>'Shipping Invoice'!J71*$N$1</f>
        <v>19.41</v>
      </c>
      <c r="F67" s="59">
        <f t="shared" si="0"/>
        <v>38.82</v>
      </c>
      <c r="G67" s="60">
        <f t="shared" si="1"/>
        <v>19.41</v>
      </c>
      <c r="H67" s="63">
        <f t="shared" si="2"/>
        <v>38.82</v>
      </c>
    </row>
    <row r="68" spans="1:8" s="62" customFormat="1" ht="24">
      <c r="A68" s="56" t="str">
        <f>IF((LEN('Copy paste to Here'!G72))&gt;5,((CONCATENATE('Copy paste to Here'!G72," &amp; ",'Copy paste to Here'!D72,"  &amp;  ",'Copy paste to Here'!E72))),"Empty Cell")</f>
        <v>Silicone double flared flesh tunnel &amp; Gauge: 16mm  &amp;  Color: Black</v>
      </c>
      <c r="B68" s="57" t="str">
        <f>'Copy paste to Here'!C72</f>
        <v>FTSI</v>
      </c>
      <c r="C68" s="57" t="s">
        <v>848</v>
      </c>
      <c r="D68" s="58">
        <f>Invoice!B72</f>
        <v>2</v>
      </c>
      <c r="E68" s="59">
        <f>'Shipping Invoice'!J72*$N$1</f>
        <v>22.88</v>
      </c>
      <c r="F68" s="59">
        <f t="shared" si="0"/>
        <v>45.76</v>
      </c>
      <c r="G68" s="60">
        <f t="shared" si="1"/>
        <v>22.88</v>
      </c>
      <c r="H68" s="63">
        <f t="shared" si="2"/>
        <v>45.76</v>
      </c>
    </row>
    <row r="69" spans="1:8" s="62" customFormat="1" ht="24">
      <c r="A69" s="56" t="str">
        <f>IF((LEN('Copy paste to Here'!G73))&gt;5,((CONCATENATE('Copy paste to Here'!G73," &amp; ",'Copy paste to Here'!D73,"  &amp;  ",'Copy paste to Here'!E73))),"Empty Cell")</f>
        <v>Silicone double flared flesh tunnel &amp; Gauge: 16mm  &amp;  Color: Skin Tone</v>
      </c>
      <c r="B69" s="57" t="str">
        <f>'Copy paste to Here'!C73</f>
        <v>FTSI</v>
      </c>
      <c r="C69" s="57" t="s">
        <v>848</v>
      </c>
      <c r="D69" s="58">
        <f>Invoice!B73</f>
        <v>2</v>
      </c>
      <c r="E69" s="59">
        <f>'Shipping Invoice'!J73*$N$1</f>
        <v>22.88</v>
      </c>
      <c r="F69" s="59">
        <f t="shared" si="0"/>
        <v>45.76</v>
      </c>
      <c r="G69" s="60">
        <f t="shared" si="1"/>
        <v>22.88</v>
      </c>
      <c r="H69" s="63">
        <f t="shared" si="2"/>
        <v>45.76</v>
      </c>
    </row>
    <row r="70" spans="1:8" s="62" customFormat="1">
      <c r="A70" s="56" t="str">
        <f>IF((LEN('Copy paste to Here'!G74))&gt;5,((CONCATENATE('Copy paste to Here'!G74," &amp; ",'Copy paste to Here'!D74,"  &amp;  ",'Copy paste to Here'!E74))),"Empty Cell")</f>
        <v xml:space="preserve">Areng wood spiral coil taper &amp; Gauge: 10mm  &amp;  </v>
      </c>
      <c r="B70" s="57" t="str">
        <f>'Copy paste to Here'!C74</f>
        <v>IPAR</v>
      </c>
      <c r="C70" s="57" t="s">
        <v>849</v>
      </c>
      <c r="D70" s="58">
        <f>Invoice!B74</f>
        <v>2</v>
      </c>
      <c r="E70" s="59">
        <f>'Shipping Invoice'!J74*$N$1</f>
        <v>82.84</v>
      </c>
      <c r="F70" s="59">
        <f t="shared" si="0"/>
        <v>165.68</v>
      </c>
      <c r="G70" s="60">
        <f t="shared" si="1"/>
        <v>82.84</v>
      </c>
      <c r="H70" s="63">
        <f t="shared" si="2"/>
        <v>165.68</v>
      </c>
    </row>
    <row r="71" spans="1:8" s="62" customFormat="1" ht="24">
      <c r="A71" s="56" t="str">
        <f>IF((LEN('Copy paste to Here'!G75))&gt;5,((CONCATENATE('Copy paste to Here'!G75," &amp; ",'Copy paste to Here'!D75,"  &amp;  ",'Copy paste to Here'!E75))),"Empty Cell")</f>
        <v xml:space="preserve">Sawo wood fake plug in pincher shape with 16g (1.2mm) 316L steel post &amp; Size: 6mm  &amp;  </v>
      </c>
      <c r="B71" s="57" t="str">
        <f>'Copy paste to Here'!C75</f>
        <v>IPCSW</v>
      </c>
      <c r="C71" s="57" t="s">
        <v>850</v>
      </c>
      <c r="D71" s="58">
        <f>Invoice!B75</f>
        <v>0</v>
      </c>
      <c r="E71" s="59">
        <f>'Shipping Invoice'!J75*$N$1</f>
        <v>62.04</v>
      </c>
      <c r="F71" s="59">
        <f t="shared" si="0"/>
        <v>0</v>
      </c>
      <c r="G71" s="60">
        <f t="shared" si="1"/>
        <v>62.04</v>
      </c>
      <c r="H71" s="63">
        <f t="shared" si="2"/>
        <v>0</v>
      </c>
    </row>
    <row r="72" spans="1:8" s="62" customFormat="1" ht="24">
      <c r="A72" s="56" t="str">
        <f>IF((LEN('Copy paste to Here'!G76))&gt;5,((CONCATENATE('Copy paste to Here'!G76," &amp; ",'Copy paste to Here'!D76,"  &amp;  ",'Copy paste to Here'!E76))),"Empty Cell")</f>
        <v xml:space="preserve">High polished surgical steel fake plug without rubber O-Rings &amp; Size: 8mm  &amp;  </v>
      </c>
      <c r="B72" s="57" t="str">
        <f>'Copy paste to Here'!C76</f>
        <v>IPRD</v>
      </c>
      <c r="C72" s="57" t="s">
        <v>851</v>
      </c>
      <c r="D72" s="58">
        <f>Invoice!B76</f>
        <v>2</v>
      </c>
      <c r="E72" s="59">
        <f>'Shipping Invoice'!J76*$N$1</f>
        <v>15.25</v>
      </c>
      <c r="F72" s="59">
        <f t="shared" si="0"/>
        <v>30.5</v>
      </c>
      <c r="G72" s="60">
        <f t="shared" si="1"/>
        <v>15.25</v>
      </c>
      <c r="H72" s="63">
        <f t="shared" si="2"/>
        <v>30.5</v>
      </c>
    </row>
    <row r="73" spans="1:8" s="62" customFormat="1">
      <c r="A73" s="56" t="str">
        <f>IF((LEN('Copy paste to Here'!G77))&gt;5,((CONCATENATE('Copy paste to Here'!G77," &amp; ",'Copy paste to Here'!D77,"  &amp;  ",'Copy paste to Here'!E77))),"Empty Cell")</f>
        <v xml:space="preserve">Sawo wood spiral coil taper &amp; Gauge: 12mm  &amp;  </v>
      </c>
      <c r="B73" s="57" t="str">
        <f>'Copy paste to Here'!C77</f>
        <v>IPTE</v>
      </c>
      <c r="C73" s="57" t="s">
        <v>852</v>
      </c>
      <c r="D73" s="58">
        <f>Invoice!B77</f>
        <v>2</v>
      </c>
      <c r="E73" s="59">
        <f>'Shipping Invoice'!J77*$N$1</f>
        <v>72.44</v>
      </c>
      <c r="F73" s="59">
        <f t="shared" si="0"/>
        <v>144.88</v>
      </c>
      <c r="G73" s="60">
        <f t="shared" si="1"/>
        <v>72.44</v>
      </c>
      <c r="H73" s="63">
        <f t="shared" si="2"/>
        <v>144.88</v>
      </c>
    </row>
    <row r="74" spans="1:8" s="62" customFormat="1" ht="24">
      <c r="A74" s="56" t="str">
        <f>IF((LEN('Copy paste to Here'!G78))&gt;5,((CONCATENATE('Copy paste to Here'!G78," &amp; ",'Copy paste to Here'!D78,"  &amp;  ",'Copy paste to Here'!E78))),"Empty Cell")</f>
        <v>Anodized surgical steel fake plug in black and gold without O-Rings &amp; Size: 8mm  &amp;  Color: Black</v>
      </c>
      <c r="B74" s="57" t="str">
        <f>'Copy paste to Here'!C78</f>
        <v>IPTRD</v>
      </c>
      <c r="C74" s="57" t="s">
        <v>853</v>
      </c>
      <c r="D74" s="58">
        <f>Invoice!B78</f>
        <v>2</v>
      </c>
      <c r="E74" s="59">
        <f>'Shipping Invoice'!J78*$N$1</f>
        <v>23.92</v>
      </c>
      <c r="F74" s="59">
        <f t="shared" si="0"/>
        <v>47.84</v>
      </c>
      <c r="G74" s="60">
        <f t="shared" si="1"/>
        <v>23.92</v>
      </c>
      <c r="H74" s="63">
        <f t="shared" si="2"/>
        <v>47.84</v>
      </c>
    </row>
    <row r="75" spans="1:8" s="62" customFormat="1" ht="24">
      <c r="A75" s="56" t="str">
        <f>IF((LEN('Copy paste to Here'!G79))&gt;5,((CONCATENATE('Copy paste to Here'!G79," &amp; ",'Copy paste to Here'!D79,"  &amp;  ",'Copy paste to Here'!E79))),"Empty Cell")</f>
        <v xml:space="preserve">Surgical steel labret, 16g (1.2mm) with a 3mm ball &amp; Length: 8mm  &amp;  </v>
      </c>
      <c r="B75" s="57" t="str">
        <f>'Copy paste to Here'!C79</f>
        <v>LBB3</v>
      </c>
      <c r="C75" s="57" t="s">
        <v>662</v>
      </c>
      <c r="D75" s="58">
        <f>Invoice!B79</f>
        <v>12</v>
      </c>
      <c r="E75" s="59">
        <f>'Shipping Invoice'!J79*$N$1</f>
        <v>5.89</v>
      </c>
      <c r="F75" s="59">
        <f t="shared" si="0"/>
        <v>70.679999999999993</v>
      </c>
      <c r="G75" s="60">
        <f t="shared" si="1"/>
        <v>5.89</v>
      </c>
      <c r="H75" s="63">
        <f t="shared" si="2"/>
        <v>70.679999999999993</v>
      </c>
    </row>
    <row r="76" spans="1:8" s="62" customFormat="1" ht="36">
      <c r="A76" s="56" t="str">
        <f>IF((LEN('Copy paste to Here'!G80))&gt;5,((CONCATENATE('Copy paste to Here'!G80," &amp; ",'Copy paste to Here'!D80,"  &amp;  ",'Copy paste to Here'!E80))),"Empty Cell")</f>
        <v>Surgical steel internally threaded labret, 16g (1.2mm) with bezel set jewel flat head sized 1.5mm to 4mm for triple tragus piercings &amp; Length: 6mm with 3mm top part  &amp;  Crystal Color: Clear</v>
      </c>
      <c r="B76" s="57" t="str">
        <f>'Copy paste to Here'!C80</f>
        <v>LBIRC</v>
      </c>
      <c r="C76" s="57" t="s">
        <v>854</v>
      </c>
      <c r="D76" s="58">
        <f>Invoice!B80</f>
        <v>2</v>
      </c>
      <c r="E76" s="59">
        <f>'Shipping Invoice'!J80*$N$1</f>
        <v>29.12</v>
      </c>
      <c r="F76" s="59">
        <f t="shared" si="0"/>
        <v>58.24</v>
      </c>
      <c r="G76" s="60">
        <f t="shared" si="1"/>
        <v>29.12</v>
      </c>
      <c r="H76" s="63">
        <f t="shared" si="2"/>
        <v>58.24</v>
      </c>
    </row>
    <row r="77" spans="1:8" s="62" customFormat="1" ht="36">
      <c r="A77" s="56" t="str">
        <f>IF((LEN('Copy paste to Here'!G81))&gt;5,((CONCATENATE('Copy paste to Here'!G81," &amp; ",'Copy paste to Here'!D81,"  &amp;  ",'Copy paste to Here'!E81))),"Empty Cell")</f>
        <v>Surgical steel internally threaded labret, 16g (1.2mm) with bezel set jewel flat head sized 1.5mm to 4mm for triple tragus piercings &amp; Length: 6mm with 3mm top part  &amp;  Crystal Color: Sapphire</v>
      </c>
      <c r="B77" s="57" t="str">
        <f>'Copy paste to Here'!C81</f>
        <v>LBIRC</v>
      </c>
      <c r="C77" s="57" t="s">
        <v>854</v>
      </c>
      <c r="D77" s="58">
        <f>Invoice!B81</f>
        <v>1</v>
      </c>
      <c r="E77" s="59">
        <f>'Shipping Invoice'!J81*$N$1</f>
        <v>29.12</v>
      </c>
      <c r="F77" s="59">
        <f t="shared" si="0"/>
        <v>29.12</v>
      </c>
      <c r="G77" s="60">
        <f t="shared" si="1"/>
        <v>29.12</v>
      </c>
      <c r="H77" s="63">
        <f t="shared" si="2"/>
        <v>29.12</v>
      </c>
    </row>
    <row r="78" spans="1:8" s="62" customFormat="1" ht="36">
      <c r="A78" s="56" t="str">
        <f>IF((LEN('Copy paste to Here'!G82))&gt;5,((CONCATENATE('Copy paste to Here'!G82," &amp; ",'Copy paste to Here'!D82,"  &amp;  ",'Copy paste to Here'!E82))),"Empty Cell")</f>
        <v>Surgical steel internally threaded labret, 16g (1.2mm) with bezel set jewel flat head sized 1.5mm to 4mm for triple tragus piercings &amp; Length: 6mm with 3mm top part  &amp;  Crystal Color: Jet</v>
      </c>
      <c r="B78" s="57" t="str">
        <f>'Copy paste to Here'!C82</f>
        <v>LBIRC</v>
      </c>
      <c r="C78" s="57" t="s">
        <v>854</v>
      </c>
      <c r="D78" s="58">
        <f>Invoice!B82</f>
        <v>1</v>
      </c>
      <c r="E78" s="59">
        <f>'Shipping Invoice'!J82*$N$1</f>
        <v>29.12</v>
      </c>
      <c r="F78" s="59">
        <f t="shared" si="0"/>
        <v>29.12</v>
      </c>
      <c r="G78" s="60">
        <f t="shared" si="1"/>
        <v>29.12</v>
      </c>
      <c r="H78" s="63">
        <f t="shared" si="2"/>
        <v>29.12</v>
      </c>
    </row>
    <row r="79" spans="1:8" s="62" customFormat="1" ht="36">
      <c r="A79" s="56" t="str">
        <f>IF((LEN('Copy paste to Here'!G83))&gt;5,((CONCATENATE('Copy paste to Here'!G83," &amp; ",'Copy paste to Here'!D83,"  &amp;  ",'Copy paste to Here'!E83))),"Empty Cell")</f>
        <v>Surgical steel internally threaded labret, 16g (1.2mm) with bezel set jewel flat head sized 1.5mm to 4mm for triple tragus piercings &amp; Length: 10mm with 3mm top part  &amp;  Crystal Color: Blue Zircon</v>
      </c>
      <c r="B79" s="57" t="str">
        <f>'Copy paste to Here'!C83</f>
        <v>LBIRC</v>
      </c>
      <c r="C79" s="57" t="s">
        <v>854</v>
      </c>
      <c r="D79" s="58">
        <f>Invoice!B83</f>
        <v>1</v>
      </c>
      <c r="E79" s="59">
        <f>'Shipping Invoice'!J83*$N$1</f>
        <v>29.12</v>
      </c>
      <c r="F79" s="59">
        <f t="shared" si="0"/>
        <v>29.12</v>
      </c>
      <c r="G79" s="60">
        <f t="shared" si="1"/>
        <v>29.12</v>
      </c>
      <c r="H79" s="63">
        <f t="shared" si="2"/>
        <v>29.12</v>
      </c>
    </row>
    <row r="80" spans="1:8" s="62" customFormat="1" ht="36">
      <c r="A80" s="56" t="str">
        <f>IF((LEN('Copy paste to Here'!G84))&gt;5,((CONCATENATE('Copy paste to Here'!G84," &amp; ",'Copy paste to Here'!D84,"  &amp;  ",'Copy paste to Here'!E84))),"Empty Cell")</f>
        <v>Surgical steel internally threaded labret, 16g (1.2mm) with bezel set jewel flat head sized 1.5mm to 4mm for triple tragus piercings &amp; Length: 8mm with 4mm top part  &amp;  Crystal Color: Blue Zircon</v>
      </c>
      <c r="B80" s="57" t="str">
        <f>'Copy paste to Here'!C84</f>
        <v>LBIRC</v>
      </c>
      <c r="C80" s="57" t="s">
        <v>855</v>
      </c>
      <c r="D80" s="58">
        <f>Invoice!B84</f>
        <v>3</v>
      </c>
      <c r="E80" s="59">
        <f>'Shipping Invoice'!J84*$N$1</f>
        <v>30.85</v>
      </c>
      <c r="F80" s="59">
        <f t="shared" si="0"/>
        <v>92.550000000000011</v>
      </c>
      <c r="G80" s="60">
        <f t="shared" si="1"/>
        <v>30.85</v>
      </c>
      <c r="H80" s="63">
        <f t="shared" si="2"/>
        <v>92.550000000000011</v>
      </c>
    </row>
    <row r="81" spans="1:8" s="62" customFormat="1" ht="36">
      <c r="A81" s="56" t="str">
        <f>IF((LEN('Copy paste to Here'!G85))&gt;5,((CONCATENATE('Copy paste to Here'!G85," &amp; ",'Copy paste to Here'!D85,"  &amp;  ",'Copy paste to Here'!E85))),"Empty Cell")</f>
        <v>Surgical steel internally threaded labret, 16g (1.2mm) with bezel set jewel flat head sized 1.5mm to 4mm for triple tragus piercings &amp; Length: 10mm with 4mm top part  &amp;  Crystal Color: Fuchsia</v>
      </c>
      <c r="B81" s="57" t="str">
        <f>'Copy paste to Here'!C85</f>
        <v>LBIRC</v>
      </c>
      <c r="C81" s="57" t="s">
        <v>855</v>
      </c>
      <c r="D81" s="58">
        <f>Invoice!B85</f>
        <v>3</v>
      </c>
      <c r="E81" s="59">
        <f>'Shipping Invoice'!J85*$N$1</f>
        <v>30.85</v>
      </c>
      <c r="F81" s="59">
        <f t="shared" si="0"/>
        <v>92.550000000000011</v>
      </c>
      <c r="G81" s="60">
        <f t="shared" si="1"/>
        <v>30.85</v>
      </c>
      <c r="H81" s="63">
        <f t="shared" si="2"/>
        <v>92.550000000000011</v>
      </c>
    </row>
    <row r="82" spans="1:8" s="62" customFormat="1" ht="24">
      <c r="A82" s="56" t="str">
        <f>IF((LEN('Copy paste to Here'!G86))&gt;5,((CONCATENATE('Copy paste to Here'!G86," &amp; ",'Copy paste to Here'!D86,"  &amp;  ",'Copy paste to Here'!E86))),"Empty Cell")</f>
        <v>Premium PVD plated surgical steel labret, 16g (1.2mm) with a 3mm ball &amp; Length: 8mm  &amp;  Color: Blue</v>
      </c>
      <c r="B82" s="57" t="str">
        <f>'Copy paste to Here'!C86</f>
        <v>LBTB3</v>
      </c>
      <c r="C82" s="57" t="s">
        <v>789</v>
      </c>
      <c r="D82" s="58">
        <f>Invoice!B86</f>
        <v>2</v>
      </c>
      <c r="E82" s="59">
        <f>'Shipping Invoice'!J86*$N$1</f>
        <v>20.45</v>
      </c>
      <c r="F82" s="59">
        <f t="shared" si="0"/>
        <v>40.9</v>
      </c>
      <c r="G82" s="60">
        <f t="shared" si="1"/>
        <v>20.45</v>
      </c>
      <c r="H82" s="63">
        <f t="shared" si="2"/>
        <v>40.9</v>
      </c>
    </row>
    <row r="83" spans="1:8" s="62" customFormat="1" ht="24">
      <c r="A83" s="56" t="str">
        <f>IF((LEN('Copy paste to Here'!G87))&gt;5,((CONCATENATE('Copy paste to Here'!G87," &amp; ",'Copy paste to Here'!D87,"  &amp;  ",'Copy paste to Here'!E87))),"Empty Cell")</f>
        <v>Premium PVD plated surgical steel labret, 16g (1.2mm) with a 3mm ball &amp; Length: 12mm  &amp;  Color: Blue</v>
      </c>
      <c r="B83" s="57" t="str">
        <f>'Copy paste to Here'!C87</f>
        <v>LBTB3</v>
      </c>
      <c r="C83" s="57" t="s">
        <v>789</v>
      </c>
      <c r="D83" s="58">
        <f>Invoice!B87</f>
        <v>5</v>
      </c>
      <c r="E83" s="59">
        <f>'Shipping Invoice'!J87*$N$1</f>
        <v>20.45</v>
      </c>
      <c r="F83" s="59">
        <f t="shared" ref="F83:F146" si="3">D83*E83</f>
        <v>102.25</v>
      </c>
      <c r="G83" s="60">
        <f t="shared" ref="G83:G146" si="4">E83*$E$14</f>
        <v>20.45</v>
      </c>
      <c r="H83" s="63">
        <f t="shared" ref="H83:H146" si="5">D83*G83</f>
        <v>102.25</v>
      </c>
    </row>
    <row r="84" spans="1:8" s="62" customFormat="1" ht="24">
      <c r="A84" s="56" t="str">
        <f>IF((LEN('Copy paste to Here'!G88))&gt;5,((CONCATENATE('Copy paste to Here'!G88," &amp; ",'Copy paste to Here'!D88,"  &amp;  ",'Copy paste to Here'!E88))),"Empty Cell")</f>
        <v>Anodized surgical steel labret, 14g (1.6mm) with a 4mm ball &amp; Length: 8mm  &amp;  Color: Rainbow</v>
      </c>
      <c r="B84" s="57" t="str">
        <f>'Copy paste to Here'!C88</f>
        <v>LBTB4</v>
      </c>
      <c r="C84" s="57" t="s">
        <v>791</v>
      </c>
      <c r="D84" s="58">
        <f>Invoice!B88</f>
        <v>4</v>
      </c>
      <c r="E84" s="59">
        <f>'Shipping Invoice'!J88*$N$1</f>
        <v>20.45</v>
      </c>
      <c r="F84" s="59">
        <f t="shared" si="3"/>
        <v>81.8</v>
      </c>
      <c r="G84" s="60">
        <f t="shared" si="4"/>
        <v>20.45</v>
      </c>
      <c r="H84" s="63">
        <f t="shared" si="5"/>
        <v>81.8</v>
      </c>
    </row>
    <row r="85" spans="1:8" s="62" customFormat="1" ht="24">
      <c r="A85" s="56" t="str">
        <f>IF((LEN('Copy paste to Here'!G89))&gt;5,((CONCATENATE('Copy paste to Here'!G89," &amp; ",'Copy paste to Here'!D89,"  &amp;  ",'Copy paste to Here'!E89))),"Empty Cell")</f>
        <v>Premium PVD plated surgical steel labret, 16g (1.2mm) with a 3mm cone &amp; Length: 8mm  &amp;  Color: Blue</v>
      </c>
      <c r="B85" s="57" t="str">
        <f>'Copy paste to Here'!C89</f>
        <v>LBTCN3</v>
      </c>
      <c r="C85" s="57" t="s">
        <v>659</v>
      </c>
      <c r="D85" s="58">
        <f>Invoice!B89</f>
        <v>2</v>
      </c>
      <c r="E85" s="59">
        <f>'Shipping Invoice'!J89*$N$1</f>
        <v>20.45</v>
      </c>
      <c r="F85" s="59">
        <f t="shared" si="3"/>
        <v>40.9</v>
      </c>
      <c r="G85" s="60">
        <f t="shared" si="4"/>
        <v>20.45</v>
      </c>
      <c r="H85" s="63">
        <f t="shared" si="5"/>
        <v>40.9</v>
      </c>
    </row>
    <row r="86" spans="1:8" s="62" customFormat="1" ht="24">
      <c r="A86" s="56" t="str">
        <f>IF((LEN('Copy paste to Here'!G90))&gt;5,((CONCATENATE('Copy paste to Here'!G90," &amp; ",'Copy paste to Here'!D90,"  &amp;  ",'Copy paste to Here'!E90))),"Empty Cell")</f>
        <v xml:space="preserve">Rose gold PVD plated surgical steel labret, 16g (1.2mm) with a 3mm ball &amp; Length: 10mm  &amp;  </v>
      </c>
      <c r="B86" s="57" t="str">
        <f>'Copy paste to Here'!C90</f>
        <v>LBTTB3</v>
      </c>
      <c r="C86" s="57" t="s">
        <v>793</v>
      </c>
      <c r="D86" s="58">
        <f>Invoice!B90</f>
        <v>1</v>
      </c>
      <c r="E86" s="59">
        <f>'Shipping Invoice'!J90*$N$1</f>
        <v>20.45</v>
      </c>
      <c r="F86" s="59">
        <f t="shared" si="3"/>
        <v>20.45</v>
      </c>
      <c r="G86" s="60">
        <f t="shared" si="4"/>
        <v>20.45</v>
      </c>
      <c r="H86" s="63">
        <f t="shared" si="5"/>
        <v>20.45</v>
      </c>
    </row>
    <row r="87" spans="1:8" s="62" customFormat="1" ht="36">
      <c r="A87" s="56" t="str">
        <f>IF((LEN('Copy paste to Here'!G91))&gt;5,((CONCATENATE('Copy paste to Here'!G91," &amp; ",'Copy paste to Here'!D91,"  &amp;  ",'Copy paste to Here'!E91))),"Empty Cell")</f>
        <v>Surgical steel belly banana, 14g (1.6mm) with an 8mm bezel set jewel ball and a dangling crystal studded star shape - length 3/8'' (10mm) &amp; Length: 10mm  &amp;  Crystal Color: Clear</v>
      </c>
      <c r="B87" s="57" t="str">
        <f>'Copy paste to Here'!C91</f>
        <v>MCDSAR5</v>
      </c>
      <c r="C87" s="57" t="s">
        <v>795</v>
      </c>
      <c r="D87" s="58">
        <f>Invoice!B91</f>
        <v>2</v>
      </c>
      <c r="E87" s="59">
        <f>'Shipping Invoice'!J91*$N$1</f>
        <v>55.8</v>
      </c>
      <c r="F87" s="59">
        <f t="shared" si="3"/>
        <v>111.6</v>
      </c>
      <c r="G87" s="60">
        <f t="shared" si="4"/>
        <v>55.8</v>
      </c>
      <c r="H87" s="63">
        <f t="shared" si="5"/>
        <v>111.6</v>
      </c>
    </row>
    <row r="88" spans="1:8" s="62" customFormat="1">
      <c r="A88" s="56" t="str">
        <f>IF((LEN('Copy paste to Here'!G92))&gt;5,((CONCATENATE('Copy paste to Here'!G92," &amp; ",'Copy paste to Here'!D92,"  &amp;  ",'Copy paste to Here'!E92))),"Empty Cell")</f>
        <v xml:space="preserve">Double flare Batik wood plug &amp; Gauge: 12mm  &amp;  </v>
      </c>
      <c r="B88" s="57" t="str">
        <f>'Copy paste to Here'!C92</f>
        <v>PBA</v>
      </c>
      <c r="C88" s="57" t="s">
        <v>856</v>
      </c>
      <c r="D88" s="58">
        <f>Invoice!B92</f>
        <v>2</v>
      </c>
      <c r="E88" s="59">
        <f>'Shipping Invoice'!J92*$N$1</f>
        <v>44.71</v>
      </c>
      <c r="F88" s="59">
        <f t="shared" si="3"/>
        <v>89.42</v>
      </c>
      <c r="G88" s="60">
        <f t="shared" si="4"/>
        <v>44.71</v>
      </c>
      <c r="H88" s="63">
        <f t="shared" si="5"/>
        <v>89.42</v>
      </c>
    </row>
    <row r="89" spans="1:8" s="62" customFormat="1" ht="24">
      <c r="A89" s="56" t="str">
        <f>IF((LEN('Copy paste to Here'!G93))&gt;5,((CONCATENATE('Copy paste to Here'!G93," &amp; ",'Copy paste to Here'!D93,"  &amp;  ",'Copy paste to Here'!E93))),"Empty Cell")</f>
        <v>Anodized surgical steel screw-fit flesh tunnel with rounded edges &amp; Gauge: 6mm  &amp;  Color: Black anodized</v>
      </c>
      <c r="B89" s="57" t="str">
        <f>'Copy paste to Here'!C93</f>
        <v>RFTPG</v>
      </c>
      <c r="C89" s="57" t="s">
        <v>857</v>
      </c>
      <c r="D89" s="58">
        <f>Invoice!B93</f>
        <v>18</v>
      </c>
      <c r="E89" s="59">
        <f>'Shipping Invoice'!J93*$N$1</f>
        <v>100.17</v>
      </c>
      <c r="F89" s="59">
        <f t="shared" si="3"/>
        <v>1803.06</v>
      </c>
      <c r="G89" s="60">
        <f t="shared" si="4"/>
        <v>100.17</v>
      </c>
      <c r="H89" s="63">
        <f t="shared" si="5"/>
        <v>1803.06</v>
      </c>
    </row>
    <row r="90" spans="1:8" s="62" customFormat="1" ht="24">
      <c r="A90" s="56" t="str">
        <f>IF((LEN('Copy paste to Here'!G94))&gt;5,((CONCATENATE('Copy paste to Here'!G94," &amp; ",'Copy paste to Here'!D94,"  &amp;  ",'Copy paste to Here'!E94))),"Empty Cell")</f>
        <v xml:space="preserve">High polished surgical steel hinged segment ring, 18g (1.0mm) &amp; Length: 10mm  &amp;  </v>
      </c>
      <c r="B90" s="57" t="str">
        <f>'Copy paste to Here'!C94</f>
        <v>SEGH18</v>
      </c>
      <c r="C90" s="57" t="s">
        <v>801</v>
      </c>
      <c r="D90" s="58">
        <f>Invoice!B94</f>
        <v>2</v>
      </c>
      <c r="E90" s="59">
        <f>'Shipping Invoice'!J94*$N$1</f>
        <v>58.58</v>
      </c>
      <c r="F90" s="59">
        <f t="shared" si="3"/>
        <v>117.16</v>
      </c>
      <c r="G90" s="60">
        <f t="shared" si="4"/>
        <v>58.58</v>
      </c>
      <c r="H90" s="63">
        <f t="shared" si="5"/>
        <v>117.16</v>
      </c>
    </row>
    <row r="91" spans="1:8" s="62" customFormat="1" ht="24">
      <c r="A91" s="56" t="str">
        <f>IF((LEN('Copy paste to Here'!G95))&gt;5,((CONCATENATE('Copy paste to Here'!G95," &amp; ",'Copy paste to Here'!D95,"  &amp;  ",'Copy paste to Here'!E95))),"Empty Cell")</f>
        <v>2 tone silicon double flare plug - Enjoy having two different colors in a single plug &amp; Gauge: 8mm  &amp;  Color: # 1 in picture</v>
      </c>
      <c r="B91" s="57" t="str">
        <f>'Copy paste to Here'!C95</f>
        <v>SIDP</v>
      </c>
      <c r="C91" s="57" t="s">
        <v>858</v>
      </c>
      <c r="D91" s="58">
        <f>Invoice!B95</f>
        <v>2</v>
      </c>
      <c r="E91" s="59">
        <f>'Shipping Invoice'!J95*$N$1</f>
        <v>18.37</v>
      </c>
      <c r="F91" s="59">
        <f t="shared" si="3"/>
        <v>36.74</v>
      </c>
      <c r="G91" s="60">
        <f t="shared" si="4"/>
        <v>18.37</v>
      </c>
      <c r="H91" s="63">
        <f t="shared" si="5"/>
        <v>36.74</v>
      </c>
    </row>
    <row r="92" spans="1:8" s="62" customFormat="1" ht="24">
      <c r="A92" s="56" t="str">
        <f>IF((LEN('Copy paste to Here'!G96))&gt;5,((CONCATENATE('Copy paste to Here'!G96," &amp; ",'Copy paste to Here'!D96,"  &amp;  ",'Copy paste to Here'!E96))),"Empty Cell")</f>
        <v>Silicone double flared solid plug retainer &amp; Gauge: 8mm  &amp;  Color: # 1 in picture</v>
      </c>
      <c r="B92" s="57" t="str">
        <f>'Copy paste to Here'!C96</f>
        <v>SIPG</v>
      </c>
      <c r="C92" s="57" t="s">
        <v>859</v>
      </c>
      <c r="D92" s="58">
        <f>Invoice!B96</f>
        <v>2</v>
      </c>
      <c r="E92" s="59">
        <f>'Shipping Invoice'!J96*$N$1</f>
        <v>18.37</v>
      </c>
      <c r="F92" s="59">
        <f t="shared" si="3"/>
        <v>36.74</v>
      </c>
      <c r="G92" s="60">
        <f t="shared" si="4"/>
        <v>18.37</v>
      </c>
      <c r="H92" s="63">
        <f t="shared" si="5"/>
        <v>36.74</v>
      </c>
    </row>
    <row r="93" spans="1:8" s="62" customFormat="1" ht="24">
      <c r="A93" s="56" t="str">
        <f>IF((LEN('Copy paste to Here'!G97))&gt;5,((CONCATENATE('Copy paste to Here'!G97," &amp; ",'Copy paste to Here'!D97,"  &amp;  ",'Copy paste to Here'!E97))),"Empty Cell")</f>
        <v>Silicone double flared solid plug retainer &amp; Gauge: 8mm  &amp;  Color: # 2 in picture</v>
      </c>
      <c r="B93" s="57" t="str">
        <f>'Copy paste to Here'!C97</f>
        <v>SIPG</v>
      </c>
      <c r="C93" s="57" t="s">
        <v>859</v>
      </c>
      <c r="D93" s="58">
        <f>Invoice!B97</f>
        <v>2</v>
      </c>
      <c r="E93" s="59">
        <f>'Shipping Invoice'!J97*$N$1</f>
        <v>18.37</v>
      </c>
      <c r="F93" s="59">
        <f t="shared" si="3"/>
        <v>36.74</v>
      </c>
      <c r="G93" s="60">
        <f t="shared" si="4"/>
        <v>18.37</v>
      </c>
      <c r="H93" s="63">
        <f t="shared" si="5"/>
        <v>36.74</v>
      </c>
    </row>
    <row r="94" spans="1:8" s="62" customFormat="1" ht="24">
      <c r="A94" s="56" t="str">
        <f>IF((LEN('Copy paste to Here'!G98))&gt;5,((CONCATENATE('Copy paste to Here'!G98," &amp; ",'Copy paste to Here'!D98,"  &amp;  ",'Copy paste to Here'!E98))),"Empty Cell")</f>
        <v>Silicone Ultra Thin double flared flesh tunnel &amp; Gauge: 8mm  &amp;  Color: Skin Tone</v>
      </c>
      <c r="B94" s="57" t="str">
        <f>'Copy paste to Here'!C98</f>
        <v>SIUT</v>
      </c>
      <c r="C94" s="57" t="s">
        <v>860</v>
      </c>
      <c r="D94" s="58">
        <f>Invoice!B98</f>
        <v>2</v>
      </c>
      <c r="E94" s="59">
        <f>'Shipping Invoice'!J98*$N$1</f>
        <v>16.64</v>
      </c>
      <c r="F94" s="59">
        <f t="shared" si="3"/>
        <v>33.28</v>
      </c>
      <c r="G94" s="60">
        <f t="shared" si="4"/>
        <v>16.64</v>
      </c>
      <c r="H94" s="63">
        <f t="shared" si="5"/>
        <v>33.28</v>
      </c>
    </row>
    <row r="95" spans="1:8" s="62" customFormat="1" ht="24">
      <c r="A95" s="56" t="str">
        <f>IF((LEN('Copy paste to Here'!G99))&gt;5,((CONCATENATE('Copy paste to Here'!G99," &amp; ",'Copy paste to Here'!D99,"  &amp;  ",'Copy paste to Here'!E99))),"Empty Cell")</f>
        <v>Silicone Ultra Thin double flared flesh tunnel &amp; Gauge: 10mm  &amp;  Color: Skin Tone</v>
      </c>
      <c r="B95" s="57" t="str">
        <f>'Copy paste to Here'!C99</f>
        <v>SIUT</v>
      </c>
      <c r="C95" s="57" t="s">
        <v>861</v>
      </c>
      <c r="D95" s="58">
        <f>Invoice!B99</f>
        <v>2</v>
      </c>
      <c r="E95" s="59">
        <f>'Shipping Invoice'!J99*$N$1</f>
        <v>18.02</v>
      </c>
      <c r="F95" s="59">
        <f t="shared" si="3"/>
        <v>36.04</v>
      </c>
      <c r="G95" s="60">
        <f t="shared" si="4"/>
        <v>18.02</v>
      </c>
      <c r="H95" s="63">
        <f t="shared" si="5"/>
        <v>36.04</v>
      </c>
    </row>
    <row r="96" spans="1:8" s="62" customFormat="1" ht="24">
      <c r="A96" s="56" t="str">
        <f>IF((LEN('Copy paste to Here'!G100))&gt;5,((CONCATENATE('Copy paste to Here'!G100," &amp; ",'Copy paste to Here'!D100,"  &amp;  ",'Copy paste to Here'!E100))),"Empty Cell")</f>
        <v xml:space="preserve">High polished surgical steel single flesh tunnel with rubber O-ring &amp; Gauge: 10mm  &amp;  </v>
      </c>
      <c r="B96" s="57" t="str">
        <f>'Copy paste to Here'!C100</f>
        <v>SPG</v>
      </c>
      <c r="C96" s="57" t="s">
        <v>862</v>
      </c>
      <c r="D96" s="58">
        <f>Invoice!B100</f>
        <v>12</v>
      </c>
      <c r="E96" s="59">
        <f>'Shipping Invoice'!J100*$N$1</f>
        <v>23.57</v>
      </c>
      <c r="F96" s="59">
        <f t="shared" si="3"/>
        <v>282.84000000000003</v>
      </c>
      <c r="G96" s="60">
        <f t="shared" si="4"/>
        <v>23.57</v>
      </c>
      <c r="H96" s="63">
        <f t="shared" si="5"/>
        <v>282.84000000000003</v>
      </c>
    </row>
    <row r="97" spans="1:8" s="62" customFormat="1" ht="24">
      <c r="A97" s="56" t="str">
        <f>IF((LEN('Copy paste to Here'!G101))&gt;5,((CONCATENATE('Copy paste to Here'!G101," &amp; ",'Copy paste to Here'!D101,"  &amp;  ",'Copy paste to Here'!E101))),"Empty Cell")</f>
        <v xml:space="preserve">High polished surgical steel single flesh tunnel with rubber O-ring &amp; Gauge: 12mm  &amp;  </v>
      </c>
      <c r="B97" s="57" t="str">
        <f>'Copy paste to Here'!C101</f>
        <v>SPG</v>
      </c>
      <c r="C97" s="57" t="s">
        <v>863</v>
      </c>
      <c r="D97" s="58">
        <f>Invoice!B101</f>
        <v>2</v>
      </c>
      <c r="E97" s="59">
        <f>'Shipping Invoice'!J101*$N$1</f>
        <v>25.65</v>
      </c>
      <c r="F97" s="59">
        <f t="shared" si="3"/>
        <v>51.3</v>
      </c>
      <c r="G97" s="60">
        <f t="shared" si="4"/>
        <v>25.65</v>
      </c>
      <c r="H97" s="63">
        <f t="shared" si="5"/>
        <v>51.3</v>
      </c>
    </row>
    <row r="98" spans="1:8" s="62" customFormat="1">
      <c r="A98" s="56" t="str">
        <f>IF((LEN('Copy paste to Here'!G102))&gt;5,((CONCATENATE('Copy paste to Here'!G102," &amp; ",'Copy paste to Here'!D102,"  &amp;  ",'Copy paste to Here'!E102))),"Empty Cell")</f>
        <v xml:space="preserve">Coconut wood taper with double rubber O-rings &amp; Gauge: 6mm  &amp;  </v>
      </c>
      <c r="B98" s="57" t="str">
        <f>'Copy paste to Here'!C102</f>
        <v>TPCOR</v>
      </c>
      <c r="C98" s="57" t="s">
        <v>864</v>
      </c>
      <c r="D98" s="58">
        <f>Invoice!B102</f>
        <v>2</v>
      </c>
      <c r="E98" s="59">
        <f>'Shipping Invoice'!J102*$N$1</f>
        <v>37.78</v>
      </c>
      <c r="F98" s="59">
        <f t="shared" si="3"/>
        <v>75.56</v>
      </c>
      <c r="G98" s="60">
        <f t="shared" si="4"/>
        <v>37.78</v>
      </c>
      <c r="H98" s="63">
        <f t="shared" si="5"/>
        <v>75.56</v>
      </c>
    </row>
    <row r="99" spans="1:8" s="62" customFormat="1" ht="24">
      <c r="A99" s="56" t="str">
        <f>IF((LEN('Copy paste to Here'!G103))&gt;5,((CONCATENATE('Copy paste to Here'!G103," &amp; ",'Copy paste to Here'!D103,"  &amp;  ",'Copy paste to Here'!E103))),"Empty Cell")</f>
        <v>Acrylic taper with double rubber O-rings &amp; Gauge: 5mm  &amp;  Color: Black</v>
      </c>
      <c r="B99" s="57" t="str">
        <f>'Copy paste to Here'!C103</f>
        <v>TPUVK</v>
      </c>
      <c r="C99" s="57" t="s">
        <v>865</v>
      </c>
      <c r="D99" s="58">
        <f>Invoice!B103</f>
        <v>2</v>
      </c>
      <c r="E99" s="59">
        <f>'Shipping Invoice'!J103*$N$1</f>
        <v>15.6</v>
      </c>
      <c r="F99" s="59">
        <f t="shared" si="3"/>
        <v>31.2</v>
      </c>
      <c r="G99" s="60">
        <f t="shared" si="4"/>
        <v>15.6</v>
      </c>
      <c r="H99" s="63">
        <f t="shared" si="5"/>
        <v>31.2</v>
      </c>
    </row>
    <row r="100" spans="1:8" s="62" customFormat="1" ht="24">
      <c r="A100" s="56" t="str">
        <f>IF((LEN('Copy paste to Here'!G104))&gt;5,((CONCATENATE('Copy paste to Here'!G104," &amp; ",'Copy paste to Here'!D104,"  &amp;  ",'Copy paste to Here'!E104))),"Empty Cell")</f>
        <v>Triangle shaped silicone double flared flesh tunnel &amp; Gauge: 8mm  &amp;  Color: Black</v>
      </c>
      <c r="B100" s="57" t="str">
        <f>'Copy paste to Here'!C104</f>
        <v>TRSI</v>
      </c>
      <c r="C100" s="57" t="s">
        <v>866</v>
      </c>
      <c r="D100" s="58">
        <f>Invoice!B104</f>
        <v>2</v>
      </c>
      <c r="E100" s="59">
        <f>'Shipping Invoice'!J104*$N$1</f>
        <v>16.29</v>
      </c>
      <c r="F100" s="59">
        <f t="shared" si="3"/>
        <v>32.58</v>
      </c>
      <c r="G100" s="60">
        <f t="shared" si="4"/>
        <v>16.29</v>
      </c>
      <c r="H100" s="63">
        <f t="shared" si="5"/>
        <v>32.58</v>
      </c>
    </row>
    <row r="101" spans="1:8" s="62" customFormat="1" ht="24">
      <c r="A101" s="56" t="str">
        <f>IF((LEN('Copy paste to Here'!G105))&gt;5,((CONCATENATE('Copy paste to Here'!G105," &amp; ",'Copy paste to Here'!D105,"  &amp;  ",'Copy paste to Here'!E105))),"Empty Cell")</f>
        <v>Triangle shaped silicone double flared flesh tunnel &amp; Gauge: 10mm  &amp;  Color: Black</v>
      </c>
      <c r="B101" s="57" t="str">
        <f>'Copy paste to Here'!C105</f>
        <v>TRSI</v>
      </c>
      <c r="C101" s="57" t="s">
        <v>867</v>
      </c>
      <c r="D101" s="58">
        <f>Invoice!B105</f>
        <v>2</v>
      </c>
      <c r="E101" s="59">
        <f>'Shipping Invoice'!J105*$N$1</f>
        <v>17.329999999999998</v>
      </c>
      <c r="F101" s="59">
        <f t="shared" si="3"/>
        <v>34.659999999999997</v>
      </c>
      <c r="G101" s="60">
        <f t="shared" si="4"/>
        <v>17.329999999999998</v>
      </c>
      <c r="H101" s="63">
        <f t="shared" si="5"/>
        <v>34.659999999999997</v>
      </c>
    </row>
    <row r="102" spans="1:8" s="62" customFormat="1" ht="24">
      <c r="A102" s="56" t="str">
        <f>IF((LEN('Copy paste to Here'!G106))&gt;5,((CONCATENATE('Copy paste to Here'!G106," &amp; ",'Copy paste to Here'!D106,"  &amp;  ",'Copy paste to Here'!E106))),"Empty Cell")</f>
        <v xml:space="preserve">Titanium G23 ball closure ring, 14g (1.6mm) with a 4mm ball &amp; Length: 8mm  &amp;  </v>
      </c>
      <c r="B102" s="57" t="str">
        <f>'Copy paste to Here'!C106</f>
        <v>UBCR</v>
      </c>
      <c r="C102" s="57" t="s">
        <v>817</v>
      </c>
      <c r="D102" s="58">
        <f>Invoice!B106</f>
        <v>10</v>
      </c>
      <c r="E102" s="59">
        <f>'Shipping Invoice'!J106*$N$1</f>
        <v>29.12</v>
      </c>
      <c r="F102" s="59">
        <f t="shared" si="3"/>
        <v>291.2</v>
      </c>
      <c r="G102" s="60">
        <f t="shared" si="4"/>
        <v>29.12</v>
      </c>
      <c r="H102" s="63">
        <f t="shared" si="5"/>
        <v>291.2</v>
      </c>
    </row>
    <row r="103" spans="1:8" s="62" customFormat="1" ht="24">
      <c r="A103" s="56" t="str">
        <f>IF((LEN('Copy paste to Here'!G107))&gt;5,((CONCATENATE('Copy paste to Here'!G107," &amp; ",'Copy paste to Here'!D107,"  &amp;  ",'Copy paste to Here'!E107))),"Empty Cell")</f>
        <v xml:space="preserve">Titanium G23 ball closure ring, 14g (1.6mm) with a 4mm ball &amp; Length: 12mm  &amp;  </v>
      </c>
      <c r="B103" s="57" t="str">
        <f>'Copy paste to Here'!C107</f>
        <v>UBCR</v>
      </c>
      <c r="C103" s="57" t="s">
        <v>817</v>
      </c>
      <c r="D103" s="58">
        <f>Invoice!B107</f>
        <v>2</v>
      </c>
      <c r="E103" s="59">
        <f>'Shipping Invoice'!J107*$N$1</f>
        <v>29.12</v>
      </c>
      <c r="F103" s="59">
        <f t="shared" si="3"/>
        <v>58.24</v>
      </c>
      <c r="G103" s="60">
        <f t="shared" si="4"/>
        <v>29.12</v>
      </c>
      <c r="H103" s="63">
        <f t="shared" si="5"/>
        <v>58.24</v>
      </c>
    </row>
    <row r="104" spans="1:8" s="62" customFormat="1" ht="24">
      <c r="A104" s="56" t="str">
        <f>IF((LEN('Copy paste to Here'!G108))&gt;5,((CONCATENATE('Copy paste to Here'!G108," &amp; ",'Copy paste to Here'!D108,"  &amp;  ",'Copy paste to Here'!E108))),"Empty Cell")</f>
        <v xml:space="preserve">Titanium G23 ball closure ring, 18g (1mm) with a 3mm ball &amp; Length: 6mm  &amp;  </v>
      </c>
      <c r="B104" s="57" t="str">
        <f>'Copy paste to Here'!C108</f>
        <v>UBCR18</v>
      </c>
      <c r="C104" s="57" t="s">
        <v>819</v>
      </c>
      <c r="D104" s="58">
        <f>Invoice!B108</f>
        <v>2</v>
      </c>
      <c r="E104" s="59">
        <f>'Shipping Invoice'!J108*$N$1</f>
        <v>23.57</v>
      </c>
      <c r="F104" s="59">
        <f t="shared" si="3"/>
        <v>47.14</v>
      </c>
      <c r="G104" s="60">
        <f t="shared" si="4"/>
        <v>23.57</v>
      </c>
      <c r="H104" s="63">
        <f t="shared" si="5"/>
        <v>47.14</v>
      </c>
    </row>
    <row r="105" spans="1:8" s="62" customFormat="1" ht="25.5">
      <c r="A105" s="56" t="str">
        <f>IF((LEN('Copy paste to Here'!G109))&gt;5,((CONCATENATE('Copy paste to Here'!G109," &amp; ",'Copy paste to Here'!D109,"  &amp;  ",'Copy paste to Here'!E109))),"Empty Cell")</f>
        <v>Anodized titanium G23 eyebrow banana, 16g (1.2mm) with two 3mm cones &amp; Length: 10mm  &amp;  Color: Green</v>
      </c>
      <c r="B105" s="57" t="str">
        <f>'Copy paste to Here'!C109</f>
        <v>UTBNECN</v>
      </c>
      <c r="C105" s="57" t="s">
        <v>821</v>
      </c>
      <c r="D105" s="58">
        <f>Invoice!B109</f>
        <v>9</v>
      </c>
      <c r="E105" s="59">
        <f>'Shipping Invoice'!J109*$N$1</f>
        <v>48.18</v>
      </c>
      <c r="F105" s="59">
        <f t="shared" si="3"/>
        <v>433.62</v>
      </c>
      <c r="G105" s="60">
        <f t="shared" si="4"/>
        <v>48.18</v>
      </c>
      <c r="H105" s="63">
        <f t="shared" si="5"/>
        <v>433.62</v>
      </c>
    </row>
    <row r="106" spans="1:8" s="62" customFormat="1" ht="24">
      <c r="A106" s="56" t="str">
        <f>IF((LEN('Copy paste to Here'!G110))&gt;5,((CONCATENATE('Copy paste to Here'!G110," &amp; ",'Copy paste to Here'!D110,"  &amp;  ",'Copy paste to Here'!E110))),"Empty Cell")</f>
        <v>Anodized titanium G23 labret, 16g (1.2mm) with a 3mm ball &amp; Length: 6mm  &amp;  Color: Black</v>
      </c>
      <c r="B106" s="57" t="str">
        <f>'Copy paste to Here'!C110</f>
        <v>UTLBB3</v>
      </c>
      <c r="C106" s="57" t="s">
        <v>823</v>
      </c>
      <c r="D106" s="58">
        <f>Invoice!B110</f>
        <v>2</v>
      </c>
      <c r="E106" s="59">
        <f>'Shipping Invoice'!J110*$N$1</f>
        <v>50.95</v>
      </c>
      <c r="F106" s="59">
        <f t="shared" si="3"/>
        <v>101.9</v>
      </c>
      <c r="G106" s="60">
        <f t="shared" si="4"/>
        <v>50.95</v>
      </c>
      <c r="H106" s="63">
        <f t="shared" si="5"/>
        <v>101.9</v>
      </c>
    </row>
    <row r="107" spans="1:8" s="62" customFormat="1" ht="24">
      <c r="A107" s="56" t="str">
        <f>IF((LEN('Copy paste to Here'!G111))&gt;5,((CONCATENATE('Copy paste to Here'!G111," &amp; ",'Copy paste to Here'!D111,"  &amp;  ",'Copy paste to Here'!E111))),"Empty Cell")</f>
        <v>Anodized titanium G23 labret, 16g (1.2mm) with a 3mm ball &amp; Length: 10mm  &amp;  Color: Rainbow</v>
      </c>
      <c r="B107" s="57" t="str">
        <f>'Copy paste to Here'!C111</f>
        <v>UTLBB3</v>
      </c>
      <c r="C107" s="57" t="s">
        <v>823</v>
      </c>
      <c r="D107" s="58">
        <f>Invoice!B111</f>
        <v>10</v>
      </c>
      <c r="E107" s="59">
        <f>'Shipping Invoice'!J111*$N$1</f>
        <v>50.95</v>
      </c>
      <c r="F107" s="59">
        <f t="shared" si="3"/>
        <v>509.5</v>
      </c>
      <c r="G107" s="60">
        <f t="shared" si="4"/>
        <v>50.95</v>
      </c>
      <c r="H107" s="63">
        <f t="shared" si="5"/>
        <v>509.5</v>
      </c>
    </row>
    <row r="108" spans="1:8" s="62" customFormat="1" ht="24">
      <c r="A108" s="56" t="str">
        <f>IF((LEN('Copy paste to Here'!G112))&gt;5,((CONCATENATE('Copy paste to Here'!G112," &amp; ",'Copy paste to Here'!D112,"  &amp;  ",'Copy paste to Here'!E112))),"Empty Cell")</f>
        <v>Anodized titanium G23 labret, 16g (1.2mm) with a 3mm ball &amp; Length: 10mm  &amp;  Color: Green</v>
      </c>
      <c r="B108" s="57" t="str">
        <f>'Copy paste to Here'!C112</f>
        <v>UTLBB3</v>
      </c>
      <c r="C108" s="57" t="s">
        <v>823</v>
      </c>
      <c r="D108" s="58">
        <f>Invoice!B112</f>
        <v>2</v>
      </c>
      <c r="E108" s="59">
        <f>'Shipping Invoice'!J112*$N$1</f>
        <v>50.95</v>
      </c>
      <c r="F108" s="59">
        <f t="shared" si="3"/>
        <v>101.9</v>
      </c>
      <c r="G108" s="60">
        <f t="shared" si="4"/>
        <v>50.95</v>
      </c>
      <c r="H108" s="63">
        <f t="shared" si="5"/>
        <v>101.9</v>
      </c>
    </row>
    <row r="109" spans="1:8" s="62" customFormat="1" ht="24">
      <c r="A109" s="56" t="str">
        <f>IF((LEN('Copy paste to Here'!G113))&gt;5,((CONCATENATE('Copy paste to Here'!G113," &amp; ",'Copy paste to Here'!D113,"  &amp;  ",'Copy paste to Here'!E113))),"Empty Cell")</f>
        <v xml:space="preserve">Pack of 10 pcs. of 3mm high polished surgical steel balls with 1.2mm threading (16g) &amp;   &amp;  </v>
      </c>
      <c r="B109" s="57" t="str">
        <f>'Copy paste to Here'!C113</f>
        <v>XBAL3</v>
      </c>
      <c r="C109" s="57" t="s">
        <v>825</v>
      </c>
      <c r="D109" s="58">
        <f>Invoice!B113</f>
        <v>9</v>
      </c>
      <c r="E109" s="59">
        <f>'Shipping Invoice'!J113*$N$1</f>
        <v>21.14</v>
      </c>
      <c r="F109" s="59">
        <f t="shared" si="3"/>
        <v>190.26</v>
      </c>
      <c r="G109" s="60">
        <f t="shared" si="4"/>
        <v>21.14</v>
      </c>
      <c r="H109" s="63">
        <f t="shared" si="5"/>
        <v>190.26</v>
      </c>
    </row>
    <row r="110" spans="1:8" s="62" customFormat="1" ht="24">
      <c r="A110" s="56" t="str">
        <f>IF((LEN('Copy paste to Here'!G114))&gt;5,((CONCATENATE('Copy paste to Here'!G114," &amp; ",'Copy paste to Here'!D114,"  &amp;  ",'Copy paste to Here'!E114))),"Empty Cell")</f>
        <v xml:space="preserve">Pack of 10 pcs. of 4mm anodized surgical steel balls with threading 1.6mm (14g) &amp; Color: Rainbow  &amp;  </v>
      </c>
      <c r="B110" s="57" t="str">
        <f>'Copy paste to Here'!C114</f>
        <v>XBT4G</v>
      </c>
      <c r="C110" s="57" t="s">
        <v>827</v>
      </c>
      <c r="D110" s="58">
        <f>Invoice!B114</f>
        <v>9</v>
      </c>
      <c r="E110" s="59">
        <f>'Shipping Invoice'!J114*$N$1</f>
        <v>68.98</v>
      </c>
      <c r="F110" s="59">
        <f t="shared" si="3"/>
        <v>620.82000000000005</v>
      </c>
      <c r="G110" s="60">
        <f t="shared" si="4"/>
        <v>68.98</v>
      </c>
      <c r="H110" s="63">
        <f t="shared" si="5"/>
        <v>620.82000000000005</v>
      </c>
    </row>
    <row r="111" spans="1:8" s="62" customFormat="1" ht="24">
      <c r="A111" s="56" t="str">
        <f>IF((LEN('Copy paste to Here'!G115))&gt;5,((CONCATENATE('Copy paste to Here'!G115," &amp; ",'Copy paste to Here'!D115,"  &amp;  ",'Copy paste to Here'!E115))),"Empty Cell")</f>
        <v xml:space="preserve">Pack of 10 pcs. of 3mm high polished surgical steel cones with threading 1.2mm (16g) &amp;   &amp;  </v>
      </c>
      <c r="B111" s="57" t="str">
        <f>'Copy paste to Here'!C115</f>
        <v>XCON3</v>
      </c>
      <c r="C111" s="57" t="s">
        <v>829</v>
      </c>
      <c r="D111" s="58">
        <f>Invoice!B115</f>
        <v>9</v>
      </c>
      <c r="E111" s="59">
        <f>'Shipping Invoice'!J115*$N$1</f>
        <v>20.8</v>
      </c>
      <c r="F111" s="59">
        <f t="shared" si="3"/>
        <v>187.20000000000002</v>
      </c>
      <c r="G111" s="60">
        <f t="shared" si="4"/>
        <v>20.8</v>
      </c>
      <c r="H111" s="63">
        <f t="shared" si="5"/>
        <v>187.20000000000002</v>
      </c>
    </row>
    <row r="112" spans="1:8" s="62" customFormat="1" ht="24">
      <c r="A112" s="56" t="str">
        <f>IF((LEN('Copy paste to Here'!G116))&gt;5,((CONCATENATE('Copy paste to Here'!G116," &amp; ",'Copy paste to Here'!D116,"  &amp;  ",'Copy paste to Here'!E116))),"Empty Cell")</f>
        <v xml:space="preserve">Pack of 10 pcs. of 3mm surgical steel half jewel balls with bezel set crystal with 1.2mm threading (16g) &amp; Crystal Color: Clear  &amp;  </v>
      </c>
      <c r="B112" s="57" t="str">
        <f>'Copy paste to Here'!C116</f>
        <v>XHJB3</v>
      </c>
      <c r="C112" s="57" t="s">
        <v>831</v>
      </c>
      <c r="D112" s="58">
        <f>Invoice!B116</f>
        <v>1</v>
      </c>
      <c r="E112" s="59">
        <f>'Shipping Invoice'!J116*$N$1</f>
        <v>128.25</v>
      </c>
      <c r="F112" s="59">
        <f t="shared" si="3"/>
        <v>128.25</v>
      </c>
      <c r="G112" s="60">
        <f t="shared" si="4"/>
        <v>128.25</v>
      </c>
      <c r="H112" s="63">
        <f t="shared" si="5"/>
        <v>128.25</v>
      </c>
    </row>
    <row r="113" spans="1:8" s="62" customFormat="1" ht="24">
      <c r="A113" s="56" t="str">
        <f>IF((LEN('Copy paste to Here'!G117))&gt;5,((CONCATENATE('Copy paste to Here'!G117," &amp; ",'Copy paste to Here'!D117,"  &amp;  ",'Copy paste to Here'!E117))),"Empty Cell")</f>
        <v xml:space="preserve">Pack of 10 pcs. of surgical steel industrial heartbeat barbell with 14g (1.6mm) threading &amp; Length: 38mm  &amp;  </v>
      </c>
      <c r="B113" s="57" t="str">
        <f>'Copy paste to Here'!C117</f>
        <v>XINE14G</v>
      </c>
      <c r="C113" s="57" t="s">
        <v>833</v>
      </c>
      <c r="D113" s="58">
        <f>Invoice!B117</f>
        <v>1</v>
      </c>
      <c r="E113" s="59">
        <f>'Shipping Invoice'!J117*$N$1</f>
        <v>164.99</v>
      </c>
      <c r="F113" s="59">
        <f t="shared" si="3"/>
        <v>164.99</v>
      </c>
      <c r="G113" s="60">
        <f t="shared" si="4"/>
        <v>164.99</v>
      </c>
      <c r="H113" s="63">
        <f t="shared" si="5"/>
        <v>164.99</v>
      </c>
    </row>
    <row r="114" spans="1:8" s="62" customFormat="1" ht="24">
      <c r="A114" s="56" t="str">
        <f>IF((LEN('Copy paste to Here'!G118))&gt;5,((CONCATENATE('Copy paste to Here'!G118," &amp; ",'Copy paste to Here'!D118,"  &amp;  ",'Copy paste to Here'!E118))),"Empty Cell")</f>
        <v xml:space="preserve">Set of 10 pcs. of 5mm acrylic UV dice with 14g (1.6mm) threading &amp; Color: Light blue  &amp;  </v>
      </c>
      <c r="B114" s="57" t="str">
        <f>'Copy paste to Here'!C118</f>
        <v>XUVDI5</v>
      </c>
      <c r="C114" s="57" t="s">
        <v>835</v>
      </c>
      <c r="D114" s="58">
        <f>Invoice!B118</f>
        <v>1</v>
      </c>
      <c r="E114" s="59">
        <f>'Shipping Invoice'!J118*$N$1</f>
        <v>42.98</v>
      </c>
      <c r="F114" s="59">
        <f t="shared" si="3"/>
        <v>42.98</v>
      </c>
      <c r="G114" s="60">
        <f t="shared" si="4"/>
        <v>42.98</v>
      </c>
      <c r="H114" s="63">
        <f t="shared" si="5"/>
        <v>42.98</v>
      </c>
    </row>
    <row r="115" spans="1:8" s="62" customFormat="1" ht="24">
      <c r="A115" s="56" t="str">
        <f>IF((LEN('Copy paste to Here'!G119))&gt;5,((CONCATENATE('Copy paste to Here'!G119," &amp; ",'Copy paste to Here'!D119,"  &amp;  ",'Copy paste to Here'!E119))),"Empty Cell")</f>
        <v xml:space="preserve">Set of 10 pcs. of 5mm acrylic UV dice with 14g (1.6mm) threading &amp; Color: Red  &amp;  </v>
      </c>
      <c r="B115" s="57" t="str">
        <f>'Copy paste to Here'!C119</f>
        <v>XUVDI5</v>
      </c>
      <c r="C115" s="57" t="s">
        <v>835</v>
      </c>
      <c r="D115" s="58">
        <f>Invoice!B119</f>
        <v>1</v>
      </c>
      <c r="E115" s="59">
        <f>'Shipping Invoice'!J119*$N$1</f>
        <v>42.98</v>
      </c>
      <c r="F115" s="59">
        <f t="shared" si="3"/>
        <v>42.98</v>
      </c>
      <c r="G115" s="60">
        <f t="shared" si="4"/>
        <v>42.98</v>
      </c>
      <c r="H115" s="63">
        <f t="shared" si="5"/>
        <v>42.98</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10553.449999999999</v>
      </c>
      <c r="G1000" s="60"/>
      <c r="H1000" s="61">
        <f t="shared" ref="H1000:H1007" si="49">F1000*$E$14</f>
        <v>10553.449999999999</v>
      </c>
    </row>
    <row r="1001" spans="1:8" s="62" customFormat="1">
      <c r="A1001" s="56" t="str">
        <f>'[2]Copy paste to Here'!T2</f>
        <v>SHIPPING HANDLING</v>
      </c>
      <c r="B1001" s="75"/>
      <c r="C1001" s="75"/>
      <c r="D1001" s="76"/>
      <c r="E1001" s="67"/>
      <c r="F1001" s="59">
        <f>Invoice!J121</f>
        <v>-4221.38</v>
      </c>
      <c r="G1001" s="60"/>
      <c r="H1001" s="61">
        <f t="shared" si="49"/>
        <v>-4221.38</v>
      </c>
    </row>
    <row r="1002" spans="1:8" s="62" customFormat="1" outlineLevel="1">
      <c r="A1002" s="56" t="str">
        <f>'[2]Copy paste to Here'!T3</f>
        <v>DISCOUNT</v>
      </c>
      <c r="B1002" s="75"/>
      <c r="C1002" s="75"/>
      <c r="D1002" s="76"/>
      <c r="E1002" s="67"/>
      <c r="F1002" s="59">
        <f>Invoice!J122</f>
        <v>0</v>
      </c>
      <c r="G1002" s="60"/>
      <c r="H1002" s="61">
        <f t="shared" si="49"/>
        <v>0</v>
      </c>
    </row>
    <row r="1003" spans="1:8" s="62" customFormat="1">
      <c r="A1003" s="56" t="str">
        <f>'[2]Copy paste to Here'!T4</f>
        <v>Total:</v>
      </c>
      <c r="B1003" s="75"/>
      <c r="C1003" s="75"/>
      <c r="D1003" s="76"/>
      <c r="E1003" s="67"/>
      <c r="F1003" s="59">
        <f>SUM(F1000:F1002)</f>
        <v>6332.0699999999988</v>
      </c>
      <c r="G1003" s="60"/>
      <c r="H1003" s="61">
        <f t="shared" si="49"/>
        <v>6332.0699999999988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10553.449999999999</v>
      </c>
    </row>
    <row r="1010" spans="1:8" s="21" customFormat="1">
      <c r="A1010" s="22"/>
      <c r="E1010" s="21" t="s">
        <v>182</v>
      </c>
      <c r="H1010" s="84">
        <f>(SUMIF($A$1000:$A$1008,"Total:",$H$1000:$H$1008))</f>
        <v>6332.0699999999988</v>
      </c>
    </row>
    <row r="1011" spans="1:8" s="21" customFormat="1">
      <c r="E1011" s="21" t="s">
        <v>183</v>
      </c>
      <c r="H1011" s="85">
        <f>H1013-H1012</f>
        <v>5917.82</v>
      </c>
    </row>
    <row r="1012" spans="1:8" s="21" customFormat="1">
      <c r="E1012" s="21" t="s">
        <v>184</v>
      </c>
      <c r="H1012" s="85">
        <f>ROUND((H1013*7)/107,2)</f>
        <v>414.25</v>
      </c>
    </row>
    <row r="1013" spans="1:8" s="21" customFormat="1">
      <c r="E1013" s="22" t="s">
        <v>185</v>
      </c>
      <c r="H1013" s="86">
        <f>ROUND((SUMIF($A$1000:$A$1008,"Total:",$H$1000:$H$1008)),2)</f>
        <v>6332.07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8"/>
  <sheetViews>
    <sheetView workbookViewId="0">
      <selection activeCell="A5" sqref="A5"/>
    </sheetView>
  </sheetViews>
  <sheetFormatPr defaultRowHeight="15"/>
  <sheetData>
    <row r="1" spans="1:1">
      <c r="A1" s="2" t="s">
        <v>838</v>
      </c>
    </row>
    <row r="2" spans="1:1">
      <c r="A2" s="2" t="s">
        <v>838</v>
      </c>
    </row>
    <row r="3" spans="1:1">
      <c r="A3" s="2" t="s">
        <v>728</v>
      </c>
    </row>
    <row r="4" spans="1:1">
      <c r="A4" s="2" t="s">
        <v>728</v>
      </c>
    </row>
    <row r="5" spans="1:1">
      <c r="A5" s="2" t="s">
        <v>728</v>
      </c>
    </row>
    <row r="6" spans="1:1">
      <c r="A6" s="2" t="s">
        <v>839</v>
      </c>
    </row>
    <row r="7" spans="1:1">
      <c r="A7" s="2" t="s">
        <v>732</v>
      </c>
    </row>
    <row r="8" spans="1:1">
      <c r="A8" s="2" t="s">
        <v>732</v>
      </c>
    </row>
    <row r="9" spans="1:1">
      <c r="A9" s="2" t="s">
        <v>735</v>
      </c>
    </row>
    <row r="10" spans="1:1">
      <c r="A10" s="2" t="s">
        <v>735</v>
      </c>
    </row>
    <row r="11" spans="1:1">
      <c r="A11" s="2" t="s">
        <v>735</v>
      </c>
    </row>
    <row r="12" spans="1:1">
      <c r="A12" s="2" t="s">
        <v>109</v>
      </c>
    </row>
    <row r="13" spans="1:1">
      <c r="A13" s="2" t="s">
        <v>738</v>
      </c>
    </row>
    <row r="14" spans="1:1">
      <c r="A14" s="2" t="s">
        <v>738</v>
      </c>
    </row>
    <row r="15" spans="1:1">
      <c r="A15" s="2" t="s">
        <v>740</v>
      </c>
    </row>
    <row r="16" spans="1:1">
      <c r="A16" s="2" t="s">
        <v>742</v>
      </c>
    </row>
    <row r="17" spans="1:1">
      <c r="A17" s="2" t="s">
        <v>742</v>
      </c>
    </row>
    <row r="18" spans="1:1">
      <c r="A18" s="2" t="s">
        <v>742</v>
      </c>
    </row>
    <row r="19" spans="1:1">
      <c r="A19" s="2" t="s">
        <v>744</v>
      </c>
    </row>
    <row r="20" spans="1:1">
      <c r="A20" s="2" t="s">
        <v>746</v>
      </c>
    </row>
    <row r="21" spans="1:1">
      <c r="A21" s="2" t="s">
        <v>746</v>
      </c>
    </row>
    <row r="22" spans="1:1">
      <c r="A22" s="2" t="s">
        <v>746</v>
      </c>
    </row>
    <row r="23" spans="1:1">
      <c r="A23" s="2" t="s">
        <v>748</v>
      </c>
    </row>
    <row r="24" spans="1:1">
      <c r="A24" s="2" t="s">
        <v>668</v>
      </c>
    </row>
    <row r="25" spans="1:1">
      <c r="A25" s="2" t="s">
        <v>668</v>
      </c>
    </row>
    <row r="26" spans="1:1">
      <c r="A26" s="2" t="s">
        <v>668</v>
      </c>
    </row>
    <row r="27" spans="1:1">
      <c r="A27" s="2" t="s">
        <v>668</v>
      </c>
    </row>
    <row r="28" spans="1:1">
      <c r="A28" s="2" t="s">
        <v>751</v>
      </c>
    </row>
    <row r="29" spans="1:1">
      <c r="A29" s="2" t="s">
        <v>751</v>
      </c>
    </row>
    <row r="30" spans="1:1">
      <c r="A30" s="2" t="s">
        <v>751</v>
      </c>
    </row>
    <row r="31" spans="1:1">
      <c r="A31" s="2" t="s">
        <v>753</v>
      </c>
    </row>
    <row r="32" spans="1:1">
      <c r="A32" s="2" t="s">
        <v>755</v>
      </c>
    </row>
    <row r="33" spans="1:1">
      <c r="A33" s="2" t="s">
        <v>755</v>
      </c>
    </row>
    <row r="34" spans="1:1">
      <c r="A34" s="2" t="s">
        <v>757</v>
      </c>
    </row>
    <row r="35" spans="1:1">
      <c r="A35" s="2" t="s">
        <v>759</v>
      </c>
    </row>
    <row r="36" spans="1:1">
      <c r="A36" s="2" t="s">
        <v>759</v>
      </c>
    </row>
    <row r="37" spans="1:1">
      <c r="A37" s="2" t="s">
        <v>618</v>
      </c>
    </row>
    <row r="38" spans="1:1">
      <c r="A38" s="2" t="s">
        <v>763</v>
      </c>
    </row>
    <row r="39" spans="1:1">
      <c r="A39" s="2" t="s">
        <v>765</v>
      </c>
    </row>
    <row r="40" spans="1:1">
      <c r="A40" s="2" t="s">
        <v>840</v>
      </c>
    </row>
    <row r="41" spans="1:1">
      <c r="A41" s="2" t="s">
        <v>841</v>
      </c>
    </row>
    <row r="42" spans="1:1">
      <c r="A42" s="2" t="s">
        <v>770</v>
      </c>
    </row>
    <row r="43" spans="1:1">
      <c r="A43" s="2" t="s">
        <v>770</v>
      </c>
    </row>
    <row r="44" spans="1:1">
      <c r="A44" s="2" t="s">
        <v>842</v>
      </c>
    </row>
    <row r="45" spans="1:1">
      <c r="A45" s="2" t="s">
        <v>843</v>
      </c>
    </row>
    <row r="46" spans="1:1">
      <c r="A46" s="2" t="s">
        <v>844</v>
      </c>
    </row>
    <row r="47" spans="1:1">
      <c r="A47" s="2" t="s">
        <v>845</v>
      </c>
    </row>
    <row r="48" spans="1:1">
      <c r="A48" s="2" t="s">
        <v>846</v>
      </c>
    </row>
    <row r="49" spans="1:1">
      <c r="A49" s="2" t="s">
        <v>847</v>
      </c>
    </row>
    <row r="50" spans="1:1">
      <c r="A50" s="2" t="s">
        <v>847</v>
      </c>
    </row>
    <row r="51" spans="1:1">
      <c r="A51" s="2" t="s">
        <v>848</v>
      </c>
    </row>
    <row r="52" spans="1:1">
      <c r="A52" s="2" t="s">
        <v>848</v>
      </c>
    </row>
    <row r="53" spans="1:1">
      <c r="A53" s="2" t="s">
        <v>849</v>
      </c>
    </row>
    <row r="54" spans="1:1">
      <c r="A54" s="2" t="s">
        <v>850</v>
      </c>
    </row>
    <row r="55" spans="1:1">
      <c r="A55" s="2" t="s">
        <v>851</v>
      </c>
    </row>
    <row r="56" spans="1:1">
      <c r="A56" s="2" t="s">
        <v>852</v>
      </c>
    </row>
    <row r="57" spans="1:1">
      <c r="A57" s="2" t="s">
        <v>853</v>
      </c>
    </row>
    <row r="58" spans="1:1">
      <c r="A58" s="2" t="s">
        <v>662</v>
      </c>
    </row>
    <row r="59" spans="1:1">
      <c r="A59" s="2" t="s">
        <v>854</v>
      </c>
    </row>
    <row r="60" spans="1:1">
      <c r="A60" s="2" t="s">
        <v>854</v>
      </c>
    </row>
    <row r="61" spans="1:1">
      <c r="A61" s="2" t="s">
        <v>854</v>
      </c>
    </row>
    <row r="62" spans="1:1">
      <c r="A62" s="2" t="s">
        <v>854</v>
      </c>
    </row>
    <row r="63" spans="1:1">
      <c r="A63" s="2" t="s">
        <v>855</v>
      </c>
    </row>
    <row r="64" spans="1:1">
      <c r="A64" s="2" t="s">
        <v>855</v>
      </c>
    </row>
    <row r="65" spans="1:1">
      <c r="A65" s="2" t="s">
        <v>789</v>
      </c>
    </row>
    <row r="66" spans="1:1">
      <c r="A66" s="2" t="s">
        <v>789</v>
      </c>
    </row>
    <row r="67" spans="1:1">
      <c r="A67" s="2" t="s">
        <v>791</v>
      </c>
    </row>
    <row r="68" spans="1:1">
      <c r="A68" s="2" t="s">
        <v>659</v>
      </c>
    </row>
    <row r="69" spans="1:1">
      <c r="A69" s="2" t="s">
        <v>793</v>
      </c>
    </row>
    <row r="70" spans="1:1">
      <c r="A70" s="2" t="s">
        <v>795</v>
      </c>
    </row>
    <row r="71" spans="1:1">
      <c r="A71" s="2" t="s">
        <v>856</v>
      </c>
    </row>
    <row r="72" spans="1:1">
      <c r="A72" s="2" t="s">
        <v>857</v>
      </c>
    </row>
    <row r="73" spans="1:1">
      <c r="A73" s="2" t="s">
        <v>801</v>
      </c>
    </row>
    <row r="74" spans="1:1">
      <c r="A74" s="2" t="s">
        <v>858</v>
      </c>
    </row>
    <row r="75" spans="1:1">
      <c r="A75" s="2" t="s">
        <v>859</v>
      </c>
    </row>
    <row r="76" spans="1:1">
      <c r="A76" s="2" t="s">
        <v>859</v>
      </c>
    </row>
    <row r="77" spans="1:1">
      <c r="A77" s="2" t="s">
        <v>860</v>
      </c>
    </row>
    <row r="78" spans="1:1">
      <c r="A78" s="2" t="s">
        <v>861</v>
      </c>
    </row>
    <row r="79" spans="1:1">
      <c r="A79" s="2" t="s">
        <v>862</v>
      </c>
    </row>
    <row r="80" spans="1:1">
      <c r="A80" s="2" t="s">
        <v>863</v>
      </c>
    </row>
    <row r="81" spans="1:1">
      <c r="A81" s="2" t="s">
        <v>864</v>
      </c>
    </row>
    <row r="82" spans="1:1">
      <c r="A82" s="2" t="s">
        <v>865</v>
      </c>
    </row>
    <row r="83" spans="1:1">
      <c r="A83" s="2" t="s">
        <v>866</v>
      </c>
    </row>
    <row r="84" spans="1:1">
      <c r="A84" s="2" t="s">
        <v>867</v>
      </c>
    </row>
    <row r="85" spans="1:1">
      <c r="A85" s="2" t="s">
        <v>817</v>
      </c>
    </row>
    <row r="86" spans="1:1">
      <c r="A86" s="2" t="s">
        <v>817</v>
      </c>
    </row>
    <row r="87" spans="1:1">
      <c r="A87" s="2" t="s">
        <v>819</v>
      </c>
    </row>
    <row r="88" spans="1:1">
      <c r="A88" s="2" t="s">
        <v>821</v>
      </c>
    </row>
    <row r="89" spans="1:1">
      <c r="A89" s="2" t="s">
        <v>823</v>
      </c>
    </row>
    <row r="90" spans="1:1">
      <c r="A90" s="2" t="s">
        <v>823</v>
      </c>
    </row>
    <row r="91" spans="1:1">
      <c r="A91" s="2" t="s">
        <v>823</v>
      </c>
    </row>
    <row r="92" spans="1:1">
      <c r="A92" s="2" t="s">
        <v>825</v>
      </c>
    </row>
    <row r="93" spans="1:1">
      <c r="A93" s="2" t="s">
        <v>827</v>
      </c>
    </row>
    <row r="94" spans="1:1">
      <c r="A94" s="2" t="s">
        <v>829</v>
      </c>
    </row>
    <row r="95" spans="1:1">
      <c r="A95" s="2" t="s">
        <v>831</v>
      </c>
    </row>
    <row r="96" spans="1:1">
      <c r="A96" s="2" t="s">
        <v>833</v>
      </c>
    </row>
    <row r="97" spans="1:1">
      <c r="A97" s="2" t="s">
        <v>835</v>
      </c>
    </row>
    <row r="98" spans="1:1">
      <c r="A98" s="2" t="s">
        <v>835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2024-01-10T07:15:34Z</cp:lastPrinted>
  <dcterms:created xsi:type="dcterms:W3CDTF">2009-06-02T18:56:54Z</dcterms:created>
  <dcterms:modified xsi:type="dcterms:W3CDTF">2024-04-19T02:40:14Z</dcterms:modified>
</cp:coreProperties>
</file>