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F424CF8-3E74-4583-912C-A5F256448A4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Invoice!$A$1:$K$111</definedName>
    <definedName name="_xlnm.Print_Area" localSheetId="3">'Shipping Invoice'!$A$1:$L$104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2" l="1"/>
  <c r="J101" i="2"/>
  <c r="K101" i="7" s="1"/>
  <c r="K102" i="7"/>
  <c r="E94" i="6"/>
  <c r="E90" i="6"/>
  <c r="E86" i="6"/>
  <c r="E83" i="6"/>
  <c r="E78" i="6"/>
  <c r="E74" i="6"/>
  <c r="E70" i="6"/>
  <c r="E67" i="6"/>
  <c r="E62" i="6"/>
  <c r="E58" i="6"/>
  <c r="E54" i="6"/>
  <c r="E51" i="6"/>
  <c r="E46" i="6"/>
  <c r="E42" i="6"/>
  <c r="E38" i="6"/>
  <c r="E35" i="6"/>
  <c r="E30" i="6"/>
  <c r="E26" i="6"/>
  <c r="E22" i="6"/>
  <c r="E19" i="6"/>
  <c r="K14" i="7"/>
  <c r="K17" i="7"/>
  <c r="K10" i="7"/>
  <c r="I99" i="7"/>
  <c r="I96" i="7"/>
  <c r="I95" i="7"/>
  <c r="I94" i="7"/>
  <c r="I93" i="7"/>
  <c r="I91" i="7"/>
  <c r="B90" i="7"/>
  <c r="B89" i="7"/>
  <c r="I88" i="7"/>
  <c r="I85" i="7"/>
  <c r="I82" i="7"/>
  <c r="I81" i="7"/>
  <c r="I80" i="7"/>
  <c r="I79" i="7"/>
  <c r="I77" i="7"/>
  <c r="I72" i="7"/>
  <c r="I69" i="7"/>
  <c r="B67" i="7"/>
  <c r="I67" i="7"/>
  <c r="I66" i="7"/>
  <c r="I65" i="7"/>
  <c r="I64" i="7"/>
  <c r="I62" i="7"/>
  <c r="I57" i="7"/>
  <c r="I54" i="7"/>
  <c r="I51" i="7"/>
  <c r="I50" i="7"/>
  <c r="I49" i="7"/>
  <c r="I48" i="7"/>
  <c r="I46" i="7"/>
  <c r="I42" i="7"/>
  <c r="I41" i="7"/>
  <c r="I38" i="7"/>
  <c r="I35" i="7"/>
  <c r="I34" i="7"/>
  <c r="I33" i="7"/>
  <c r="I32" i="7"/>
  <c r="I30" i="7"/>
  <c r="B26" i="7"/>
  <c r="I26" i="7"/>
  <c r="I23" i="7"/>
  <c r="N1" i="7"/>
  <c r="I92" i="7" s="1"/>
  <c r="N1" i="6"/>
  <c r="E85" i="6" s="1"/>
  <c r="F1002" i="6"/>
  <c r="D95" i="6"/>
  <c r="B99" i="7" s="1"/>
  <c r="K99" i="7" s="1"/>
  <c r="D94" i="6"/>
  <c r="B98" i="7" s="1"/>
  <c r="D93" i="6"/>
  <c r="B97" i="7" s="1"/>
  <c r="D92" i="6"/>
  <c r="B96" i="7" s="1"/>
  <c r="D91" i="6"/>
  <c r="B95" i="7" s="1"/>
  <c r="D90" i="6"/>
  <c r="B94" i="7" s="1"/>
  <c r="D89" i="6"/>
  <c r="B93" i="7" s="1"/>
  <c r="K93" i="7" s="1"/>
  <c r="D88" i="6"/>
  <c r="B92" i="7" s="1"/>
  <c r="D87" i="6"/>
  <c r="B91" i="7" s="1"/>
  <c r="D86" i="6"/>
  <c r="D85" i="6"/>
  <c r="D84" i="6"/>
  <c r="B88" i="7" s="1"/>
  <c r="D83" i="6"/>
  <c r="B87" i="7" s="1"/>
  <c r="D82" i="6"/>
  <c r="B86" i="7" s="1"/>
  <c r="D81" i="6"/>
  <c r="B85" i="7" s="1"/>
  <c r="K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K69" i="7" s="1"/>
  <c r="D64" i="6"/>
  <c r="B68" i="7" s="1"/>
  <c r="D63" i="6"/>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K54" i="7" s="1"/>
  <c r="D49" i="6"/>
  <c r="B53" i="7" s="1"/>
  <c r="D48" i="6"/>
  <c r="B52" i="7" s="1"/>
  <c r="D47" i="6"/>
  <c r="B51" i="7" s="1"/>
  <c r="K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K38" i="7" s="1"/>
  <c r="D33" i="6"/>
  <c r="B37" i="7" s="1"/>
  <c r="D32" i="6"/>
  <c r="B36" i="7" s="1"/>
  <c r="D31" i="6"/>
  <c r="B35" i="7" s="1"/>
  <c r="K35" i="7" s="1"/>
  <c r="D30" i="6"/>
  <c r="B34" i="7" s="1"/>
  <c r="D29" i="6"/>
  <c r="B33" i="7" s="1"/>
  <c r="D28" i="6"/>
  <c r="B32" i="7" s="1"/>
  <c r="D27" i="6"/>
  <c r="B31" i="7" s="1"/>
  <c r="D26" i="6"/>
  <c r="B30" i="7" s="1"/>
  <c r="D25" i="6"/>
  <c r="B29" i="7" s="1"/>
  <c r="D24" i="6"/>
  <c r="B28" i="7" s="1"/>
  <c r="D23" i="6"/>
  <c r="B27" i="7" s="1"/>
  <c r="D22" i="6"/>
  <c r="D21" i="6"/>
  <c r="B25" i="7" s="1"/>
  <c r="D20" i="6"/>
  <c r="B24" i="7" s="1"/>
  <c r="D19" i="6"/>
  <c r="B23" i="7" s="1"/>
  <c r="D18" i="6"/>
  <c r="B22" i="7" s="1"/>
  <c r="G3" i="6"/>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100" i="2" s="1"/>
  <c r="J37" i="2"/>
  <c r="J36" i="2"/>
  <c r="J35" i="2"/>
  <c r="J34" i="2"/>
  <c r="J33" i="2"/>
  <c r="J32" i="2"/>
  <c r="J31" i="2"/>
  <c r="J30" i="2"/>
  <c r="J29" i="2"/>
  <c r="J28" i="2"/>
  <c r="J27" i="2"/>
  <c r="J26" i="2"/>
  <c r="J25" i="2"/>
  <c r="J24" i="2"/>
  <c r="J23" i="2"/>
  <c r="J22" i="2"/>
  <c r="A1007" i="6"/>
  <c r="A1006" i="6"/>
  <c r="A1005" i="6"/>
  <c r="F1004" i="6"/>
  <c r="A1004" i="6"/>
  <c r="A1003" i="6"/>
  <c r="A1002" i="6"/>
  <c r="A1001" i="6"/>
  <c r="F1001" i="6" l="1"/>
  <c r="K33" i="7"/>
  <c r="K65" i="7"/>
  <c r="K37" i="7"/>
  <c r="K23" i="7"/>
  <c r="K39" i="7"/>
  <c r="K55" i="7"/>
  <c r="K71" i="7"/>
  <c r="K87" i="7"/>
  <c r="I36" i="7"/>
  <c r="K36" i="7" s="1"/>
  <c r="I52" i="7"/>
  <c r="K67" i="7"/>
  <c r="I83" i="7"/>
  <c r="K83" i="7" s="1"/>
  <c r="I97" i="7"/>
  <c r="K56" i="7"/>
  <c r="K72" i="7"/>
  <c r="K88" i="7"/>
  <c r="I22" i="7"/>
  <c r="I37" i="7"/>
  <c r="I53" i="7"/>
  <c r="K53" i="7" s="1"/>
  <c r="I68" i="7"/>
  <c r="I84" i="7"/>
  <c r="K84" i="7" s="1"/>
  <c r="I98" i="7"/>
  <c r="K41" i="7"/>
  <c r="K73" i="7"/>
  <c r="K42" i="7"/>
  <c r="I24" i="7"/>
  <c r="K24" i="7" s="1"/>
  <c r="I39" i="7"/>
  <c r="I55" i="7"/>
  <c r="I70" i="7"/>
  <c r="K70" i="7" s="1"/>
  <c r="I86" i="7"/>
  <c r="K86" i="7" s="1"/>
  <c r="K57" i="7"/>
  <c r="K27" i="7"/>
  <c r="K43" i="7"/>
  <c r="K59" i="7"/>
  <c r="K75" i="7"/>
  <c r="K91" i="7"/>
  <c r="I25" i="7"/>
  <c r="K25" i="7" s="1"/>
  <c r="I40" i="7"/>
  <c r="K40" i="7" s="1"/>
  <c r="I56" i="7"/>
  <c r="I71" i="7"/>
  <c r="I87" i="7"/>
  <c r="K92" i="7"/>
  <c r="K29" i="7"/>
  <c r="K61" i="7"/>
  <c r="K77" i="7"/>
  <c r="I58" i="7"/>
  <c r="K58" i="7" s="1"/>
  <c r="I73" i="7"/>
  <c r="I89" i="7"/>
  <c r="K89" i="7" s="1"/>
  <c r="K30" i="7"/>
  <c r="K46" i="7"/>
  <c r="K62" i="7"/>
  <c r="K78" i="7"/>
  <c r="K94" i="7"/>
  <c r="I27" i="7"/>
  <c r="I43" i="7"/>
  <c r="I59" i="7"/>
  <c r="I74" i="7"/>
  <c r="K74" i="7" s="1"/>
  <c r="K52" i="7"/>
  <c r="K26" i="7"/>
  <c r="K79" i="7"/>
  <c r="K95" i="7"/>
  <c r="I28" i="7"/>
  <c r="K28" i="7" s="1"/>
  <c r="I44" i="7"/>
  <c r="K44" i="7" s="1"/>
  <c r="I60" i="7"/>
  <c r="K60" i="7" s="1"/>
  <c r="I75" i="7"/>
  <c r="I90" i="7"/>
  <c r="K32" i="7"/>
  <c r="K48" i="7"/>
  <c r="K64" i="7"/>
  <c r="K80" i="7"/>
  <c r="K96" i="7"/>
  <c r="I29" i="7"/>
  <c r="I45" i="7"/>
  <c r="K45" i="7" s="1"/>
  <c r="I61" i="7"/>
  <c r="I76" i="7"/>
  <c r="K76" i="7" s="1"/>
  <c r="K90" i="7"/>
  <c r="K68" i="7"/>
  <c r="K49" i="7"/>
  <c r="K81" i="7"/>
  <c r="K97" i="7"/>
  <c r="K34" i="7"/>
  <c r="K50" i="7"/>
  <c r="K66" i="7"/>
  <c r="K82" i="7"/>
  <c r="K98" i="7"/>
  <c r="I31" i="7"/>
  <c r="K31" i="7" s="1"/>
  <c r="I47" i="7"/>
  <c r="K47" i="7" s="1"/>
  <c r="I63" i="7"/>
  <c r="K63" i="7" s="1"/>
  <c r="I78" i="7"/>
  <c r="E23" i="6"/>
  <c r="E39" i="6"/>
  <c r="E55" i="6"/>
  <c r="E71" i="6"/>
  <c r="E87" i="6"/>
  <c r="E24" i="6"/>
  <c r="E40" i="6"/>
  <c r="E56" i="6"/>
  <c r="E72" i="6"/>
  <c r="E88" i="6"/>
  <c r="E25" i="6"/>
  <c r="E41" i="6"/>
  <c r="E57" i="6"/>
  <c r="E73" i="6"/>
  <c r="E89" i="6"/>
  <c r="E27" i="6"/>
  <c r="E43" i="6"/>
  <c r="E59" i="6"/>
  <c r="E75" i="6"/>
  <c r="E91" i="6"/>
  <c r="E28" i="6"/>
  <c r="E44" i="6"/>
  <c r="E60" i="6"/>
  <c r="E76" i="6"/>
  <c r="E92" i="6"/>
  <c r="E29" i="6"/>
  <c r="E45" i="6"/>
  <c r="E61" i="6"/>
  <c r="E77" i="6"/>
  <c r="E93" i="6"/>
  <c r="E31" i="6"/>
  <c r="E47" i="6"/>
  <c r="E63" i="6"/>
  <c r="E79" i="6"/>
  <c r="E95" i="6"/>
  <c r="E32" i="6"/>
  <c r="E48" i="6"/>
  <c r="E64" i="6"/>
  <c r="E80" i="6"/>
  <c r="E33" i="6"/>
  <c r="E49" i="6"/>
  <c r="E65" i="6"/>
  <c r="E81" i="6"/>
  <c r="E18" i="6"/>
  <c r="E34" i="6"/>
  <c r="E50" i="6"/>
  <c r="E66" i="6"/>
  <c r="E82" i="6"/>
  <c r="E20" i="6"/>
  <c r="E36" i="6"/>
  <c r="E52" i="6"/>
  <c r="E68" i="6"/>
  <c r="E84" i="6"/>
  <c r="E21" i="6"/>
  <c r="E37" i="6"/>
  <c r="E53" i="6"/>
  <c r="E69" i="6"/>
  <c r="B100" i="7"/>
  <c r="K22" i="7"/>
  <c r="J103" i="2"/>
  <c r="M11" i="6"/>
  <c r="K100" i="7" l="1"/>
  <c r="K10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6" i="2" s="1"/>
  <c r="I110" i="2" l="1"/>
  <c r="I108" i="2" s="1"/>
  <c r="I111" i="2"/>
  <c r="I10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<sst xmlns="http://schemas.openxmlformats.org/spreadsheetml/2006/main" count="3020" uniqueCount="840">
  <si>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</si>
  <si>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</si>
  <si>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</si>
  <si>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</si>
  <si>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</si>
  <si>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</si>
  <si>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</si>
  <si>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</si>
  <si>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</si>
  <si>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</si>
  <si>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</si>
  <si>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</si>
  <si>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</si>
  <si>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</si>
  <si>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</si>
  <si>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</si>
  <si>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</si>
  <si>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</si>
  <si>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</si>
  <si>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</si>
  <si>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</si>
  <si>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</si>
  <si>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</si>
  <si>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</si>
  <si>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</si>
  <si>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</si>
  <si>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</si>
  <si>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</si>
  <si>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</si>
  <si>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</si>
  <si>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</si>
  <si>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</si>
  <si>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</si>
  <si>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</si>
  <si>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</si>
  <si>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</si>
  <si>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</si>
  <si>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</si>
  <si>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</si>
  <si>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</si>
  <si>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</si>
  <si>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</si>
  <si>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</si>
  <si>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</si>
  <si>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</si>
  <si>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</si>
  <si>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</si>
  <si>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</si>
  <si>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</si>
  <si>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</si>
  <si>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</si>
  <si>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</si>
  <si>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</si>
  <si>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</si>
  <si>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</si>
  <si>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</si>
  <si>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</si>
  <si>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</si>
  <si>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</si>
  <si>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</si>
  <si>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</si>
  <si>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</si>
  <si>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</si>
  <si>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</si>
  <si>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</si>
  <si>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</si>
  <si>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</si>
  <si>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</si>
  <si>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</si>
  <si>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</si>
  <si>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</si>
  <si>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</si>
  <si>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</si>
  <si>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</si>
  <si>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</si>
  <si>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</si>
  <si>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</si>
  <si>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</si>
  <si>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</si>
  <si>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</si>
  <si>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</si>
  <si>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</si>
  <si>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</si>
  <si>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</si>
  <si>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</si>
  <si>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</si>
  <si>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</si>
  <si>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</si>
  <si>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</si>
  <si>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</si>
  <si>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</si>
  <si>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</si>
  <si>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</si>
  <si>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</si>
  <si>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</si>
  <si>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</si>
  <si>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</si>
  <si>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</si>
  <si>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</si>
  <si>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</si>
  <si>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</si>
  <si>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</si>
  <si>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</si>
  <si>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</si>
  <si>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</si>
  <si>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</si>
  <si>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</si>
  <si>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</si>
  <si>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</si>
  <si>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</si>
  <si>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</si>
  <si>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</si>
  <si>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</si>
  <si>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</si>
  <si>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</si>
  <si>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</si>
  <si>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</si>
  <si>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</si>
  <si>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</si>
  <si>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</si>
  <si>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</si>
  <si>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</si>
  <si>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</si>
  <si>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</si>
  <si>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</si>
  <si>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</si>
  <si>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</si>
  <si>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</si>
  <si>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</si>
  <si>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</si>
  <si>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</si>
  <si>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</si>
  <si>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</si>
  <si>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</si>
  <si>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</si>
  <si>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</si>
  <si>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</si>
  <si>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</si>
  <si>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</si>
  <si>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</si>
  <si>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</si>
  <si>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</si>
  <si>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</si>
  <si>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</si>
  <si>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</si>
  <si>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</si>
  <si>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</si>
  <si>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</si>
  <si>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</si>
  <si>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</si>
  <si>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</si>
  <si>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</si>
  <si>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</si>
  <si>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</si>
  <si>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</si>
  <si>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</si>
  <si>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</si>
  <si>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</si>
  <si>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</si>
  <si>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</si>
  <si>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</si>
  <si>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</si>
  <si>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</si>
  <si>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</si>
  <si>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</si>
  <si>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</si>
  <si>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</si>
  <si>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</si>
  <si>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</si>
  <si>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</si>
  <si>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</si>
  <si>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</si>
  <si>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</si>
  <si>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</si>
  <si>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</si>
  <si>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</si>
  <si>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</si>
  <si>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</si>
  <si>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</si>
  <si>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</si>
  <si>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</si>
  <si>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</si>
  <si>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</si>
  <si>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</si>
  <si>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</si>
  <si>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</si>
  <si>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</si>
  <si>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</si>
  <si>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</si>
  <si>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</si>
  <si>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</si>
  <si>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</si>
  <si>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</si>
  <si>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</si>
  <si>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</si>
  <si>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</si>
  <si>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</si>
  <si>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</si>
  <si>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</si>
  <si>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</si>
  <si>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</si>
  <si>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</si>
  <si>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</si>
  <si>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</si>
  <si>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</si>
  <si>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</si>
  <si>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</si>
  <si>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</si>
  <si>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</si>
  <si>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</si>
  <si>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</si>
  <si>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</si>
  <si>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</si>
  <si>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</si>
  <si>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</si>
  <si>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</si>
  <si>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</si>
  <si>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</si>
  <si>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</si>
  <si>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</si>
  <si>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</si>
  <si>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</si>
  <si>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</si>
  <si>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</si>
  <si>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</si>
  <si>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</si>
  <si>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</si>
  <si>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</si>
  <si>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</si>
  <si>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</si>
  <si>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</si>
  <si>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</si>
  <si>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</si>
  <si>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</si>
  <si>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</si>
  <si>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</si>
  <si>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</si>
  <si>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</si>
  <si>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</si>
  <si>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</si>
  <si>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</si>
  <si>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</si>
  <si>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</si>
  <si>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</si>
  <si>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</si>
  <si>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</si>
  <si>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</si>
  <si>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</si>
  <si>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</si>
  <si>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</si>
  <si>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</si>
  <si>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</si>
  <si>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</si>
  <si>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</si>
  <si>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</si>
  <si>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</si>
  <si>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</si>
  <si>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</si>
  <si>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</si>
  <si>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</si>
  <si>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</si>
  <si>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</si>
  <si>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</si>
  <si>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</si>
  <si>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</si>
  <si>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</si>
  <si>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</si>
  <si>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</si>
  <si>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</si>
  <si>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</si>
  <si>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</si>
  <si>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</si>
  <si>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</si>
  <si>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</si>
  <si>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</si>
  <si>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</si>
  <si>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</si>
  <si>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</si>
  <si>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</si>
  <si>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</si>
  <si>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</si>
  <si>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</si>
  <si>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</si>
  <si>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</si>
  <si>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</si>
  <si>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</si>
  <si>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</si>
  <si>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</si>
  <si>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</si>
  <si>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</si>
  <si>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</si>
  <si>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</si>
  <si>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</si>
  <si>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</si>
  <si>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</si>
  <si>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</si>
  <si>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</si>
  <si>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</si>
  <si>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</si>
  <si>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</si>
  <si>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</si>
  <si>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</si>
  <si>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</si>
  <si>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</si>
  <si>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</si>
  <si>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</si>
  <si>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</si>
  <si>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</si>
  <si>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</si>
  <si>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</si>
  <si>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</si>
  <si>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</si>
  <si>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</si>
  <si>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</si>
  <si>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</si>
  <si>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</si>
  <si>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</si>
  <si>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</si>
  <si>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</si>
  <si>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</si>
  <si>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</si>
  <si>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</si>
  <si>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</si>
  <si>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</si>
  <si>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</si>
  <si>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</si>
  <si>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</si>
  <si>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</si>
  <si>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</si>
  <si>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</si>
  <si>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</si>
  <si>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</si>
  <si>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</si>
  <si>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</si>
  <si>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</si>
  <si>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</si>
  <si>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</si>
  <si>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</si>
  <si>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</si>
  <si>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</si>
  <si>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</si>
  <si>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</si>
  <si>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</si>
  <si>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</si>
  <si>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</si>
  <si>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</si>
  <si>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</si>
  <si>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</si>
  <si>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</si>
  <si>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</si>
  <si>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</si>
  <si>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</si>
  <si>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</si>
  <si>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</si>
  <si>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</si>
  <si>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</si>
  <si>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</si>
  <si>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</si>
  <si>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</si>
  <si>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</si>
  <si>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</si>
  <si>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</si>
  <si>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</si>
  <si>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</si>
  <si>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</si>
  <si>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</si>
  <si>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</si>
  <si>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</si>
  <si>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</si>
  <si>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</si>
  <si>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</si>
  <si>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</si>
  <si>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</si>
  <si>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</si>
  <si>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</si>
  <si>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</si>
  <si>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</si>
  <si>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</si>
  <si>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</si>
  <si>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</si>
  <si>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</si>
  <si>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</si>
  <si>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</si>
  <si>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</si>
  <si>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</si>
  <si>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</si>
  <si>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</si>
  <si>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</si>
  <si>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</si>
  <si>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</si>
  <si>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</si>
  <si>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</si>
  <si>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</si>
  <si>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</si>
  <si>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</si>
  <si>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</si>
  <si>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</si>
  <si>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</si>
  <si>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</si>
  <si>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</si>
  <si>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</si>
  <si>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</si>
  <si>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</si>
  <si>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</si>
  <si>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</si>
  <si>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</si>
  <si>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</si>
  <si>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</si>
  <si>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</si>
  <si>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</si>
  <si>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</si>
  <si>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</si>
  <si>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</si>
  <si>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</si>
  <si>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</si>
  <si>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</si>
  <si>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</si>
  <si>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</si>
  <si>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</si>
  <si>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</si>
  <si>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</si>
  <si>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</si>
  <si>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</si>
  <si>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</si>
  <si>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</si>
  <si>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</si>
  <si>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</si>
  <si>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</si>
  <si>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</si>
  <si>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</si>
  <si>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</si>
  <si>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</si>
  <si>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</si>
  <si>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</si>
  <si>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</si>
  <si>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</si>
  <si>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</si>
  <si>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</si>
  <si>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</si>
  <si>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</si>
  <si>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</si>
  <si>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</si>
  <si>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</si>
  <si>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</si>
  <si>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</si>
  <si>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</si>
  <si>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</si>
  <si>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</si>
  <si>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</si>
  <si>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</si>
  <si>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</si>
  <si>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</si>
  <si>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</si>
  <si>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</si>
  <si>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</si>
  <si>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</si>
  <si>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</si>
  <si>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</si>
  <si>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</si>
  <si>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</si>
  <si>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</si>
  <si>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</si>
  <si>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</si>
  <si>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</si>
  <si>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</si>
  <si>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</si>
  <si>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</si>
  <si>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</si>
  <si>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</si>
  <si>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</si>
  <si>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</si>
  <si>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</si>
  <si>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</si>
  <si>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</si>
  <si>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</si>
  <si>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</si>
  <si>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</si>
  <si>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</si>
  <si>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</si>
  <si>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</si>
  <si>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</si>
  <si>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</si>
  <si>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</si>
  <si>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</si>
  <si>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</si>
  <si>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</si>
  <si>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</si>
  <si>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</si>
  <si>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</si>
  <si>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</si>
  <si>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</si>
  <si>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</si>
  <si>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</si>
  <si>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</si>
  <si>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</si>
  <si>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</si>
  <si>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</si>
  <si>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</si>
  <si>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</si>
  <si>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</si>
  <si>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</si>
  <si>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</si>
  <si>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</si>
  <si>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</si>
  <si>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</si>
  <si>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</si>
  <si>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</si>
  <si>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</si>
  <si>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</si>
  <si>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</si>
  <si>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</si>
  <si>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</si>
  <si>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</si>
  <si>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</si>
  <si>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</si>
  <si>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</si>
  <si>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</si>
  <si>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</si>
  <si>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</si>
  <si>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</si>
  <si>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</si>
  <si>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</si>
  <si>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</si>
  <si>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</si>
  <si>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</si>
  <si>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</si>
  <si>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</si>
  <si>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</si>
  <si>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</si>
  <si>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</si>
  <si>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</si>
  <si>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</si>
  <si>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</si>
  <si>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</si>
  <si>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</si>
  <si>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</si>
  <si>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</si>
  <si>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</si>
  <si>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</si>
  <si>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</si>
  <si>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</si>
  <si>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</si>
  <si>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</si>
  <si>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</si>
  <si>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</si>
  <si>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</si>
  <si>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</si>
  <si>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</si>
  <si>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</si>
  <si>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</si>
  <si>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</si>
  <si>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</si>
  <si>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</si>
  <si>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</si>
  <si>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</si>
  <si>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</si>
  <si>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</si>
  <si>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</si>
  <si>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</si>
  <si>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</si>
  <si>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</si>
  <si>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</si>
  <si>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</si>
  <si>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</si>
  <si>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</si>
  <si>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</si>
  <si>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</si>
  <si>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</si>
  <si>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</si>
  <si>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</si>
  <si>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</si>
  <si>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</si>
  <si>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</si>
  <si>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</si>
  <si>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</si>
  <si>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</si>
  <si>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</si>
  <si>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</si>
  <si>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</si>
  <si>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</si>
  <si>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</si>
  <si>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</si>
  <si>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</si>
  <si>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</si>
  <si>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</si>
  <si>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</si>
  <si>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</si>
  <si>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</si>
  <si>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</si>
  <si>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</si>
  <si>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</si>
  <si>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</si>
  <si>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</si>
  <si>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</si>
  <si>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</si>
  <si>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</si>
  <si>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</si>
  <si>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</si>
  <si>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</si>
  <si>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</si>
  <si>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</si>
  <si>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</si>
  <si>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</si>
  <si>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</si>
  <si>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</si>
  <si>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</si>
  <si>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</si>
  <si>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</si>
  <si>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</si>
  <si>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</si>
  <si>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</si>
  <si>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</si>
  <si>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</si>
  <si>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</si>
  <si>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</si>
  <si>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</si>
  <si>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</si>
  <si>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</si>
  <si>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</si>
  <si>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</si>
  <si>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</si>
  <si>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</si>
  <si>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</si>
  <si>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</si>
  <si>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</si>
  <si>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</si>
  <si>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</si>
  <si>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</si>
  <si>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</si>
  <si>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</si>
  <si>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</si>
  <si>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</si>
  <si>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</si>
  <si>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</si>
  <si>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</si>
  <si>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</si>
  <si>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</si>
  <si>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</si>
  <si>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</si>
  <si>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</si>
  <si>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</si>
  <si>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</si>
  <si>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</si>
  <si>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</si>
  <si>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</si>
  <si>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</si>
  <si>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</si>
  <si>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</si>
  <si>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</si>
  <si>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</si>
  <si>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</si>
  <si>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</si>
  <si>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</si>
  <si>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</si>
  <si>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</si>
  <si>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</si>
  <si>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</si>
  <si>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</si>
  <si>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</si>
  <si>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</si>
  <si>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</si>
  <si>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</si>
  <si>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</si>
  <si>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</si>
  <si>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</si>
  <si>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</si>
  <si>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</si>
  <si>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</si>
  <si>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</si>
  <si>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</si>
  <si>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</si>
  <si>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</si>
  <si>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</si>
  <si>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</si>
  <si>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</si>
  <si>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</si>
  <si>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</si>
  <si>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</si>
  <si>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</si>
  <si>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</si>
  <si>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</si>
  <si>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</si>
  <si>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</si>
  <si>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</si>
  <si>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</si>
  <si>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</si>
  <si>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</si>
  <si>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</si>
  <si>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</si>
  <si>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</si>
  <si>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</si>
  <si>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</si>
  <si>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</si>
  <si>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</si>
  <si>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</si>
  <si>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</si>
  <si>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</si>
  <si>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</si>
  <si>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</si>
  <si>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</si>
  <si>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</si>
  <si>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</si>
  <si>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</si>
  <si>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</si>
  <si>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</si>
  <si>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</si>
  <si>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</si>
  <si>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</si>
  <si>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</si>
  <si>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</si>
  <si>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</si>
  <si>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</si>
  <si>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</si>
  <si>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</si>
  <si>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</si>
  <si>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</si>
  <si>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</si>
  <si>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</si>
  <si>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</si>
  <si>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</si>
  <si>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</si>
  <si>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</si>
  <si>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ALBEVB</t>
  </si>
  <si>
    <t>Flexible acrylic labret, 16g (1.2mm) with 3mm UV ball</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</si>
  <si>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</si>
  <si>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</si>
  <si>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</si>
  <si>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</si>
  <si>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</si>
  <si>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</si>
  <si>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</si>
  <si>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316L steel Industrial barbell, 14g (1.6mm) with two 5mm balls</t>
  </si>
  <si>
    <t>BCR14M</t>
  </si>
  <si>
    <t>Surgical steel ball closure ring, 14g (1.6mm) with a 5mm ball</t>
  </si>
  <si>
    <t>BCR16</t>
  </si>
  <si>
    <t>316L Surgical steel ball closure ring, 16g (1.2mm) with a 3mm ball</t>
  </si>
  <si>
    <t>BCR16G</t>
  </si>
  <si>
    <t>316L Surgical steel ball closure ring, 16g (1.2mm) with a 4mm ball</t>
  </si>
  <si>
    <t>BCRT18</t>
  </si>
  <si>
    <t>Black PVD plated surgical steel ball closure ring, 18g (1mm) with 3mm ball</t>
  </si>
  <si>
    <t>BCRTG</t>
  </si>
  <si>
    <t>Anodized ball closure ring, 14g (1.6mm) with a 6mm ball</t>
  </si>
  <si>
    <t>BCRTTE</t>
  </si>
  <si>
    <t>Rose gold PVD plated surgical steel ball closure ring, 16g (1.2mm) with 3mm ball</t>
  </si>
  <si>
    <t>316L steel belly banana, 14g (1.6m) with a 8mm and a 5mm bezel set jewel ball using original Czech Preciosa crystals.</t>
  </si>
  <si>
    <t>BNEBIN</t>
  </si>
  <si>
    <t>Surgical steel eyebrow banana, 16g (1.2mm) with two internally threaded 3mm balls</t>
  </si>
  <si>
    <t>BNET20B</t>
  </si>
  <si>
    <t>Anodized surgical steel eyebrow banana, 20g (0.8mm) with two 3mm balls</t>
  </si>
  <si>
    <t>BNET20CN</t>
  </si>
  <si>
    <t>Anodized surgical steel eyebrow banana, 20g (0.8mm) with two 3mm cones</t>
  </si>
  <si>
    <t>BNT2DI</t>
  </si>
  <si>
    <t>Anodized 316L steel eyebrow banana, 16g (1.2mm) with two 3mm dice</t>
  </si>
  <si>
    <t>BNTG</t>
  </si>
  <si>
    <t>Anodized 316L steel belly banana, 14g (1.6mm) with 5 &amp; 8mm balls</t>
  </si>
  <si>
    <t>CB18B3</t>
  </si>
  <si>
    <t>Surgical steel circular barbell, 18g (1mm) with two 3mm balls</t>
  </si>
  <si>
    <t>CB18CN3</t>
  </si>
  <si>
    <t>Surgical steel circular barbell, 18g (1mm) with two 3mm cones</t>
  </si>
  <si>
    <t>CBETCN</t>
  </si>
  <si>
    <t>Premium PVD plated surgical steel circular barbell, 16g (1.2mm) with two 3mm cones</t>
  </si>
  <si>
    <t>CBT18B3</t>
  </si>
  <si>
    <t>PVD plated surgical steel circular barbell 18g (1mm) with two 3mm balls</t>
  </si>
  <si>
    <t>CBT20CN</t>
  </si>
  <si>
    <t>PVD plated surgical steel circular barbell 20g (0.8mm) with two 3mm cones</t>
  </si>
  <si>
    <t>DPG</t>
  </si>
  <si>
    <t>Gauge: 8mm</t>
  </si>
  <si>
    <t>DTTPG</t>
  </si>
  <si>
    <t>Rose gold PVD plated surgical steel double flared flesh tunnel</t>
  </si>
  <si>
    <t>EBRT</t>
  </si>
  <si>
    <t>FBNEVB</t>
  </si>
  <si>
    <t>Bioflex eyebrow banana, 16g (1.2mm) with two 3mm balls</t>
  </si>
  <si>
    <t>FBNEVCN</t>
  </si>
  <si>
    <t>Bioflex eyebrow banana, 16g (1.2mm) with two 3mm cones</t>
  </si>
  <si>
    <t>FTSI</t>
  </si>
  <si>
    <t>Gauge: 16mm</t>
  </si>
  <si>
    <t>Silicone double flared flesh tunnel</t>
  </si>
  <si>
    <t>LBIB</t>
  </si>
  <si>
    <t>Bio flexible labret, 16g (1.2mm) with a 3mm push in steel ball</t>
  </si>
  <si>
    <t>LBIRC</t>
  </si>
  <si>
    <t>Surgical steel internally threaded labret, 16g (1.2mm) with bezel set jewel flat head sized 1.5mm to 4mm for triple tragus piercings</t>
  </si>
  <si>
    <t>LBIVB3</t>
  </si>
  <si>
    <t>Bio flexible labret, 16g (1.2mm) with a push in 3mm acrylic UV ball</t>
  </si>
  <si>
    <t>LBTB3</t>
  </si>
  <si>
    <t>Premium PVD plated surgical steel labret, 16g (1.2mm) with a 3mm ball</t>
  </si>
  <si>
    <t>LBTCN4S</t>
  </si>
  <si>
    <t>Anodized surgical steel labret, 16g (1.2mm) with a 4mm cone</t>
  </si>
  <si>
    <t>NSTC</t>
  </si>
  <si>
    <t>Anodized surgical steel nose screw, 20g (0.8mm) with 2mm round crystal tops</t>
  </si>
  <si>
    <t>SEGHT14</t>
  </si>
  <si>
    <t>PVD plated surgical steel hinged segment ring, 14g (1.6mm)</t>
  </si>
  <si>
    <t>SPB3</t>
  </si>
  <si>
    <t>Surgical steel spiral twister - 14g (1.6mm) with two 3mm balls</t>
  </si>
  <si>
    <t>SPT20CN</t>
  </si>
  <si>
    <t>Anodized surgical steel eyebrow spiral, 20g (0.8mm) with two 3mm cones</t>
  </si>
  <si>
    <t>STHP</t>
  </si>
  <si>
    <t>PVD plated internally threaded surgical steel double flare flesh tunnel</t>
  </si>
  <si>
    <t>UBBEB</t>
  </si>
  <si>
    <t>Titanium G23 eyebrow barbell, 16g (1.2mm) with two 3mm balls</t>
  </si>
  <si>
    <t>UBBEBIN</t>
  </si>
  <si>
    <t>Titanium G23 eyebrow barbell, 1.2mm (16g) with two internally threaded 3mm balls</t>
  </si>
  <si>
    <t>UBNEB</t>
  </si>
  <si>
    <t>Titanium G23 eyebrow banana, 16g (1.2mm) with two 3mm balls</t>
  </si>
  <si>
    <t>UBNEBIN</t>
  </si>
  <si>
    <t>Titanium G23 internally threaded banana, 1.2mm (16g) with two 3mm balls</t>
  </si>
  <si>
    <t>UCBEB</t>
  </si>
  <si>
    <t>Titanium G23 circular barbell, 16g (1.2mm) with two 3mm balls</t>
  </si>
  <si>
    <t>UTLBCN4S</t>
  </si>
  <si>
    <t>Color: Green</t>
  </si>
  <si>
    <t>Anodized titanium G23 labret, 16g (1.2mm) with a 4mm cone</t>
  </si>
  <si>
    <t>XALB16G</t>
  </si>
  <si>
    <t>Pack of 10 pcs. of Flexible acrylic labret with external threading, 16g (1.2mm)</t>
  </si>
  <si>
    <t>XBAL3</t>
  </si>
  <si>
    <t>Pack of 10 pcs. of 3mm high polished surgical steel balls with 1.2mm threading (16g)</t>
  </si>
  <si>
    <t>XCON3</t>
  </si>
  <si>
    <t>Pack of 10 pcs. of 3mm high polished surgical steel cones with threading 1.2mm (16g)</t>
  </si>
  <si>
    <t>XJB4</t>
  </si>
  <si>
    <t>Pack of 10 pcs. of 4mm high polished surgical steel balls with bezel set crystal and with 1.6mm (14g) threading</t>
  </si>
  <si>
    <t>XUVB4S</t>
  </si>
  <si>
    <t>Color: Red</t>
  </si>
  <si>
    <t>Set of 10 pcs. of 4mm acrylic UV balls with 16g (1.2mm) threading</t>
  </si>
  <si>
    <t>XUVCN4</t>
  </si>
  <si>
    <t>Set of 10 pcs. of 4mm acrylic UV cones with 14g (1.6mm) threading</t>
  </si>
  <si>
    <t>BBINDX14A</t>
  </si>
  <si>
    <t>DPG0</t>
  </si>
  <si>
    <t>DTTPG0</t>
  </si>
  <si>
    <t>FTSI5/8</t>
  </si>
  <si>
    <t>LBIRC3</t>
  </si>
  <si>
    <t>STHP0</t>
  </si>
  <si>
    <t>UBBEB16S3</t>
  </si>
  <si>
    <t>Seven Thousand Six Hundred Nine and 06 cents THB</t>
  </si>
  <si>
    <t>High polished surgical steel double flared flesh tunnel - size 12g to 2'' (2mm - 52mm)</t>
  </si>
  <si>
    <t>Bio flexible eyebrow retainer, 16g (1.2mm) - length 1/4'' to 1/2'' (6mm to 12mm)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</si>
  <si>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</si>
  <si>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</si>
  <si>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</si>
  <si>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</si>
  <si>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</si>
  <si>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</si>
  <si>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Four Thousand One Hundred and Forty Five and 80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</si>
</sst>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1">
    <cellStyle name="Comma 2" xfId="7" xr:uid="{2CF737A5-E61B-4803-AAAE-079FFB862D9D}"/>
    <cellStyle name="Comma 2 2" xfId="4430" xr:uid="{E26F9474-44CF-47FD-9D2D-8C412989EB99}"/>
    <cellStyle name="Comma 2 2 2" xfId="4755" xr:uid="{18B7DA78-E52A-4B45-B14A-69128023E5EB}"/>
    <cellStyle name="Comma 2 2 2 2" xfId="5326" xr:uid="{48E023D1-39F6-466B-B276-A3540279C692}"/>
    <cellStyle name="Comma 2 2 3" xfId="4591" xr:uid="{362DFA46-E221-463C-BDE1-05FF70C8E6B0}"/>
    <cellStyle name="Comma 2 2 4" xfId="5352" xr:uid="{5F5A841F-EBAE-47E0-B45A-A8C8F402721E}"/>
    <cellStyle name="Comma 2 2 5" xfId="5366" xr:uid="{F5749859-164B-49D5-954C-59CC84F6C8F7}"/>
    <cellStyle name="Comma 3" xfId="4318" xr:uid="{CF9DD410-BCD3-4415-A9E0-1289D0A6CFD5}"/>
    <cellStyle name="Comma 3 2" xfId="4432" xr:uid="{03A4F080-1BC4-4C31-9298-D10D572E700E}"/>
    <cellStyle name="Comma 3 2 2" xfId="4756" xr:uid="{B03DDCBD-3FF0-43F7-8336-6263E9948551}"/>
    <cellStyle name="Comma 3 2 2 2" xfId="5327" xr:uid="{6444EC43-5CB7-4A39-BD85-4656B5C6804D}"/>
    <cellStyle name="Comma 3 2 3" xfId="5325" xr:uid="{97C50FFE-EF71-4DC9-A4C0-21CABFDA5A28}"/>
    <cellStyle name="Comma 3 2 4" xfId="5353" xr:uid="{3F705D38-A6F5-45AF-A6CA-7757D3FA5814}"/>
    <cellStyle name="Comma 3 2 5" xfId="5367" xr:uid="{3EE605DE-7DDB-44E5-8200-B6398C7B191D}"/>
    <cellStyle name="Currency 10" xfId="8" xr:uid="{B160F223-B6E2-4FF6-95E9-BD772CC288B9}"/>
    <cellStyle name="Currency 10 2" xfId="9" xr:uid="{EEFFD2EF-CB8D-49F1-9D55-A5EC5DF7E571}"/>
    <cellStyle name="Currency 10 2 2" xfId="203" xr:uid="{44321A07-76B2-4864-BF40-59C3B1B89650}"/>
    <cellStyle name="Currency 10 2 2 2" xfId="4616" xr:uid="{96192E47-B679-4445-A1D4-5A87EDE1E2B9}"/>
    <cellStyle name="Currency 10 2 3" xfId="4511" xr:uid="{1591B107-0CC9-4ABF-80F2-B11B99A4114C}"/>
    <cellStyle name="Currency 10 3" xfId="10" xr:uid="{A209C0E7-7F5B-48DC-8176-ED04393C3E4F}"/>
    <cellStyle name="Currency 10 3 2" xfId="204" xr:uid="{130EECDF-094D-4C8B-97B0-364EC182C858}"/>
    <cellStyle name="Currency 10 3 2 2" xfId="4617" xr:uid="{A143CC58-AF77-463D-8138-159AF2604A20}"/>
    <cellStyle name="Currency 10 3 3" xfId="4512" xr:uid="{FC4A2D4B-A91A-4333-BC94-6075229D9039}"/>
    <cellStyle name="Currency 10 4" xfId="205" xr:uid="{61895356-FEBE-4726-9918-A41B522019CB}"/>
    <cellStyle name="Currency 10 4 2" xfId="4618" xr:uid="{435C013A-6D42-45A3-A5DA-8FBB424E89DA}"/>
    <cellStyle name="Currency 10 5" xfId="4437" xr:uid="{31031AB2-B2E0-4056-B977-A214EE00F527}"/>
    <cellStyle name="Currency 10 6" xfId="4510" xr:uid="{30757120-21B6-4B11-8F8A-23A4870C62DA}"/>
    <cellStyle name="Currency 11" xfId="11" xr:uid="{D2FA10E2-418F-4F6B-A396-BE57A54EB80D}"/>
    <cellStyle name="Currency 11 2" xfId="12" xr:uid="{8A51DAC7-A406-4849-B84F-A9C609B67760}"/>
    <cellStyle name="Currency 11 2 2" xfId="206" xr:uid="{87B5441B-4AA9-44AF-A213-38A97C1F6538}"/>
    <cellStyle name="Currency 11 2 2 2" xfId="4619" xr:uid="{E69B8610-8F59-431D-8D82-6C2E1A0DFF91}"/>
    <cellStyle name="Currency 11 2 3" xfId="4514" xr:uid="{71104635-A71A-46C5-B42E-5045E5DB0F6A}"/>
    <cellStyle name="Currency 11 3" xfId="13" xr:uid="{3D42C689-E517-4762-80EB-3D44334C6CE4}"/>
    <cellStyle name="Currency 11 3 2" xfId="207" xr:uid="{D5575F63-CBFA-4224-A10E-0351793D4EBE}"/>
    <cellStyle name="Currency 11 3 2 2" xfId="4620" xr:uid="{389A93D5-730B-4780-8D35-0BB82EB0F73F}"/>
    <cellStyle name="Currency 11 3 3" xfId="4515" xr:uid="{384DD083-AB30-4310-A9D9-61979CD61DCE}"/>
    <cellStyle name="Currency 11 4" xfId="208" xr:uid="{47E006CC-1901-46A5-8E2D-73A44CE17B1D}"/>
    <cellStyle name="Currency 11 4 2" xfId="4621" xr:uid="{94930C71-B025-43C0-A998-929898A2C4B8}"/>
    <cellStyle name="Currency 11 5" xfId="4319" xr:uid="{0DF14DD8-2C15-4E0D-B86C-791458BC349F}"/>
    <cellStyle name="Currency 11 5 2" xfId="4438" xr:uid="{9BAF97F8-CD35-4951-89EB-A4029EEFF9BE}"/>
    <cellStyle name="Currency 11 5 3" xfId="4720" xr:uid="{5738DA5D-7AEB-4F92-A057-BECD9D085EF6}"/>
    <cellStyle name="Currency 11 5 3 2" xfId="5315" xr:uid="{B9BFC6AC-F11B-4D59-9F85-E790CFD624F8}"/>
    <cellStyle name="Currency 11 5 3 3" xfId="4757" xr:uid="{3121FEE7-867D-408B-9BFA-428DCC6C718B}"/>
    <cellStyle name="Currency 11 5 4" xfId="4697" xr:uid="{43E68798-9DCA-41F2-92DC-E985ED4554F2}"/>
    <cellStyle name="Currency 11 6" xfId="4513" xr:uid="{500C20CD-84D5-4A9A-AEE5-60D8A861DC93}"/>
    <cellStyle name="Currency 12" xfId="14" xr:uid="{14E3D5EB-68C6-4E7E-9685-22D74750ED8A}"/>
    <cellStyle name="Currency 12 2" xfId="15" xr:uid="{4864BC30-5E96-41BF-AC66-C3633A14CD29}"/>
    <cellStyle name="Currency 12 2 2" xfId="209" xr:uid="{9255FA8E-E4D9-40C0-92D7-3F0C205E36D0}"/>
    <cellStyle name="Currency 12 2 2 2" xfId="4622" xr:uid="{A158677D-7E41-4E9A-826B-FE18DAFB0E57}"/>
    <cellStyle name="Currency 12 2 3" xfId="4517" xr:uid="{B867097B-8208-497D-8CDB-0F7FC9A406C7}"/>
    <cellStyle name="Currency 12 3" xfId="210" xr:uid="{10A98FD2-7D2F-4C57-8E8F-2FAFEA828886}"/>
    <cellStyle name="Currency 12 3 2" xfId="4623" xr:uid="{D4BD97F0-20E5-420F-97BF-518C0E7F3939}"/>
    <cellStyle name="Currency 12 4" xfId="4516" xr:uid="{F1AEC9AA-B960-401B-A7BC-D08D3D158119}"/>
    <cellStyle name="Currency 13" xfId="16" xr:uid="{2F1BFAC5-7D88-4002-8210-CBC231453DA4}"/>
    <cellStyle name="Currency 13 2" xfId="4321" xr:uid="{C24516BC-9C5E-406C-9C21-4039E364606A}"/>
    <cellStyle name="Currency 13 3" xfId="4322" xr:uid="{4CE0025C-58A3-484D-8800-1D6E6467786C}"/>
    <cellStyle name="Currency 13 3 2" xfId="4759" xr:uid="{D732D80F-AE1F-4D93-BB0E-F8E228CBC08A}"/>
    <cellStyle name="Currency 13 4" xfId="4320" xr:uid="{98D890EB-462E-4611-B749-6976EC393A10}"/>
    <cellStyle name="Currency 13 5" xfId="4758" xr:uid="{91BCFAA5-AD78-4917-8E2C-99330BC879E2}"/>
    <cellStyle name="Currency 14" xfId="17" xr:uid="{43758876-7331-4497-9E2A-742E8E1F12A3}"/>
    <cellStyle name="Currency 14 2" xfId="211" xr:uid="{42A57CE0-DEC2-4D6A-89FE-7C2540424A58}"/>
    <cellStyle name="Currency 14 2 2" xfId="4624" xr:uid="{51B45EEF-BFA3-48FC-855F-77D11810C22E}"/>
    <cellStyle name="Currency 14 3" xfId="4518" xr:uid="{DE813F92-A23F-4077-AA9B-9B3C5B6EB553}"/>
    <cellStyle name="Currency 15" xfId="4414" xr:uid="{8A55B944-C4EA-431C-9EED-A0663EA560E5}"/>
    <cellStyle name="Currency 15 2" xfId="5358" xr:uid="{EBB1CCCB-918A-4492-9195-57CB27E93847}"/>
    <cellStyle name="Currency 17" xfId="4323" xr:uid="{3769C677-809E-4DC2-ABBF-364EBFDD54B8}"/>
    <cellStyle name="Currency 2" xfId="18" xr:uid="{6FD5B778-8D2A-48B5-9982-E59E9B59474E}"/>
    <cellStyle name="Currency 2 2" xfId="19" xr:uid="{E1D898A1-0141-427B-B38A-A38F0355F928}"/>
    <cellStyle name="Currency 2 2 2" xfId="20" xr:uid="{4340DCCD-65CE-432E-BE88-9E1D3800E4CA}"/>
    <cellStyle name="Currency 2 2 2 2" xfId="21" xr:uid="{985238EE-8D36-4581-916F-ED7E462DF348}"/>
    <cellStyle name="Currency 2 2 2 2 2" xfId="4760" xr:uid="{60CB5CC6-DF47-4D10-BCBC-85946F2F97E2}"/>
    <cellStyle name="Currency 2 2 2 3" xfId="22" xr:uid="{BC7B3C79-C9EF-465D-BC90-D0D8A23B2364}"/>
    <cellStyle name="Currency 2 2 2 3 2" xfId="212" xr:uid="{0BEB5DAC-53C0-4FDB-8970-FD95BE7BF414}"/>
    <cellStyle name="Currency 2 2 2 3 2 2" xfId="4625" xr:uid="{25FD404E-FC7D-4266-BAF2-7E23009BBB0D}"/>
    <cellStyle name="Currency 2 2 2 3 3" xfId="4521" xr:uid="{A50671E3-4EB4-4EE8-A274-73E1A2279556}"/>
    <cellStyle name="Currency 2 2 2 4" xfId="213" xr:uid="{905EEC6B-D65F-45B6-A376-3AD215626B68}"/>
    <cellStyle name="Currency 2 2 2 4 2" xfId="4626" xr:uid="{87D9C375-5313-4CCC-93A2-5341A590C4EE}"/>
    <cellStyle name="Currency 2 2 2 5" xfId="4520" xr:uid="{D0952D4C-2E5A-4277-8B7E-1ED1991F55AA}"/>
    <cellStyle name="Currency 2 2 3" xfId="214" xr:uid="{523C445A-4C1F-4730-A70C-89DAC665D5E0}"/>
    <cellStyle name="Currency 2 2 3 2" xfId="4627" xr:uid="{F24538E4-54B4-408C-81DB-29DD4F219AF5}"/>
    <cellStyle name="Currency 2 2 4" xfId="4519" xr:uid="{604FDBE9-2F14-4E6A-ADF1-AB07BD39F562}"/>
    <cellStyle name="Currency 2 3" xfId="23" xr:uid="{79FEF4FB-635A-46E7-8599-80D365480887}"/>
    <cellStyle name="Currency 2 3 2" xfId="215" xr:uid="{F8AABE09-D397-4771-98A3-D09F751ACCF7}"/>
    <cellStyle name="Currency 2 3 2 2" xfId="4628" xr:uid="{6DF9EC18-E6F4-48AD-A0AE-F2E180BD97BF}"/>
    <cellStyle name="Currency 2 3 3" xfId="4522" xr:uid="{6152CE1E-1F97-4DF6-BBC6-FE45E1A0C8AC}"/>
    <cellStyle name="Currency 2 4" xfId="216" xr:uid="{39FBAB90-1C4C-4141-8C06-9CD43FA635F8}"/>
    <cellStyle name="Currency 2 4 2" xfId="217" xr:uid="{E7C9640C-E962-4C0B-AD9F-E5C9D79D351B}"/>
    <cellStyle name="Currency 2 5" xfId="218" xr:uid="{A724C346-8FC8-48CF-A277-F93CEDCF03EC}"/>
    <cellStyle name="Currency 2 5 2" xfId="219" xr:uid="{86408352-9314-487E-84BD-64F3256DE116}"/>
    <cellStyle name="Currency 2 6" xfId="220" xr:uid="{BF9B36ED-869F-4BB8-A832-F168482507E4}"/>
    <cellStyle name="Currency 3" xfId="24" xr:uid="{C68B270C-B1AE-4313-8F9A-3051448A886E}"/>
    <cellStyle name="Currency 3 2" xfId="25" xr:uid="{44BA4FBF-5760-449B-A96F-104667535CF4}"/>
    <cellStyle name="Currency 3 2 2" xfId="221" xr:uid="{499A8596-1069-42B1-A7AB-F32651C131E7}"/>
    <cellStyle name="Currency 3 2 2 2" xfId="4629" xr:uid="{55F83839-923C-4373-817A-C2BA31207F0E}"/>
    <cellStyle name="Currency 3 2 3" xfId="4524" xr:uid="{1FD07736-DCDB-4E02-A256-E7BF03C9D1C4}"/>
    <cellStyle name="Currency 3 3" xfId="26" xr:uid="{8379846C-43E8-4732-9410-73A5578E8576}"/>
    <cellStyle name="Currency 3 3 2" xfId="222" xr:uid="{9D1E9DEF-9B18-4470-B37F-D8E7E46933D3}"/>
    <cellStyle name="Currency 3 3 2 2" xfId="4630" xr:uid="{67FAAE6D-B9CB-4D60-8A0B-53D601B36F14}"/>
    <cellStyle name="Currency 3 3 3" xfId="4525" xr:uid="{A36387F8-6753-41F8-8E4C-E5068161D9D2}"/>
    <cellStyle name="Currency 3 4" xfId="27" xr:uid="{E4C34F46-391E-416D-95C4-A9CE2FC5C98F}"/>
    <cellStyle name="Currency 3 4 2" xfId="223" xr:uid="{CD8048A7-5210-4ECE-A011-CE373685FD49}"/>
    <cellStyle name="Currency 3 4 2 2" xfId="4631" xr:uid="{7C569C7D-52BE-4034-A295-29091151DF6A}"/>
    <cellStyle name="Currency 3 4 3" xfId="4526" xr:uid="{E4023831-6ED7-43FD-A4D1-7B6D136F2C52}"/>
    <cellStyle name="Currency 3 5" xfId="224" xr:uid="{CFA22427-65D7-480A-82E4-6CB449A495D8}"/>
    <cellStyle name="Currency 3 5 2" xfId="4632" xr:uid="{3265B160-436F-491C-9F0C-DFCED1BF5650}"/>
    <cellStyle name="Currency 3 6" xfId="4523" xr:uid="{3E6C31A5-4AA7-43CD-BE6C-B159D5F2B010}"/>
    <cellStyle name="Currency 4" xfId="28" xr:uid="{ECC2EA52-35DA-4FD4-85ED-2392E7AFE127}"/>
    <cellStyle name="Currency 4 2" xfId="29" xr:uid="{C6D49B6B-0CB0-456B-80BC-91D02A5FD255}"/>
    <cellStyle name="Currency 4 2 2" xfId="225" xr:uid="{5E020007-F513-4676-9314-EAC01FBF4981}"/>
    <cellStyle name="Currency 4 2 2 2" xfId="4633" xr:uid="{9B7938DC-33BE-47D1-A4B0-D488B4DC6999}"/>
    <cellStyle name="Currency 4 2 3" xfId="4528" xr:uid="{7620E146-C62C-467E-A38E-36A2A295E014}"/>
    <cellStyle name="Currency 4 3" xfId="30" xr:uid="{95351209-FB3B-4F23-9BC3-5B1394C34841}"/>
    <cellStyle name="Currency 4 3 2" xfId="226" xr:uid="{EB4EF9C6-E809-4CA3-9D81-9A11891F3E68}"/>
    <cellStyle name="Currency 4 3 2 2" xfId="4634" xr:uid="{D1F21D38-3D4D-46E4-82F7-398CE88E0E63}"/>
    <cellStyle name="Currency 4 3 3" xfId="4529" xr:uid="{67ACF81F-41DD-4AFA-886C-698B1B06D487}"/>
    <cellStyle name="Currency 4 4" xfId="227" xr:uid="{9F9148EC-AF44-43B4-8792-AE664F566AC7}"/>
    <cellStyle name="Currency 4 4 2" xfId="4635" xr:uid="{C96D035A-5ADA-4361-BF13-6301F993F9D6}"/>
    <cellStyle name="Currency 4 5" xfId="4324" xr:uid="{33067203-977C-44AD-82FE-CE8957DB0021}"/>
    <cellStyle name="Currency 4 5 2" xfId="4439" xr:uid="{0A74CD01-2A48-4E0E-A3AF-6CE1519C2DCF}"/>
    <cellStyle name="Currency 4 5 3" xfId="4721" xr:uid="{7EA86C6B-D7C0-44C8-8822-E6CA40BA4DC2}"/>
    <cellStyle name="Currency 4 5 3 2" xfId="5316" xr:uid="{A7E22866-A710-4048-BC8B-C7071579C573}"/>
    <cellStyle name="Currency 4 5 3 3" xfId="4761" xr:uid="{9FCDC0BC-7DE8-4839-B645-C30899E5B437}"/>
    <cellStyle name="Currency 4 5 4" xfId="4698" xr:uid="{2D1407A1-72FB-40D6-91E7-C31199381DF1}"/>
    <cellStyle name="Currency 4 6" xfId="4527" xr:uid="{42767252-9085-48AC-AF7A-3431D200FDBE}"/>
    <cellStyle name="Currency 5" xfId="31" xr:uid="{35A5FF22-0A54-45FC-A4EC-AE86CD61B3F7}"/>
    <cellStyle name="Currency 5 2" xfId="32" xr:uid="{3110360C-C156-4F53-81B4-E3C3CA9DD8F7}"/>
    <cellStyle name="Currency 5 2 2" xfId="228" xr:uid="{84D95EBF-F7B7-4359-8671-B583BEDF84A2}"/>
    <cellStyle name="Currency 5 2 2 2" xfId="4636" xr:uid="{781182EC-6F89-401A-8891-2E91F8611D96}"/>
    <cellStyle name="Currency 5 2 3" xfId="4530" xr:uid="{B329645F-6D0A-430A-A071-13A38965A20C}"/>
    <cellStyle name="Currency 5 3" xfId="4325" xr:uid="{03DBB275-9707-4C74-9419-EA5F0AF09456}"/>
    <cellStyle name="Currency 5 3 2" xfId="4440" xr:uid="{16A36133-8E04-4015-9185-BA828CE9B015}"/>
    <cellStyle name="Currency 5 3 2 2" xfId="5306" xr:uid="{86F7E4F9-FBB4-49AE-B28A-58F6D2111558}"/>
    <cellStyle name="Currency 5 3 2 3" xfId="4763" xr:uid="{6B1A7546-AA02-45A8-B299-9216AD5EBC4B}"/>
    <cellStyle name="Currency 5 4" xfId="4762" xr:uid="{37E7D468-E129-491C-8CA5-BF8A4DDA84E1}"/>
    <cellStyle name="Currency 6" xfId="33" xr:uid="{CD2EFA87-C7A1-46A5-9B3A-FF6D80CBBC9E}"/>
    <cellStyle name="Currency 6 2" xfId="229" xr:uid="{6CDBA281-3CB5-4884-A43B-3EDEB4F0B8C4}"/>
    <cellStyle name="Currency 6 2 2" xfId="4637" xr:uid="{6667A121-A23E-4BAB-9A59-1216696F6FA0}"/>
    <cellStyle name="Currency 6 3" xfId="4326" xr:uid="{9D9EBDFF-F8AE-4E54-83C1-607F79A3BBFE}"/>
    <cellStyle name="Currency 6 3 2" xfId="4441" xr:uid="{34E13089-D752-4030-B298-C88D085D52A1}"/>
    <cellStyle name="Currency 6 3 3" xfId="4722" xr:uid="{AF294BD9-6DE0-44C0-A315-B26E12603CB2}"/>
    <cellStyle name="Currency 6 3 3 2" xfId="5317" xr:uid="{20EE3B13-E3BA-4547-98E2-02F7A06BE38C}"/>
    <cellStyle name="Currency 6 3 3 3" xfId="4764" xr:uid="{82327D9D-4992-4D8B-9822-54B7123E56C4}"/>
    <cellStyle name="Currency 6 3 4" xfId="4699" xr:uid="{8DF7CB5B-4FBA-427B-87DB-FCE786230E43}"/>
    <cellStyle name="Currency 6 4" xfId="4531" xr:uid="{266B6E3E-021E-4B50-B331-886D710DC4A2}"/>
    <cellStyle name="Currency 7" xfId="34" xr:uid="{436BC1F5-0862-416D-AE4B-05469D14A379}"/>
    <cellStyle name="Currency 7 2" xfId="35" xr:uid="{CA960BA9-5514-4A18-A4F2-AE11CAF894C1}"/>
    <cellStyle name="Currency 7 2 2" xfId="250" xr:uid="{7456A5A7-27DE-406D-BD3C-7259B6D647AF}"/>
    <cellStyle name="Currency 7 2 2 2" xfId="4638" xr:uid="{3F3D60C2-D1D2-448A-BD8B-6842F3925593}"/>
    <cellStyle name="Currency 7 2 3" xfId="4533" xr:uid="{1E8F2628-8FEE-477F-9B4C-A78768F28DF2}"/>
    <cellStyle name="Currency 7 3" xfId="230" xr:uid="{952DCC0D-2191-4C18-9983-1FB8FA25C2B5}"/>
    <cellStyle name="Currency 7 3 2" xfId="4639" xr:uid="{9F6E76A3-0547-44DA-8DC7-C013307E365E}"/>
    <cellStyle name="Currency 7 4" xfId="4442" xr:uid="{5B0307A4-DA86-4CA1-8206-C538E9CF955F}"/>
    <cellStyle name="Currency 7 5" xfId="4532" xr:uid="{50A318BC-6936-4711-868A-F443AA1ADDD1}"/>
    <cellStyle name="Currency 8" xfId="36" xr:uid="{1DC3BCE5-1780-40CA-ADDE-B57AA0BD0415}"/>
    <cellStyle name="Currency 8 2" xfId="37" xr:uid="{ABFF7B20-8A1D-4BFE-B9E1-EC5AB1B7C110}"/>
    <cellStyle name="Currency 8 2 2" xfId="231" xr:uid="{3CFBECE6-9A0F-4D33-AAF8-66D0CA2368D3}"/>
    <cellStyle name="Currency 8 2 2 2" xfId="4640" xr:uid="{7C59F45D-6769-4058-872F-1FB4B201A2FB}"/>
    <cellStyle name="Currency 8 2 3" xfId="4535" xr:uid="{50D8B03C-077E-403A-917C-C9FB1F6E8DEE}"/>
    <cellStyle name="Currency 8 3" xfId="38" xr:uid="{CE9D8ABF-EB26-4C85-98F2-B56209C689CB}"/>
    <cellStyle name="Currency 8 3 2" xfId="232" xr:uid="{8A42ECF7-C110-405F-94E4-A2295ED2D48E}"/>
    <cellStyle name="Currency 8 3 2 2" xfId="4641" xr:uid="{8F77BD73-766A-43AF-9883-0EEB80F0CEB1}"/>
    <cellStyle name="Currency 8 3 3" xfId="4536" xr:uid="{0DFC07D9-1122-4674-8AB2-9B7D1787D50E}"/>
    <cellStyle name="Currency 8 4" xfId="39" xr:uid="{85BC2D7D-87A8-4F57-ADEA-84EFAE13D0DF}"/>
    <cellStyle name="Currency 8 4 2" xfId="233" xr:uid="{CC74FC61-654C-4ED6-9FDB-75E7B57EBC60}"/>
    <cellStyle name="Currency 8 4 2 2" xfId="4642" xr:uid="{E5B4B3A2-F774-44D5-95D9-C615F0361E44}"/>
    <cellStyle name="Currency 8 4 3" xfId="4537" xr:uid="{85FDBE67-A7D6-4F95-A5D1-A2F4A3C6B209}"/>
    <cellStyle name="Currency 8 5" xfId="234" xr:uid="{ECC0D50C-1052-4B30-BBF4-F9D2B552BA08}"/>
    <cellStyle name="Currency 8 5 2" xfId="4643" xr:uid="{F6C85850-740E-4ECF-B3A2-4AE47CE6D0ED}"/>
    <cellStyle name="Currency 8 6" xfId="4443" xr:uid="{CAAC65AB-F49A-48BD-A952-FF3552C3270C}"/>
    <cellStyle name="Currency 8 7" xfId="4534" xr:uid="{096DFEEE-92E7-4840-9FF1-82B6A181D664}"/>
    <cellStyle name="Currency 9" xfId="40" xr:uid="{039309BD-5352-4C05-8CC1-EDB234345C91}"/>
    <cellStyle name="Currency 9 2" xfId="41" xr:uid="{41B2D1EF-9FE9-41C7-82F4-2F3F3C66D7EE}"/>
    <cellStyle name="Currency 9 2 2" xfId="235" xr:uid="{6E35606A-F399-441D-BBD0-DDF2F6E49948}"/>
    <cellStyle name="Currency 9 2 2 2" xfId="4644" xr:uid="{5E6871AE-E456-4C89-8474-A198CDABDB7C}"/>
    <cellStyle name="Currency 9 2 3" xfId="4539" xr:uid="{D421DB14-AE75-4B27-91AF-8E5F1D9070A5}"/>
    <cellStyle name="Currency 9 3" xfId="42" xr:uid="{2F785E91-0F66-44D8-8C4F-C2FE6337735F}"/>
    <cellStyle name="Currency 9 3 2" xfId="236" xr:uid="{E4F06EDA-A370-4295-A719-0D339933824E}"/>
    <cellStyle name="Currency 9 3 2 2" xfId="4645" xr:uid="{1BDB3C15-2348-4481-BFA3-412FF53E779E}"/>
    <cellStyle name="Currency 9 3 3" xfId="4540" xr:uid="{352FFD05-734F-4D18-9EEF-560C6A5234CF}"/>
    <cellStyle name="Currency 9 4" xfId="237" xr:uid="{2014B1EE-0064-4329-AEAC-8CE7D08B54D5}"/>
    <cellStyle name="Currency 9 4 2" xfId="4646" xr:uid="{76F78ED1-B3FC-4ED8-8C15-30506C283348}"/>
    <cellStyle name="Currency 9 5" xfId="4327" xr:uid="{3969B322-DEDB-4D91-94B2-6123DB4FC969}"/>
    <cellStyle name="Currency 9 5 2" xfId="4444" xr:uid="{91C9A88D-53C4-4D70-8088-C70221CA8E45}"/>
    <cellStyle name="Currency 9 5 3" xfId="4723" xr:uid="{5D178B89-C47F-47F6-B669-9BC277F279BA}"/>
    <cellStyle name="Currency 9 5 4" xfId="4700" xr:uid="{E668ED11-8FB4-48BC-88A7-126590AD62DD}"/>
    <cellStyle name="Currency 9 6" xfId="4538" xr:uid="{E0ABC148-BE17-41DB-9568-1FB3DDE5A8B6}"/>
    <cellStyle name="Hyperlink 2" xfId="6" xr:uid="{6CFFD761-E1C4-4FFC-9C82-FDD569F38491}"/>
    <cellStyle name="Hyperlink 2 2" xfId="5362" xr:uid="{AF7D21B7-9EDC-47F4-877B-347D87738BA3}"/>
    <cellStyle name="Hyperlink 3" xfId="202" xr:uid="{06E0E86B-766F-4DB2-BE82-920B02F3782A}"/>
    <cellStyle name="Hyperlink 3 2" xfId="4415" xr:uid="{ECC53E60-217D-4A5B-8B95-8081B0E3E270}"/>
    <cellStyle name="Hyperlink 3 3" xfId="4328" xr:uid="{8C322922-18F6-4CD6-B582-C996E8DD3B5F}"/>
    <cellStyle name="Hyperlink 4" xfId="4329" xr:uid="{5A9B6D45-C105-4C79-BFA6-42ADFE1E947A}"/>
    <cellStyle name="Hyperlink 4 2" xfId="5356" xr:uid="{9C1AEF9A-0ADE-4DC8-99CE-B40552AFA067}"/>
    <cellStyle name="Normal" xfId="0" builtinId="0"/>
    <cellStyle name="Normal 10" xfId="43" xr:uid="{BCF7E6F6-8062-4A19-8F56-D76579AD6285}"/>
    <cellStyle name="Normal 10 10" xfId="903" xr:uid="{1793A93E-290A-4166-872A-D569C13193E8}"/>
    <cellStyle name="Normal 10 10 2" xfId="2508" xr:uid="{98445C96-EDD9-4E3E-A4BB-A045E470D858}"/>
    <cellStyle name="Normal 10 10 2 2" xfId="4331" xr:uid="{EE2E58E7-2610-4F8E-AC18-FBC93CD6C9C1}"/>
    <cellStyle name="Normal 10 10 2 3" xfId="4675" xr:uid="{2C925029-576E-4D13-ACE3-0260C8B86EB2}"/>
    <cellStyle name="Normal 10 10 3" xfId="2509" xr:uid="{918EED3C-3C81-45B2-BF7D-5A2152AF61DF}"/>
    <cellStyle name="Normal 10 10 4" xfId="2510" xr:uid="{F18CC5C8-8F1B-4392-9C78-23AB1564981A}"/>
    <cellStyle name="Normal 10 11" xfId="2511" xr:uid="{67157E15-7047-4D22-B969-AC3175F80524}"/>
    <cellStyle name="Normal 10 11 2" xfId="2512" xr:uid="{851796CD-830E-4508-85CE-D0E90E58AA39}"/>
    <cellStyle name="Normal 10 11 3" xfId="2513" xr:uid="{9BE0F32B-96AA-401E-A5EE-707158D8E846}"/>
    <cellStyle name="Normal 10 11 4" xfId="2514" xr:uid="{7ABD1754-CB3B-4E2E-94BA-F9C9DB79069C}"/>
    <cellStyle name="Normal 10 12" xfId="2515" xr:uid="{0784DB55-5A6C-4FEF-AECA-CE53D9172F05}"/>
    <cellStyle name="Normal 10 12 2" xfId="2516" xr:uid="{C04E6579-58F5-4EE0-ACF4-F5B5FE17BDB6}"/>
    <cellStyle name="Normal 10 13" xfId="2517" xr:uid="{50A95E26-621A-474C-B904-D39159550AEC}"/>
    <cellStyle name="Normal 10 14" xfId="2518" xr:uid="{7ACF9E6F-9C9E-4C53-9FA1-7F1AD8EA3BBA}"/>
    <cellStyle name="Normal 10 15" xfId="2519" xr:uid="{512E9151-F3AA-4376-B666-158ABA1D2089}"/>
    <cellStyle name="Normal 10 2" xfId="44" xr:uid="{57A280D8-99EC-4CB4-851D-F176E961D22D}"/>
    <cellStyle name="Normal 10 2 10" xfId="2520" xr:uid="{687DC34C-CEB6-4FA0-9501-A209C19163E1}"/>
    <cellStyle name="Normal 10 2 11" xfId="2521" xr:uid="{3465ECBB-9248-451E-AF69-44C1246DDCF4}"/>
    <cellStyle name="Normal 10 2 2" xfId="45" xr:uid="{5E763555-0A61-4835-945A-CA692AC4DA6A}"/>
    <cellStyle name="Normal 10 2 2 2" xfId="46" xr:uid="{B78F281B-C750-4664-BE2B-FAF287552F9C}"/>
    <cellStyle name="Normal 10 2 2 2 2" xfId="238" xr:uid="{6921132D-F2E7-449E-8A38-74E06F47374C}"/>
    <cellStyle name="Normal 10 2 2 2 2 2" xfId="454" xr:uid="{779F388F-54FB-41FD-A1C0-CA0FC026C4CF}"/>
    <cellStyle name="Normal 10 2 2 2 2 2 2" xfId="455" xr:uid="{9E0A6B49-E1C4-4C3E-B20C-74379A777B6A}"/>
    <cellStyle name="Normal 10 2 2 2 2 2 2 2" xfId="904" xr:uid="{B3B1AD8D-FC29-4161-987A-4A7B34E128F5}"/>
    <cellStyle name="Normal 10 2 2 2 2 2 2 2 2" xfId="905" xr:uid="{95B982A2-AB96-4C85-BC13-ADFB5D4DA6C6}"/>
    <cellStyle name="Normal 10 2 2 2 2 2 2 3" xfId="906" xr:uid="{B423C419-ECDB-4E02-9E12-66C9B23BEC0E}"/>
    <cellStyle name="Normal 10 2 2 2 2 2 3" xfId="907" xr:uid="{AFBBBAA4-8084-44DC-9B77-2D34F9EDE279}"/>
    <cellStyle name="Normal 10 2 2 2 2 2 3 2" xfId="908" xr:uid="{A2162DDB-226E-49A7-8B0E-F88DE02460E9}"/>
    <cellStyle name="Normal 10 2 2 2 2 2 4" xfId="909" xr:uid="{0E1BB7FE-6A51-458C-883F-8C76D2D8C0AA}"/>
    <cellStyle name="Normal 10 2 2 2 2 3" xfId="456" xr:uid="{2F699C8D-CAA3-482C-81CB-BB7696B508CC}"/>
    <cellStyle name="Normal 10 2 2 2 2 3 2" xfId="910" xr:uid="{692E33B9-0612-4B28-807E-B4BE46DF0CD1}"/>
    <cellStyle name="Normal 10 2 2 2 2 3 2 2" xfId="911" xr:uid="{C744E947-FD1C-498B-96BA-5D61390B1622}"/>
    <cellStyle name="Normal 10 2 2 2 2 3 3" xfId="912" xr:uid="{C0899397-F7B2-499A-A028-BF1210CE676B}"/>
    <cellStyle name="Normal 10 2 2 2 2 3 4" xfId="2522" xr:uid="{E2F7414D-6BDF-4A2A-82D2-24BAB6124711}"/>
    <cellStyle name="Normal 10 2 2 2 2 4" xfId="913" xr:uid="{DADB2AF2-30B2-4AAF-8D4E-D32E90086B85}"/>
    <cellStyle name="Normal 10 2 2 2 2 4 2" xfId="914" xr:uid="{042C5CE5-7988-466F-812B-0F823AA41ACC}"/>
    <cellStyle name="Normal 10 2 2 2 2 5" xfId="915" xr:uid="{57F8805D-69C9-4C69-8D02-9C3BDEE64AF9}"/>
    <cellStyle name="Normal 10 2 2 2 2 6" xfId="2523" xr:uid="{151BC130-7021-472B-BB39-C69E7A677727}"/>
    <cellStyle name="Normal 10 2 2 2 3" xfId="239" xr:uid="{359F2FEC-9B32-4CC3-B9F2-97E923EDDEB5}"/>
    <cellStyle name="Normal 10 2 2 2 3 2" xfId="457" xr:uid="{2FE37481-F494-41B3-A52A-A73D1CC2EAB1}"/>
    <cellStyle name="Normal 10 2 2 2 3 2 2" xfId="458" xr:uid="{79A738A2-2950-4123-85A7-BB7986F81795}"/>
    <cellStyle name="Normal 10 2 2 2 3 2 2 2" xfId="916" xr:uid="{43174380-2599-47FC-92DE-0070D023BF80}"/>
    <cellStyle name="Normal 10 2 2 2 3 2 2 2 2" xfId="917" xr:uid="{8F5D4920-8C39-4B81-8C95-92ACE6444CC3}"/>
    <cellStyle name="Normal 10 2 2 2 3 2 2 3" xfId="918" xr:uid="{3FC0859E-F452-4EED-8883-95F78B9E6432}"/>
    <cellStyle name="Normal 10 2 2 2 3 2 3" xfId="919" xr:uid="{EECDF995-1CD0-4832-AE51-B869FD7891BE}"/>
    <cellStyle name="Normal 10 2 2 2 3 2 3 2" xfId="920" xr:uid="{13577C66-1AA4-461E-B256-9A6CCBDF58DD}"/>
    <cellStyle name="Normal 10 2 2 2 3 2 4" xfId="921" xr:uid="{8DEFBDBB-F151-4AA1-82AB-54BCB258878B}"/>
    <cellStyle name="Normal 10 2 2 2 3 3" xfId="459" xr:uid="{7EA5BB63-5F2B-4EDA-8DDB-05EC5DB60BFA}"/>
    <cellStyle name="Normal 10 2 2 2 3 3 2" xfId="922" xr:uid="{8A313871-D502-4FD3-8564-5404C813AF86}"/>
    <cellStyle name="Normal 10 2 2 2 3 3 2 2" xfId="923" xr:uid="{CD40CE14-2549-4B40-ACBD-4F44ADFBEBD0}"/>
    <cellStyle name="Normal 10 2 2 2 3 3 3" xfId="924" xr:uid="{46C4F76A-3FB3-4C0A-AE6F-388D138F3136}"/>
    <cellStyle name="Normal 10 2 2 2 3 4" xfId="925" xr:uid="{8EAFD589-7939-45CA-AF6E-B31989EEB035}"/>
    <cellStyle name="Normal 10 2 2 2 3 4 2" xfId="926" xr:uid="{701F5C29-0A17-472D-9000-4FAC58885428}"/>
    <cellStyle name="Normal 10 2 2 2 3 5" xfId="927" xr:uid="{C98889FD-982C-4826-82B2-2EACCCC7458C}"/>
    <cellStyle name="Normal 10 2 2 2 4" xfId="460" xr:uid="{B18B59D6-B84F-4E0D-BC30-15AFA952C503}"/>
    <cellStyle name="Normal 10 2 2 2 4 2" xfId="461" xr:uid="{958AFA7D-7E7B-4824-AFF5-DD45D9C1BF7E}"/>
    <cellStyle name="Normal 10 2 2 2 4 2 2" xfId="928" xr:uid="{C605D820-7EFA-48DE-A43E-FDEF12F0BB7A}"/>
    <cellStyle name="Normal 10 2 2 2 4 2 2 2" xfId="929" xr:uid="{D7952D6B-0FD1-4464-9F21-EC5A3D550FF2}"/>
    <cellStyle name="Normal 10 2 2 2 4 2 3" xfId="930" xr:uid="{32F902F0-C340-4A33-8502-31CF0985A502}"/>
    <cellStyle name="Normal 10 2 2 2 4 3" xfId="931" xr:uid="{32266757-A86C-478C-94AB-5F4FA81C9CBA}"/>
    <cellStyle name="Normal 10 2 2 2 4 3 2" xfId="932" xr:uid="{0675DDBA-767B-449F-AFB2-5959A06753C5}"/>
    <cellStyle name="Normal 10 2 2 2 4 4" xfId="933" xr:uid="{85525500-FA28-4B9D-94AD-2C2E0F6B3318}"/>
    <cellStyle name="Normal 10 2 2 2 5" xfId="462" xr:uid="{B0C977AE-96BD-4BC1-86CB-E0C8BC79B86E}"/>
    <cellStyle name="Normal 10 2 2 2 5 2" xfId="934" xr:uid="{68335DA9-5CAC-4390-917F-A32D2AFBEF40}"/>
    <cellStyle name="Normal 10 2 2 2 5 2 2" xfId="935" xr:uid="{C634FE25-1649-43EC-B23B-5A788BB8B4F0}"/>
    <cellStyle name="Normal 10 2 2 2 5 3" xfId="936" xr:uid="{91FEAD9E-4999-4492-BB60-D1DC0A59C78E}"/>
    <cellStyle name="Normal 10 2 2 2 5 4" xfId="2524" xr:uid="{A342F4B4-2ADE-42F7-B0F4-83E2685147C0}"/>
    <cellStyle name="Normal 10 2 2 2 6" xfId="937" xr:uid="{2ED6A116-011D-489A-8720-F92F6139FBC8}"/>
    <cellStyle name="Normal 10 2 2 2 6 2" xfId="938" xr:uid="{64297FE3-9FCD-46A5-B716-452CA0B3EA17}"/>
    <cellStyle name="Normal 10 2 2 2 7" xfId="939" xr:uid="{799F9F99-9F8A-49FD-B58E-07851454396F}"/>
    <cellStyle name="Normal 10 2 2 2 8" xfId="2525" xr:uid="{5E089DC8-3FD4-4D00-B637-5CA786A267F1}"/>
    <cellStyle name="Normal 10 2 2 3" xfId="240" xr:uid="{7B2C598E-4FAE-4B9B-90D2-DE402CB8FA31}"/>
    <cellStyle name="Normal 10 2 2 3 2" xfId="463" xr:uid="{06E36553-E16F-48B6-99F3-97B589575399}"/>
    <cellStyle name="Normal 10 2 2 3 2 2" xfId="464" xr:uid="{2DE4F6AE-6D80-4229-A450-9C72B1B379FB}"/>
    <cellStyle name="Normal 10 2 2 3 2 2 2" xfId="940" xr:uid="{58605A85-8A3F-474C-AEDA-BF1E3AA0EC12}"/>
    <cellStyle name="Normal 10 2 2 3 2 2 2 2" xfId="941" xr:uid="{61C65EEA-40FE-4B6F-AF37-D09AB495A584}"/>
    <cellStyle name="Normal 10 2 2 3 2 2 3" xfId="942" xr:uid="{614B8463-6ECD-468C-891F-173382841311}"/>
    <cellStyle name="Normal 10 2 2 3 2 3" xfId="943" xr:uid="{8D44CCE1-8F10-4B64-8B8D-0C73C245FBB5}"/>
    <cellStyle name="Normal 10 2 2 3 2 3 2" xfId="944" xr:uid="{3553B0AE-CCAB-4273-B8A0-FA28258924CA}"/>
    <cellStyle name="Normal 10 2 2 3 2 4" xfId="945" xr:uid="{DF267172-7FF3-4813-9B6A-059EF7E90796}"/>
    <cellStyle name="Normal 10 2 2 3 3" xfId="465" xr:uid="{0A48436A-510B-4A15-A9A1-3E50B5D2E061}"/>
    <cellStyle name="Normal 10 2 2 3 3 2" xfId="946" xr:uid="{0D296233-8843-42D0-A0AF-4B4A962CB40F}"/>
    <cellStyle name="Normal 10 2 2 3 3 2 2" xfId="947" xr:uid="{B676C764-3A25-4E37-B1F8-30AE3545836A}"/>
    <cellStyle name="Normal 10 2 2 3 3 3" xfId="948" xr:uid="{BE1D41D2-FC76-4CEC-8392-850A2164559F}"/>
    <cellStyle name="Normal 10 2 2 3 3 4" xfId="2526" xr:uid="{13B0C3D4-F347-4019-BA02-02A9E6B3B935}"/>
    <cellStyle name="Normal 10 2 2 3 4" xfId="949" xr:uid="{58854670-5B92-41D9-AEEF-0824612220F6}"/>
    <cellStyle name="Normal 10 2 2 3 4 2" xfId="950" xr:uid="{2822F6EE-DE36-4F73-8719-9E435676B8ED}"/>
    <cellStyle name="Normal 10 2 2 3 5" xfId="951" xr:uid="{D8230FA1-8FC7-414B-B0E4-3E699AD6BD43}"/>
    <cellStyle name="Normal 10 2 2 3 6" xfId="2527" xr:uid="{2C1BA210-5A7D-498B-B201-C4BB93B053EC}"/>
    <cellStyle name="Normal 10 2 2 4" xfId="241" xr:uid="{76A973DD-A77B-4BB3-B1AC-C7CA34A50916}"/>
    <cellStyle name="Normal 10 2 2 4 2" xfId="466" xr:uid="{C0296FCF-7699-45EF-BCB5-A010804E570C}"/>
    <cellStyle name="Normal 10 2 2 4 2 2" xfId="467" xr:uid="{F4A729BD-C219-4E43-A14A-1D36CA52F73A}"/>
    <cellStyle name="Normal 10 2 2 4 2 2 2" xfId="952" xr:uid="{9B65793A-F615-4088-9608-4352191D4348}"/>
    <cellStyle name="Normal 10 2 2 4 2 2 2 2" xfId="953" xr:uid="{CED90E3F-98B9-4CDA-A73C-2297C3489835}"/>
    <cellStyle name="Normal 10 2 2 4 2 2 3" xfId="954" xr:uid="{FA9FED18-2297-4AB7-9B6A-F7EB2092E5B5}"/>
    <cellStyle name="Normal 10 2 2 4 2 3" xfId="955" xr:uid="{7347D7BC-232C-4672-A97C-50A3571C7366}"/>
    <cellStyle name="Normal 10 2 2 4 2 3 2" xfId="956" xr:uid="{082C18C7-F3A7-489C-8E75-12CE61759F57}"/>
    <cellStyle name="Normal 10 2 2 4 2 4" xfId="957" xr:uid="{C1A96370-9429-4F42-9342-DC6684C7A7A9}"/>
    <cellStyle name="Normal 10 2 2 4 3" xfId="468" xr:uid="{C2818598-07B0-4406-83C2-8708C78FB34F}"/>
    <cellStyle name="Normal 10 2 2 4 3 2" xfId="958" xr:uid="{F65D9A63-F81C-435A-9DC8-18E05AA0A3EA}"/>
    <cellStyle name="Normal 10 2 2 4 3 2 2" xfId="959" xr:uid="{ED33C947-1DE6-4E91-80DF-865DB19FE1E8}"/>
    <cellStyle name="Normal 10 2 2 4 3 3" xfId="960" xr:uid="{94455F24-0FA1-44B0-AC4E-1718C42DB31B}"/>
    <cellStyle name="Normal 10 2 2 4 4" xfId="961" xr:uid="{1F3019BB-1D4A-4A1F-9197-8E6CCB75BC02}"/>
    <cellStyle name="Normal 10 2 2 4 4 2" xfId="962" xr:uid="{28EE0FDA-E887-4C24-88EC-2B73B0CE02BA}"/>
    <cellStyle name="Normal 10 2 2 4 5" xfId="963" xr:uid="{A658A1D6-1400-4225-AEE8-908FD12C16FE}"/>
    <cellStyle name="Normal 10 2 2 5" xfId="242" xr:uid="{932293E3-B990-46D3-899C-6C497D832481}"/>
    <cellStyle name="Normal 10 2 2 5 2" xfId="469" xr:uid="{8199B3F7-4C6D-4499-B0E1-F334CD5F969B}"/>
    <cellStyle name="Normal 10 2 2 5 2 2" xfId="964" xr:uid="{1341D1A1-DD5C-4407-84DE-E5BDFACD2496}"/>
    <cellStyle name="Normal 10 2 2 5 2 2 2" xfId="965" xr:uid="{5643A40D-354F-4117-946A-C11D4F584FE7}"/>
    <cellStyle name="Normal 10 2 2 5 2 3" xfId="966" xr:uid="{88298123-EED9-471D-805E-A81DC0705DF5}"/>
    <cellStyle name="Normal 10 2 2 5 3" xfId="967" xr:uid="{AEB12F99-8113-418C-9ABB-FBA90CDC75A6}"/>
    <cellStyle name="Normal 10 2 2 5 3 2" xfId="968" xr:uid="{D1F5C0AD-A2F3-4994-8895-70790857377A}"/>
    <cellStyle name="Normal 10 2 2 5 4" xfId="969" xr:uid="{A785B0FF-DE3B-426D-A060-0CBBD493C340}"/>
    <cellStyle name="Normal 10 2 2 6" xfId="470" xr:uid="{1D328DEE-D7C4-4FFA-916F-D4C9AD0200F8}"/>
    <cellStyle name="Normal 10 2 2 6 2" xfId="970" xr:uid="{1D5C4288-387F-425F-8256-5474680B893B}"/>
    <cellStyle name="Normal 10 2 2 6 2 2" xfId="971" xr:uid="{8E76F3E0-F6CE-454A-952B-123BFC6F5548}"/>
    <cellStyle name="Normal 10 2 2 6 2 3" xfId="4333" xr:uid="{3741AB21-FF55-4FE6-B337-B57A5D9743C8}"/>
    <cellStyle name="Normal 10 2 2 6 3" xfId="972" xr:uid="{B1F7836E-51CB-4B2F-A220-DF47CBE66445}"/>
    <cellStyle name="Normal 10 2 2 6 4" xfId="2528" xr:uid="{7488154C-9D53-41DC-BFE8-FB7D72B98D7E}"/>
    <cellStyle name="Normal 10 2 2 6 4 2" xfId="4564" xr:uid="{460F98A0-E7AE-4675-9FC2-980A92F312FC}"/>
    <cellStyle name="Normal 10 2 2 6 4 3" xfId="4676" xr:uid="{55A72A09-FA3C-4428-8FE0-BE5A44E2CAAA}"/>
    <cellStyle name="Normal 10 2 2 6 4 4" xfId="4602" xr:uid="{811D3C34-6CFC-472C-A347-DAAC18C0595C}"/>
    <cellStyle name="Normal 10 2 2 7" xfId="973" xr:uid="{436BE1FF-6E6E-480C-BE76-79A7D8697985}"/>
    <cellStyle name="Normal 10 2 2 7 2" xfId="974" xr:uid="{E9FCC550-6746-4BE6-86D0-A2DF69BF1ACC}"/>
    <cellStyle name="Normal 10 2 2 8" xfId="975" xr:uid="{EDBFBEB4-27CF-44BA-B350-A9D8975D650B}"/>
    <cellStyle name="Normal 10 2 2 9" xfId="2529" xr:uid="{AADDD5CA-E41A-49FB-A96E-C4635DA2C0C3}"/>
    <cellStyle name="Normal 10 2 3" xfId="47" xr:uid="{AFE5E7B5-E39F-4326-941B-7C8F23AD7822}"/>
    <cellStyle name="Normal 10 2 3 2" xfId="48" xr:uid="{A48111D2-BBAD-410B-B768-E03F352CAC96}"/>
    <cellStyle name="Normal 10 2 3 2 2" xfId="471" xr:uid="{AA7E7186-DB39-484E-8198-A7C447935B66}"/>
    <cellStyle name="Normal 10 2 3 2 2 2" xfId="472" xr:uid="{C44CEB83-0BAD-42CD-B5B5-60D395BD5F34}"/>
    <cellStyle name="Normal 10 2 3 2 2 2 2" xfId="976" xr:uid="{1593E1DC-D58C-467C-80E8-C9D50245F581}"/>
    <cellStyle name="Normal 10 2 3 2 2 2 2 2" xfId="977" xr:uid="{DB39560A-46AD-48CE-B81A-BE369ABCA4C5}"/>
    <cellStyle name="Normal 10 2 3 2 2 2 3" xfId="978" xr:uid="{4A42C716-DF81-46E3-987A-7E776C21EC5C}"/>
    <cellStyle name="Normal 10 2 3 2 2 3" xfId="979" xr:uid="{1700846A-5BA7-47BA-8470-583F6372DC3E}"/>
    <cellStyle name="Normal 10 2 3 2 2 3 2" xfId="980" xr:uid="{B41D8000-D328-4417-BC81-FBF45ED1F2FB}"/>
    <cellStyle name="Normal 10 2 3 2 2 4" xfId="981" xr:uid="{486E8D22-538E-49CA-8A84-F766757CE921}"/>
    <cellStyle name="Normal 10 2 3 2 3" xfId="473" xr:uid="{143D8348-EAE9-4CBE-BB0C-21D0B29A6E5E}"/>
    <cellStyle name="Normal 10 2 3 2 3 2" xfId="982" xr:uid="{C1C80EB1-78F9-4835-80A8-484531382914}"/>
    <cellStyle name="Normal 10 2 3 2 3 2 2" xfId="983" xr:uid="{594E01C4-C511-4DEF-991B-5EAFD19BD60A}"/>
    <cellStyle name="Normal 10 2 3 2 3 3" xfId="984" xr:uid="{47FFB08A-2C3D-459B-A9D6-512B9B6AA7D9}"/>
    <cellStyle name="Normal 10 2 3 2 3 4" xfId="2530" xr:uid="{4BDE44C3-197C-42C8-BC6D-5C71A745984F}"/>
    <cellStyle name="Normal 10 2 3 2 4" xfId="985" xr:uid="{D1F91D3C-721E-42F8-AEEF-6B17F47843C9}"/>
    <cellStyle name="Normal 10 2 3 2 4 2" xfId="986" xr:uid="{BBD9A6CD-74F7-4AFF-AD87-1E8086D00865}"/>
    <cellStyle name="Normal 10 2 3 2 5" xfId="987" xr:uid="{58FB9F3A-18C4-42B4-A2E3-082E7EE1E52C}"/>
    <cellStyle name="Normal 10 2 3 2 6" xfId="2531" xr:uid="{77686A51-0175-4BCC-8F02-BD365573CB0D}"/>
    <cellStyle name="Normal 10 2 3 3" xfId="243" xr:uid="{C50F22E2-BCE0-42E8-BBE0-13E248C83CE4}"/>
    <cellStyle name="Normal 10 2 3 3 2" xfId="474" xr:uid="{B6E4F3BE-0C72-470A-B04A-F53E6403E135}"/>
    <cellStyle name="Normal 10 2 3 3 2 2" xfId="475" xr:uid="{A9C5FDB3-4FFC-49EB-A758-824993BAA6FC}"/>
    <cellStyle name="Normal 10 2 3 3 2 2 2" xfId="988" xr:uid="{35F9443B-071A-44DB-B43B-B216B7131D31}"/>
    <cellStyle name="Normal 10 2 3 3 2 2 2 2" xfId="989" xr:uid="{416A2BFE-1076-45B2-92F0-7EEA9E499875}"/>
    <cellStyle name="Normal 10 2 3 3 2 2 3" xfId="990" xr:uid="{021626F5-DD04-44A3-8855-482632E5D3CC}"/>
    <cellStyle name="Normal 10 2 3 3 2 3" xfId="991" xr:uid="{0A4781B6-8388-4D96-9E4A-B68CCA83B015}"/>
    <cellStyle name="Normal 10 2 3 3 2 3 2" xfId="992" xr:uid="{747D727A-7F80-4443-B7BB-034BCE12CB42}"/>
    <cellStyle name="Normal 10 2 3 3 2 4" xfId="993" xr:uid="{D9CB4F4A-BF47-487F-8B34-D0653E9029A5}"/>
    <cellStyle name="Normal 10 2 3 3 3" xfId="476" xr:uid="{68179C02-1387-4E3A-A0C1-CC1BD5DD1A9F}"/>
    <cellStyle name="Normal 10 2 3 3 3 2" xfId="994" xr:uid="{178B589D-E50D-40D0-976D-A9CD0B85D11E}"/>
    <cellStyle name="Normal 10 2 3 3 3 2 2" xfId="995" xr:uid="{CDDCAED6-8F1E-4B3E-A245-AAFCFB113E8F}"/>
    <cellStyle name="Normal 10 2 3 3 3 3" xfId="996" xr:uid="{A067F252-80CB-4250-9D80-D84B6CE18C99}"/>
    <cellStyle name="Normal 10 2 3 3 4" xfId="997" xr:uid="{DD4CEA0F-081B-4C95-B1DE-973207FE0297}"/>
    <cellStyle name="Normal 10 2 3 3 4 2" xfId="998" xr:uid="{AFB9C9D2-64E4-44FB-9E6C-93936764F253}"/>
    <cellStyle name="Normal 10 2 3 3 5" xfId="999" xr:uid="{F025B2D1-8B12-4A28-B00F-379D50E88325}"/>
    <cellStyle name="Normal 10 2 3 4" xfId="244" xr:uid="{C138811F-C72B-4326-B662-475C92D0B5FB}"/>
    <cellStyle name="Normal 10 2 3 4 2" xfId="477" xr:uid="{ADC1FE5F-2F3D-43B0-BCA9-4CF91FB19B23}"/>
    <cellStyle name="Normal 10 2 3 4 2 2" xfId="1000" xr:uid="{17924263-5D7D-4688-8BB3-F17B13633CE7}"/>
    <cellStyle name="Normal 10 2 3 4 2 2 2" xfId="1001" xr:uid="{620E88A6-6FE2-46AA-A477-16B579F1F60D}"/>
    <cellStyle name="Normal 10 2 3 4 2 3" xfId="1002" xr:uid="{9B4804A6-8711-482B-83A1-95D189C94047}"/>
    <cellStyle name="Normal 10 2 3 4 3" xfId="1003" xr:uid="{1D6610DF-80FB-489B-9FF3-3E97996C3887}"/>
    <cellStyle name="Normal 10 2 3 4 3 2" xfId="1004" xr:uid="{055B81A3-74C1-401D-9DE9-D4A997F9FE02}"/>
    <cellStyle name="Normal 10 2 3 4 4" xfId="1005" xr:uid="{B16CDF72-CE9B-4E90-A704-5FD6A31F2C27}"/>
    <cellStyle name="Normal 10 2 3 5" xfId="478" xr:uid="{DFB6B2CB-E918-429A-B831-1DA545BBBB1E}"/>
    <cellStyle name="Normal 10 2 3 5 2" xfId="1006" xr:uid="{3B71C7D8-DB1E-46EC-B538-85FACF28995C}"/>
    <cellStyle name="Normal 10 2 3 5 2 2" xfId="1007" xr:uid="{53580DEB-C85D-4C60-831B-B4567F97A72D}"/>
    <cellStyle name="Normal 10 2 3 5 2 3" xfId="4334" xr:uid="{FF8C1F81-88A8-47F4-B2C1-31C2ECEBF973}"/>
    <cellStyle name="Normal 10 2 3 5 3" xfId="1008" xr:uid="{FC8B7A2B-9703-45AE-A302-949AF564D41F}"/>
    <cellStyle name="Normal 10 2 3 5 4" xfId="2532" xr:uid="{5F4784A3-54C6-405A-9502-92C3CDD8B280}"/>
    <cellStyle name="Normal 10 2 3 5 4 2" xfId="4565" xr:uid="{4F8EBB6A-F846-454A-93E1-529AAC253350}"/>
    <cellStyle name="Normal 10 2 3 5 4 3" xfId="4677" xr:uid="{7C771C70-D9BD-4C48-AA38-A7D47608DA25}"/>
    <cellStyle name="Normal 10 2 3 5 4 4" xfId="4603" xr:uid="{5B98F25C-4E39-445F-83B0-F97E49DBF9CE}"/>
    <cellStyle name="Normal 10 2 3 6" xfId="1009" xr:uid="{5572E814-FB6E-4BCA-8B9A-ED6EC62A2315}"/>
    <cellStyle name="Normal 10 2 3 6 2" xfId="1010" xr:uid="{A5B3C956-CA66-4175-9294-52DE6EF5FF91}"/>
    <cellStyle name="Normal 10 2 3 7" xfId="1011" xr:uid="{60E4B2E1-C57B-4D9B-B88D-6891168B56EB}"/>
    <cellStyle name="Normal 10 2 3 8" xfId="2533" xr:uid="{104E281C-E8A7-47D3-92B1-1DFB60830167}"/>
    <cellStyle name="Normal 10 2 4" xfId="49" xr:uid="{214274C0-09FC-490B-9F87-51C901E74B8B}"/>
    <cellStyle name="Normal 10 2 4 2" xfId="429" xr:uid="{AE1D2196-58EA-48E5-8D95-65DD4C256998}"/>
    <cellStyle name="Normal 10 2 4 2 2" xfId="479" xr:uid="{6B01AA84-5B2C-4703-9DB3-EA32471CC6E9}"/>
    <cellStyle name="Normal 10 2 4 2 2 2" xfId="1012" xr:uid="{84D7F76F-C565-4B0C-B1C6-84DF7752A3DF}"/>
    <cellStyle name="Normal 10 2 4 2 2 2 2" xfId="1013" xr:uid="{A8A25F03-B312-4496-B607-E1499D51CBCD}"/>
    <cellStyle name="Normal 10 2 4 2 2 3" xfId="1014" xr:uid="{C0A5A170-AF08-4452-9DB2-9CA478C9DEC4}"/>
    <cellStyle name="Normal 10 2 4 2 2 4" xfId="2534" xr:uid="{74EE4AFD-D5A5-4073-BF4D-9C1BEE56259A}"/>
    <cellStyle name="Normal 10 2 4 2 3" xfId="1015" xr:uid="{FB715C8B-B55A-4773-A347-FEC2FC4B7D3A}"/>
    <cellStyle name="Normal 10 2 4 2 3 2" xfId="1016" xr:uid="{21DFF7F3-3EA4-41BD-B9DF-DABA98800D25}"/>
    <cellStyle name="Normal 10 2 4 2 4" xfId="1017" xr:uid="{056AB318-159E-48EF-A6BE-9C4B7A3CA9A6}"/>
    <cellStyle name="Normal 10 2 4 2 5" xfId="2535" xr:uid="{DE80C9CC-E2A8-41EB-958A-15EF3BC292A8}"/>
    <cellStyle name="Normal 10 2 4 3" xfId="480" xr:uid="{021DDBE3-1A7B-42EF-AE85-FFFF90CC0B02}"/>
    <cellStyle name="Normal 10 2 4 3 2" xfId="1018" xr:uid="{83BC79A1-BED2-4060-BC7D-D5B68189E91F}"/>
    <cellStyle name="Normal 10 2 4 3 2 2" xfId="1019" xr:uid="{3389B901-1BB1-406A-9A6E-44E30BEC59F9}"/>
    <cellStyle name="Normal 10 2 4 3 3" xfId="1020" xr:uid="{C0F27227-48DD-49E3-8E77-5BF9E6D7836C}"/>
    <cellStyle name="Normal 10 2 4 3 4" xfId="2536" xr:uid="{1EECB833-A018-48F3-9D6F-5C15B69B6150}"/>
    <cellStyle name="Normal 10 2 4 4" xfId="1021" xr:uid="{1EE1E1BC-6957-4F9C-9205-A41A4E01C677}"/>
    <cellStyle name="Normal 10 2 4 4 2" xfId="1022" xr:uid="{8EC077AF-C7B6-45E3-A957-CC2864198809}"/>
    <cellStyle name="Normal 10 2 4 4 3" xfId="2537" xr:uid="{CB95F1BB-CF5A-40EE-92C5-F60BEF46629E}"/>
    <cellStyle name="Normal 10 2 4 4 4" xfId="2538" xr:uid="{422ACF1A-749F-43D9-8EAD-98A8D0B8F592}"/>
    <cellStyle name="Normal 10 2 4 5" xfId="1023" xr:uid="{3878DB4C-D4FA-4541-A64C-C09DD1383E42}"/>
    <cellStyle name="Normal 10 2 4 6" xfId="2539" xr:uid="{8665939B-9E4A-4EBE-BA2C-8847CD9D0F22}"/>
    <cellStyle name="Normal 10 2 4 7" xfId="2540" xr:uid="{9F4070A1-F5D4-407F-9A92-6E0E121EDF66}"/>
    <cellStyle name="Normal 10 2 5" xfId="245" xr:uid="{A9A94379-618C-49D8-B36E-04B729642765}"/>
    <cellStyle name="Normal 10 2 5 2" xfId="481" xr:uid="{88451B78-8C17-4C1D-8A80-A22AC408B276}"/>
    <cellStyle name="Normal 10 2 5 2 2" xfId="482" xr:uid="{EEFD72EF-048B-43C2-B8C8-06E12B0811EF}"/>
    <cellStyle name="Normal 10 2 5 2 2 2" xfId="1024" xr:uid="{F46537B0-532D-491E-AFDC-CF07C0CC02A1}"/>
    <cellStyle name="Normal 10 2 5 2 2 2 2" xfId="1025" xr:uid="{8DF31674-F16B-4D44-BB08-09F8A1DDFD07}"/>
    <cellStyle name="Normal 10 2 5 2 2 3" xfId="1026" xr:uid="{4AA40A30-3E4C-49FA-822F-C60B2FEB3929}"/>
    <cellStyle name="Normal 10 2 5 2 3" xfId="1027" xr:uid="{083F323A-E3CF-45E6-8294-3B24DC1F481E}"/>
    <cellStyle name="Normal 10 2 5 2 3 2" xfId="1028" xr:uid="{E47F8F9C-8BA3-43F1-9341-3EBE56E35DBB}"/>
    <cellStyle name="Normal 10 2 5 2 4" xfId="1029" xr:uid="{8B80462F-F01F-4036-A4D2-9458B70F4D89}"/>
    <cellStyle name="Normal 10 2 5 3" xfId="483" xr:uid="{E392D729-DE05-40D7-9EE2-3592E08E6923}"/>
    <cellStyle name="Normal 10 2 5 3 2" xfId="1030" xr:uid="{BD7A062B-526E-4734-AEFB-B32E388EF022}"/>
    <cellStyle name="Normal 10 2 5 3 2 2" xfId="1031" xr:uid="{CDFF9396-CFD6-4C55-9B67-D847E82A6757}"/>
    <cellStyle name="Normal 10 2 5 3 3" xfId="1032" xr:uid="{B03D9B69-2064-403D-BC0E-1D865F852A32}"/>
    <cellStyle name="Normal 10 2 5 3 4" xfId="2541" xr:uid="{9D3BC6EE-9F83-4886-9880-51ED2CC2035F}"/>
    <cellStyle name="Normal 10 2 5 4" xfId="1033" xr:uid="{B872023D-171F-4A79-8288-3AB939EC6590}"/>
    <cellStyle name="Normal 10 2 5 4 2" xfId="1034" xr:uid="{950A726A-98E4-4B50-9457-6CF2D63B799A}"/>
    <cellStyle name="Normal 10 2 5 5" xfId="1035" xr:uid="{73FF1509-C893-4C51-92FB-EC5267791452}"/>
    <cellStyle name="Normal 10 2 5 6" xfId="2542" xr:uid="{4A915FB5-4551-4395-B14C-1C35B8304DAB}"/>
    <cellStyle name="Normal 10 2 6" xfId="246" xr:uid="{E5CC93C1-6581-4F44-A6E9-E3BDD12D993E}"/>
    <cellStyle name="Normal 10 2 6 2" xfId="484" xr:uid="{27966D00-083F-442C-9DF9-8DB5414FE2C4}"/>
    <cellStyle name="Normal 10 2 6 2 2" xfId="1036" xr:uid="{86888381-BE51-4714-A555-9F8A77ACC88A}"/>
    <cellStyle name="Normal 10 2 6 2 2 2" xfId="1037" xr:uid="{DB720AE3-25F7-4E99-9704-47CE829FC0BB}"/>
    <cellStyle name="Normal 10 2 6 2 3" xfId="1038" xr:uid="{9B5D1BE5-3A31-4D08-82EE-7DD0B941B828}"/>
    <cellStyle name="Normal 10 2 6 2 4" xfId="2543" xr:uid="{DC91B7A0-B5EE-499E-88C7-D8E9D6312C76}"/>
    <cellStyle name="Normal 10 2 6 3" xfId="1039" xr:uid="{7A0BDABC-7D48-4729-B9E3-2792D984B6A1}"/>
    <cellStyle name="Normal 10 2 6 3 2" xfId="1040" xr:uid="{85E88028-AF77-41B9-A1A5-C0A0F2F41264}"/>
    <cellStyle name="Normal 10 2 6 4" xfId="1041" xr:uid="{5CC5F3E9-86A3-4ABD-BFAA-C7FEE9CA2356}"/>
    <cellStyle name="Normal 10 2 6 5" xfId="2544" xr:uid="{84939EF0-A7D8-4F60-A649-BD35FEF0BCD2}"/>
    <cellStyle name="Normal 10 2 7" xfId="485" xr:uid="{D2FEC798-022F-4845-8754-F1B13836D3F4}"/>
    <cellStyle name="Normal 10 2 7 2" xfId="1042" xr:uid="{E4834DCC-EDE0-4810-9C4C-D736EA40D277}"/>
    <cellStyle name="Normal 10 2 7 2 2" xfId="1043" xr:uid="{B230CAB9-1796-43A6-8708-9E76EFAA2750}"/>
    <cellStyle name="Normal 10 2 7 2 3" xfId="4332" xr:uid="{A9CFD9F3-E8FF-44E6-852B-5138F0920616}"/>
    <cellStyle name="Normal 10 2 7 3" xfId="1044" xr:uid="{5E449DA2-FAD5-4B92-AB3C-8FB785D37BBE}"/>
    <cellStyle name="Normal 10 2 7 4" xfId="2545" xr:uid="{FC3F4DB8-EDD3-4489-8360-4D82EFD5490D}"/>
    <cellStyle name="Normal 10 2 7 4 2" xfId="4563" xr:uid="{7D96FF89-2632-4EAE-866C-F4CECEFB96BA}"/>
    <cellStyle name="Normal 10 2 7 4 3" xfId="4678" xr:uid="{16897A59-6D66-454B-B530-938E5AC2ED47}"/>
    <cellStyle name="Normal 10 2 7 4 4" xfId="4601" xr:uid="{FC55EB9E-A08E-47B6-B168-F4E0863B5283}"/>
    <cellStyle name="Normal 10 2 8" xfId="1045" xr:uid="{426228E0-0450-427A-B9CF-7062841D5325}"/>
    <cellStyle name="Normal 10 2 8 2" xfId="1046" xr:uid="{B4A9B59A-81E7-4861-A1E0-B0BD4CA376B3}"/>
    <cellStyle name="Normal 10 2 8 3" xfId="2546" xr:uid="{7B9EAA1E-EB67-49AA-AFA0-77D3AB4DEADF}"/>
    <cellStyle name="Normal 10 2 8 4" xfId="2547" xr:uid="{C9853C21-73F7-4B32-ABC5-E0AF156E7EFD}"/>
    <cellStyle name="Normal 10 2 9" xfId="1047" xr:uid="{DA2D0DC4-F374-4D1B-9C25-18655331FC48}"/>
    <cellStyle name="Normal 10 3" xfId="50" xr:uid="{02CAACC1-D008-4EBE-8DF0-7E6560E5DD03}"/>
    <cellStyle name="Normal 10 3 10" xfId="2548" xr:uid="{7F153BF2-3F1E-403F-854E-7293048DB7A6}"/>
    <cellStyle name="Normal 10 3 11" xfId="2549" xr:uid="{54C4E85B-FCFD-48E6-B0AE-49841759AB28}"/>
    <cellStyle name="Normal 10 3 2" xfId="51" xr:uid="{B1173094-543B-439C-9EFE-186EB3C3C1E1}"/>
    <cellStyle name="Normal 10 3 2 2" xfId="52" xr:uid="{9BA880FC-F0CE-4A82-9E84-062244BA9287}"/>
    <cellStyle name="Normal 10 3 2 2 2" xfId="247" xr:uid="{7025E788-51E2-4C39-876D-A99756C503E1}"/>
    <cellStyle name="Normal 10 3 2 2 2 2" xfId="486" xr:uid="{CFAD14A5-FAAF-458B-8B50-13F0503C2B07}"/>
    <cellStyle name="Normal 10 3 2 2 2 2 2" xfId="1048" xr:uid="{6FC32A72-B516-4217-B192-9A0B0DDA3EB1}"/>
    <cellStyle name="Normal 10 3 2 2 2 2 2 2" xfId="1049" xr:uid="{AFA73584-A809-42A7-8B9A-ED155D6E1960}"/>
    <cellStyle name="Normal 10 3 2 2 2 2 3" xfId="1050" xr:uid="{22717644-A0B6-4164-86C0-6BEDD8969439}"/>
    <cellStyle name="Normal 10 3 2 2 2 2 4" xfId="2550" xr:uid="{9F333322-7FA6-4864-8021-2E15490F2B21}"/>
    <cellStyle name="Normal 10 3 2 2 2 3" xfId="1051" xr:uid="{0AD36715-BB52-44EE-8692-DC5DC245F795}"/>
    <cellStyle name="Normal 10 3 2 2 2 3 2" xfId="1052" xr:uid="{95BD9E72-BDA7-4120-A8A0-C6421ACFA571}"/>
    <cellStyle name="Normal 10 3 2 2 2 3 3" xfId="2551" xr:uid="{BF175D74-EE67-4FAA-BC60-75247BEAA767}"/>
    <cellStyle name="Normal 10 3 2 2 2 3 4" xfId="2552" xr:uid="{54399CE4-BE55-4D24-85B5-FD6AB687E0C6}"/>
    <cellStyle name="Normal 10 3 2 2 2 4" xfId="1053" xr:uid="{8048BD9F-6E16-4124-89FC-2B37EF8BA906}"/>
    <cellStyle name="Normal 10 3 2 2 2 5" xfId="2553" xr:uid="{3E211681-4F80-49A4-8E07-3F25467A5146}"/>
    <cellStyle name="Normal 10 3 2 2 2 6" xfId="2554" xr:uid="{21AF781E-7DF0-48D1-B29D-431E496BE777}"/>
    <cellStyle name="Normal 10 3 2 2 3" xfId="487" xr:uid="{810BD40D-50D3-4DA2-9310-C7C85F68187E}"/>
    <cellStyle name="Normal 10 3 2 2 3 2" xfId="1054" xr:uid="{B4234F4F-3F57-4C6F-A0C1-FC547E7F378D}"/>
    <cellStyle name="Normal 10 3 2 2 3 2 2" xfId="1055" xr:uid="{0A937A15-D16C-4169-A216-F13C85A38E48}"/>
    <cellStyle name="Normal 10 3 2 2 3 2 3" xfId="2555" xr:uid="{1098CF3F-9DBB-42CE-87DE-47ED20C73EB1}"/>
    <cellStyle name="Normal 10 3 2 2 3 2 4" xfId="2556" xr:uid="{6A84F8C3-BC09-4F16-BCC6-BD5CF285F1E1}"/>
    <cellStyle name="Normal 10 3 2 2 3 3" xfId="1056" xr:uid="{B89B954C-10BE-4EC1-A6C6-8810C990696F}"/>
    <cellStyle name="Normal 10 3 2 2 3 4" xfId="2557" xr:uid="{12F723C8-0ABD-43CC-9EE0-E548E0A98305}"/>
    <cellStyle name="Normal 10 3 2 2 3 5" xfId="2558" xr:uid="{EC0E71AE-CE2F-4559-90B3-15C68DF87FF4}"/>
    <cellStyle name="Normal 10 3 2 2 4" xfId="1057" xr:uid="{FFAA165A-9BF5-482F-BF5E-F39594D458F6}"/>
    <cellStyle name="Normal 10 3 2 2 4 2" xfId="1058" xr:uid="{316CC2FF-3C71-48BF-BD14-6AD5C2EA7626}"/>
    <cellStyle name="Normal 10 3 2 2 4 3" xfId="2559" xr:uid="{1FB0D964-E95A-40D7-ACF4-A7EA65C55A3B}"/>
    <cellStyle name="Normal 10 3 2 2 4 4" xfId="2560" xr:uid="{A0BAF0A2-8358-4CBC-A5B3-6717B0A88B6B}"/>
    <cellStyle name="Normal 10 3 2 2 5" xfId="1059" xr:uid="{57CACC47-9276-4093-A397-0A5E9484039C}"/>
    <cellStyle name="Normal 10 3 2 2 5 2" xfId="2561" xr:uid="{C3DE1327-1747-4B6D-879B-2059A8A15B2E}"/>
    <cellStyle name="Normal 10 3 2 2 5 3" xfId="2562" xr:uid="{6E40F37A-1E33-4574-9680-42806B10A729}"/>
    <cellStyle name="Normal 10 3 2 2 5 4" xfId="2563" xr:uid="{1B4BEC1A-7391-4D2D-8C3F-47DE80B9F4C5}"/>
    <cellStyle name="Normal 10 3 2 2 6" xfId="2564" xr:uid="{FCD503B0-C8B4-4867-A515-7622911CDA21}"/>
    <cellStyle name="Normal 10 3 2 2 7" xfId="2565" xr:uid="{A9C7B7B4-A35C-4D34-98E2-9155BEDFA55E}"/>
    <cellStyle name="Normal 10 3 2 2 8" xfId="2566" xr:uid="{4F2B777D-8BFB-4C50-9691-36BE9CC6475F}"/>
    <cellStyle name="Normal 10 3 2 3" xfId="248" xr:uid="{A9EAB771-B8C8-498C-A33E-19D6AB333451}"/>
    <cellStyle name="Normal 10 3 2 3 2" xfId="488" xr:uid="{C351E6BA-28AE-428E-BE20-DD2B8409F916}"/>
    <cellStyle name="Normal 10 3 2 3 2 2" xfId="489" xr:uid="{0E8BE9A9-956C-48DB-83C2-DDA1434CD33C}"/>
    <cellStyle name="Normal 10 3 2 3 2 2 2" xfId="1060" xr:uid="{257103BE-0613-4FF0-8117-19AC3E0110C8}"/>
    <cellStyle name="Normal 10 3 2 3 2 2 2 2" xfId="1061" xr:uid="{5B0F910E-7FB7-4359-9A06-55CD3D7D4DF2}"/>
    <cellStyle name="Normal 10 3 2 3 2 2 3" xfId="1062" xr:uid="{55097AAA-FEE4-458E-BEB5-C0D0FD01428D}"/>
    <cellStyle name="Normal 10 3 2 3 2 3" xfId="1063" xr:uid="{86C6D008-08D2-4FC9-AB9C-145A93C2B640}"/>
    <cellStyle name="Normal 10 3 2 3 2 3 2" xfId="1064" xr:uid="{5959C65D-DC92-43A9-B420-B78F14F4D317}"/>
    <cellStyle name="Normal 10 3 2 3 2 4" xfId="1065" xr:uid="{C478A05A-B09D-485C-8AA7-F0881FD78E7F}"/>
    <cellStyle name="Normal 10 3 2 3 3" xfId="490" xr:uid="{B2CBEB40-5098-4C8F-9989-C4EDED7B40A2}"/>
    <cellStyle name="Normal 10 3 2 3 3 2" xfId="1066" xr:uid="{C0C4C140-D155-460F-A3CE-36B2602CC01A}"/>
    <cellStyle name="Normal 10 3 2 3 3 2 2" xfId="1067" xr:uid="{63749EA5-2F71-40D1-B574-D85473F6ACB7}"/>
    <cellStyle name="Normal 10 3 2 3 3 3" xfId="1068" xr:uid="{B4E2DF76-9FAA-4D4E-9C13-16C4B38E30DD}"/>
    <cellStyle name="Normal 10 3 2 3 3 4" xfId="2567" xr:uid="{2A223B00-ACF2-418D-B7DC-8B51FFAB8718}"/>
    <cellStyle name="Normal 10 3 2 3 4" xfId="1069" xr:uid="{E25D5FB6-54C1-4EFC-B6C2-556C6C4EE156}"/>
    <cellStyle name="Normal 10 3 2 3 4 2" xfId="1070" xr:uid="{8828FA6B-14DD-48D7-A390-A4CF8E90CB61}"/>
    <cellStyle name="Normal 10 3 2 3 5" xfId="1071" xr:uid="{062F266D-7A9B-43D9-AB2D-F1D2F0761F74}"/>
    <cellStyle name="Normal 10 3 2 3 6" xfId="2568" xr:uid="{07FE6307-569A-4CD4-8BD4-D256CAD9BA61}"/>
    <cellStyle name="Normal 10 3 2 4" xfId="249" xr:uid="{DEA403AC-B417-40F5-912B-AD30D0FACDC1}"/>
    <cellStyle name="Normal 10 3 2 4 2" xfId="491" xr:uid="{7845535E-7B1B-4E58-8AA8-06894790B5E2}"/>
    <cellStyle name="Normal 10 3 2 4 2 2" xfId="1072" xr:uid="{96466F7B-E7F2-4CA7-AA3B-642E36364072}"/>
    <cellStyle name="Normal 10 3 2 4 2 2 2" xfId="1073" xr:uid="{00762592-21AC-448E-9CB6-7B03B76A2284}"/>
    <cellStyle name="Normal 10 3 2 4 2 3" xfId="1074" xr:uid="{1F2DD665-B71C-4E31-8F68-9371FB06A32C}"/>
    <cellStyle name="Normal 10 3 2 4 2 4" xfId="2569" xr:uid="{E0055BBA-1985-4E9F-B0A7-C13B37EEF0EC}"/>
    <cellStyle name="Normal 10 3 2 4 3" xfId="1075" xr:uid="{EBD7409F-913B-439F-9E4F-9FC33B1E1890}"/>
    <cellStyle name="Normal 10 3 2 4 3 2" xfId="1076" xr:uid="{E4FA1BEA-2D9F-42D0-9F8E-6129BB05B093}"/>
    <cellStyle name="Normal 10 3 2 4 4" xfId="1077" xr:uid="{B7A7C1A9-AC0A-4A91-B9A0-E77C67719CF6}"/>
    <cellStyle name="Normal 10 3 2 4 5" xfId="2570" xr:uid="{9CD3062F-53C6-43E5-8F7E-AC461A850678}"/>
    <cellStyle name="Normal 10 3 2 5" xfId="251" xr:uid="{2B26D074-627D-4CFB-9768-AC2640F53A5A}"/>
    <cellStyle name="Normal 10 3 2 5 2" xfId="1078" xr:uid="{AD01407E-C779-4AA1-BB00-8D063703F784}"/>
    <cellStyle name="Normal 10 3 2 5 2 2" xfId="1079" xr:uid="{A7AFFDF0-BA66-4016-8537-694A0E266D1E}"/>
    <cellStyle name="Normal 10 3 2 5 3" xfId="1080" xr:uid="{3AE6ECD8-E9AA-41BE-AC13-085D97BFCF8C}"/>
    <cellStyle name="Normal 10 3 2 5 4" xfId="2571" xr:uid="{3C2BBB6E-0FEE-4E5C-8D43-C09F5F5CEDA3}"/>
    <cellStyle name="Normal 10 3 2 6" xfId="1081" xr:uid="{104D01AC-2B49-4C1A-993B-004E19C3AF7F}"/>
    <cellStyle name="Normal 10 3 2 6 2" xfId="1082" xr:uid="{1889CA1D-0B61-4600-9B69-FB2BB2F33137}"/>
    <cellStyle name="Normal 10 3 2 6 3" xfId="2572" xr:uid="{5E7350FB-6AB0-4D31-9470-DA42339AF424}"/>
    <cellStyle name="Normal 10 3 2 6 4" xfId="2573" xr:uid="{997E9C1B-FDD1-439C-86E0-5B70A3297180}"/>
    <cellStyle name="Normal 10 3 2 7" xfId="1083" xr:uid="{4135C4EE-B3B0-417E-BD1F-2411A56FBD0F}"/>
    <cellStyle name="Normal 10 3 2 8" xfId="2574" xr:uid="{319C9F4B-14CE-487D-B4FE-827CCCE9C9A6}"/>
    <cellStyle name="Normal 10 3 2 9" xfId="2575" xr:uid="{0E3AF4AE-D887-48A3-8713-0AB03FD55E4A}"/>
    <cellStyle name="Normal 10 3 3" xfId="53" xr:uid="{7A62A08A-A336-4C94-AE65-B475748D9EB9}"/>
    <cellStyle name="Normal 10 3 3 2" xfId="54" xr:uid="{091E917C-104B-4768-87E8-16D333AEFFAB}"/>
    <cellStyle name="Normal 10 3 3 2 2" xfId="492" xr:uid="{ED4B521F-B455-4E44-A6CD-A5C358520909}"/>
    <cellStyle name="Normal 10 3 3 2 2 2" xfId="1084" xr:uid="{DC2FA089-437B-444C-963A-B2714AF2837C}"/>
    <cellStyle name="Normal 10 3 3 2 2 2 2" xfId="1085" xr:uid="{FAAEC142-11D1-44BB-A5C0-2C5B2B11D604}"/>
    <cellStyle name="Normal 10 3 3 2 2 2 2 2" xfId="4445" xr:uid="{DBD2B6CD-4B5E-43C4-BDD5-140FEF2D8C1F}"/>
    <cellStyle name="Normal 10 3 3 2 2 2 3" xfId="4446" xr:uid="{9F98CDD5-F008-4B2F-B764-310F5F96A29D}"/>
    <cellStyle name="Normal 10 3 3 2 2 3" xfId="1086" xr:uid="{0EBBF3DE-4332-4395-B824-526AE8380C9F}"/>
    <cellStyle name="Normal 10 3 3 2 2 3 2" xfId="4447" xr:uid="{8D1122FD-86F3-46E7-9F73-492DEFD9B56B}"/>
    <cellStyle name="Normal 10 3 3 2 2 4" xfId="2576" xr:uid="{08204389-6E8C-4A79-9340-1606760C35AA}"/>
    <cellStyle name="Normal 10 3 3 2 3" xfId="1087" xr:uid="{C64356B0-7091-4D1B-8EEE-81061843C209}"/>
    <cellStyle name="Normal 10 3 3 2 3 2" xfId="1088" xr:uid="{6FB879F1-C32E-44FA-BADB-0F93D44242C0}"/>
    <cellStyle name="Normal 10 3 3 2 3 2 2" xfId="4448" xr:uid="{093B36F6-392A-4921-B9C2-0E3CEA24436F}"/>
    <cellStyle name="Normal 10 3 3 2 3 3" xfId="2577" xr:uid="{C8645DC5-77FB-4D7B-AC1C-1AB8669A2987}"/>
    <cellStyle name="Normal 10 3 3 2 3 4" xfId="2578" xr:uid="{5CAC0532-5AA8-4687-9D92-FA5C06F850E5}"/>
    <cellStyle name="Normal 10 3 3 2 4" xfId="1089" xr:uid="{F5074E27-3AD9-439D-AC4E-CE3228CB775E}"/>
    <cellStyle name="Normal 10 3 3 2 4 2" xfId="4449" xr:uid="{AEFFD700-5535-4C39-B188-BDC982297D99}"/>
    <cellStyle name="Normal 10 3 3 2 5" xfId="2579" xr:uid="{12332254-8272-4A42-A0DD-C44F391EA262}"/>
    <cellStyle name="Normal 10 3 3 2 6" xfId="2580" xr:uid="{4F5E8B48-FF67-4461-BD4B-4DD6E8970060}"/>
    <cellStyle name="Normal 10 3 3 3" xfId="252" xr:uid="{D1437F04-51AE-4BB2-8EB7-02D4D5C0A69D}"/>
    <cellStyle name="Normal 10 3 3 3 2" xfId="1090" xr:uid="{6BE72931-23DB-4C45-8A25-798FE85F3EE9}"/>
    <cellStyle name="Normal 10 3 3 3 2 2" xfId="1091" xr:uid="{AFDFA67B-CB02-4309-BCD3-1A3A92C06F62}"/>
    <cellStyle name="Normal 10 3 3 3 2 2 2" xfId="4450" xr:uid="{E887335B-B74B-40BF-A7F8-30459D3790E6}"/>
    <cellStyle name="Normal 10 3 3 3 2 3" xfId="2581" xr:uid="{5D21547C-F56F-403A-B70B-F82E71E60717}"/>
    <cellStyle name="Normal 10 3 3 3 2 4" xfId="2582" xr:uid="{D743FA5E-BE96-4C7E-A3CB-5483B27A64B5}"/>
    <cellStyle name="Normal 10 3 3 3 3" xfId="1092" xr:uid="{0E579B05-40E5-4937-A88F-BBB05B88A88D}"/>
    <cellStyle name="Normal 10 3 3 3 3 2" xfId="4451" xr:uid="{97226CC5-1942-43CE-A121-F97CADED1B16}"/>
    <cellStyle name="Normal 10 3 3 3 4" xfId="2583" xr:uid="{1655C6D5-1B0C-4203-B05A-E6CE1B06F5BC}"/>
    <cellStyle name="Normal 10 3 3 3 5" xfId="2584" xr:uid="{21D29013-F5BC-4110-BE2E-370BAA2C5071}"/>
    <cellStyle name="Normal 10 3 3 4" xfId="1093" xr:uid="{4990340A-968A-43F2-9E0D-C2E0D362119C}"/>
    <cellStyle name="Normal 10 3 3 4 2" xfId="1094" xr:uid="{2DDB22A7-A6B3-4931-A224-5FB66EA60CA7}"/>
    <cellStyle name="Normal 10 3 3 4 2 2" xfId="4452" xr:uid="{178322EF-2BA9-4DA4-94E6-CC332F54C7E0}"/>
    <cellStyle name="Normal 10 3 3 4 3" xfId="2585" xr:uid="{2C0BC3D7-D4DA-4B19-AE33-EC5BD8AD3ADE}"/>
    <cellStyle name="Normal 10 3 3 4 4" xfId="2586" xr:uid="{7231BA90-BFFC-44E2-82D9-5BE8956B422D}"/>
    <cellStyle name="Normal 10 3 3 5" xfId="1095" xr:uid="{6E65E248-C0C9-4D27-A0FD-DA0F67CD6484}"/>
    <cellStyle name="Normal 10 3 3 5 2" xfId="2587" xr:uid="{18F8858A-F52F-4F9C-9715-A16C972E59DB}"/>
    <cellStyle name="Normal 10 3 3 5 3" xfId="2588" xr:uid="{9FE2C2A2-E9BB-42C6-92DA-CD23EE21FDED}"/>
    <cellStyle name="Normal 10 3 3 5 4" xfId="2589" xr:uid="{20CAE7D8-9200-447A-A605-DA3C561F0D7E}"/>
    <cellStyle name="Normal 10 3 3 6" xfId="2590" xr:uid="{E49C2FA8-E031-44E9-B59E-86CA8061CF49}"/>
    <cellStyle name="Normal 10 3 3 7" xfId="2591" xr:uid="{89995CF3-B27F-469C-9D33-1A6FDE4A0E17}"/>
    <cellStyle name="Normal 10 3 3 8" xfId="2592" xr:uid="{2F71DA0C-DD03-443D-92B2-487A1044ABFA}"/>
    <cellStyle name="Normal 10 3 4" xfId="55" xr:uid="{772164FC-1E9D-4BED-B44E-6CBDCE949E0F}"/>
    <cellStyle name="Normal 10 3 4 2" xfId="493" xr:uid="{FAD06B87-98CD-447F-ABA7-44EF4367DAFA}"/>
    <cellStyle name="Normal 10 3 4 2 2" xfId="494" xr:uid="{43EF4E15-6C42-4A34-8616-2A9B6F7357EC}"/>
    <cellStyle name="Normal 10 3 4 2 2 2" xfId="1096" xr:uid="{BBF767E1-2191-43F8-B556-03CAA0AA5004}"/>
    <cellStyle name="Normal 10 3 4 2 2 2 2" xfId="1097" xr:uid="{5C5DB34C-5318-4266-82FB-511ACE044ACA}"/>
    <cellStyle name="Normal 10 3 4 2 2 3" xfId="1098" xr:uid="{CCA3CEB8-AE95-4042-935F-25A0633BFD4B}"/>
    <cellStyle name="Normal 10 3 4 2 2 4" xfId="2593" xr:uid="{416A79CC-27C6-413C-9107-CBA7437D32C7}"/>
    <cellStyle name="Normal 10 3 4 2 3" xfId="1099" xr:uid="{883E5412-A7AF-4FB0-A9EB-7CEEE8EBDDE5}"/>
    <cellStyle name="Normal 10 3 4 2 3 2" xfId="1100" xr:uid="{93D2E2BE-91AC-4451-88D2-E53F6214ED07}"/>
    <cellStyle name="Normal 10 3 4 2 4" xfId="1101" xr:uid="{ACFFD494-0BBB-4203-907E-B07645DB933E}"/>
    <cellStyle name="Normal 10 3 4 2 5" xfId="2594" xr:uid="{17AA8B7D-20D6-44DF-87C8-34DAF4AF7B37}"/>
    <cellStyle name="Normal 10 3 4 3" xfId="495" xr:uid="{E3694B19-3A5C-4FDD-B81D-C7D75CB8582F}"/>
    <cellStyle name="Normal 10 3 4 3 2" xfId="1102" xr:uid="{94AC8431-25D2-4E6C-92C9-C1273B19933D}"/>
    <cellStyle name="Normal 10 3 4 3 2 2" xfId="1103" xr:uid="{EE81B129-1563-4269-9EC1-00A9B0B40BAF}"/>
    <cellStyle name="Normal 10 3 4 3 3" xfId="1104" xr:uid="{321F5309-0D83-4210-BF6B-4B4F58C6EC97}"/>
    <cellStyle name="Normal 10 3 4 3 4" xfId="2595" xr:uid="{B4C86E51-BE3E-463B-9A94-F5787CDB3DEE}"/>
    <cellStyle name="Normal 10 3 4 4" xfId="1105" xr:uid="{A06BFE1C-0FC1-4687-8AB1-076DFC3CBC4A}"/>
    <cellStyle name="Normal 10 3 4 4 2" xfId="1106" xr:uid="{ED82738C-2B86-4E5B-9034-5A53C7F69A73}"/>
    <cellStyle name="Normal 10 3 4 4 3" xfId="2596" xr:uid="{B82C5C5E-9120-4D4D-88EA-A847DCB287A0}"/>
    <cellStyle name="Normal 10 3 4 4 4" xfId="2597" xr:uid="{58C25BCB-6244-49EC-900F-2A7C278DCA6F}"/>
    <cellStyle name="Normal 10 3 4 5" xfId="1107" xr:uid="{4E3E5DAE-EDF9-4700-B425-75E0ABF7CBF2}"/>
    <cellStyle name="Normal 10 3 4 6" xfId="2598" xr:uid="{A3689C6F-888A-4AA4-8DBA-F0F242BE7F74}"/>
    <cellStyle name="Normal 10 3 4 7" xfId="2599" xr:uid="{10B90B42-2B56-43DF-9C2C-D7DF5FFD6856}"/>
    <cellStyle name="Normal 10 3 5" xfId="253" xr:uid="{959288E3-E808-4AE3-970C-F5604F3B1B3E}"/>
    <cellStyle name="Normal 10 3 5 2" xfId="496" xr:uid="{5A9A49F3-316C-49F8-8D78-CFF2B93DC804}"/>
    <cellStyle name="Normal 10 3 5 2 2" xfId="1108" xr:uid="{42FA32A3-8387-401C-952B-F000DCC4EC52}"/>
    <cellStyle name="Normal 10 3 5 2 2 2" xfId="1109" xr:uid="{CCA16A80-36E9-4A01-AF4E-E038B9B6B8D9}"/>
    <cellStyle name="Normal 10 3 5 2 3" xfId="1110" xr:uid="{3E2A0297-81A6-4259-8FE1-6DE11CFEC4BB}"/>
    <cellStyle name="Normal 10 3 5 2 4" xfId="2600" xr:uid="{C02CCE81-1942-45D3-AAFF-E0631B6F61C6}"/>
    <cellStyle name="Normal 10 3 5 3" xfId="1111" xr:uid="{6CC8DB3D-AFCD-49FB-B544-A2573657625C}"/>
    <cellStyle name="Normal 10 3 5 3 2" xfId="1112" xr:uid="{4886F5B5-D6FE-427D-B85F-B94FED8480E7}"/>
    <cellStyle name="Normal 10 3 5 3 3" xfId="2601" xr:uid="{69AEBE37-BE3D-45AC-A236-02A55B6803F6}"/>
    <cellStyle name="Normal 10 3 5 3 4" xfId="2602" xr:uid="{2023C027-3DEA-459A-BD77-59E1AB966E6E}"/>
    <cellStyle name="Normal 10 3 5 4" xfId="1113" xr:uid="{7597F519-66AB-4A0D-A712-51F1E3F65022}"/>
    <cellStyle name="Normal 10 3 5 5" xfId="2603" xr:uid="{EFEE580C-A8D5-4CA2-9C2A-20D483B48B21}"/>
    <cellStyle name="Normal 10 3 5 6" xfId="2604" xr:uid="{91035171-2599-4800-ADD1-89D974E7F29B}"/>
    <cellStyle name="Normal 10 3 6" xfId="254" xr:uid="{05D141E4-F485-4EC3-B4C5-A01E9C700650}"/>
    <cellStyle name="Normal 10 3 6 2" xfId="1114" xr:uid="{280A1D5A-F2F8-46DC-9F38-9697409A4BF1}"/>
    <cellStyle name="Normal 10 3 6 2 2" xfId="1115" xr:uid="{097064B8-F834-45BD-89C7-803C20E04AFD}"/>
    <cellStyle name="Normal 10 3 6 2 3" xfId="2605" xr:uid="{4EFD50A8-8F68-47AF-A3CA-AEAEDD81C350}"/>
    <cellStyle name="Normal 10 3 6 2 4" xfId="2606" xr:uid="{35DCBA0B-6505-483E-AD14-6AD98168061E}"/>
    <cellStyle name="Normal 10 3 6 3" xfId="1116" xr:uid="{0AC349D3-90DF-4159-B14A-ADFED1FC250D}"/>
    <cellStyle name="Normal 10 3 6 4" xfId="2607" xr:uid="{F71696D0-C694-4D45-9A64-3346AB0E5A77}"/>
    <cellStyle name="Normal 10 3 6 5" xfId="2608" xr:uid="{732DB634-3215-4C6B-9650-BED5EC880246}"/>
    <cellStyle name="Normal 10 3 7" xfId="1117" xr:uid="{D70A9B2C-7804-4429-92F4-D0488B58D87F}"/>
    <cellStyle name="Normal 10 3 7 2" xfId="1118" xr:uid="{499FC936-2F45-42CF-90C1-C86D40CEC3D1}"/>
    <cellStyle name="Normal 10 3 7 3" xfId="2609" xr:uid="{7B10C9F4-41E3-4341-95D6-33B2EEED195F}"/>
    <cellStyle name="Normal 10 3 7 4" xfId="2610" xr:uid="{1F4B31DA-FDD3-4AB8-A4B8-3EEB8CB5CE2D}"/>
    <cellStyle name="Normal 10 3 8" xfId="1119" xr:uid="{6EABE34B-D086-4A27-BAFC-CA36AEAFDCDF}"/>
    <cellStyle name="Normal 10 3 8 2" xfId="2611" xr:uid="{13362083-4A48-4687-95CE-1C1171DF5B41}"/>
    <cellStyle name="Normal 10 3 8 3" xfId="2612" xr:uid="{CD359BC2-8948-4541-AD17-4E807419976F}"/>
    <cellStyle name="Normal 10 3 8 4" xfId="2613" xr:uid="{64619DA3-9E29-4356-B9B0-35937B5C7F13}"/>
    <cellStyle name="Normal 10 3 9" xfId="2614" xr:uid="{9E224D7C-C834-4335-A854-1A7CBCF28A6A}"/>
    <cellStyle name="Normal 10 4" xfId="56" xr:uid="{4501FCFC-5169-4CC1-92EF-FE56996098B4}"/>
    <cellStyle name="Normal 10 4 10" xfId="2615" xr:uid="{A384A41E-BC03-463C-9335-385FF1D9E8C3}"/>
    <cellStyle name="Normal 10 4 11" xfId="2616" xr:uid="{EF33AD6D-9211-42C0-8663-BBC020CE29C1}"/>
    <cellStyle name="Normal 10 4 2" xfId="57" xr:uid="{7D43E64D-BE34-44FC-8CCF-5EAB0096D327}"/>
    <cellStyle name="Normal 10 4 2 2" xfId="255" xr:uid="{39D0AADF-9092-4A61-B5FF-981B84B4B8C4}"/>
    <cellStyle name="Normal 10 4 2 2 2" xfId="497" xr:uid="{230B8C56-04A0-49D6-B87F-C69F1FEA9CAC}"/>
    <cellStyle name="Normal 10 4 2 2 2 2" xfId="498" xr:uid="{D62D8C5B-D09D-4CF8-983A-CC02B36C9F0C}"/>
    <cellStyle name="Normal 10 4 2 2 2 2 2" xfId="1120" xr:uid="{EC1627DB-21A6-4AEC-A5A3-C5FD8BC2DD6E}"/>
    <cellStyle name="Normal 10 4 2 2 2 2 3" xfId="2617" xr:uid="{7E1A2560-E683-4354-A652-79213073B62A}"/>
    <cellStyle name="Normal 10 4 2 2 2 2 4" xfId="2618" xr:uid="{10394D5D-E864-4E72-9C78-4EA4A2770963}"/>
    <cellStyle name="Normal 10 4 2 2 2 3" xfId="1121" xr:uid="{89F1169D-28E1-4E24-9174-0F0446F95AE1}"/>
    <cellStyle name="Normal 10 4 2 2 2 3 2" xfId="2619" xr:uid="{028CF186-93DF-4807-83BF-C26775A5D0AB}"/>
    <cellStyle name="Normal 10 4 2 2 2 3 3" xfId="2620" xr:uid="{DA5F8AD9-75D6-4431-A7F2-36DF050E237A}"/>
    <cellStyle name="Normal 10 4 2 2 2 3 4" xfId="2621" xr:uid="{3943E870-2EB5-4239-8739-712641ED90C3}"/>
    <cellStyle name="Normal 10 4 2 2 2 4" xfId="2622" xr:uid="{C96DAE9E-193F-4244-B892-0365D93C7ECE}"/>
    <cellStyle name="Normal 10 4 2 2 2 5" xfId="2623" xr:uid="{AA724BE7-ED64-41E9-AC20-B752DE39B453}"/>
    <cellStyle name="Normal 10 4 2 2 2 6" xfId="2624" xr:uid="{DC4B3789-F73B-44DA-811B-AF91EB67582C}"/>
    <cellStyle name="Normal 10 4 2 2 3" xfId="499" xr:uid="{B0E013BB-8A89-4B2A-9D49-96B3C91539D7}"/>
    <cellStyle name="Normal 10 4 2 2 3 2" xfId="1122" xr:uid="{7D2B2B75-7B45-4143-A413-0FA5A308D458}"/>
    <cellStyle name="Normal 10 4 2 2 3 2 2" xfId="2625" xr:uid="{A1FE9A65-6421-4456-83C5-2A9C11148A0E}"/>
    <cellStyle name="Normal 10 4 2 2 3 2 3" xfId="2626" xr:uid="{016B357A-997B-4452-8D8B-97C140853D4A}"/>
    <cellStyle name="Normal 10 4 2 2 3 2 4" xfId="2627" xr:uid="{B1724494-BB7D-4353-B08E-0CABEE1D1431}"/>
    <cellStyle name="Normal 10 4 2 2 3 3" xfId="2628" xr:uid="{036C3CC1-BC6A-4288-BD2A-6D4FF6A68D47}"/>
    <cellStyle name="Normal 10 4 2 2 3 4" xfId="2629" xr:uid="{31D2A4ED-E04C-4D2F-8F3E-1C79B87A4E5C}"/>
    <cellStyle name="Normal 10 4 2 2 3 5" xfId="2630" xr:uid="{C143A3B0-DB0F-4F63-8989-345DF0D1ACC8}"/>
    <cellStyle name="Normal 10 4 2 2 4" xfId="1123" xr:uid="{DEA0119B-5E0E-450D-855D-1F0123A77FA5}"/>
    <cellStyle name="Normal 10 4 2 2 4 2" xfId="2631" xr:uid="{220935D0-939F-4BDE-90B8-DE89382E364E}"/>
    <cellStyle name="Normal 10 4 2 2 4 3" xfId="2632" xr:uid="{D70C5512-B9E2-4444-B5F1-9DA72DB8036B}"/>
    <cellStyle name="Normal 10 4 2 2 4 4" xfId="2633" xr:uid="{0B2F293E-0BF4-4867-8D30-1F54C3C4C6D6}"/>
    <cellStyle name="Normal 10 4 2 2 5" xfId="2634" xr:uid="{7476BBB3-335D-4589-A9A1-945B191931FF}"/>
    <cellStyle name="Normal 10 4 2 2 5 2" xfId="2635" xr:uid="{52E698CD-9F36-4DB4-BEC2-0A758B0A79C2}"/>
    <cellStyle name="Normal 10 4 2 2 5 3" xfId="2636" xr:uid="{A7849143-D54A-419E-A863-F2FDA0D39D9E}"/>
    <cellStyle name="Normal 10 4 2 2 5 4" xfId="2637" xr:uid="{DFE67C1B-3037-47BE-9B83-98BA6C0FE108}"/>
    <cellStyle name="Normal 10 4 2 2 6" xfId="2638" xr:uid="{C10D8CFB-0613-468C-97CD-1C78CBA37E32}"/>
    <cellStyle name="Normal 10 4 2 2 7" xfId="2639" xr:uid="{FA3DEBCF-078F-445C-8A36-F2B5DA5E8E6D}"/>
    <cellStyle name="Normal 10 4 2 2 8" xfId="2640" xr:uid="{368F1032-4EB6-448A-BC8A-6FDCCB91D582}"/>
    <cellStyle name="Normal 10 4 2 3" xfId="500" xr:uid="{61A1305A-B6EC-433E-B221-FACAF3E0A37F}"/>
    <cellStyle name="Normal 10 4 2 3 2" xfId="501" xr:uid="{3E841B3A-B1D0-49DB-8CFD-558E08C08840}"/>
    <cellStyle name="Normal 10 4 2 3 2 2" xfId="502" xr:uid="{EF648518-7C9E-408E-88DC-E94C3FD39B09}"/>
    <cellStyle name="Normal 10 4 2 3 2 3" xfId="2641" xr:uid="{47A80EDF-E249-4328-9CBF-80DFC8A542DC}"/>
    <cellStyle name="Normal 10 4 2 3 2 4" xfId="2642" xr:uid="{8B15ABD2-E941-4EC6-97FB-3810B1708E7A}"/>
    <cellStyle name="Normal 10 4 2 3 3" xfId="503" xr:uid="{4261DA84-6378-4CB4-814A-2C066EFDECCF}"/>
    <cellStyle name="Normal 10 4 2 3 3 2" xfId="2643" xr:uid="{59555652-5F64-4E0F-A245-8C3CBE82897F}"/>
    <cellStyle name="Normal 10 4 2 3 3 3" xfId="2644" xr:uid="{D6B68F9C-93C9-4180-AB70-A744C10B012E}"/>
    <cellStyle name="Normal 10 4 2 3 3 4" xfId="2645" xr:uid="{E9A8DBDE-A84B-4D42-B094-B38318BDF0A5}"/>
    <cellStyle name="Normal 10 4 2 3 4" xfId="2646" xr:uid="{2FB31DE4-D768-4A91-B845-97A169976EAD}"/>
    <cellStyle name="Normal 10 4 2 3 5" xfId="2647" xr:uid="{90DC875F-4CE3-4F3D-8FC1-EF23C4A744BD}"/>
    <cellStyle name="Normal 10 4 2 3 6" xfId="2648" xr:uid="{F10968AD-FDB2-4B75-8C4C-8D9D00A967D7}"/>
    <cellStyle name="Normal 10 4 2 4" xfId="504" xr:uid="{1FB0FAAB-A6A8-414F-B0F7-C66FA83FAF48}"/>
    <cellStyle name="Normal 10 4 2 4 2" xfId="505" xr:uid="{D704FAB2-E427-4F9E-B564-FD4E57E6DA59}"/>
    <cellStyle name="Normal 10 4 2 4 2 2" xfId="2649" xr:uid="{C15C6060-A4DB-4701-A61A-AA2BA7807BD6}"/>
    <cellStyle name="Normal 10 4 2 4 2 3" xfId="2650" xr:uid="{7309A3D3-8B99-40F1-8F1B-9538516BDF78}"/>
    <cellStyle name="Normal 10 4 2 4 2 4" xfId="2651" xr:uid="{C1DB78D6-D10E-491B-AF5B-30BE3BA1AF8E}"/>
    <cellStyle name="Normal 10 4 2 4 3" xfId="2652" xr:uid="{82008E66-5D4F-464E-A1EC-2BF33EA0CC35}"/>
    <cellStyle name="Normal 10 4 2 4 4" xfId="2653" xr:uid="{D19355DC-5900-4ADC-9AF2-8D5F3038F7DA}"/>
    <cellStyle name="Normal 10 4 2 4 5" xfId="2654" xr:uid="{4A0DB742-7FAF-442B-B9E6-EE1E77051BE7}"/>
    <cellStyle name="Normal 10 4 2 5" xfId="506" xr:uid="{0758BB20-EEAA-49A6-B616-188B6B2BEA23}"/>
    <cellStyle name="Normal 10 4 2 5 2" xfId="2655" xr:uid="{92E7EAF0-162D-4E6A-9118-D0B2B66C2DB3}"/>
    <cellStyle name="Normal 10 4 2 5 3" xfId="2656" xr:uid="{96601BE1-29DF-412B-83B2-E63AFA6BF82D}"/>
    <cellStyle name="Normal 10 4 2 5 4" xfId="2657" xr:uid="{5245484F-C417-4492-BD98-E1F36187A739}"/>
    <cellStyle name="Normal 10 4 2 6" xfId="2658" xr:uid="{03E1788B-3891-4D2C-8B7C-0752D253A191}"/>
    <cellStyle name="Normal 10 4 2 6 2" xfId="2659" xr:uid="{6BE7FA8E-40EB-4598-BB5D-5C56B396A018}"/>
    <cellStyle name="Normal 10 4 2 6 3" xfId="2660" xr:uid="{17C61264-2E47-4F59-82D3-FC7D2B473454}"/>
    <cellStyle name="Normal 10 4 2 6 4" xfId="2661" xr:uid="{875F487E-D86C-4D8E-8D8F-4362F1CC1205}"/>
    <cellStyle name="Normal 10 4 2 7" xfId="2662" xr:uid="{D0B56E3E-6D0A-47B9-BE7E-197B50CE51F2}"/>
    <cellStyle name="Normal 10 4 2 8" xfId="2663" xr:uid="{610AA51E-6907-4228-9A5F-7F8837A8CE61}"/>
    <cellStyle name="Normal 10 4 2 9" xfId="2664" xr:uid="{26FCF6A2-A273-4400-BC9A-C1EDACF47944}"/>
    <cellStyle name="Normal 10 4 3" xfId="256" xr:uid="{2790236B-BB1C-428B-B6BD-DD738B5A9775}"/>
    <cellStyle name="Normal 10 4 3 2" xfId="507" xr:uid="{B4611B77-1DF4-4DFE-B5E0-3EF46723C7B0}"/>
    <cellStyle name="Normal 10 4 3 2 2" xfId="508" xr:uid="{71410971-7C28-40E8-AFB7-5D2400F756CD}"/>
    <cellStyle name="Normal 10 4 3 2 2 2" xfId="1124" xr:uid="{65C71B30-622B-445E-AFF5-FAD3E40C977A}"/>
    <cellStyle name="Normal 10 4 3 2 2 2 2" xfId="1125" xr:uid="{5EBFD0BD-83DF-44AF-B99A-F326734E3028}"/>
    <cellStyle name="Normal 10 4 3 2 2 3" xfId="1126" xr:uid="{C81A49CE-F2F8-4871-8996-D49F5EC2ECC0}"/>
    <cellStyle name="Normal 10 4 3 2 2 4" xfId="2665" xr:uid="{25ABD02F-6BC9-47C1-AC7D-4DFA6500D07D}"/>
    <cellStyle name="Normal 10 4 3 2 3" xfId="1127" xr:uid="{C3E18A7E-5533-46BC-83C5-0EA7CAD5802D}"/>
    <cellStyle name="Normal 10 4 3 2 3 2" xfId="1128" xr:uid="{4C8F1DFB-FAF9-443C-A247-51A661395648}"/>
    <cellStyle name="Normal 10 4 3 2 3 3" xfId="2666" xr:uid="{8692729E-E1A6-4BC9-B5E6-AFBF338518E0}"/>
    <cellStyle name="Normal 10 4 3 2 3 4" xfId="2667" xr:uid="{FA9FF426-089C-4C7F-8734-80369A7FA117}"/>
    <cellStyle name="Normal 10 4 3 2 4" xfId="1129" xr:uid="{9B65D91E-A42F-46A5-8DF0-EE715FDC99DD}"/>
    <cellStyle name="Normal 10 4 3 2 5" xfId="2668" xr:uid="{1CB53F4F-A704-40BD-9E10-719063AF41BA}"/>
    <cellStyle name="Normal 10 4 3 2 6" xfId="2669" xr:uid="{E1AC1057-66A5-4F79-A4DE-DF81B41E3492}"/>
    <cellStyle name="Normal 10 4 3 3" xfId="509" xr:uid="{396937FA-C6E3-40A1-A05B-A03D40F0BD05}"/>
    <cellStyle name="Normal 10 4 3 3 2" xfId="1130" xr:uid="{8E2919D3-3350-4733-9927-BD9F62AACA75}"/>
    <cellStyle name="Normal 10 4 3 3 2 2" xfId="1131" xr:uid="{DD081229-4663-41C3-A125-402ABD02143F}"/>
    <cellStyle name="Normal 10 4 3 3 2 3" xfId="2670" xr:uid="{290D1AF7-6A07-4FAC-9565-62810B4FE151}"/>
    <cellStyle name="Normal 10 4 3 3 2 4" xfId="2671" xr:uid="{6591AE3E-28B3-4DBC-ADA1-4F623BA098F1}"/>
    <cellStyle name="Normal 10 4 3 3 3" xfId="1132" xr:uid="{DA147D62-38E7-454F-93CB-EF243FF32E8E}"/>
    <cellStyle name="Normal 10 4 3 3 4" xfId="2672" xr:uid="{B7BCD556-CD6A-48C1-85A0-2A7C4557BE4D}"/>
    <cellStyle name="Normal 10 4 3 3 5" xfId="2673" xr:uid="{E158D76C-1EBD-4E86-8792-683E91347355}"/>
    <cellStyle name="Normal 10 4 3 4" xfId="1133" xr:uid="{AC5C0291-8CEF-487A-AB01-68B166708ABD}"/>
    <cellStyle name="Normal 10 4 3 4 2" xfId="1134" xr:uid="{DE087928-8242-4253-80F1-3CD29D69EB70}"/>
    <cellStyle name="Normal 10 4 3 4 3" xfId="2674" xr:uid="{4F434B13-D745-4062-BD04-97EFAE0B64B3}"/>
    <cellStyle name="Normal 10 4 3 4 4" xfId="2675" xr:uid="{DD31EDAE-83CC-4CD7-9DFA-9E5AFC6CF556}"/>
    <cellStyle name="Normal 10 4 3 5" xfId="1135" xr:uid="{F94B62B5-3A9A-49E6-8873-34904A44B428}"/>
    <cellStyle name="Normal 10 4 3 5 2" xfId="2676" xr:uid="{20C9C6BF-8938-45DE-8F85-F50D58B12B22}"/>
    <cellStyle name="Normal 10 4 3 5 3" xfId="2677" xr:uid="{5B665128-AB53-4FA5-A00B-7749C379AC40}"/>
    <cellStyle name="Normal 10 4 3 5 4" xfId="2678" xr:uid="{D957F056-6566-405B-BF03-885104C394DE}"/>
    <cellStyle name="Normal 10 4 3 6" xfId="2679" xr:uid="{A820A629-830F-41F8-AB5F-225841E78A4B}"/>
    <cellStyle name="Normal 10 4 3 7" xfId="2680" xr:uid="{3D6F3D69-F0A6-4727-864A-8DBD25EBF5B8}"/>
    <cellStyle name="Normal 10 4 3 8" xfId="2681" xr:uid="{6CACC6EE-50CE-43E2-B5F0-662E641875DF}"/>
    <cellStyle name="Normal 10 4 4" xfId="257" xr:uid="{97658CE2-56DC-4BF0-89C8-20DE161A1F21}"/>
    <cellStyle name="Normal 10 4 4 2" xfId="510" xr:uid="{45C3CE92-5D7A-425F-BE0F-AA021DAD80D0}"/>
    <cellStyle name="Normal 10 4 4 2 2" xfId="511" xr:uid="{85B4DFF8-95C9-4B33-B572-06696E89BDA9}"/>
    <cellStyle name="Normal 10 4 4 2 2 2" xfId="1136" xr:uid="{998FB342-ECFB-476D-9922-C390E3B3FD09}"/>
    <cellStyle name="Normal 10 4 4 2 2 3" xfId="2682" xr:uid="{8A86B500-3789-4C5F-A7A8-66743EA44CD8}"/>
    <cellStyle name="Normal 10 4 4 2 2 4" xfId="2683" xr:uid="{F6892201-A207-4A38-901F-A56E482F8193}"/>
    <cellStyle name="Normal 10 4 4 2 3" xfId="1137" xr:uid="{721C8FA0-BCF2-4E58-B07F-30C41CB61026}"/>
    <cellStyle name="Normal 10 4 4 2 4" xfId="2684" xr:uid="{12BFDFBF-83A9-463F-BC5C-F1F71BD80DFF}"/>
    <cellStyle name="Normal 10 4 4 2 5" xfId="2685" xr:uid="{3B1A96D1-12CB-4F8B-B9B1-670F5CC5C1AD}"/>
    <cellStyle name="Normal 10 4 4 3" xfId="512" xr:uid="{7646ACC5-D8F5-4506-926D-03C31A7AD7CC}"/>
    <cellStyle name="Normal 10 4 4 3 2" xfId="1138" xr:uid="{57DE22E5-F687-4BDD-8DDB-AAACEA003BA0}"/>
    <cellStyle name="Normal 10 4 4 3 3" xfId="2686" xr:uid="{88FAA9E4-04B5-4916-8E92-E7BE390FABFA}"/>
    <cellStyle name="Normal 10 4 4 3 4" xfId="2687" xr:uid="{5CB32A19-A461-4C8B-9DA0-F275EB690DC8}"/>
    <cellStyle name="Normal 10 4 4 4" xfId="1139" xr:uid="{0CB483EC-8CA5-452B-BE3E-BE250B3FA642}"/>
    <cellStyle name="Normal 10 4 4 4 2" xfId="2688" xr:uid="{2C2C746C-971C-4EFD-B52B-4F210069EDF6}"/>
    <cellStyle name="Normal 10 4 4 4 3" xfId="2689" xr:uid="{CCCE35BB-5F51-4C4D-9455-ED9EFA3EA6EA}"/>
    <cellStyle name="Normal 10 4 4 4 4" xfId="2690" xr:uid="{47C39437-8D0A-48AD-9A99-60993ED7D855}"/>
    <cellStyle name="Normal 10 4 4 5" xfId="2691" xr:uid="{255BDAF6-7305-4353-B026-9FE20FFA1E52}"/>
    <cellStyle name="Normal 10 4 4 6" xfId="2692" xr:uid="{4E26B6FC-FE12-41E3-8B95-00F8936D212B}"/>
    <cellStyle name="Normal 10 4 4 7" xfId="2693" xr:uid="{FA3FF386-341C-41B7-BF2F-6EF1B206049E}"/>
    <cellStyle name="Normal 10 4 5" xfId="258" xr:uid="{2AC6AAFC-5C42-4610-BD09-9AECAD023861}"/>
    <cellStyle name="Normal 10 4 5 2" xfId="513" xr:uid="{7D8C10A3-E36F-49FF-B99B-90CDF55B627E}"/>
    <cellStyle name="Normal 10 4 5 2 2" xfId="1140" xr:uid="{504B3874-FEA9-4B06-B4D1-4D228D52E99C}"/>
    <cellStyle name="Normal 10 4 5 2 3" xfId="2694" xr:uid="{37E58046-8DB6-499F-8A2A-7C4399D6FA48}"/>
    <cellStyle name="Normal 10 4 5 2 4" xfId="2695" xr:uid="{FFF3A626-5A03-454A-A40D-8B5EBE9FD518}"/>
    <cellStyle name="Normal 10 4 5 3" xfId="1141" xr:uid="{FADBA414-9EC7-492F-A51E-72E61123A81B}"/>
    <cellStyle name="Normal 10 4 5 3 2" xfId="2696" xr:uid="{DBF0DD03-D2B4-4B16-8810-BAAA0669FD43}"/>
    <cellStyle name="Normal 10 4 5 3 3" xfId="2697" xr:uid="{73E4B364-B093-496C-A91F-07029F7F34E7}"/>
    <cellStyle name="Normal 10 4 5 3 4" xfId="2698" xr:uid="{22954080-918C-4186-A551-62A6932ECC4A}"/>
    <cellStyle name="Normal 10 4 5 4" xfId="2699" xr:uid="{75A8E67F-E9D0-44A6-A769-2F260310803C}"/>
    <cellStyle name="Normal 10 4 5 5" xfId="2700" xr:uid="{CD7DF33D-5020-4D4E-9ADA-FB9739B5BEDD}"/>
    <cellStyle name="Normal 10 4 5 6" xfId="2701" xr:uid="{99201606-2006-44AF-B091-9B1A6373728E}"/>
    <cellStyle name="Normal 10 4 6" xfId="514" xr:uid="{74CFB40B-F498-43EF-B334-4E1B75D067B2}"/>
    <cellStyle name="Normal 10 4 6 2" xfId="1142" xr:uid="{A0D7848D-5271-4258-ADDF-DBC9EE9444BC}"/>
    <cellStyle name="Normal 10 4 6 2 2" xfId="2702" xr:uid="{8FC324A4-2151-4B79-9C99-F73E027110E4}"/>
    <cellStyle name="Normal 10 4 6 2 3" xfId="2703" xr:uid="{14D1C4CA-DB6E-42EE-BDBF-3C29589983B2}"/>
    <cellStyle name="Normal 10 4 6 2 4" xfId="2704" xr:uid="{6602A53C-4CF4-4368-9419-E04F315CA4A0}"/>
    <cellStyle name="Normal 10 4 6 3" xfId="2705" xr:uid="{6CFF5577-8E4E-4CAA-9787-5AB59F329B75}"/>
    <cellStyle name="Normal 10 4 6 4" xfId="2706" xr:uid="{1620A68D-02B2-415E-A1F0-53E73F707A34}"/>
    <cellStyle name="Normal 10 4 6 5" xfId="2707" xr:uid="{2868B323-4855-42EF-9C03-FC94F785E99F}"/>
    <cellStyle name="Normal 10 4 7" xfId="1143" xr:uid="{096F3609-B444-42AD-8186-47AE90B1888C}"/>
    <cellStyle name="Normal 10 4 7 2" xfId="2708" xr:uid="{32F8014B-7148-4086-AE49-31A2D3872D09}"/>
    <cellStyle name="Normal 10 4 7 3" xfId="2709" xr:uid="{59D61F5C-0AE0-449B-AFD0-FBF75F92D8E0}"/>
    <cellStyle name="Normal 10 4 7 4" xfId="2710" xr:uid="{FB01EAE4-6159-4EA6-B1AA-7691F02F9FE1}"/>
    <cellStyle name="Normal 10 4 8" xfId="2711" xr:uid="{5FE0E7B4-02C9-46D1-A1CF-E4546066B762}"/>
    <cellStyle name="Normal 10 4 8 2" xfId="2712" xr:uid="{5279905C-5E8E-46EF-A2D1-FC43F5587033}"/>
    <cellStyle name="Normal 10 4 8 3" xfId="2713" xr:uid="{B5F74BF1-0DF5-4618-975F-0E968D6B4302}"/>
    <cellStyle name="Normal 10 4 8 4" xfId="2714" xr:uid="{5BCB2F7C-F475-46D5-99EA-F9864F392EB5}"/>
    <cellStyle name="Normal 10 4 9" xfId="2715" xr:uid="{8834C6D7-9EBD-4D44-821C-2B2B080F490A}"/>
    <cellStyle name="Normal 10 5" xfId="58" xr:uid="{AF360675-0E77-417B-A16F-729F3B59567C}"/>
    <cellStyle name="Normal 10 5 2" xfId="59" xr:uid="{4B1CBA07-49EB-4A39-91BF-7EC8806C6A35}"/>
    <cellStyle name="Normal 10 5 2 2" xfId="259" xr:uid="{AA2E965E-61E7-4D2A-8B13-6BF64C510CAB}"/>
    <cellStyle name="Normal 10 5 2 2 2" xfId="515" xr:uid="{799BCD88-8257-4F51-B695-250C0EF34C2A}"/>
    <cellStyle name="Normal 10 5 2 2 2 2" xfId="1144" xr:uid="{2F67E8A8-9667-4148-BB25-C533EBF0C7F3}"/>
    <cellStyle name="Normal 10 5 2 2 2 3" xfId="2716" xr:uid="{2AFD7054-0DE6-4CF6-9EB0-1981DFDE81FB}"/>
    <cellStyle name="Normal 10 5 2 2 2 4" xfId="2717" xr:uid="{475211B1-4448-46E6-AC0C-6FCD7A1B3896}"/>
    <cellStyle name="Normal 10 5 2 2 3" xfId="1145" xr:uid="{665F9F2D-D722-4370-9506-79249837EBA6}"/>
    <cellStyle name="Normal 10 5 2 2 3 2" xfId="2718" xr:uid="{8B4F4E97-ADBB-4B3A-BE9B-0C5767EF2474}"/>
    <cellStyle name="Normal 10 5 2 2 3 3" xfId="2719" xr:uid="{500D859C-BD74-456D-9D46-457350FDD74A}"/>
    <cellStyle name="Normal 10 5 2 2 3 4" xfId="2720" xr:uid="{F7DB1959-E8AB-4BAB-B1CD-BAA6C3AFEC53}"/>
    <cellStyle name="Normal 10 5 2 2 4" xfId="2721" xr:uid="{90BAFDD0-558F-432B-87CD-1CA5304F453A}"/>
    <cellStyle name="Normal 10 5 2 2 5" xfId="2722" xr:uid="{E8F1229B-D7A5-4E71-BAF7-B0840F996C13}"/>
    <cellStyle name="Normal 10 5 2 2 6" xfId="2723" xr:uid="{D9826E51-99F6-4114-82E6-C24D7EB3C132}"/>
    <cellStyle name="Normal 10 5 2 3" xfId="516" xr:uid="{B2A8F497-4939-4BF0-A04B-46E2D87A1720}"/>
    <cellStyle name="Normal 10 5 2 3 2" xfId="1146" xr:uid="{FC5A5875-6116-49CB-ACC0-8CCE896292F2}"/>
    <cellStyle name="Normal 10 5 2 3 2 2" xfId="2724" xr:uid="{8A50C585-FF1B-4D6C-A7EF-4781BAEC5505}"/>
    <cellStyle name="Normal 10 5 2 3 2 3" xfId="2725" xr:uid="{365484A7-49C6-4D3F-AF84-79969180CEED}"/>
    <cellStyle name="Normal 10 5 2 3 2 4" xfId="2726" xr:uid="{6F28A313-5FD2-4F30-8323-84E14F6BFFFD}"/>
    <cellStyle name="Normal 10 5 2 3 3" xfId="2727" xr:uid="{B15E81E0-E84B-42D9-857D-F79399792E3B}"/>
    <cellStyle name="Normal 10 5 2 3 4" xfId="2728" xr:uid="{15EAF67F-337D-4295-9BD6-52310FE92B2E}"/>
    <cellStyle name="Normal 10 5 2 3 5" xfId="2729" xr:uid="{779B3E28-9895-4122-BC9B-C35E6B6A39FF}"/>
    <cellStyle name="Normal 10 5 2 4" xfId="1147" xr:uid="{62338F46-AD1A-4639-916C-B3FD95F94F4F}"/>
    <cellStyle name="Normal 10 5 2 4 2" xfId="2730" xr:uid="{1D1A940D-2C64-4298-B136-75017FC7C168}"/>
    <cellStyle name="Normal 10 5 2 4 3" xfId="2731" xr:uid="{0BB25F8A-B465-4F11-AC82-B9397D0CC37D}"/>
    <cellStyle name="Normal 10 5 2 4 4" xfId="2732" xr:uid="{645105F9-3E9F-46FD-A6E0-B56C927C16D3}"/>
    <cellStyle name="Normal 10 5 2 5" xfId="2733" xr:uid="{9D3BD7F2-7BD2-41BB-9133-0373D78C0820}"/>
    <cellStyle name="Normal 10 5 2 5 2" xfId="2734" xr:uid="{EAEDB13B-67DE-452F-82D8-DEC55E9160B6}"/>
    <cellStyle name="Normal 10 5 2 5 3" xfId="2735" xr:uid="{5F9BEB5F-ABBF-4F06-969B-793820A635D0}"/>
    <cellStyle name="Normal 10 5 2 5 4" xfId="2736" xr:uid="{DB3C80C3-FCCE-40E0-A621-7FBB9F883FCB}"/>
    <cellStyle name="Normal 10 5 2 6" xfId="2737" xr:uid="{C8CD7E45-A294-4533-87FC-29D24602CF73}"/>
    <cellStyle name="Normal 10 5 2 7" xfId="2738" xr:uid="{311F568C-034D-4821-9E80-AB61AC8C80DA}"/>
    <cellStyle name="Normal 10 5 2 8" xfId="2739" xr:uid="{4820D173-AB70-4004-AFC8-D0324B1D9840}"/>
    <cellStyle name="Normal 10 5 3" xfId="260" xr:uid="{7521AECA-37B5-4674-9551-DEABB458D127}"/>
    <cellStyle name="Normal 10 5 3 2" xfId="517" xr:uid="{DEAA6451-8260-4020-AF8A-1D7DE453296F}"/>
    <cellStyle name="Normal 10 5 3 2 2" xfId="518" xr:uid="{6BA3F908-F838-4127-97A7-10937CAD2159}"/>
    <cellStyle name="Normal 10 5 3 2 3" xfId="2740" xr:uid="{29AF9D7F-41C0-40A5-B0A2-FF0E2A798D3D}"/>
    <cellStyle name="Normal 10 5 3 2 4" xfId="2741" xr:uid="{75AB57E1-72E4-444D-B6C6-6C324BD763A6}"/>
    <cellStyle name="Normal 10 5 3 3" xfId="519" xr:uid="{C05E694D-D699-4950-AC29-8156A68655B5}"/>
    <cellStyle name="Normal 10 5 3 3 2" xfId="2742" xr:uid="{7E96F938-6F5E-4D74-9E17-8FCAB6CD1EF4}"/>
    <cellStyle name="Normal 10 5 3 3 3" xfId="2743" xr:uid="{3435E4ED-D4A8-460F-BF0B-1F9F028CDCF1}"/>
    <cellStyle name="Normal 10 5 3 3 4" xfId="2744" xr:uid="{78938B4D-BAAA-46FC-A97E-B5AC514E06B0}"/>
    <cellStyle name="Normal 10 5 3 4" xfId="2745" xr:uid="{E9D62861-EC86-491E-986F-F54632737F12}"/>
    <cellStyle name="Normal 10 5 3 5" xfId="2746" xr:uid="{E57F6BF0-26FD-4996-82C3-39ADCE39645D}"/>
    <cellStyle name="Normal 10 5 3 6" xfId="2747" xr:uid="{C37661B1-BC57-4618-A317-596D275D1C8C}"/>
    <cellStyle name="Normal 10 5 4" xfId="261" xr:uid="{7DE53C7B-31CC-4DF1-A45A-3D082F516399}"/>
    <cellStyle name="Normal 10 5 4 2" xfId="520" xr:uid="{67A3ADAD-22EC-4465-92E2-E4DCA5AEF3CC}"/>
    <cellStyle name="Normal 10 5 4 2 2" xfId="2748" xr:uid="{F057B4BE-C8E6-48CA-BCFA-151DF9E3006A}"/>
    <cellStyle name="Normal 10 5 4 2 3" xfId="2749" xr:uid="{BA626DE6-20DD-408A-9F1A-B264DA7B98AF}"/>
    <cellStyle name="Normal 10 5 4 2 4" xfId="2750" xr:uid="{32894DF0-5175-4C58-B5E1-CC74F7E9E810}"/>
    <cellStyle name="Normal 10 5 4 3" xfId="2751" xr:uid="{B191881C-08C7-40A4-BAA3-276DF27EFF7D}"/>
    <cellStyle name="Normal 10 5 4 4" xfId="2752" xr:uid="{500C3839-44E2-44BB-8C90-28B13AB79EB0}"/>
    <cellStyle name="Normal 10 5 4 5" xfId="2753" xr:uid="{5811009D-84AA-421B-8FC5-FBBE65AB249F}"/>
    <cellStyle name="Normal 10 5 5" xfId="521" xr:uid="{95E5E9FB-59C1-4773-8F94-AA2EBDE9E93B}"/>
    <cellStyle name="Normal 10 5 5 2" xfId="2754" xr:uid="{6C6AD37C-7CB0-4EF8-AE57-203E4C718B51}"/>
    <cellStyle name="Normal 10 5 5 3" xfId="2755" xr:uid="{75EEF833-6621-460A-9D53-964C26E1DEAD}"/>
    <cellStyle name="Normal 10 5 5 4" xfId="2756" xr:uid="{578D1BBA-0959-4DC7-A51A-195649C05515}"/>
    <cellStyle name="Normal 10 5 6" xfId="2757" xr:uid="{B2EFC195-CC37-47AE-B90C-D73A21493AD1}"/>
    <cellStyle name="Normal 10 5 6 2" xfId="2758" xr:uid="{A0A73D85-571D-4E17-8909-7B2EB79B001F}"/>
    <cellStyle name="Normal 10 5 6 3" xfId="2759" xr:uid="{A3B4EE4B-9C96-4BD6-AF35-4261E954C74F}"/>
    <cellStyle name="Normal 10 5 6 4" xfId="2760" xr:uid="{E645C9EB-0C64-4BED-A868-D0B41919ADB0}"/>
    <cellStyle name="Normal 10 5 7" xfId="2761" xr:uid="{9C2248AA-EDE7-459D-961E-D54B15DAD5C6}"/>
    <cellStyle name="Normal 10 5 8" xfId="2762" xr:uid="{F22C3841-41CA-457B-AA9A-7B1B1B9BD438}"/>
    <cellStyle name="Normal 10 5 9" xfId="2763" xr:uid="{7E0C4E45-3741-490E-8DE8-F3975B837875}"/>
    <cellStyle name="Normal 10 6" xfId="60" xr:uid="{D61420A3-54F0-419C-8BB2-6D902CDEE5D8}"/>
    <cellStyle name="Normal 10 6 2" xfId="262" xr:uid="{F0D25379-7AAB-430F-8298-3C00F3439895}"/>
    <cellStyle name="Normal 10 6 2 2" xfId="522" xr:uid="{BEB40221-C5F1-4AD5-91BD-07CCCB355CBD}"/>
    <cellStyle name="Normal 10 6 2 2 2" xfId="1148" xr:uid="{25BA7372-B2C3-4622-A5CF-48FFDB51B55D}"/>
    <cellStyle name="Normal 10 6 2 2 2 2" xfId="1149" xr:uid="{5F1B4E82-C0AE-41B7-960C-DEB022498B56}"/>
    <cellStyle name="Normal 10 6 2 2 3" xfId="1150" xr:uid="{4FE29BB9-F85A-43AF-A984-4AE3B5ED99F4}"/>
    <cellStyle name="Normal 10 6 2 2 4" xfId="2764" xr:uid="{92EA5CA3-A263-4E13-A8DC-F83D8B3C9A81}"/>
    <cellStyle name="Normal 10 6 2 3" xfId="1151" xr:uid="{7B75ED7A-F2C9-48F5-8953-8A27D0B24ACD}"/>
    <cellStyle name="Normal 10 6 2 3 2" xfId="1152" xr:uid="{6B66A39A-7515-4D4C-8EC0-080917E70968}"/>
    <cellStyle name="Normal 10 6 2 3 3" xfId="2765" xr:uid="{833D83A8-6AB6-4187-AC6C-71124BEDBA66}"/>
    <cellStyle name="Normal 10 6 2 3 4" xfId="2766" xr:uid="{E0F4902F-A17D-4C4A-A9D5-B22035C6DB0D}"/>
    <cellStyle name="Normal 10 6 2 4" xfId="1153" xr:uid="{E18F6CD4-3EBC-4A14-ACB8-B5731400F4F0}"/>
    <cellStyle name="Normal 10 6 2 5" xfId="2767" xr:uid="{BCB71C15-A74E-40F9-B237-6A2DB301E4C6}"/>
    <cellStyle name="Normal 10 6 2 6" xfId="2768" xr:uid="{FE161176-4A8E-40F9-9A85-1B0BCD787960}"/>
    <cellStyle name="Normal 10 6 3" xfId="523" xr:uid="{964E2C45-BF21-4298-BEC0-B80452EC7457}"/>
    <cellStyle name="Normal 10 6 3 2" xfId="1154" xr:uid="{D52D7F39-69B2-4970-AD2D-BB01D5F3B487}"/>
    <cellStyle name="Normal 10 6 3 2 2" xfId="1155" xr:uid="{F8FEDEF7-CD1F-410A-8784-1F019DC888B9}"/>
    <cellStyle name="Normal 10 6 3 2 3" xfId="2769" xr:uid="{A2E7C566-6872-4B0F-9C50-AC740EA824E8}"/>
    <cellStyle name="Normal 10 6 3 2 4" xfId="2770" xr:uid="{2E7F52B5-4A31-4E58-B3EA-AA3CA7FEBE31}"/>
    <cellStyle name="Normal 10 6 3 3" xfId="1156" xr:uid="{4F4E62CE-BB71-4897-95B6-D4501F4092C1}"/>
    <cellStyle name="Normal 10 6 3 4" xfId="2771" xr:uid="{785268B5-D6FC-4A27-8504-34AEAB8AA1E2}"/>
    <cellStyle name="Normal 10 6 3 5" xfId="2772" xr:uid="{56A808BA-66E5-4918-8B1F-0D8A9F531048}"/>
    <cellStyle name="Normal 10 6 4" xfId="1157" xr:uid="{0BAD01FD-77FA-4B36-88BE-F2A6DC68D694}"/>
    <cellStyle name="Normal 10 6 4 2" xfId="1158" xr:uid="{DE681102-2672-4522-8DDA-D17263157F5B}"/>
    <cellStyle name="Normal 10 6 4 3" xfId="2773" xr:uid="{396F99A8-A8E9-4102-9F8A-F78972911D50}"/>
    <cellStyle name="Normal 10 6 4 4" xfId="2774" xr:uid="{FB4BE267-2A15-469C-9515-DB0A25AA8600}"/>
    <cellStyle name="Normal 10 6 5" xfId="1159" xr:uid="{72A49D45-B213-4256-A307-7C667FFD5DCA}"/>
    <cellStyle name="Normal 10 6 5 2" xfId="2775" xr:uid="{739F3C48-E650-47CF-9AA6-A68A0E52468D}"/>
    <cellStyle name="Normal 10 6 5 3" xfId="2776" xr:uid="{45D95EF9-DDC1-4057-B769-0F101812A4E6}"/>
    <cellStyle name="Normal 10 6 5 4" xfId="2777" xr:uid="{733BBEC5-6E28-4E5C-9035-38A593344AF0}"/>
    <cellStyle name="Normal 10 6 6" xfId="2778" xr:uid="{9B1D7192-33B8-417A-9200-24D155A2AD98}"/>
    <cellStyle name="Normal 10 6 7" xfId="2779" xr:uid="{C45F3985-36E5-4FA5-84A8-8E187C6D25D7}"/>
    <cellStyle name="Normal 10 6 8" xfId="2780" xr:uid="{F616A82D-5D08-44EC-96A7-E289BEC6F3C9}"/>
    <cellStyle name="Normal 10 7" xfId="263" xr:uid="{FEE1A26B-D570-4540-9679-27E329FD7C81}"/>
    <cellStyle name="Normal 10 7 2" xfId="524" xr:uid="{632E94B3-1A16-4E82-BCFE-6CF49FD08233}"/>
    <cellStyle name="Normal 10 7 2 2" xfId="525" xr:uid="{F1BBCA01-901B-4813-B68B-730AE1FCC4E5}"/>
    <cellStyle name="Normal 10 7 2 2 2" xfId="1160" xr:uid="{BD5EB227-1422-475D-8127-12D4D926A37D}"/>
    <cellStyle name="Normal 10 7 2 2 3" xfId="2781" xr:uid="{498E79D3-094B-413B-8493-452CE72A7A42}"/>
    <cellStyle name="Normal 10 7 2 2 4" xfId="2782" xr:uid="{E72CABE6-D255-4BCD-BFC6-915E10942199}"/>
    <cellStyle name="Normal 10 7 2 3" xfId="1161" xr:uid="{864D03D0-D03E-4E50-9FD6-BE28537A8D72}"/>
    <cellStyle name="Normal 10 7 2 4" xfId="2783" xr:uid="{20D83030-E882-4C78-920E-B8F43F68CCD9}"/>
    <cellStyle name="Normal 10 7 2 5" xfId="2784" xr:uid="{71274E00-98C4-4FAB-8097-780A2875325E}"/>
    <cellStyle name="Normal 10 7 3" xfId="526" xr:uid="{797A9B8C-9043-4EC1-822C-BDAF042FBAE4}"/>
    <cellStyle name="Normal 10 7 3 2" xfId="1162" xr:uid="{E41B2174-BB18-4A94-A594-514E20E275F0}"/>
    <cellStyle name="Normal 10 7 3 3" xfId="2785" xr:uid="{196D140D-5D72-4B02-8F33-A1470A608194}"/>
    <cellStyle name="Normal 10 7 3 4" xfId="2786" xr:uid="{6417280F-1E83-4157-966D-5A05D45B60D1}"/>
    <cellStyle name="Normal 10 7 4" xfId="1163" xr:uid="{904DA6CF-8E6B-43FE-A370-12655B26EC5C}"/>
    <cellStyle name="Normal 10 7 4 2" xfId="2787" xr:uid="{3ADA0DB3-C999-45EC-8C5D-452582039904}"/>
    <cellStyle name="Normal 10 7 4 3" xfId="2788" xr:uid="{E8EF25A8-802F-47E4-9053-D90779E1D4E4}"/>
    <cellStyle name="Normal 10 7 4 4" xfId="2789" xr:uid="{73506EE7-F30B-45CF-930D-7852959628F0}"/>
    <cellStyle name="Normal 10 7 5" xfId="2790" xr:uid="{76799101-E1FC-4573-B3FF-5CDE44E84874}"/>
    <cellStyle name="Normal 10 7 6" xfId="2791" xr:uid="{5409DDAA-659C-47C1-85E5-82D2C3180FD1}"/>
    <cellStyle name="Normal 10 7 7" xfId="2792" xr:uid="{EBF2577D-D798-47F9-A63C-EC3A4FE67A39}"/>
    <cellStyle name="Normal 10 8" xfId="264" xr:uid="{27B03DF7-0EFD-4157-93C9-64DCB0304F3F}"/>
    <cellStyle name="Normal 10 8 2" xfId="527" xr:uid="{86369E17-2B14-48F4-87BD-A5DA914D1D35}"/>
    <cellStyle name="Normal 10 8 2 2" xfId="1164" xr:uid="{56CCCB80-197A-45AE-85CF-FFE8E11D411F}"/>
    <cellStyle name="Normal 10 8 2 3" xfId="2793" xr:uid="{F6787B6D-7B06-45C3-AB86-A12C3409F224}"/>
    <cellStyle name="Normal 10 8 2 4" xfId="2794" xr:uid="{2DAACB49-F532-49D6-B6BE-E5A64209D23F}"/>
    <cellStyle name="Normal 10 8 3" xfId="1165" xr:uid="{D5561397-48DC-42CC-ADF7-FCFE6DC4ACE4}"/>
    <cellStyle name="Normal 10 8 3 2" xfId="2795" xr:uid="{435FB202-88BB-4B9E-8F5D-6D8FFAB7012F}"/>
    <cellStyle name="Normal 10 8 3 3" xfId="2796" xr:uid="{79308456-94C5-435C-8E87-BE4804B10784}"/>
    <cellStyle name="Normal 10 8 3 4" xfId="2797" xr:uid="{094BADC1-7845-4F07-BC89-642C224D59D0}"/>
    <cellStyle name="Normal 10 8 4" xfId="2798" xr:uid="{70A0A8B4-21A1-4F9A-B652-5E83E45BC24C}"/>
    <cellStyle name="Normal 10 8 5" xfId="2799" xr:uid="{C7838FFD-4530-4397-9359-98077AC34500}"/>
    <cellStyle name="Normal 10 8 6" xfId="2800" xr:uid="{621FC7CC-8799-4A21-9333-2B0D779FBE74}"/>
    <cellStyle name="Normal 10 9" xfId="265" xr:uid="{433236F7-F8F9-42D1-A328-C942B0819DCE}"/>
    <cellStyle name="Normal 10 9 2" xfId="1166" xr:uid="{DAD9D0A0-5BEA-4859-8635-3CC213806FD7}"/>
    <cellStyle name="Normal 10 9 2 2" xfId="2801" xr:uid="{24B0B47E-F17F-4A7A-A5F1-5E78F78FAC64}"/>
    <cellStyle name="Normal 10 9 2 2 2" xfId="4330" xr:uid="{2A65A8B5-977C-44F4-BFE8-4F6080E82F6B}"/>
    <cellStyle name="Normal 10 9 2 2 3" xfId="4679" xr:uid="{062F31C1-6BB9-4056-86D9-A06F6D566D10}"/>
    <cellStyle name="Normal 10 9 2 3" xfId="2802" xr:uid="{5592FA78-CDF6-4A97-A15E-568EF60B8D78}"/>
    <cellStyle name="Normal 10 9 2 4" xfId="2803" xr:uid="{F021C35D-674A-4B99-9066-B945D8003B89}"/>
    <cellStyle name="Normal 10 9 3" xfId="2804" xr:uid="{BF325E07-6066-4005-8C76-A75FFEFF0758}"/>
    <cellStyle name="Normal 10 9 3 2" xfId="5339" xr:uid="{87A2F927-E4B1-4B22-AC36-3974EB2C5B13}"/>
    <cellStyle name="Normal 10 9 4" xfId="2805" xr:uid="{F831AEA3-DD0B-4CB8-B4D0-8C1CF18159DD}"/>
    <cellStyle name="Normal 10 9 4 2" xfId="4562" xr:uid="{C0311441-8347-45B0-A945-1AE13B2ABFBA}"/>
    <cellStyle name="Normal 10 9 4 3" xfId="4680" xr:uid="{29667D97-39DD-43C8-B914-411FF3B35807}"/>
    <cellStyle name="Normal 10 9 4 4" xfId="4600" xr:uid="{A2A75A4D-4C62-427D-83B1-8778E72E8BA1}"/>
    <cellStyle name="Normal 10 9 5" xfId="2806" xr:uid="{2E161564-3FD3-43D7-A99C-47A7278281C6}"/>
    <cellStyle name="Normal 11" xfId="61" xr:uid="{0A7FE172-4E72-4707-B2D8-9C304AB0A440}"/>
    <cellStyle name="Normal 11 2" xfId="266" xr:uid="{D758E76D-DAED-4A26-8042-7AEA521B0E6C}"/>
    <cellStyle name="Normal 11 2 2" xfId="4647" xr:uid="{86A2D8D6-3F82-47B3-B95F-B7BB0A98C192}"/>
    <cellStyle name="Normal 11 3" xfId="4335" xr:uid="{C25B08A6-4616-45D0-8126-1A5FA2C5911A}"/>
    <cellStyle name="Normal 11 3 2" xfId="4541" xr:uid="{130E867B-D6BD-4AD0-847B-18C349A04487}"/>
    <cellStyle name="Normal 11 3 3" xfId="4724" xr:uid="{76B9A65D-F3C0-4AC1-9C8D-9A5EBDC4C2D0}"/>
    <cellStyle name="Normal 11 3 4" xfId="4701" xr:uid="{682F4A06-BC03-40AB-B75E-BCEDC1A01AEF}"/>
    <cellStyle name="Normal 12" xfId="62" xr:uid="{859AFD49-0617-4A91-BE43-2D687D9A0552}"/>
    <cellStyle name="Normal 12 2" xfId="267" xr:uid="{C6FD0EDC-3225-41CE-A38B-F66152A43914}"/>
    <cellStyle name="Normal 12 2 2" xfId="4648" xr:uid="{CC0503E2-A83E-4395-9F62-E864E591E5CD}"/>
    <cellStyle name="Normal 12 3" xfId="4542" xr:uid="{F895B19A-5184-4BAE-986D-B6D7FE16209C}"/>
    <cellStyle name="Normal 13" xfId="63" xr:uid="{7B8E67B1-6407-4CC3-9079-3A0B94883D03}"/>
    <cellStyle name="Normal 13 2" xfId="64" xr:uid="{741557FD-24B1-44B5-91EA-70D987790953}"/>
    <cellStyle name="Normal 13 2 2" xfId="268" xr:uid="{3A5B3758-874F-4CB0-A6F2-B3325D3B2E00}"/>
    <cellStyle name="Normal 13 2 2 2" xfId="4649" xr:uid="{4E11C73A-C538-4681-A7C4-A6F0453BF93C}"/>
    <cellStyle name="Normal 13 2 3" xfId="4337" xr:uid="{29604EFF-2D81-4762-A359-F00459D4CF38}"/>
    <cellStyle name="Normal 13 2 3 2" xfId="4543" xr:uid="{8951EF38-1F92-46FF-BBFC-5F340CE56EA9}"/>
    <cellStyle name="Normal 13 2 3 3" xfId="4725" xr:uid="{C13C76C9-2879-45F8-B6EC-1D255FA0EF12}"/>
    <cellStyle name="Normal 13 2 3 4" xfId="4702" xr:uid="{FFB53952-FBF9-446C-B11C-2C8C420D6976}"/>
    <cellStyle name="Normal 13 3" xfId="269" xr:uid="{A6768827-CE34-4321-BF7D-94A07300B24D}"/>
    <cellStyle name="Normal 13 3 2" xfId="4421" xr:uid="{C58C0614-5717-4C02-9190-B521BA364135}"/>
    <cellStyle name="Normal 13 3 3" xfId="4338" xr:uid="{CCD5C943-91BF-45A6-8C7C-C0F53FD13D7A}"/>
    <cellStyle name="Normal 13 3 4" xfId="4566" xr:uid="{4C016581-A9F2-4A32-A5E0-BB9823931F6C}"/>
    <cellStyle name="Normal 13 3 5" xfId="4726" xr:uid="{26DF5C02-9D40-49EB-90F8-8A63D1D996F1}"/>
    <cellStyle name="Normal 13 4" xfId="4339" xr:uid="{FE960718-CAB8-4324-ACF5-BE76C8099B62}"/>
    <cellStyle name="Normal 13 5" xfId="4336" xr:uid="{3323963F-CA92-4259-98ED-E18A7559549C}"/>
    <cellStyle name="Normal 14" xfId="65" xr:uid="{269A815C-810A-462E-A31C-7755079B93F7}"/>
    <cellStyle name="Normal 14 18" xfId="4341" xr:uid="{20BE3F9E-A5D6-429C-A494-43EB8EE28315}"/>
    <cellStyle name="Normal 14 2" xfId="270" xr:uid="{5B8683AD-BC2C-454C-B732-97B4D43F051E}"/>
    <cellStyle name="Normal 14 2 2" xfId="430" xr:uid="{4C064986-1972-4B85-992F-7A540291E235}"/>
    <cellStyle name="Normal 14 2 2 2" xfId="431" xr:uid="{A10C0CE9-CC2E-4FCD-9A65-79D5EA264288}"/>
    <cellStyle name="Normal 14 2 3" xfId="432" xr:uid="{909E97E0-C140-49CF-BF0A-6B103665B935}"/>
    <cellStyle name="Normal 14 3" xfId="433" xr:uid="{CB0F955E-14C7-4C8D-B893-FFAB21C3AB8D}"/>
    <cellStyle name="Normal 14 3 2" xfId="4650" xr:uid="{1E896DE1-5113-43F3-BED6-12D34BACB96B}"/>
    <cellStyle name="Normal 14 4" xfId="4340" xr:uid="{8D9FCF63-D13F-454F-987F-E0D81A400828}"/>
    <cellStyle name="Normal 14 4 2" xfId="4544" xr:uid="{01D407AC-5657-42FE-ABD6-4CB521590423}"/>
    <cellStyle name="Normal 14 4 3" xfId="4727" xr:uid="{34CEFFD8-BFBA-467D-8819-B742DD4921F3}"/>
    <cellStyle name="Normal 14 4 4" xfId="4703" xr:uid="{18925D84-1B1F-4BA6-A145-6F2CEEA69410}"/>
    <cellStyle name="Normal 15" xfId="66" xr:uid="{A3236C28-E337-45C6-8874-8C6491818961}"/>
    <cellStyle name="Normal 15 2" xfId="67" xr:uid="{AFEACB36-D703-45CF-B010-DD57B0348843}"/>
    <cellStyle name="Normal 15 2 2" xfId="271" xr:uid="{F8049CB3-8CD5-4E99-8D8D-AFF059FDF266}"/>
    <cellStyle name="Normal 15 2 2 2" xfId="4453" xr:uid="{789DF739-8251-4DDA-A786-E4C5175271F9}"/>
    <cellStyle name="Normal 15 2 3" xfId="4546" xr:uid="{D8FE42E0-A33F-4996-997B-BAC29D098F11}"/>
    <cellStyle name="Normal 15 3" xfId="272" xr:uid="{1102FEEC-6852-4403-A60D-AE98D443F0DC}"/>
    <cellStyle name="Normal 15 3 2" xfId="4422" xr:uid="{690073C3-201A-48A5-903F-4A88AC81883F}"/>
    <cellStyle name="Normal 15 3 3" xfId="4343" xr:uid="{8D6DFDAF-4ED9-4721-A12E-324C5A6F850F}"/>
    <cellStyle name="Normal 15 3 4" xfId="4567" xr:uid="{0E022569-3AE8-4FF9-8989-03AC1DCD67B5}"/>
    <cellStyle name="Normal 15 3 5" xfId="4729" xr:uid="{4D826AD5-4DC9-45D6-BB8A-1354A0423121}"/>
    <cellStyle name="Normal 15 4" xfId="4342" xr:uid="{0F69FBA9-17D0-413C-96C6-E169D6981010}"/>
    <cellStyle name="Normal 15 4 2" xfId="4545" xr:uid="{D2673C21-7AFE-47C6-967F-0F04C1FD80DC}"/>
    <cellStyle name="Normal 15 4 3" xfId="4728" xr:uid="{774122D6-6F51-4D07-AF78-15F6BDAC9C5C}"/>
    <cellStyle name="Normal 15 4 4" xfId="4704" xr:uid="{CF20C488-5909-4565-A4E8-233262940A99}"/>
    <cellStyle name="Normal 16" xfId="68" xr:uid="{9992B31F-A918-4BD3-8A84-2CBE7CA4E830}"/>
    <cellStyle name="Normal 16 2" xfId="273" xr:uid="{3E20593E-E1F0-4925-A73B-BA4519F7DAED}"/>
    <cellStyle name="Normal 16 2 2" xfId="4423" xr:uid="{BD6C31B7-1C85-421C-B535-6257113169CC}"/>
    <cellStyle name="Normal 16 2 3" xfId="4344" xr:uid="{D1610BDE-F9CD-4669-ACCC-6E6E20538751}"/>
    <cellStyle name="Normal 16 2 4" xfId="4568" xr:uid="{CF33794E-4562-4E1C-AC90-3CAA3A1AE8D8}"/>
    <cellStyle name="Normal 16 2 5" xfId="4730" xr:uid="{9A9E8062-5622-4E1D-A738-486504D7A7CF}"/>
    <cellStyle name="Normal 16 3" xfId="274" xr:uid="{386E8A5E-6AF7-4D1F-8BE4-1EC544D871AA}"/>
    <cellStyle name="Normal 17" xfId="69" xr:uid="{DA1FC971-CDF4-4255-8917-2CB07F410240}"/>
    <cellStyle name="Normal 17 2" xfId="275" xr:uid="{8EB402E9-AEA4-4DAA-B73D-913D43B61FCF}"/>
    <cellStyle name="Normal 17 2 2" xfId="4424" xr:uid="{52ABF241-6AD8-4CFB-9A76-A5EF3F5F03B4}"/>
    <cellStyle name="Normal 17 2 3" xfId="4346" xr:uid="{E402FDE5-49FE-48C7-817E-CAC135052F8C}"/>
    <cellStyle name="Normal 17 2 4" xfId="4569" xr:uid="{45702336-6E4A-47F6-863F-D089EAFE2CF9}"/>
    <cellStyle name="Normal 17 2 5" xfId="4731" xr:uid="{D0A309D7-CC6D-4976-A22C-EDAACA9853AC}"/>
    <cellStyle name="Normal 17 3" xfId="4347" xr:uid="{66504183-6343-4D98-9191-9B0C7512417A}"/>
    <cellStyle name="Normal 17 4" xfId="4345" xr:uid="{7FA6731F-34A6-4447-90FA-DD308289DBAE}"/>
    <cellStyle name="Normal 18" xfId="70" xr:uid="{7AFEA329-0937-4AC1-B6E0-548E2ED83A11}"/>
    <cellStyle name="Normal 18 2" xfId="276" xr:uid="{CE0E1A9B-1ABF-4477-AB21-532697227C01}"/>
    <cellStyle name="Normal 18 2 2" xfId="4454" xr:uid="{8880A7F6-9371-498C-9A7C-403FE4C9B394}"/>
    <cellStyle name="Normal 18 3" xfId="4348" xr:uid="{C1539A71-5C10-4C72-8E88-317B43BD72CD}"/>
    <cellStyle name="Normal 18 3 2" xfId="4547" xr:uid="{E245DB8E-A87D-4843-82A8-09DE6E39452B}"/>
    <cellStyle name="Normal 18 3 3" xfId="4732" xr:uid="{350D98FF-0956-423B-928A-9797C2F644E0}"/>
    <cellStyle name="Normal 18 3 4" xfId="4705" xr:uid="{06931929-9BF1-41F2-979E-A0ED5A3A8720}"/>
    <cellStyle name="Normal 19" xfId="71" xr:uid="{744B3B0A-05D5-4C4C-B2B0-6F79189ABEB2}"/>
    <cellStyle name="Normal 19 2" xfId="72" xr:uid="{CE036EB3-1D9D-45C2-99C1-929EA857BA41}"/>
    <cellStyle name="Normal 19 2 2" xfId="277" xr:uid="{AA2A82D3-4151-4E7E-8F3B-E41E520A9794}"/>
    <cellStyle name="Normal 19 2 2 2" xfId="4651" xr:uid="{0F2F5DDC-4971-4411-81A4-7E5E84239948}"/>
    <cellStyle name="Normal 19 2 3" xfId="4549" xr:uid="{0EC4232B-9771-4E05-AA51-DA5BD7E06BFA}"/>
    <cellStyle name="Normal 19 3" xfId="278" xr:uid="{03522F92-11B1-4F35-822B-9D22DFABF8C8}"/>
    <cellStyle name="Normal 19 3 2" xfId="4652" xr:uid="{09D76009-F211-4F9E-AE78-66B07AEDCCFA}"/>
    <cellStyle name="Normal 19 4" xfId="4548" xr:uid="{FE16440B-2EEE-4F21-9482-46CA87A3E910}"/>
    <cellStyle name="Normal 2" xfId="3" xr:uid="{0035700C-F3A5-4A6F-B63A-5CE25669DEE2}"/>
    <cellStyle name="Normal 2 2" xfId="73" xr:uid="{1AB7AC09-D8B7-4FD9-A3F3-ABE688618480}"/>
    <cellStyle name="Normal 2 2 2" xfId="74" xr:uid="{AB1BE25C-4D5E-4159-B03E-11C173FC23B6}"/>
    <cellStyle name="Normal 2 2 2 2" xfId="279" xr:uid="{54676D94-475C-41B9-A124-4848F42E6379}"/>
    <cellStyle name="Normal 2 2 2 2 2" xfId="4655" xr:uid="{5AD1E769-A206-430F-B65D-C000815E1611}"/>
    <cellStyle name="Normal 2 2 2 3" xfId="4551" xr:uid="{26E63376-6A90-45F5-9CBE-979F189176AF}"/>
    <cellStyle name="Normal 2 2 3" xfId="280" xr:uid="{DFEA202E-7044-4355-A912-72C9174659C5}"/>
    <cellStyle name="Normal 2 2 3 2" xfId="4455" xr:uid="{13133054-14E3-4D09-969D-77CB4FCDABC9}"/>
    <cellStyle name="Normal 2 2 3 2 2" xfId="4585" xr:uid="{BB89969A-BA5E-4E23-8A64-A250D74723E1}"/>
    <cellStyle name="Normal 2 2 3 2 2 2" xfId="4656" xr:uid="{44FAAEAA-9DF8-4A6E-AF2F-688CACEE002E}"/>
    <cellStyle name="Normal 2 2 3 2 2 3" xfId="5354" xr:uid="{AA1A344C-89C0-4D4C-91A7-590860F054F7}"/>
    <cellStyle name="Normal 2 2 3 2 2 4" xfId="5368" xr:uid="{D04291BC-968E-4CD9-A34E-98469FDC421B}"/>
    <cellStyle name="Normal 2 2 3 2 3" xfId="4750" xr:uid="{95755C28-89E1-420D-8943-F5F835F4C4E2}"/>
    <cellStyle name="Normal 2 2 3 2 4" xfId="5305" xr:uid="{C16723C3-AB95-44D7-B6B4-28930E01A44F}"/>
    <cellStyle name="Normal 2 2 3 3" xfId="4435" xr:uid="{848A9C28-8B96-4B0F-BD75-216337AEE167}"/>
    <cellStyle name="Normal 2 2 3 4" xfId="4706" xr:uid="{1ED0A28A-9336-44C3-A6F1-124A8CE21801}"/>
    <cellStyle name="Normal 2 2 3 5" xfId="4695" xr:uid="{02E6D043-8E22-4CB4-8B2B-0BCFFD9A3BEC}"/>
    <cellStyle name="Normal 2 2 4" xfId="4349" xr:uid="{951E2F2D-2AAD-4859-94B2-9F160BF3E048}"/>
    <cellStyle name="Normal 2 2 4 2" xfId="4550" xr:uid="{BC44D5FD-3FD1-4AB3-8815-A2CACA58D7FA}"/>
    <cellStyle name="Normal 2 2 4 3" xfId="4733" xr:uid="{DF274588-71D7-4069-8555-685B9DF5BFD1}"/>
    <cellStyle name="Normal 2 2 4 4" xfId="4707" xr:uid="{88DCC04D-8BCB-49B9-9693-BFE94BB10936}"/>
    <cellStyle name="Normal 2 2 5" xfId="4654" xr:uid="{0B195E78-FBB7-4EF5-8380-B2DBDCFEAF21}"/>
    <cellStyle name="Normal 2 2 6" xfId="4753" xr:uid="{F6471442-B0CE-4D03-BE4C-62D20A37E02E}"/>
    <cellStyle name="Normal 2 3" xfId="75" xr:uid="{C560096C-223F-46EF-B450-FE38F592C18C}"/>
    <cellStyle name="Normal 2 3 2" xfId="76" xr:uid="{1DCD9FA6-713B-430E-9CF0-284387BBBAC4}"/>
    <cellStyle name="Normal 2 3 2 2" xfId="281" xr:uid="{93BFA825-E7E9-4AC3-BB68-B84C01119D39}"/>
    <cellStyle name="Normal 2 3 2 2 2" xfId="4657" xr:uid="{2210B5AF-3B8C-4CE6-AF66-39058865D93E}"/>
    <cellStyle name="Normal 2 3 2 3" xfId="4351" xr:uid="{68FB15AF-6BE6-4A3E-A542-0213C31893A2}"/>
    <cellStyle name="Normal 2 3 2 3 2" xfId="4553" xr:uid="{D6EAE1BF-B669-44D7-AF85-CC130D4E0F87}"/>
    <cellStyle name="Normal 2 3 2 3 3" xfId="4735" xr:uid="{A4CE7272-106D-43EF-A69C-45D3AE142ECC}"/>
    <cellStyle name="Normal 2 3 2 3 4" xfId="4708" xr:uid="{A641AAC1-CA0E-482C-96AE-AEB650764009}"/>
    <cellStyle name="Normal 2 3 3" xfId="77" xr:uid="{5E8CFD7C-3548-4D85-9219-FF30D96947D4}"/>
    <cellStyle name="Normal 2 3 4" xfId="78" xr:uid="{A86E9697-409B-473C-9BF2-F3227FBC4EC2}"/>
    <cellStyle name="Normal 2 3 5" xfId="185" xr:uid="{1362B613-7614-4AC9-8560-45A94070BB89}"/>
    <cellStyle name="Normal 2 3 5 2" xfId="4658" xr:uid="{C34B181B-7626-4B71-8C28-86D7E13C8486}"/>
    <cellStyle name="Normal 2 3 6" xfId="4350" xr:uid="{FCD85342-7428-4A43-A2A5-C0CBED8410AD}"/>
    <cellStyle name="Normal 2 3 6 2" xfId="4552" xr:uid="{B5D20B46-0949-4B49-A089-E7A885F7D9A2}"/>
    <cellStyle name="Normal 2 3 6 3" xfId="4734" xr:uid="{06100A6F-7C6E-4C76-8917-829184BCC58B}"/>
    <cellStyle name="Normal 2 3 6 4" xfId="4709" xr:uid="{EAAC7F60-26C4-4181-86C9-0976EC063355}"/>
    <cellStyle name="Normal 2 3 7" xfId="5318" xr:uid="{AF28CBF9-99A5-4C9C-AD61-BC369A158DD3}"/>
    <cellStyle name="Normal 2 4" xfId="79" xr:uid="{0B535CAE-9953-4840-9D8F-72E67A6B35F9}"/>
    <cellStyle name="Normal 2 4 2" xfId="80" xr:uid="{669D0055-7328-435F-BE65-A855F86A78F6}"/>
    <cellStyle name="Normal 2 4 3" xfId="282" xr:uid="{EFB8F683-6ADA-4226-9F7D-CD2DCB1069AC}"/>
    <cellStyle name="Normal 2 4 3 2" xfId="4659" xr:uid="{BF0C3CAF-06FF-43C0-A15E-3C72D046DEB2}"/>
    <cellStyle name="Normal 2 4 3 3" xfId="4673" xr:uid="{0C058D50-8597-45DF-8279-C31929DCC27F}"/>
    <cellStyle name="Normal 2 4 4" xfId="4554" xr:uid="{2A3A95A0-66CE-4900-8CF5-B2B849983622}"/>
    <cellStyle name="Normal 2 4 5" xfId="4754" xr:uid="{6481B61B-8A9A-4935-AA0B-E872467FABF0}"/>
    <cellStyle name="Normal 2 4 6" xfId="4752" xr:uid="{07298364-48F2-42C2-86D8-CEF651625F49}"/>
    <cellStyle name="Normal 2 5" xfId="184" xr:uid="{D9DF5B1C-1567-4BC6-8E28-DADD08A4CC64}"/>
    <cellStyle name="Normal 2 5 2" xfId="284" xr:uid="{B7825C4B-FA49-4246-8E6B-BCCD053B1DA2}"/>
    <cellStyle name="Normal 2 5 2 2" xfId="2505" xr:uid="{2ABFEC09-B2AC-42EE-B301-F48DC6B56FAD}"/>
    <cellStyle name="Normal 2 5 3" xfId="283" xr:uid="{BC77407B-2E33-47B1-A269-0F09BD7F990D}"/>
    <cellStyle name="Normal 2 5 3 2" xfId="4586" xr:uid="{7C4A7AEA-5402-4DA6-9AD5-7C42BE31DCF8}"/>
    <cellStyle name="Normal 2 5 3 3" xfId="4746" xr:uid="{2DC369B6-121D-49F8-9E73-243D2B149ACE}"/>
    <cellStyle name="Normal 2 5 3 4" xfId="5302" xr:uid="{2B53BD1D-FA7C-4981-A8FE-3A4A3F9B08AB}"/>
    <cellStyle name="Normal 2 5 3 4 2" xfId="5348" xr:uid="{40803DA6-F4CE-4AB0-AF84-A379DA789225}"/>
    <cellStyle name="Normal 2 5 4" xfId="4660" xr:uid="{D78FF0D7-785E-4EFB-8ED9-88CDECACD409}"/>
    <cellStyle name="Normal 2 5 5" xfId="4615" xr:uid="{67ED2930-A839-4FAF-8969-D6374A2DB879}"/>
    <cellStyle name="Normal 2 5 6" xfId="4614" xr:uid="{4BEDA4F6-F63D-496F-B492-AC68C93E0B43}"/>
    <cellStyle name="Normal 2 5 7" xfId="4749" xr:uid="{0383AFFC-F94B-4EE1-B166-4878D13A8582}"/>
    <cellStyle name="Normal 2 5 8" xfId="4719" xr:uid="{02A2FC93-3789-4E24-9211-9930471F0866}"/>
    <cellStyle name="Normal 2 6" xfId="285" xr:uid="{F5812081-9F7D-431B-B711-6EBE688F8294}"/>
    <cellStyle name="Normal 2 6 2" xfId="286" xr:uid="{84A45B5E-A62F-44B0-BB12-98B73E7E03D9}"/>
    <cellStyle name="Normal 2 6 3" xfId="452" xr:uid="{24FF797D-C74C-4283-A3F6-07B638D73783}"/>
    <cellStyle name="Normal 2 6 3 2" xfId="5335" xr:uid="{E03CCC88-F82F-4A8D-A401-F75F91D6279B}"/>
    <cellStyle name="Normal 2 6 4" xfId="4661" xr:uid="{127A1991-3A58-4B9A-993F-B2F47BB97B5F}"/>
    <cellStyle name="Normal 2 6 5" xfId="4612" xr:uid="{32756F79-CFBE-4996-84D6-A1B253DE2870}"/>
    <cellStyle name="Normal 2 6 5 2" xfId="4710" xr:uid="{CF4FC2B4-E2FC-45B1-9A39-7A504BDB22EB}"/>
    <cellStyle name="Normal 2 6 6" xfId="4598" xr:uid="{BE55D964-365A-45C7-9192-EF25989F0908}"/>
    <cellStyle name="Normal 2 6 7" xfId="5322" xr:uid="{AB4553E4-BC47-439E-9D37-6E816B0794E0}"/>
    <cellStyle name="Normal 2 6 8" xfId="5331" xr:uid="{72E43DA1-26CB-4A07-8C19-DD644A6B0CD6}"/>
    <cellStyle name="Normal 2 7" xfId="287" xr:uid="{FB57C79E-FC0B-41F4-A1E4-08354B1E845E}"/>
    <cellStyle name="Normal 2 7 2" xfId="4456" xr:uid="{543ED743-B109-4A9D-ACB4-BA86A941D8D9}"/>
    <cellStyle name="Normal 2 7 3" xfId="4662" xr:uid="{0FAFFB89-4367-4E8A-8319-B5DE08881C3E}"/>
    <cellStyle name="Normal 2 7 4" xfId="5303" xr:uid="{CD491FBC-5F25-42CA-8D02-AF8EF3978F1D}"/>
    <cellStyle name="Normal 2 8" xfId="4508" xr:uid="{528EB37C-2D75-4C81-97ED-76DD498BEDA0}"/>
    <cellStyle name="Normal 2 9" xfId="4653" xr:uid="{45F3B42D-9305-49FD-B821-8E9F0006DDB3}"/>
    <cellStyle name="Normal 20" xfId="434" xr:uid="{6F05FE1A-B58C-4E91-B7C9-FEF6431CBE5C}"/>
    <cellStyle name="Normal 20 2" xfId="435" xr:uid="{574F5F57-8B38-450B-977E-BBC8E9F8CF42}"/>
    <cellStyle name="Normal 20 2 2" xfId="436" xr:uid="{C38EE5A7-0BBF-498D-8811-ABBECA77E780}"/>
    <cellStyle name="Normal 20 2 2 2" xfId="4425" xr:uid="{57E9247C-2D68-4ACC-8D0F-7D88DC8F2F4C}"/>
    <cellStyle name="Normal 20 2 2 3" xfId="4417" xr:uid="{50697C1B-BC78-4489-9BA2-17A22C9991F6}"/>
    <cellStyle name="Normal 20 2 2 4" xfId="4582" xr:uid="{AADD443B-588F-41A2-A025-4D6725C1B756}"/>
    <cellStyle name="Normal 20 2 2 5" xfId="4744" xr:uid="{B80B4F93-6322-411B-82FF-C9103CED983E}"/>
    <cellStyle name="Normal 20 2 3" xfId="4420" xr:uid="{3C1A1AE1-25D5-438A-8668-50D45071578F}"/>
    <cellStyle name="Normal 20 2 4" xfId="4416" xr:uid="{AD78CEA9-D0AF-4F9C-AF75-B0B6CDB801D6}"/>
    <cellStyle name="Normal 20 2 5" xfId="4581" xr:uid="{DC631CC8-48EE-4F99-A425-5770C7324C2B}"/>
    <cellStyle name="Normal 20 2 6" xfId="4743" xr:uid="{B75ECCF7-A513-468B-80DD-F79DD4584BD8}"/>
    <cellStyle name="Normal 20 3" xfId="1167" xr:uid="{A1A2F2DA-B2EA-450F-9AA3-9218595CEA4B}"/>
    <cellStyle name="Normal 20 3 2" xfId="4457" xr:uid="{85CABF59-50CD-43EF-BF20-8CEC1208D9FA}"/>
    <cellStyle name="Normal 20 4" xfId="4352" xr:uid="{09073F26-CA1E-48BA-AB71-A4CAF8B79A7B}"/>
    <cellStyle name="Normal 20 4 2" xfId="4555" xr:uid="{31E79431-8044-42B9-B3E8-CEB8ED7A1EDB}"/>
    <cellStyle name="Normal 20 4 3" xfId="4736" xr:uid="{C8B15BDB-3833-4355-AE82-BA85BF75A512}"/>
    <cellStyle name="Normal 20 4 4" xfId="4711" xr:uid="{A9A69EBB-4068-46A3-887A-68F5EF150DE7}"/>
    <cellStyle name="Normal 20 5" xfId="4433" xr:uid="{116386EF-2ACD-4BF7-9E48-78BA9F569CC4}"/>
    <cellStyle name="Normal 20 5 2" xfId="5328" xr:uid="{808D63CD-6C5A-4629-B5D6-D634B050A7C9}"/>
    <cellStyle name="Normal 20 6" xfId="4587" xr:uid="{04F1E287-F24B-4BB2-A7D4-B1EFA3010281}"/>
    <cellStyle name="Normal 20 7" xfId="4696" xr:uid="{7E1F6E28-197B-4237-8F80-2D49B42DA8B8}"/>
    <cellStyle name="Normal 20 8" xfId="4717" xr:uid="{76F4687E-0B9E-445E-ADF1-2324424913BA}"/>
    <cellStyle name="Normal 20 9" xfId="4716" xr:uid="{581E4B6B-5CA6-4F39-87EE-364C95E34852}"/>
    <cellStyle name="Normal 21" xfId="437" xr:uid="{B54FA482-0331-4471-A8BC-F216CCEAB8F9}"/>
    <cellStyle name="Normal 21 2" xfId="438" xr:uid="{8AFE1F61-D4E5-4D97-AF1E-74B793CDD91D}"/>
    <cellStyle name="Normal 21 2 2" xfId="439" xr:uid="{8A9D3164-9EFE-4258-B7CD-6781F9FF173E}"/>
    <cellStyle name="Normal 21 3" xfId="4353" xr:uid="{1C1C7662-302A-470E-848C-75433474D07D}"/>
    <cellStyle name="Normal 21 3 2" xfId="4459" xr:uid="{E8BFF77E-0982-425B-BC94-5AA2C8A407C1}"/>
    <cellStyle name="Normal 21 3 2 2" xfId="5359" xr:uid="{B4078B95-AC2C-4D56-B220-6AF3ACC8339F}"/>
    <cellStyle name="Normal 21 3 3" xfId="4458" xr:uid="{96CAF7B0-4622-424A-961A-47A17A902DA5}"/>
    <cellStyle name="Normal 21 4" xfId="4570" xr:uid="{FC936D97-C149-4BAA-BB9A-4DA168C299E3}"/>
    <cellStyle name="Normal 21 4 2" xfId="5360" xr:uid="{C8C7C627-09DD-4372-9C09-A06D359A86D2}"/>
    <cellStyle name="Normal 21 5" xfId="4737" xr:uid="{0E198874-443A-49D1-8647-F3153CB2F4B9}"/>
    <cellStyle name="Normal 22" xfId="440" xr:uid="{BA6E8401-3987-4D41-823E-B5F61FD04625}"/>
    <cellStyle name="Normal 22 2" xfId="441" xr:uid="{59A05E57-960E-4977-93A0-92D668A13699}"/>
    <cellStyle name="Normal 22 3" xfId="4310" xr:uid="{C3C4D42C-962B-48A5-93B5-27F2BADE1715}"/>
    <cellStyle name="Normal 22 3 2" xfId="4354" xr:uid="{73CA8239-8F4D-49CE-9EEA-F8F890EC6A44}"/>
    <cellStyle name="Normal 22 3 2 2" xfId="4461" xr:uid="{4154E8E0-E8A5-40AC-9CE1-374F1AC8AC53}"/>
    <cellStyle name="Normal 22 3 3" xfId="4460" xr:uid="{8F6682F5-4D15-4D3B-8025-60FEDD7992AC}"/>
    <cellStyle name="Normal 22 3 4" xfId="4691" xr:uid="{D1A377A4-E3BA-40EC-BA98-77B73B898598}"/>
    <cellStyle name="Normal 22 4" xfId="4313" xr:uid="{7C717ED9-241E-4148-BB9D-1122D4C1D367}"/>
    <cellStyle name="Normal 22 4 10" xfId="5357" xr:uid="{79A0BE79-5CDB-4391-B52D-6B4626FD1391}"/>
    <cellStyle name="Normal 22 4 2" xfId="4431" xr:uid="{DA496311-A86A-44F1-900E-E8086955FB31}"/>
    <cellStyle name="Normal 22 4 3" xfId="4571" xr:uid="{D3A4E622-BD19-40A7-AFD2-2B95BDD08213}"/>
    <cellStyle name="Normal 22 4 3 2" xfId="4590" xr:uid="{BD39AEA7-1DDB-43E9-9250-F0B3DA55F24E}"/>
    <cellStyle name="Normal 22 4 3 3" xfId="4748" xr:uid="{671113ED-0A46-4890-A3D7-0CDEA4596C27}"/>
    <cellStyle name="Normal 22 4 3 4" xfId="5338" xr:uid="{D22ACE2E-3C83-4D1A-AAEE-422FDBC7C4D9}"/>
    <cellStyle name="Normal 22 4 3 5" xfId="5334" xr:uid="{866F221E-01AF-42B2-A1AC-594766F12AFC}"/>
    <cellStyle name="Normal 22 4 4" xfId="4692" xr:uid="{22D70643-4E61-4EC1-830E-325C4837B9F5}"/>
    <cellStyle name="Normal 22 4 5" xfId="4604" xr:uid="{4ACBC567-B2EE-482E-A8AE-4A08077C130A}"/>
    <cellStyle name="Normal 22 4 6" xfId="4595" xr:uid="{DD43A13A-6CF5-4E29-81D8-FA141D28C59F}"/>
    <cellStyle name="Normal 22 4 7" xfId="4594" xr:uid="{4681E0C3-5E2E-48AF-AB0E-18FF04FF2DDD}"/>
    <cellStyle name="Normal 22 4 8" xfId="4593" xr:uid="{7B559377-B54A-4778-89E1-AF547AB88CED}"/>
    <cellStyle name="Normal 22 4 9" xfId="4592" xr:uid="{4AFD8D92-50F9-4FB6-94E4-38FCAE49D51B}"/>
    <cellStyle name="Normal 22 5" xfId="4738" xr:uid="{5F19A826-9D39-472D-8FAD-ACA7A6687CD5}"/>
    <cellStyle name="Normal 23" xfId="442" xr:uid="{4C11AE1C-5E67-41F9-8BD8-43E8CC8EC101}"/>
    <cellStyle name="Normal 23 2" xfId="2500" xr:uid="{BEAC88DD-0FF9-4CE4-8748-8F401254ED84}"/>
    <cellStyle name="Normal 23 2 2" xfId="4356" xr:uid="{84F1262B-703E-4C33-8EC0-FE2C81131FCA}"/>
    <cellStyle name="Normal 23 2 2 2" xfId="4751" xr:uid="{05352960-D488-48F9-AF0D-11C7694573E5}"/>
    <cellStyle name="Normal 23 2 2 3" xfId="4693" xr:uid="{6BC2B599-2800-42DB-B9F3-8137C7C46AB2}"/>
    <cellStyle name="Normal 23 2 2 4" xfId="4663" xr:uid="{C0268EE0-CF83-4226-8168-D472CDAFB57B}"/>
    <cellStyle name="Normal 23 2 3" xfId="4605" xr:uid="{1762B3AC-189E-4F3A-8821-834FF638436D}"/>
    <cellStyle name="Normal 23 2 4" xfId="4712" xr:uid="{95CEB1E7-D081-40C1-A920-DDBB156CFBB7}"/>
    <cellStyle name="Normal 23 3" xfId="4426" xr:uid="{4DA469EE-05D0-404E-9624-F8EE301AC133}"/>
    <cellStyle name="Normal 23 4" xfId="4355" xr:uid="{068CB60A-2662-490B-8C0C-9979C3DFCF77}"/>
    <cellStyle name="Normal 23 5" xfId="4572" xr:uid="{C5FF02DF-BB3C-46D9-8327-9B4EA12DACCE}"/>
    <cellStyle name="Normal 23 6" xfId="4739" xr:uid="{56C2E6F1-6398-486B-9EC2-96B8A2550648}"/>
    <cellStyle name="Normal 24" xfId="443" xr:uid="{AC0803A8-5923-40F3-BE7A-2C9C29EC62E1}"/>
    <cellStyle name="Normal 24 2" xfId="444" xr:uid="{32C350D7-AC68-48D9-A912-A3B4E3545C79}"/>
    <cellStyle name="Normal 24 2 2" xfId="4428" xr:uid="{1B39FCFC-C27B-489D-AF20-3959A806EE56}"/>
    <cellStyle name="Normal 24 2 3" xfId="4358" xr:uid="{9D4384C0-52B3-4A0F-9A01-5FE038E4BE5D}"/>
    <cellStyle name="Normal 24 2 4" xfId="4574" xr:uid="{0693CAC3-FAD9-4A14-91A3-2E77114A2461}"/>
    <cellStyle name="Normal 24 2 5" xfId="4741" xr:uid="{B4C4BD2B-35E0-4196-954F-7B57FAEE29F2}"/>
    <cellStyle name="Normal 24 3" xfId="4427" xr:uid="{C579B50B-2327-4EBC-875A-26206E8EABC5}"/>
    <cellStyle name="Normal 24 4" xfId="4357" xr:uid="{14FA1CA3-3921-4890-9213-519F070C4EA8}"/>
    <cellStyle name="Normal 24 5" xfId="4573" xr:uid="{3735E5E7-8A0A-41FA-9B32-59DFE7342A04}"/>
    <cellStyle name="Normal 24 6" xfId="4740" xr:uid="{D6EFF5DC-2F79-4C0E-8178-AE90B2C38E1A}"/>
    <cellStyle name="Normal 25" xfId="451" xr:uid="{F3F7031D-38BC-40EA-83D9-7023766B52E9}"/>
    <cellStyle name="Normal 25 2" xfId="4360" xr:uid="{1AC85D27-691C-4543-BCC5-90A886A144FB}"/>
    <cellStyle name="Normal 25 2 2" xfId="5337" xr:uid="{1739796E-5A19-493F-A2BC-E2DF603F99BC}"/>
    <cellStyle name="Normal 25 3" xfId="4429" xr:uid="{AFFFC44C-5A9C-4ADB-8E35-A66B1F197A91}"/>
    <cellStyle name="Normal 25 4" xfId="4359" xr:uid="{D34313C9-4563-4108-B2A9-BBA376372012}"/>
    <cellStyle name="Normal 25 5" xfId="4575" xr:uid="{2245DD60-F376-41E1-8E2A-D114A47AA4AA}"/>
    <cellStyle name="Normal 26" xfId="2498" xr:uid="{3E99F824-AC06-4A2C-B0DE-EE313CADF973}"/>
    <cellStyle name="Normal 26 2" xfId="2499" xr:uid="{DCDC359C-6D09-48C5-A007-82F4B4AFF39D}"/>
    <cellStyle name="Normal 26 2 2" xfId="4362" xr:uid="{5F05C27A-7F96-4E72-A440-204DAF072660}"/>
    <cellStyle name="Normal 26 3" xfId="4361" xr:uid="{5EB34DFB-87C2-45B7-BEED-5FC8C51C2D7F}"/>
    <cellStyle name="Normal 26 3 2" xfId="4436" xr:uid="{15467ED7-4AF1-4309-87F4-60DAA912D5DD}"/>
    <cellStyle name="Normal 27" xfId="2507" xr:uid="{347F8964-E3D0-4F24-89B6-BAE9D41194BF}"/>
    <cellStyle name="Normal 27 2" xfId="4364" xr:uid="{88D41A67-388D-4868-B7DE-97204E69FD25}"/>
    <cellStyle name="Normal 27 3" xfId="4363" xr:uid="{4B82EC1D-8472-4319-AA25-1F6E8725D8B6}"/>
    <cellStyle name="Normal 27 4" xfId="4599" xr:uid="{487956FC-5119-4B5E-AA6C-EA164D62D24C}"/>
    <cellStyle name="Normal 27 5" xfId="5320" xr:uid="{60406CDD-E0B9-488C-98E5-71544ECF7479}"/>
    <cellStyle name="Normal 27 6" xfId="4589" xr:uid="{E0A19581-4D89-4742-9B85-3DBF3B0DC50C}"/>
    <cellStyle name="Normal 27 7" xfId="5332" xr:uid="{D46E3D09-DEA3-42CA-9EDE-2400659691E3}"/>
    <cellStyle name="Normal 28" xfId="4365" xr:uid="{C17919DA-ACA5-4B18-BFA9-412D37C2BDDF}"/>
    <cellStyle name="Normal 28 2" xfId="4366" xr:uid="{82D6702E-E3BB-4437-AD6E-13F5608B9B65}"/>
    <cellStyle name="Normal 28 3" xfId="4367" xr:uid="{9FC7E4A0-6D43-4EC8-8F82-D23490C41B40}"/>
    <cellStyle name="Normal 29" xfId="4368" xr:uid="{3A8FA5E1-4B04-467A-9EB6-D7108B75B843}"/>
    <cellStyle name="Normal 29 2" xfId="4369" xr:uid="{1C773CFD-FAE4-42D9-BBB3-1BAE058FD722}"/>
    <cellStyle name="Normal 3" xfId="2" xr:uid="{665067A7-73F8-4B7E-BFD2-7BB3B9468366}"/>
    <cellStyle name="Normal 3 2" xfId="81" xr:uid="{F9E60600-518A-4667-904E-B78EC33DAF42}"/>
    <cellStyle name="Normal 3 2 2" xfId="82" xr:uid="{66741A19-0175-4851-9F55-E31B8F0A3D52}"/>
    <cellStyle name="Normal 3 2 2 2" xfId="288" xr:uid="{3863A213-EC74-4268-AFB1-B1E865BD8491}"/>
    <cellStyle name="Normal 3 2 2 2 2" xfId="4665" xr:uid="{1628A05F-145B-47D0-B314-79DDE3B11AA5}"/>
    <cellStyle name="Normal 3 2 2 3" xfId="4556" xr:uid="{F05DAA1D-540C-440F-86DF-EBF64E6F5889}"/>
    <cellStyle name="Normal 3 2 3" xfId="83" xr:uid="{570144A5-ACE0-495C-85EF-539AE5063C35}"/>
    <cellStyle name="Normal 3 2 4" xfId="289" xr:uid="{D593BB5F-CC37-4007-B21C-58D3899684FE}"/>
    <cellStyle name="Normal 3 2 4 2" xfId="4666" xr:uid="{08E2898B-5335-4F5B-9050-42E4F6CC156A}"/>
    <cellStyle name="Normal 3 2 5" xfId="2506" xr:uid="{1A29CDC6-A533-409B-9D2F-6E3F3AC4511A}"/>
    <cellStyle name="Normal 3 2 5 2" xfId="4509" xr:uid="{1306B636-2AD7-4CEC-A2EC-F2F9B8FD4743}"/>
    <cellStyle name="Normal 3 2 5 3" xfId="5304" xr:uid="{88B6F055-396A-4DFC-BC37-387CA91863CB}"/>
    <cellStyle name="Normal 3 3" xfId="84" xr:uid="{41FED2B0-57DA-49F3-8267-E8E8EA5D59D8}"/>
    <cellStyle name="Normal 3 3 2" xfId="290" xr:uid="{1D4945CD-3BE6-4560-B9DD-0A78D1EB8A27}"/>
    <cellStyle name="Normal 3 3 2 2" xfId="4667" xr:uid="{B462DE95-E181-454C-A195-09506E90C189}"/>
    <cellStyle name="Normal 3 3 3" xfId="4557" xr:uid="{721FCC37-1FA3-481B-88F9-5E570ECA5B79}"/>
    <cellStyle name="Normal 3 4" xfId="85" xr:uid="{6E0D8ABD-9BA3-4ADA-91F0-ECF9D614989E}"/>
    <cellStyle name="Normal 3 4 2" xfId="2502" xr:uid="{F49A1E17-1AFB-4DDE-A21B-5C95D301FA1D}"/>
    <cellStyle name="Normal 3 4 2 2" xfId="4668" xr:uid="{440281A0-F4A7-48F8-98DF-529648321234}"/>
    <cellStyle name="Normal 3 4 3" xfId="5341" xr:uid="{9D46B0A6-9849-4D70-8E67-176CB18FA8E7}"/>
    <cellStyle name="Normal 3 5" xfId="2501" xr:uid="{F61C989E-0BB4-4976-9EE5-1E9808E64CC9}"/>
    <cellStyle name="Normal 3 5 2" xfId="4669" xr:uid="{004F09A4-7ABC-480B-B232-33654090C8C8}"/>
    <cellStyle name="Normal 3 5 3" xfId="4745" xr:uid="{E8CF4C00-3F3A-4712-ACF3-F759703D11D1}"/>
    <cellStyle name="Normal 3 5 4" xfId="4713" xr:uid="{E7E66E08-60B9-45A6-B691-62B49E4E1DC4}"/>
    <cellStyle name="Normal 3 6" xfId="4664" xr:uid="{3E6CE7B3-D144-4648-9C70-C5D380635E1B}"/>
    <cellStyle name="Normal 3 6 2" xfId="5336" xr:uid="{84C41268-02C2-4665-9629-84E06AE99034}"/>
    <cellStyle name="Normal 3 6 2 2" xfId="5333" xr:uid="{4C1AA0EC-6944-462C-BA52-412B7C64D962}"/>
    <cellStyle name="Normal 3 6 2 3" xfId="5369" xr:uid="{2D289127-4F14-4314-B9C8-A730CD99B562}"/>
    <cellStyle name="Normal 3 6 3" xfId="5344" xr:uid="{E84BD722-4D15-4F0A-B935-02DF4062A1BA}"/>
    <cellStyle name="Normal 3 6 3 2" xfId="5370" xr:uid="{0878606D-8C49-4374-AE2B-DF8BF31107F6}"/>
    <cellStyle name="Normal 3 6 3 3" xfId="5365" xr:uid="{5D311AD5-3C98-457D-AE1E-B704343847CC}"/>
    <cellStyle name="Normal 30" xfId="4370" xr:uid="{3A69D078-D42B-4439-9FA8-68FDD750A49B}"/>
    <cellStyle name="Normal 30 2" xfId="4371" xr:uid="{E95042C5-22B1-4F2D-B6FA-89788ABE4621}"/>
    <cellStyle name="Normal 31" xfId="4372" xr:uid="{6244737C-10D0-4BC6-9E0F-9351EBE2FC20}"/>
    <cellStyle name="Normal 31 2" xfId="4373" xr:uid="{7279D239-A8C6-4574-9BA9-3264BEB2F7E7}"/>
    <cellStyle name="Normal 32" xfId="4374" xr:uid="{A59782D7-9900-4769-BF9C-46A822C77E7B}"/>
    <cellStyle name="Normal 33" xfId="4375" xr:uid="{344AF7A0-CDEC-4933-94EE-62C4D0F624B1}"/>
    <cellStyle name="Normal 33 2" xfId="4376" xr:uid="{EA128251-AA4A-4FB5-BC6B-50A3316C2A9B}"/>
    <cellStyle name="Normal 34" xfId="4377" xr:uid="{6B84EE4B-9866-465D-A432-C78120FF8ECE}"/>
    <cellStyle name="Normal 34 2" xfId="4378" xr:uid="{67CD02E7-00B4-4845-AF31-D5B07749881A}"/>
    <cellStyle name="Normal 35" xfId="4379" xr:uid="{68518C41-1318-4461-B502-809B1FA1AA7F}"/>
    <cellStyle name="Normal 35 2" xfId="4380" xr:uid="{E31A2751-A53E-4072-95B2-079976E0FB53}"/>
    <cellStyle name="Normal 36" xfId="4381" xr:uid="{D0487245-55FE-4E8F-81D9-80795DB2ED28}"/>
    <cellStyle name="Normal 36 2" xfId="4382" xr:uid="{E08C259D-7DB5-452D-95E6-00705CBCF571}"/>
    <cellStyle name="Normal 37" xfId="4383" xr:uid="{A59C1989-59F6-4923-B499-19E3880FA841}"/>
    <cellStyle name="Normal 37 2" xfId="4384" xr:uid="{B58DAC27-99EA-4BB8-B491-8C82D6A1FA23}"/>
    <cellStyle name="Normal 38" xfId="4385" xr:uid="{D28B2AE9-C39D-4566-A232-731F1B051565}"/>
    <cellStyle name="Normal 38 2" xfId="4386" xr:uid="{B6BE76F5-55BB-488D-9080-70B0170061FB}"/>
    <cellStyle name="Normal 39" xfId="4387" xr:uid="{25E9FB96-2C1D-43C9-8BBE-4EDFF5B59961}"/>
    <cellStyle name="Normal 39 2" xfId="4388" xr:uid="{1620E150-F4D5-41FE-B05A-ECBAF3C89B78}"/>
    <cellStyle name="Normal 39 2 2" xfId="4389" xr:uid="{DEDDE7DF-0DD1-4BDC-A7F0-EBCF7EC334D0}"/>
    <cellStyle name="Normal 39 3" xfId="4390" xr:uid="{EBD3142A-7316-4CF8-B010-69472605A6DF}"/>
    <cellStyle name="Normal 4" xfId="86" xr:uid="{955B5B24-E5D6-43CB-BD6E-30FF6A2FB339}"/>
    <cellStyle name="Normal 4 2" xfId="87" xr:uid="{9805E8E1-3DD5-4C82-BA33-5EFF364C2DEE}"/>
    <cellStyle name="Normal 4 2 2" xfId="88" xr:uid="{03CFDE27-E51C-4DCC-B216-23EC19382D24}"/>
    <cellStyle name="Normal 4 2 2 2" xfId="445" xr:uid="{8B3AC20B-C408-4EC7-8B8D-CB98B3245185}"/>
    <cellStyle name="Normal 4 2 2 3" xfId="2807" xr:uid="{3ADB0934-8ABA-40FF-89A5-7C1B0D824A34}"/>
    <cellStyle name="Normal 4 2 2 4" xfId="2808" xr:uid="{A5B0455F-980C-40A1-992E-41854FAA5F08}"/>
    <cellStyle name="Normal 4 2 2 4 2" xfId="2809" xr:uid="{4431E75C-5A1B-45E8-B5FD-6C87171F4A69}"/>
    <cellStyle name="Normal 4 2 2 4 3" xfId="2810" xr:uid="{35338F79-48A3-437C-BE42-0D37AAF19ABA}"/>
    <cellStyle name="Normal 4 2 2 4 3 2" xfId="2811" xr:uid="{54E40FAD-CD15-4272-98F9-DFEC89243B0B}"/>
    <cellStyle name="Normal 4 2 2 4 3 3" xfId="4312" xr:uid="{26B839DB-BC6C-422E-A4FF-62B0B89BAB7D}"/>
    <cellStyle name="Normal 4 2 3" xfId="2493" xr:uid="{BB3150E8-C328-462F-8EA3-69C6E4BCC85D}"/>
    <cellStyle name="Normal 4 2 3 2" xfId="2504" xr:uid="{FA3B3890-60AF-4DAB-9903-985413031117}"/>
    <cellStyle name="Normal 4 2 3 2 2" xfId="4462" xr:uid="{A15B7D43-2C09-4263-9DA9-FAFDC3350AA7}"/>
    <cellStyle name="Normal 4 2 3 2 3" xfId="5347" xr:uid="{0AE1D568-4CFD-4494-8DBC-986E8E10B443}"/>
    <cellStyle name="Normal 4 2 3 3" xfId="4463" xr:uid="{17ECA1E9-EEC2-4A74-85BF-F97F5879ED4C}"/>
    <cellStyle name="Normal 4 2 3 3 2" xfId="4464" xr:uid="{B4FB2510-7077-4938-B18D-3D037D3F2E96}"/>
    <cellStyle name="Normal 4 2 3 4" xfId="4465" xr:uid="{EC9A29F2-C245-4E77-AD12-4BCFAB8BBA21}"/>
    <cellStyle name="Normal 4 2 3 5" xfId="4466" xr:uid="{56FF4CCB-8C1A-45D0-9266-9C1738A609AA}"/>
    <cellStyle name="Normal 4 2 4" xfId="2494" xr:uid="{8C919875-34FC-4664-A6CF-E45E7B2EF4C2}"/>
    <cellStyle name="Normal 4 2 4 2" xfId="4392" xr:uid="{43BF01F9-ED7E-41F8-B68D-9637E3A91474}"/>
    <cellStyle name="Normal 4 2 4 2 2" xfId="4467" xr:uid="{DF032075-C197-46F6-8FE4-A8FEC480AAAE}"/>
    <cellStyle name="Normal 4 2 4 2 3" xfId="4694" xr:uid="{1F1222C2-91F8-4422-896D-911322CD7952}"/>
    <cellStyle name="Normal 4 2 4 2 4" xfId="4613" xr:uid="{FDFE3CA3-AF70-4BD2-9298-0CF1BB1A9DBA}"/>
    <cellStyle name="Normal 4 2 4 3" xfId="4576" xr:uid="{E3A31A3B-59C7-46F8-8FC0-8ADB4C31644F}"/>
    <cellStyle name="Normal 4 2 4 4" xfId="4714" xr:uid="{18535B96-090E-4972-BDFC-FA1B8AD3F0D5}"/>
    <cellStyle name="Normal 4 2 5" xfId="1168" xr:uid="{AB84CB48-9D1A-43DB-994F-503024B9A6BF}"/>
    <cellStyle name="Normal 4 2 6" xfId="4558" xr:uid="{2067FA32-10E0-4E05-9B9F-FA545FF80203}"/>
    <cellStyle name="Normal 4 2 7" xfId="5351" xr:uid="{F4C5738A-80BF-43AA-A170-E65841C6463E}"/>
    <cellStyle name="Normal 4 3" xfId="528" xr:uid="{F1504F37-FA16-4138-BED3-30B9883C89DB}"/>
    <cellStyle name="Normal 4 3 2" xfId="1170" xr:uid="{EEB01B2E-DD4B-4757-9B12-A9E8302D5691}"/>
    <cellStyle name="Normal 4 3 2 2" xfId="1171" xr:uid="{F6DEEC5D-E347-42BD-8FE2-E83FCEED8358}"/>
    <cellStyle name="Normal 4 3 2 3" xfId="1172" xr:uid="{D17A6B45-7D22-477E-9F0A-37024D910A18}"/>
    <cellStyle name="Normal 4 3 3" xfId="1169" xr:uid="{B9EDF353-47F7-4CE1-B166-02F754B7DA50}"/>
    <cellStyle name="Normal 4 3 3 2" xfId="4434" xr:uid="{63795B7A-E17C-40E4-9E6B-B65775137F68}"/>
    <cellStyle name="Normal 4 3 4" xfId="2812" xr:uid="{36AF1EDC-89C5-460F-873F-78DF9C4840EB}"/>
    <cellStyle name="Normal 4 3 4 2" xfId="5363" xr:uid="{9FDB8F2B-05B0-45C7-860A-2613A16F6769}"/>
    <cellStyle name="Normal 4 3 5" xfId="2813" xr:uid="{75AFBBC3-DD9D-4B27-BD27-82927E101089}"/>
    <cellStyle name="Normal 4 3 5 2" xfId="2814" xr:uid="{476C6367-4906-46E3-B39C-82FF3EEB712F}"/>
    <cellStyle name="Normal 4 3 5 3" xfId="2815" xr:uid="{18C60BD8-989F-4BFC-895F-BC5B761EA584}"/>
    <cellStyle name="Normal 4 3 5 3 2" xfId="2816" xr:uid="{793212B1-DF69-44C8-AF6B-0E426E6450C5}"/>
    <cellStyle name="Normal 4 3 5 3 3" xfId="4311" xr:uid="{4B2E9B6A-2093-48F8-AFA9-DA3D68A1610B}"/>
    <cellStyle name="Normal 4 3 6" xfId="4314" xr:uid="{B8E108D5-A5E5-4797-B06A-74EF18C82712}"/>
    <cellStyle name="Normal 4 3 7" xfId="5346" xr:uid="{ED173D9A-E1C8-498B-91DD-B954D2A3CBB3}"/>
    <cellStyle name="Normal 4 4" xfId="453" xr:uid="{16802380-B72F-40EC-B7CB-EFD74655887D}"/>
    <cellStyle name="Normal 4 4 2" xfId="2495" xr:uid="{6EC373A6-0940-4744-BF92-CFB56577A565}"/>
    <cellStyle name="Normal 4 4 2 2" xfId="5355" xr:uid="{B6A66C92-598F-4C77-B93F-2AC632EFC387}"/>
    <cellStyle name="Normal 4 4 3" xfId="2503" xr:uid="{391FBDCA-8586-4AAA-899C-5ECAC7127481}"/>
    <cellStyle name="Normal 4 4 3 2" xfId="4317" xr:uid="{B552E925-3B28-4E78-92C1-C41E81A7DB17}"/>
    <cellStyle name="Normal 4 4 3 3" xfId="4316" xr:uid="{E741EAB3-6B3B-4F56-8CA2-EF2765D295FC}"/>
    <cellStyle name="Normal 4 4 4" xfId="4747" xr:uid="{D5882FEA-EB67-42FE-AD9C-6F8E2595DDE6}"/>
    <cellStyle name="Normal 4 4 4 2" xfId="5364" xr:uid="{F3090E80-99B9-4249-A667-E8F97DD5AFC9}"/>
    <cellStyle name="Normal 4 4 5" xfId="5345" xr:uid="{ECDBE81D-9CD0-4378-8061-72280DAE60F0}"/>
    <cellStyle name="Normal 4 5" xfId="2496" xr:uid="{63805E6F-0302-4271-968E-239720A80748}"/>
    <cellStyle name="Normal 4 5 2" xfId="4391" xr:uid="{716A52A2-53FE-4E3F-9840-602CB166E1D0}"/>
    <cellStyle name="Normal 4 6" xfId="2497" xr:uid="{BD484CF9-E2A9-4EE9-B8B7-51D5AD615558}"/>
    <cellStyle name="Normal 4 7" xfId="900" xr:uid="{1B24C5A7-06A3-4E46-8C05-926421AD7610}"/>
    <cellStyle name="Normal 4 8" xfId="5350" xr:uid="{09CAA6F1-9CB0-43BA-870B-5C2D9AD272F2}"/>
    <cellStyle name="Normal 40" xfId="4393" xr:uid="{8073DD5B-985B-4539-87E0-D5F021613E55}"/>
    <cellStyle name="Normal 40 2" xfId="4394" xr:uid="{E41A4DDB-5347-4257-AB49-C00361694490}"/>
    <cellStyle name="Normal 40 2 2" xfId="4395" xr:uid="{432761A7-EF8A-48E1-9570-4522BB5BE685}"/>
    <cellStyle name="Normal 40 3" xfId="4396" xr:uid="{E273F39B-8E23-460A-8BBC-98AE003296E5}"/>
    <cellStyle name="Normal 41" xfId="4397" xr:uid="{0EFBEAA1-3094-4FAA-A9FB-0E39AAF43ECE}"/>
    <cellStyle name="Normal 41 2" xfId="4398" xr:uid="{CCACB7C9-D1B9-40DF-9BF9-91F29D3812A2}"/>
    <cellStyle name="Normal 42" xfId="4399" xr:uid="{E5F4E9C6-FEAC-48E6-8572-882D5D3C2EAD}"/>
    <cellStyle name="Normal 42 2" xfId="4400" xr:uid="{21491CD5-DD3E-412E-AE5F-181D41BF3F45}"/>
    <cellStyle name="Normal 43" xfId="4401" xr:uid="{A96F4B53-F36F-441D-9B80-94072945F350}"/>
    <cellStyle name="Normal 43 2" xfId="4402" xr:uid="{8ECC929B-B156-4B17-946B-9A3B699BEB00}"/>
    <cellStyle name="Normal 44" xfId="4412" xr:uid="{0E459E9F-CCEB-402F-B6DF-9DAE3BCBE0AA}"/>
    <cellStyle name="Normal 44 2" xfId="4413" xr:uid="{AD5EFE28-3601-49EB-A6A8-39CC11FFFD72}"/>
    <cellStyle name="Normal 45" xfId="4674" xr:uid="{954A0933-3D3E-4B4C-8F55-28E1B4BAA64C}"/>
    <cellStyle name="Normal 45 2" xfId="5324" xr:uid="{993509F6-428D-404D-B196-1624AD7A2734}"/>
    <cellStyle name="Normal 45 3" xfId="5323" xr:uid="{7144ABB0-E366-4B4D-9335-122194B979D3}"/>
    <cellStyle name="Normal 5" xfId="89" xr:uid="{1942B067-6859-4FA3-A015-CAE8D8D54000}"/>
    <cellStyle name="Normal 5 10" xfId="291" xr:uid="{F2582F10-BD53-4A0E-B797-0863DDEEFEE9}"/>
    <cellStyle name="Normal 5 10 2" xfId="529" xr:uid="{D2743273-1F0D-4B0B-9ED0-2EAE1747CC00}"/>
    <cellStyle name="Normal 5 10 2 2" xfId="1173" xr:uid="{B765295E-CC31-4CA7-BAEB-2CAA2C0591F9}"/>
    <cellStyle name="Normal 5 10 2 3" xfId="2817" xr:uid="{CE42785B-7FFE-4B1F-87B4-12457A7E39DA}"/>
    <cellStyle name="Normal 5 10 2 4" xfId="2818" xr:uid="{788C208A-FD51-4483-A8B8-E723A4DE1B04}"/>
    <cellStyle name="Normal 5 10 3" xfId="1174" xr:uid="{E651F121-4F85-4447-92DF-5952171D3F7B}"/>
    <cellStyle name="Normal 5 10 3 2" xfId="2819" xr:uid="{D68D4D23-8582-44E2-A5D1-0146DAAF58B3}"/>
    <cellStyle name="Normal 5 10 3 3" xfId="2820" xr:uid="{D0F0B09E-0A33-4A27-804E-7B8C220F92AE}"/>
    <cellStyle name="Normal 5 10 3 4" xfId="2821" xr:uid="{5CE3089D-7B94-4EE3-978B-AF3714C5536B}"/>
    <cellStyle name="Normal 5 10 4" xfId="2822" xr:uid="{14357D67-0FCC-4A00-A361-427A1F0E9935}"/>
    <cellStyle name="Normal 5 10 5" xfId="2823" xr:uid="{A55BC920-E0D8-4CB2-A1E5-6945F37BF077}"/>
    <cellStyle name="Normal 5 10 6" xfId="2824" xr:uid="{95CF023B-CBEC-41DF-AAE6-66929844C926}"/>
    <cellStyle name="Normal 5 11" xfId="292" xr:uid="{0E3B866C-0F96-49B5-B8B6-91AC8159B8F1}"/>
    <cellStyle name="Normal 5 11 2" xfId="1175" xr:uid="{B8C250F7-9879-4CCF-A9C6-47BC2979D954}"/>
    <cellStyle name="Normal 5 11 2 2" xfId="2825" xr:uid="{4049161E-714A-413C-BFFF-B0A4954B571B}"/>
    <cellStyle name="Normal 5 11 2 2 2" xfId="4403" xr:uid="{59A6EAA5-31DB-4340-BF43-35987F81589C}"/>
    <cellStyle name="Normal 5 11 2 2 3" xfId="4681" xr:uid="{A31EBE16-57F9-4A91-9D3F-DD43EA0995DE}"/>
    <cellStyle name="Normal 5 11 2 3" xfId="2826" xr:uid="{8CB43FB6-3B30-4488-B5B3-EB17CE9529C4}"/>
    <cellStyle name="Normal 5 11 2 4" xfId="2827" xr:uid="{5437770F-63DB-4537-B64B-A91057C474C7}"/>
    <cellStyle name="Normal 5 11 3" xfId="2828" xr:uid="{ED56320E-943C-44F2-A827-9615C62CF0FA}"/>
    <cellStyle name="Normal 5 11 3 2" xfId="5340" xr:uid="{774626C8-1E80-49AA-9FC1-62BB13B7F56E}"/>
    <cellStyle name="Normal 5 11 4" xfId="2829" xr:uid="{483DB354-F9AA-4527-86BA-1F979A724334}"/>
    <cellStyle name="Normal 5 11 4 2" xfId="4577" xr:uid="{5196E75B-811D-46F0-A045-7DAFC9EED592}"/>
    <cellStyle name="Normal 5 11 4 3" xfId="4682" xr:uid="{82D9C5E8-6D24-4888-B22D-6A9A46BB97B8}"/>
    <cellStyle name="Normal 5 11 4 4" xfId="4606" xr:uid="{29C9F08D-618A-435D-97C6-A5FD70DA6D95}"/>
    <cellStyle name="Normal 5 11 5" xfId="2830" xr:uid="{A73F9A43-1D95-4D04-BFAA-71AFE57B32BC}"/>
    <cellStyle name="Normal 5 12" xfId="1176" xr:uid="{161FB974-175F-4B01-962F-98B8B8DE1395}"/>
    <cellStyle name="Normal 5 12 2" xfId="2831" xr:uid="{0B03FC4C-9EB7-4133-8353-80E129AC6FF6}"/>
    <cellStyle name="Normal 5 12 3" xfId="2832" xr:uid="{157C044F-EFD5-434C-B182-871B1F176A17}"/>
    <cellStyle name="Normal 5 12 4" xfId="2833" xr:uid="{5F61F407-8634-4277-8B3B-5931B37591C0}"/>
    <cellStyle name="Normal 5 13" xfId="901" xr:uid="{A7B5F09B-2C62-442C-8E5A-A5D094DD73AE}"/>
    <cellStyle name="Normal 5 13 2" xfId="2834" xr:uid="{35CF51B7-44EC-4503-BDEF-AA993585F959}"/>
    <cellStyle name="Normal 5 13 3" xfId="2835" xr:uid="{7C8148E3-D964-415F-817E-A22225CAAB8D}"/>
    <cellStyle name="Normal 5 13 4" xfId="2836" xr:uid="{B0333A92-2F0D-4276-B46D-DBF02A27E119}"/>
    <cellStyle name="Normal 5 14" xfId="2837" xr:uid="{724C2FF4-D398-4DAE-98C5-3B6FE5BF70D6}"/>
    <cellStyle name="Normal 5 14 2" xfId="2838" xr:uid="{D52577CF-BEA4-4D16-BF6F-19139FEA3CF1}"/>
    <cellStyle name="Normal 5 15" xfId="2839" xr:uid="{FE7F9C2B-250A-467D-AA59-0BC48821820F}"/>
    <cellStyle name="Normal 5 16" xfId="2840" xr:uid="{894BD037-2667-45CE-B5ED-6C5B10EC505A}"/>
    <cellStyle name="Normal 5 17" xfId="2841" xr:uid="{74684AAD-7E59-487D-897F-48F724C6BF23}"/>
    <cellStyle name="Normal 5 18" xfId="5361" xr:uid="{E12CF7CE-A825-440E-A1CA-4A66360E02FC}"/>
    <cellStyle name="Normal 5 2" xfId="90" xr:uid="{922683D7-6A68-47BE-B0B3-F8FADA28FD4A}"/>
    <cellStyle name="Normal 5 2 2" xfId="187" xr:uid="{46EC1039-44F3-4F0A-AE9C-420B06A4F0D1}"/>
    <cellStyle name="Normal 5 2 2 2" xfId="188" xr:uid="{6A3F5899-FBA2-4CAF-8A4F-0B6FD6BAD41C}"/>
    <cellStyle name="Normal 5 2 2 2 2" xfId="189" xr:uid="{E35B058F-ABFC-4264-8EAA-C755AD7AD2F5}"/>
    <cellStyle name="Normal 5 2 2 2 2 2" xfId="190" xr:uid="{1862BFB3-9015-4EEE-8E03-14F9CD067B0C}"/>
    <cellStyle name="Normal 5 2 2 2 3" xfId="191" xr:uid="{EC96A82A-CC8C-4EE6-8B74-A68D52CA4596}"/>
    <cellStyle name="Normal 5 2 2 2 4" xfId="4670" xr:uid="{2BEE3984-D594-497A-8E7A-F162A0DC5CED}"/>
    <cellStyle name="Normal 5 2 2 2 5" xfId="5300" xr:uid="{576FFE57-A5F5-4445-9481-8BF13B95DC9A}"/>
    <cellStyle name="Normal 5 2 2 3" xfId="192" xr:uid="{55396011-17A0-4DE5-AD4E-396387D52BC6}"/>
    <cellStyle name="Normal 5 2 2 3 2" xfId="193" xr:uid="{3ABDCE4C-E2F9-45EA-B1DC-B6ACDD476820}"/>
    <cellStyle name="Normal 5 2 2 4" xfId="194" xr:uid="{948EFDF4-1ED6-4709-8022-823EE17D77B9}"/>
    <cellStyle name="Normal 5 2 2 5" xfId="293" xr:uid="{03F9EBD3-C888-4FD1-A050-3D43778267CD}"/>
    <cellStyle name="Normal 5 2 2 6" xfId="4596" xr:uid="{4958C7E4-9DB1-428A-8B95-F69B72535A71}"/>
    <cellStyle name="Normal 5 2 2 7" xfId="5329" xr:uid="{91F35D54-21CB-4A95-A05D-8EF37CC72139}"/>
    <cellStyle name="Normal 5 2 3" xfId="195" xr:uid="{05145680-09EC-4168-AB01-6C0EA2610408}"/>
    <cellStyle name="Normal 5 2 3 2" xfId="196" xr:uid="{23B735A8-6872-471C-A963-E05BCEA54A9A}"/>
    <cellStyle name="Normal 5 2 3 2 2" xfId="197" xr:uid="{1CADE37C-AED1-47F0-9677-32460070D233}"/>
    <cellStyle name="Normal 5 2 3 2 3" xfId="4559" xr:uid="{8790BA77-8D25-4D91-8022-6991BF13DFC0}"/>
    <cellStyle name="Normal 5 2 3 2 4" xfId="5301" xr:uid="{1CCD81A2-D27C-4989-85D2-58A0DF04883A}"/>
    <cellStyle name="Normal 5 2 3 3" xfId="198" xr:uid="{FCB2D49C-8667-4C07-B604-50AED3C134D2}"/>
    <cellStyle name="Normal 5 2 3 3 2" xfId="4742" xr:uid="{73DB0B6B-69C3-4DD5-B023-6AFB9D726582}"/>
    <cellStyle name="Normal 5 2 3 4" xfId="4404" xr:uid="{DD904EE1-8289-4CA8-AC79-71298CF0363B}"/>
    <cellStyle name="Normal 5 2 3 4 2" xfId="4715" xr:uid="{F8C50A57-E31C-4E58-BE7D-4B0D46A84039}"/>
    <cellStyle name="Normal 5 2 3 5" xfId="4597" xr:uid="{CC4AEF46-BF19-413E-A8CC-0BB1388EC290}"/>
    <cellStyle name="Normal 5 2 3 6" xfId="5321" xr:uid="{A84A1B7C-7432-4719-9E96-48ECED83D3F1}"/>
    <cellStyle name="Normal 5 2 3 7" xfId="5330" xr:uid="{5D5048DD-A14F-4281-9969-B4F2E1B8B2DB}"/>
    <cellStyle name="Normal 5 2 4" xfId="199" xr:uid="{1668F6A8-FAE7-4A71-A502-5B03DC97E537}"/>
    <cellStyle name="Normal 5 2 4 2" xfId="200" xr:uid="{86F4A629-276F-4166-A212-8EEF1F64AF63}"/>
    <cellStyle name="Normal 5 2 5" xfId="201" xr:uid="{436E1AEB-5592-4D70-ABF6-C8DE770C5888}"/>
    <cellStyle name="Normal 5 2 6" xfId="186" xr:uid="{685F85B8-0064-4416-B861-75A90BEA5C19}"/>
    <cellStyle name="Normal 5 3" xfId="91" xr:uid="{22B39181-F728-47AF-B35A-A8401E0C2C03}"/>
    <cellStyle name="Normal 5 3 2" xfId="4406" xr:uid="{E9473534-810C-410A-96F2-A430675B1A36}"/>
    <cellStyle name="Normal 5 3 3" xfId="4405" xr:uid="{733484F3-CA5E-4302-B1B8-6BE52C65A0B0}"/>
    <cellStyle name="Normal 5 4" xfId="92" xr:uid="{DF549730-08F3-4DBC-A39D-F25C0CB93D38}"/>
    <cellStyle name="Normal 5 4 10" xfId="2842" xr:uid="{1A41E53C-EE02-4A0D-9195-A09FEE9B430F}"/>
    <cellStyle name="Normal 5 4 11" xfId="2843" xr:uid="{5BF62A0A-6D41-441E-811F-9D39DE8AAA92}"/>
    <cellStyle name="Normal 5 4 2" xfId="93" xr:uid="{9C543F17-ABEB-4BCC-AC1E-1CEFC4FA3859}"/>
    <cellStyle name="Normal 5 4 2 2" xfId="94" xr:uid="{0A64B670-3B27-40BA-9865-11BD22AA71EA}"/>
    <cellStyle name="Normal 5 4 2 2 2" xfId="294" xr:uid="{F12DB847-786A-4808-9AB4-8CD6E0BD2088}"/>
    <cellStyle name="Normal 5 4 2 2 2 2" xfId="530" xr:uid="{96A97E24-BCC6-4D59-B305-4023818216BC}"/>
    <cellStyle name="Normal 5 4 2 2 2 2 2" xfId="531" xr:uid="{F77C4E3E-0D28-44AF-931A-A1ED23323CA7}"/>
    <cellStyle name="Normal 5 4 2 2 2 2 2 2" xfId="1177" xr:uid="{5BD27C40-C88D-44D1-8A06-D0FF2B07DAC7}"/>
    <cellStyle name="Normal 5 4 2 2 2 2 2 2 2" xfId="1178" xr:uid="{EFB40610-0913-4C18-9D9C-96152549B7C2}"/>
    <cellStyle name="Normal 5 4 2 2 2 2 2 3" xfId="1179" xr:uid="{7130688F-BF0B-4BCA-B478-B809DA58EDFF}"/>
    <cellStyle name="Normal 5 4 2 2 2 2 3" xfId="1180" xr:uid="{9D626C8C-72A3-4F6A-8354-EC974FA1FB87}"/>
    <cellStyle name="Normal 5 4 2 2 2 2 3 2" xfId="1181" xr:uid="{D17DECCE-3F35-490B-BC7B-31393179BE0F}"/>
    <cellStyle name="Normal 5 4 2 2 2 2 4" xfId="1182" xr:uid="{A82D9040-8012-489F-827C-B6F81DB0BF4A}"/>
    <cellStyle name="Normal 5 4 2 2 2 3" xfId="532" xr:uid="{4E5E01D3-02D1-4DA1-A109-C1DA92BE30BC}"/>
    <cellStyle name="Normal 5 4 2 2 2 3 2" xfId="1183" xr:uid="{587B7CA2-D65F-4955-9EFD-032BD172E921}"/>
    <cellStyle name="Normal 5 4 2 2 2 3 2 2" xfId="1184" xr:uid="{DC0A50BD-AC33-4798-A50A-FB1B887DC153}"/>
    <cellStyle name="Normal 5 4 2 2 2 3 3" xfId="1185" xr:uid="{43BE2A83-0C9A-46AC-9FB8-AE02D7EFEF8B}"/>
    <cellStyle name="Normal 5 4 2 2 2 3 4" xfId="2844" xr:uid="{FC8F0C49-45EB-4728-A9AF-D536B56B9D72}"/>
    <cellStyle name="Normal 5 4 2 2 2 4" xfId="1186" xr:uid="{06E0D7C4-9E48-44BA-8495-29D00FF86FB3}"/>
    <cellStyle name="Normal 5 4 2 2 2 4 2" xfId="1187" xr:uid="{508B7D39-AFC4-488B-A18E-801A2A068B09}"/>
    <cellStyle name="Normal 5 4 2 2 2 5" xfId="1188" xr:uid="{67404404-03B4-4D34-967F-BFB4A38F595B}"/>
    <cellStyle name="Normal 5 4 2 2 2 6" xfId="2845" xr:uid="{98634DFB-E96D-4DC1-B237-5D1D7B74D70C}"/>
    <cellStyle name="Normal 5 4 2 2 3" xfId="295" xr:uid="{3C63E3E4-28E9-41AB-8552-2AF4F9F34A60}"/>
    <cellStyle name="Normal 5 4 2 2 3 2" xfId="533" xr:uid="{1FD8654E-4D90-45C2-8203-CB71BFCC15A3}"/>
    <cellStyle name="Normal 5 4 2 2 3 2 2" xfId="534" xr:uid="{4075FC1E-3274-491B-B06A-A27FF1F2CE8C}"/>
    <cellStyle name="Normal 5 4 2 2 3 2 2 2" xfId="1189" xr:uid="{602A1359-ACD3-4E1A-AF8E-D5172A86BDF5}"/>
    <cellStyle name="Normal 5 4 2 2 3 2 2 2 2" xfId="1190" xr:uid="{DDDE829E-C6C2-4861-BCE9-4872C7981820}"/>
    <cellStyle name="Normal 5 4 2 2 3 2 2 3" xfId="1191" xr:uid="{F9570390-1D00-4F04-B0CC-451BBEA55842}"/>
    <cellStyle name="Normal 5 4 2 2 3 2 3" xfId="1192" xr:uid="{A06FDFB2-DA3B-40C0-AD20-ADD31EB49D5F}"/>
    <cellStyle name="Normal 5 4 2 2 3 2 3 2" xfId="1193" xr:uid="{36C05E30-E9DA-4BAC-B87C-71DB16B76FB4}"/>
    <cellStyle name="Normal 5 4 2 2 3 2 4" xfId="1194" xr:uid="{3D3093E7-E2D0-4E4D-AE58-2B6F78E345C7}"/>
    <cellStyle name="Normal 5 4 2 2 3 3" xfId="535" xr:uid="{417E1CC2-7E63-45E8-A0A3-9F798CE48700}"/>
    <cellStyle name="Normal 5 4 2 2 3 3 2" xfId="1195" xr:uid="{0DAAF81A-9C16-4489-804C-B760869DA9BC}"/>
    <cellStyle name="Normal 5 4 2 2 3 3 2 2" xfId="1196" xr:uid="{93D7FD2C-E9E3-47C0-9555-194579EE7A33}"/>
    <cellStyle name="Normal 5 4 2 2 3 3 3" xfId="1197" xr:uid="{39FAC742-8B21-441B-9279-8A0B4B3C39C7}"/>
    <cellStyle name="Normal 5 4 2 2 3 4" xfId="1198" xr:uid="{0F2524EE-0E1C-4821-812F-D3B255B46E26}"/>
    <cellStyle name="Normal 5 4 2 2 3 4 2" xfId="1199" xr:uid="{B5B4CCD3-FD82-46CC-BDC0-9699596B87FD}"/>
    <cellStyle name="Normal 5 4 2 2 3 5" xfId="1200" xr:uid="{56F7A003-0D55-4E2A-9D42-8C67F5321DE6}"/>
    <cellStyle name="Normal 5 4 2 2 4" xfId="536" xr:uid="{E000A596-12A5-4A8E-8619-B2F9BFB7B700}"/>
    <cellStyle name="Normal 5 4 2 2 4 2" xfId="537" xr:uid="{2F9156C1-FCE1-4CF0-A20D-D401D71617C3}"/>
    <cellStyle name="Normal 5 4 2 2 4 2 2" xfId="1201" xr:uid="{F13ECF11-9F09-4A8E-8E21-5B7D1E19442C}"/>
    <cellStyle name="Normal 5 4 2 2 4 2 2 2" xfId="1202" xr:uid="{23C9A800-715F-4592-AB0A-9D1325044870}"/>
    <cellStyle name="Normal 5 4 2 2 4 2 3" xfId="1203" xr:uid="{1D80A3B4-8F83-4CAF-A774-9FEC2DCC44AF}"/>
    <cellStyle name="Normal 5 4 2 2 4 3" xfId="1204" xr:uid="{1FEBE333-5855-458D-8449-6D779DC27E66}"/>
    <cellStyle name="Normal 5 4 2 2 4 3 2" xfId="1205" xr:uid="{F3BB3759-4B65-4D00-A9FB-918376AE370B}"/>
    <cellStyle name="Normal 5 4 2 2 4 4" xfId="1206" xr:uid="{F0374712-F7B7-4B28-AD7B-180E5FD63358}"/>
    <cellStyle name="Normal 5 4 2 2 5" xfId="538" xr:uid="{2B4B22D2-4FBD-4E35-8D13-D02EF21D4960}"/>
    <cellStyle name="Normal 5 4 2 2 5 2" xfId="1207" xr:uid="{CD87776D-350E-4A21-8710-3660B392E367}"/>
    <cellStyle name="Normal 5 4 2 2 5 2 2" xfId="1208" xr:uid="{63E55150-B966-45AD-BAB5-9F4414785C01}"/>
    <cellStyle name="Normal 5 4 2 2 5 3" xfId="1209" xr:uid="{93B46FE2-EC4A-4C2D-9FBE-735AC64712B9}"/>
    <cellStyle name="Normal 5 4 2 2 5 4" xfId="2846" xr:uid="{9868381E-D98D-4A0E-AC6E-4AFB26EF9393}"/>
    <cellStyle name="Normal 5 4 2 2 6" xfId="1210" xr:uid="{746B45EC-04E1-4D8C-8F3C-2EDC9D155583}"/>
    <cellStyle name="Normal 5 4 2 2 6 2" xfId="1211" xr:uid="{CA6D98B6-A79C-4E16-A801-08B6509D4989}"/>
    <cellStyle name="Normal 5 4 2 2 7" xfId="1212" xr:uid="{A7E71CD2-57AC-48CE-A729-2F1255CD5D3A}"/>
    <cellStyle name="Normal 5 4 2 2 8" xfId="2847" xr:uid="{C7392AFC-0852-4BD6-B9C3-5F156C389B95}"/>
    <cellStyle name="Normal 5 4 2 3" xfId="296" xr:uid="{12C91217-CE72-4005-8077-D9FCFA6BA9CA}"/>
    <cellStyle name="Normal 5 4 2 3 2" xfId="539" xr:uid="{68AA86D6-38AE-40A1-92DE-AF1A9DBAD117}"/>
    <cellStyle name="Normal 5 4 2 3 2 2" xfId="540" xr:uid="{4D1E28B2-123F-4A25-9429-C152D75ADF5C}"/>
    <cellStyle name="Normal 5 4 2 3 2 2 2" xfId="1213" xr:uid="{58EF49F6-59B9-4E04-A825-D95F79CB733F}"/>
    <cellStyle name="Normal 5 4 2 3 2 2 2 2" xfId="1214" xr:uid="{D9AA8F7C-E516-4CEB-911D-D293126D3DB5}"/>
    <cellStyle name="Normal 5 4 2 3 2 2 3" xfId="1215" xr:uid="{1924D0B6-41B3-4C36-AC19-E74D45DDE8F8}"/>
    <cellStyle name="Normal 5 4 2 3 2 3" xfId="1216" xr:uid="{34C16471-BFD5-4363-A4A5-5EA204FB3D2B}"/>
    <cellStyle name="Normal 5 4 2 3 2 3 2" xfId="1217" xr:uid="{2CAFF0D7-EE27-40E1-9440-004F140F0055}"/>
    <cellStyle name="Normal 5 4 2 3 2 4" xfId="1218" xr:uid="{CB9947D0-A9D9-467F-B99C-70F32521ADF0}"/>
    <cellStyle name="Normal 5 4 2 3 3" xfId="541" xr:uid="{D9ED4A61-7A49-4F08-B399-47E0E4DCC4FB}"/>
    <cellStyle name="Normal 5 4 2 3 3 2" xfId="1219" xr:uid="{168D42E9-73F8-4B01-8515-765776E58600}"/>
    <cellStyle name="Normal 5 4 2 3 3 2 2" xfId="1220" xr:uid="{53F1691F-C4C9-46F7-979E-E7224FD2A2DF}"/>
    <cellStyle name="Normal 5 4 2 3 3 3" xfId="1221" xr:uid="{C5C81D29-3706-49D7-9F3E-35FC83BF4BE3}"/>
    <cellStyle name="Normal 5 4 2 3 3 4" xfId="2848" xr:uid="{1A1C22D7-B9F5-4A49-BA05-1235174CEDB2}"/>
    <cellStyle name="Normal 5 4 2 3 4" xfId="1222" xr:uid="{3CFA8C3B-B193-4428-A8BD-738767EE6FEE}"/>
    <cellStyle name="Normal 5 4 2 3 4 2" xfId="1223" xr:uid="{6629A3FE-2C04-4951-901E-8397FFA3F54F}"/>
    <cellStyle name="Normal 5 4 2 3 5" xfId="1224" xr:uid="{A4FD1376-3E76-405A-B3CC-257AA8B7956A}"/>
    <cellStyle name="Normal 5 4 2 3 6" xfId="2849" xr:uid="{D7F52261-C02B-4138-BA67-96F996CF5A66}"/>
    <cellStyle name="Normal 5 4 2 4" xfId="297" xr:uid="{C6D2BA07-7840-4E70-9634-DDB5FEEDA4C8}"/>
    <cellStyle name="Normal 5 4 2 4 2" xfId="542" xr:uid="{F13686EE-AF46-4DD6-8921-94B6278DBFF9}"/>
    <cellStyle name="Normal 5 4 2 4 2 2" xfId="543" xr:uid="{C3889F7C-6585-4FA1-9487-C7F005F1E7DD}"/>
    <cellStyle name="Normal 5 4 2 4 2 2 2" xfId="1225" xr:uid="{77FD190B-9B42-4B0A-93C7-C441616DDB9D}"/>
    <cellStyle name="Normal 5 4 2 4 2 2 2 2" xfId="1226" xr:uid="{7C853264-919D-43A0-B41E-24404C273B24}"/>
    <cellStyle name="Normal 5 4 2 4 2 2 3" xfId="1227" xr:uid="{796B4D11-FD15-4556-A9EA-4E9706B9CBB5}"/>
    <cellStyle name="Normal 5 4 2 4 2 3" xfId="1228" xr:uid="{056A888E-910F-4AFF-A6B2-A8C3A730B12A}"/>
    <cellStyle name="Normal 5 4 2 4 2 3 2" xfId="1229" xr:uid="{42A65D5A-534E-414E-AD4A-9667ACFFB3BF}"/>
    <cellStyle name="Normal 5 4 2 4 2 4" xfId="1230" xr:uid="{5AB27B36-E6A2-4B0C-8544-864799F155DA}"/>
    <cellStyle name="Normal 5 4 2 4 3" xfId="544" xr:uid="{E2BA415D-9E07-4742-8D8A-5A1446763747}"/>
    <cellStyle name="Normal 5 4 2 4 3 2" xfId="1231" xr:uid="{C8F1C90B-02CA-44B1-AF72-649A4038A135}"/>
    <cellStyle name="Normal 5 4 2 4 3 2 2" xfId="1232" xr:uid="{B7563172-2908-4BF7-B6C2-15EDE7C16009}"/>
    <cellStyle name="Normal 5 4 2 4 3 3" xfId="1233" xr:uid="{7BCAB1FB-570B-495B-911A-BE1322D6373F}"/>
    <cellStyle name="Normal 5 4 2 4 4" xfId="1234" xr:uid="{0F88D9B7-3CB6-437A-BCD3-C2CDB987AA18}"/>
    <cellStyle name="Normal 5 4 2 4 4 2" xfId="1235" xr:uid="{FF32DFC5-88FF-4BEC-8D64-286B680AF07F}"/>
    <cellStyle name="Normal 5 4 2 4 5" xfId="1236" xr:uid="{23FF7E89-8349-4C67-A9D6-1F507C32523B}"/>
    <cellStyle name="Normal 5 4 2 5" xfId="298" xr:uid="{E5430519-86DF-4634-9B9A-58C255C53EE5}"/>
    <cellStyle name="Normal 5 4 2 5 2" xfId="545" xr:uid="{34C3CC6E-649A-4DD2-8B2F-8679B317C1BE}"/>
    <cellStyle name="Normal 5 4 2 5 2 2" xfId="1237" xr:uid="{C91564BE-3642-45E9-8BF3-B6E7C561460F}"/>
    <cellStyle name="Normal 5 4 2 5 2 2 2" xfId="1238" xr:uid="{0B2986A5-9E22-4685-86DE-4D898C517408}"/>
    <cellStyle name="Normal 5 4 2 5 2 3" xfId="1239" xr:uid="{780E7D30-0FAC-4CBC-8AD7-95EC8BE5EBE3}"/>
    <cellStyle name="Normal 5 4 2 5 3" xfId="1240" xr:uid="{82BDF0CC-F7E0-460A-B7EB-0E709133CA8C}"/>
    <cellStyle name="Normal 5 4 2 5 3 2" xfId="1241" xr:uid="{21EA4D06-4F46-4451-AB64-B0F7D1AA4F50}"/>
    <cellStyle name="Normal 5 4 2 5 4" xfId="1242" xr:uid="{E7404C6B-B4E4-4659-9FB7-47A9BB15A732}"/>
    <cellStyle name="Normal 5 4 2 6" xfId="546" xr:uid="{B8029356-D8AC-4055-9E2B-415C3DA8EB15}"/>
    <cellStyle name="Normal 5 4 2 6 2" xfId="1243" xr:uid="{700CF91F-CEFC-4E00-B7F0-EB33F5070D90}"/>
    <cellStyle name="Normal 5 4 2 6 2 2" xfId="1244" xr:uid="{6A26194E-8BA6-458F-A616-C35AE7E89820}"/>
    <cellStyle name="Normal 5 4 2 6 2 3" xfId="4419" xr:uid="{A24F9818-BD5C-4CD5-85B1-64A725EB5313}"/>
    <cellStyle name="Normal 5 4 2 6 3" xfId="1245" xr:uid="{52707ED5-A205-4B4E-B276-F69A7E144BD8}"/>
    <cellStyle name="Normal 5 4 2 6 4" xfId="2850" xr:uid="{DBA1DAE8-23CF-4BC0-AAA4-61736781E728}"/>
    <cellStyle name="Normal 5 4 2 6 4 2" xfId="4584" xr:uid="{FB75A450-F17E-4FF0-B631-F4000598FE34}"/>
    <cellStyle name="Normal 5 4 2 6 4 3" xfId="4683" xr:uid="{D8453799-09C4-4CD3-88A0-04F5BCE3FE8D}"/>
    <cellStyle name="Normal 5 4 2 6 4 4" xfId="4611" xr:uid="{48553514-549B-43E1-8F4E-64555EB637CE}"/>
    <cellStyle name="Normal 5 4 2 7" xfId="1246" xr:uid="{068EA328-77CC-4458-B6EA-BA12494EA1FE}"/>
    <cellStyle name="Normal 5 4 2 7 2" xfId="1247" xr:uid="{3261080B-BA61-4F19-80DB-0EDA70934999}"/>
    <cellStyle name="Normal 5 4 2 8" xfId="1248" xr:uid="{27BAE2E5-1798-435D-9689-CF268E153E13}"/>
    <cellStyle name="Normal 5 4 2 9" xfId="2851" xr:uid="{55C49E27-B234-49A3-A843-B9E47361A3BD}"/>
    <cellStyle name="Normal 5 4 3" xfId="95" xr:uid="{E3742654-0BB1-41F9-96D0-63761555DE32}"/>
    <cellStyle name="Normal 5 4 3 2" xfId="96" xr:uid="{3CD35BDD-CCF4-405A-8051-C7AB9B489D0C}"/>
    <cellStyle name="Normal 5 4 3 2 2" xfId="547" xr:uid="{C6DA6F50-7B8E-4829-A121-843C5E65D625}"/>
    <cellStyle name="Normal 5 4 3 2 2 2" xfId="548" xr:uid="{2837EF5D-2E28-4358-B9D4-7F331E39DB25}"/>
    <cellStyle name="Normal 5 4 3 2 2 2 2" xfId="1249" xr:uid="{6F46E967-5D51-4F0F-8B04-AAB22B085F4A}"/>
    <cellStyle name="Normal 5 4 3 2 2 2 2 2" xfId="1250" xr:uid="{324CEFD4-6FD2-46F3-B091-6B570F0A942D}"/>
    <cellStyle name="Normal 5 4 3 2 2 2 3" xfId="1251" xr:uid="{CA98C252-BE64-4158-9E76-750EA94252FF}"/>
    <cellStyle name="Normal 5 4 3 2 2 3" xfId="1252" xr:uid="{8E528396-726F-48AB-9929-FF36EABDBAFE}"/>
    <cellStyle name="Normal 5 4 3 2 2 3 2" xfId="1253" xr:uid="{C2F4588F-3764-4C61-AA25-1A282EA0EA42}"/>
    <cellStyle name="Normal 5 4 3 2 2 4" xfId="1254" xr:uid="{28E2D8DC-8D10-4F39-AB5D-E8F9810883E1}"/>
    <cellStyle name="Normal 5 4 3 2 3" xfId="549" xr:uid="{3280D84C-D29B-498D-BC2F-0C725AEA7EA6}"/>
    <cellStyle name="Normal 5 4 3 2 3 2" xfId="1255" xr:uid="{64234159-A304-4D23-AE28-9728C366F3C7}"/>
    <cellStyle name="Normal 5 4 3 2 3 2 2" xfId="1256" xr:uid="{CCB131AE-0C7F-4E88-B2C0-1A411FE786A6}"/>
    <cellStyle name="Normal 5 4 3 2 3 3" xfId="1257" xr:uid="{423EED47-B767-4767-A046-C923051C0A32}"/>
    <cellStyle name="Normal 5 4 3 2 3 4" xfId="2852" xr:uid="{EA4E5A40-7105-4DAF-ABB7-11AD6105E9CD}"/>
    <cellStyle name="Normal 5 4 3 2 4" xfId="1258" xr:uid="{39627E59-3032-40EC-80CC-0AF2B911A813}"/>
    <cellStyle name="Normal 5 4 3 2 4 2" xfId="1259" xr:uid="{2F4E17A2-4552-42A5-A75E-91C7A7431A12}"/>
    <cellStyle name="Normal 5 4 3 2 5" xfId="1260" xr:uid="{DEE2A5E0-3ECB-450A-AFC7-E633650C0089}"/>
    <cellStyle name="Normal 5 4 3 2 6" xfId="2853" xr:uid="{262433D0-2385-49D5-A716-9D770A10ED2E}"/>
    <cellStyle name="Normal 5 4 3 3" xfId="299" xr:uid="{FED20FE1-38BA-4D31-9285-DF645FED0CE2}"/>
    <cellStyle name="Normal 5 4 3 3 2" xfId="550" xr:uid="{EE43908F-B046-4F26-BB1A-9CF3AC6BFB64}"/>
    <cellStyle name="Normal 5 4 3 3 2 2" xfId="551" xr:uid="{56197D2D-03DB-408F-BAF7-73543F9126F4}"/>
    <cellStyle name="Normal 5 4 3 3 2 2 2" xfId="1261" xr:uid="{4EF308A1-D420-4A21-AC1B-9134CA65C612}"/>
    <cellStyle name="Normal 5 4 3 3 2 2 2 2" xfId="1262" xr:uid="{1D8947CA-1655-4B3C-AD7E-CBDD4557EC53}"/>
    <cellStyle name="Normal 5 4 3 3 2 2 3" xfId="1263" xr:uid="{200BB0D6-82BC-41A2-AAAA-45E406635453}"/>
    <cellStyle name="Normal 5 4 3 3 2 3" xfId="1264" xr:uid="{A52FD387-E4EE-47BA-9F6C-77512B16DA00}"/>
    <cellStyle name="Normal 5 4 3 3 2 3 2" xfId="1265" xr:uid="{B240832E-66E3-4F6F-93CF-6048B8C1C7C5}"/>
    <cellStyle name="Normal 5 4 3 3 2 4" xfId="1266" xr:uid="{91155EB0-1886-4E3E-AAEA-B7FC1AF7FDF4}"/>
    <cellStyle name="Normal 5 4 3 3 3" xfId="552" xr:uid="{865417A0-5D01-4030-ADAA-6F14576FE851}"/>
    <cellStyle name="Normal 5 4 3 3 3 2" xfId="1267" xr:uid="{E9D8818B-C419-497F-ADB9-E19E185F0858}"/>
    <cellStyle name="Normal 5 4 3 3 3 2 2" xfId="1268" xr:uid="{3A54BAAF-B597-4B80-98B6-FA285E94B2EB}"/>
    <cellStyle name="Normal 5 4 3 3 3 3" xfId="1269" xr:uid="{A4C97735-8EE1-4968-BD2D-A375C10DE1C2}"/>
    <cellStyle name="Normal 5 4 3 3 4" xfId="1270" xr:uid="{C8A04CC4-1690-488E-B74E-DCE9468CD66E}"/>
    <cellStyle name="Normal 5 4 3 3 4 2" xfId="1271" xr:uid="{D19CD192-7D8A-4D41-AFFF-45F06BF62C7E}"/>
    <cellStyle name="Normal 5 4 3 3 5" xfId="1272" xr:uid="{89F1D4B6-D8FC-476E-A957-E93C983365E1}"/>
    <cellStyle name="Normal 5 4 3 4" xfId="300" xr:uid="{8E78E947-A5B3-4089-96B5-15B809AFD420}"/>
    <cellStyle name="Normal 5 4 3 4 2" xfId="553" xr:uid="{7204C1EE-079F-43EE-AF55-C64AAEADA9F9}"/>
    <cellStyle name="Normal 5 4 3 4 2 2" xfId="1273" xr:uid="{3F3227C9-0AF9-46C3-A8BB-FC60E211E0B6}"/>
    <cellStyle name="Normal 5 4 3 4 2 2 2" xfId="1274" xr:uid="{5C55511B-2A4F-4B93-8279-AD721E15E821}"/>
    <cellStyle name="Normal 5 4 3 4 2 3" xfId="1275" xr:uid="{45DA9D70-8967-4AE1-9004-BA74FF8B6A8F}"/>
    <cellStyle name="Normal 5 4 3 4 3" xfId="1276" xr:uid="{D8BD6934-09AF-40DE-80CE-8A441F4DFA58}"/>
    <cellStyle name="Normal 5 4 3 4 3 2" xfId="1277" xr:uid="{B65082E3-DAF5-4878-925D-E118984C99A4}"/>
    <cellStyle name="Normal 5 4 3 4 4" xfId="1278" xr:uid="{BDAF6674-C75D-4662-BC3C-14815232BD61}"/>
    <cellStyle name="Normal 5 4 3 5" xfId="554" xr:uid="{7ECF6128-4FE2-460A-ABB9-34B389DF01E7}"/>
    <cellStyle name="Normal 5 4 3 5 2" xfId="1279" xr:uid="{2E06075A-B99C-48DF-B26B-31428BBE0FD3}"/>
    <cellStyle name="Normal 5 4 3 5 2 2" xfId="1280" xr:uid="{96198652-628F-4A48-92E7-3A710530210A}"/>
    <cellStyle name="Normal 5 4 3 5 3" xfId="1281" xr:uid="{075745B4-1100-4651-BC71-AB7B3FCF509E}"/>
    <cellStyle name="Normal 5 4 3 5 4" xfId="2854" xr:uid="{CB7B6457-FAA9-4D01-BDCC-C533A5849477}"/>
    <cellStyle name="Normal 5 4 3 6" xfId="1282" xr:uid="{D6E4A23F-1F8D-45FD-AE9D-DBF39A6C4F78}"/>
    <cellStyle name="Normal 5 4 3 6 2" xfId="1283" xr:uid="{A0DB18BA-553D-4D20-9C74-4C565AE882DF}"/>
    <cellStyle name="Normal 5 4 3 7" xfId="1284" xr:uid="{02C17065-9DF8-4200-8E9F-892A7055D23E}"/>
    <cellStyle name="Normal 5 4 3 8" xfId="2855" xr:uid="{9FBA8872-BED2-48F0-837D-A9A410132860}"/>
    <cellStyle name="Normal 5 4 4" xfId="97" xr:uid="{1941259F-4924-4C20-8CCD-5B492525A979}"/>
    <cellStyle name="Normal 5 4 4 2" xfId="446" xr:uid="{0FBFB358-B689-4126-82B9-3350BE84ACE6}"/>
    <cellStyle name="Normal 5 4 4 2 2" xfId="555" xr:uid="{8BCA5A23-1462-4103-BC5A-FAC5B4A672A7}"/>
    <cellStyle name="Normal 5 4 4 2 2 2" xfId="1285" xr:uid="{121E4C2C-3507-46FB-BDB5-A2144822E201}"/>
    <cellStyle name="Normal 5 4 4 2 2 2 2" xfId="1286" xr:uid="{4A28FE3E-D5D3-4AC8-933A-F46E92045FAD}"/>
    <cellStyle name="Normal 5 4 4 2 2 3" xfId="1287" xr:uid="{A40A4C81-5267-4BF2-A936-DC40035526A0}"/>
    <cellStyle name="Normal 5 4 4 2 2 4" xfId="2856" xr:uid="{0AC307B0-3BFC-447E-B467-B7A17E44FBE0}"/>
    <cellStyle name="Normal 5 4 4 2 3" xfId="1288" xr:uid="{16B44AF7-A60A-48C7-9EA7-593FEDE40525}"/>
    <cellStyle name="Normal 5 4 4 2 3 2" xfId="1289" xr:uid="{5B2E18B9-8754-404F-8607-ADC167F9794A}"/>
    <cellStyle name="Normal 5 4 4 2 4" xfId="1290" xr:uid="{AFE22D29-73FC-42D7-A449-553A8AD1BA4C}"/>
    <cellStyle name="Normal 5 4 4 2 5" xfId="2857" xr:uid="{7B21F3E1-C39F-4C9A-94D6-742E58D48960}"/>
    <cellStyle name="Normal 5 4 4 3" xfId="556" xr:uid="{2016D990-3AF1-4F84-9F9A-D55254D3FCCA}"/>
    <cellStyle name="Normal 5 4 4 3 2" xfId="1291" xr:uid="{51813858-BD3A-4E44-B35A-319D7A0CE3D1}"/>
    <cellStyle name="Normal 5 4 4 3 2 2" xfId="1292" xr:uid="{BE6426DE-52DD-4406-8EFB-A945A51E7A57}"/>
    <cellStyle name="Normal 5 4 4 3 3" xfId="1293" xr:uid="{38C85F10-0B17-4B79-A66E-001970433CC1}"/>
    <cellStyle name="Normal 5 4 4 3 4" xfId="2858" xr:uid="{470F916B-5015-4CE2-B8FB-EE56146C93A9}"/>
    <cellStyle name="Normal 5 4 4 4" xfId="1294" xr:uid="{163D7021-0DD3-4F7C-88D7-FD4EA1E99282}"/>
    <cellStyle name="Normal 5 4 4 4 2" xfId="1295" xr:uid="{87E5609D-C60C-420B-9C1F-F7931703A094}"/>
    <cellStyle name="Normal 5 4 4 4 3" xfId="2859" xr:uid="{88B22055-54EA-43ED-9407-D6ED3CB51812}"/>
    <cellStyle name="Normal 5 4 4 4 4" xfId="2860" xr:uid="{6BAFE0D5-A9F3-476D-8185-A7B63FDB5A0F}"/>
    <cellStyle name="Normal 5 4 4 5" xfId="1296" xr:uid="{B62CC2CE-5A5F-4D72-9AEC-1C83CF23270D}"/>
    <cellStyle name="Normal 5 4 4 6" xfId="2861" xr:uid="{65B0DB28-63C5-4B5C-8577-64CD5DDFD0B7}"/>
    <cellStyle name="Normal 5 4 4 7" xfId="2862" xr:uid="{28B734EC-024D-442C-B47E-53963B5FFD37}"/>
    <cellStyle name="Normal 5 4 5" xfId="301" xr:uid="{5AFDEACD-8E8F-46E1-8C09-C419AADAF6B6}"/>
    <cellStyle name="Normal 5 4 5 2" xfId="557" xr:uid="{5B660CBE-BDA8-438C-BF67-52119564A7CD}"/>
    <cellStyle name="Normal 5 4 5 2 2" xfId="558" xr:uid="{BEA4FD14-666C-4BCC-A30B-E656310EA878}"/>
    <cellStyle name="Normal 5 4 5 2 2 2" xfId="1297" xr:uid="{EB7E6D0B-2683-4D8E-8155-E600B8DA939D}"/>
    <cellStyle name="Normal 5 4 5 2 2 2 2" xfId="1298" xr:uid="{F5A33812-CBF6-4A38-BDF0-96A6F731579E}"/>
    <cellStyle name="Normal 5 4 5 2 2 3" xfId="1299" xr:uid="{8AD3D88D-32AA-4225-878D-A0348D124CCB}"/>
    <cellStyle name="Normal 5 4 5 2 3" xfId="1300" xr:uid="{79FB2DC5-24B4-4DCA-98ED-F38D9AD37285}"/>
    <cellStyle name="Normal 5 4 5 2 3 2" xfId="1301" xr:uid="{670A91C0-6618-407E-B507-92C1AA3DF028}"/>
    <cellStyle name="Normal 5 4 5 2 4" xfId="1302" xr:uid="{97D88DE4-66BC-4A2E-8536-7217FFEF1217}"/>
    <cellStyle name="Normal 5 4 5 3" xfId="559" xr:uid="{BAEFDE2A-56B5-4A06-B2BE-82765F68D935}"/>
    <cellStyle name="Normal 5 4 5 3 2" xfId="1303" xr:uid="{FE4A01D2-72BF-421B-AD0E-C160DFD3A7F7}"/>
    <cellStyle name="Normal 5 4 5 3 2 2" xfId="1304" xr:uid="{6F91BE37-ACD5-40EE-84C4-2D75A6C67A33}"/>
    <cellStyle name="Normal 5 4 5 3 3" xfId="1305" xr:uid="{58787E8C-0796-4923-A92F-7321FE8F476F}"/>
    <cellStyle name="Normal 5 4 5 3 4" xfId="2863" xr:uid="{08B8FB73-A4FE-41B4-82F2-71EA1BA33707}"/>
    <cellStyle name="Normal 5 4 5 4" xfId="1306" xr:uid="{895FE468-2707-4936-B5BC-AF278D842FC8}"/>
    <cellStyle name="Normal 5 4 5 4 2" xfId="1307" xr:uid="{193C84E4-97BC-4CCE-A345-ADB6508C472C}"/>
    <cellStyle name="Normal 5 4 5 5" xfId="1308" xr:uid="{0504CCC2-4BC9-4624-894B-6E0EA1592202}"/>
    <cellStyle name="Normal 5 4 5 6" xfId="2864" xr:uid="{899114F6-AAFD-46D1-BC60-69FBD48AA4BA}"/>
    <cellStyle name="Normal 5 4 6" xfId="302" xr:uid="{36B1CF67-CB4D-4AFE-A5C6-6F48B3A5FABE}"/>
    <cellStyle name="Normal 5 4 6 2" xfId="560" xr:uid="{0E504EE2-9D96-42B6-9B6F-828BDD72124D}"/>
    <cellStyle name="Normal 5 4 6 2 2" xfId="1309" xr:uid="{00711449-4018-429A-9794-A5BF0CEDEDE7}"/>
    <cellStyle name="Normal 5 4 6 2 2 2" xfId="1310" xr:uid="{A5471B09-73B4-428B-8A3C-91DB4243AA4C}"/>
    <cellStyle name="Normal 5 4 6 2 3" xfId="1311" xr:uid="{D5206AE7-0850-46E0-895F-A2211344F183}"/>
    <cellStyle name="Normal 5 4 6 2 4" xfId="2865" xr:uid="{C69EB68D-CFBF-4FD8-B57F-47E9AB2C3F22}"/>
    <cellStyle name="Normal 5 4 6 3" xfId="1312" xr:uid="{F8A989ED-F6C3-41DD-8B5F-A70D54DAD329}"/>
    <cellStyle name="Normal 5 4 6 3 2" xfId="1313" xr:uid="{DD79FFDF-61E7-4102-BFE2-960081F1F39E}"/>
    <cellStyle name="Normal 5 4 6 4" xfId="1314" xr:uid="{50DEBAEA-E8A0-4B17-93BA-2B585CA4D387}"/>
    <cellStyle name="Normal 5 4 6 5" xfId="2866" xr:uid="{B7E657DC-2AC6-4C10-AC97-48DC21A20943}"/>
    <cellStyle name="Normal 5 4 7" xfId="561" xr:uid="{469F9249-0125-4E3B-97B9-D62C4EC50052}"/>
    <cellStyle name="Normal 5 4 7 2" xfId="1315" xr:uid="{4EBD27E8-0A80-4FE2-8C6F-239F7649C81A}"/>
    <cellStyle name="Normal 5 4 7 2 2" xfId="1316" xr:uid="{F7A0CA0B-EBD3-4835-B8C8-971CD1DA2DDC}"/>
    <cellStyle name="Normal 5 4 7 2 3" xfId="4418" xr:uid="{63F7B475-F934-4076-9B3B-965F6D35DA2F}"/>
    <cellStyle name="Normal 5 4 7 3" xfId="1317" xr:uid="{B598B9F9-BEBD-4941-AA79-F5C9BDB94B9F}"/>
    <cellStyle name="Normal 5 4 7 4" xfId="2867" xr:uid="{7AB5FCCF-DE6E-4421-B033-6E156ECBEBF4}"/>
    <cellStyle name="Normal 5 4 7 4 2" xfId="4583" xr:uid="{5B5055E4-F093-4322-9585-00E1F2696DDD}"/>
    <cellStyle name="Normal 5 4 7 4 3" xfId="4684" xr:uid="{739DA6CC-48B7-4E74-AF2B-41149F5FA6F6}"/>
    <cellStyle name="Normal 5 4 7 4 4" xfId="4610" xr:uid="{17F9A3F2-B73F-4305-88D0-1E6D530A077F}"/>
    <cellStyle name="Normal 5 4 8" xfId="1318" xr:uid="{743AB8B8-7244-438E-A0F0-34E46D192A1B}"/>
    <cellStyle name="Normal 5 4 8 2" xfId="1319" xr:uid="{C9E3B214-A0F5-4836-AB77-F3E113A0B6EC}"/>
    <cellStyle name="Normal 5 4 8 3" xfId="2868" xr:uid="{A13DABB9-E198-4730-99B1-8223345494E1}"/>
    <cellStyle name="Normal 5 4 8 4" xfId="2869" xr:uid="{FF9AC495-1341-4C89-9558-6B9CD963A832}"/>
    <cellStyle name="Normal 5 4 9" xfId="1320" xr:uid="{5BC0593A-B5DA-4511-B0B7-E207D4473684}"/>
    <cellStyle name="Normal 5 5" xfId="98" xr:uid="{298883F0-7FE6-4BA0-BA7F-F658E761FF18}"/>
    <cellStyle name="Normal 5 5 10" xfId="2870" xr:uid="{00F765DB-9123-4622-9C07-3073CCEDED50}"/>
    <cellStyle name="Normal 5 5 11" xfId="2871" xr:uid="{35A71D7F-C4A2-41B4-B338-8AC26AB87ACD}"/>
    <cellStyle name="Normal 5 5 2" xfId="99" xr:uid="{37D051FE-776F-4F4A-A6BF-17F1C58B338D}"/>
    <cellStyle name="Normal 5 5 2 2" xfId="100" xr:uid="{9040181B-C7B4-434E-9D33-7B1C46DE14E1}"/>
    <cellStyle name="Normal 5 5 2 2 2" xfId="303" xr:uid="{59C40669-AA79-486B-AA66-5EE268DADD36}"/>
    <cellStyle name="Normal 5 5 2 2 2 2" xfId="562" xr:uid="{88214734-DED8-466B-824F-C6C9A90BFB32}"/>
    <cellStyle name="Normal 5 5 2 2 2 2 2" xfId="1321" xr:uid="{E60DEAD0-D7C6-4FED-940F-07FD01A1DA67}"/>
    <cellStyle name="Normal 5 5 2 2 2 2 2 2" xfId="1322" xr:uid="{51C4F4E3-A155-48EA-880D-A894C5848BF8}"/>
    <cellStyle name="Normal 5 5 2 2 2 2 3" xfId="1323" xr:uid="{43ACDAF4-B916-4F10-92FC-916023D3FB5E}"/>
    <cellStyle name="Normal 5 5 2 2 2 2 4" xfId="2872" xr:uid="{6E3D3223-D859-4C5D-ACFC-67E126387EA2}"/>
    <cellStyle name="Normal 5 5 2 2 2 3" xfId="1324" xr:uid="{21C18947-10E2-4381-ABEC-00C05580926F}"/>
    <cellStyle name="Normal 5 5 2 2 2 3 2" xfId="1325" xr:uid="{EB5767A4-A6C0-4E12-B6D6-AB10A75131DF}"/>
    <cellStyle name="Normal 5 5 2 2 2 3 3" xfId="2873" xr:uid="{A5EC76E2-E954-404B-92A9-2488CE37B5ED}"/>
    <cellStyle name="Normal 5 5 2 2 2 3 4" xfId="2874" xr:uid="{D9FFB328-6B5D-45FD-BB30-0DEC0073CB3A}"/>
    <cellStyle name="Normal 5 5 2 2 2 4" xfId="1326" xr:uid="{1A2CA7C1-84C0-42BA-B4C0-2BC3D56BBB38}"/>
    <cellStyle name="Normal 5 5 2 2 2 5" xfId="2875" xr:uid="{8426D6E8-5B09-475A-B0B6-F6A757BDA0A4}"/>
    <cellStyle name="Normal 5 5 2 2 2 6" xfId="2876" xr:uid="{4FD3589F-FD08-4A59-BDD3-F7C44DB63364}"/>
    <cellStyle name="Normal 5 5 2 2 3" xfId="563" xr:uid="{EAE6CABC-02C3-402B-B928-717F0EDFF9F4}"/>
    <cellStyle name="Normal 5 5 2 2 3 2" xfId="1327" xr:uid="{C65AE8A9-D19A-4B09-8FEC-9B1C4EA176DE}"/>
    <cellStyle name="Normal 5 5 2 2 3 2 2" xfId="1328" xr:uid="{BA9730FB-4ED0-4DDA-8E91-DC26612EABF5}"/>
    <cellStyle name="Normal 5 5 2 2 3 2 3" xfId="2877" xr:uid="{5624D5AC-F95C-4F6E-A25C-16E5FF6FAD3B}"/>
    <cellStyle name="Normal 5 5 2 2 3 2 4" xfId="2878" xr:uid="{F67FB252-D0A5-48A3-8A90-66A32FA1760A}"/>
    <cellStyle name="Normal 5 5 2 2 3 3" xfId="1329" xr:uid="{B6E157FB-4F57-415D-B3F4-9582A0C2F69C}"/>
    <cellStyle name="Normal 5 5 2 2 3 4" xfId="2879" xr:uid="{EA037467-552E-4C99-B485-93F2A23A7B87}"/>
    <cellStyle name="Normal 5 5 2 2 3 5" xfId="2880" xr:uid="{91B274AE-8813-49A2-932E-0EEDA27AEC3D}"/>
    <cellStyle name="Normal 5 5 2 2 4" xfId="1330" xr:uid="{9C7C70EA-F762-424A-89EE-C61C912A1182}"/>
    <cellStyle name="Normal 5 5 2 2 4 2" xfId="1331" xr:uid="{4032D262-AFE2-44E7-9EAC-A457C6364B2F}"/>
    <cellStyle name="Normal 5 5 2 2 4 3" xfId="2881" xr:uid="{8AED9C87-B5E4-401B-8B5E-51AFF6444FA5}"/>
    <cellStyle name="Normal 5 5 2 2 4 4" xfId="2882" xr:uid="{D1F50F79-5D8E-4CCA-BD47-FF9C3A880D5E}"/>
    <cellStyle name="Normal 5 5 2 2 5" xfId="1332" xr:uid="{BDF9CC2E-D7D2-4667-B1BC-8C4F62C83DCC}"/>
    <cellStyle name="Normal 5 5 2 2 5 2" xfId="2883" xr:uid="{638072CF-4777-4269-8CEE-24FB9FFC53F7}"/>
    <cellStyle name="Normal 5 5 2 2 5 3" xfId="2884" xr:uid="{D4FDA0C2-51DF-4D67-BBF7-0AFB8B675533}"/>
    <cellStyle name="Normal 5 5 2 2 5 4" xfId="2885" xr:uid="{74DD86FE-65F1-4140-854C-589402C7BE8C}"/>
    <cellStyle name="Normal 5 5 2 2 6" xfId="2886" xr:uid="{1F08C949-6D7A-43E7-87ED-FFC81B5BFD7B}"/>
    <cellStyle name="Normal 5 5 2 2 7" xfId="2887" xr:uid="{B547DD38-1D56-4C2B-B286-6CE9B88BF5E7}"/>
    <cellStyle name="Normal 5 5 2 2 8" xfId="2888" xr:uid="{5E9B35E6-B8F5-4530-98E6-06633FD8602D}"/>
    <cellStyle name="Normal 5 5 2 3" xfId="304" xr:uid="{DD1C0813-86BA-411A-8A45-E315AA11F1AD}"/>
    <cellStyle name="Normal 5 5 2 3 2" xfId="564" xr:uid="{E297E460-9BB8-471D-BD57-89E0D70DE797}"/>
    <cellStyle name="Normal 5 5 2 3 2 2" xfId="565" xr:uid="{36AC075E-617C-4836-BE9B-F771AD656E96}"/>
    <cellStyle name="Normal 5 5 2 3 2 2 2" xfId="1333" xr:uid="{D3526CFC-46D9-4F01-B8FE-BCADC1EDD357}"/>
    <cellStyle name="Normal 5 5 2 3 2 2 2 2" xfId="1334" xr:uid="{0F09B192-AF72-4616-A7FA-E74DAADD83AE}"/>
    <cellStyle name="Normal 5 5 2 3 2 2 3" xfId="1335" xr:uid="{A0A3E0D3-DBFF-49F2-9069-9A1C0A516BA5}"/>
    <cellStyle name="Normal 5 5 2 3 2 3" xfId="1336" xr:uid="{4313EBE2-8959-4D02-9535-DEDB9F02EBD3}"/>
    <cellStyle name="Normal 5 5 2 3 2 3 2" xfId="1337" xr:uid="{52520B82-2657-4220-8C24-6119264EBF4E}"/>
    <cellStyle name="Normal 5 5 2 3 2 4" xfId="1338" xr:uid="{7EA321D5-B0AC-4BD6-9211-A170FE184F3C}"/>
    <cellStyle name="Normal 5 5 2 3 3" xfId="566" xr:uid="{2C4601BC-8BB6-4B04-B2B4-16A1285E1966}"/>
    <cellStyle name="Normal 5 5 2 3 3 2" xfId="1339" xr:uid="{1E426D5E-181A-4C86-A559-D000CB3114C4}"/>
    <cellStyle name="Normal 5 5 2 3 3 2 2" xfId="1340" xr:uid="{316E38A1-0E1F-4575-8A34-D8965171058E}"/>
    <cellStyle name="Normal 5 5 2 3 3 3" xfId="1341" xr:uid="{EFA81688-95DB-4444-97E2-102F78B68098}"/>
    <cellStyle name="Normal 5 5 2 3 3 4" xfId="2889" xr:uid="{EAAAEFB9-7194-49B0-AD54-11D27190EECB}"/>
    <cellStyle name="Normal 5 5 2 3 4" xfId="1342" xr:uid="{BD4C11E1-E7E8-4CFF-A5F8-0E7C02C4CFD9}"/>
    <cellStyle name="Normal 5 5 2 3 4 2" xfId="1343" xr:uid="{05463C12-A35F-44BA-8397-733BF4E9C4C3}"/>
    <cellStyle name="Normal 5 5 2 3 5" xfId="1344" xr:uid="{6959921F-08FE-4EC8-9996-6BC3905EF059}"/>
    <cellStyle name="Normal 5 5 2 3 6" xfId="2890" xr:uid="{1E10BC00-3162-488E-9622-9AB3587FE603}"/>
    <cellStyle name="Normal 5 5 2 4" xfId="305" xr:uid="{807269D3-F85B-49ED-B3D8-9D269A59E810}"/>
    <cellStyle name="Normal 5 5 2 4 2" xfId="567" xr:uid="{9D7863B9-B1F3-4EE6-8928-702700B6CD98}"/>
    <cellStyle name="Normal 5 5 2 4 2 2" xfId="1345" xr:uid="{70667A56-0DE7-4ECE-84F7-4BB5FBEC50C7}"/>
    <cellStyle name="Normal 5 5 2 4 2 2 2" xfId="1346" xr:uid="{4F945DCE-8424-4E37-992C-16DCF2A46471}"/>
    <cellStyle name="Normal 5 5 2 4 2 3" xfId="1347" xr:uid="{6976092B-61C5-4E6E-ACF4-FC807843BAA3}"/>
    <cellStyle name="Normal 5 5 2 4 2 4" xfId="2891" xr:uid="{F6C8A0C9-E803-417D-AD91-57717950723F}"/>
    <cellStyle name="Normal 5 5 2 4 3" xfId="1348" xr:uid="{EDFF7FA9-3545-482B-B239-03EC86CEC38B}"/>
    <cellStyle name="Normal 5 5 2 4 3 2" xfId="1349" xr:uid="{90F62A2D-375F-4B7A-B783-72819C739ED4}"/>
    <cellStyle name="Normal 5 5 2 4 4" xfId="1350" xr:uid="{4549B631-B371-4680-B5D4-81561D1FB50F}"/>
    <cellStyle name="Normal 5 5 2 4 5" xfId="2892" xr:uid="{8670796B-D13E-4657-8A9C-E4A66E78C2E6}"/>
    <cellStyle name="Normal 5 5 2 5" xfId="306" xr:uid="{4F6A9C67-53D8-4AFE-B2A0-96B35E3A06CC}"/>
    <cellStyle name="Normal 5 5 2 5 2" xfId="1351" xr:uid="{B61FBAF2-6F18-4832-8EF9-94DB6AA8A4CC}"/>
    <cellStyle name="Normal 5 5 2 5 2 2" xfId="1352" xr:uid="{2F28125A-96A9-48D7-B2FC-F6DD0A085C00}"/>
    <cellStyle name="Normal 5 5 2 5 3" xfId="1353" xr:uid="{55D2E530-2FDF-4356-B7B9-50D7FCE3F769}"/>
    <cellStyle name="Normal 5 5 2 5 4" xfId="2893" xr:uid="{F8F09A8A-3A53-436D-A383-CE47C45AA9E9}"/>
    <cellStyle name="Normal 5 5 2 6" xfId="1354" xr:uid="{56F25DC1-0342-4E42-858F-0BF9A8077195}"/>
    <cellStyle name="Normal 5 5 2 6 2" xfId="1355" xr:uid="{83A74D53-EB81-442C-9724-1434DB1295E8}"/>
    <cellStyle name="Normal 5 5 2 6 3" xfId="2894" xr:uid="{EAFFBA14-CD75-4972-9616-96EF16B546AE}"/>
    <cellStyle name="Normal 5 5 2 6 4" xfId="2895" xr:uid="{B1184893-8CE6-4B2A-A6C6-AD215E1F9CAB}"/>
    <cellStyle name="Normal 5 5 2 7" xfId="1356" xr:uid="{701794FC-5F0B-4C1A-9A50-3985C6848E37}"/>
    <cellStyle name="Normal 5 5 2 8" xfId="2896" xr:uid="{743EFFBE-1CA5-4D31-88DF-807E897FFB69}"/>
    <cellStyle name="Normal 5 5 2 9" xfId="2897" xr:uid="{928E6E6A-A049-4FB0-8D68-11F5C046DAD3}"/>
    <cellStyle name="Normal 5 5 3" xfId="101" xr:uid="{777D74B0-834C-4325-8F47-AAFC5283133F}"/>
    <cellStyle name="Normal 5 5 3 2" xfId="102" xr:uid="{9932B6D5-1A14-415F-8003-C35932EA9F79}"/>
    <cellStyle name="Normal 5 5 3 2 2" xfId="568" xr:uid="{8B6C6068-5DC4-42F3-A127-6785891E029B}"/>
    <cellStyle name="Normal 5 5 3 2 2 2" xfId="1357" xr:uid="{680C456B-6E74-4EAE-8EBD-AA6E8F6E85A0}"/>
    <cellStyle name="Normal 5 5 3 2 2 2 2" xfId="1358" xr:uid="{62FB12BD-6C14-4110-AD38-30E9F7318EDB}"/>
    <cellStyle name="Normal 5 5 3 2 2 2 2 2" xfId="4468" xr:uid="{FDBA294A-30E8-493A-86F4-B3B6F3455546}"/>
    <cellStyle name="Normal 5 5 3 2 2 2 3" xfId="4469" xr:uid="{1543F962-229A-40A4-BA5B-318593CE297C}"/>
    <cellStyle name="Normal 5 5 3 2 2 3" xfId="1359" xr:uid="{5DEB6BE2-344E-48C6-8C59-C1CB5D358C5E}"/>
    <cellStyle name="Normal 5 5 3 2 2 3 2" xfId="4470" xr:uid="{DD99F2D2-2B91-4C55-9F49-E8ACF8B3B044}"/>
    <cellStyle name="Normal 5 5 3 2 2 4" xfId="2898" xr:uid="{B4BACAC1-1AD2-47F0-9842-1763BF5DCB76}"/>
    <cellStyle name="Normal 5 5 3 2 3" xfId="1360" xr:uid="{B4D58353-5014-4F40-BAAE-00D99F257F2E}"/>
    <cellStyle name="Normal 5 5 3 2 3 2" xfId="1361" xr:uid="{2C194E73-BF53-4C9F-B39E-FBC0B0D571EE}"/>
    <cellStyle name="Normal 5 5 3 2 3 2 2" xfId="4471" xr:uid="{80D44A98-98BC-4FA7-93A7-E5BB977DE749}"/>
    <cellStyle name="Normal 5 5 3 2 3 3" xfId="2899" xr:uid="{9E3A207B-6349-4894-831C-779EE8E67DCD}"/>
    <cellStyle name="Normal 5 5 3 2 3 4" xfId="2900" xr:uid="{BB79C150-4C67-4035-8AFA-E8591BCFAEAA}"/>
    <cellStyle name="Normal 5 5 3 2 4" xfId="1362" xr:uid="{F08F63DC-6A3A-47F7-9BBC-83680EA792A1}"/>
    <cellStyle name="Normal 5 5 3 2 4 2" xfId="4472" xr:uid="{09736BD3-792F-4D4B-B8D8-CC003F99FD24}"/>
    <cellStyle name="Normal 5 5 3 2 5" xfId="2901" xr:uid="{18BCD911-2C80-4CAF-A827-E0D497843104}"/>
    <cellStyle name="Normal 5 5 3 2 6" xfId="2902" xr:uid="{47147695-F028-40A6-A6FF-241A0EA3A82D}"/>
    <cellStyle name="Normal 5 5 3 3" xfId="307" xr:uid="{1951AF5B-2C8A-4C66-B891-FB9B2A69C411}"/>
    <cellStyle name="Normal 5 5 3 3 2" xfId="1363" xr:uid="{DB25E75C-5F0E-48CB-9819-929122CC8A32}"/>
    <cellStyle name="Normal 5 5 3 3 2 2" xfId="1364" xr:uid="{F8CA21D9-0349-4CC5-9F4C-829099AC9267}"/>
    <cellStyle name="Normal 5 5 3 3 2 2 2" xfId="4473" xr:uid="{92DFC898-457C-4F93-941D-B1CC011F068C}"/>
    <cellStyle name="Normal 5 5 3 3 2 3" xfId="2903" xr:uid="{F28E2DE3-5802-47A6-AAF4-485CF9B4655B}"/>
    <cellStyle name="Normal 5 5 3 3 2 4" xfId="2904" xr:uid="{136693E6-988A-463A-8746-06686A41DBFA}"/>
    <cellStyle name="Normal 5 5 3 3 3" xfId="1365" xr:uid="{060AB5E4-B74E-498B-9139-A6721005FD0B}"/>
    <cellStyle name="Normal 5 5 3 3 3 2" xfId="4474" xr:uid="{3EB212C9-74EB-4452-9F32-42CD3C4A2749}"/>
    <cellStyle name="Normal 5 5 3 3 4" xfId="2905" xr:uid="{DA65AD48-010D-4578-B740-C183318887FD}"/>
    <cellStyle name="Normal 5 5 3 3 5" xfId="2906" xr:uid="{39BF0412-7D6C-49E0-97FA-17EBCF2F4ECA}"/>
    <cellStyle name="Normal 5 5 3 4" xfId="1366" xr:uid="{239BF42E-63C7-4199-9309-B2C34776CAB2}"/>
    <cellStyle name="Normal 5 5 3 4 2" xfId="1367" xr:uid="{C3654B81-6DD1-4392-B2CB-9F199A560ABC}"/>
    <cellStyle name="Normal 5 5 3 4 2 2" xfId="4475" xr:uid="{029220D8-22D2-4505-B15E-66D802526A7F}"/>
    <cellStyle name="Normal 5 5 3 4 3" xfId="2907" xr:uid="{252472A8-FE1F-48EF-932A-14F7CBF363BC}"/>
    <cellStyle name="Normal 5 5 3 4 4" xfId="2908" xr:uid="{7036FA60-7CD6-4078-8427-56AE96025B3D}"/>
    <cellStyle name="Normal 5 5 3 5" xfId="1368" xr:uid="{3A918770-8928-490B-9E11-E5097E8FA55B}"/>
    <cellStyle name="Normal 5 5 3 5 2" xfId="2909" xr:uid="{4A056681-7D8A-44B9-9068-631BC33D8C3D}"/>
    <cellStyle name="Normal 5 5 3 5 3" xfId="2910" xr:uid="{A61BB89B-504E-4EAB-A1D0-0136119476C0}"/>
    <cellStyle name="Normal 5 5 3 5 4" xfId="2911" xr:uid="{12BCAC4E-1521-4F78-ABAF-7C88DBF8CCE2}"/>
    <cellStyle name="Normal 5 5 3 6" xfId="2912" xr:uid="{E2CD0875-94FB-4EDA-9FD9-9FCDDD084456}"/>
    <cellStyle name="Normal 5 5 3 7" xfId="2913" xr:uid="{88A506B2-865A-45B5-B288-ABB3D7D3C6D9}"/>
    <cellStyle name="Normal 5 5 3 8" xfId="2914" xr:uid="{33B13FC8-0889-41FF-B71C-B30E73EB4457}"/>
    <cellStyle name="Normal 5 5 4" xfId="103" xr:uid="{AA370495-3BE4-4741-B591-E7719EA5078C}"/>
    <cellStyle name="Normal 5 5 4 2" xfId="569" xr:uid="{9074F765-EEED-4C0D-ADD3-A46926B43B30}"/>
    <cellStyle name="Normal 5 5 4 2 2" xfId="570" xr:uid="{31EDA4B9-81CF-4776-B1B4-90E555406ED1}"/>
    <cellStyle name="Normal 5 5 4 2 2 2" xfId="1369" xr:uid="{A8D6EB56-2F0B-4C41-AE5F-6E9B74A8515F}"/>
    <cellStyle name="Normal 5 5 4 2 2 2 2" xfId="1370" xr:uid="{9D9B1590-0152-4DC1-83B6-AE71485AE5A7}"/>
    <cellStyle name="Normal 5 5 4 2 2 3" xfId="1371" xr:uid="{226FF75B-60A6-4B47-9E04-7588CE75423C}"/>
    <cellStyle name="Normal 5 5 4 2 2 4" xfId="2915" xr:uid="{CD4CF56A-20D5-4687-A60E-16BB930AA016}"/>
    <cellStyle name="Normal 5 5 4 2 3" xfId="1372" xr:uid="{CC85D750-9AF5-4716-8B66-323E3FF2ACBD}"/>
    <cellStyle name="Normal 5 5 4 2 3 2" xfId="1373" xr:uid="{4A95911E-B241-44A8-A00B-E4C73A3AD60A}"/>
    <cellStyle name="Normal 5 5 4 2 4" xfId="1374" xr:uid="{6D6ABC76-608E-483C-809B-47D87EBE64E9}"/>
    <cellStyle name="Normal 5 5 4 2 5" xfId="2916" xr:uid="{24134E0F-D334-4E33-A78F-69EC8D18C85F}"/>
    <cellStyle name="Normal 5 5 4 3" xfId="571" xr:uid="{067EC12E-53CB-4930-BDF2-1A32B97200CD}"/>
    <cellStyle name="Normal 5 5 4 3 2" xfId="1375" xr:uid="{C959C77C-B11A-4C36-8B87-732A0AA23BDD}"/>
    <cellStyle name="Normal 5 5 4 3 2 2" xfId="1376" xr:uid="{D73CF220-2EBE-41D2-B4C8-70D3B2DD226E}"/>
    <cellStyle name="Normal 5 5 4 3 3" xfId="1377" xr:uid="{CAD402A2-061D-4D96-BA09-4E295372AB4F}"/>
    <cellStyle name="Normal 5 5 4 3 4" xfId="2917" xr:uid="{CFA5E7DE-5288-4A4E-9769-078B63C1D831}"/>
    <cellStyle name="Normal 5 5 4 4" xfId="1378" xr:uid="{8F1B9BD0-07C5-4894-AEB0-7FBDBFBD2BB9}"/>
    <cellStyle name="Normal 5 5 4 4 2" xfId="1379" xr:uid="{399A39C3-052D-4FD7-9073-315B72C63BA3}"/>
    <cellStyle name="Normal 5 5 4 4 3" xfId="2918" xr:uid="{E8F829F5-55AB-43CF-AD47-3774F639ECFC}"/>
    <cellStyle name="Normal 5 5 4 4 4" xfId="2919" xr:uid="{F0FF120A-E64F-4AFE-92C0-E16691ED9E48}"/>
    <cellStyle name="Normal 5 5 4 5" xfId="1380" xr:uid="{B3E1D611-414F-4466-AC78-19378FC26DF4}"/>
    <cellStyle name="Normal 5 5 4 6" xfId="2920" xr:uid="{2D002B7C-F3FA-48E7-A81C-40E2E42D8CC3}"/>
    <cellStyle name="Normal 5 5 4 7" xfId="2921" xr:uid="{DD98559D-BFCC-4B16-A01C-297A16EBC64C}"/>
    <cellStyle name="Normal 5 5 5" xfId="308" xr:uid="{0DEFDCD7-BDEE-4571-B20B-82B8264598F2}"/>
    <cellStyle name="Normal 5 5 5 2" xfId="572" xr:uid="{06D741DA-A0BE-4A9E-92E3-17EC5BB0F563}"/>
    <cellStyle name="Normal 5 5 5 2 2" xfId="1381" xr:uid="{09EBBE06-C872-4079-9DBA-78E1EE3DC45B}"/>
    <cellStyle name="Normal 5 5 5 2 2 2" xfId="1382" xr:uid="{A877D877-7086-40AB-8BA5-364063590677}"/>
    <cellStyle name="Normal 5 5 5 2 3" xfId="1383" xr:uid="{A50868F2-0649-43B9-B0D1-2EA8C4CAEB1C}"/>
    <cellStyle name="Normal 5 5 5 2 4" xfId="2922" xr:uid="{C077B8A5-8C39-47CF-88B7-4EB59CD8B3A5}"/>
    <cellStyle name="Normal 5 5 5 3" xfId="1384" xr:uid="{567D97D9-6622-4C13-A9C0-D2B9AFC8693E}"/>
    <cellStyle name="Normal 5 5 5 3 2" xfId="1385" xr:uid="{E16E743C-E454-4C38-9EE8-CD07980F95CF}"/>
    <cellStyle name="Normal 5 5 5 3 3" xfId="2923" xr:uid="{65BF4D35-FCF1-4698-A1D7-A2A96B577563}"/>
    <cellStyle name="Normal 5 5 5 3 4" xfId="2924" xr:uid="{914684E0-17AE-4930-A7C2-1C9A85C03BE0}"/>
    <cellStyle name="Normal 5 5 5 4" xfId="1386" xr:uid="{81CD898D-C24D-4635-9871-714F9B89E196}"/>
    <cellStyle name="Normal 5 5 5 5" xfId="2925" xr:uid="{65A9700C-7D39-45A9-975A-8F4724021DB1}"/>
    <cellStyle name="Normal 5 5 5 6" xfId="2926" xr:uid="{31716A64-1354-4816-BA56-4B9D3813E9CF}"/>
    <cellStyle name="Normal 5 5 6" xfId="309" xr:uid="{C3855F16-B6EE-4B2F-85B7-4DDFFC0C0567}"/>
    <cellStyle name="Normal 5 5 6 2" xfId="1387" xr:uid="{914A754A-06B6-4A24-A4C5-C8547A6F89CF}"/>
    <cellStyle name="Normal 5 5 6 2 2" xfId="1388" xr:uid="{FF9BC9CF-0328-4C10-8596-23ADE0983CE8}"/>
    <cellStyle name="Normal 5 5 6 2 3" xfId="2927" xr:uid="{299FA532-D9DE-4FC0-A413-81C298E7C9B0}"/>
    <cellStyle name="Normal 5 5 6 2 4" xfId="2928" xr:uid="{2537759F-C3C9-4F90-855F-3E1770943ADA}"/>
    <cellStyle name="Normal 5 5 6 3" xfId="1389" xr:uid="{B49EE55C-2B04-4C62-BDF3-1525E8709E3F}"/>
    <cellStyle name="Normal 5 5 6 4" xfId="2929" xr:uid="{60727D79-1E98-4BDE-B5DE-F73B70CC605E}"/>
    <cellStyle name="Normal 5 5 6 5" xfId="2930" xr:uid="{CC22E538-8101-4593-9DB4-35D64C2989F9}"/>
    <cellStyle name="Normal 5 5 7" xfId="1390" xr:uid="{D5CF59D3-4D98-47E3-B646-133EFC678D3D}"/>
    <cellStyle name="Normal 5 5 7 2" xfId="1391" xr:uid="{56F900E2-414B-4DE8-8C6D-D898B4BFA849}"/>
    <cellStyle name="Normal 5 5 7 3" xfId="2931" xr:uid="{49B5914D-2BE3-4556-B43C-F6C43F6EE4BB}"/>
    <cellStyle name="Normal 5 5 7 4" xfId="2932" xr:uid="{668EFE57-2CD3-4DB5-A6B7-9171D1C73887}"/>
    <cellStyle name="Normal 5 5 8" xfId="1392" xr:uid="{29516312-6493-49DD-BF2B-1D6BC5FB4E25}"/>
    <cellStyle name="Normal 5 5 8 2" xfId="2933" xr:uid="{4D7BA592-B9BE-4AFD-B056-1C7AE4603F9A}"/>
    <cellStyle name="Normal 5 5 8 3" xfId="2934" xr:uid="{10848919-83D6-44A9-B135-AEE035B064B3}"/>
    <cellStyle name="Normal 5 5 8 4" xfId="2935" xr:uid="{CA62F94A-9767-4FAB-B7ED-33916C186AAE}"/>
    <cellStyle name="Normal 5 5 9" xfId="2936" xr:uid="{03CB95EA-A45D-4C34-A9F2-CF921B06CE33}"/>
    <cellStyle name="Normal 5 6" xfId="104" xr:uid="{16BA3DE8-4AF1-47F2-BB9B-6C0737C8654C}"/>
    <cellStyle name="Normal 5 6 10" xfId="2937" xr:uid="{FE5338B8-A637-40DD-B3F2-C0F835E4E83E}"/>
    <cellStyle name="Normal 5 6 11" xfId="2938" xr:uid="{76B03D4D-8CBB-4615-9DCA-B21F760AEB3C}"/>
    <cellStyle name="Normal 5 6 2" xfId="105" xr:uid="{E6DF7F92-7E91-405C-8054-B1F628EDFF96}"/>
    <cellStyle name="Normal 5 6 2 2" xfId="310" xr:uid="{D31924C3-3CCD-423A-BEE7-FF8AD58D773A}"/>
    <cellStyle name="Normal 5 6 2 2 2" xfId="573" xr:uid="{CAF4A3F3-C32A-4828-A147-5E28D2071E08}"/>
    <cellStyle name="Normal 5 6 2 2 2 2" xfId="574" xr:uid="{E394CB37-2484-47AD-9A2E-FC0EA0E24598}"/>
    <cellStyle name="Normal 5 6 2 2 2 2 2" xfId="1393" xr:uid="{FDE6B552-500E-4384-A2EA-7FFA6EA9E14C}"/>
    <cellStyle name="Normal 5 6 2 2 2 2 3" xfId="2939" xr:uid="{A8E32F43-64DA-408C-B548-036858BA39E4}"/>
    <cellStyle name="Normal 5 6 2 2 2 2 4" xfId="2940" xr:uid="{F192F8B2-AE6A-40C2-A5A2-015C3382B9AB}"/>
    <cellStyle name="Normal 5 6 2 2 2 3" xfId="1394" xr:uid="{9039B2E7-95B6-46A0-A4ED-BABB36E1473C}"/>
    <cellStyle name="Normal 5 6 2 2 2 3 2" xfId="2941" xr:uid="{6CA10B29-DA15-41F1-9B40-B37CA53F974C}"/>
    <cellStyle name="Normal 5 6 2 2 2 3 3" xfId="2942" xr:uid="{47559AF3-7A78-4E42-A837-4A893261220E}"/>
    <cellStyle name="Normal 5 6 2 2 2 3 4" xfId="2943" xr:uid="{56FAF0BF-F183-4068-AEB4-5B9BAAA68A4F}"/>
    <cellStyle name="Normal 5 6 2 2 2 4" xfId="2944" xr:uid="{0B80022E-2A1B-4C99-BAF1-8EE0E3911951}"/>
    <cellStyle name="Normal 5 6 2 2 2 5" xfId="2945" xr:uid="{A633873F-10F0-4F28-B9A5-3C103DE6042C}"/>
    <cellStyle name="Normal 5 6 2 2 2 6" xfId="2946" xr:uid="{BE1DDCDA-18A2-4A53-926B-F4CFBF1365AD}"/>
    <cellStyle name="Normal 5 6 2 2 3" xfId="575" xr:uid="{B204E262-8C47-4EEA-8154-974A4BD5C62A}"/>
    <cellStyle name="Normal 5 6 2 2 3 2" xfId="1395" xr:uid="{53EFA945-C6F4-4FB0-A284-7348DA17635A}"/>
    <cellStyle name="Normal 5 6 2 2 3 2 2" xfId="2947" xr:uid="{4C81B04D-5A45-4C00-9E16-F797D59ABED3}"/>
    <cellStyle name="Normal 5 6 2 2 3 2 3" xfId="2948" xr:uid="{B308CF1F-218D-43BC-8486-9818B313FAF7}"/>
    <cellStyle name="Normal 5 6 2 2 3 2 4" xfId="2949" xr:uid="{9933AE51-5DC8-4255-BC7C-E9A5F85D38AA}"/>
    <cellStyle name="Normal 5 6 2 2 3 3" xfId="2950" xr:uid="{C71DEDA4-1E1D-4841-94C7-81C565B78102}"/>
    <cellStyle name="Normal 5 6 2 2 3 4" xfId="2951" xr:uid="{0185866A-498F-4073-A3F3-B63913C5A374}"/>
    <cellStyle name="Normal 5 6 2 2 3 5" xfId="2952" xr:uid="{A7947346-A0A7-401E-9BE7-96A10F87E086}"/>
    <cellStyle name="Normal 5 6 2 2 4" xfId="1396" xr:uid="{257DBCC0-ABE0-4136-BF88-2593CB34B636}"/>
    <cellStyle name="Normal 5 6 2 2 4 2" xfId="2953" xr:uid="{82B6C380-7238-42BF-855C-52740A15963D}"/>
    <cellStyle name="Normal 5 6 2 2 4 3" xfId="2954" xr:uid="{EAC694D9-6F1D-4EEB-8462-6C97494EE6F1}"/>
    <cellStyle name="Normal 5 6 2 2 4 4" xfId="2955" xr:uid="{875A6F07-3B2F-4A2B-AB6B-07A64C789DAD}"/>
    <cellStyle name="Normal 5 6 2 2 5" xfId="2956" xr:uid="{8EA606BA-7DA7-446A-A530-C074BFA62F23}"/>
    <cellStyle name="Normal 5 6 2 2 5 2" xfId="2957" xr:uid="{9EEBCACE-81EE-4207-B46F-AF882E428671}"/>
    <cellStyle name="Normal 5 6 2 2 5 3" xfId="2958" xr:uid="{858DD0C2-113B-4EF2-99C1-C79FEE78B46E}"/>
    <cellStyle name="Normal 5 6 2 2 5 4" xfId="2959" xr:uid="{4C289C4A-3F2B-4F00-A050-7F8ABE891A6E}"/>
    <cellStyle name="Normal 5 6 2 2 6" xfId="2960" xr:uid="{714362EE-4F36-49DE-8DEE-D6D819A87602}"/>
    <cellStyle name="Normal 5 6 2 2 7" xfId="2961" xr:uid="{3F5F4EE4-0788-4977-817A-B2FE54D6A8DC}"/>
    <cellStyle name="Normal 5 6 2 2 8" xfId="2962" xr:uid="{4CDD4C2C-BD8D-4BC6-B751-16A5AAF21E51}"/>
    <cellStyle name="Normal 5 6 2 3" xfId="576" xr:uid="{39373B01-C3D9-4D66-86B7-53DA7D1A5614}"/>
    <cellStyle name="Normal 5 6 2 3 2" xfId="577" xr:uid="{D1B5F674-18B1-4042-B257-E677A08CCB7E}"/>
    <cellStyle name="Normal 5 6 2 3 2 2" xfId="578" xr:uid="{0F62CBBA-468B-46C0-873B-883DA933AA2C}"/>
    <cellStyle name="Normal 5 6 2 3 2 3" xfId="2963" xr:uid="{FEDF0C56-A850-46F9-9B23-536BC982CFD6}"/>
    <cellStyle name="Normal 5 6 2 3 2 4" xfId="2964" xr:uid="{AB79F241-F463-4D54-A053-35C6456A4FD2}"/>
    <cellStyle name="Normal 5 6 2 3 3" xfId="579" xr:uid="{DBAD1B9B-B26B-4C30-8F05-3435D4F7630B}"/>
    <cellStyle name="Normal 5 6 2 3 3 2" xfId="2965" xr:uid="{14C0BA87-CF44-4E7C-88BD-A095B735A881}"/>
    <cellStyle name="Normal 5 6 2 3 3 3" xfId="2966" xr:uid="{842E1EA5-4628-419E-B6A2-028B5B41573F}"/>
    <cellStyle name="Normal 5 6 2 3 3 4" xfId="2967" xr:uid="{60CEC49D-D8A7-4F82-8E32-EF780DA638E5}"/>
    <cellStyle name="Normal 5 6 2 3 4" xfId="2968" xr:uid="{B6709980-236D-4D7E-8670-2549C3DDB1AD}"/>
    <cellStyle name="Normal 5 6 2 3 5" xfId="2969" xr:uid="{0BA53893-AACD-4D37-896A-8C1B2E56B9FF}"/>
    <cellStyle name="Normal 5 6 2 3 6" xfId="2970" xr:uid="{3628BFE9-3F15-4CCA-9F68-660CCABA9704}"/>
    <cellStyle name="Normal 5 6 2 4" xfId="580" xr:uid="{1A24C23E-902B-45CE-B64A-6E2C8940238E}"/>
    <cellStyle name="Normal 5 6 2 4 2" xfId="581" xr:uid="{93F7C4FE-131B-468F-A4EA-45F73696DA19}"/>
    <cellStyle name="Normal 5 6 2 4 2 2" xfId="2971" xr:uid="{AE38E9C9-5E97-4AC4-967F-4E815838C7C8}"/>
    <cellStyle name="Normal 5 6 2 4 2 3" xfId="2972" xr:uid="{B71B6194-C5BF-449C-9026-12E10009BFC4}"/>
    <cellStyle name="Normal 5 6 2 4 2 4" xfId="2973" xr:uid="{639A3B5E-0501-456B-B2E8-F88DBA336CE2}"/>
    <cellStyle name="Normal 5 6 2 4 3" xfId="2974" xr:uid="{56D1230B-4350-455F-830F-AD9BE2C2561F}"/>
    <cellStyle name="Normal 5 6 2 4 4" xfId="2975" xr:uid="{2C9776C4-3929-4318-8BD3-2D0E512B9BC0}"/>
    <cellStyle name="Normal 5 6 2 4 5" xfId="2976" xr:uid="{88D9E34C-1196-4BBB-A25A-1BBCEF8F9D78}"/>
    <cellStyle name="Normal 5 6 2 5" xfId="582" xr:uid="{A2B19468-837E-4C14-9490-756384FD7EDE}"/>
    <cellStyle name="Normal 5 6 2 5 2" xfId="2977" xr:uid="{3F2887C7-9BE2-4D63-B657-BE71ABBE5E4A}"/>
    <cellStyle name="Normal 5 6 2 5 3" xfId="2978" xr:uid="{C1BC0071-344E-4DDE-A562-9EF86F185653}"/>
    <cellStyle name="Normal 5 6 2 5 4" xfId="2979" xr:uid="{5C7EF316-93D3-45C9-B3F5-F0E218957A5C}"/>
    <cellStyle name="Normal 5 6 2 6" xfId="2980" xr:uid="{814C621E-9B8D-478B-9969-4566B625758F}"/>
    <cellStyle name="Normal 5 6 2 6 2" xfId="2981" xr:uid="{9F1BCA49-2EDB-4D1D-81BA-B7308DA9BAC7}"/>
    <cellStyle name="Normal 5 6 2 6 3" xfId="2982" xr:uid="{E8BE89D3-1BB5-4987-819F-E01CB13742E9}"/>
    <cellStyle name="Normal 5 6 2 6 4" xfId="2983" xr:uid="{E28E38D2-F495-4FF2-9CAE-246853F386C7}"/>
    <cellStyle name="Normal 5 6 2 7" xfId="2984" xr:uid="{6CA7C8D7-35C7-4046-936D-3A694B535367}"/>
    <cellStyle name="Normal 5 6 2 8" xfId="2985" xr:uid="{6AFC3223-774E-4441-B985-7127F2D97F8A}"/>
    <cellStyle name="Normal 5 6 2 9" xfId="2986" xr:uid="{E3DB98B4-1134-40BE-B63A-319C6FA274F4}"/>
    <cellStyle name="Normal 5 6 3" xfId="311" xr:uid="{10B1E8F1-FAB5-4431-BCFA-9776258D5050}"/>
    <cellStyle name="Normal 5 6 3 2" xfId="583" xr:uid="{03A2B963-3548-447D-938B-F511DAB59FDC}"/>
    <cellStyle name="Normal 5 6 3 2 2" xfId="584" xr:uid="{D299B48F-1504-4500-A3FB-02E54DE697CC}"/>
    <cellStyle name="Normal 5 6 3 2 2 2" xfId="1397" xr:uid="{9C01B89C-F748-4D95-AB25-2EBEA92F0F16}"/>
    <cellStyle name="Normal 5 6 3 2 2 2 2" xfId="1398" xr:uid="{D9516800-145D-4179-BC99-7FA0F2109250}"/>
    <cellStyle name="Normal 5 6 3 2 2 3" xfId="1399" xr:uid="{28B65445-BBF2-413D-A558-80803E86C594}"/>
    <cellStyle name="Normal 5 6 3 2 2 4" xfId="2987" xr:uid="{B96E5ECF-0055-4214-8E5D-4CCBFC7D6566}"/>
    <cellStyle name="Normal 5 6 3 2 3" xfId="1400" xr:uid="{06DAA515-6575-44A3-BDF9-233EF391618E}"/>
    <cellStyle name="Normal 5 6 3 2 3 2" xfId="1401" xr:uid="{31193CDA-457C-4B9A-A0D1-65DD01A1F72B}"/>
    <cellStyle name="Normal 5 6 3 2 3 3" xfId="2988" xr:uid="{5E0A15F4-0CB7-4694-B314-FB6FC03ED935}"/>
    <cellStyle name="Normal 5 6 3 2 3 4" xfId="2989" xr:uid="{245A6FFC-DB1F-42BE-9A40-BA1DD0E06AF2}"/>
    <cellStyle name="Normal 5 6 3 2 4" xfId="1402" xr:uid="{5863FD4E-350E-415E-88CC-2F0D81FECD0A}"/>
    <cellStyle name="Normal 5 6 3 2 5" xfId="2990" xr:uid="{55656880-F9A0-45D4-9E13-A1DE2EF9640C}"/>
    <cellStyle name="Normal 5 6 3 2 6" xfId="2991" xr:uid="{00AEEDC5-A811-411B-B848-1E9F1E2DF807}"/>
    <cellStyle name="Normal 5 6 3 3" xfId="585" xr:uid="{7266384E-87B8-48E6-9F85-0D08CDE587A1}"/>
    <cellStyle name="Normal 5 6 3 3 2" xfId="1403" xr:uid="{759CC890-F5C3-467E-93DF-3ACEDE1CD284}"/>
    <cellStyle name="Normal 5 6 3 3 2 2" xfId="1404" xr:uid="{2F737079-CABF-4D72-81CA-73A329FBFA91}"/>
    <cellStyle name="Normal 5 6 3 3 2 3" xfId="2992" xr:uid="{B4087569-4069-4EE0-BAB3-DA101EC4842B}"/>
    <cellStyle name="Normal 5 6 3 3 2 4" xfId="2993" xr:uid="{6D28F233-E0F6-40AD-886C-D819BA6FC8BB}"/>
    <cellStyle name="Normal 5 6 3 3 3" xfId="1405" xr:uid="{387FC9CB-1D7B-41EB-853E-B22C3A97E615}"/>
    <cellStyle name="Normal 5 6 3 3 4" xfId="2994" xr:uid="{27B9BA73-0953-4986-9489-CDABA510C5D2}"/>
    <cellStyle name="Normal 5 6 3 3 5" xfId="2995" xr:uid="{E990DCFD-0222-41DB-B859-4B0491BE65D4}"/>
    <cellStyle name="Normal 5 6 3 4" xfId="1406" xr:uid="{5DA0D406-0448-4A1C-B428-C348F870C2E1}"/>
    <cellStyle name="Normal 5 6 3 4 2" xfId="1407" xr:uid="{63EBC4B9-9C27-47E8-BF29-0582621FE07C}"/>
    <cellStyle name="Normal 5 6 3 4 3" xfId="2996" xr:uid="{97CE27D1-666B-41A2-AD94-2A5F03E23A61}"/>
    <cellStyle name="Normal 5 6 3 4 4" xfId="2997" xr:uid="{BE22330A-4928-495E-8A38-9307B5FB9052}"/>
    <cellStyle name="Normal 5 6 3 5" xfId="1408" xr:uid="{91A0BD85-F9FA-4A13-AD67-571E0FD6B3DB}"/>
    <cellStyle name="Normal 5 6 3 5 2" xfId="2998" xr:uid="{57D85C01-DBA7-4A1D-9A5A-23D8C7483BD2}"/>
    <cellStyle name="Normal 5 6 3 5 3" xfId="2999" xr:uid="{A4871D35-6E8F-40CE-BB8A-3BFB610B940C}"/>
    <cellStyle name="Normal 5 6 3 5 4" xfId="3000" xr:uid="{4157E2D5-1C41-4E38-A38A-1497D39E396B}"/>
    <cellStyle name="Normal 5 6 3 6" xfId="3001" xr:uid="{EB32FBA4-C66F-4C6C-9D2B-DECF487B600D}"/>
    <cellStyle name="Normal 5 6 3 7" xfId="3002" xr:uid="{366744D9-4D54-4F91-9CF4-F7DFF2E49B3F}"/>
    <cellStyle name="Normal 5 6 3 8" xfId="3003" xr:uid="{0440B070-4859-485D-820F-28253604E147}"/>
    <cellStyle name="Normal 5 6 4" xfId="312" xr:uid="{858AD89E-5529-4115-878F-6453B6271696}"/>
    <cellStyle name="Normal 5 6 4 2" xfId="586" xr:uid="{3A108BCB-1E6B-4FAE-A9B9-6039D67C397C}"/>
    <cellStyle name="Normal 5 6 4 2 2" xfId="587" xr:uid="{EEDB6385-FB11-412B-A484-29E705DBA07D}"/>
    <cellStyle name="Normal 5 6 4 2 2 2" xfId="1409" xr:uid="{F7200F5C-1CFE-4F1E-9BF2-98126769FADA}"/>
    <cellStyle name="Normal 5 6 4 2 2 3" xfId="3004" xr:uid="{8413BA40-97E6-4A80-A205-8DFE47647DD6}"/>
    <cellStyle name="Normal 5 6 4 2 2 4" xfId="3005" xr:uid="{E544609F-5A9B-476D-BEE0-3475D7D696EE}"/>
    <cellStyle name="Normal 5 6 4 2 3" xfId="1410" xr:uid="{2BB02B65-6A3D-43B2-8E65-E1D669CEF7EE}"/>
    <cellStyle name="Normal 5 6 4 2 4" xfId="3006" xr:uid="{12A04346-0E80-4883-9F51-DE5AFD8BA957}"/>
    <cellStyle name="Normal 5 6 4 2 5" xfId="3007" xr:uid="{30D5C0B4-529B-4A99-AD8C-56EAF7F9AE6C}"/>
    <cellStyle name="Normal 5 6 4 3" xfId="588" xr:uid="{1838381A-D8D9-4226-BA48-EC8521CD2B55}"/>
    <cellStyle name="Normal 5 6 4 3 2" xfId="1411" xr:uid="{02166B04-FB92-4884-9BBA-0CBE978DCA62}"/>
    <cellStyle name="Normal 5 6 4 3 3" xfId="3008" xr:uid="{AF063C79-6C95-4BC1-9BBF-3DD74C6C7F8C}"/>
    <cellStyle name="Normal 5 6 4 3 4" xfId="3009" xr:uid="{AF2FC35F-5CF3-45DB-AA77-16C2F76D243D}"/>
    <cellStyle name="Normal 5 6 4 4" xfId="1412" xr:uid="{1871B938-8555-4BD2-A3FC-1889426A1819}"/>
    <cellStyle name="Normal 5 6 4 4 2" xfId="3010" xr:uid="{201CDB05-2F01-423E-988D-68310A312C11}"/>
    <cellStyle name="Normal 5 6 4 4 3" xfId="3011" xr:uid="{43E1E274-FADE-46F6-8B20-163396DAEC99}"/>
    <cellStyle name="Normal 5 6 4 4 4" xfId="3012" xr:uid="{56990651-C0B9-4310-B089-2160B7FF5CD1}"/>
    <cellStyle name="Normal 5 6 4 5" xfId="3013" xr:uid="{5CC39BD7-CCFA-4F9F-B8BC-CE3AAF949E85}"/>
    <cellStyle name="Normal 5 6 4 6" xfId="3014" xr:uid="{AC28D666-37D6-474D-AF1D-711BA3BF0D68}"/>
    <cellStyle name="Normal 5 6 4 7" xfId="3015" xr:uid="{97015047-7950-442F-ABB4-18FBFCA2DD7F}"/>
    <cellStyle name="Normal 5 6 5" xfId="313" xr:uid="{101C031B-D6B2-4BD3-BBE7-F1D26940A4A0}"/>
    <cellStyle name="Normal 5 6 5 2" xfId="589" xr:uid="{3348B2CB-B134-4E76-9A9E-3DF2AA4A51E8}"/>
    <cellStyle name="Normal 5 6 5 2 2" xfId="1413" xr:uid="{E290E3A5-134A-413E-A465-EE6634143618}"/>
    <cellStyle name="Normal 5 6 5 2 3" xfId="3016" xr:uid="{23202E89-F1F8-41A6-966F-55752CD1457B}"/>
    <cellStyle name="Normal 5 6 5 2 4" xfId="3017" xr:uid="{C29B2A52-B2DF-4277-A5CA-1896C7EDAD00}"/>
    <cellStyle name="Normal 5 6 5 3" xfId="1414" xr:uid="{A7A8212D-D0DA-4DC6-8D32-AA74D5FB865F}"/>
    <cellStyle name="Normal 5 6 5 3 2" xfId="3018" xr:uid="{0B687F91-175B-497E-96C4-54E091F7BDD0}"/>
    <cellStyle name="Normal 5 6 5 3 3" xfId="3019" xr:uid="{4C84E756-5351-431E-9C7C-AB50D8D3D03F}"/>
    <cellStyle name="Normal 5 6 5 3 4" xfId="3020" xr:uid="{5D7B4A56-85A3-4A0A-A84F-D9A35D83DFBA}"/>
    <cellStyle name="Normal 5 6 5 4" xfId="3021" xr:uid="{4B060D69-3789-4615-9034-3A66DB9F20A9}"/>
    <cellStyle name="Normal 5 6 5 5" xfId="3022" xr:uid="{7E69E3D8-010A-4949-8627-8E0044059C00}"/>
    <cellStyle name="Normal 5 6 5 6" xfId="3023" xr:uid="{5D358FA0-ECB2-4EFF-9269-1A2693163309}"/>
    <cellStyle name="Normal 5 6 6" xfId="590" xr:uid="{9FCD33F2-AB7D-4DD7-9DE2-B61F855623E8}"/>
    <cellStyle name="Normal 5 6 6 2" xfId="1415" xr:uid="{9FCA5877-62BF-4EED-B5A2-DB2798FD186B}"/>
    <cellStyle name="Normal 5 6 6 2 2" xfId="3024" xr:uid="{5C90A92A-CEF1-416D-BA6F-2F7940D67763}"/>
    <cellStyle name="Normal 5 6 6 2 3" xfId="3025" xr:uid="{B267884C-84AE-48CF-8AD5-04AE0740120F}"/>
    <cellStyle name="Normal 5 6 6 2 4" xfId="3026" xr:uid="{F4B41606-1159-4B71-94DB-2C638D0E4203}"/>
    <cellStyle name="Normal 5 6 6 3" xfId="3027" xr:uid="{E1A11CBD-DDA9-4055-9A7C-8F2C1407FEEF}"/>
    <cellStyle name="Normal 5 6 6 4" xfId="3028" xr:uid="{096D177D-A1BF-45A0-8660-366C37463DD7}"/>
    <cellStyle name="Normal 5 6 6 5" xfId="3029" xr:uid="{74540EEF-45E6-4686-BECC-88A99D52CEDA}"/>
    <cellStyle name="Normal 5 6 7" xfId="1416" xr:uid="{103D4140-6B91-49C3-8815-D67D93A6E974}"/>
    <cellStyle name="Normal 5 6 7 2" xfId="3030" xr:uid="{D89D3270-4F09-47D7-B7D4-D5732D027A93}"/>
    <cellStyle name="Normal 5 6 7 3" xfId="3031" xr:uid="{A77E1F2B-E6A2-4DCC-94E4-BE1CD5B2244C}"/>
    <cellStyle name="Normal 5 6 7 4" xfId="3032" xr:uid="{17E96F46-ABC6-49CB-A6DD-7ABA957A4357}"/>
    <cellStyle name="Normal 5 6 8" xfId="3033" xr:uid="{624F6FE8-8021-4412-AD48-E8709EF6B65C}"/>
    <cellStyle name="Normal 5 6 8 2" xfId="3034" xr:uid="{4C2938DA-1C05-4E63-B6E1-623EDAF78813}"/>
    <cellStyle name="Normal 5 6 8 3" xfId="3035" xr:uid="{ABD91A2A-FCD9-496D-962B-10C7ED093502}"/>
    <cellStyle name="Normal 5 6 8 4" xfId="3036" xr:uid="{C100494E-97E7-40D0-BB7A-349C6A59D31F}"/>
    <cellStyle name="Normal 5 6 9" xfId="3037" xr:uid="{C2C72DA1-49D7-4AFF-85D4-9531B6602DAD}"/>
    <cellStyle name="Normal 5 7" xfId="106" xr:uid="{2D8C91C8-612E-4F93-B593-3772B46EFE2B}"/>
    <cellStyle name="Normal 5 7 2" xfId="107" xr:uid="{78F1B3C1-2BCB-49FD-AFA6-430D3C724FE0}"/>
    <cellStyle name="Normal 5 7 2 2" xfId="314" xr:uid="{2BF09890-933B-4379-B07F-24CC220B1866}"/>
    <cellStyle name="Normal 5 7 2 2 2" xfId="591" xr:uid="{EBC49CB7-69D2-4A82-BDB1-749163C54189}"/>
    <cellStyle name="Normal 5 7 2 2 2 2" xfId="1417" xr:uid="{F512CBE4-FD69-4D65-92F9-268A595FD41D}"/>
    <cellStyle name="Normal 5 7 2 2 2 3" xfId="3038" xr:uid="{F6781396-7514-4874-B01F-CAA13EC20C8A}"/>
    <cellStyle name="Normal 5 7 2 2 2 4" xfId="3039" xr:uid="{056CD646-D80E-426F-ADD9-B20B74C857D1}"/>
    <cellStyle name="Normal 5 7 2 2 3" xfId="1418" xr:uid="{6553C42F-B497-4FA8-8551-83316FD748C8}"/>
    <cellStyle name="Normal 5 7 2 2 3 2" xfId="3040" xr:uid="{F83FDED7-3121-4839-9505-63C10CC77F3F}"/>
    <cellStyle name="Normal 5 7 2 2 3 3" xfId="3041" xr:uid="{D969296E-1874-44B1-9A67-E3520E62B363}"/>
    <cellStyle name="Normal 5 7 2 2 3 4" xfId="3042" xr:uid="{D4306A54-1E3F-43B3-93A7-55E85C7FD71F}"/>
    <cellStyle name="Normal 5 7 2 2 4" xfId="3043" xr:uid="{5BDE60F8-90A3-4D8A-A880-BC4C811EA614}"/>
    <cellStyle name="Normal 5 7 2 2 5" xfId="3044" xr:uid="{963052AF-90BC-4075-99AB-18A4DA3EFDBA}"/>
    <cellStyle name="Normal 5 7 2 2 6" xfId="3045" xr:uid="{0471C8E5-AC47-491A-B41C-D360FDF76E45}"/>
    <cellStyle name="Normal 5 7 2 3" xfId="592" xr:uid="{F4EC006B-223F-4369-8264-A5EDF5E862A8}"/>
    <cellStyle name="Normal 5 7 2 3 2" xfId="1419" xr:uid="{91A8E6D5-537A-4748-8DCE-0D12A2F2E0DA}"/>
    <cellStyle name="Normal 5 7 2 3 2 2" xfId="3046" xr:uid="{FC28C7FF-6102-4CD3-BA2A-BFE37DF93244}"/>
    <cellStyle name="Normal 5 7 2 3 2 3" xfId="3047" xr:uid="{B33964C0-21A0-4902-8BBD-BE770E29DD4F}"/>
    <cellStyle name="Normal 5 7 2 3 2 4" xfId="3048" xr:uid="{07E50738-DB0D-40CF-B106-8C869D83BDF9}"/>
    <cellStyle name="Normal 5 7 2 3 3" xfId="3049" xr:uid="{E884518F-F9D2-4643-AF2C-B632BB846AEE}"/>
    <cellStyle name="Normal 5 7 2 3 4" xfId="3050" xr:uid="{D30F8B10-6686-448D-8334-399F7DE88F5C}"/>
    <cellStyle name="Normal 5 7 2 3 5" xfId="3051" xr:uid="{94CBD73D-CE9B-4642-959E-C6C3B6EC97C1}"/>
    <cellStyle name="Normal 5 7 2 4" xfId="1420" xr:uid="{D79B1039-B8FD-4F17-962B-D2254BBFDADC}"/>
    <cellStyle name="Normal 5 7 2 4 2" xfId="3052" xr:uid="{52364A88-DEE1-45D1-85F0-889DE6A01806}"/>
    <cellStyle name="Normal 5 7 2 4 3" xfId="3053" xr:uid="{C5EB5693-9E30-4849-9997-F7B9A5D9433C}"/>
    <cellStyle name="Normal 5 7 2 4 4" xfId="3054" xr:uid="{0CC98578-5CB0-456B-BDDD-001B26AC7023}"/>
    <cellStyle name="Normal 5 7 2 5" xfId="3055" xr:uid="{38D041A4-F496-4E57-A0FC-55C77F786ED1}"/>
    <cellStyle name="Normal 5 7 2 5 2" xfId="3056" xr:uid="{49EEA5C1-4626-4BFC-A1C3-B59B7E247581}"/>
    <cellStyle name="Normal 5 7 2 5 3" xfId="3057" xr:uid="{D7360F38-A2EF-44B0-B9A3-1B5DAF7B0E75}"/>
    <cellStyle name="Normal 5 7 2 5 4" xfId="3058" xr:uid="{D3064E69-1F8E-443A-9559-65EB7FAED064}"/>
    <cellStyle name="Normal 5 7 2 6" xfId="3059" xr:uid="{9AED8406-F1A9-4794-AEEA-3A2279E60530}"/>
    <cellStyle name="Normal 5 7 2 7" xfId="3060" xr:uid="{19C07E35-BEA7-4F48-8D01-2586A6B21692}"/>
    <cellStyle name="Normal 5 7 2 8" xfId="3061" xr:uid="{FFDA8FC8-5CEE-4C0F-888B-0BBF3F1D3C58}"/>
    <cellStyle name="Normal 5 7 3" xfId="315" xr:uid="{E880EB0C-BFD8-4A87-BFF8-B171269DA66D}"/>
    <cellStyle name="Normal 5 7 3 2" xfId="593" xr:uid="{D9693C95-944E-4F1B-8209-2268B6585425}"/>
    <cellStyle name="Normal 5 7 3 2 2" xfId="594" xr:uid="{8A2922CB-1A87-42FC-A90A-E1E5E614736E}"/>
    <cellStyle name="Normal 5 7 3 2 3" xfId="3062" xr:uid="{4C74E70A-590B-460C-9919-5FF239081449}"/>
    <cellStyle name="Normal 5 7 3 2 4" xfId="3063" xr:uid="{9F053A1C-3BC1-4358-858B-9103390E0564}"/>
    <cellStyle name="Normal 5 7 3 3" xfId="595" xr:uid="{5210BE80-5B55-40E9-94E4-A0526509E455}"/>
    <cellStyle name="Normal 5 7 3 3 2" xfId="3064" xr:uid="{0C81A016-8894-49FE-B88E-BEC0C6E94032}"/>
    <cellStyle name="Normal 5 7 3 3 3" xfId="3065" xr:uid="{FEF35179-EC58-4768-8588-3CBFB64BCBB4}"/>
    <cellStyle name="Normal 5 7 3 3 4" xfId="3066" xr:uid="{79DB9343-4173-466C-AB32-CDFA6F6CE588}"/>
    <cellStyle name="Normal 5 7 3 4" xfId="3067" xr:uid="{D776E696-394A-4A2F-A82E-8248A73D5B38}"/>
    <cellStyle name="Normal 5 7 3 5" xfId="3068" xr:uid="{AB20CAE5-7A72-4BF8-9412-323408306CB4}"/>
    <cellStyle name="Normal 5 7 3 6" xfId="3069" xr:uid="{8598F850-B045-4AA1-8568-F733D45A7DC3}"/>
    <cellStyle name="Normal 5 7 4" xfId="316" xr:uid="{E8BE4201-1F2F-4B1B-9450-9C5A9F2607D4}"/>
    <cellStyle name="Normal 5 7 4 2" xfId="596" xr:uid="{2433D98E-9913-444C-B45F-62231E476016}"/>
    <cellStyle name="Normal 5 7 4 2 2" xfId="3070" xr:uid="{BC2F2E35-21D8-4A95-BBA4-5CE084EF1035}"/>
    <cellStyle name="Normal 5 7 4 2 3" xfId="3071" xr:uid="{6400E99C-BE11-407D-AC0C-780A39FEC91E}"/>
    <cellStyle name="Normal 5 7 4 2 4" xfId="3072" xr:uid="{A78D526B-2EFA-4E2A-A6BF-4088228C5BFE}"/>
    <cellStyle name="Normal 5 7 4 3" xfId="3073" xr:uid="{342FFD41-79ED-4297-9770-741F99827E84}"/>
    <cellStyle name="Normal 5 7 4 4" xfId="3074" xr:uid="{26BD01AC-BC75-4514-8B5B-DBA52B1C8F39}"/>
    <cellStyle name="Normal 5 7 4 5" xfId="3075" xr:uid="{D1493440-59C4-4141-8A12-F7A015DB8F00}"/>
    <cellStyle name="Normal 5 7 5" xfId="597" xr:uid="{D2F86689-5E93-42BD-BA5F-0F633CBFAE8F}"/>
    <cellStyle name="Normal 5 7 5 2" xfId="3076" xr:uid="{5AE37616-678D-424B-A82B-5B9F70C340E9}"/>
    <cellStyle name="Normal 5 7 5 3" xfId="3077" xr:uid="{6EBF912A-A5CD-4342-A6D0-F97AAD350B3E}"/>
    <cellStyle name="Normal 5 7 5 4" xfId="3078" xr:uid="{D6C36BCB-CE95-4813-ABA2-D93677ABBC98}"/>
    <cellStyle name="Normal 5 7 6" xfId="3079" xr:uid="{4FBAAC75-7829-405F-BB6C-464B16DAE5B1}"/>
    <cellStyle name="Normal 5 7 6 2" xfId="3080" xr:uid="{29BA8831-37AA-492E-A214-920B427E153B}"/>
    <cellStyle name="Normal 5 7 6 3" xfId="3081" xr:uid="{04EC3593-E185-437D-8E7F-2AA975C75AA6}"/>
    <cellStyle name="Normal 5 7 6 4" xfId="3082" xr:uid="{2C1E4665-E4BA-46A2-BC23-B12D514BE600}"/>
    <cellStyle name="Normal 5 7 7" xfId="3083" xr:uid="{D981F085-CACF-4E2F-A748-544010B11828}"/>
    <cellStyle name="Normal 5 7 8" xfId="3084" xr:uid="{47842175-76DE-483D-A873-E17330511BF3}"/>
    <cellStyle name="Normal 5 7 9" xfId="3085" xr:uid="{F7CCEB81-BD21-4E18-BABC-246FBCC23725}"/>
    <cellStyle name="Normal 5 8" xfId="108" xr:uid="{5EFCD7CB-5966-4596-9E3C-ECD1423BD2C5}"/>
    <cellStyle name="Normal 5 8 2" xfId="317" xr:uid="{F04ACB68-0D8D-40B6-B9EF-CCAC4E8D7597}"/>
    <cellStyle name="Normal 5 8 2 2" xfId="598" xr:uid="{7F88AA8B-B8EC-43C2-B02D-6D477961E815}"/>
    <cellStyle name="Normal 5 8 2 2 2" xfId="1421" xr:uid="{D338BF8A-561A-45B5-8EB3-5F70AED7A430}"/>
    <cellStyle name="Normal 5 8 2 2 2 2" xfId="1422" xr:uid="{3525BBFC-E16B-422C-ABFA-7FB9D5DC709F}"/>
    <cellStyle name="Normal 5 8 2 2 3" xfId="1423" xr:uid="{FA37E73C-242B-413B-AAB2-BF4C07B82289}"/>
    <cellStyle name="Normal 5 8 2 2 4" xfId="3086" xr:uid="{407339C6-4E67-4BC5-9F52-D7C6B0958394}"/>
    <cellStyle name="Normal 5 8 2 3" xfId="1424" xr:uid="{A42C73E2-E6EB-489D-B5DE-7F17042EC1F0}"/>
    <cellStyle name="Normal 5 8 2 3 2" xfId="1425" xr:uid="{6AE292EC-7490-40B9-AA72-0FE5811AE02A}"/>
    <cellStyle name="Normal 5 8 2 3 3" xfId="3087" xr:uid="{79B096D1-72DA-409F-B564-9BE90B81632B}"/>
    <cellStyle name="Normal 5 8 2 3 4" xfId="3088" xr:uid="{14756E9F-2CBD-49E4-88B6-DCDAF232C5B1}"/>
    <cellStyle name="Normal 5 8 2 4" xfId="1426" xr:uid="{20E2AC95-59A8-4363-B1F1-BAB31A329F1E}"/>
    <cellStyle name="Normal 5 8 2 5" xfId="3089" xr:uid="{E49C9001-D607-46E9-81F2-AE868A75C108}"/>
    <cellStyle name="Normal 5 8 2 6" xfId="3090" xr:uid="{BADE87BA-BE26-40A8-A317-084557C22BA6}"/>
    <cellStyle name="Normal 5 8 3" xfId="599" xr:uid="{8D7FE8D9-82B3-4D50-BB94-BF3095A828A3}"/>
    <cellStyle name="Normal 5 8 3 2" xfId="1427" xr:uid="{F123DCB2-0526-4F28-9661-0A2CCF92885A}"/>
    <cellStyle name="Normal 5 8 3 2 2" xfId="1428" xr:uid="{FB296D4B-795E-41BA-AAED-1A3F27A0E7B8}"/>
    <cellStyle name="Normal 5 8 3 2 3" xfId="3091" xr:uid="{AEA2DDDA-5EBD-40DD-9A6B-5C2FCC2FA008}"/>
    <cellStyle name="Normal 5 8 3 2 4" xfId="3092" xr:uid="{DCC36504-F0D1-4DB4-B8DD-B3D19C0D5914}"/>
    <cellStyle name="Normal 5 8 3 3" xfId="1429" xr:uid="{004C882C-AE54-4A74-8A14-20AEC963375F}"/>
    <cellStyle name="Normal 5 8 3 4" xfId="3093" xr:uid="{14E791FB-52A5-4D81-BFDD-7B6336962B54}"/>
    <cellStyle name="Normal 5 8 3 5" xfId="3094" xr:uid="{D6ED9006-9560-43B8-96C1-99C2354D0DE3}"/>
    <cellStyle name="Normal 5 8 4" xfId="1430" xr:uid="{4A69EE6C-C6EC-48A2-B91A-F0FDCB7B5544}"/>
    <cellStyle name="Normal 5 8 4 2" xfId="1431" xr:uid="{2CF4C980-4312-4887-8FF6-64AD785B9EFC}"/>
    <cellStyle name="Normal 5 8 4 3" xfId="3095" xr:uid="{8DC534CC-383E-4FF4-9D8A-529590177F3A}"/>
    <cellStyle name="Normal 5 8 4 4" xfId="3096" xr:uid="{B15B6EEE-BC91-423C-9E4C-0280A25EEF40}"/>
    <cellStyle name="Normal 5 8 5" xfId="1432" xr:uid="{08EF05D8-BCC0-45B7-88D7-88B688017966}"/>
    <cellStyle name="Normal 5 8 5 2" xfId="3097" xr:uid="{4FE9543E-9E22-4A14-BC76-DC3D4B85929D}"/>
    <cellStyle name="Normal 5 8 5 3" xfId="3098" xr:uid="{EBCFCDA7-6839-4503-BB3E-AE9306DB34C1}"/>
    <cellStyle name="Normal 5 8 5 4" xfId="3099" xr:uid="{048DA52D-893C-4C2E-81E4-7D6F59883F11}"/>
    <cellStyle name="Normal 5 8 6" xfId="3100" xr:uid="{CA71ECAC-9E00-46CE-A346-BBF68CD22BA3}"/>
    <cellStyle name="Normal 5 8 7" xfId="3101" xr:uid="{4E35A710-BED7-4D98-A5B2-4387160E5885}"/>
    <cellStyle name="Normal 5 8 8" xfId="3102" xr:uid="{65FABA96-33D5-4288-A5F9-7182D50640AC}"/>
    <cellStyle name="Normal 5 9" xfId="318" xr:uid="{14EDD221-4899-4F6D-A035-3A546F2EFAEF}"/>
    <cellStyle name="Normal 5 9 2" xfId="600" xr:uid="{D7B9BDE1-8336-41FD-91AB-70BD5431C646}"/>
    <cellStyle name="Normal 5 9 2 2" xfId="601" xr:uid="{1F2B2365-C2BD-43FF-9FA2-BCAC51523C36}"/>
    <cellStyle name="Normal 5 9 2 2 2" xfId="1433" xr:uid="{18782659-64DE-4C75-887B-4ABD31635297}"/>
    <cellStyle name="Normal 5 9 2 2 3" xfId="3103" xr:uid="{B78BA522-48AF-49A1-BC41-FB208BB3FA7B}"/>
    <cellStyle name="Normal 5 9 2 2 4" xfId="3104" xr:uid="{7E7A4F45-4544-40B0-B258-30E72D2A6804}"/>
    <cellStyle name="Normal 5 9 2 3" xfId="1434" xr:uid="{BA8FAA76-81DB-4A52-A1B1-3D4000CB7B60}"/>
    <cellStyle name="Normal 5 9 2 4" xfId="3105" xr:uid="{624ACB7D-F4A4-40A5-873B-15827402DD99}"/>
    <cellStyle name="Normal 5 9 2 5" xfId="3106" xr:uid="{E99B4AAE-0C86-4D57-831A-45DBF6E06146}"/>
    <cellStyle name="Normal 5 9 3" xfId="602" xr:uid="{4B7C54AC-6E65-4698-B18D-7CC19BA6F82F}"/>
    <cellStyle name="Normal 5 9 3 2" xfId="1435" xr:uid="{8B1CEB66-7B79-4529-98BB-D442F364C75B}"/>
    <cellStyle name="Normal 5 9 3 3" xfId="3107" xr:uid="{2076E360-30A9-4050-92F6-B20F2E765473}"/>
    <cellStyle name="Normal 5 9 3 4" xfId="3108" xr:uid="{AE7A33DF-E12A-49E9-B91B-58938B5BD6E6}"/>
    <cellStyle name="Normal 5 9 4" xfId="1436" xr:uid="{169797C1-1C02-4295-A146-30032162F763}"/>
    <cellStyle name="Normal 5 9 4 2" xfId="3109" xr:uid="{7A84E9D3-61FF-433F-8AB6-A23E042B288A}"/>
    <cellStyle name="Normal 5 9 4 3" xfId="3110" xr:uid="{A6DDFA80-59F7-47A2-B736-3CA51CA5673B}"/>
    <cellStyle name="Normal 5 9 4 4" xfId="3111" xr:uid="{ABD2D4EB-67A6-4FC4-B671-0501B0F4A16A}"/>
    <cellStyle name="Normal 5 9 5" xfId="3112" xr:uid="{4BAD4EE9-91B2-40F2-BEEB-65ADCD762C7F}"/>
    <cellStyle name="Normal 5 9 6" xfId="3113" xr:uid="{25D8BE24-B171-4F4B-B672-94A51E30EE4C}"/>
    <cellStyle name="Normal 5 9 7" xfId="3114" xr:uid="{A8001FA4-924E-40D7-9589-209C1300DD00}"/>
    <cellStyle name="Normal 6" xfId="109" xr:uid="{CD423AA3-7C14-41B0-B41C-F5EA0D89DE07}"/>
    <cellStyle name="Normal 6 10" xfId="319" xr:uid="{39AD86B2-628C-4DC5-8EA3-E36DB7BDCD1F}"/>
    <cellStyle name="Normal 6 10 2" xfId="1437" xr:uid="{E90C8942-0504-4E33-8D3F-DD67ED6C0FD7}"/>
    <cellStyle name="Normal 6 10 2 2" xfId="3115" xr:uid="{3B4CFC23-2E8A-4192-B3EF-59A63DC5A966}"/>
    <cellStyle name="Normal 6 10 2 2 2" xfId="4588" xr:uid="{AE3F60A4-ED4B-4325-AE8B-5F77F7573A83}"/>
    <cellStyle name="Normal 6 10 2 3" xfId="3116" xr:uid="{631454F4-3EEA-41C1-977A-A7029BCE5F8C}"/>
    <cellStyle name="Normal 6 10 2 4" xfId="3117" xr:uid="{0BFF18C8-7F4C-4BB3-9D77-69ECF5B1C5C4}"/>
    <cellStyle name="Normal 6 10 2 5" xfId="5349" xr:uid="{6D8B3E79-79AB-4457-9B8C-E90CAC1ACDA4}"/>
    <cellStyle name="Normal 6 10 3" xfId="3118" xr:uid="{C281C20C-B844-445F-90CC-1355CF419BB5}"/>
    <cellStyle name="Normal 6 10 4" xfId="3119" xr:uid="{DEC5BC94-2027-4E1E-983F-DFAD5DB70B28}"/>
    <cellStyle name="Normal 6 10 5" xfId="3120" xr:uid="{FCA44E62-D4AA-452B-9F13-B82FFF453C8A}"/>
    <cellStyle name="Normal 6 11" xfId="1438" xr:uid="{9B98E9A3-28A3-441F-A2DD-CAD69BD18E3F}"/>
    <cellStyle name="Normal 6 11 2" xfId="3121" xr:uid="{69E9004B-2E21-44B5-80D7-36C1C2B5F93B}"/>
    <cellStyle name="Normal 6 11 3" xfId="3122" xr:uid="{7736CAAD-C220-4D5A-9A5A-37F55C2D8A94}"/>
    <cellStyle name="Normal 6 11 4" xfId="3123" xr:uid="{497AD16D-C78A-4CEC-B430-20ED3E137085}"/>
    <cellStyle name="Normal 6 12" xfId="902" xr:uid="{C82C6A01-D354-413E-8F18-02284AE04968}"/>
    <cellStyle name="Normal 6 12 2" xfId="3124" xr:uid="{1A5AAF0D-9D4C-46B2-9781-CA099A92FE07}"/>
    <cellStyle name="Normal 6 12 3" xfId="3125" xr:uid="{9CC50ECB-21EE-4F66-985F-CE3FBB8D7140}"/>
    <cellStyle name="Normal 6 12 4" xfId="3126" xr:uid="{7F80229B-7149-4D56-96D3-7BE7601FA47A}"/>
    <cellStyle name="Normal 6 13" xfId="899" xr:uid="{7D44163F-1FA0-4131-AB3D-F6E77EF1E8F8}"/>
    <cellStyle name="Normal 6 13 2" xfId="3128" xr:uid="{0BCEBB99-D906-4974-9BAA-A03C1DF8AE7C}"/>
    <cellStyle name="Normal 6 13 3" xfId="4315" xr:uid="{5940E319-F214-4E0A-B33A-F57BD3F27F7F}"/>
    <cellStyle name="Normal 6 13 4" xfId="3127" xr:uid="{2641487E-B41F-472C-8DC6-B709C01742A2}"/>
    <cellStyle name="Normal 6 13 5" xfId="5319" xr:uid="{A5D26542-B16B-4A9B-B6A8-99B9FEA84AFF}"/>
    <cellStyle name="Normal 6 14" xfId="3129" xr:uid="{3896687E-5E6E-4708-ACB9-6CFA4090C558}"/>
    <cellStyle name="Normal 6 15" xfId="3130" xr:uid="{4E71FD56-D8BF-4015-8380-22E8FAD3DEB5}"/>
    <cellStyle name="Normal 6 16" xfId="3131" xr:uid="{BFF7B3D0-41D0-468D-B674-9D8FC54CF510}"/>
    <cellStyle name="Normal 6 2" xfId="110" xr:uid="{E5DD75D2-1A85-4578-B1B4-2660AF4BFF18}"/>
    <cellStyle name="Normal 6 2 2" xfId="320" xr:uid="{E38E993E-8940-4CD6-ABDD-D917BC248D2A}"/>
    <cellStyle name="Normal 6 2 2 2" xfId="4671" xr:uid="{9427CE0E-7EB5-4678-91FA-3E3FD8F86D5F}"/>
    <cellStyle name="Normal 6 2 3" xfId="4560" xr:uid="{DDDE34C0-94E6-4DE0-A0AD-C0031CD76435}"/>
    <cellStyle name="Normal 6 3" xfId="111" xr:uid="{3C7FEBBF-BEC7-4DDE-8CF2-3C605E39D0DE}"/>
    <cellStyle name="Normal 6 3 10" xfId="3132" xr:uid="{3427FC65-FA26-4599-8F08-45C422E19C05}"/>
    <cellStyle name="Normal 6 3 11" xfId="3133" xr:uid="{165E5A80-9F66-4DAA-9531-202CED2ABAF8}"/>
    <cellStyle name="Normal 6 3 2" xfId="112" xr:uid="{54A7EEFE-FE6A-406A-BE44-4617DD4E3AE0}"/>
    <cellStyle name="Normal 6 3 2 2" xfId="113" xr:uid="{AA8B7F9C-E340-426B-9305-D7756A2C335D}"/>
    <cellStyle name="Normal 6 3 2 2 2" xfId="321" xr:uid="{30494F99-E28A-479D-95E6-59492BB50C5C}"/>
    <cellStyle name="Normal 6 3 2 2 2 2" xfId="603" xr:uid="{36914C73-24F0-43B7-9B9F-3831012E1513}"/>
    <cellStyle name="Normal 6 3 2 2 2 2 2" xfId="604" xr:uid="{DA717926-3BF3-471D-9E4B-8A2408AC74CD}"/>
    <cellStyle name="Normal 6 3 2 2 2 2 2 2" xfId="1439" xr:uid="{9E46DD4D-4F48-4B85-87B0-0DC82038F74D}"/>
    <cellStyle name="Normal 6 3 2 2 2 2 2 2 2" xfId="1440" xr:uid="{FC5AECB3-5441-44DC-AACA-92E8C191E45A}"/>
    <cellStyle name="Normal 6 3 2 2 2 2 2 3" xfId="1441" xr:uid="{8D83F429-CED3-4860-9A84-5E35A7ADF61C}"/>
    <cellStyle name="Normal 6 3 2 2 2 2 3" xfId="1442" xr:uid="{8633E125-B395-489A-B0DD-4AC03DA7B964}"/>
    <cellStyle name="Normal 6 3 2 2 2 2 3 2" xfId="1443" xr:uid="{D1FEB462-DB27-448F-A896-5EF361D1642C}"/>
    <cellStyle name="Normal 6 3 2 2 2 2 4" xfId="1444" xr:uid="{AE307DC0-2723-4C83-A4F1-F4A8787F8999}"/>
    <cellStyle name="Normal 6 3 2 2 2 3" xfId="605" xr:uid="{C63574D7-074E-46BC-899F-6BA0BC3901F0}"/>
    <cellStyle name="Normal 6 3 2 2 2 3 2" xfId="1445" xr:uid="{1995385D-C81E-4ED9-8CC0-66E5994615FD}"/>
    <cellStyle name="Normal 6 3 2 2 2 3 2 2" xfId="1446" xr:uid="{1CE85888-5DB6-4114-BBD2-3673E7E0F2EE}"/>
    <cellStyle name="Normal 6 3 2 2 2 3 3" xfId="1447" xr:uid="{4D0296DF-9835-467B-B15B-373463E40871}"/>
    <cellStyle name="Normal 6 3 2 2 2 3 4" xfId="3134" xr:uid="{01D73E26-E838-4574-8039-71E699D22A91}"/>
    <cellStyle name="Normal 6 3 2 2 2 4" xfId="1448" xr:uid="{9B21F2DF-207D-4FAF-9A9F-5B8147C321D9}"/>
    <cellStyle name="Normal 6 3 2 2 2 4 2" xfId="1449" xr:uid="{7300E657-8048-4BC0-B0D9-D5A8ECA9FCB4}"/>
    <cellStyle name="Normal 6 3 2 2 2 5" xfId="1450" xr:uid="{904786F3-5868-4F85-BB6D-5DC161814C5D}"/>
    <cellStyle name="Normal 6 3 2 2 2 6" xfId="3135" xr:uid="{A59126C3-CB2A-4698-8A70-0D73CD916284}"/>
    <cellStyle name="Normal 6 3 2 2 3" xfId="322" xr:uid="{FA26A68B-FA41-4889-91F4-F8E8D49DF172}"/>
    <cellStyle name="Normal 6 3 2 2 3 2" xfId="606" xr:uid="{6E4D668A-79F5-454B-91B1-ECBF00016466}"/>
    <cellStyle name="Normal 6 3 2 2 3 2 2" xfId="607" xr:uid="{5B4D50BF-437B-42E0-988E-66E9AC2D2660}"/>
    <cellStyle name="Normal 6 3 2 2 3 2 2 2" xfId="1451" xr:uid="{94F475F0-F139-437A-9174-38285A38B015}"/>
    <cellStyle name="Normal 6 3 2 2 3 2 2 2 2" xfId="1452" xr:uid="{AEC197C0-AF38-40CF-B625-52C2EE36BB85}"/>
    <cellStyle name="Normal 6 3 2 2 3 2 2 3" xfId="1453" xr:uid="{EEAC5A7A-9381-4633-8915-8F429CF17D63}"/>
    <cellStyle name="Normal 6 3 2 2 3 2 3" xfId="1454" xr:uid="{70E91B81-6261-457D-A6AA-C3E7203F3850}"/>
    <cellStyle name="Normal 6 3 2 2 3 2 3 2" xfId="1455" xr:uid="{698E07E9-3217-483E-B501-6167953A95EC}"/>
    <cellStyle name="Normal 6 3 2 2 3 2 4" xfId="1456" xr:uid="{4F45A315-823A-4B2E-B5AB-1F78C6644867}"/>
    <cellStyle name="Normal 6 3 2 2 3 3" xfId="608" xr:uid="{0EFAF20B-A12F-4DB0-A6F6-4917B0364DE9}"/>
    <cellStyle name="Normal 6 3 2 2 3 3 2" xfId="1457" xr:uid="{9F62D675-EEA0-448A-9D88-D3B1DCC03879}"/>
    <cellStyle name="Normal 6 3 2 2 3 3 2 2" xfId="1458" xr:uid="{FDF3CC3B-EBA4-44A1-8B23-1B2C7BFBE24A}"/>
    <cellStyle name="Normal 6 3 2 2 3 3 3" xfId="1459" xr:uid="{9127985F-4A68-4C31-8D94-E44CE01D7FAD}"/>
    <cellStyle name="Normal 6 3 2 2 3 4" xfId="1460" xr:uid="{68929CEA-70EA-4464-9B54-BBA30A6566AB}"/>
    <cellStyle name="Normal 6 3 2 2 3 4 2" xfId="1461" xr:uid="{86E764B1-520D-464A-9DBE-8A025933C80A}"/>
    <cellStyle name="Normal 6 3 2 2 3 5" xfId="1462" xr:uid="{792EF5A8-6540-4037-AC4E-90116E5EFF0F}"/>
    <cellStyle name="Normal 6 3 2 2 4" xfId="609" xr:uid="{77EF0E2F-1B91-4DEC-85D6-47C4DA682D6D}"/>
    <cellStyle name="Normal 6 3 2 2 4 2" xfId="610" xr:uid="{F70F2C1F-6AC8-4758-91C7-3F64D3A4F3D9}"/>
    <cellStyle name="Normal 6 3 2 2 4 2 2" xfId="1463" xr:uid="{8333245A-BBB9-4A4E-8D77-491C917951EA}"/>
    <cellStyle name="Normal 6 3 2 2 4 2 2 2" xfId="1464" xr:uid="{FEE84305-7DB5-47E4-AF6B-C938A9F076BC}"/>
    <cellStyle name="Normal 6 3 2 2 4 2 3" xfId="1465" xr:uid="{D805455F-10B8-48A6-85CF-780575C8C438}"/>
    <cellStyle name="Normal 6 3 2 2 4 3" xfId="1466" xr:uid="{E0D16F07-24A7-4AF5-A2FA-CC6FF7C8EC84}"/>
    <cellStyle name="Normal 6 3 2 2 4 3 2" xfId="1467" xr:uid="{4ACCC7E2-98BD-462A-A9E9-13B5C18583AF}"/>
    <cellStyle name="Normal 6 3 2 2 4 4" xfId="1468" xr:uid="{4E7D03A4-BC5C-439A-AE6D-C0E5B96AD363}"/>
    <cellStyle name="Normal 6 3 2 2 5" xfId="611" xr:uid="{CFC74796-F7D0-405A-9D6B-F11DE0DB78EB}"/>
    <cellStyle name="Normal 6 3 2 2 5 2" xfId="1469" xr:uid="{8C88529C-5E4B-42EC-B243-F89FBA9F585C}"/>
    <cellStyle name="Normal 6 3 2 2 5 2 2" xfId="1470" xr:uid="{5F20BE47-C406-451D-AC2E-4C6039EF7E74}"/>
    <cellStyle name="Normal 6 3 2 2 5 3" xfId="1471" xr:uid="{771EB16A-8F4B-4855-A8A4-556C57D9D28A}"/>
    <cellStyle name="Normal 6 3 2 2 5 4" xfId="3136" xr:uid="{18D0BF0B-31E9-4C18-9072-115F9AA94B55}"/>
    <cellStyle name="Normal 6 3 2 2 6" xfId="1472" xr:uid="{C2913F8B-C08C-42EF-B618-038D674D6F55}"/>
    <cellStyle name="Normal 6 3 2 2 6 2" xfId="1473" xr:uid="{D51FA464-9723-4A7E-BDF1-205FD313578F}"/>
    <cellStyle name="Normal 6 3 2 2 7" xfId="1474" xr:uid="{0C21A8DE-6285-44E3-A7AC-726A3FF36D61}"/>
    <cellStyle name="Normal 6 3 2 2 8" xfId="3137" xr:uid="{18FB58C8-70E2-4025-87E9-CFDEDFDDB242}"/>
    <cellStyle name="Normal 6 3 2 3" xfId="323" xr:uid="{D6FF1E91-A40D-4E6B-B4D1-9F0DE32D2E48}"/>
    <cellStyle name="Normal 6 3 2 3 2" xfId="612" xr:uid="{EF8B31F4-3787-4456-AFEE-24E668E43691}"/>
    <cellStyle name="Normal 6 3 2 3 2 2" xfId="613" xr:uid="{B9272641-A886-4E16-851E-0970F1759505}"/>
    <cellStyle name="Normal 6 3 2 3 2 2 2" xfId="1475" xr:uid="{D489A774-6AD6-42F3-A188-CC06C0204821}"/>
    <cellStyle name="Normal 6 3 2 3 2 2 2 2" xfId="1476" xr:uid="{B3280EA7-BE3E-4175-8E55-28ABB54E6016}"/>
    <cellStyle name="Normal 6 3 2 3 2 2 3" xfId="1477" xr:uid="{275A40AB-DC78-4771-A3F5-B9EBD62DEF47}"/>
    <cellStyle name="Normal 6 3 2 3 2 3" xfId="1478" xr:uid="{8BF02722-C0FD-49B7-87C0-A8119172E8E4}"/>
    <cellStyle name="Normal 6 3 2 3 2 3 2" xfId="1479" xr:uid="{4FB1C2B0-FF60-4341-94D2-C7B23FD59CF7}"/>
    <cellStyle name="Normal 6 3 2 3 2 4" xfId="1480" xr:uid="{05314338-9891-46A0-AF95-CCB06F098784}"/>
    <cellStyle name="Normal 6 3 2 3 3" xfId="614" xr:uid="{7E0F9975-D9E6-43B5-8D4A-C9A4FDD9AB7F}"/>
    <cellStyle name="Normal 6 3 2 3 3 2" xfId="1481" xr:uid="{777D7B31-E863-4B9F-9A2F-2E2D57B228B9}"/>
    <cellStyle name="Normal 6 3 2 3 3 2 2" xfId="1482" xr:uid="{B9A41234-6B13-47F0-B444-1A11D3D88E1F}"/>
    <cellStyle name="Normal 6 3 2 3 3 3" xfId="1483" xr:uid="{ABE84F62-AC9B-449D-93B8-5B69C12BBCCA}"/>
    <cellStyle name="Normal 6 3 2 3 3 4" xfId="3138" xr:uid="{39F5F105-408C-43F2-998D-1C4CC451B900}"/>
    <cellStyle name="Normal 6 3 2 3 4" xfId="1484" xr:uid="{998752D8-7C58-458A-B2F4-9AF6552CA230}"/>
    <cellStyle name="Normal 6 3 2 3 4 2" xfId="1485" xr:uid="{D2DFB06A-C24F-4A4C-B216-E2D77E0FEEB5}"/>
    <cellStyle name="Normal 6 3 2 3 5" xfId="1486" xr:uid="{338580B7-650E-4994-A6D7-468EB04762B2}"/>
    <cellStyle name="Normal 6 3 2 3 6" xfId="3139" xr:uid="{ACF3272F-3D3E-42D5-BE14-B7C45E7174D9}"/>
    <cellStyle name="Normal 6 3 2 4" xfId="324" xr:uid="{9D168380-ADF5-48B1-94AF-EA276E7C4BDE}"/>
    <cellStyle name="Normal 6 3 2 4 2" xfId="615" xr:uid="{C47F4F72-0DCC-4355-BA1E-1796EB30AE61}"/>
    <cellStyle name="Normal 6 3 2 4 2 2" xfId="616" xr:uid="{E2B47ED4-9779-4AB6-805A-16412ECD0CC1}"/>
    <cellStyle name="Normal 6 3 2 4 2 2 2" xfId="1487" xr:uid="{1645270F-64D3-44A7-A51D-EFB6B1B047F8}"/>
    <cellStyle name="Normal 6 3 2 4 2 2 2 2" xfId="1488" xr:uid="{4033864D-DC99-469C-8EB4-A28FEFDC33E5}"/>
    <cellStyle name="Normal 6 3 2 4 2 2 3" xfId="1489" xr:uid="{2F91B616-4E18-4ED9-B024-DCC2A815E7D5}"/>
    <cellStyle name="Normal 6 3 2 4 2 3" xfId="1490" xr:uid="{C5172974-6D29-4E3E-AD33-693B3552142D}"/>
    <cellStyle name="Normal 6 3 2 4 2 3 2" xfId="1491" xr:uid="{E17930C2-4C30-432A-A684-800896FFBCDD}"/>
    <cellStyle name="Normal 6 3 2 4 2 4" xfId="1492" xr:uid="{E530C980-6713-410C-BE68-2832A5B2835D}"/>
    <cellStyle name="Normal 6 3 2 4 3" xfId="617" xr:uid="{0B85EB3C-5AFC-4D77-B663-DB5C07694806}"/>
    <cellStyle name="Normal 6 3 2 4 3 2" xfId="1493" xr:uid="{C24F0CA2-BC67-4164-BECA-43B899AD0515}"/>
    <cellStyle name="Normal 6 3 2 4 3 2 2" xfId="1494" xr:uid="{3B51E4C7-88F0-4C36-BAE9-7831B654BF2F}"/>
    <cellStyle name="Normal 6 3 2 4 3 3" xfId="1495" xr:uid="{095D49EF-57E8-4336-AA69-650F7EB1B13E}"/>
    <cellStyle name="Normal 6 3 2 4 4" xfId="1496" xr:uid="{5E8926C9-C127-4A1D-ABEF-FAEDC9AAE407}"/>
    <cellStyle name="Normal 6 3 2 4 4 2" xfId="1497" xr:uid="{7CCA27D1-53E1-4DEE-ABB4-3589CED39450}"/>
    <cellStyle name="Normal 6 3 2 4 5" xfId="1498" xr:uid="{94B723C3-1CCC-4A2C-86F6-46FF735FC071}"/>
    <cellStyle name="Normal 6 3 2 5" xfId="325" xr:uid="{2FB3676C-BB50-4710-B4D8-28BF03D77D48}"/>
    <cellStyle name="Normal 6 3 2 5 2" xfId="618" xr:uid="{70842F6D-A973-4167-9898-4131E88163DE}"/>
    <cellStyle name="Normal 6 3 2 5 2 2" xfId="1499" xr:uid="{C5AD8668-2E39-4949-AD2F-DF58A150186B}"/>
    <cellStyle name="Normal 6 3 2 5 2 2 2" xfId="1500" xr:uid="{051BB7A6-1D8A-46DA-8EBF-4E183783B838}"/>
    <cellStyle name="Normal 6 3 2 5 2 3" xfId="1501" xr:uid="{8227EDEB-1DF2-48AE-9971-521C0751E0FD}"/>
    <cellStyle name="Normal 6 3 2 5 3" xfId="1502" xr:uid="{CB390E68-BCA0-47AE-A050-81D0298CAB30}"/>
    <cellStyle name="Normal 6 3 2 5 3 2" xfId="1503" xr:uid="{7D816455-2D92-487E-A94A-80CF50AB9F54}"/>
    <cellStyle name="Normal 6 3 2 5 4" xfId="1504" xr:uid="{9B0EEEF2-1B84-460D-8D59-B53DB14F6004}"/>
    <cellStyle name="Normal 6 3 2 6" xfId="619" xr:uid="{90BB71DA-34A4-4738-969C-C3CB4085E16B}"/>
    <cellStyle name="Normal 6 3 2 6 2" xfId="1505" xr:uid="{C36AD96B-BB81-4DB6-A68E-263AC3A3F310}"/>
    <cellStyle name="Normal 6 3 2 6 2 2" xfId="1506" xr:uid="{1B3AF3F2-2CC5-4D82-8A98-7232D1AD16A5}"/>
    <cellStyle name="Normal 6 3 2 6 3" xfId="1507" xr:uid="{C1AFE82D-64D1-4B3B-8953-0215668D3179}"/>
    <cellStyle name="Normal 6 3 2 6 4" xfId="3140" xr:uid="{D582A1CA-231C-4597-9EA7-384122C0EA59}"/>
    <cellStyle name="Normal 6 3 2 7" xfId="1508" xr:uid="{421A80C3-EFA5-4665-9F8B-72BBA587F8C4}"/>
    <cellStyle name="Normal 6 3 2 7 2" xfId="1509" xr:uid="{2BE081C4-593C-48F0-9250-3C0D3A4DE1AF}"/>
    <cellStyle name="Normal 6 3 2 8" xfId="1510" xr:uid="{E808C4E6-2BDE-414E-A4B6-E78064E08E21}"/>
    <cellStyle name="Normal 6 3 2 9" xfId="3141" xr:uid="{A7BE6ABD-427D-488E-A8F1-D6689185DDA9}"/>
    <cellStyle name="Normal 6 3 3" xfId="114" xr:uid="{673336FE-5BAF-452C-AD92-3249313595A7}"/>
    <cellStyle name="Normal 6 3 3 2" xfId="115" xr:uid="{D5F606FB-B988-4457-8206-A9F60B926C45}"/>
    <cellStyle name="Normal 6 3 3 2 2" xfId="620" xr:uid="{F6D25E8C-D702-4650-AEAA-3DED6FB753A7}"/>
    <cellStyle name="Normal 6 3 3 2 2 2" xfId="621" xr:uid="{EAE1BC73-7A46-4CEC-BF0D-34DA13633F63}"/>
    <cellStyle name="Normal 6 3 3 2 2 2 2" xfId="1511" xr:uid="{655F8303-798A-41AB-AA2A-5813F68315AF}"/>
    <cellStyle name="Normal 6 3 3 2 2 2 2 2" xfId="1512" xr:uid="{56DB3D83-A53A-4CF9-8466-582008012550}"/>
    <cellStyle name="Normal 6 3 3 2 2 2 3" xfId="1513" xr:uid="{8748C8E9-5ACC-4E64-A8A5-ADD00E3E9E7C}"/>
    <cellStyle name="Normal 6 3 3 2 2 3" xfId="1514" xr:uid="{5582EAE5-DCBF-4381-96FC-76DA1E7217D6}"/>
    <cellStyle name="Normal 6 3 3 2 2 3 2" xfId="1515" xr:uid="{4B237C37-2B05-402B-9755-67CE3D32B512}"/>
    <cellStyle name="Normal 6 3 3 2 2 4" xfId="1516" xr:uid="{26C8E41B-151A-419D-BA48-437A43909D47}"/>
    <cellStyle name="Normal 6 3 3 2 3" xfId="622" xr:uid="{58B6F5A8-EF0C-4B58-A46A-E6E98FE6A539}"/>
    <cellStyle name="Normal 6 3 3 2 3 2" xfId="1517" xr:uid="{EDFF447A-DFAB-4DB9-B962-0FFF92DE0914}"/>
    <cellStyle name="Normal 6 3 3 2 3 2 2" xfId="1518" xr:uid="{8A0D3AD0-2F1C-47C1-BB33-60820D8F44B7}"/>
    <cellStyle name="Normal 6 3 3 2 3 3" xfId="1519" xr:uid="{FA78A798-CCB2-4DA4-B121-55DDC65F833A}"/>
    <cellStyle name="Normal 6 3 3 2 3 4" xfId="3142" xr:uid="{198A6D47-B781-47D6-A1CF-468BEE72A0D9}"/>
    <cellStyle name="Normal 6 3 3 2 4" xfId="1520" xr:uid="{1CA0FF5E-3358-43CA-A6DD-62F4E63CBFC4}"/>
    <cellStyle name="Normal 6 3 3 2 4 2" xfId="1521" xr:uid="{D50DFA8B-6134-45C1-9374-2DD9E07D9B56}"/>
    <cellStyle name="Normal 6 3 3 2 5" xfId="1522" xr:uid="{99CFB492-A9E4-46ED-A1D1-175FC3B01C02}"/>
    <cellStyle name="Normal 6 3 3 2 6" xfId="3143" xr:uid="{E0C718B6-F0A1-4680-8D66-015C054AA9F3}"/>
    <cellStyle name="Normal 6 3 3 3" xfId="326" xr:uid="{A5D8FA51-CAB4-4B4E-ADAD-3ECD144862C2}"/>
    <cellStyle name="Normal 6 3 3 3 2" xfId="623" xr:uid="{5F8652A6-B1B2-4DC9-934B-9757280D4C48}"/>
    <cellStyle name="Normal 6 3 3 3 2 2" xfId="624" xr:uid="{C27F577B-30BE-4696-867A-7D927844B4CB}"/>
    <cellStyle name="Normal 6 3 3 3 2 2 2" xfId="1523" xr:uid="{183A7E7F-B21D-470D-B5C5-6A6FB00C3A0F}"/>
    <cellStyle name="Normal 6 3 3 3 2 2 2 2" xfId="1524" xr:uid="{588D1D9D-B6DC-4984-9265-0FCF7D384D9F}"/>
    <cellStyle name="Normal 6 3 3 3 2 2 3" xfId="1525" xr:uid="{EA689A95-5651-4ECC-B642-715C3685C3CC}"/>
    <cellStyle name="Normal 6 3 3 3 2 3" xfId="1526" xr:uid="{07F22ED9-1907-4191-ABB3-09D01F281F9D}"/>
    <cellStyle name="Normal 6 3 3 3 2 3 2" xfId="1527" xr:uid="{0E346E0F-1BCC-409F-A951-5DCE00368773}"/>
    <cellStyle name="Normal 6 3 3 3 2 4" xfId="1528" xr:uid="{CDB2D5F6-F97A-4721-9822-5377D64041C9}"/>
    <cellStyle name="Normal 6 3 3 3 3" xfId="625" xr:uid="{F8501FBB-5BAC-4595-BA30-5A477E414742}"/>
    <cellStyle name="Normal 6 3 3 3 3 2" xfId="1529" xr:uid="{858257A3-7FCB-40D2-ADC8-DCA988FD1D03}"/>
    <cellStyle name="Normal 6 3 3 3 3 2 2" xfId="1530" xr:uid="{4BAC4EFF-9294-4739-B111-02B3B02B9156}"/>
    <cellStyle name="Normal 6 3 3 3 3 3" xfId="1531" xr:uid="{C6293355-D684-4FCE-BE0F-08D50383479F}"/>
    <cellStyle name="Normal 6 3 3 3 4" xfId="1532" xr:uid="{0739771C-4A7A-402A-9AF0-84CEEE5292BC}"/>
    <cellStyle name="Normal 6 3 3 3 4 2" xfId="1533" xr:uid="{22D933E1-FC62-4E4D-96A0-69329DF1ABD5}"/>
    <cellStyle name="Normal 6 3 3 3 5" xfId="1534" xr:uid="{7994CEB6-7845-4602-8A80-D5038D002931}"/>
    <cellStyle name="Normal 6 3 3 4" xfId="327" xr:uid="{C8192A67-9011-4CCE-A3B9-47D8DDDAB402}"/>
    <cellStyle name="Normal 6 3 3 4 2" xfId="626" xr:uid="{B900BD2D-976F-41BC-A5B2-8D24339FB9AA}"/>
    <cellStyle name="Normal 6 3 3 4 2 2" xfId="1535" xr:uid="{E6845B15-2A66-4E03-A5FB-3AC4CE6583F0}"/>
    <cellStyle name="Normal 6 3 3 4 2 2 2" xfId="1536" xr:uid="{9CB64494-E204-4968-8BB4-D6092D975F0F}"/>
    <cellStyle name="Normal 6 3 3 4 2 3" xfId="1537" xr:uid="{4937BE4C-981F-4C72-93D7-B0A7957272D4}"/>
    <cellStyle name="Normal 6 3 3 4 3" xfId="1538" xr:uid="{64792A71-FDA6-43BD-8D7E-034852474AAB}"/>
    <cellStyle name="Normal 6 3 3 4 3 2" xfId="1539" xr:uid="{43778560-AB94-4C77-8E99-0B774063B556}"/>
    <cellStyle name="Normal 6 3 3 4 4" xfId="1540" xr:uid="{AE38BA29-F35B-4635-91A0-166338685AA5}"/>
    <cellStyle name="Normal 6 3 3 5" xfId="627" xr:uid="{2063B044-A20F-44C4-913F-C28C3468DA0B}"/>
    <cellStyle name="Normal 6 3 3 5 2" xfId="1541" xr:uid="{B94701CC-B9E1-4546-B504-90E92C29D9EB}"/>
    <cellStyle name="Normal 6 3 3 5 2 2" xfId="1542" xr:uid="{14F1D319-4003-49D8-85B6-E0EA670ACE9D}"/>
    <cellStyle name="Normal 6 3 3 5 3" xfId="1543" xr:uid="{F9BDB17B-2EE9-45E5-8E59-C0CDC7B20E60}"/>
    <cellStyle name="Normal 6 3 3 5 4" xfId="3144" xr:uid="{9EF84E69-61CC-452A-9C56-2E6ACCC0C1B5}"/>
    <cellStyle name="Normal 6 3 3 6" xfId="1544" xr:uid="{96FA8AAB-CBF5-4629-BEF4-18A45E9C8DDB}"/>
    <cellStyle name="Normal 6 3 3 6 2" xfId="1545" xr:uid="{55B03F76-4948-44F9-949A-F88C71F0EB5A}"/>
    <cellStyle name="Normal 6 3 3 7" xfId="1546" xr:uid="{7D915D6A-7F9D-48C5-A67A-BE77C9918EE0}"/>
    <cellStyle name="Normal 6 3 3 8" xfId="3145" xr:uid="{BFEC49C5-F0B5-4B40-8968-2E58759E2334}"/>
    <cellStyle name="Normal 6 3 4" xfId="116" xr:uid="{7267F821-6214-4A75-9BB8-93AFE3BCCD37}"/>
    <cellStyle name="Normal 6 3 4 2" xfId="447" xr:uid="{D5B347F8-B888-43E5-B253-19F308B0092C}"/>
    <cellStyle name="Normal 6 3 4 2 2" xfId="628" xr:uid="{04EA64D9-A7FC-422C-8B9D-4C0FD3E80D01}"/>
    <cellStyle name="Normal 6 3 4 2 2 2" xfId="1547" xr:uid="{1BA2F4D3-10C6-4273-B4F4-1AA5BC5128F9}"/>
    <cellStyle name="Normal 6 3 4 2 2 2 2" xfId="1548" xr:uid="{D6C4D071-D96D-4398-AAE1-3C52A3FF1763}"/>
    <cellStyle name="Normal 6 3 4 2 2 3" xfId="1549" xr:uid="{A6BA5AF2-2146-4B0E-91CB-40E2219A7F12}"/>
    <cellStyle name="Normal 6 3 4 2 2 4" xfId="3146" xr:uid="{6E644CD8-8D80-457E-8D10-2DAA1E0B3D13}"/>
    <cellStyle name="Normal 6 3 4 2 3" xfId="1550" xr:uid="{F9A8510B-4EF8-40BF-808D-D41E5A1DD73E}"/>
    <cellStyle name="Normal 6 3 4 2 3 2" xfId="1551" xr:uid="{E9B2B7C3-955D-4088-A602-D0EB11AF581A}"/>
    <cellStyle name="Normal 6 3 4 2 4" xfId="1552" xr:uid="{94263DF5-D528-4975-96C6-326C227B77DD}"/>
    <cellStyle name="Normal 6 3 4 2 5" xfId="3147" xr:uid="{B8253C05-0866-4622-956E-11F8C395656F}"/>
    <cellStyle name="Normal 6 3 4 3" xfId="629" xr:uid="{922BBA50-6E05-4682-9B80-7F243C660282}"/>
    <cellStyle name="Normal 6 3 4 3 2" xfId="1553" xr:uid="{95076B01-666C-4168-947D-CDD1E644D041}"/>
    <cellStyle name="Normal 6 3 4 3 2 2" xfId="1554" xr:uid="{21264253-97AF-4370-9596-5C948DC7D1ED}"/>
    <cellStyle name="Normal 6 3 4 3 3" xfId="1555" xr:uid="{3FAC10F3-8F78-44E0-91AA-C3985709B208}"/>
    <cellStyle name="Normal 6 3 4 3 4" xfId="3148" xr:uid="{60F8A769-EA77-4F8D-9CB9-7C5D4B52E5CE}"/>
    <cellStyle name="Normal 6 3 4 4" xfId="1556" xr:uid="{1F651C97-7666-46BA-BE32-AD63012887D4}"/>
    <cellStyle name="Normal 6 3 4 4 2" xfId="1557" xr:uid="{A830C212-BA2B-4A26-97CC-490A0FDCF8B8}"/>
    <cellStyle name="Normal 6 3 4 4 3" xfId="3149" xr:uid="{6AAD3F83-EB0D-4D14-8E28-2CC516A374A7}"/>
    <cellStyle name="Normal 6 3 4 4 4" xfId="3150" xr:uid="{1AFF4FC9-0139-4E16-883F-961D3C4128BC}"/>
    <cellStyle name="Normal 6 3 4 5" xfId="1558" xr:uid="{D63745AC-E00C-4488-B3F0-E2073663C78F}"/>
    <cellStyle name="Normal 6 3 4 6" xfId="3151" xr:uid="{373441E9-A3C4-4C36-B0EA-DA0F8D636051}"/>
    <cellStyle name="Normal 6 3 4 7" xfId="3152" xr:uid="{897358DB-63D5-4087-92BC-FD6158A02727}"/>
    <cellStyle name="Normal 6 3 5" xfId="328" xr:uid="{4712F79C-3F8C-4026-97D3-8273C8176F5E}"/>
    <cellStyle name="Normal 6 3 5 2" xfId="630" xr:uid="{1C6A5511-BDC0-4DFA-8171-DB4384C73A63}"/>
    <cellStyle name="Normal 6 3 5 2 2" xfId="631" xr:uid="{D76D1821-FDAC-407E-BF6D-F1242635AA4B}"/>
    <cellStyle name="Normal 6 3 5 2 2 2" xfId="1559" xr:uid="{66A6CB38-44F9-41B5-A840-79349FE46668}"/>
    <cellStyle name="Normal 6 3 5 2 2 2 2" xfId="1560" xr:uid="{030666AE-AD68-4331-9C66-526A5B15D5AF}"/>
    <cellStyle name="Normal 6 3 5 2 2 3" xfId="1561" xr:uid="{206C8C60-2CDE-4E91-83F0-CA1417714254}"/>
    <cellStyle name="Normal 6 3 5 2 3" xfId="1562" xr:uid="{76C428C0-023E-47BD-9D59-6468C1D548B5}"/>
    <cellStyle name="Normal 6 3 5 2 3 2" xfId="1563" xr:uid="{6CE11B1F-A2A2-4575-B9B1-3E9F9BEC6151}"/>
    <cellStyle name="Normal 6 3 5 2 4" xfId="1564" xr:uid="{8702F160-A102-49EE-8467-6A454422DBB9}"/>
    <cellStyle name="Normal 6 3 5 3" xfId="632" xr:uid="{004042E6-9DA7-4299-91D5-775B2CF047B9}"/>
    <cellStyle name="Normal 6 3 5 3 2" xfId="1565" xr:uid="{6F387224-2C85-4857-8C00-5D50646858EC}"/>
    <cellStyle name="Normal 6 3 5 3 2 2" xfId="1566" xr:uid="{A43DD36B-F171-4468-A129-0CB5EE90E960}"/>
    <cellStyle name="Normal 6 3 5 3 3" xfId="1567" xr:uid="{29C1BD02-8518-419B-AFEF-6CF65FBD1116}"/>
    <cellStyle name="Normal 6 3 5 3 4" xfId="3153" xr:uid="{6CF91E6D-CE4F-4B8A-B6B6-FA884B849340}"/>
    <cellStyle name="Normal 6 3 5 4" xfId="1568" xr:uid="{EEAE9E87-F37D-47D6-849A-8D23097CF4B0}"/>
    <cellStyle name="Normal 6 3 5 4 2" xfId="1569" xr:uid="{1C01855B-762E-4A2B-B460-28B9D2581D1A}"/>
    <cellStyle name="Normal 6 3 5 5" xfId="1570" xr:uid="{2A61F8A2-A938-42E9-B322-E1C2A5D522F8}"/>
    <cellStyle name="Normal 6 3 5 6" xfId="3154" xr:uid="{5D16AAAF-905E-4412-8926-253E902AE9A2}"/>
    <cellStyle name="Normal 6 3 6" xfId="329" xr:uid="{531CA416-E029-4E60-ADF7-332677033084}"/>
    <cellStyle name="Normal 6 3 6 2" xfId="633" xr:uid="{B0859020-1B99-4E93-B7E4-DEC3D9B3EE64}"/>
    <cellStyle name="Normal 6 3 6 2 2" xfId="1571" xr:uid="{9058A78F-60CE-49C6-B2E5-3970956014E1}"/>
    <cellStyle name="Normal 6 3 6 2 2 2" xfId="1572" xr:uid="{3C0C122A-233A-41B5-8C91-15101B86945B}"/>
    <cellStyle name="Normal 6 3 6 2 3" xfId="1573" xr:uid="{F7F48ABB-FB5A-4363-A942-5DC2CD3C1258}"/>
    <cellStyle name="Normal 6 3 6 2 4" xfId="3155" xr:uid="{AB6B5EA0-6F54-493A-B587-01B30F991C4B}"/>
    <cellStyle name="Normal 6 3 6 3" xfId="1574" xr:uid="{2A87E451-8F44-4FDA-ACAF-7D6A48BBF0AF}"/>
    <cellStyle name="Normal 6 3 6 3 2" xfId="1575" xr:uid="{E62F124D-C80B-47D3-9334-043C24BB1281}"/>
    <cellStyle name="Normal 6 3 6 4" xfId="1576" xr:uid="{F94264C0-A84C-4E2F-8F61-9D8AA3550530}"/>
    <cellStyle name="Normal 6 3 6 5" xfId="3156" xr:uid="{4530E3DB-11AF-4252-B89F-69DAB51AA2E4}"/>
    <cellStyle name="Normal 6 3 7" xfId="634" xr:uid="{BC295C4A-5C66-4141-931D-60A87E1584B1}"/>
    <cellStyle name="Normal 6 3 7 2" xfId="1577" xr:uid="{D1637DF7-8591-47D8-91FE-4DC9CDFE8EE9}"/>
    <cellStyle name="Normal 6 3 7 2 2" xfId="1578" xr:uid="{3F086432-B1B5-4996-AC06-4665E6AB72EC}"/>
    <cellStyle name="Normal 6 3 7 3" xfId="1579" xr:uid="{A47D4FC7-1D4A-47C7-A4CE-870B27A0411A}"/>
    <cellStyle name="Normal 6 3 7 4" xfId="3157" xr:uid="{6F63D3BA-696C-4500-B4EA-42460262A8C2}"/>
    <cellStyle name="Normal 6 3 8" xfId="1580" xr:uid="{5BA80207-DB22-48C0-ADD0-E8F363243127}"/>
    <cellStyle name="Normal 6 3 8 2" xfId="1581" xr:uid="{A34E7966-E881-4B4B-829E-96532B51EB48}"/>
    <cellStyle name="Normal 6 3 8 3" xfId="3158" xr:uid="{D8D108ED-D53F-4CBD-BAC6-742277DFAF05}"/>
    <cellStyle name="Normal 6 3 8 4" xfId="3159" xr:uid="{EFD1BBAB-4C2A-404C-A591-89AE9079C099}"/>
    <cellStyle name="Normal 6 3 9" xfId="1582" xr:uid="{A32B1CD2-5278-4936-8414-AACA3FEF368F}"/>
    <cellStyle name="Normal 6 3 9 2" xfId="4718" xr:uid="{F7F6E1AA-53A0-49A9-B19B-5F96AAA2B1B9}"/>
    <cellStyle name="Normal 6 4" xfId="117" xr:uid="{AD075046-D53B-46FE-80B0-884BF068117D}"/>
    <cellStyle name="Normal 6 4 10" xfId="3160" xr:uid="{5EAB077C-DAA9-4D3A-A67E-521C40DBAB75}"/>
    <cellStyle name="Normal 6 4 11" xfId="3161" xr:uid="{D52B6544-11BA-4298-B9C4-BDC9B9D9F9F1}"/>
    <cellStyle name="Normal 6 4 2" xfId="118" xr:uid="{12FA3560-7573-4808-BDB3-570D45A0433B}"/>
    <cellStyle name="Normal 6 4 2 2" xfId="119" xr:uid="{10822B99-19C3-4762-A43B-BF93713A4731}"/>
    <cellStyle name="Normal 6 4 2 2 2" xfId="330" xr:uid="{890826A8-7FEA-40F3-BEF7-88BB1F71B452}"/>
    <cellStyle name="Normal 6 4 2 2 2 2" xfId="635" xr:uid="{88FF4FF7-12F2-4AE2-BD6B-85D4F679AD2F}"/>
    <cellStyle name="Normal 6 4 2 2 2 2 2" xfId="1583" xr:uid="{B69B9B0F-27A1-4191-9DA4-7269794ADB24}"/>
    <cellStyle name="Normal 6 4 2 2 2 2 2 2" xfId="1584" xr:uid="{016BB782-4AA2-44A6-8597-4E88946EB39A}"/>
    <cellStyle name="Normal 6 4 2 2 2 2 3" xfId="1585" xr:uid="{4961B159-BA02-4F1E-B6AC-D7F4C50F938D}"/>
    <cellStyle name="Normal 6 4 2 2 2 2 4" xfId="3162" xr:uid="{48F2C785-B328-4AA3-AAB6-76AC702B199F}"/>
    <cellStyle name="Normal 6 4 2 2 2 3" xfId="1586" xr:uid="{51370CA2-03CC-4A1C-807F-97359636E8B8}"/>
    <cellStyle name="Normal 6 4 2 2 2 3 2" xfId="1587" xr:uid="{DE0B5642-C6B9-4B20-AA1B-3F451B0FECF3}"/>
    <cellStyle name="Normal 6 4 2 2 2 3 3" xfId="3163" xr:uid="{46396AAC-0C0C-43FD-820C-9143489EB7A7}"/>
    <cellStyle name="Normal 6 4 2 2 2 3 4" xfId="3164" xr:uid="{7FB97ABF-A95F-4D58-9081-3803585B4E6A}"/>
    <cellStyle name="Normal 6 4 2 2 2 4" xfId="1588" xr:uid="{BF7513C3-3489-47EE-AA5E-0B013A203EEC}"/>
    <cellStyle name="Normal 6 4 2 2 2 5" xfId="3165" xr:uid="{76D9FC00-F13A-4E86-A497-58F920083975}"/>
    <cellStyle name="Normal 6 4 2 2 2 6" xfId="3166" xr:uid="{B5443C66-B764-43E0-B790-8BEBD6A6EBC1}"/>
    <cellStyle name="Normal 6 4 2 2 3" xfId="636" xr:uid="{E72E9ABF-EE30-4F3E-A859-89BF3E980CD7}"/>
    <cellStyle name="Normal 6 4 2 2 3 2" xfId="1589" xr:uid="{23C7D345-DA6B-4776-8EFB-6C4F8DF1CA6E}"/>
    <cellStyle name="Normal 6 4 2 2 3 2 2" xfId="1590" xr:uid="{1951C1FC-0D84-4031-B81C-811E71E2B996}"/>
    <cellStyle name="Normal 6 4 2 2 3 2 3" xfId="3167" xr:uid="{C5426E78-09A2-40DF-82EC-7C25D649CD3B}"/>
    <cellStyle name="Normal 6 4 2 2 3 2 4" xfId="3168" xr:uid="{4F5D22DA-BF17-4554-AFBC-4BCF257E6D87}"/>
    <cellStyle name="Normal 6 4 2 2 3 3" xfId="1591" xr:uid="{E19D4B49-9C90-4553-A4AB-20308FF0C124}"/>
    <cellStyle name="Normal 6 4 2 2 3 4" xfId="3169" xr:uid="{7F07B7C3-76A2-4C46-AC4B-794409FF2920}"/>
    <cellStyle name="Normal 6 4 2 2 3 5" xfId="3170" xr:uid="{738F9BFF-152F-4600-8AF7-E2256A2803E4}"/>
    <cellStyle name="Normal 6 4 2 2 4" xfId="1592" xr:uid="{9E0280D8-CB6D-4714-9A8E-F968D6F77986}"/>
    <cellStyle name="Normal 6 4 2 2 4 2" xfId="1593" xr:uid="{98B7FD40-243E-4258-A9C0-F5DE95DEAA2E}"/>
    <cellStyle name="Normal 6 4 2 2 4 3" xfId="3171" xr:uid="{8C0FE5B0-3FC6-41B9-BA06-DA07B7BC4971}"/>
    <cellStyle name="Normal 6 4 2 2 4 4" xfId="3172" xr:uid="{CD83F28F-1D5B-4CB2-9717-F9D33EB35D46}"/>
    <cellStyle name="Normal 6 4 2 2 5" xfId="1594" xr:uid="{E1487D32-2D84-4FA6-A0C4-5FF5844C82BE}"/>
    <cellStyle name="Normal 6 4 2 2 5 2" xfId="3173" xr:uid="{C280AF08-DF46-47BD-852D-4D3B215D1EDC}"/>
    <cellStyle name="Normal 6 4 2 2 5 3" xfId="3174" xr:uid="{B8179BEF-D273-47D0-AE05-407A1D22B61D}"/>
    <cellStyle name="Normal 6 4 2 2 5 4" xfId="3175" xr:uid="{272972E9-38DD-41C6-899C-EC8689A70C07}"/>
    <cellStyle name="Normal 6 4 2 2 6" xfId="3176" xr:uid="{CBEDECDC-E85F-475A-8E03-E6ADEF1722A8}"/>
    <cellStyle name="Normal 6 4 2 2 7" xfId="3177" xr:uid="{1638E38E-3155-48A8-870B-8E887188C4C8}"/>
    <cellStyle name="Normal 6 4 2 2 8" xfId="3178" xr:uid="{DCC058EB-6A4C-4DDE-A77F-ED0BB6785DA8}"/>
    <cellStyle name="Normal 6 4 2 3" xfId="331" xr:uid="{5A2E8D34-468C-4909-8F58-C8819728DCF5}"/>
    <cellStyle name="Normal 6 4 2 3 2" xfId="637" xr:uid="{6D10BAF8-0C19-4A60-BC77-744357B52F46}"/>
    <cellStyle name="Normal 6 4 2 3 2 2" xfId="638" xr:uid="{11D168ED-D3D3-431C-BF97-9541B3925295}"/>
    <cellStyle name="Normal 6 4 2 3 2 2 2" xfId="1595" xr:uid="{4EB7926A-CE3B-412E-BD93-CC2C5ABDF247}"/>
    <cellStyle name="Normal 6 4 2 3 2 2 2 2" xfId="1596" xr:uid="{D9477957-CC78-42E2-910F-2955A4560FF2}"/>
    <cellStyle name="Normal 6 4 2 3 2 2 3" xfId="1597" xr:uid="{72206813-AE98-4C30-AA73-764F29B4AD7A}"/>
    <cellStyle name="Normal 6 4 2 3 2 3" xfId="1598" xr:uid="{4D7BFD1B-A424-4D8E-8F3E-EA460162FF82}"/>
    <cellStyle name="Normal 6 4 2 3 2 3 2" xfId="1599" xr:uid="{1EFF19E8-CD90-4F15-B6AF-532825960B3F}"/>
    <cellStyle name="Normal 6 4 2 3 2 4" xfId="1600" xr:uid="{638CDBEC-C372-445B-883D-9DE1088728F9}"/>
    <cellStyle name="Normal 6 4 2 3 3" xfId="639" xr:uid="{BCD36820-8C59-4F29-BB88-BD608B8CAB71}"/>
    <cellStyle name="Normal 6 4 2 3 3 2" xfId="1601" xr:uid="{36D6BEAE-9254-45DA-B780-E5290FC8A8D7}"/>
    <cellStyle name="Normal 6 4 2 3 3 2 2" xfId="1602" xr:uid="{A20A58C6-6A6C-4544-B49F-8CAF52086A6F}"/>
    <cellStyle name="Normal 6 4 2 3 3 3" xfId="1603" xr:uid="{60010FA8-85DE-4284-A957-1FC87AF4B9A8}"/>
    <cellStyle name="Normal 6 4 2 3 3 4" xfId="3179" xr:uid="{F106FB79-5F3F-4060-A709-042995454EC1}"/>
    <cellStyle name="Normal 6 4 2 3 4" xfId="1604" xr:uid="{295AB732-2270-4911-AD68-96F083DADB87}"/>
    <cellStyle name="Normal 6 4 2 3 4 2" xfId="1605" xr:uid="{82A03D92-AAD1-4BA3-989F-482221E9610A}"/>
    <cellStyle name="Normal 6 4 2 3 5" xfId="1606" xr:uid="{A6F2CA38-3706-4BB8-B4BE-D78C51961934}"/>
    <cellStyle name="Normal 6 4 2 3 6" xfId="3180" xr:uid="{AF2D6A0F-1E0A-4938-84C2-15156272B3E1}"/>
    <cellStyle name="Normal 6 4 2 4" xfId="332" xr:uid="{FAFC2833-6AB6-4F9E-9EC4-BFE4763DEB24}"/>
    <cellStyle name="Normal 6 4 2 4 2" xfId="640" xr:uid="{B65CD8C7-10FD-4724-87D5-E312EA7B56D2}"/>
    <cellStyle name="Normal 6 4 2 4 2 2" xfId="1607" xr:uid="{B8FFBFB7-66BD-4E63-8C59-F96DDB9DC57B}"/>
    <cellStyle name="Normal 6 4 2 4 2 2 2" xfId="1608" xr:uid="{FCFC8428-9618-4EAB-AB6B-D8C42B1225BB}"/>
    <cellStyle name="Normal 6 4 2 4 2 3" xfId="1609" xr:uid="{569DE87A-8410-4039-8C8A-DD2E9CF034ED}"/>
    <cellStyle name="Normal 6 4 2 4 2 4" xfId="3181" xr:uid="{95F1F947-36BF-4C4B-B81F-CBCAF222329D}"/>
    <cellStyle name="Normal 6 4 2 4 3" xfId="1610" xr:uid="{0C9C510D-EE48-4193-ABCF-58913F23AA98}"/>
    <cellStyle name="Normal 6 4 2 4 3 2" xfId="1611" xr:uid="{972EFDE9-721A-4F81-BBD5-9A52EB745AEA}"/>
    <cellStyle name="Normal 6 4 2 4 4" xfId="1612" xr:uid="{D6D166E6-D28C-4FC1-9545-58C24BF7F6C5}"/>
    <cellStyle name="Normal 6 4 2 4 5" xfId="3182" xr:uid="{4CAA7049-3E19-4404-A5B1-758B73AF2814}"/>
    <cellStyle name="Normal 6 4 2 5" xfId="333" xr:uid="{05F4B7FD-AB2F-4B59-9104-5CBD27334255}"/>
    <cellStyle name="Normal 6 4 2 5 2" xfId="1613" xr:uid="{6D0B14E2-87D1-4578-A535-214333BD23E4}"/>
    <cellStyle name="Normal 6 4 2 5 2 2" xfId="1614" xr:uid="{369C9E2C-1088-4364-BC57-43AB0B0DA6AA}"/>
    <cellStyle name="Normal 6 4 2 5 3" xfId="1615" xr:uid="{4DE5457A-44F3-4E8C-ABFB-33A2827C1840}"/>
    <cellStyle name="Normal 6 4 2 5 4" xfId="3183" xr:uid="{EC09D93E-1237-480F-931A-170B619A01C3}"/>
    <cellStyle name="Normal 6 4 2 6" xfId="1616" xr:uid="{FAB80D1E-6EB5-42F5-BF70-3138B9C8DC29}"/>
    <cellStyle name="Normal 6 4 2 6 2" xfId="1617" xr:uid="{C65D4043-6DC5-4AAF-A358-F85481A39638}"/>
    <cellStyle name="Normal 6 4 2 6 3" xfId="3184" xr:uid="{EF21B3B6-5199-4AB5-B3B8-D7D84FC3BDF0}"/>
    <cellStyle name="Normal 6 4 2 6 4" xfId="3185" xr:uid="{F9C3636C-5423-4D60-AB08-C51FEF7EDCE2}"/>
    <cellStyle name="Normal 6 4 2 7" xfId="1618" xr:uid="{C01D0E9B-7CE6-4AA6-8AE9-0665BA37B917}"/>
    <cellStyle name="Normal 6 4 2 8" xfId="3186" xr:uid="{41ECD0F2-E193-41DA-9550-CCEFB5ABEE17}"/>
    <cellStyle name="Normal 6 4 2 9" xfId="3187" xr:uid="{71D7BCAB-CE54-49AE-977F-40E4EE4298A6}"/>
    <cellStyle name="Normal 6 4 3" xfId="120" xr:uid="{4B401F53-AF12-4DFE-8745-A9ADF77EEF3C}"/>
    <cellStyle name="Normal 6 4 3 2" xfId="121" xr:uid="{7A8AF4AF-B2D6-4F84-B3F4-CB96941CCEB3}"/>
    <cellStyle name="Normal 6 4 3 2 2" xfId="641" xr:uid="{80F7061A-83F9-41F1-8625-B3FD5A528A60}"/>
    <cellStyle name="Normal 6 4 3 2 2 2" xfId="1619" xr:uid="{86473FC0-7BA6-474A-9DF0-685EE374DEF1}"/>
    <cellStyle name="Normal 6 4 3 2 2 2 2" xfId="1620" xr:uid="{AE75DF4E-2DA2-4F99-95D7-D49A426EE513}"/>
    <cellStyle name="Normal 6 4 3 2 2 2 2 2" xfId="4476" xr:uid="{0CBF03C5-FAAF-41CA-8AB6-F104BF9802A6}"/>
    <cellStyle name="Normal 6 4 3 2 2 2 3" xfId="4477" xr:uid="{D49C2C55-3891-4852-BB93-38CBCE2C435F}"/>
    <cellStyle name="Normal 6 4 3 2 2 3" xfId="1621" xr:uid="{0E7F01D2-68F4-4E9D-8517-CA5E23D58C44}"/>
    <cellStyle name="Normal 6 4 3 2 2 3 2" xfId="4478" xr:uid="{5357D65A-D4C2-4F2F-AE12-19C15BE91527}"/>
    <cellStyle name="Normal 6 4 3 2 2 4" xfId="3188" xr:uid="{186D234F-93BF-4647-A8B2-C87ADBD8AA6A}"/>
    <cellStyle name="Normal 6 4 3 2 3" xfId="1622" xr:uid="{45D68E84-8DC2-4A3D-8979-529E3DA6BE8A}"/>
    <cellStyle name="Normal 6 4 3 2 3 2" xfId="1623" xr:uid="{D05FE219-C96C-4CEC-B639-583D51E6C5BB}"/>
    <cellStyle name="Normal 6 4 3 2 3 2 2" xfId="4479" xr:uid="{1D36B54E-B34A-4BBB-A6EB-5FBCCDE4CDE0}"/>
    <cellStyle name="Normal 6 4 3 2 3 3" xfId="3189" xr:uid="{6D99A135-EB95-4C1A-B282-DD0A4549AF8D}"/>
    <cellStyle name="Normal 6 4 3 2 3 4" xfId="3190" xr:uid="{A88C2E23-CABA-4A9E-B3C4-6665A0544BA4}"/>
    <cellStyle name="Normal 6 4 3 2 4" xfId="1624" xr:uid="{41F7A8F3-AD5D-4021-BF69-2A6028A3D074}"/>
    <cellStyle name="Normal 6 4 3 2 4 2" xfId="4480" xr:uid="{B619BF24-B0C2-4829-9BB0-79731DF025D6}"/>
    <cellStyle name="Normal 6 4 3 2 5" xfId="3191" xr:uid="{966FAF67-EA1C-4EC4-9021-6856C790E5F4}"/>
    <cellStyle name="Normal 6 4 3 2 6" xfId="3192" xr:uid="{DDF2AB20-B31A-4AF4-A4D7-4E64315AA38B}"/>
    <cellStyle name="Normal 6 4 3 3" xfId="334" xr:uid="{B3D58629-57A3-44D2-B380-934D8FD6E2B0}"/>
    <cellStyle name="Normal 6 4 3 3 2" xfId="1625" xr:uid="{DF699382-DC78-4A95-BFBC-8DA1FAB21608}"/>
    <cellStyle name="Normal 6 4 3 3 2 2" xfId="1626" xr:uid="{438DAC5E-EFF5-49C6-8DA7-63FEE148A750}"/>
    <cellStyle name="Normal 6 4 3 3 2 2 2" xfId="4481" xr:uid="{B52B3AF6-B79E-4905-B9FF-6CC06A38D646}"/>
    <cellStyle name="Normal 6 4 3 3 2 3" xfId="3193" xr:uid="{9A9463C9-B8B1-4F01-A40A-FAD674B7B3D5}"/>
    <cellStyle name="Normal 6 4 3 3 2 4" xfId="3194" xr:uid="{BE46A1B2-0D0A-4460-AE09-D3B78B7CEDE9}"/>
    <cellStyle name="Normal 6 4 3 3 3" xfId="1627" xr:uid="{FA631000-BBEA-4E2A-A45C-8508FEA2096C}"/>
    <cellStyle name="Normal 6 4 3 3 3 2" xfId="4482" xr:uid="{9D6C6090-CBF6-4A09-AF84-EDACFB5A31C3}"/>
    <cellStyle name="Normal 6 4 3 3 4" xfId="3195" xr:uid="{FF255FA9-2A24-46EA-A715-B460D514C7ED}"/>
    <cellStyle name="Normal 6 4 3 3 5" xfId="3196" xr:uid="{4F170E1C-35CE-4C34-B0A5-4DFFF4CED704}"/>
    <cellStyle name="Normal 6 4 3 4" xfId="1628" xr:uid="{0FD680AD-5E71-4515-9E3B-6EA717200118}"/>
    <cellStyle name="Normal 6 4 3 4 2" xfId="1629" xr:uid="{8FA18773-6A1F-4B9C-AD15-C1C8A60DADA9}"/>
    <cellStyle name="Normal 6 4 3 4 2 2" xfId="4483" xr:uid="{615BF8B0-9F66-4BC9-A037-008BA8D972C3}"/>
    <cellStyle name="Normal 6 4 3 4 3" xfId="3197" xr:uid="{670D7B5C-4774-498C-9C77-0891039633DE}"/>
    <cellStyle name="Normal 6 4 3 4 4" xfId="3198" xr:uid="{7F4AA038-48A9-46C5-906A-4E3483AF2BDB}"/>
    <cellStyle name="Normal 6 4 3 5" xfId="1630" xr:uid="{948604F9-C258-43AB-AC05-AB3FE743716E}"/>
    <cellStyle name="Normal 6 4 3 5 2" xfId="3199" xr:uid="{137CBC60-DFA3-41C5-A036-F3785C2CCB01}"/>
    <cellStyle name="Normal 6 4 3 5 3" xfId="3200" xr:uid="{03C0FFDB-394E-4B22-81C6-C6ACA1DA7F6B}"/>
    <cellStyle name="Normal 6 4 3 5 4" xfId="3201" xr:uid="{79C279D5-3258-4554-AE4A-42DE0752E753}"/>
    <cellStyle name="Normal 6 4 3 6" xfId="3202" xr:uid="{A0F12017-F524-4E66-AFB9-E546EF08AEAD}"/>
    <cellStyle name="Normal 6 4 3 7" xfId="3203" xr:uid="{767005FA-1013-430D-8E5F-7314F35731D8}"/>
    <cellStyle name="Normal 6 4 3 8" xfId="3204" xr:uid="{51EB7D63-2F07-4CC9-A300-183EBE73E285}"/>
    <cellStyle name="Normal 6 4 4" xfId="122" xr:uid="{BDE22CDE-3039-4482-B86E-2E2240C2648B}"/>
    <cellStyle name="Normal 6 4 4 2" xfId="642" xr:uid="{2A4DDA08-1DB4-4594-BC26-C5031C2BB642}"/>
    <cellStyle name="Normal 6 4 4 2 2" xfId="643" xr:uid="{DFF85F2A-D392-4BC9-BD87-11015551977E}"/>
    <cellStyle name="Normal 6 4 4 2 2 2" xfId="1631" xr:uid="{69539DAE-7D23-46CF-BAE3-0CF8F262C3EA}"/>
    <cellStyle name="Normal 6 4 4 2 2 2 2" xfId="1632" xr:uid="{50052A48-02F1-4728-82AE-794EA8CB4DA5}"/>
    <cellStyle name="Normal 6 4 4 2 2 3" xfId="1633" xr:uid="{FC1FF192-E2BC-4C34-AAE8-683DB377703B}"/>
    <cellStyle name="Normal 6 4 4 2 2 4" xfId="3205" xr:uid="{603078E2-C4BB-4969-94CD-8027DDE8C0E7}"/>
    <cellStyle name="Normal 6 4 4 2 3" xfId="1634" xr:uid="{6B4AC4EA-1BE7-4274-AAAF-4D58E1706734}"/>
    <cellStyle name="Normal 6 4 4 2 3 2" xfId="1635" xr:uid="{5CB4E12A-565A-46F3-8825-9DB29750A7BF}"/>
    <cellStyle name="Normal 6 4 4 2 4" xfId="1636" xr:uid="{DF6C523D-C5FC-4E07-B980-CE66D7D51F5F}"/>
    <cellStyle name="Normal 6 4 4 2 5" xfId="3206" xr:uid="{CCFE6B05-45DF-4E0B-B567-517D4D219925}"/>
    <cellStyle name="Normal 6 4 4 3" xfId="644" xr:uid="{AC78C37C-00CC-4872-A2B0-8530566EC374}"/>
    <cellStyle name="Normal 6 4 4 3 2" xfId="1637" xr:uid="{B907B4A9-89FD-45E5-A972-F7C2647A09AF}"/>
    <cellStyle name="Normal 6 4 4 3 2 2" xfId="1638" xr:uid="{567EA937-4E7A-44C5-9C24-5AC9143ED242}"/>
    <cellStyle name="Normal 6 4 4 3 3" xfId="1639" xr:uid="{40210770-18E0-4DF9-97AF-C2996D01433D}"/>
    <cellStyle name="Normal 6 4 4 3 4" xfId="3207" xr:uid="{2459FD0D-DD3A-49B4-BC45-4F10A0CCD57A}"/>
    <cellStyle name="Normal 6 4 4 4" xfId="1640" xr:uid="{BECBCB47-0908-4B98-9CE1-9D6D2064907D}"/>
    <cellStyle name="Normal 6 4 4 4 2" xfId="1641" xr:uid="{4E0DE151-1326-49E1-861D-78756C1D84D5}"/>
    <cellStyle name="Normal 6 4 4 4 3" xfId="3208" xr:uid="{F9A047BC-8D8A-4C13-9788-E307D8D8865E}"/>
    <cellStyle name="Normal 6 4 4 4 4" xfId="3209" xr:uid="{1B1DD865-D32B-4B06-8142-B086A91E51DB}"/>
    <cellStyle name="Normal 6 4 4 5" xfId="1642" xr:uid="{CB92498C-25A3-48C7-9FEE-894214B6A718}"/>
    <cellStyle name="Normal 6 4 4 6" xfId="3210" xr:uid="{7FD6F71D-2CF7-4136-B71F-F6F1AF77470F}"/>
    <cellStyle name="Normal 6 4 4 7" xfId="3211" xr:uid="{ED520158-F8F2-4C09-BDBA-75194C3D952B}"/>
    <cellStyle name="Normal 6 4 5" xfId="335" xr:uid="{E88352E3-9292-4FEB-84FD-06F3B26A3ED1}"/>
    <cellStyle name="Normal 6 4 5 2" xfId="645" xr:uid="{024AB03D-2800-4F29-A632-25940112BAED}"/>
    <cellStyle name="Normal 6 4 5 2 2" xfId="1643" xr:uid="{97F5F7FD-784C-482E-86DD-B2BAF12AED9A}"/>
    <cellStyle name="Normal 6 4 5 2 2 2" xfId="1644" xr:uid="{EA89BAC9-83E4-45BD-97A8-C78AE2FEF9F7}"/>
    <cellStyle name="Normal 6 4 5 2 3" xfId="1645" xr:uid="{4FDE7EDC-33BB-4084-B45B-E2B9C1302C08}"/>
    <cellStyle name="Normal 6 4 5 2 4" xfId="3212" xr:uid="{9ED25377-AD4E-4765-8906-F42EB31E2CE6}"/>
    <cellStyle name="Normal 6 4 5 3" xfId="1646" xr:uid="{3CC1059F-C64E-4771-8A64-CCF28D135213}"/>
    <cellStyle name="Normal 6 4 5 3 2" xfId="1647" xr:uid="{DA03E3B9-6A3F-450D-BFE0-6E90AF914042}"/>
    <cellStyle name="Normal 6 4 5 3 3" xfId="3213" xr:uid="{8D996FE6-2206-4B26-9545-DD0B4BE894F2}"/>
    <cellStyle name="Normal 6 4 5 3 4" xfId="3214" xr:uid="{A868132B-D96D-4E70-9B3B-675A601BA565}"/>
    <cellStyle name="Normal 6 4 5 4" xfId="1648" xr:uid="{4CAE042C-39D1-49A5-8A8D-0F59FAF20995}"/>
    <cellStyle name="Normal 6 4 5 5" xfId="3215" xr:uid="{FD49D8E8-AEEE-4F6C-A23C-AAB038CA1269}"/>
    <cellStyle name="Normal 6 4 5 6" xfId="3216" xr:uid="{9CF2CB2E-EABC-4C90-B64C-B549CD69C5A3}"/>
    <cellStyle name="Normal 6 4 6" xfId="336" xr:uid="{29CD6335-B87A-4CB3-90EB-E37555E5D218}"/>
    <cellStyle name="Normal 6 4 6 2" xfId="1649" xr:uid="{9E3548E4-EDE0-4DD8-B2BD-CB99CE32D1BD}"/>
    <cellStyle name="Normal 6 4 6 2 2" xfId="1650" xr:uid="{927B5A2A-A2D3-4CF8-902C-51722327E1C1}"/>
    <cellStyle name="Normal 6 4 6 2 3" xfId="3217" xr:uid="{3AC04BF8-2B34-499A-855F-C7B0E487C5D5}"/>
    <cellStyle name="Normal 6 4 6 2 4" xfId="3218" xr:uid="{1C4A2681-8C5F-4C60-B9C6-48038B8F38FD}"/>
    <cellStyle name="Normal 6 4 6 3" xfId="1651" xr:uid="{EAB1D8E7-6CE5-431F-9B2F-4C79CC7590DA}"/>
    <cellStyle name="Normal 6 4 6 4" xfId="3219" xr:uid="{3F345087-2A62-4B39-B3AF-9386F8ACD5B7}"/>
    <cellStyle name="Normal 6 4 6 5" xfId="3220" xr:uid="{EA30FC8C-22E8-48DE-8854-D1358A4DAE07}"/>
    <cellStyle name="Normal 6 4 7" xfId="1652" xr:uid="{3641EC40-87A6-45EA-AA11-DA4E845A5D79}"/>
    <cellStyle name="Normal 6 4 7 2" xfId="1653" xr:uid="{EFB4B323-C62C-47C7-BB8C-1CA58852C013}"/>
    <cellStyle name="Normal 6 4 7 3" xfId="3221" xr:uid="{61AC8107-04ED-4450-A163-1C2FDDD2658C}"/>
    <cellStyle name="Normal 6 4 7 3 2" xfId="4407" xr:uid="{6582823C-F46B-41BA-8E59-0DD7E737B116}"/>
    <cellStyle name="Normal 6 4 7 3 3" xfId="4685" xr:uid="{543EA990-C468-4C1C-A3D1-97F177D94255}"/>
    <cellStyle name="Normal 6 4 7 4" xfId="3222" xr:uid="{BC0AFD35-EE4E-403B-9710-468A90324892}"/>
    <cellStyle name="Normal 6 4 8" xfId="1654" xr:uid="{D9B1BBAB-5648-4A91-9E5A-081CB3F86A81}"/>
    <cellStyle name="Normal 6 4 8 2" xfId="3223" xr:uid="{FD9986D3-DFEF-42B5-BEE9-1BD8521FF2A0}"/>
    <cellStyle name="Normal 6 4 8 3" xfId="3224" xr:uid="{43375A73-1DCA-46A7-8574-3D7DF67DF37A}"/>
    <cellStyle name="Normal 6 4 8 4" xfId="3225" xr:uid="{DF8BB323-979C-4D1B-8217-B452DE580210}"/>
    <cellStyle name="Normal 6 4 9" xfId="3226" xr:uid="{9F808964-BEE5-4549-A5FD-B9B0BF92F66A}"/>
    <cellStyle name="Normal 6 5" xfId="123" xr:uid="{80812143-BC60-48D5-BFFA-A5C43BFE7F0F}"/>
    <cellStyle name="Normal 6 5 10" xfId="3227" xr:uid="{B4DF2650-0699-427C-88EA-AA54535B8B22}"/>
    <cellStyle name="Normal 6 5 11" xfId="3228" xr:uid="{058D2E03-771D-4513-84F5-4D785CB6C5A9}"/>
    <cellStyle name="Normal 6 5 2" xfId="124" xr:uid="{5FAB2F4C-0E5A-448D-8FF7-D1FA2F63D81B}"/>
    <cellStyle name="Normal 6 5 2 2" xfId="337" xr:uid="{662CFA68-0D6A-4562-8249-B1E1D3F9C4AB}"/>
    <cellStyle name="Normal 6 5 2 2 2" xfId="646" xr:uid="{78CF4838-FF0C-4882-A3BF-E098C7D55D79}"/>
    <cellStyle name="Normal 6 5 2 2 2 2" xfId="647" xr:uid="{B8591E44-B6B0-4AAA-9057-16FB465DC72C}"/>
    <cellStyle name="Normal 6 5 2 2 2 2 2" xfId="1655" xr:uid="{1FBEEC74-DD84-4524-AB2F-DF3EBAFE989A}"/>
    <cellStyle name="Normal 6 5 2 2 2 2 3" xfId="3229" xr:uid="{04687F10-4391-43BD-95F6-80E8C9F1D18C}"/>
    <cellStyle name="Normal 6 5 2 2 2 2 4" xfId="3230" xr:uid="{A3698D4D-2286-4729-92A0-17F7C110D14B}"/>
    <cellStyle name="Normal 6 5 2 2 2 3" xfId="1656" xr:uid="{BC3E58B4-FAD8-455E-AAF7-AE8C5C731453}"/>
    <cellStyle name="Normal 6 5 2 2 2 3 2" xfId="3231" xr:uid="{6AA8098A-E57C-43EB-BD08-D3F9A54A9153}"/>
    <cellStyle name="Normal 6 5 2 2 2 3 3" xfId="3232" xr:uid="{EA909AE2-AF1B-4142-B589-8ADC7B587212}"/>
    <cellStyle name="Normal 6 5 2 2 2 3 4" xfId="3233" xr:uid="{FC0B5358-A759-4A5B-ACFB-16B5CE37DE49}"/>
    <cellStyle name="Normal 6 5 2 2 2 4" xfId="3234" xr:uid="{F9BF83A1-9F5A-4403-B106-30BC8C7C80FE}"/>
    <cellStyle name="Normal 6 5 2 2 2 5" xfId="3235" xr:uid="{14BDD84E-EBAA-4AC7-A629-FD073995AF0D}"/>
    <cellStyle name="Normal 6 5 2 2 2 6" xfId="3236" xr:uid="{8AC1D216-E50B-4697-B45A-8A4035771379}"/>
    <cellStyle name="Normal 6 5 2 2 3" xfId="648" xr:uid="{7041BF86-4D9C-48A3-9BA8-D3EC3D5D52EA}"/>
    <cellStyle name="Normal 6 5 2 2 3 2" xfId="1657" xr:uid="{D8641FD3-1CDB-4FBF-80D2-0EAFA272CB46}"/>
    <cellStyle name="Normal 6 5 2 2 3 2 2" xfId="3237" xr:uid="{F8CA85D6-64D5-40D6-8DFD-35C01B4F87AC}"/>
    <cellStyle name="Normal 6 5 2 2 3 2 3" xfId="3238" xr:uid="{BE4B8266-45F8-4A16-8F34-6B7EFBC0CD00}"/>
    <cellStyle name="Normal 6 5 2 2 3 2 4" xfId="3239" xr:uid="{FE1324C4-01C9-4077-AD53-61AEF474ECD4}"/>
    <cellStyle name="Normal 6 5 2 2 3 3" xfId="3240" xr:uid="{3F067F43-4A0B-48D2-A9BE-6685A621AB48}"/>
    <cellStyle name="Normal 6 5 2 2 3 4" xfId="3241" xr:uid="{D5F123CE-76C2-405E-95F1-9E9E621E5680}"/>
    <cellStyle name="Normal 6 5 2 2 3 5" xfId="3242" xr:uid="{DA720AB8-0AF7-44B1-90A7-E0476B5ABF2F}"/>
    <cellStyle name="Normal 6 5 2 2 4" xfId="1658" xr:uid="{37EA32E3-78F7-4CA6-9FB9-F25AA4FCD087}"/>
    <cellStyle name="Normal 6 5 2 2 4 2" xfId="3243" xr:uid="{E61C1A7A-C81F-4610-AD99-0BCAA666BF54}"/>
    <cellStyle name="Normal 6 5 2 2 4 3" xfId="3244" xr:uid="{2144A660-D114-4ECD-B74F-8127B5B48E0A}"/>
    <cellStyle name="Normal 6 5 2 2 4 4" xfId="3245" xr:uid="{34443274-FC90-42E6-A71C-0E21AE5A6355}"/>
    <cellStyle name="Normal 6 5 2 2 5" xfId="3246" xr:uid="{CE35DCA1-1578-4B18-9BBD-79F701D38A6D}"/>
    <cellStyle name="Normal 6 5 2 2 5 2" xfId="3247" xr:uid="{0CAD9010-50A8-47A8-A3FD-F69BCB2B8F2A}"/>
    <cellStyle name="Normal 6 5 2 2 5 3" xfId="3248" xr:uid="{1AD7AED5-3208-4FC5-94EF-AF54D31B7125}"/>
    <cellStyle name="Normal 6 5 2 2 5 4" xfId="3249" xr:uid="{EBA96B32-190C-4FAE-A560-499B65442ED8}"/>
    <cellStyle name="Normal 6 5 2 2 6" xfId="3250" xr:uid="{87B1E746-B74D-43DE-AF94-15FD254485E1}"/>
    <cellStyle name="Normal 6 5 2 2 7" xfId="3251" xr:uid="{51EE9718-EAD5-4FC6-97F5-C5BD8687AF63}"/>
    <cellStyle name="Normal 6 5 2 2 8" xfId="3252" xr:uid="{DAE6E246-5203-42C8-9679-1C362255EA41}"/>
    <cellStyle name="Normal 6 5 2 3" xfId="649" xr:uid="{18F43654-DB84-406E-AB23-5F9033CDC543}"/>
    <cellStyle name="Normal 6 5 2 3 2" xfId="650" xr:uid="{FB4D5179-577B-4B68-941C-D70D040B0F44}"/>
    <cellStyle name="Normal 6 5 2 3 2 2" xfId="651" xr:uid="{9F6B3FA7-9905-49E4-8931-0244C40C8593}"/>
    <cellStyle name="Normal 6 5 2 3 2 3" xfId="3253" xr:uid="{CFB9B1B7-43B6-48C9-86AB-CB1783F9A22D}"/>
    <cellStyle name="Normal 6 5 2 3 2 4" xfId="3254" xr:uid="{83FAE3A3-8AB2-4663-88FD-7A789ECEACAA}"/>
    <cellStyle name="Normal 6 5 2 3 3" xfId="652" xr:uid="{65206DF9-80FE-49BA-A6E6-563BC210D352}"/>
    <cellStyle name="Normal 6 5 2 3 3 2" xfId="3255" xr:uid="{BB663001-8331-46DA-B698-33D2A95B4FBB}"/>
    <cellStyle name="Normal 6 5 2 3 3 3" xfId="3256" xr:uid="{9AE1A063-6A90-4631-B2CA-13F8AE783709}"/>
    <cellStyle name="Normal 6 5 2 3 3 4" xfId="3257" xr:uid="{827388AE-95B6-49CD-86A4-037EAAB4826B}"/>
    <cellStyle name="Normal 6 5 2 3 4" xfId="3258" xr:uid="{B10B4C54-93B3-4ED3-A3E8-CC3F3B3D5074}"/>
    <cellStyle name="Normal 6 5 2 3 5" xfId="3259" xr:uid="{77792388-9960-4084-950C-739F21D54778}"/>
    <cellStyle name="Normal 6 5 2 3 6" xfId="3260" xr:uid="{74F5FC82-EC8A-47F2-985A-F4C24EF19121}"/>
    <cellStyle name="Normal 6 5 2 4" xfId="653" xr:uid="{99C5872E-E96B-4029-92C1-D448B5A7EE34}"/>
    <cellStyle name="Normal 6 5 2 4 2" xfId="654" xr:uid="{46E8234D-3B7F-463B-9716-66BE91885826}"/>
    <cellStyle name="Normal 6 5 2 4 2 2" xfId="3261" xr:uid="{77BF622B-F4E8-4C7F-A480-C8DC389934C4}"/>
    <cellStyle name="Normal 6 5 2 4 2 3" xfId="3262" xr:uid="{2DDB9716-5D4B-41FF-8EF8-E61CF40D7AD9}"/>
    <cellStyle name="Normal 6 5 2 4 2 4" xfId="3263" xr:uid="{1E9AF73E-737A-4DE1-A6D9-AE00613B7741}"/>
    <cellStyle name="Normal 6 5 2 4 3" xfId="3264" xr:uid="{2F6F3CD5-61F7-4EFE-906D-C246E8486AED}"/>
    <cellStyle name="Normal 6 5 2 4 4" xfId="3265" xr:uid="{D95E3B39-90B5-43F5-8C77-BB9557F0DC3C}"/>
    <cellStyle name="Normal 6 5 2 4 5" xfId="3266" xr:uid="{8F8BBF53-DAB7-423D-B25D-257BF0E2F25F}"/>
    <cellStyle name="Normal 6 5 2 5" xfId="655" xr:uid="{8DB777BD-DC43-4A9F-A674-C3759FEF924B}"/>
    <cellStyle name="Normal 6 5 2 5 2" xfId="3267" xr:uid="{927E89BD-A5DE-40F5-B51E-FB707FC53404}"/>
    <cellStyle name="Normal 6 5 2 5 3" xfId="3268" xr:uid="{B27AD333-06E6-4E10-B0DC-C8713FE89C75}"/>
    <cellStyle name="Normal 6 5 2 5 4" xfId="3269" xr:uid="{09EBF89F-3EC3-413E-9100-E2512D8110F5}"/>
    <cellStyle name="Normal 6 5 2 6" xfId="3270" xr:uid="{BB019900-D98D-4E7F-B0B2-9B18033F7491}"/>
    <cellStyle name="Normal 6 5 2 6 2" xfId="3271" xr:uid="{D98375DA-5346-4C61-8B1B-495A423243EB}"/>
    <cellStyle name="Normal 6 5 2 6 3" xfId="3272" xr:uid="{AB41172C-FCDD-4827-989B-6DE6C7DF2F09}"/>
    <cellStyle name="Normal 6 5 2 6 4" xfId="3273" xr:uid="{942CF33E-6CA7-404E-9826-C54D682A3577}"/>
    <cellStyle name="Normal 6 5 2 7" xfId="3274" xr:uid="{1FDD9F20-830D-49D1-AAB0-4556E6726EEF}"/>
    <cellStyle name="Normal 6 5 2 8" xfId="3275" xr:uid="{BA47ECCB-54AF-4B2C-A2D6-CD6ED287E6D9}"/>
    <cellStyle name="Normal 6 5 2 9" xfId="3276" xr:uid="{ACA25910-1033-4BCA-B5F1-61A1C5CB2BA9}"/>
    <cellStyle name="Normal 6 5 3" xfId="338" xr:uid="{1D3A3A6F-32E6-40F4-8E54-DC6A09BF224A}"/>
    <cellStyle name="Normal 6 5 3 2" xfId="656" xr:uid="{8606FA43-4268-4149-88E5-04DB74C520D4}"/>
    <cellStyle name="Normal 6 5 3 2 2" xfId="657" xr:uid="{2EDDF1A5-300D-488D-944D-D2A806C766F2}"/>
    <cellStyle name="Normal 6 5 3 2 2 2" xfId="1659" xr:uid="{7551E08E-E299-4C5D-8152-2D7D897EE748}"/>
    <cellStyle name="Normal 6 5 3 2 2 2 2" xfId="1660" xr:uid="{2CEDE8E1-5C50-46D2-9F08-0AA35CCF66F8}"/>
    <cellStyle name="Normal 6 5 3 2 2 3" xfId="1661" xr:uid="{9CC8EE65-9C23-4E28-AA8B-6068A36282EE}"/>
    <cellStyle name="Normal 6 5 3 2 2 4" xfId="3277" xr:uid="{8EA36559-0FFA-4025-9D7D-06BE4FB45FC0}"/>
    <cellStyle name="Normal 6 5 3 2 3" xfId="1662" xr:uid="{16C69E25-0951-44B4-B937-7D58551DEB5B}"/>
    <cellStyle name="Normal 6 5 3 2 3 2" xfId="1663" xr:uid="{02B685B4-0E39-4143-9C50-4BCB80BA88DE}"/>
    <cellStyle name="Normal 6 5 3 2 3 3" xfId="3278" xr:uid="{B0AA1BCB-99D5-47B0-90EA-EB7D83127895}"/>
    <cellStyle name="Normal 6 5 3 2 3 4" xfId="3279" xr:uid="{E491659B-7907-4CD9-AAA8-E8CBFB5DB0B4}"/>
    <cellStyle name="Normal 6 5 3 2 4" xfId="1664" xr:uid="{94CABB80-12D4-41E9-B074-AA9A75402CFA}"/>
    <cellStyle name="Normal 6 5 3 2 5" xfId="3280" xr:uid="{05EDCB4F-7411-4B0E-9629-63029B0E24D7}"/>
    <cellStyle name="Normal 6 5 3 2 6" xfId="3281" xr:uid="{B943B528-CED0-430C-B374-338F7B57D406}"/>
    <cellStyle name="Normal 6 5 3 3" xfId="658" xr:uid="{DB1077EA-F539-49CF-B926-25AED1D60529}"/>
    <cellStyle name="Normal 6 5 3 3 2" xfId="1665" xr:uid="{0775897F-AF17-483A-9384-6E523C6EAA8E}"/>
    <cellStyle name="Normal 6 5 3 3 2 2" xfId="1666" xr:uid="{E9BDB2C4-DBE5-4E70-AF91-7CE61C8307F9}"/>
    <cellStyle name="Normal 6 5 3 3 2 3" xfId="3282" xr:uid="{D99DE68D-19A6-43F0-9E6E-72C5502EC6A9}"/>
    <cellStyle name="Normal 6 5 3 3 2 4" xfId="3283" xr:uid="{2D07A8E8-85C5-4033-B524-1573B14DC108}"/>
    <cellStyle name="Normal 6 5 3 3 3" xfId="1667" xr:uid="{B582A3D5-4708-4379-9E64-4EBA99C1A655}"/>
    <cellStyle name="Normal 6 5 3 3 4" xfId="3284" xr:uid="{EB071B54-8125-4E0B-99DD-B3F9B6212F1E}"/>
    <cellStyle name="Normal 6 5 3 3 5" xfId="3285" xr:uid="{A110476E-FCE3-415C-9419-F095E36DA9C6}"/>
    <cellStyle name="Normal 6 5 3 4" xfId="1668" xr:uid="{B9E799AD-B1CD-45AD-B740-B90E01C48E6B}"/>
    <cellStyle name="Normal 6 5 3 4 2" xfId="1669" xr:uid="{4E4EFD31-2784-4ACE-86AB-5CD387C63AAE}"/>
    <cellStyle name="Normal 6 5 3 4 3" xfId="3286" xr:uid="{2A203216-F1E8-43AC-A3BE-DDFB140D59AB}"/>
    <cellStyle name="Normal 6 5 3 4 4" xfId="3287" xr:uid="{FE2CD235-B6C5-4336-B926-0A9620CF50D8}"/>
    <cellStyle name="Normal 6 5 3 5" xfId="1670" xr:uid="{DC4D6A74-C4D3-4B1E-B75A-B7B271D6E7DD}"/>
    <cellStyle name="Normal 6 5 3 5 2" xfId="3288" xr:uid="{79ADF305-9DDA-44AC-8741-A4BBA386FD7C}"/>
    <cellStyle name="Normal 6 5 3 5 3" xfId="3289" xr:uid="{C85E0AEC-1D67-4F2D-8523-EC73BF874E2C}"/>
    <cellStyle name="Normal 6 5 3 5 4" xfId="3290" xr:uid="{D90961FF-319A-4263-95DC-2984D78B960C}"/>
    <cellStyle name="Normal 6 5 3 6" xfId="3291" xr:uid="{0218D06D-95E3-46B9-BA0E-831ABC5682E8}"/>
    <cellStyle name="Normal 6 5 3 7" xfId="3292" xr:uid="{B2B16A00-AD61-4702-AB4F-ECFDEB8EE38A}"/>
    <cellStyle name="Normal 6 5 3 8" xfId="3293" xr:uid="{9C4880B3-2208-4BDE-83E6-0FBD415CC202}"/>
    <cellStyle name="Normal 6 5 4" xfId="339" xr:uid="{F308A75C-7F48-46B3-B0BA-70F155812565}"/>
    <cellStyle name="Normal 6 5 4 2" xfId="659" xr:uid="{22DA3251-5959-40E1-A0AF-F3B9662A08B0}"/>
    <cellStyle name="Normal 6 5 4 2 2" xfId="660" xr:uid="{DFDF24E3-C9A0-4924-8EF6-D89BE0AB5212}"/>
    <cellStyle name="Normal 6 5 4 2 2 2" xfId="1671" xr:uid="{454171E9-A39E-47E1-AC62-ABED751FE5E6}"/>
    <cellStyle name="Normal 6 5 4 2 2 3" xfId="3294" xr:uid="{705B50D5-3539-4A37-AA5D-48EAB707E9CD}"/>
    <cellStyle name="Normal 6 5 4 2 2 4" xfId="3295" xr:uid="{E4CF9D9D-C9D5-4673-92D4-155EEE318688}"/>
    <cellStyle name="Normal 6 5 4 2 3" xfId="1672" xr:uid="{3E0A8601-2DE8-4760-8B2D-A9CB7A213192}"/>
    <cellStyle name="Normal 6 5 4 2 4" xfId="3296" xr:uid="{31D03BF4-7F00-4E94-9EDF-A6F33783AE2F}"/>
    <cellStyle name="Normal 6 5 4 2 5" xfId="3297" xr:uid="{2387C36F-D9B3-4B25-B17E-454BC8FE92EB}"/>
    <cellStyle name="Normal 6 5 4 3" xfId="661" xr:uid="{6338EC57-6DA8-475E-BBD9-D9D18FEDC541}"/>
    <cellStyle name="Normal 6 5 4 3 2" xfId="1673" xr:uid="{59CC2BE7-C444-408A-BE5C-29C44F55F9C9}"/>
    <cellStyle name="Normal 6 5 4 3 3" xfId="3298" xr:uid="{B060E96C-94E2-4BDF-B4FB-567F2ADE8FD4}"/>
    <cellStyle name="Normal 6 5 4 3 4" xfId="3299" xr:uid="{76E376E4-DCFF-40BA-8800-8D468070EF00}"/>
    <cellStyle name="Normal 6 5 4 4" xfId="1674" xr:uid="{8DA06146-BBF3-4883-ACC8-C02FCF21647C}"/>
    <cellStyle name="Normal 6 5 4 4 2" xfId="3300" xr:uid="{893B113D-EAE8-4419-BE21-AEB2DD66A754}"/>
    <cellStyle name="Normal 6 5 4 4 3" xfId="3301" xr:uid="{784EFD1C-DA49-4420-8F01-888EDC88C36A}"/>
    <cellStyle name="Normal 6 5 4 4 4" xfId="3302" xr:uid="{0EDCA510-0870-4945-99FF-957732FFCFF5}"/>
    <cellStyle name="Normal 6 5 4 5" xfId="3303" xr:uid="{D8AE01BA-474F-4EE3-BE3A-4DECAF9C33DD}"/>
    <cellStyle name="Normal 6 5 4 6" xfId="3304" xr:uid="{3AF74A48-AA11-444F-BF38-D95E60FA9B11}"/>
    <cellStyle name="Normal 6 5 4 7" xfId="3305" xr:uid="{8EE1ACE8-8745-482F-99AA-DF0D47BC876D}"/>
    <cellStyle name="Normal 6 5 5" xfId="340" xr:uid="{CA34514F-C273-429A-8F0B-D8F016731DB1}"/>
    <cellStyle name="Normal 6 5 5 2" xfId="662" xr:uid="{D1B1AA72-4F38-4128-AB8F-CCF2D90B4EE7}"/>
    <cellStyle name="Normal 6 5 5 2 2" xfId="1675" xr:uid="{FF4E22C9-5004-4D59-9FF0-D44A0F1DE506}"/>
    <cellStyle name="Normal 6 5 5 2 3" xfId="3306" xr:uid="{5AB90963-536E-47D0-8DE6-7FEEA3EED368}"/>
    <cellStyle name="Normal 6 5 5 2 4" xfId="3307" xr:uid="{7EB10575-8AB9-4DE9-805C-3F615457494C}"/>
    <cellStyle name="Normal 6 5 5 3" xfId="1676" xr:uid="{DAFDC5F3-7568-49BC-B1BD-0190F9E6AE1E}"/>
    <cellStyle name="Normal 6 5 5 3 2" xfId="3308" xr:uid="{B5211602-E90C-46ED-86A0-F006037C729F}"/>
    <cellStyle name="Normal 6 5 5 3 3" xfId="3309" xr:uid="{BE26E090-9838-4AEF-9F95-A52B59E18912}"/>
    <cellStyle name="Normal 6 5 5 3 4" xfId="3310" xr:uid="{863F5399-7A06-42BE-818B-ED5648CF2E84}"/>
    <cellStyle name="Normal 6 5 5 4" xfId="3311" xr:uid="{D2A16299-E4B8-41C1-B6EF-3EAAFA4CEC90}"/>
    <cellStyle name="Normal 6 5 5 5" xfId="3312" xr:uid="{428038EF-A36A-4CEA-8A38-EECAA5935E9D}"/>
    <cellStyle name="Normal 6 5 5 6" xfId="3313" xr:uid="{C23E70C1-2630-41AE-A0AC-0726459DC662}"/>
    <cellStyle name="Normal 6 5 6" xfId="663" xr:uid="{380B5FA3-98C1-46A5-B107-224B8594E751}"/>
    <cellStyle name="Normal 6 5 6 2" xfId="1677" xr:uid="{D6D4B291-7A80-408F-B0AF-14E961BD2F23}"/>
    <cellStyle name="Normal 6 5 6 2 2" xfId="3314" xr:uid="{6AB9AD75-F3CB-46EC-95EF-C3BB455E9C2B}"/>
    <cellStyle name="Normal 6 5 6 2 3" xfId="3315" xr:uid="{5D9AF1DD-1864-4F6B-88BA-37FBC0B28DE2}"/>
    <cellStyle name="Normal 6 5 6 2 4" xfId="3316" xr:uid="{DEE57A69-C9E3-40B3-9A96-9C2F8C6F057B}"/>
    <cellStyle name="Normal 6 5 6 3" xfId="3317" xr:uid="{9ABEE40C-416F-4087-90DF-4DC231DA401C}"/>
    <cellStyle name="Normal 6 5 6 4" xfId="3318" xr:uid="{B9A012BB-C086-416D-AD5E-FA48E32425DA}"/>
    <cellStyle name="Normal 6 5 6 5" xfId="3319" xr:uid="{37A94943-17C2-4336-8770-36C63F9B804E}"/>
    <cellStyle name="Normal 6 5 7" xfId="1678" xr:uid="{9CF29E0A-19E3-4F22-BF63-BEDF8577D62F}"/>
    <cellStyle name="Normal 6 5 7 2" xfId="3320" xr:uid="{27F76B56-98F9-4061-ABB0-EEE054274869}"/>
    <cellStyle name="Normal 6 5 7 3" xfId="3321" xr:uid="{E4C029CD-A134-4257-92BF-D80DDD23297D}"/>
    <cellStyle name="Normal 6 5 7 4" xfId="3322" xr:uid="{C44713FF-AF30-4A1F-A73C-7C49F0B88534}"/>
    <cellStyle name="Normal 6 5 8" xfId="3323" xr:uid="{DA5E2A87-546E-478A-8D9D-AD6B0BF228CF}"/>
    <cellStyle name="Normal 6 5 8 2" xfId="3324" xr:uid="{E1B3E1D5-0D51-4484-BA6E-CBE6A5F1D272}"/>
    <cellStyle name="Normal 6 5 8 3" xfId="3325" xr:uid="{E456BBBD-9BD3-4736-959B-C865A742E7B7}"/>
    <cellStyle name="Normal 6 5 8 4" xfId="3326" xr:uid="{DA264C14-1322-4AEE-80D0-89A230AFCE2D}"/>
    <cellStyle name="Normal 6 5 9" xfId="3327" xr:uid="{65FD6FE6-8695-4645-9922-A8C9B4C7999C}"/>
    <cellStyle name="Normal 6 6" xfId="125" xr:uid="{16F57A4A-37C7-466A-AC79-A5508850ABAD}"/>
    <cellStyle name="Normal 6 6 2" xfId="126" xr:uid="{6F901F1C-E246-4045-B49D-F788676F0822}"/>
    <cellStyle name="Normal 6 6 2 2" xfId="341" xr:uid="{EC7E40B5-BE7F-4300-8E27-484EAA4EA687}"/>
    <cellStyle name="Normal 6 6 2 2 2" xfId="664" xr:uid="{ABD2FCEE-08CD-4A26-BADD-CC7AC36F498F}"/>
    <cellStyle name="Normal 6 6 2 2 2 2" xfId="1679" xr:uid="{6AC45666-0DA4-47E5-A1A9-0054539B2114}"/>
    <cellStyle name="Normal 6 6 2 2 2 3" xfId="3328" xr:uid="{3E58AE07-2F35-4F12-A907-5315DA144F96}"/>
    <cellStyle name="Normal 6 6 2 2 2 4" xfId="3329" xr:uid="{BC08B975-0DDF-4E35-BD24-0B97418455E3}"/>
    <cellStyle name="Normal 6 6 2 2 3" xfId="1680" xr:uid="{5BEDAAA5-9B0C-4D98-AEE3-CCBBDE627648}"/>
    <cellStyle name="Normal 6 6 2 2 3 2" xfId="3330" xr:uid="{9648C16D-4444-4A93-9263-B139B5927D9A}"/>
    <cellStyle name="Normal 6 6 2 2 3 3" xfId="3331" xr:uid="{26764175-E773-47B8-9FF9-E60D01B68612}"/>
    <cellStyle name="Normal 6 6 2 2 3 4" xfId="3332" xr:uid="{2252F8D8-52CD-4040-A705-D213C9AB996D}"/>
    <cellStyle name="Normal 6 6 2 2 4" xfId="3333" xr:uid="{3CC68A27-9A28-41E2-9E8A-AAED8C252C47}"/>
    <cellStyle name="Normal 6 6 2 2 5" xfId="3334" xr:uid="{D87B8299-E1E2-4375-B10C-41E42EA3B1C0}"/>
    <cellStyle name="Normal 6 6 2 2 6" xfId="3335" xr:uid="{9AD74B26-857C-44F4-BDAA-EE3C422CB340}"/>
    <cellStyle name="Normal 6 6 2 3" xfId="665" xr:uid="{B5835BDA-6444-439D-BC9F-B55F64862FB7}"/>
    <cellStyle name="Normal 6 6 2 3 2" xfId="1681" xr:uid="{D96091D4-8E63-4329-A2FB-6C6F5426C883}"/>
    <cellStyle name="Normal 6 6 2 3 2 2" xfId="3336" xr:uid="{352BED63-9325-4C46-9BF9-5E21BDC56A4F}"/>
    <cellStyle name="Normal 6 6 2 3 2 3" xfId="3337" xr:uid="{BA67EBF7-1498-48A6-90FF-48483CFA277D}"/>
    <cellStyle name="Normal 6 6 2 3 2 4" xfId="3338" xr:uid="{AD6FC0C4-E49B-4FB7-A261-D0D1951EEB73}"/>
    <cellStyle name="Normal 6 6 2 3 3" xfId="3339" xr:uid="{BDCB21B3-3642-4B93-80F3-0D9AD1136D91}"/>
    <cellStyle name="Normal 6 6 2 3 4" xfId="3340" xr:uid="{A58FDD84-FCAB-4FF9-9BC7-B8DB8D047848}"/>
    <cellStyle name="Normal 6 6 2 3 5" xfId="3341" xr:uid="{61783052-FBBE-4D6C-9317-B48312487B6F}"/>
    <cellStyle name="Normal 6 6 2 4" xfId="1682" xr:uid="{D87CD007-DC35-447A-9ED3-F4BCBE23BDE1}"/>
    <cellStyle name="Normal 6 6 2 4 2" xfId="3342" xr:uid="{D7219E8A-67BB-461B-8A5F-00F1E8A91146}"/>
    <cellStyle name="Normal 6 6 2 4 3" xfId="3343" xr:uid="{B94705E7-46D5-489E-9AD9-A6EE7C0B1B19}"/>
    <cellStyle name="Normal 6 6 2 4 4" xfId="3344" xr:uid="{FC895BA5-05A3-407C-94FB-E5DEA4132A04}"/>
    <cellStyle name="Normal 6 6 2 5" xfId="3345" xr:uid="{4D6B6159-5640-4421-BB0B-00A347B55E65}"/>
    <cellStyle name="Normal 6 6 2 5 2" xfId="3346" xr:uid="{3B04125A-3A97-46AF-85FA-0B597312447A}"/>
    <cellStyle name="Normal 6 6 2 5 3" xfId="3347" xr:uid="{884AF7B8-FDAD-456D-B087-86D7A19CC5C0}"/>
    <cellStyle name="Normal 6 6 2 5 4" xfId="3348" xr:uid="{E0CC62F1-5284-4F62-BAD4-D91D4273B043}"/>
    <cellStyle name="Normal 6 6 2 6" xfId="3349" xr:uid="{69C78865-6F10-4B7D-98A8-5DE4A017E768}"/>
    <cellStyle name="Normal 6 6 2 7" xfId="3350" xr:uid="{C75B5F1B-F2AB-4A35-9EE7-562E75C5A720}"/>
    <cellStyle name="Normal 6 6 2 8" xfId="3351" xr:uid="{CE73BB17-1DAD-425E-933C-5815935CCBAF}"/>
    <cellStyle name="Normal 6 6 3" xfId="342" xr:uid="{D63FF243-80A3-4ECE-BFAB-9E73CCED27D2}"/>
    <cellStyle name="Normal 6 6 3 2" xfId="666" xr:uid="{8070EE96-8181-4D80-89E1-100DFD3A1A15}"/>
    <cellStyle name="Normal 6 6 3 2 2" xfId="667" xr:uid="{95A2DBA3-DD72-467A-80DA-B46752A92BC6}"/>
    <cellStyle name="Normal 6 6 3 2 3" xfId="3352" xr:uid="{947B4436-2888-4780-9534-C89AB4B6C4C9}"/>
    <cellStyle name="Normal 6 6 3 2 4" xfId="3353" xr:uid="{8A9665EB-670D-4C47-91B1-0F1001AE1479}"/>
    <cellStyle name="Normal 6 6 3 3" xfId="668" xr:uid="{18B220DC-22BD-4CB7-BBFA-7E4184CA88A8}"/>
    <cellStyle name="Normal 6 6 3 3 2" xfId="3354" xr:uid="{2B208472-BBB8-45B0-B597-A3781CD709EF}"/>
    <cellStyle name="Normal 6 6 3 3 3" xfId="3355" xr:uid="{542C222E-5390-407D-8AC2-BFA71BE540CC}"/>
    <cellStyle name="Normal 6 6 3 3 4" xfId="3356" xr:uid="{6FB0375E-4236-4F11-AF08-7D2FEB0D5B78}"/>
    <cellStyle name="Normal 6 6 3 4" xfId="3357" xr:uid="{C547FDF9-C112-4C52-B2A2-860FE8488E1E}"/>
    <cellStyle name="Normal 6 6 3 5" xfId="3358" xr:uid="{EC2D8FAF-A7FA-45FF-8807-733B27461DE5}"/>
    <cellStyle name="Normal 6 6 3 6" xfId="3359" xr:uid="{7E7573E1-E4F2-4C20-92DE-079F8A7F17FD}"/>
    <cellStyle name="Normal 6 6 4" xfId="343" xr:uid="{7AEE8E8C-2B7C-46D8-A8B4-F0406C77B89A}"/>
    <cellStyle name="Normal 6 6 4 2" xfId="669" xr:uid="{6C965E18-B53E-4B31-ADFF-66A8CD5F3F81}"/>
    <cellStyle name="Normal 6 6 4 2 2" xfId="3360" xr:uid="{090A3F44-6CAF-46C1-B041-AB9C7F68673E}"/>
    <cellStyle name="Normal 6 6 4 2 3" xfId="3361" xr:uid="{90ACC5FF-9484-4EA7-BAD8-1D7C8EDEA6A5}"/>
    <cellStyle name="Normal 6 6 4 2 4" xfId="3362" xr:uid="{8B6BD588-5A21-4527-A0C6-ED72B1ED1150}"/>
    <cellStyle name="Normal 6 6 4 3" xfId="3363" xr:uid="{505AF7D3-8B78-48DE-8529-ADAFFCCAC21B}"/>
    <cellStyle name="Normal 6 6 4 4" xfId="3364" xr:uid="{84485F03-DFA4-4EA4-90A4-4A59BFC36E90}"/>
    <cellStyle name="Normal 6 6 4 5" xfId="3365" xr:uid="{0D4D1C67-A16A-4C4B-91E8-001C04FE04AC}"/>
    <cellStyle name="Normal 6 6 5" xfId="670" xr:uid="{31D68E13-A1E4-4AB3-BBD5-9DBD1B98A65E}"/>
    <cellStyle name="Normal 6 6 5 2" xfId="3366" xr:uid="{3C557A98-3074-41CD-8781-61B422E5DD48}"/>
    <cellStyle name="Normal 6 6 5 3" xfId="3367" xr:uid="{8F0B8A11-01AA-4C66-ACFD-4184E6649B8B}"/>
    <cellStyle name="Normal 6 6 5 4" xfId="3368" xr:uid="{7934E39D-9EF7-41F3-A0C4-C595459D927F}"/>
    <cellStyle name="Normal 6 6 6" xfId="3369" xr:uid="{A0D47DD1-4720-4694-98D1-241A764EBE25}"/>
    <cellStyle name="Normal 6 6 6 2" xfId="3370" xr:uid="{BEF9A0E1-46CB-4E00-B558-1162C2FC77C4}"/>
    <cellStyle name="Normal 6 6 6 3" xfId="3371" xr:uid="{3CA8DDEF-B294-402F-AD80-AEB88FCFBED1}"/>
    <cellStyle name="Normal 6 6 6 4" xfId="3372" xr:uid="{FD2CFF8C-44F2-4A1F-80BB-DB7F56E3001E}"/>
    <cellStyle name="Normal 6 6 7" xfId="3373" xr:uid="{002CE308-7A53-4689-A893-61ED595F6E94}"/>
    <cellStyle name="Normal 6 6 8" xfId="3374" xr:uid="{D2196C18-4D4C-41EB-959A-CAB3500F1C69}"/>
    <cellStyle name="Normal 6 6 9" xfId="3375" xr:uid="{6929F335-8A32-41C4-B59B-D9CDCC863B10}"/>
    <cellStyle name="Normal 6 7" xfId="127" xr:uid="{CB59EA49-EF38-4279-B7FE-15E934EE4219}"/>
    <cellStyle name="Normal 6 7 2" xfId="344" xr:uid="{9645375A-4EDB-4E19-85D6-43592E0695A9}"/>
    <cellStyle name="Normal 6 7 2 2" xfId="671" xr:uid="{2186D97E-C0A2-4453-AB5E-20525BDCCBE0}"/>
    <cellStyle name="Normal 6 7 2 2 2" xfId="1683" xr:uid="{904C51D3-8A4B-4CC0-BAE6-361A048B474B}"/>
    <cellStyle name="Normal 6 7 2 2 2 2" xfId="1684" xr:uid="{B73CD9CA-32DE-450D-A6D3-2D616D45CC1C}"/>
    <cellStyle name="Normal 6 7 2 2 3" xfId="1685" xr:uid="{EDBBB53B-D9F2-4F5C-BDB9-2DB96EC27136}"/>
    <cellStyle name="Normal 6 7 2 2 4" xfId="3376" xr:uid="{382FAA2F-542A-4656-941F-ECFB35101C31}"/>
    <cellStyle name="Normal 6 7 2 3" xfId="1686" xr:uid="{2378B7C5-C8F8-4AC7-8C7D-88BD7913B47A}"/>
    <cellStyle name="Normal 6 7 2 3 2" xfId="1687" xr:uid="{0DD4D3EC-AB64-4B5F-A91C-40C7215BBB03}"/>
    <cellStyle name="Normal 6 7 2 3 3" xfId="3377" xr:uid="{AD2C6448-879D-43A6-B609-0D088865FDA0}"/>
    <cellStyle name="Normal 6 7 2 3 4" xfId="3378" xr:uid="{D6E23ED3-6CEF-46AA-A9B6-CD5F8F225663}"/>
    <cellStyle name="Normal 6 7 2 4" xfId="1688" xr:uid="{6193C94F-7231-49B0-AC86-98CA29512E3E}"/>
    <cellStyle name="Normal 6 7 2 5" xfId="3379" xr:uid="{E797E188-BE82-4D76-80A9-A94F5F735B15}"/>
    <cellStyle name="Normal 6 7 2 6" xfId="3380" xr:uid="{B91C4E34-1F28-487C-A398-EF271842B945}"/>
    <cellStyle name="Normal 6 7 3" xfId="672" xr:uid="{64DD925E-4AA5-41EB-AC57-E796DC975F9B}"/>
    <cellStyle name="Normal 6 7 3 2" xfId="1689" xr:uid="{4DCAEC4F-F5DC-43F2-9ED1-04ADE7507B74}"/>
    <cellStyle name="Normal 6 7 3 2 2" xfId="1690" xr:uid="{F6C868AA-A5E6-443C-A81A-654C0D2B0624}"/>
    <cellStyle name="Normal 6 7 3 2 3" xfId="3381" xr:uid="{38380A89-5C81-443F-9FA2-9B3F0A934BAD}"/>
    <cellStyle name="Normal 6 7 3 2 4" xfId="3382" xr:uid="{ACBFD5F5-96CD-46F6-BEE5-40A77CE99873}"/>
    <cellStyle name="Normal 6 7 3 3" xfId="1691" xr:uid="{D066AFAF-5BC7-4667-A177-789F11B200FD}"/>
    <cellStyle name="Normal 6 7 3 4" xfId="3383" xr:uid="{4A9EAA07-F3F8-4D64-BEFB-F19A16CBD901}"/>
    <cellStyle name="Normal 6 7 3 5" xfId="3384" xr:uid="{376A839A-4673-4035-B4CB-A394DADCAC47}"/>
    <cellStyle name="Normal 6 7 4" xfId="1692" xr:uid="{D4B6F634-B44E-4DD5-9CED-74B24907A381}"/>
    <cellStyle name="Normal 6 7 4 2" xfId="1693" xr:uid="{C6BB1BC1-F7E1-45F6-8D61-E2FDADD12085}"/>
    <cellStyle name="Normal 6 7 4 3" xfId="3385" xr:uid="{B10C3AD7-6971-45D6-B51E-9E0A9C6602B4}"/>
    <cellStyle name="Normal 6 7 4 4" xfId="3386" xr:uid="{04A92CFD-A1B3-4236-8A97-85D3F2A6F681}"/>
    <cellStyle name="Normal 6 7 5" xfId="1694" xr:uid="{A76F09D8-F169-48AE-BF9C-D6E5CC09ABC8}"/>
    <cellStyle name="Normal 6 7 5 2" xfId="3387" xr:uid="{28D41597-4B68-4A85-95A2-6BD303F4FEC3}"/>
    <cellStyle name="Normal 6 7 5 3" xfId="3388" xr:uid="{8ADE5FE1-E7E8-4555-8945-8609061DA6C2}"/>
    <cellStyle name="Normal 6 7 5 4" xfId="3389" xr:uid="{A0AE13B7-37A7-404F-BF91-34BC65C16B8D}"/>
    <cellStyle name="Normal 6 7 6" xfId="3390" xr:uid="{96DB7A01-6DC7-44FC-9B4A-399DBE13BA43}"/>
    <cellStyle name="Normal 6 7 7" xfId="3391" xr:uid="{58E7F722-72FB-47C1-A48E-FE274A7FF440}"/>
    <cellStyle name="Normal 6 7 8" xfId="3392" xr:uid="{149A8649-2D8E-4284-86B1-0126E9D8E403}"/>
    <cellStyle name="Normal 6 8" xfId="345" xr:uid="{5309A617-6928-41BE-BEAA-1AD89F4DD261}"/>
    <cellStyle name="Normal 6 8 2" xfId="673" xr:uid="{A26BEB24-6D18-47C3-B179-CB740E2A55D7}"/>
    <cellStyle name="Normal 6 8 2 2" xfId="674" xr:uid="{44E38609-FF8A-4118-A59A-F3EA026AD345}"/>
    <cellStyle name="Normal 6 8 2 2 2" xfId="1695" xr:uid="{3E12D0F7-81A7-4512-A141-63B62681D6D8}"/>
    <cellStyle name="Normal 6 8 2 2 3" xfId="3393" xr:uid="{A7F79ECA-1B74-45D1-9141-68E0F29749B0}"/>
    <cellStyle name="Normal 6 8 2 2 4" xfId="3394" xr:uid="{1401CFE1-D0C1-47BC-835B-13A370EF8647}"/>
    <cellStyle name="Normal 6 8 2 3" xfId="1696" xr:uid="{96FD3264-D154-4684-9AF6-DDDFD7137E86}"/>
    <cellStyle name="Normal 6 8 2 4" xfId="3395" xr:uid="{C2E9CF05-8921-440D-8196-254F41EE58CB}"/>
    <cellStyle name="Normal 6 8 2 5" xfId="3396" xr:uid="{30B5BC35-7835-4D34-8CAE-DA4530DB0326}"/>
    <cellStyle name="Normal 6 8 3" xfId="675" xr:uid="{44C95C13-46B8-4159-8F0B-2689E6FA50EC}"/>
    <cellStyle name="Normal 6 8 3 2" xfId="1697" xr:uid="{75E02663-C47D-47DB-AD96-0A22794AA694}"/>
    <cellStyle name="Normal 6 8 3 3" xfId="3397" xr:uid="{90481B98-056A-4E5A-BF0C-56EB024E0381}"/>
    <cellStyle name="Normal 6 8 3 4" xfId="3398" xr:uid="{90A7A0D0-F4D8-410A-A5A2-60C7193F2DBC}"/>
    <cellStyle name="Normal 6 8 4" xfId="1698" xr:uid="{3F7195A6-BF6C-4165-A4F9-8D250D93A855}"/>
    <cellStyle name="Normal 6 8 4 2" xfId="3399" xr:uid="{035E5A8B-5BC9-41FC-97B7-7D56F9D781FE}"/>
    <cellStyle name="Normal 6 8 4 3" xfId="3400" xr:uid="{26FD9ACA-53B5-422E-9044-07EFA42486FA}"/>
    <cellStyle name="Normal 6 8 4 4" xfId="3401" xr:uid="{E4B02AFA-80F6-437C-8DBF-148B3646473A}"/>
    <cellStyle name="Normal 6 8 5" xfId="3402" xr:uid="{1CE6C608-6E92-4FF7-AC90-12997D459992}"/>
    <cellStyle name="Normal 6 8 6" xfId="3403" xr:uid="{43576E04-D24B-4703-A160-CC3D4B4661FA}"/>
    <cellStyle name="Normal 6 8 7" xfId="3404" xr:uid="{BF788045-F692-4649-8D5A-C743B7B11F46}"/>
    <cellStyle name="Normal 6 9" xfId="346" xr:uid="{7B15A5DA-929C-4689-AFA1-CE964C8E2806}"/>
    <cellStyle name="Normal 6 9 2" xfId="676" xr:uid="{51C97370-19A4-456A-BC3D-C6A3DE2438E4}"/>
    <cellStyle name="Normal 6 9 2 2" xfId="1699" xr:uid="{D2ACAB36-7E96-4F62-9884-F727BC3FE276}"/>
    <cellStyle name="Normal 6 9 2 3" xfId="3405" xr:uid="{A8DA3878-8ABD-4B40-9FF3-62120E203270}"/>
    <cellStyle name="Normal 6 9 2 4" xfId="3406" xr:uid="{98D283FA-5838-476A-8F08-9B81D5A9D102}"/>
    <cellStyle name="Normal 6 9 3" xfId="1700" xr:uid="{AADB760C-CA88-4BA1-9112-7E3AD1041BC2}"/>
    <cellStyle name="Normal 6 9 3 2" xfId="3407" xr:uid="{CA33B476-8FBC-4ABA-A895-DBD7E60B803B}"/>
    <cellStyle name="Normal 6 9 3 3" xfId="3408" xr:uid="{A351D1C2-2BFE-4E19-A6DD-4C2C3127D8D7}"/>
    <cellStyle name="Normal 6 9 3 4" xfId="3409" xr:uid="{CF07FD7C-5044-4B7B-9F30-FAD198556D14}"/>
    <cellStyle name="Normal 6 9 4" xfId="3410" xr:uid="{A763B792-C97F-4398-A4BF-1B2B8EB7F214}"/>
    <cellStyle name="Normal 6 9 5" xfId="3411" xr:uid="{C823885D-816A-4FD6-BCB6-08CB5D2A54C3}"/>
    <cellStyle name="Normal 6 9 6" xfId="3412" xr:uid="{8FAF864B-2D92-404D-B12E-25DC69CE4D9C}"/>
    <cellStyle name="Normal 7" xfId="128" xr:uid="{163DE530-117D-4F63-AAD5-131FEA7A67C0}"/>
    <cellStyle name="Normal 7 10" xfId="1701" xr:uid="{D9B923FB-05F0-4347-ABC1-031FB82C690F}"/>
    <cellStyle name="Normal 7 10 2" xfId="3413" xr:uid="{5BF63749-7ADB-4DDE-A2FF-F2BF0396295E}"/>
    <cellStyle name="Normal 7 10 3" xfId="3414" xr:uid="{1D4CB72A-FBAD-4AAB-9324-9CE4970792C0}"/>
    <cellStyle name="Normal 7 10 4" xfId="3415" xr:uid="{0395B91F-8426-4AAE-A970-6884F8BE79A1}"/>
    <cellStyle name="Normal 7 11" xfId="3416" xr:uid="{51BB5F82-5C46-4A55-8110-E846B33A844A}"/>
    <cellStyle name="Normal 7 11 2" xfId="3417" xr:uid="{63A9B398-3C6A-4603-82D3-D1E1F7039F00}"/>
    <cellStyle name="Normal 7 11 3" xfId="3418" xr:uid="{FF73EF30-9DED-4E80-AAEE-360129E93E56}"/>
    <cellStyle name="Normal 7 11 4" xfId="3419" xr:uid="{F60D0A96-5E03-451F-B6FC-37F6AD0F924F}"/>
    <cellStyle name="Normal 7 12" xfId="3420" xr:uid="{0E4358C6-CE1C-4804-8528-5BE2AE4D5D9C}"/>
    <cellStyle name="Normal 7 12 2" xfId="3421" xr:uid="{7583D3BA-8BC1-43D5-A81F-396DC020BC1B}"/>
    <cellStyle name="Normal 7 13" xfId="3422" xr:uid="{6CDD6356-4DA2-4007-A441-6C98B22B773F}"/>
    <cellStyle name="Normal 7 14" xfId="3423" xr:uid="{4EEF0DFD-D086-483D-8C41-DB189F9E516A}"/>
    <cellStyle name="Normal 7 15" xfId="3424" xr:uid="{E64C2680-F318-4726-8596-B534533D482D}"/>
    <cellStyle name="Normal 7 2" xfId="129" xr:uid="{E56AD335-7AFF-4157-8C2E-4331BC050F6A}"/>
    <cellStyle name="Normal 7 2 10" xfId="3425" xr:uid="{B3EB40AC-C38B-4112-8605-9996EBC7EFFE}"/>
    <cellStyle name="Normal 7 2 11" xfId="3426" xr:uid="{6EA0B0BE-93BC-4FD1-B76C-1DEBAB9D5017}"/>
    <cellStyle name="Normal 7 2 2" xfId="130" xr:uid="{F255DFC4-63A9-43ED-A2A9-CE8C4230303C}"/>
    <cellStyle name="Normal 7 2 2 2" xfId="131" xr:uid="{A01499E2-CC76-446C-AC3C-9A5F5A5046F4}"/>
    <cellStyle name="Normal 7 2 2 2 2" xfId="347" xr:uid="{EFA11C64-B8AC-4274-AF44-7E994D8C9243}"/>
    <cellStyle name="Normal 7 2 2 2 2 2" xfId="677" xr:uid="{5EE3812D-EF39-4183-ACBB-8D17345AC4BF}"/>
    <cellStyle name="Normal 7 2 2 2 2 2 2" xfId="678" xr:uid="{CD88C9B4-CABD-4D52-AE54-4F971BD3A6EF}"/>
    <cellStyle name="Normal 7 2 2 2 2 2 2 2" xfId="1702" xr:uid="{B271FC27-05C0-435D-94E3-14C531112335}"/>
    <cellStyle name="Normal 7 2 2 2 2 2 2 2 2" xfId="1703" xr:uid="{A89625F6-D3B0-40F9-918D-4A0FB4B19256}"/>
    <cellStyle name="Normal 7 2 2 2 2 2 2 3" xfId="1704" xr:uid="{29C160B4-95E4-4723-A850-5EE3AE82930B}"/>
    <cellStyle name="Normal 7 2 2 2 2 2 3" xfId="1705" xr:uid="{B08E4305-0807-4BF2-BA0B-D92D989F071C}"/>
    <cellStyle name="Normal 7 2 2 2 2 2 3 2" xfId="1706" xr:uid="{0EED5C59-ABBF-4918-810C-948FE67F941B}"/>
    <cellStyle name="Normal 7 2 2 2 2 2 4" xfId="1707" xr:uid="{2723140F-D4FF-410B-84B1-5111BD39B53A}"/>
    <cellStyle name="Normal 7 2 2 2 2 3" xfId="679" xr:uid="{A93A45F7-B835-461B-B426-5DD934A4D5A9}"/>
    <cellStyle name="Normal 7 2 2 2 2 3 2" xfId="1708" xr:uid="{6AC86D21-9E73-414B-B187-43CBD98FE254}"/>
    <cellStyle name="Normal 7 2 2 2 2 3 2 2" xfId="1709" xr:uid="{968596AD-EC01-4357-9B4D-3B6E4F0FC99C}"/>
    <cellStyle name="Normal 7 2 2 2 2 3 3" xfId="1710" xr:uid="{3112F115-1AB5-44A5-A4E4-AE748621BA6D}"/>
    <cellStyle name="Normal 7 2 2 2 2 3 4" xfId="3427" xr:uid="{469D5749-5756-4D40-BFF4-130520A34A89}"/>
    <cellStyle name="Normal 7 2 2 2 2 4" xfId="1711" xr:uid="{C9EF2E93-3079-4796-B440-55E4041DCAEA}"/>
    <cellStyle name="Normal 7 2 2 2 2 4 2" xfId="1712" xr:uid="{B51C4610-7A88-4FD5-ABB4-3D732D759D04}"/>
    <cellStyle name="Normal 7 2 2 2 2 5" xfId="1713" xr:uid="{F28FEC2B-E5A4-48BD-8A9B-DD55D22A047F}"/>
    <cellStyle name="Normal 7 2 2 2 2 6" xfId="3428" xr:uid="{A9EBDCCE-5396-46E7-80B7-E4B7D28C6140}"/>
    <cellStyle name="Normal 7 2 2 2 3" xfId="348" xr:uid="{7CAFAB21-9CCD-44B1-BE65-9BB1E81DC156}"/>
    <cellStyle name="Normal 7 2 2 2 3 2" xfId="680" xr:uid="{BEC8730D-A53E-4B4D-8EDD-C34E20FFC2E3}"/>
    <cellStyle name="Normal 7 2 2 2 3 2 2" xfId="681" xr:uid="{9E1C82BE-1D57-473E-9AA9-0EC4CADBE0E5}"/>
    <cellStyle name="Normal 7 2 2 2 3 2 2 2" xfId="1714" xr:uid="{5F2ED75A-7115-4793-9D0F-404DE7FE6C15}"/>
    <cellStyle name="Normal 7 2 2 2 3 2 2 2 2" xfId="1715" xr:uid="{2A2BB8A8-B6FF-440A-A02E-CF916B3E792C}"/>
    <cellStyle name="Normal 7 2 2 2 3 2 2 3" xfId="1716" xr:uid="{3EA14758-7E85-4C4C-A94D-752110E91813}"/>
    <cellStyle name="Normal 7 2 2 2 3 2 3" xfId="1717" xr:uid="{2ED2D6DA-9581-4144-895B-73FE16FBAB04}"/>
    <cellStyle name="Normal 7 2 2 2 3 2 3 2" xfId="1718" xr:uid="{00714427-95D2-4DF8-AFA4-F50420963F1E}"/>
    <cellStyle name="Normal 7 2 2 2 3 2 4" xfId="1719" xr:uid="{2FE82DB5-D227-456C-9C00-DA5C3563885C}"/>
    <cellStyle name="Normal 7 2 2 2 3 3" xfId="682" xr:uid="{9BA5D98B-47B0-4525-AD10-13E0B2CDD28B}"/>
    <cellStyle name="Normal 7 2 2 2 3 3 2" xfId="1720" xr:uid="{D30CE06A-C02C-448E-B737-5698395B0D45}"/>
    <cellStyle name="Normal 7 2 2 2 3 3 2 2" xfId="1721" xr:uid="{32F0529F-415A-4D0D-90D4-9D7C9D112A17}"/>
    <cellStyle name="Normal 7 2 2 2 3 3 3" xfId="1722" xr:uid="{A6F64414-96FD-4390-9BF1-B9E44C053A47}"/>
    <cellStyle name="Normal 7 2 2 2 3 4" xfId="1723" xr:uid="{830613F4-0A82-4087-927F-016D411F5432}"/>
    <cellStyle name="Normal 7 2 2 2 3 4 2" xfId="1724" xr:uid="{1B805770-9B17-45C4-8FB7-8D584A58AD5E}"/>
    <cellStyle name="Normal 7 2 2 2 3 5" xfId="1725" xr:uid="{EC4DA680-A9A5-4819-B674-3AF3AC0BA0A9}"/>
    <cellStyle name="Normal 7 2 2 2 4" xfId="683" xr:uid="{7A0B38B0-9878-4A5B-9C27-C547E5C0FEB3}"/>
    <cellStyle name="Normal 7 2 2 2 4 2" xfId="684" xr:uid="{6AF832F5-CE9E-4579-AF1E-887537E3457C}"/>
    <cellStyle name="Normal 7 2 2 2 4 2 2" xfId="1726" xr:uid="{06FC4D10-52C5-4D9D-9010-0F334B23371B}"/>
    <cellStyle name="Normal 7 2 2 2 4 2 2 2" xfId="1727" xr:uid="{15C383A3-02A1-47D6-BA4B-4570F6424396}"/>
    <cellStyle name="Normal 7 2 2 2 4 2 3" xfId="1728" xr:uid="{861E1E1A-C2EC-4C31-BEB9-260F1EF281BA}"/>
    <cellStyle name="Normal 7 2 2 2 4 3" xfId="1729" xr:uid="{3A9DE35C-5A57-4CB1-8E9D-9531672EFBDE}"/>
    <cellStyle name="Normal 7 2 2 2 4 3 2" xfId="1730" xr:uid="{0C823AD0-2517-4D49-A960-63EBBDC2C2B8}"/>
    <cellStyle name="Normal 7 2 2 2 4 4" xfId="1731" xr:uid="{9B078ED2-E72C-4997-A923-3A4A069EAEC1}"/>
    <cellStyle name="Normal 7 2 2 2 5" xfId="685" xr:uid="{33EF4CF5-E3FC-4682-8C77-A841C5304030}"/>
    <cellStyle name="Normal 7 2 2 2 5 2" xfId="1732" xr:uid="{AF452B2C-9CF9-4D70-8D5C-0B9FA55403C9}"/>
    <cellStyle name="Normal 7 2 2 2 5 2 2" xfId="1733" xr:uid="{B99559BC-6628-40F6-BD09-959F100BBB87}"/>
    <cellStyle name="Normal 7 2 2 2 5 3" xfId="1734" xr:uid="{C47A7DE6-C8A1-4EED-BE4C-CFF7AF209263}"/>
    <cellStyle name="Normal 7 2 2 2 5 4" xfId="3429" xr:uid="{B4CEFB2D-73D5-49B2-948C-12E12B0D09F5}"/>
    <cellStyle name="Normal 7 2 2 2 6" xfId="1735" xr:uid="{D8DE91B9-76CF-422D-A615-7C31B42CB9DF}"/>
    <cellStyle name="Normal 7 2 2 2 6 2" xfId="1736" xr:uid="{14B7CFEA-DF23-400F-A526-4E81252E8E15}"/>
    <cellStyle name="Normal 7 2 2 2 7" xfId="1737" xr:uid="{BD972491-C87B-4752-BF25-8AD1A58E6D9E}"/>
    <cellStyle name="Normal 7 2 2 2 8" xfId="3430" xr:uid="{3D2A4E20-BAAF-42F8-BE04-C2CC1A2BC805}"/>
    <cellStyle name="Normal 7 2 2 3" xfId="349" xr:uid="{F92A34B7-FC4A-46D7-91DE-B6562C648100}"/>
    <cellStyle name="Normal 7 2 2 3 2" xfId="686" xr:uid="{6C0DCCD1-274E-4C5C-BD6E-D095B2789D41}"/>
    <cellStyle name="Normal 7 2 2 3 2 2" xfId="687" xr:uid="{3F8CD858-223F-4558-8149-F2007CD0C23C}"/>
    <cellStyle name="Normal 7 2 2 3 2 2 2" xfId="1738" xr:uid="{53129FB4-BAFD-40C3-A6F8-508CED4B9875}"/>
    <cellStyle name="Normal 7 2 2 3 2 2 2 2" xfId="1739" xr:uid="{FDB3CF47-08F9-4B37-A8AE-474707C64EEF}"/>
    <cellStyle name="Normal 7 2 2 3 2 2 3" xfId="1740" xr:uid="{ACC24565-BE3B-437F-BA72-EE9F4FA283D8}"/>
    <cellStyle name="Normal 7 2 2 3 2 3" xfId="1741" xr:uid="{DBB58A21-FAC6-4F2E-A011-5A7EB900972A}"/>
    <cellStyle name="Normal 7 2 2 3 2 3 2" xfId="1742" xr:uid="{B96A8E22-998C-4F2F-A7E8-D49C7EE06F5C}"/>
    <cellStyle name="Normal 7 2 2 3 2 4" xfId="1743" xr:uid="{33C4B707-9CF1-4951-A026-1A1F446D7BAD}"/>
    <cellStyle name="Normal 7 2 2 3 3" xfId="688" xr:uid="{15E711B7-E20E-4F9B-8869-46CDF50C2977}"/>
    <cellStyle name="Normal 7 2 2 3 3 2" xfId="1744" xr:uid="{41D4EBA7-BC4E-42D4-8696-0A031E4A0250}"/>
    <cellStyle name="Normal 7 2 2 3 3 2 2" xfId="1745" xr:uid="{5E897747-7DBC-40EA-9AAD-3672B10C5A31}"/>
    <cellStyle name="Normal 7 2 2 3 3 3" xfId="1746" xr:uid="{024B3779-82FC-4E52-8F2B-CA97CD07289D}"/>
    <cellStyle name="Normal 7 2 2 3 3 4" xfId="3431" xr:uid="{8718F621-8EE4-49D6-9265-0113373770AC}"/>
    <cellStyle name="Normal 7 2 2 3 4" xfId="1747" xr:uid="{69D31205-7F3D-4CD4-A241-0413A7C4A698}"/>
    <cellStyle name="Normal 7 2 2 3 4 2" xfId="1748" xr:uid="{30A1E761-C8DC-4665-A0EA-D2D57B9B3D85}"/>
    <cellStyle name="Normal 7 2 2 3 5" xfId="1749" xr:uid="{FF634105-8BEE-4EB8-AE62-6FF6EDAC5117}"/>
    <cellStyle name="Normal 7 2 2 3 6" xfId="3432" xr:uid="{9B2BCA57-54A4-43B9-811B-BF00DF808B03}"/>
    <cellStyle name="Normal 7 2 2 4" xfId="350" xr:uid="{1486F1CE-FD24-4541-9BF1-AEDBABE41AAB}"/>
    <cellStyle name="Normal 7 2 2 4 2" xfId="689" xr:uid="{52F452E9-8E6D-445C-BD0B-2CFD6388C59F}"/>
    <cellStyle name="Normal 7 2 2 4 2 2" xfId="690" xr:uid="{E3113FBB-FEA4-476B-BA76-002406077027}"/>
    <cellStyle name="Normal 7 2 2 4 2 2 2" xfId="1750" xr:uid="{3B298EA7-04C4-42A5-83A7-3B87D2E44992}"/>
    <cellStyle name="Normal 7 2 2 4 2 2 2 2" xfId="1751" xr:uid="{A581BF9D-C0C1-4470-AB3E-8A9C8F608B44}"/>
    <cellStyle name="Normal 7 2 2 4 2 2 3" xfId="1752" xr:uid="{801EDBF7-1858-407C-9E81-EB1EAA77928B}"/>
    <cellStyle name="Normal 7 2 2 4 2 3" xfId="1753" xr:uid="{3A1284B3-9B3A-4E1F-BE6D-AA61B1293FF6}"/>
    <cellStyle name="Normal 7 2 2 4 2 3 2" xfId="1754" xr:uid="{CA6AE254-0C16-4E5C-BF07-79ABDEAC2C90}"/>
    <cellStyle name="Normal 7 2 2 4 2 4" xfId="1755" xr:uid="{5F15909D-B33B-4A3D-9E7B-88AF4153EC4F}"/>
    <cellStyle name="Normal 7 2 2 4 3" xfId="691" xr:uid="{6FC0102B-2486-4612-8E90-E0F930FB5709}"/>
    <cellStyle name="Normal 7 2 2 4 3 2" xfId="1756" xr:uid="{7938EC0E-E062-40E9-B0B2-CEF9A97AE3CA}"/>
    <cellStyle name="Normal 7 2 2 4 3 2 2" xfId="1757" xr:uid="{E811F66E-5DD7-409E-B973-0FC7B5A1F3D5}"/>
    <cellStyle name="Normal 7 2 2 4 3 3" xfId="1758" xr:uid="{192E3EEE-48CE-4757-90B0-F8113BC7A6D3}"/>
    <cellStyle name="Normal 7 2 2 4 4" xfId="1759" xr:uid="{61E1A01A-998C-45C5-9E29-E842D33A34E2}"/>
    <cellStyle name="Normal 7 2 2 4 4 2" xfId="1760" xr:uid="{85CD880D-D1CF-4AB3-A1F0-75E60470C0A9}"/>
    <cellStyle name="Normal 7 2 2 4 5" xfId="1761" xr:uid="{17D86BB2-EECB-4314-BE1A-CE240F668EC2}"/>
    <cellStyle name="Normal 7 2 2 5" xfId="351" xr:uid="{4B21F68F-D478-41C8-8816-9E3F3B0EE243}"/>
    <cellStyle name="Normal 7 2 2 5 2" xfId="692" xr:uid="{A237AABC-15E2-4DF7-953A-465E21AB996A}"/>
    <cellStyle name="Normal 7 2 2 5 2 2" xfId="1762" xr:uid="{AA224A97-40C3-41E2-A10C-EC2C994000E9}"/>
    <cellStyle name="Normal 7 2 2 5 2 2 2" xfId="1763" xr:uid="{565B5A3E-3844-4966-930F-DFCDB36BD843}"/>
    <cellStyle name="Normal 7 2 2 5 2 3" xfId="1764" xr:uid="{CCCEF171-7AD7-4140-AF05-0415A1305E32}"/>
    <cellStyle name="Normal 7 2 2 5 3" xfId="1765" xr:uid="{55E91199-D2D8-4160-ADF3-9191C6440DD3}"/>
    <cellStyle name="Normal 7 2 2 5 3 2" xfId="1766" xr:uid="{30166182-E592-479D-BF7B-D3033A9880F0}"/>
    <cellStyle name="Normal 7 2 2 5 4" xfId="1767" xr:uid="{C66C055F-34D3-43E1-823D-09D50BCED4D0}"/>
    <cellStyle name="Normal 7 2 2 6" xfId="693" xr:uid="{85AD5682-E02C-43DC-B3C2-0819E471AC02}"/>
    <cellStyle name="Normal 7 2 2 6 2" xfId="1768" xr:uid="{110A4D9B-3953-4BDE-8A96-6319B5446E61}"/>
    <cellStyle name="Normal 7 2 2 6 2 2" xfId="1769" xr:uid="{73C488E8-C9FA-4E2E-B48B-E1359F519CEF}"/>
    <cellStyle name="Normal 7 2 2 6 3" xfId="1770" xr:uid="{BE8B4062-8E95-4008-A91D-9AD57C00B7A2}"/>
    <cellStyle name="Normal 7 2 2 6 4" xfId="3433" xr:uid="{24E17C20-EF26-4089-BEEC-20AA1289E43C}"/>
    <cellStyle name="Normal 7 2 2 7" xfId="1771" xr:uid="{914ABA6D-9DB7-41C8-BE28-BA31EADF7645}"/>
    <cellStyle name="Normal 7 2 2 7 2" xfId="1772" xr:uid="{84D408DE-D32C-415D-A6D9-A374338C36C8}"/>
    <cellStyle name="Normal 7 2 2 8" xfId="1773" xr:uid="{A7373F9E-95AF-4401-A397-43DA036827C1}"/>
    <cellStyle name="Normal 7 2 2 9" xfId="3434" xr:uid="{12A996CC-8F3B-4392-8830-4D8A65A3C1E2}"/>
    <cellStyle name="Normal 7 2 3" xfId="132" xr:uid="{8E07C659-9111-451C-873D-E1EFD11DF174}"/>
    <cellStyle name="Normal 7 2 3 2" xfId="133" xr:uid="{DF96AA63-610C-4D91-B481-FF47DE57DE70}"/>
    <cellStyle name="Normal 7 2 3 2 2" xfId="694" xr:uid="{7E49BED4-530E-4924-A9E3-B6C88C724479}"/>
    <cellStyle name="Normal 7 2 3 2 2 2" xfId="695" xr:uid="{13827C5F-75D5-40B0-9E68-ABBB19FB9ED6}"/>
    <cellStyle name="Normal 7 2 3 2 2 2 2" xfId="1774" xr:uid="{EC62CFAE-A058-435A-8021-AA02F22A8485}"/>
    <cellStyle name="Normal 7 2 3 2 2 2 2 2" xfId="1775" xr:uid="{F0C78BB0-46ED-4F8C-9788-F161E3C5160B}"/>
    <cellStyle name="Normal 7 2 3 2 2 2 3" xfId="1776" xr:uid="{B6303630-42B6-47A7-8BAD-127D384E7422}"/>
    <cellStyle name="Normal 7 2 3 2 2 3" xfId="1777" xr:uid="{C7471ACC-E3BF-4B50-951A-BDBD1FC9655B}"/>
    <cellStyle name="Normal 7 2 3 2 2 3 2" xfId="1778" xr:uid="{DDB17B6A-2716-4E86-AAF1-063B15042541}"/>
    <cellStyle name="Normal 7 2 3 2 2 4" xfId="1779" xr:uid="{57467E24-8B19-43D2-814B-EF9E05038D9A}"/>
    <cellStyle name="Normal 7 2 3 2 3" xfId="696" xr:uid="{34549273-C0D8-47C8-A386-9E3ECBF05B3D}"/>
    <cellStyle name="Normal 7 2 3 2 3 2" xfId="1780" xr:uid="{17BD458C-AE35-4B84-8EC2-20B559F2A738}"/>
    <cellStyle name="Normal 7 2 3 2 3 2 2" xfId="1781" xr:uid="{CCF9CD26-9C3B-44E5-A6DC-82FA069FDCEC}"/>
    <cellStyle name="Normal 7 2 3 2 3 3" xfId="1782" xr:uid="{2069AF16-40AC-41FF-89A8-4379C0DF6214}"/>
    <cellStyle name="Normal 7 2 3 2 3 4" xfId="3435" xr:uid="{7CFCE330-65B2-4DE4-B9E8-9AEB3F06DF87}"/>
    <cellStyle name="Normal 7 2 3 2 4" xfId="1783" xr:uid="{A5B82FDE-FBAE-464C-B5CB-C37DD2018C58}"/>
    <cellStyle name="Normal 7 2 3 2 4 2" xfId="1784" xr:uid="{71CFAF78-EC41-4F78-B889-8ECB81E622D6}"/>
    <cellStyle name="Normal 7 2 3 2 5" xfId="1785" xr:uid="{FB091065-A551-47ED-920F-A0BD053D3E38}"/>
    <cellStyle name="Normal 7 2 3 2 6" xfId="3436" xr:uid="{9AC905A7-B0BA-4310-A17A-DD7EDCB7C17D}"/>
    <cellStyle name="Normal 7 2 3 3" xfId="352" xr:uid="{8685360D-DFBA-44CE-B123-0D5A81397F72}"/>
    <cellStyle name="Normal 7 2 3 3 2" xfId="697" xr:uid="{FA112207-8673-4415-8900-B49FDECDB875}"/>
    <cellStyle name="Normal 7 2 3 3 2 2" xfId="698" xr:uid="{3EC7EC19-D8E6-41C6-9CEC-53F25AD8439E}"/>
    <cellStyle name="Normal 7 2 3 3 2 2 2" xfId="1786" xr:uid="{E362DB86-556D-45FB-B66A-9A5E89E64A77}"/>
    <cellStyle name="Normal 7 2 3 3 2 2 2 2" xfId="1787" xr:uid="{00FACA01-22CE-403D-BDC8-37BD022AE06C}"/>
    <cellStyle name="Normal 7 2 3 3 2 2 3" xfId="1788" xr:uid="{4710BC99-4EFE-4CB4-9ADD-C0EB6E26D8D7}"/>
    <cellStyle name="Normal 7 2 3 3 2 3" xfId="1789" xr:uid="{7027700F-BD4E-49A8-9367-ED11A4FE079A}"/>
    <cellStyle name="Normal 7 2 3 3 2 3 2" xfId="1790" xr:uid="{53DC2325-122A-413C-9FF5-3091F0054E8D}"/>
    <cellStyle name="Normal 7 2 3 3 2 4" xfId="1791" xr:uid="{C5A11689-6C2E-4B41-89C2-86DAFA18D77C}"/>
    <cellStyle name="Normal 7 2 3 3 3" xfId="699" xr:uid="{0E1458C6-2575-4CE7-9D7F-B62CA73795AB}"/>
    <cellStyle name="Normal 7 2 3 3 3 2" xfId="1792" xr:uid="{D9E74957-92E3-461C-928F-D873E764CA89}"/>
    <cellStyle name="Normal 7 2 3 3 3 2 2" xfId="1793" xr:uid="{9208B1CD-CB89-4C19-ABFC-E11C16B014B3}"/>
    <cellStyle name="Normal 7 2 3 3 3 3" xfId="1794" xr:uid="{DA4E998C-2575-4128-AC74-95D8798DBEC4}"/>
    <cellStyle name="Normal 7 2 3 3 4" xfId="1795" xr:uid="{8DB14302-C8BC-412C-906F-65287C852CA9}"/>
    <cellStyle name="Normal 7 2 3 3 4 2" xfId="1796" xr:uid="{D74E2D16-D75D-4F2F-B0EE-4107DF8D26C4}"/>
    <cellStyle name="Normal 7 2 3 3 5" xfId="1797" xr:uid="{C3C29E1D-2938-440B-81F3-F14D63603FB1}"/>
    <cellStyle name="Normal 7 2 3 4" xfId="353" xr:uid="{3DD9CCCE-B12B-4764-87B5-E2F01A074744}"/>
    <cellStyle name="Normal 7 2 3 4 2" xfId="700" xr:uid="{8DFDDBF3-546A-4673-8B42-1F6F0C0EED2F}"/>
    <cellStyle name="Normal 7 2 3 4 2 2" xfId="1798" xr:uid="{8743F136-6D99-4A96-A51C-70BB2412AD92}"/>
    <cellStyle name="Normal 7 2 3 4 2 2 2" xfId="1799" xr:uid="{7287BCB9-A035-49EF-B003-DAE2A7AD3CDC}"/>
    <cellStyle name="Normal 7 2 3 4 2 3" xfId="1800" xr:uid="{B1D9DA35-DC16-4F7D-85E1-65E23C762857}"/>
    <cellStyle name="Normal 7 2 3 4 3" xfId="1801" xr:uid="{79714CD7-0F20-4861-B2B7-DCAF5C49737E}"/>
    <cellStyle name="Normal 7 2 3 4 3 2" xfId="1802" xr:uid="{D9B74B4B-F3CE-4518-97E4-05DAAAF8CF56}"/>
    <cellStyle name="Normal 7 2 3 4 4" xfId="1803" xr:uid="{C9DB5434-3E5C-4F30-B69F-ECA63E60A90F}"/>
    <cellStyle name="Normal 7 2 3 5" xfId="701" xr:uid="{D19BC5AF-36FC-43D4-8A7E-1A8C40FBCB53}"/>
    <cellStyle name="Normal 7 2 3 5 2" xfId="1804" xr:uid="{321D6C74-8BE8-4943-B7C5-48A57283BA4F}"/>
    <cellStyle name="Normal 7 2 3 5 2 2" xfId="1805" xr:uid="{9D7BFDFE-C8A9-4214-97B0-0AFE76BFC4DA}"/>
    <cellStyle name="Normal 7 2 3 5 3" xfId="1806" xr:uid="{10D70DD0-5383-478B-8A75-71982B47C923}"/>
    <cellStyle name="Normal 7 2 3 5 4" xfId="3437" xr:uid="{CB1ADB45-8AB2-4AA7-9366-9BA027C328E5}"/>
    <cellStyle name="Normal 7 2 3 6" xfId="1807" xr:uid="{EB2F458B-A7A1-4227-9C92-288477EB3ABC}"/>
    <cellStyle name="Normal 7 2 3 6 2" xfId="1808" xr:uid="{AAA51464-262F-4A74-8750-88A02133B5DC}"/>
    <cellStyle name="Normal 7 2 3 7" xfId="1809" xr:uid="{E95C47E0-E97E-46CE-A312-2D4C7B7B7294}"/>
    <cellStyle name="Normal 7 2 3 8" xfId="3438" xr:uid="{F58A66C2-C349-436A-81B6-5F275F9DD72A}"/>
    <cellStyle name="Normal 7 2 4" xfId="134" xr:uid="{0A96CD48-A974-4AC3-AC63-90B361730635}"/>
    <cellStyle name="Normal 7 2 4 2" xfId="448" xr:uid="{57E3082A-D967-46A4-B06C-9D7734F7CB86}"/>
    <cellStyle name="Normal 7 2 4 2 2" xfId="702" xr:uid="{915F2CDF-D607-4DD3-8DCE-7F1063FD8FA7}"/>
    <cellStyle name="Normal 7 2 4 2 2 2" xfId="1810" xr:uid="{D4693E43-BE1D-4315-AFE7-32B53611D2BE}"/>
    <cellStyle name="Normal 7 2 4 2 2 2 2" xfId="1811" xr:uid="{0F2F4D82-899E-4CAF-B344-B1D40163669B}"/>
    <cellStyle name="Normal 7 2 4 2 2 3" xfId="1812" xr:uid="{F6A4AFEF-E3E2-4729-B7AA-2EABBDDD3C89}"/>
    <cellStyle name="Normal 7 2 4 2 2 4" xfId="3439" xr:uid="{6E94BBBB-D33E-465A-9F36-5FA0CAB123C1}"/>
    <cellStyle name="Normal 7 2 4 2 3" xfId="1813" xr:uid="{C6105C68-07C0-4E61-8EFA-73E47997499F}"/>
    <cellStyle name="Normal 7 2 4 2 3 2" xfId="1814" xr:uid="{1ABCE189-5E7A-4BE1-8D4D-9D8A4BEBC70F}"/>
    <cellStyle name="Normal 7 2 4 2 4" xfId="1815" xr:uid="{C2FCFDA9-2AF2-4F95-B5AF-A4B3057B1B54}"/>
    <cellStyle name="Normal 7 2 4 2 5" xfId="3440" xr:uid="{3AA8D442-E223-430F-AFC3-880C3D489BE8}"/>
    <cellStyle name="Normal 7 2 4 3" xfId="703" xr:uid="{8555B1F5-478C-48EE-9FCA-50EBAFAFBB84}"/>
    <cellStyle name="Normal 7 2 4 3 2" xfId="1816" xr:uid="{8544EC4D-1175-4915-B7A4-FBBF476235F5}"/>
    <cellStyle name="Normal 7 2 4 3 2 2" xfId="1817" xr:uid="{4A94964E-482B-4E85-9BF3-E40D0388CE2A}"/>
    <cellStyle name="Normal 7 2 4 3 3" xfId="1818" xr:uid="{E174B6B5-8B6C-4CCB-921F-F098EBAA2CCA}"/>
    <cellStyle name="Normal 7 2 4 3 4" xfId="3441" xr:uid="{6B4EE016-2F60-4533-B579-5FC7A2DCFBA2}"/>
    <cellStyle name="Normal 7 2 4 4" xfId="1819" xr:uid="{3BEEDBF1-B408-444A-97D7-43BFB9F04460}"/>
    <cellStyle name="Normal 7 2 4 4 2" xfId="1820" xr:uid="{46E9CD73-F47B-4FBF-8024-01F84249FE7D}"/>
    <cellStyle name="Normal 7 2 4 4 3" xfId="3442" xr:uid="{B3E2DB9F-2D2B-4470-AD22-0C345EE958FD}"/>
    <cellStyle name="Normal 7 2 4 4 4" xfId="3443" xr:uid="{F924C104-5483-47DF-A683-80815B9C996B}"/>
    <cellStyle name="Normal 7 2 4 5" xfId="1821" xr:uid="{77414058-5A41-4ECA-8902-693356D19D02}"/>
    <cellStyle name="Normal 7 2 4 6" xfId="3444" xr:uid="{482672C2-F85E-4748-82B8-51969787F1C2}"/>
    <cellStyle name="Normal 7 2 4 7" xfId="3445" xr:uid="{57A8312A-656E-47CA-841C-9381CF58F3DB}"/>
    <cellStyle name="Normal 7 2 5" xfId="354" xr:uid="{F4156F9F-A2D8-4712-8EBB-F44D8FA0D808}"/>
    <cellStyle name="Normal 7 2 5 2" xfId="704" xr:uid="{47A0C869-4ED2-4FA5-A4C0-6600633E671E}"/>
    <cellStyle name="Normal 7 2 5 2 2" xfId="705" xr:uid="{B9E2EC75-981B-446F-9841-0BA688A60668}"/>
    <cellStyle name="Normal 7 2 5 2 2 2" xfId="1822" xr:uid="{313FE75B-2C7A-4DA1-8DE9-C2966EAA0F40}"/>
    <cellStyle name="Normal 7 2 5 2 2 2 2" xfId="1823" xr:uid="{246BD58C-04DA-4734-B099-016CEA273ACC}"/>
    <cellStyle name="Normal 7 2 5 2 2 3" xfId="1824" xr:uid="{9A00947C-C026-4AB6-BD9C-88CC134B951F}"/>
    <cellStyle name="Normal 7 2 5 2 3" xfId="1825" xr:uid="{286465C3-8E55-426A-8C33-E9B7FF1D43CD}"/>
    <cellStyle name="Normal 7 2 5 2 3 2" xfId="1826" xr:uid="{29A2A422-2D73-413F-90DE-B63F232AC27F}"/>
    <cellStyle name="Normal 7 2 5 2 4" xfId="1827" xr:uid="{B8256E89-8A5F-4846-BFF4-C2DD481A1218}"/>
    <cellStyle name="Normal 7 2 5 3" xfId="706" xr:uid="{916EF8DC-B09A-4BCB-BF16-8303ED2C2A89}"/>
    <cellStyle name="Normal 7 2 5 3 2" xfId="1828" xr:uid="{6B2CF8E3-5591-4EA9-894B-51FDBC47916A}"/>
    <cellStyle name="Normal 7 2 5 3 2 2" xfId="1829" xr:uid="{207F1563-21E6-42BB-94E7-A4C9770B2281}"/>
    <cellStyle name="Normal 7 2 5 3 3" xfId="1830" xr:uid="{FF10C9DC-55E7-4697-9C61-E41EBC2DBF99}"/>
    <cellStyle name="Normal 7 2 5 3 4" xfId="3446" xr:uid="{B4916066-AF4B-407F-A393-607522CA013B}"/>
    <cellStyle name="Normal 7 2 5 4" xfId="1831" xr:uid="{F7378E7B-D5A0-4C2E-BC04-C58A842D9207}"/>
    <cellStyle name="Normal 7 2 5 4 2" xfId="1832" xr:uid="{66CF1E1C-0AE4-41B3-AF9F-8FCA115B5EA8}"/>
    <cellStyle name="Normal 7 2 5 5" xfId="1833" xr:uid="{9B39BFE3-8176-4D63-90C6-3E5ED508B418}"/>
    <cellStyle name="Normal 7 2 5 6" xfId="3447" xr:uid="{0E6F69A8-133D-49FB-A99B-432FE87BF134}"/>
    <cellStyle name="Normal 7 2 6" xfId="355" xr:uid="{5621BAC7-5DDC-40F1-B7D7-D409D8F5E7B2}"/>
    <cellStyle name="Normal 7 2 6 2" xfId="707" xr:uid="{8182A355-F2D3-41EE-94C1-73DE8BB44225}"/>
    <cellStyle name="Normal 7 2 6 2 2" xfId="1834" xr:uid="{85686646-3C0D-40BD-9476-979BDDC7C7D0}"/>
    <cellStyle name="Normal 7 2 6 2 2 2" xfId="1835" xr:uid="{4B977DDF-D59F-4BB5-9535-C2000471A76A}"/>
    <cellStyle name="Normal 7 2 6 2 3" xfId="1836" xr:uid="{EDD14BD9-7B26-435E-B320-5366977EF19E}"/>
    <cellStyle name="Normal 7 2 6 2 4" xfId="3448" xr:uid="{D1EA7552-C4C0-4CE8-A727-FA4B5CDC0BB3}"/>
    <cellStyle name="Normal 7 2 6 3" xfId="1837" xr:uid="{24ACF95F-E204-4B3A-9272-C6AF17A95A62}"/>
    <cellStyle name="Normal 7 2 6 3 2" xfId="1838" xr:uid="{3BC56922-F2E1-4EC5-A598-275C9AE99707}"/>
    <cellStyle name="Normal 7 2 6 4" xfId="1839" xr:uid="{84D4194B-DB30-40A7-8F93-2FEEA456CA50}"/>
    <cellStyle name="Normal 7 2 6 5" xfId="3449" xr:uid="{74923F80-ED7C-483F-A3C0-8FB0307DF657}"/>
    <cellStyle name="Normal 7 2 7" xfId="708" xr:uid="{AE7A8588-85C8-414B-AC2C-07BF6B9D4523}"/>
    <cellStyle name="Normal 7 2 7 2" xfId="1840" xr:uid="{3B6A3351-F9C0-43CA-A58B-13E361B1C7F4}"/>
    <cellStyle name="Normal 7 2 7 2 2" xfId="1841" xr:uid="{78F1C5ED-E9CF-4A7C-8391-5446DAF79ABB}"/>
    <cellStyle name="Normal 7 2 7 2 3" xfId="4409" xr:uid="{440D57D8-92A1-4D24-A335-D5EA222C59D9}"/>
    <cellStyle name="Normal 7 2 7 3" xfId="1842" xr:uid="{2B1C5F5E-E76D-4983-85DF-228EE5EFE1FB}"/>
    <cellStyle name="Normal 7 2 7 4" xfId="3450" xr:uid="{BD88EE27-49DE-402B-8C5D-90A2FB81FA0A}"/>
    <cellStyle name="Normal 7 2 7 4 2" xfId="4579" xr:uid="{CEDD6D25-2B25-46E0-B5C7-58E30517A964}"/>
    <cellStyle name="Normal 7 2 7 4 3" xfId="4686" xr:uid="{E87A794F-E912-4E09-89EA-75A8BAA21A19}"/>
    <cellStyle name="Normal 7 2 7 4 4" xfId="4608" xr:uid="{407FB6FF-C314-491A-A557-89D15BA15EC0}"/>
    <cellStyle name="Normal 7 2 8" xfId="1843" xr:uid="{7A7FCEA7-0626-45D0-8702-F84CB1CA8559}"/>
    <cellStyle name="Normal 7 2 8 2" xfId="1844" xr:uid="{22F3C225-A772-4653-948D-FCE6FA99F4CE}"/>
    <cellStyle name="Normal 7 2 8 3" xfId="3451" xr:uid="{A990E4E7-3468-4DF9-B253-2629D0977F41}"/>
    <cellStyle name="Normal 7 2 8 4" xfId="3452" xr:uid="{6504F56F-FBA2-42E5-9E81-F27ECE786B28}"/>
    <cellStyle name="Normal 7 2 9" xfId="1845" xr:uid="{28230E52-D9BB-4681-A82B-237FDAB245CF}"/>
    <cellStyle name="Normal 7 3" xfId="135" xr:uid="{8D9BAC74-ED8C-4FBE-AC98-ACCAFEF7CB77}"/>
    <cellStyle name="Normal 7 3 10" xfId="3453" xr:uid="{A5F50C7F-1218-40D2-A02E-FC52B20432BC}"/>
    <cellStyle name="Normal 7 3 11" xfId="3454" xr:uid="{4610460E-3A0B-4332-9371-166B61410F3C}"/>
    <cellStyle name="Normal 7 3 2" xfId="136" xr:uid="{44483260-1A4A-4009-8D3D-FA2233F75E7C}"/>
    <cellStyle name="Normal 7 3 2 2" xfId="137" xr:uid="{CC77B0D5-0B89-4099-9B58-18FF1587D841}"/>
    <cellStyle name="Normal 7 3 2 2 2" xfId="356" xr:uid="{88256B1C-1A29-4E2D-AFB1-EDE8FC1307E8}"/>
    <cellStyle name="Normal 7 3 2 2 2 2" xfId="709" xr:uid="{96A22DBF-83A5-4523-8046-F9CAA380456A}"/>
    <cellStyle name="Normal 7 3 2 2 2 2 2" xfId="1846" xr:uid="{8FBB33FA-E823-4E3A-A1B1-68E7B8537D53}"/>
    <cellStyle name="Normal 7 3 2 2 2 2 2 2" xfId="1847" xr:uid="{933A809E-D003-4C66-AD71-D04EA0BBDEAE}"/>
    <cellStyle name="Normal 7 3 2 2 2 2 3" xfId="1848" xr:uid="{E6A65DA9-FDA9-4A72-90AD-3C3A91305333}"/>
    <cellStyle name="Normal 7 3 2 2 2 2 4" xfId="3455" xr:uid="{5C6DC0BC-7C64-4C1D-A8C1-35B6F40F45EA}"/>
    <cellStyle name="Normal 7 3 2 2 2 3" xfId="1849" xr:uid="{041C23BC-27A4-4CE3-BDEA-7885121A0A0A}"/>
    <cellStyle name="Normal 7 3 2 2 2 3 2" xfId="1850" xr:uid="{918D3CE0-6938-4238-B5AC-6DD7C3229088}"/>
    <cellStyle name="Normal 7 3 2 2 2 3 3" xfId="3456" xr:uid="{F1D2C0F0-9A75-49A7-855A-8AEABE6C2463}"/>
    <cellStyle name="Normal 7 3 2 2 2 3 4" xfId="3457" xr:uid="{B17FAB69-1E0D-4B88-89D1-3C871CED8775}"/>
    <cellStyle name="Normal 7 3 2 2 2 4" xfId="1851" xr:uid="{76B84A39-28F6-46B6-9277-51D971872B0B}"/>
    <cellStyle name="Normal 7 3 2 2 2 5" xfId="3458" xr:uid="{C1F21842-8614-4F39-BF1C-687249627503}"/>
    <cellStyle name="Normal 7 3 2 2 2 6" xfId="3459" xr:uid="{79F05BAF-983F-4FA1-8017-DEAD4D60B942}"/>
    <cellStyle name="Normal 7 3 2 2 3" xfId="710" xr:uid="{C692D03F-D6C9-423C-8F30-99CF666AD35F}"/>
    <cellStyle name="Normal 7 3 2 2 3 2" xfId="1852" xr:uid="{2448FDBD-60E2-4156-ABE4-0C82B1C1A10D}"/>
    <cellStyle name="Normal 7 3 2 2 3 2 2" xfId="1853" xr:uid="{07B97004-31E8-4C2C-94E9-16C1F99771E0}"/>
    <cellStyle name="Normal 7 3 2 2 3 2 3" xfId="3460" xr:uid="{1B7BE60A-4F29-4F4B-9A91-192A90E8AC30}"/>
    <cellStyle name="Normal 7 3 2 2 3 2 4" xfId="3461" xr:uid="{733DE8CE-9487-458C-B69F-D37ADF15D7D2}"/>
    <cellStyle name="Normal 7 3 2 2 3 3" xfId="1854" xr:uid="{C8E4FB30-92A4-4BC1-B0ED-9EE629253E50}"/>
    <cellStyle name="Normal 7 3 2 2 3 4" xfId="3462" xr:uid="{BE9C1E68-C735-4CDB-8FF9-3D6C60337385}"/>
    <cellStyle name="Normal 7 3 2 2 3 5" xfId="3463" xr:uid="{5B54D895-4054-4E67-BDE3-841C27A3C848}"/>
    <cellStyle name="Normal 7 3 2 2 4" xfId="1855" xr:uid="{1CA7AFEB-5CF2-473C-AC27-F9E169D4E729}"/>
    <cellStyle name="Normal 7 3 2 2 4 2" xfId="1856" xr:uid="{5C71EAEF-5980-4AF2-8E0E-0A96A69D39BF}"/>
    <cellStyle name="Normal 7 3 2 2 4 3" xfId="3464" xr:uid="{856D16D3-B5D6-4BC2-93D6-034492C137B4}"/>
    <cellStyle name="Normal 7 3 2 2 4 4" xfId="3465" xr:uid="{D1E1B4B1-88FB-4C2F-9ABC-8BE70A5B2C9B}"/>
    <cellStyle name="Normal 7 3 2 2 5" xfId="1857" xr:uid="{C6BB8DAE-E3D4-43D4-A81D-628B5EE020F8}"/>
    <cellStyle name="Normal 7 3 2 2 5 2" xfId="3466" xr:uid="{C535105C-1FDF-4FA4-88CA-9D3002563E6B}"/>
    <cellStyle name="Normal 7 3 2 2 5 3" xfId="3467" xr:uid="{8B89575B-A807-4F39-92ED-C83660E4BA12}"/>
    <cellStyle name="Normal 7 3 2 2 5 4" xfId="3468" xr:uid="{768C11F7-3CA7-4883-9D80-2D5646B9E431}"/>
    <cellStyle name="Normal 7 3 2 2 6" xfId="3469" xr:uid="{ED60B55D-8B5A-45E3-BCAC-750640E7B0DE}"/>
    <cellStyle name="Normal 7 3 2 2 7" xfId="3470" xr:uid="{2A96DA90-382D-41EF-934D-069334DA5F1C}"/>
    <cellStyle name="Normal 7 3 2 2 8" xfId="3471" xr:uid="{674F872C-B638-463B-B872-6FD04429F1B2}"/>
    <cellStyle name="Normal 7 3 2 3" xfId="357" xr:uid="{B4F44B0E-054B-4805-BDFA-F8BD8F01E61B}"/>
    <cellStyle name="Normal 7 3 2 3 2" xfId="711" xr:uid="{453C88B3-AC9E-4E59-AB3B-D937E652C127}"/>
    <cellStyle name="Normal 7 3 2 3 2 2" xfId="712" xr:uid="{C676E968-882F-4703-863E-296211A771BE}"/>
    <cellStyle name="Normal 7 3 2 3 2 2 2" xfId="1858" xr:uid="{65480838-1086-4582-AF0B-FE307F048F6C}"/>
    <cellStyle name="Normal 7 3 2 3 2 2 2 2" xfId="1859" xr:uid="{1EA073E4-F5C7-437B-91FC-FFDE9E4F089C}"/>
    <cellStyle name="Normal 7 3 2 3 2 2 3" xfId="1860" xr:uid="{122FC256-8E9F-46AD-9371-8B604E0AE8F3}"/>
    <cellStyle name="Normal 7 3 2 3 2 3" xfId="1861" xr:uid="{2F428E13-0EB0-43EE-B532-8FC46AC108CA}"/>
    <cellStyle name="Normal 7 3 2 3 2 3 2" xfId="1862" xr:uid="{A045AD42-6CDB-4D80-8B17-B06E8E666C4F}"/>
    <cellStyle name="Normal 7 3 2 3 2 4" xfId="1863" xr:uid="{A8420274-3397-48B4-B1E9-A128A9E58E2C}"/>
    <cellStyle name="Normal 7 3 2 3 3" xfId="713" xr:uid="{2B2821FC-B321-42E2-A156-7D128A6E534A}"/>
    <cellStyle name="Normal 7 3 2 3 3 2" xfId="1864" xr:uid="{375331F1-9F02-46DA-B499-137B8F5C4C7C}"/>
    <cellStyle name="Normal 7 3 2 3 3 2 2" xfId="1865" xr:uid="{CF88B253-F979-42C8-B562-5A315457BC1C}"/>
    <cellStyle name="Normal 7 3 2 3 3 3" xfId="1866" xr:uid="{C4995BF0-B94F-48F1-8885-1E05C492731E}"/>
    <cellStyle name="Normal 7 3 2 3 3 4" xfId="3472" xr:uid="{11261F3A-659F-42B1-B3F4-A054487833BB}"/>
    <cellStyle name="Normal 7 3 2 3 4" xfId="1867" xr:uid="{0F6C88C6-4F93-4392-B34E-2CFBA8AA2A83}"/>
    <cellStyle name="Normal 7 3 2 3 4 2" xfId="1868" xr:uid="{E1F9EA04-EEF2-4928-B05A-C989225CD89A}"/>
    <cellStyle name="Normal 7 3 2 3 5" xfId="1869" xr:uid="{5009F8E9-A4EC-4B48-BD02-D6BC1D6B32A1}"/>
    <cellStyle name="Normal 7 3 2 3 6" xfId="3473" xr:uid="{EBF7DE10-D386-4A95-B49E-93974839AB91}"/>
    <cellStyle name="Normal 7 3 2 4" xfId="358" xr:uid="{066F9D9B-B330-43D8-B1D9-9C5C94A19CDD}"/>
    <cellStyle name="Normal 7 3 2 4 2" xfId="714" xr:uid="{453A0B83-9BBA-49D4-997C-A170F6864BE2}"/>
    <cellStyle name="Normal 7 3 2 4 2 2" xfId="1870" xr:uid="{8DAA881D-B398-46BC-B6B7-4F8D36DE7F98}"/>
    <cellStyle name="Normal 7 3 2 4 2 2 2" xfId="1871" xr:uid="{1A2C39C3-7020-4FAB-867C-D39FBAEAD821}"/>
    <cellStyle name="Normal 7 3 2 4 2 3" xfId="1872" xr:uid="{CCCA09AE-F9B4-4403-AF5E-C83E6F607864}"/>
    <cellStyle name="Normal 7 3 2 4 2 4" xfId="3474" xr:uid="{C8E77BE0-0342-4A94-990D-843BBC6A1520}"/>
    <cellStyle name="Normal 7 3 2 4 3" xfId="1873" xr:uid="{A31BA5ED-E9EB-4A91-B73A-0B5964917DBB}"/>
    <cellStyle name="Normal 7 3 2 4 3 2" xfId="1874" xr:uid="{A84E32C5-DF81-4BE9-92FD-AC0EF48048E0}"/>
    <cellStyle name="Normal 7 3 2 4 4" xfId="1875" xr:uid="{3117B434-CCE2-4FF7-BB6D-28A1628E97CD}"/>
    <cellStyle name="Normal 7 3 2 4 5" xfId="3475" xr:uid="{40F5FE5A-27E9-4076-A71C-3CFF7B92E7CE}"/>
    <cellStyle name="Normal 7 3 2 5" xfId="359" xr:uid="{4A064D62-DBE3-4F21-8388-82F6E60AA65A}"/>
    <cellStyle name="Normal 7 3 2 5 2" xfId="1876" xr:uid="{42EC5BB1-2970-49FF-8DBF-4CEF7BACB7FC}"/>
    <cellStyle name="Normal 7 3 2 5 2 2" xfId="1877" xr:uid="{85621E49-BA58-4E5A-93BA-1982BF9A5110}"/>
    <cellStyle name="Normal 7 3 2 5 3" xfId="1878" xr:uid="{A42AA9B1-0A09-4B77-A376-DDE051721791}"/>
    <cellStyle name="Normal 7 3 2 5 4" xfId="3476" xr:uid="{2F71D9C8-7EC3-42FB-BE17-9A48FBA50ACD}"/>
    <cellStyle name="Normal 7 3 2 6" xfId="1879" xr:uid="{EB78CD5F-6F23-4A4C-8854-C309207498E0}"/>
    <cellStyle name="Normal 7 3 2 6 2" xfId="1880" xr:uid="{6AFF71C2-AE37-4B51-AA0F-B4AC2FF82B23}"/>
    <cellStyle name="Normal 7 3 2 6 3" xfId="3477" xr:uid="{4E126B78-1961-4269-AA86-5E1D4133423B}"/>
    <cellStyle name="Normal 7 3 2 6 4" xfId="3478" xr:uid="{9BC2701C-8DB0-460E-B486-4BE63F29530C}"/>
    <cellStyle name="Normal 7 3 2 7" xfId="1881" xr:uid="{375AA777-96BF-4924-8547-BEE5B81DE7E9}"/>
    <cellStyle name="Normal 7 3 2 8" xfId="3479" xr:uid="{EB46EC9B-42D5-4BDE-BDB2-195093D3129C}"/>
    <cellStyle name="Normal 7 3 2 9" xfId="3480" xr:uid="{839DD966-1B62-4FC4-8D33-CDA4A2C2B936}"/>
    <cellStyle name="Normal 7 3 3" xfId="138" xr:uid="{E997E956-B18D-499B-B72F-69005FC7E868}"/>
    <cellStyle name="Normal 7 3 3 2" xfId="139" xr:uid="{47986E31-A541-431F-915D-F31AA4553B54}"/>
    <cellStyle name="Normal 7 3 3 2 2" xfId="715" xr:uid="{EF3FEA12-AF25-49E3-8916-828E6330E353}"/>
    <cellStyle name="Normal 7 3 3 2 2 2" xfId="1882" xr:uid="{E550E4A2-E807-4D06-9E6F-D439AC2DDE42}"/>
    <cellStyle name="Normal 7 3 3 2 2 2 2" xfId="1883" xr:uid="{9024ABB2-8047-46EB-8B10-D859E1B942B4}"/>
    <cellStyle name="Normal 7 3 3 2 2 2 2 2" xfId="4484" xr:uid="{9AF18146-FE42-4610-B78B-F814C8FA3BEF}"/>
    <cellStyle name="Normal 7 3 3 2 2 2 3" xfId="4485" xr:uid="{26F631A0-A54C-4B57-A6F1-CA790BEB4CAA}"/>
    <cellStyle name="Normal 7 3 3 2 2 3" xfId="1884" xr:uid="{BBD9AD46-72D2-4CB3-835B-707F0D416F4E}"/>
    <cellStyle name="Normal 7 3 3 2 2 3 2" xfId="4486" xr:uid="{668AE77A-D460-424F-BFBF-46F1A0E73E6D}"/>
    <cellStyle name="Normal 7 3 3 2 2 4" xfId="3481" xr:uid="{D99FD74D-1BD5-469A-89A0-0575F4FB4AEC}"/>
    <cellStyle name="Normal 7 3 3 2 3" xfId="1885" xr:uid="{6D51969A-141B-466A-88A2-7F4C0EF1E3AF}"/>
    <cellStyle name="Normal 7 3 3 2 3 2" xfId="1886" xr:uid="{75C464F1-9651-4BAF-9112-1B0664F3BECD}"/>
    <cellStyle name="Normal 7 3 3 2 3 2 2" xfId="4487" xr:uid="{A8867784-7DF2-44D4-A761-2D374CCA8E9B}"/>
    <cellStyle name="Normal 7 3 3 2 3 3" xfId="3482" xr:uid="{E3885A3A-EE15-4974-BA42-7DB3CB4A9F3D}"/>
    <cellStyle name="Normal 7 3 3 2 3 4" xfId="3483" xr:uid="{82E6668F-1697-4358-9A21-A7B6DD1FC5DA}"/>
    <cellStyle name="Normal 7 3 3 2 4" xfId="1887" xr:uid="{95E343DA-69FF-4DED-8759-0A03EF543452}"/>
    <cellStyle name="Normal 7 3 3 2 4 2" xfId="4488" xr:uid="{AF327B79-7C28-4FAA-9246-A113234D4FE4}"/>
    <cellStyle name="Normal 7 3 3 2 5" xfId="3484" xr:uid="{6C939649-DB86-458C-8A0E-BD2D4671C30A}"/>
    <cellStyle name="Normal 7 3 3 2 6" xfId="3485" xr:uid="{30D4EB33-715C-4FAD-A92D-4FBF30ADE508}"/>
    <cellStyle name="Normal 7 3 3 3" xfId="360" xr:uid="{C9663653-ABEF-4294-8F63-23032F10B2B1}"/>
    <cellStyle name="Normal 7 3 3 3 2" xfId="1888" xr:uid="{B674C7C8-B9CB-4E3B-9CFC-7380C7C2894A}"/>
    <cellStyle name="Normal 7 3 3 3 2 2" xfId="1889" xr:uid="{D6FB52BD-E6F0-4502-A4D6-4A22B4E445E3}"/>
    <cellStyle name="Normal 7 3 3 3 2 2 2" xfId="4489" xr:uid="{692D5CF6-81CE-4199-8A57-D495402192C5}"/>
    <cellStyle name="Normal 7 3 3 3 2 3" xfId="3486" xr:uid="{99218EE0-0998-4CBE-B6CA-72A03B8EB4E6}"/>
    <cellStyle name="Normal 7 3 3 3 2 4" xfId="3487" xr:uid="{6AA8F09C-5D80-4F8C-B51E-7FD89619627B}"/>
    <cellStyle name="Normal 7 3 3 3 3" xfId="1890" xr:uid="{1EE0E7F7-69B9-4394-BB21-6692B44D92F7}"/>
    <cellStyle name="Normal 7 3 3 3 3 2" xfId="4490" xr:uid="{89DE4666-CBEA-4EF1-890E-66E0837AE3F4}"/>
    <cellStyle name="Normal 7 3 3 3 4" xfId="3488" xr:uid="{781B11D8-FF5E-44CF-BE45-01DBC5BAA5D4}"/>
    <cellStyle name="Normal 7 3 3 3 5" xfId="3489" xr:uid="{1D73AD5C-B020-4717-839D-81CC06FBC1EF}"/>
    <cellStyle name="Normal 7 3 3 4" xfId="1891" xr:uid="{4943CE28-99BF-4C3A-8B96-25C3988C8D83}"/>
    <cellStyle name="Normal 7 3 3 4 2" xfId="1892" xr:uid="{A770FB03-AB99-4983-8077-CAC409706A3A}"/>
    <cellStyle name="Normal 7 3 3 4 2 2" xfId="4491" xr:uid="{0C464A5E-8A87-44AC-B1A2-E93072A42342}"/>
    <cellStyle name="Normal 7 3 3 4 3" xfId="3490" xr:uid="{FFD53179-A293-42BC-B4FF-809089E43166}"/>
    <cellStyle name="Normal 7 3 3 4 4" xfId="3491" xr:uid="{743914D1-69FF-4D39-BF21-5BDBE957A335}"/>
    <cellStyle name="Normal 7 3 3 5" xfId="1893" xr:uid="{28A40BEA-2CD1-473C-A6B8-8FC77D301845}"/>
    <cellStyle name="Normal 7 3 3 5 2" xfId="3492" xr:uid="{FB9F052E-FFA2-4652-A766-C300E298D4BD}"/>
    <cellStyle name="Normal 7 3 3 5 3" xfId="3493" xr:uid="{3BAFAD5F-BE8E-48B2-AC77-3973CDEEF814}"/>
    <cellStyle name="Normal 7 3 3 5 4" xfId="3494" xr:uid="{ADE0134B-D58B-4265-83F2-FF707AA72B4E}"/>
    <cellStyle name="Normal 7 3 3 6" xfId="3495" xr:uid="{8E91A813-6514-4AB8-97C7-868FC4DD256D}"/>
    <cellStyle name="Normal 7 3 3 7" xfId="3496" xr:uid="{8ACF28D3-0F5B-4DDE-9102-50AB02A97E0E}"/>
    <cellStyle name="Normal 7 3 3 8" xfId="3497" xr:uid="{A376E5BB-1021-46CB-882F-BF2B123167E6}"/>
    <cellStyle name="Normal 7 3 4" xfId="140" xr:uid="{CB857B0A-47BE-48AB-B510-63D7E40B002C}"/>
    <cellStyle name="Normal 7 3 4 2" xfId="716" xr:uid="{0D8CEDB1-710D-41D3-8882-23FC6F1F9F30}"/>
    <cellStyle name="Normal 7 3 4 2 2" xfId="717" xr:uid="{2BACCED8-D611-4EA9-A48E-56515521EDA6}"/>
    <cellStyle name="Normal 7 3 4 2 2 2" xfId="1894" xr:uid="{845C916A-AE37-4079-B167-2A48068A8C3F}"/>
    <cellStyle name="Normal 7 3 4 2 2 2 2" xfId="1895" xr:uid="{0B743536-7E41-4207-942E-2D6518EDF4D2}"/>
    <cellStyle name="Normal 7 3 4 2 2 3" xfId="1896" xr:uid="{3E49B729-FD7A-49CB-9AC6-1EE37D4FDA2D}"/>
    <cellStyle name="Normal 7 3 4 2 2 4" xfId="3498" xr:uid="{3982951A-72FC-4ECC-9CAA-84DA6F0DBBE4}"/>
    <cellStyle name="Normal 7 3 4 2 3" xfId="1897" xr:uid="{DD3A16CC-0C20-4A63-8228-D3D5F3A3FEBE}"/>
    <cellStyle name="Normal 7 3 4 2 3 2" xfId="1898" xr:uid="{203E0D83-52BD-4A58-974F-166E861FCB91}"/>
    <cellStyle name="Normal 7 3 4 2 4" xfId="1899" xr:uid="{5FC1F3D8-67AA-4500-988C-94B131D25F5F}"/>
    <cellStyle name="Normal 7 3 4 2 5" xfId="3499" xr:uid="{3958A646-2B05-43D0-A6ED-FA035D793B37}"/>
    <cellStyle name="Normal 7 3 4 3" xfId="718" xr:uid="{B977E598-FE3B-49F6-8422-F652FBC894A3}"/>
    <cellStyle name="Normal 7 3 4 3 2" xfId="1900" xr:uid="{D8E4F441-0E92-417C-8898-E7F2FDC24520}"/>
    <cellStyle name="Normal 7 3 4 3 2 2" xfId="1901" xr:uid="{070EA6A7-3000-464C-AE7C-15518183C267}"/>
    <cellStyle name="Normal 7 3 4 3 3" xfId="1902" xr:uid="{60FCF287-82F0-4070-AC03-8C2CDB165EA3}"/>
    <cellStyle name="Normal 7 3 4 3 4" xfId="3500" xr:uid="{AD230F6F-49FD-44C5-A607-D698ED872989}"/>
    <cellStyle name="Normal 7 3 4 4" xfId="1903" xr:uid="{A94BD7B6-3A9B-4104-BC38-C4CF90943D57}"/>
    <cellStyle name="Normal 7 3 4 4 2" xfId="1904" xr:uid="{19B1592D-E166-4518-8C19-E1666A4D76A6}"/>
    <cellStyle name="Normal 7 3 4 4 3" xfId="3501" xr:uid="{695E2F3D-92CB-4A61-9090-82F10F8DA9D1}"/>
    <cellStyle name="Normal 7 3 4 4 4" xfId="3502" xr:uid="{983220E5-67E6-46D6-82D7-CAE8F6058D87}"/>
    <cellStyle name="Normal 7 3 4 5" xfId="1905" xr:uid="{6353DA70-F90D-41D0-9346-039107F01514}"/>
    <cellStyle name="Normal 7 3 4 6" xfId="3503" xr:uid="{300908F2-B773-4E97-A6EA-73D4BC127BE3}"/>
    <cellStyle name="Normal 7 3 4 7" xfId="3504" xr:uid="{0CA4C341-4810-4FEF-9EE8-20DED63386F0}"/>
    <cellStyle name="Normal 7 3 5" xfId="361" xr:uid="{48A465CE-BA7D-46FF-AC18-6B1675498206}"/>
    <cellStyle name="Normal 7 3 5 2" xfId="719" xr:uid="{C9075597-632D-4D4E-8051-67046F03D779}"/>
    <cellStyle name="Normal 7 3 5 2 2" xfId="1906" xr:uid="{0C554BB4-BF06-44F9-8167-5452CCFD121A}"/>
    <cellStyle name="Normal 7 3 5 2 2 2" xfId="1907" xr:uid="{27D07EFF-45BD-4D02-A4C7-9B97FEBDC9B4}"/>
    <cellStyle name="Normal 7 3 5 2 3" xfId="1908" xr:uid="{D4BC545F-AFDF-40C1-8AA6-7BCD05885840}"/>
    <cellStyle name="Normal 7 3 5 2 4" xfId="3505" xr:uid="{3B8140D1-C401-47AC-B4C3-D35FD160D793}"/>
    <cellStyle name="Normal 7 3 5 3" xfId="1909" xr:uid="{D2F3B0D1-613F-47A6-AFEC-EC249C2CD4B6}"/>
    <cellStyle name="Normal 7 3 5 3 2" xfId="1910" xr:uid="{7127A2E0-2B2E-415E-AEB8-C7FC430BCC1A}"/>
    <cellStyle name="Normal 7 3 5 3 3" xfId="3506" xr:uid="{03CDCC6F-68D2-4F45-80D1-10623D42903C}"/>
    <cellStyle name="Normal 7 3 5 3 4" xfId="3507" xr:uid="{33DB77CC-6FE4-42EE-BDF1-18EBAF79C4DA}"/>
    <cellStyle name="Normal 7 3 5 4" xfId="1911" xr:uid="{08212831-8EE6-4786-99AE-4A30EA73850C}"/>
    <cellStyle name="Normal 7 3 5 5" xfId="3508" xr:uid="{E1080245-6F9D-461A-A9B8-C3C011708820}"/>
    <cellStyle name="Normal 7 3 5 6" xfId="3509" xr:uid="{5D684732-E824-4683-A60B-5966471FF9B1}"/>
    <cellStyle name="Normal 7 3 6" xfId="362" xr:uid="{A6F539B6-BB4C-4BC5-8A30-A615F4A95AB7}"/>
    <cellStyle name="Normal 7 3 6 2" xfId="1912" xr:uid="{D889C259-A64B-4A47-8653-C1C62BB8E84D}"/>
    <cellStyle name="Normal 7 3 6 2 2" xfId="1913" xr:uid="{6F93D705-571B-4933-B1F3-46A1762CD703}"/>
    <cellStyle name="Normal 7 3 6 2 3" xfId="3510" xr:uid="{16B62646-4377-4046-94C3-6CF108FFD875}"/>
    <cellStyle name="Normal 7 3 6 2 4" xfId="3511" xr:uid="{80091215-9B7C-4C1D-98BE-E4F6BA8F2961}"/>
    <cellStyle name="Normal 7 3 6 3" xfId="1914" xr:uid="{F22D50D4-B4B2-4CEC-AD9A-842092E96568}"/>
    <cellStyle name="Normal 7 3 6 4" xfId="3512" xr:uid="{D51D6F48-9475-478B-8014-86B5A739BC9D}"/>
    <cellStyle name="Normal 7 3 6 5" xfId="3513" xr:uid="{BD2FA707-8820-4D8B-B6C3-90C4D130E544}"/>
    <cellStyle name="Normal 7 3 7" xfId="1915" xr:uid="{D1CB3865-580F-4215-9D3C-B6BB9524D697}"/>
    <cellStyle name="Normal 7 3 7 2" xfId="1916" xr:uid="{07EAE02C-5F11-488A-8DDD-946E4061B52D}"/>
    <cellStyle name="Normal 7 3 7 3" xfId="3514" xr:uid="{989F6E4C-4D39-4A20-9AF5-12E66267F622}"/>
    <cellStyle name="Normal 7 3 7 4" xfId="3515" xr:uid="{3F4D3BAD-B508-4DF9-9EA8-FE605C1E4A91}"/>
    <cellStyle name="Normal 7 3 8" xfId="1917" xr:uid="{AEF73874-99D6-4F96-98BC-E7B685B8450A}"/>
    <cellStyle name="Normal 7 3 8 2" xfId="3516" xr:uid="{DF3DD6E3-DE2B-4586-B91C-74FD24943282}"/>
    <cellStyle name="Normal 7 3 8 3" xfId="3517" xr:uid="{6DFB04B3-167B-4FA2-BD49-971A78C071EB}"/>
    <cellStyle name="Normal 7 3 8 4" xfId="3518" xr:uid="{0FA123AC-442F-480D-B097-22F90642E82D}"/>
    <cellStyle name="Normal 7 3 9" xfId="3519" xr:uid="{609AD489-907D-47BE-9FBD-2482EAD3EC7E}"/>
    <cellStyle name="Normal 7 4" xfId="141" xr:uid="{EBE7CC48-7930-4C5D-9888-163F38B23327}"/>
    <cellStyle name="Normal 7 4 10" xfId="3520" xr:uid="{905523D3-89FE-46DF-8B74-9A9F21A19921}"/>
    <cellStyle name="Normal 7 4 11" xfId="3521" xr:uid="{8D2B5F8E-7405-4670-894A-F00760A9A582}"/>
    <cellStyle name="Normal 7 4 2" xfId="142" xr:uid="{B10329A7-D6E6-41AE-85E0-A822629193F5}"/>
    <cellStyle name="Normal 7 4 2 2" xfId="363" xr:uid="{B7460BA3-7AEC-45BF-8CF7-9D60AAF242F9}"/>
    <cellStyle name="Normal 7 4 2 2 2" xfId="720" xr:uid="{95B7B2B7-C06E-4EA7-9453-744AE353FD4E}"/>
    <cellStyle name="Normal 7 4 2 2 2 2" xfId="721" xr:uid="{8B2F7CA8-9F75-47F7-9828-24756D246CB3}"/>
    <cellStyle name="Normal 7 4 2 2 2 2 2" xfId="1918" xr:uid="{B4E0CEF1-8F43-4F28-BBF9-253443955376}"/>
    <cellStyle name="Normal 7 4 2 2 2 2 3" xfId="3522" xr:uid="{976F0081-B7DD-4867-964E-6CFEC6B95C8C}"/>
    <cellStyle name="Normal 7 4 2 2 2 2 4" xfId="3523" xr:uid="{E9937612-2B98-44D1-A3E4-A4B6CBB1505F}"/>
    <cellStyle name="Normal 7 4 2 2 2 3" xfId="1919" xr:uid="{8F12BF2E-2237-45FF-BB60-71B6142B37BA}"/>
    <cellStyle name="Normal 7 4 2 2 2 3 2" xfId="3524" xr:uid="{0C7C0A54-9023-41E4-965C-4718B23A8DCC}"/>
    <cellStyle name="Normal 7 4 2 2 2 3 3" xfId="3525" xr:uid="{35FF58E6-D9D1-4D03-9B44-7D3C68007ACF}"/>
    <cellStyle name="Normal 7 4 2 2 2 3 4" xfId="3526" xr:uid="{698E6C96-7276-423F-9B75-9B67231E8A73}"/>
    <cellStyle name="Normal 7 4 2 2 2 4" xfId="3527" xr:uid="{643D24CC-9B59-4349-A986-B6B5E67E9DD0}"/>
    <cellStyle name="Normal 7 4 2 2 2 5" xfId="3528" xr:uid="{2C037EC6-E464-427C-9BE2-FBCC714389E0}"/>
    <cellStyle name="Normal 7 4 2 2 2 6" xfId="3529" xr:uid="{C096B811-CCC9-49BB-9FE5-66D92E10F813}"/>
    <cellStyle name="Normal 7 4 2 2 3" xfId="722" xr:uid="{0E3529C1-9468-424D-A4C9-0E07B080D551}"/>
    <cellStyle name="Normal 7 4 2 2 3 2" xfId="1920" xr:uid="{483A3526-3C5D-4EF7-9E39-209CA7CA7449}"/>
    <cellStyle name="Normal 7 4 2 2 3 2 2" xfId="3530" xr:uid="{D84E2FC7-610F-4D1B-B4DD-BE86BE97E552}"/>
    <cellStyle name="Normal 7 4 2 2 3 2 3" xfId="3531" xr:uid="{EA534151-8AEF-40DA-AD0D-5A7E96D23CBD}"/>
    <cellStyle name="Normal 7 4 2 2 3 2 4" xfId="3532" xr:uid="{D5CEA7C6-B36F-44AD-8C88-67A35B9EFF28}"/>
    <cellStyle name="Normal 7 4 2 2 3 3" xfId="3533" xr:uid="{A48E941C-C652-4195-9C4D-F17BBD515328}"/>
    <cellStyle name="Normal 7 4 2 2 3 4" xfId="3534" xr:uid="{BD2AA934-5B93-4F32-AABA-CB18D5AA51E4}"/>
    <cellStyle name="Normal 7 4 2 2 3 5" xfId="3535" xr:uid="{25394A74-B595-48D5-84D5-1B89E582DDBB}"/>
    <cellStyle name="Normal 7 4 2 2 4" xfId="1921" xr:uid="{43CEC526-FA2D-4AF3-B5CB-6D9C57B7F6D2}"/>
    <cellStyle name="Normal 7 4 2 2 4 2" xfId="3536" xr:uid="{9351785A-9CC9-4C9F-AA7B-C35D3FECC4D6}"/>
    <cellStyle name="Normal 7 4 2 2 4 3" xfId="3537" xr:uid="{D986654B-92F1-41FD-B81F-3BB7EC8E1DA5}"/>
    <cellStyle name="Normal 7 4 2 2 4 4" xfId="3538" xr:uid="{45DEED34-4A0E-4751-BB94-D961B37725ED}"/>
    <cellStyle name="Normal 7 4 2 2 5" xfId="3539" xr:uid="{D046BF32-5600-4B77-8AA3-6303C38EFDCD}"/>
    <cellStyle name="Normal 7 4 2 2 5 2" xfId="3540" xr:uid="{A9FD25E0-1845-4D95-8705-AAE4DD1ED7E3}"/>
    <cellStyle name="Normal 7 4 2 2 5 3" xfId="3541" xr:uid="{152E485C-83CC-4E98-9160-79D9FB6F5F71}"/>
    <cellStyle name="Normal 7 4 2 2 5 4" xfId="3542" xr:uid="{AA95671E-AEFE-4054-935B-063370B7DBB9}"/>
    <cellStyle name="Normal 7 4 2 2 6" xfId="3543" xr:uid="{AEFD71CA-2E70-49E8-BCD9-0CA02F92F02A}"/>
    <cellStyle name="Normal 7 4 2 2 7" xfId="3544" xr:uid="{7B9D50D7-04BA-4336-9AAF-6589F5282C3F}"/>
    <cellStyle name="Normal 7 4 2 2 8" xfId="3545" xr:uid="{BB1908AB-E0EF-4155-B71B-0E989E582AB5}"/>
    <cellStyle name="Normal 7 4 2 3" xfId="723" xr:uid="{EC2347BB-8D2A-4945-875E-F532B983A101}"/>
    <cellStyle name="Normal 7 4 2 3 2" xfId="724" xr:uid="{C268B697-1C6B-4F25-AEE8-20C99BCCD26E}"/>
    <cellStyle name="Normal 7 4 2 3 2 2" xfId="725" xr:uid="{37315B42-CB9D-457A-A35A-E2DA82278FDB}"/>
    <cellStyle name="Normal 7 4 2 3 2 3" xfId="3546" xr:uid="{2AA163B3-117A-4D1D-A76D-E7BC8424A7B1}"/>
    <cellStyle name="Normal 7 4 2 3 2 4" xfId="3547" xr:uid="{877D79B5-5576-47F7-AE23-E5D288CA9E1A}"/>
    <cellStyle name="Normal 7 4 2 3 3" xfId="726" xr:uid="{8382FC4F-BE27-4CE1-8FAE-FE8235F14BCE}"/>
    <cellStyle name="Normal 7 4 2 3 3 2" xfId="3548" xr:uid="{1536135E-C7F7-4FD8-A88A-903DA97FA8BE}"/>
    <cellStyle name="Normal 7 4 2 3 3 3" xfId="3549" xr:uid="{AB4BFEA9-815E-4BD7-88C7-E6B1F5B957FE}"/>
    <cellStyle name="Normal 7 4 2 3 3 4" xfId="3550" xr:uid="{66392036-ADF9-4974-96FE-168A4C21BD5B}"/>
    <cellStyle name="Normal 7 4 2 3 4" xfId="3551" xr:uid="{18B973AF-E597-419D-B7B1-CCF1914F83A9}"/>
    <cellStyle name="Normal 7 4 2 3 5" xfId="3552" xr:uid="{9920C019-706B-49EF-A3C6-B4F55E2646AE}"/>
    <cellStyle name="Normal 7 4 2 3 6" xfId="3553" xr:uid="{2EE612D5-D6FD-4DE5-AA0E-1FBA98E29C2A}"/>
    <cellStyle name="Normal 7 4 2 4" xfId="727" xr:uid="{07B78638-C1CC-4482-806F-AA59796C81F1}"/>
    <cellStyle name="Normal 7 4 2 4 2" xfId="728" xr:uid="{A128EEC1-E941-4076-9854-46434FBB2713}"/>
    <cellStyle name="Normal 7 4 2 4 2 2" xfId="3554" xr:uid="{E32DCE61-FBC3-4E49-8931-48A475391786}"/>
    <cellStyle name="Normal 7 4 2 4 2 3" xfId="3555" xr:uid="{0AF2758C-F3A4-4E83-A9B5-F4CC0F9A57F7}"/>
    <cellStyle name="Normal 7 4 2 4 2 4" xfId="3556" xr:uid="{8530D177-E466-4F77-B848-EE271DF0387B}"/>
    <cellStyle name="Normal 7 4 2 4 3" xfId="3557" xr:uid="{8D0E26C2-24D7-4611-95FA-423EF26C0C62}"/>
    <cellStyle name="Normal 7 4 2 4 4" xfId="3558" xr:uid="{898BF2E5-2DA1-4647-874D-5128A763989A}"/>
    <cellStyle name="Normal 7 4 2 4 5" xfId="3559" xr:uid="{8CBC8D5C-040F-4A2F-A136-906958721725}"/>
    <cellStyle name="Normal 7 4 2 5" xfId="729" xr:uid="{59EB4026-2997-412C-ACF4-1F5B0C0EB9C8}"/>
    <cellStyle name="Normal 7 4 2 5 2" xfId="3560" xr:uid="{8D276E1A-0EC2-4EA5-AE5F-1856075C9C3B}"/>
    <cellStyle name="Normal 7 4 2 5 3" xfId="3561" xr:uid="{1C434D77-94A7-4CB1-A523-85ECD7B8BE4E}"/>
    <cellStyle name="Normal 7 4 2 5 4" xfId="3562" xr:uid="{3B88B142-5FD1-4EED-B7B2-202C524D6F44}"/>
    <cellStyle name="Normal 7 4 2 6" xfId="3563" xr:uid="{18881D5B-E9F8-462C-A021-BAD51AC9AC46}"/>
    <cellStyle name="Normal 7 4 2 6 2" xfId="3564" xr:uid="{AAD4F332-D7B5-4FC4-9295-1A0E1C2A23DA}"/>
    <cellStyle name="Normal 7 4 2 6 3" xfId="3565" xr:uid="{D777F084-6F78-4623-8F40-29A2F77C771E}"/>
    <cellStyle name="Normal 7 4 2 6 4" xfId="3566" xr:uid="{483EC943-8278-40DB-937F-6B46DA5BCB3E}"/>
    <cellStyle name="Normal 7 4 2 7" xfId="3567" xr:uid="{A7CF768E-89BF-47ED-95CC-657BE792933D}"/>
    <cellStyle name="Normal 7 4 2 8" xfId="3568" xr:uid="{C90B83C0-F932-447A-A1DC-95F33C04C4DE}"/>
    <cellStyle name="Normal 7 4 2 9" xfId="3569" xr:uid="{49CFC333-F47E-4BF5-B98E-B936F51615CC}"/>
    <cellStyle name="Normal 7 4 3" xfId="364" xr:uid="{3AACE4D8-AED4-4DFB-8C6D-C521E8F1FCEB}"/>
    <cellStyle name="Normal 7 4 3 2" xfId="730" xr:uid="{E52B7C24-3800-488B-B94E-450AF5BD6BF4}"/>
    <cellStyle name="Normal 7 4 3 2 2" xfId="731" xr:uid="{6E1073E3-FE3A-4E83-8EFA-13239BB40217}"/>
    <cellStyle name="Normal 7 4 3 2 2 2" xfId="1922" xr:uid="{DA7A1121-8664-4579-892B-107F5ACB9194}"/>
    <cellStyle name="Normal 7 4 3 2 2 2 2" xfId="1923" xr:uid="{9DDA1ABD-342A-427A-A4B2-FFFE2E315A7E}"/>
    <cellStyle name="Normal 7 4 3 2 2 3" xfId="1924" xr:uid="{4769AE9E-E3B5-445E-983D-364F694BEA82}"/>
    <cellStyle name="Normal 7 4 3 2 2 4" xfId="3570" xr:uid="{6402BB67-00E6-431E-92FE-B5149AFC0DDE}"/>
    <cellStyle name="Normal 7 4 3 2 3" xfId="1925" xr:uid="{3D7ED1BF-B61C-4193-959C-B4E35E3196D6}"/>
    <cellStyle name="Normal 7 4 3 2 3 2" xfId="1926" xr:uid="{59FF9A90-DA9C-4827-83A7-B3DA94A4B192}"/>
    <cellStyle name="Normal 7 4 3 2 3 3" xfId="3571" xr:uid="{0AEEE312-DB07-402E-91F4-55F7C08C5D97}"/>
    <cellStyle name="Normal 7 4 3 2 3 4" xfId="3572" xr:uid="{24C1B044-F890-45AF-A504-427079541511}"/>
    <cellStyle name="Normal 7 4 3 2 4" xfId="1927" xr:uid="{279445B0-1BA9-4F46-A3FF-4ECB3035018C}"/>
    <cellStyle name="Normal 7 4 3 2 5" xfId="3573" xr:uid="{ADF219EF-E8ED-436E-BE94-F86BB6CBF34E}"/>
    <cellStyle name="Normal 7 4 3 2 6" xfId="3574" xr:uid="{AD4AADC8-7706-44D6-8539-E2E083DC68E5}"/>
    <cellStyle name="Normal 7 4 3 3" xfId="732" xr:uid="{FB3F3AA3-23DC-4E97-8DA9-5B8B7B880346}"/>
    <cellStyle name="Normal 7 4 3 3 2" xfId="1928" xr:uid="{C010536D-339C-48BE-BC71-E373318BEAA4}"/>
    <cellStyle name="Normal 7 4 3 3 2 2" xfId="1929" xr:uid="{9ED5D482-A61E-4D56-A12C-181A0DC74FC6}"/>
    <cellStyle name="Normal 7 4 3 3 2 3" xfId="3575" xr:uid="{4B9B6464-69B7-49E4-94D5-80BFC6DD5841}"/>
    <cellStyle name="Normal 7 4 3 3 2 4" xfId="3576" xr:uid="{46704919-6FC0-4AEC-9B6A-F54E2AE24AAF}"/>
    <cellStyle name="Normal 7 4 3 3 3" xfId="1930" xr:uid="{13358185-29E9-4B3E-9FDA-861AB596524E}"/>
    <cellStyle name="Normal 7 4 3 3 4" xfId="3577" xr:uid="{37E03EF9-00D4-4FAC-B235-FA8958A751AC}"/>
    <cellStyle name="Normal 7 4 3 3 5" xfId="3578" xr:uid="{B7A24A8F-A418-49A1-8936-6A2F37FD1069}"/>
    <cellStyle name="Normal 7 4 3 4" xfId="1931" xr:uid="{F540306E-AC99-42BD-A5C3-58BD1B632CF8}"/>
    <cellStyle name="Normal 7 4 3 4 2" xfId="1932" xr:uid="{06C7DF1C-F690-458E-9FB8-8EE6778357BE}"/>
    <cellStyle name="Normal 7 4 3 4 3" xfId="3579" xr:uid="{FE32084A-584C-4F9E-9145-446928784084}"/>
    <cellStyle name="Normal 7 4 3 4 4" xfId="3580" xr:uid="{28390FB0-8320-42F7-91F3-976ADF9B6C6D}"/>
    <cellStyle name="Normal 7 4 3 5" xfId="1933" xr:uid="{A3076721-0F74-4339-B2AB-F328FA71807E}"/>
    <cellStyle name="Normal 7 4 3 5 2" xfId="3581" xr:uid="{48A7E573-99AC-4435-97B0-6E3BFBE94FEA}"/>
    <cellStyle name="Normal 7 4 3 5 3" xfId="3582" xr:uid="{30332B82-CC8D-419F-BE5A-10AB3687E458}"/>
    <cellStyle name="Normal 7 4 3 5 4" xfId="3583" xr:uid="{D9DA8F55-1852-45E3-B8B7-FFB0C648F438}"/>
    <cellStyle name="Normal 7 4 3 6" xfId="3584" xr:uid="{407BC068-73EF-4E20-B215-61FB3A7C5605}"/>
    <cellStyle name="Normal 7 4 3 7" xfId="3585" xr:uid="{B0127A6B-2C32-4081-A837-6966D4ED8DC9}"/>
    <cellStyle name="Normal 7 4 3 8" xfId="3586" xr:uid="{01EB2A56-CD95-447B-BDC4-5015EDCB018A}"/>
    <cellStyle name="Normal 7 4 4" xfId="365" xr:uid="{CDFED3E3-6258-411C-B7B1-ACD61C204DB4}"/>
    <cellStyle name="Normal 7 4 4 2" xfId="733" xr:uid="{C894569F-B8C0-4B17-B569-6A18F8959DA3}"/>
    <cellStyle name="Normal 7 4 4 2 2" xfId="734" xr:uid="{B01FB37F-7F81-4086-A1D9-2BDB54D1EA6C}"/>
    <cellStyle name="Normal 7 4 4 2 2 2" xfId="1934" xr:uid="{91FB00A1-6F0B-4724-BFFD-DB2FCE32E45D}"/>
    <cellStyle name="Normal 7 4 4 2 2 3" xfId="3587" xr:uid="{3D01AAE6-F0F0-4ABC-844F-D5C56A4EFF0C}"/>
    <cellStyle name="Normal 7 4 4 2 2 4" xfId="3588" xr:uid="{A58F269E-885C-469A-BF16-62C86B82BA8F}"/>
    <cellStyle name="Normal 7 4 4 2 3" xfId="1935" xr:uid="{56D0B910-4083-43E9-B67A-F080DE610CED}"/>
    <cellStyle name="Normal 7 4 4 2 4" xfId="3589" xr:uid="{F3990A26-1158-49D8-81EB-7A93A7F9BEEF}"/>
    <cellStyle name="Normal 7 4 4 2 5" xfId="3590" xr:uid="{2851A5F4-915E-4C4C-A03B-A1DFCA381F87}"/>
    <cellStyle name="Normal 7 4 4 3" xfId="735" xr:uid="{3C1B9B7F-F5B2-40B9-AF92-3FB8CAA46234}"/>
    <cellStyle name="Normal 7 4 4 3 2" xfId="1936" xr:uid="{011AA6A2-8648-4895-8E54-CF3B85391F6C}"/>
    <cellStyle name="Normal 7 4 4 3 3" xfId="3591" xr:uid="{74868C7E-8F24-4899-8A8C-87134EB8D16F}"/>
    <cellStyle name="Normal 7 4 4 3 4" xfId="3592" xr:uid="{32FF9D24-592C-40A9-A870-D1A580939576}"/>
    <cellStyle name="Normal 7 4 4 4" xfId="1937" xr:uid="{27752F62-A01A-4F59-9B4F-0266580BFBAA}"/>
    <cellStyle name="Normal 7 4 4 4 2" xfId="3593" xr:uid="{52FDF153-A303-4E23-BD06-055E7E6529D8}"/>
    <cellStyle name="Normal 7 4 4 4 3" xfId="3594" xr:uid="{612B34DF-7C5A-4F99-90E9-B83321D37C9B}"/>
    <cellStyle name="Normal 7 4 4 4 4" xfId="3595" xr:uid="{BCE0177A-3BA7-4434-B574-9CE96E8CC862}"/>
    <cellStyle name="Normal 7 4 4 5" xfId="3596" xr:uid="{F6A1FBA1-EFAF-46A2-9B45-CD5CE38DEBBF}"/>
    <cellStyle name="Normal 7 4 4 6" xfId="3597" xr:uid="{9CC42980-E806-42BB-AEF6-9F3A396306E5}"/>
    <cellStyle name="Normal 7 4 4 7" xfId="3598" xr:uid="{5A6A8E68-DC5E-4902-BEC8-1EF7764B0404}"/>
    <cellStyle name="Normal 7 4 5" xfId="366" xr:uid="{CFC1C9DA-7DBD-4F40-B9A1-66BD9836A0B5}"/>
    <cellStyle name="Normal 7 4 5 2" xfId="736" xr:uid="{B250DBBC-3FDE-49D5-AC1B-C7E908406654}"/>
    <cellStyle name="Normal 7 4 5 2 2" xfId="1938" xr:uid="{45583F1E-8CBE-472E-B8CA-2D88FC091C88}"/>
    <cellStyle name="Normal 7 4 5 2 3" xfId="3599" xr:uid="{D7992268-0040-4150-B5FF-EE161B838501}"/>
    <cellStyle name="Normal 7 4 5 2 4" xfId="3600" xr:uid="{1F64F6CE-3088-4235-8C8E-146C5DFA52BE}"/>
    <cellStyle name="Normal 7 4 5 3" xfId="1939" xr:uid="{30D356BC-CF50-4017-8004-504F57B002F8}"/>
    <cellStyle name="Normal 7 4 5 3 2" xfId="3601" xr:uid="{D5D216D0-CF03-4995-A1D9-AA16E44E7206}"/>
    <cellStyle name="Normal 7 4 5 3 3" xfId="3602" xr:uid="{1A3F0EBF-2E56-485F-BE24-181F8C2B5986}"/>
    <cellStyle name="Normal 7 4 5 3 4" xfId="3603" xr:uid="{A9878773-6CEC-41AC-8D2D-B1E635589817}"/>
    <cellStyle name="Normal 7 4 5 4" xfId="3604" xr:uid="{DF3FF544-3323-4248-952D-12A5EFBC6020}"/>
    <cellStyle name="Normal 7 4 5 5" xfId="3605" xr:uid="{FF50916F-D175-4041-9721-BC90DDBFE20F}"/>
    <cellStyle name="Normal 7 4 5 6" xfId="3606" xr:uid="{EE0CD74E-5961-426E-AABA-EE3013F9BB04}"/>
    <cellStyle name="Normal 7 4 6" xfId="737" xr:uid="{7ADD0AE6-EE22-46C3-AE29-6FB61B9BCED7}"/>
    <cellStyle name="Normal 7 4 6 2" xfId="1940" xr:uid="{FB6B7454-AB48-4783-BBBB-2A93113BD6FA}"/>
    <cellStyle name="Normal 7 4 6 2 2" xfId="3607" xr:uid="{C2842FA8-5E34-440E-8443-0FD7FD0F1001}"/>
    <cellStyle name="Normal 7 4 6 2 3" xfId="3608" xr:uid="{B2C036FC-2B21-4C3D-92AD-24DCFDF1B127}"/>
    <cellStyle name="Normal 7 4 6 2 4" xfId="3609" xr:uid="{F087468A-5F56-42C0-94E8-0CC3BDC149AF}"/>
    <cellStyle name="Normal 7 4 6 3" xfId="3610" xr:uid="{0BD0DF7A-B99E-4DA2-BD11-FB56EA4E3ADC}"/>
    <cellStyle name="Normal 7 4 6 4" xfId="3611" xr:uid="{FCC5D106-7848-4BC6-98FD-4987E7D0D27D}"/>
    <cellStyle name="Normal 7 4 6 5" xfId="3612" xr:uid="{3817773F-6167-457D-A44F-98C82B6928AE}"/>
    <cellStyle name="Normal 7 4 7" xfId="1941" xr:uid="{68F466A5-BC2A-41EF-817D-0CB73E158F39}"/>
    <cellStyle name="Normal 7 4 7 2" xfId="3613" xr:uid="{DBF9A490-F64D-4EA0-B154-3087C718BC0D}"/>
    <cellStyle name="Normal 7 4 7 3" xfId="3614" xr:uid="{1949B431-0A0B-4D5E-BCFD-250F6BB64CB2}"/>
    <cellStyle name="Normal 7 4 7 4" xfId="3615" xr:uid="{8232EA01-EEEF-4FF0-AC4C-BED715E3D0AE}"/>
    <cellStyle name="Normal 7 4 8" xfId="3616" xr:uid="{DBB5B9EF-1242-4FDD-ADEF-01134C4CD965}"/>
    <cellStyle name="Normal 7 4 8 2" xfId="3617" xr:uid="{41089311-E379-49BB-A3E0-0F411358FAF4}"/>
    <cellStyle name="Normal 7 4 8 3" xfId="3618" xr:uid="{35D8C447-5595-401B-825E-B560018CE538}"/>
    <cellStyle name="Normal 7 4 8 4" xfId="3619" xr:uid="{A1751777-32DA-4CE0-ABEA-1AF4BB9F66DD}"/>
    <cellStyle name="Normal 7 4 9" xfId="3620" xr:uid="{349280A0-1A96-4807-8B76-DD38D1EEC7DF}"/>
    <cellStyle name="Normal 7 5" xfId="143" xr:uid="{40E6C4AC-AFCD-48B8-9944-A2FE00A0286F}"/>
    <cellStyle name="Normal 7 5 2" xfId="144" xr:uid="{19BA028D-95B0-451D-8CF7-3A1AADCD9E83}"/>
    <cellStyle name="Normal 7 5 2 2" xfId="367" xr:uid="{0D8537D5-AED8-412C-B228-01D6D17E5E11}"/>
    <cellStyle name="Normal 7 5 2 2 2" xfId="738" xr:uid="{72B17C12-359B-4F17-917A-6DF894CF8E99}"/>
    <cellStyle name="Normal 7 5 2 2 2 2" xfId="1942" xr:uid="{A824AB91-4DC3-4924-9C85-5D470D0A5B28}"/>
    <cellStyle name="Normal 7 5 2 2 2 3" xfId="3621" xr:uid="{C184C641-BBE2-4023-8C45-EBFA2484665B}"/>
    <cellStyle name="Normal 7 5 2 2 2 4" xfId="3622" xr:uid="{4B16930C-1D69-49FB-BD67-9B3D5CAF3CA1}"/>
    <cellStyle name="Normal 7 5 2 2 3" xfId="1943" xr:uid="{E7E6D13F-A56F-47D1-93A9-28CE84E02C8D}"/>
    <cellStyle name="Normal 7 5 2 2 3 2" xfId="3623" xr:uid="{CED423DE-F21B-4D07-897E-57E19B0F3F13}"/>
    <cellStyle name="Normal 7 5 2 2 3 3" xfId="3624" xr:uid="{B6416253-53F7-4E29-8C33-47BD9E0EC99D}"/>
    <cellStyle name="Normal 7 5 2 2 3 4" xfId="3625" xr:uid="{15E5F316-A0A8-431E-B3FD-49B99FB34E28}"/>
    <cellStyle name="Normal 7 5 2 2 4" xfId="3626" xr:uid="{D37F663C-75B0-4515-8C79-77740FFC7DD2}"/>
    <cellStyle name="Normal 7 5 2 2 5" xfId="3627" xr:uid="{CE3EF710-15BF-4B63-97FF-7132BC5EFAB7}"/>
    <cellStyle name="Normal 7 5 2 2 6" xfId="3628" xr:uid="{897A593C-6960-465D-916D-3B453FA5AEAF}"/>
    <cellStyle name="Normal 7 5 2 3" xfId="739" xr:uid="{25BF0D8E-3F6C-4CCF-A281-D01317746B78}"/>
    <cellStyle name="Normal 7 5 2 3 2" xfId="1944" xr:uid="{C9B04306-0EDB-4D35-94D3-5AB699D74EDE}"/>
    <cellStyle name="Normal 7 5 2 3 2 2" xfId="3629" xr:uid="{8CA26C6C-9F7A-445F-94FB-F03CE7BA1D49}"/>
    <cellStyle name="Normal 7 5 2 3 2 3" xfId="3630" xr:uid="{DB3C130F-37CD-4DEB-BB5D-AC019BB1C0DC}"/>
    <cellStyle name="Normal 7 5 2 3 2 4" xfId="3631" xr:uid="{C4B1CDBA-EAA9-4E8C-8B40-2D927341E845}"/>
    <cellStyle name="Normal 7 5 2 3 3" xfId="3632" xr:uid="{B483253A-E8A8-4D96-B611-86FC9E3FCAD0}"/>
    <cellStyle name="Normal 7 5 2 3 4" xfId="3633" xr:uid="{6BB764A7-2C58-445A-ABDB-E5EEA756CAF0}"/>
    <cellStyle name="Normal 7 5 2 3 5" xfId="3634" xr:uid="{D382ACB3-EE8B-4564-B3F5-5C2A6DE1EC05}"/>
    <cellStyle name="Normal 7 5 2 4" xfId="1945" xr:uid="{79DD6A26-8DD8-41EE-8B9F-ACC7B54C308D}"/>
    <cellStyle name="Normal 7 5 2 4 2" xfId="3635" xr:uid="{C7980970-C928-42B9-B2E1-CCD75B9DD9AF}"/>
    <cellStyle name="Normal 7 5 2 4 3" xfId="3636" xr:uid="{8AE38AB1-B4CB-4FFF-BA3D-B9006571F2E6}"/>
    <cellStyle name="Normal 7 5 2 4 4" xfId="3637" xr:uid="{6E76D37E-BB25-4903-95E5-7BF14E58A937}"/>
    <cellStyle name="Normal 7 5 2 5" xfId="3638" xr:uid="{88C9F279-8DAF-4E6B-A176-8F3C9EB03213}"/>
    <cellStyle name="Normal 7 5 2 5 2" xfId="3639" xr:uid="{C1B94CE1-040D-43D3-B815-6CCFBEF099CE}"/>
    <cellStyle name="Normal 7 5 2 5 3" xfId="3640" xr:uid="{1370B4F4-DD16-413B-B9F0-4118EE1B30DC}"/>
    <cellStyle name="Normal 7 5 2 5 4" xfId="3641" xr:uid="{5CCEB05D-F78F-48FE-AF10-25E82FB32437}"/>
    <cellStyle name="Normal 7 5 2 6" xfId="3642" xr:uid="{6C44804A-460B-43DA-99EA-62EEB79E0A75}"/>
    <cellStyle name="Normal 7 5 2 7" xfId="3643" xr:uid="{F51C0823-E1A4-4281-B497-13A18C3FE89D}"/>
    <cellStyle name="Normal 7 5 2 8" xfId="3644" xr:uid="{6D9E0B1A-91CB-43EB-B4BC-529C06E92441}"/>
    <cellStyle name="Normal 7 5 3" xfId="368" xr:uid="{D5F4F68B-A42A-4D67-9315-8F7C90557631}"/>
    <cellStyle name="Normal 7 5 3 2" xfId="740" xr:uid="{F1794FCE-0881-41DB-AB6D-6785D0A9A599}"/>
    <cellStyle name="Normal 7 5 3 2 2" xfId="741" xr:uid="{30F3506E-6A15-4BEB-8D27-322AE055C553}"/>
    <cellStyle name="Normal 7 5 3 2 3" xfId="3645" xr:uid="{E64E1381-D07F-479C-B4F9-AA9A636FBCAD}"/>
    <cellStyle name="Normal 7 5 3 2 4" xfId="3646" xr:uid="{3F2BB79C-0420-42B0-B2B2-B9CE2C48B190}"/>
    <cellStyle name="Normal 7 5 3 3" xfId="742" xr:uid="{3217DCFE-5398-45A6-9A03-1CDEDB7AA6EA}"/>
    <cellStyle name="Normal 7 5 3 3 2" xfId="3647" xr:uid="{48AFF89E-55A9-4BBB-8D03-ADCB934850B9}"/>
    <cellStyle name="Normal 7 5 3 3 3" xfId="3648" xr:uid="{169E963E-34C0-4DD6-B585-2E595EE38CE5}"/>
    <cellStyle name="Normal 7 5 3 3 4" xfId="3649" xr:uid="{D438729C-153E-495E-90B7-EC144F66F739}"/>
    <cellStyle name="Normal 7 5 3 4" xfId="3650" xr:uid="{0688A4B0-485B-41D8-B162-7233EBDBB6B7}"/>
    <cellStyle name="Normal 7 5 3 5" xfId="3651" xr:uid="{1AA1D675-AA1F-4424-BD37-3C928A5CD965}"/>
    <cellStyle name="Normal 7 5 3 6" xfId="3652" xr:uid="{8E82CAF6-B593-4C3B-BCDF-4F7266F6B752}"/>
    <cellStyle name="Normal 7 5 4" xfId="369" xr:uid="{9596FA6E-E9DE-4CBA-878B-FD12F645B652}"/>
    <cellStyle name="Normal 7 5 4 2" xfId="743" xr:uid="{6384D013-9E4D-4B98-90B2-4EB71C2C8F64}"/>
    <cellStyle name="Normal 7 5 4 2 2" xfId="3653" xr:uid="{2E91472C-E3E6-486A-BCB0-40414D1906FE}"/>
    <cellStyle name="Normal 7 5 4 2 3" xfId="3654" xr:uid="{C76EE90D-68E7-49AC-BA65-FD8541BB6548}"/>
    <cellStyle name="Normal 7 5 4 2 4" xfId="3655" xr:uid="{ED61CBF9-6347-4A5D-A560-5CC752DC4123}"/>
    <cellStyle name="Normal 7 5 4 3" xfId="3656" xr:uid="{6520CCE0-9D5D-4F3A-AC6C-AC2A5BA1C173}"/>
    <cellStyle name="Normal 7 5 4 4" xfId="3657" xr:uid="{37D2BCAD-FA3F-4E54-9F1E-E28FF41A2CE8}"/>
    <cellStyle name="Normal 7 5 4 5" xfId="3658" xr:uid="{F49A25B6-F8E7-43D3-AF09-479C0CA0FE25}"/>
    <cellStyle name="Normal 7 5 5" xfId="744" xr:uid="{64FBF5CC-99FF-42A6-9A0B-A265BA6C8848}"/>
    <cellStyle name="Normal 7 5 5 2" xfId="3659" xr:uid="{47A0B814-063C-4566-ABA9-C7DE328EA776}"/>
    <cellStyle name="Normal 7 5 5 3" xfId="3660" xr:uid="{39131A41-38DA-4518-938C-95CD298D2D9D}"/>
    <cellStyle name="Normal 7 5 5 4" xfId="3661" xr:uid="{BA412F64-0D30-422F-8DE8-51B6D380333F}"/>
    <cellStyle name="Normal 7 5 6" xfId="3662" xr:uid="{85425E24-1871-4617-B9F7-59C3F36C9928}"/>
    <cellStyle name="Normal 7 5 6 2" xfId="3663" xr:uid="{5A444387-675E-4F86-B5B7-2AEC39E2BE5B}"/>
    <cellStyle name="Normal 7 5 6 3" xfId="3664" xr:uid="{630D5C2E-9BDD-4CEC-8185-9EC2C65A8802}"/>
    <cellStyle name="Normal 7 5 6 4" xfId="3665" xr:uid="{C468BC59-2A4E-4A46-8A04-29FEF8E7B823}"/>
    <cellStyle name="Normal 7 5 7" xfId="3666" xr:uid="{AF82A1FD-45CE-41CB-838A-6EF57ED5CE99}"/>
    <cellStyle name="Normal 7 5 8" xfId="3667" xr:uid="{E2342E06-7226-468C-8C70-0F9A2AB156ED}"/>
    <cellStyle name="Normal 7 5 9" xfId="3668" xr:uid="{D1E82324-2D5D-4014-BFB4-459276EA0F0A}"/>
    <cellStyle name="Normal 7 6" xfId="145" xr:uid="{1300FD17-3D39-44EF-8181-5F6535ADE02E}"/>
    <cellStyle name="Normal 7 6 2" xfId="370" xr:uid="{1F98CE6D-F87C-4C09-A1CE-DF415FAFE5D4}"/>
    <cellStyle name="Normal 7 6 2 2" xfId="745" xr:uid="{9802006B-2C12-4EDD-9058-8947E990A1D6}"/>
    <cellStyle name="Normal 7 6 2 2 2" xfId="1946" xr:uid="{55D8AEC3-678F-46FD-B6E9-914AEE898790}"/>
    <cellStyle name="Normal 7 6 2 2 2 2" xfId="1947" xr:uid="{B1F11609-8324-421E-8F2F-71E6860FB09E}"/>
    <cellStyle name="Normal 7 6 2 2 3" xfId="1948" xr:uid="{28A1C9A8-05ED-4E71-B33B-925606220867}"/>
    <cellStyle name="Normal 7 6 2 2 4" xfId="3669" xr:uid="{52ED0C71-FF7C-4F26-A90E-03E814AF1A59}"/>
    <cellStyle name="Normal 7 6 2 3" xfId="1949" xr:uid="{7D1022A4-E1CB-40C8-BDDE-63B2DDA84303}"/>
    <cellStyle name="Normal 7 6 2 3 2" xfId="1950" xr:uid="{208C942F-C485-4B6A-AED9-9AD90C64FC5C}"/>
    <cellStyle name="Normal 7 6 2 3 3" xfId="3670" xr:uid="{CD106BF0-E76A-48FD-8A3F-CE6B2C444250}"/>
    <cellStyle name="Normal 7 6 2 3 4" xfId="3671" xr:uid="{A532E853-A4C0-4165-A4B0-FE7E73B94B89}"/>
    <cellStyle name="Normal 7 6 2 4" xfId="1951" xr:uid="{1AFB4134-234D-4D57-8FB7-7ED9DCFF3001}"/>
    <cellStyle name="Normal 7 6 2 5" xfId="3672" xr:uid="{E95F4C4E-179E-4FEB-A21D-7F774F7CF74F}"/>
    <cellStyle name="Normal 7 6 2 6" xfId="3673" xr:uid="{AF0542EE-B4B6-46F5-AA31-13C55E44E4EF}"/>
    <cellStyle name="Normal 7 6 3" xfId="746" xr:uid="{40643E1D-3616-44F2-9E16-D521AA3AE169}"/>
    <cellStyle name="Normal 7 6 3 2" xfId="1952" xr:uid="{C7D56CEA-BFF7-4CD3-84EB-2FFBBAFFA0B3}"/>
    <cellStyle name="Normal 7 6 3 2 2" xfId="1953" xr:uid="{8816E884-02DA-4BF8-A0FE-A95CFCCF7A98}"/>
    <cellStyle name="Normal 7 6 3 2 3" xfId="3674" xr:uid="{5803BFA2-B8E9-4DFC-B77B-58B1F1E33CD7}"/>
    <cellStyle name="Normal 7 6 3 2 4" xfId="3675" xr:uid="{C182130C-13AB-4F58-8A47-F094B03B4559}"/>
    <cellStyle name="Normal 7 6 3 3" xfId="1954" xr:uid="{A6DF4398-284F-4127-950D-704CEB3DC7E7}"/>
    <cellStyle name="Normal 7 6 3 4" xfId="3676" xr:uid="{38F75AC3-283F-428B-8520-755EAB807127}"/>
    <cellStyle name="Normal 7 6 3 5" xfId="3677" xr:uid="{D757496D-8EF0-4E0F-A9BE-D7D0728AE59B}"/>
    <cellStyle name="Normal 7 6 4" xfId="1955" xr:uid="{61607513-FE32-40E3-830F-FF02DA794280}"/>
    <cellStyle name="Normal 7 6 4 2" xfId="1956" xr:uid="{F015C845-378D-4556-B1A4-BBCE80A8A783}"/>
    <cellStyle name="Normal 7 6 4 3" xfId="3678" xr:uid="{038D7992-5C8A-460B-8985-1248CED50FF5}"/>
    <cellStyle name="Normal 7 6 4 4" xfId="3679" xr:uid="{829F8ADB-EAD8-4AAA-830A-3EACFDA1E0AA}"/>
    <cellStyle name="Normal 7 6 5" xfId="1957" xr:uid="{1ADDFD8F-732E-4921-90EB-85A30B69E08D}"/>
    <cellStyle name="Normal 7 6 5 2" xfId="3680" xr:uid="{CA9D1794-208E-4A94-A366-A00D6D2AE134}"/>
    <cellStyle name="Normal 7 6 5 3" xfId="3681" xr:uid="{C67AA659-1EF9-4D95-BC63-765B3165B178}"/>
    <cellStyle name="Normal 7 6 5 4" xfId="3682" xr:uid="{C514ECAC-BD1C-4DA2-9CE0-F15A3C74B509}"/>
    <cellStyle name="Normal 7 6 6" xfId="3683" xr:uid="{1E0BFD20-3E51-45C9-89B9-4FEADB99881D}"/>
    <cellStyle name="Normal 7 6 7" xfId="3684" xr:uid="{51549D6C-5762-493B-90C3-AD37B1729C13}"/>
    <cellStyle name="Normal 7 6 8" xfId="3685" xr:uid="{5CF3D453-56C5-4E28-9FD0-3EBC227C2987}"/>
    <cellStyle name="Normal 7 7" xfId="371" xr:uid="{96C55721-2641-40BF-AF76-1B7CE477A092}"/>
    <cellStyle name="Normal 7 7 2" xfId="747" xr:uid="{564F5CEF-3B79-43AA-9C60-05B244DBA620}"/>
    <cellStyle name="Normal 7 7 2 2" xfId="748" xr:uid="{CE2886C9-28CF-4F1B-BEC0-CC19D0E8A538}"/>
    <cellStyle name="Normal 7 7 2 2 2" xfId="1958" xr:uid="{7B994B17-D65F-4F8D-888F-18352FAB94F4}"/>
    <cellStyle name="Normal 7 7 2 2 3" xfId="3686" xr:uid="{D2CD9074-C7CD-4F50-8A6A-1A5293C822EF}"/>
    <cellStyle name="Normal 7 7 2 2 4" xfId="3687" xr:uid="{0F3F6D5C-036A-42CA-9ADF-9A46398D6383}"/>
    <cellStyle name="Normal 7 7 2 3" xfId="1959" xr:uid="{E1F33040-978B-4B85-A68D-0A8ACE18AB51}"/>
    <cellStyle name="Normal 7 7 2 4" xfId="3688" xr:uid="{80CC4D13-69C8-4BFF-8A2B-5982310DD479}"/>
    <cellStyle name="Normal 7 7 2 5" xfId="3689" xr:uid="{DE2C5CAE-5E5D-4A6B-9FC1-74DAC827F139}"/>
    <cellStyle name="Normal 7 7 3" xfId="749" xr:uid="{F994A857-AEFA-4336-AFCB-2D7840D8A21D}"/>
    <cellStyle name="Normal 7 7 3 2" xfId="1960" xr:uid="{D9E60FEA-B5C1-49F5-A64B-9BFE618EE09D}"/>
    <cellStyle name="Normal 7 7 3 3" xfId="3690" xr:uid="{901D3697-0948-4C62-9996-4A2B6A4AB7C7}"/>
    <cellStyle name="Normal 7 7 3 4" xfId="3691" xr:uid="{43EA7F91-02F3-41B8-A7D0-D557E4A29B00}"/>
    <cellStyle name="Normal 7 7 4" xfId="1961" xr:uid="{F86FD214-01AD-4958-BEFC-FF30A069F833}"/>
    <cellStyle name="Normal 7 7 4 2" xfId="3692" xr:uid="{C93E6CA2-4D44-4F5A-960D-8C104716932D}"/>
    <cellStyle name="Normal 7 7 4 3" xfId="3693" xr:uid="{F1A32411-E9E4-498A-8D07-8CBAFC7C4A91}"/>
    <cellStyle name="Normal 7 7 4 4" xfId="3694" xr:uid="{B56670DA-E4B1-4DB0-B84A-06EB61533D2B}"/>
    <cellStyle name="Normal 7 7 5" xfId="3695" xr:uid="{9CECE7F0-0108-4FFD-B4BA-22E1E9A84B39}"/>
    <cellStyle name="Normal 7 7 6" xfId="3696" xr:uid="{03171222-E7C5-4BED-B82F-88F6E8C37FFB}"/>
    <cellStyle name="Normal 7 7 7" xfId="3697" xr:uid="{146C6EF7-41A1-4FD8-9979-B58D070A28EB}"/>
    <cellStyle name="Normal 7 8" xfId="372" xr:uid="{10C2A446-3FEA-43CD-B111-4ABDE594D8F9}"/>
    <cellStyle name="Normal 7 8 2" xfId="750" xr:uid="{D76D6409-4B91-4695-B196-E4F5B02E8BA8}"/>
    <cellStyle name="Normal 7 8 2 2" xfId="1962" xr:uid="{8FB1DEE8-F7BC-45F3-B4E7-F031E33C3FC8}"/>
    <cellStyle name="Normal 7 8 2 3" xfId="3698" xr:uid="{3504498A-21B0-4809-A376-A4D2C679ABFB}"/>
    <cellStyle name="Normal 7 8 2 4" xfId="3699" xr:uid="{734C2EB9-D70A-4F8E-97FC-7B4ADE75D39E}"/>
    <cellStyle name="Normal 7 8 3" xfId="1963" xr:uid="{1AADCA41-F63E-4EA8-B815-A5060397C6F5}"/>
    <cellStyle name="Normal 7 8 3 2" xfId="3700" xr:uid="{1AC373D2-BEDB-4FC8-B476-6E1C28CDB4E3}"/>
    <cellStyle name="Normal 7 8 3 3" xfId="3701" xr:uid="{C07D7B6C-038C-4C85-80A8-3F16C3C38766}"/>
    <cellStyle name="Normal 7 8 3 4" xfId="3702" xr:uid="{545222EA-0837-4691-9873-4CCE2F852378}"/>
    <cellStyle name="Normal 7 8 4" xfId="3703" xr:uid="{BF2F2609-6F55-4DF3-AC4E-BF4B9D9AAF05}"/>
    <cellStyle name="Normal 7 8 5" xfId="3704" xr:uid="{9899C21E-F29E-41D0-946F-85CEAEFC0429}"/>
    <cellStyle name="Normal 7 8 6" xfId="3705" xr:uid="{7BC7B222-9B01-4B27-A788-DEB27EFA3172}"/>
    <cellStyle name="Normal 7 9" xfId="373" xr:uid="{C6A99190-8C1B-4E8B-8041-35F64C88335B}"/>
    <cellStyle name="Normal 7 9 2" xfId="1964" xr:uid="{13EFA934-9960-4493-90B9-C4DE1EBF1F8F}"/>
    <cellStyle name="Normal 7 9 2 2" xfId="3706" xr:uid="{DD9E8C12-2AEC-41B5-8F7D-AE0ED5CC58A3}"/>
    <cellStyle name="Normal 7 9 2 2 2" xfId="4408" xr:uid="{48A254B0-BDDA-4E6B-871A-C71CAB6EF6F6}"/>
    <cellStyle name="Normal 7 9 2 2 3" xfId="4687" xr:uid="{49568CD9-ECBC-45E3-9281-3D5AC76187D1}"/>
    <cellStyle name="Normal 7 9 2 3" xfId="3707" xr:uid="{9F8A25A8-04E2-4F4B-A139-2EA50056C8A8}"/>
    <cellStyle name="Normal 7 9 2 4" xfId="3708" xr:uid="{447764F7-2902-4CB7-B4E9-74417D041F26}"/>
    <cellStyle name="Normal 7 9 3" xfId="3709" xr:uid="{D5761403-8AAB-425A-AECB-957AFF0987FE}"/>
    <cellStyle name="Normal 7 9 3 2" xfId="5342" xr:uid="{8F833A95-C795-448F-A629-44399D8703EC}"/>
    <cellStyle name="Normal 7 9 4" xfId="3710" xr:uid="{E965862D-4F70-4815-B42F-4EEAC7F51161}"/>
    <cellStyle name="Normal 7 9 4 2" xfId="4578" xr:uid="{FE5E4F61-0C80-447A-947B-D74F2EECE6E7}"/>
    <cellStyle name="Normal 7 9 4 3" xfId="4688" xr:uid="{E863A087-ACB8-4198-9411-DED4B97A008E}"/>
    <cellStyle name="Normal 7 9 4 4" xfId="4607" xr:uid="{61B10629-E295-44B3-9172-C8E36EAA8966}"/>
    <cellStyle name="Normal 7 9 5" xfId="3711" xr:uid="{5914C868-D650-4ABF-BD9A-501FD1A237CE}"/>
    <cellStyle name="Normal 8" xfId="146" xr:uid="{46ED462A-D3FB-4B7C-B9FC-5AA45879C8EE}"/>
    <cellStyle name="Normal 8 10" xfId="1965" xr:uid="{FC35EC26-ED4A-4491-8760-2827AEE4AA21}"/>
    <cellStyle name="Normal 8 10 2" xfId="3712" xr:uid="{50A18860-864B-4321-929F-3AA2B0CD6A62}"/>
    <cellStyle name="Normal 8 10 3" xfId="3713" xr:uid="{705F7CAA-D4FF-423F-8F74-C7F0706689EA}"/>
    <cellStyle name="Normal 8 10 4" xfId="3714" xr:uid="{9342EBAA-E914-47D6-B902-7019CE11DE35}"/>
    <cellStyle name="Normal 8 11" xfId="3715" xr:uid="{1D2A9BC0-8E80-4159-A58A-8C05A467B51E}"/>
    <cellStyle name="Normal 8 11 2" xfId="3716" xr:uid="{6761E84A-FF51-4E9E-BE81-A13BB5D41C59}"/>
    <cellStyle name="Normal 8 11 3" xfId="3717" xr:uid="{13C8C3CE-9731-4BC3-8C59-DC50BEBA384D}"/>
    <cellStyle name="Normal 8 11 4" xfId="3718" xr:uid="{119E1ED6-CD8E-4A71-B3ED-98763E87F399}"/>
    <cellStyle name="Normal 8 12" xfId="3719" xr:uid="{1C065039-576C-4B10-B3ED-C032EA9EA122}"/>
    <cellStyle name="Normal 8 12 2" xfId="3720" xr:uid="{D25A8F7A-CFFA-4C98-89BF-940A05CC679D}"/>
    <cellStyle name="Normal 8 13" xfId="3721" xr:uid="{6B4ABB54-6FF3-4331-9989-7A74D30B4281}"/>
    <cellStyle name="Normal 8 14" xfId="3722" xr:uid="{90B10194-A180-44A6-9BEA-57A373F85797}"/>
    <cellStyle name="Normal 8 15" xfId="3723" xr:uid="{B33FB376-1886-4E0A-871F-EAD1742BA6B2}"/>
    <cellStyle name="Normal 8 2" xfId="147" xr:uid="{A51F279D-0753-4100-BFAD-27009CC7B19F}"/>
    <cellStyle name="Normal 8 2 10" xfId="3724" xr:uid="{9022B9F9-4749-4A1A-B938-E39C48324DC9}"/>
    <cellStyle name="Normal 8 2 11" xfId="3725" xr:uid="{FB14FDAE-7367-46C2-939C-664A02BBE266}"/>
    <cellStyle name="Normal 8 2 2" xfId="148" xr:uid="{A5D3578B-9D94-4891-82C9-8FF33A53112D}"/>
    <cellStyle name="Normal 8 2 2 2" xfId="149" xr:uid="{F3607ADC-D7BD-4293-8E24-6EE58C448075}"/>
    <cellStyle name="Normal 8 2 2 2 2" xfId="374" xr:uid="{2139A189-9316-40F1-AD08-EC3F13848DF3}"/>
    <cellStyle name="Normal 8 2 2 2 2 2" xfId="751" xr:uid="{81C922C6-3AE7-46F6-B973-94465D1107CC}"/>
    <cellStyle name="Normal 8 2 2 2 2 2 2" xfId="752" xr:uid="{389EAD63-A064-443F-9018-73B2F288FAEA}"/>
    <cellStyle name="Normal 8 2 2 2 2 2 2 2" xfId="1966" xr:uid="{123B2639-B402-49C3-85A9-9E93ED13E696}"/>
    <cellStyle name="Normal 8 2 2 2 2 2 2 2 2" xfId="1967" xr:uid="{E7ADF606-8789-4EA9-B35B-C5EBF66AC31F}"/>
    <cellStyle name="Normal 8 2 2 2 2 2 2 3" xfId="1968" xr:uid="{BA007F76-79BD-4169-B026-4AA679C41FE5}"/>
    <cellStyle name="Normal 8 2 2 2 2 2 3" xfId="1969" xr:uid="{EC24EB77-AD20-44D2-A802-5EB0DE62DA61}"/>
    <cellStyle name="Normal 8 2 2 2 2 2 3 2" xfId="1970" xr:uid="{34CB403C-B5C3-43FD-A290-60FDA369CCFA}"/>
    <cellStyle name="Normal 8 2 2 2 2 2 4" xfId="1971" xr:uid="{D0BAFA77-C15E-4349-865F-92B8112FDD65}"/>
    <cellStyle name="Normal 8 2 2 2 2 3" xfId="753" xr:uid="{1A011C29-3136-4D93-B748-881118764241}"/>
    <cellStyle name="Normal 8 2 2 2 2 3 2" xfId="1972" xr:uid="{28B468D2-0782-49FA-84C5-138C2B46514C}"/>
    <cellStyle name="Normal 8 2 2 2 2 3 2 2" xfId="1973" xr:uid="{BA94C45C-C90B-4941-A00D-BECBCF5F46CB}"/>
    <cellStyle name="Normal 8 2 2 2 2 3 3" xfId="1974" xr:uid="{F8B8E52E-02FC-46B7-9CF3-CF3067967C7A}"/>
    <cellStyle name="Normal 8 2 2 2 2 3 4" xfId="3726" xr:uid="{9524E3F0-F87B-4112-9077-05D3F1B65409}"/>
    <cellStyle name="Normal 8 2 2 2 2 4" xfId="1975" xr:uid="{B7925495-DC36-44CF-9AEB-38C6D02C8D63}"/>
    <cellStyle name="Normal 8 2 2 2 2 4 2" xfId="1976" xr:uid="{84AFEF48-C8BD-495F-8E90-5C8AD5550A28}"/>
    <cellStyle name="Normal 8 2 2 2 2 5" xfId="1977" xr:uid="{6F1CB045-DF7F-4AD0-8815-A03A086469CA}"/>
    <cellStyle name="Normal 8 2 2 2 2 6" xfId="3727" xr:uid="{0E41B303-A041-48F1-A721-9072BE49DE57}"/>
    <cellStyle name="Normal 8 2 2 2 3" xfId="375" xr:uid="{65BE43DF-9183-4D88-B286-F85569705BB5}"/>
    <cellStyle name="Normal 8 2 2 2 3 2" xfId="754" xr:uid="{0B8DAC97-8D5C-4C6D-AAD9-647364203718}"/>
    <cellStyle name="Normal 8 2 2 2 3 2 2" xfId="755" xr:uid="{2096E068-ACDA-46C3-A591-040D2BCA85A2}"/>
    <cellStyle name="Normal 8 2 2 2 3 2 2 2" xfId="1978" xr:uid="{04FF2DA9-B416-422E-8B07-094CA5E79538}"/>
    <cellStyle name="Normal 8 2 2 2 3 2 2 2 2" xfId="1979" xr:uid="{D82202F0-988D-4D1B-B602-DB15A3F34AF3}"/>
    <cellStyle name="Normal 8 2 2 2 3 2 2 3" xfId="1980" xr:uid="{6F3BC5F1-4DFC-48E7-9EE2-79D9115EAB71}"/>
    <cellStyle name="Normal 8 2 2 2 3 2 3" xfId="1981" xr:uid="{C4300FE9-8682-4FB1-9B60-900D7C7BDD97}"/>
    <cellStyle name="Normal 8 2 2 2 3 2 3 2" xfId="1982" xr:uid="{630B92B6-9078-4D00-917D-9683BC9C13FB}"/>
    <cellStyle name="Normal 8 2 2 2 3 2 4" xfId="1983" xr:uid="{5CBA8489-B2D7-4AFC-B931-4807BC986855}"/>
    <cellStyle name="Normal 8 2 2 2 3 3" xfId="756" xr:uid="{9330102B-FA14-4E28-A7EB-BFA8A7ACF9AA}"/>
    <cellStyle name="Normal 8 2 2 2 3 3 2" xfId="1984" xr:uid="{F0471789-B64D-468A-8AAC-EC111B9EBCE5}"/>
    <cellStyle name="Normal 8 2 2 2 3 3 2 2" xfId="1985" xr:uid="{B76BAE8B-9532-437E-BAF3-9D707D6B5525}"/>
    <cellStyle name="Normal 8 2 2 2 3 3 3" xfId="1986" xr:uid="{50776E57-7679-4CFC-A62E-3CCDBC714800}"/>
    <cellStyle name="Normal 8 2 2 2 3 4" xfId="1987" xr:uid="{4288F689-0B99-4F2F-8FC6-6B2F0DB316A5}"/>
    <cellStyle name="Normal 8 2 2 2 3 4 2" xfId="1988" xr:uid="{51247240-F235-4379-8B61-444A424CE953}"/>
    <cellStyle name="Normal 8 2 2 2 3 5" xfId="1989" xr:uid="{B8C5057F-49FF-407F-9654-A31C625DA9AF}"/>
    <cellStyle name="Normal 8 2 2 2 4" xfId="757" xr:uid="{650E09BC-5BFF-4103-ACA0-88BF6A3FA7F3}"/>
    <cellStyle name="Normal 8 2 2 2 4 2" xfId="758" xr:uid="{B0655230-962A-4E0B-84E6-825AB486399C}"/>
    <cellStyle name="Normal 8 2 2 2 4 2 2" xfId="1990" xr:uid="{467457B4-ED46-4F79-BDD4-E4F3794FE6ED}"/>
    <cellStyle name="Normal 8 2 2 2 4 2 2 2" xfId="1991" xr:uid="{D539DD9C-7D73-485A-A754-326F9B7AAB36}"/>
    <cellStyle name="Normal 8 2 2 2 4 2 3" xfId="1992" xr:uid="{2B4487FE-7572-4E16-B0FB-C4A4F7EC0E8A}"/>
    <cellStyle name="Normal 8 2 2 2 4 3" xfId="1993" xr:uid="{0F73128C-714A-4AF7-83BC-66BF31754DDC}"/>
    <cellStyle name="Normal 8 2 2 2 4 3 2" xfId="1994" xr:uid="{794AF52B-2007-4A26-909D-8F911F88374A}"/>
    <cellStyle name="Normal 8 2 2 2 4 4" xfId="1995" xr:uid="{3E7D0FC7-F097-4486-BD8A-76E6D9C53420}"/>
    <cellStyle name="Normal 8 2 2 2 5" xfId="759" xr:uid="{D8CBE953-5E7D-4F95-A755-DC01C1273840}"/>
    <cellStyle name="Normal 8 2 2 2 5 2" xfId="1996" xr:uid="{748041C9-406C-4A68-B7C6-ADAFFEA925AC}"/>
    <cellStyle name="Normal 8 2 2 2 5 2 2" xfId="1997" xr:uid="{D2BE4A15-0324-4C78-AD00-5C95C70B88C8}"/>
    <cellStyle name="Normal 8 2 2 2 5 3" xfId="1998" xr:uid="{1A420245-DE34-42EE-9A92-7E63715C280E}"/>
    <cellStyle name="Normal 8 2 2 2 5 4" xfId="3728" xr:uid="{0C4D4D85-065E-4835-8878-F3FBF8CC6C5E}"/>
    <cellStyle name="Normal 8 2 2 2 6" xfId="1999" xr:uid="{F99492F7-D7A4-43C9-8A2C-F53855E4BAC7}"/>
    <cellStyle name="Normal 8 2 2 2 6 2" xfId="2000" xr:uid="{5007CCFC-10D6-4494-AF6D-5249CEF6F275}"/>
    <cellStyle name="Normal 8 2 2 2 7" xfId="2001" xr:uid="{05041058-4279-4598-B1B8-EF6EE2E1AD4F}"/>
    <cellStyle name="Normal 8 2 2 2 8" xfId="3729" xr:uid="{7B664372-9896-4642-A81A-3954BAE30A9C}"/>
    <cellStyle name="Normal 8 2 2 3" xfId="376" xr:uid="{63BDE0B6-386C-41EF-BB5A-8777B2627870}"/>
    <cellStyle name="Normal 8 2 2 3 2" xfId="760" xr:uid="{00607D59-36D6-4DB5-8AE7-34ECB8FC53E0}"/>
    <cellStyle name="Normal 8 2 2 3 2 2" xfId="761" xr:uid="{E170D3CC-C1FD-4C2E-A160-7FC02E73D342}"/>
    <cellStyle name="Normal 8 2 2 3 2 2 2" xfId="2002" xr:uid="{D5E29162-E67D-4225-AB7C-91FB2312CA7B}"/>
    <cellStyle name="Normal 8 2 2 3 2 2 2 2" xfId="2003" xr:uid="{82161A1F-E7F8-479B-B9E2-2E66E01A55A9}"/>
    <cellStyle name="Normal 8 2 2 3 2 2 3" xfId="2004" xr:uid="{BF9747C3-AC70-400C-8D0C-24C82FBA54BE}"/>
    <cellStyle name="Normal 8 2 2 3 2 3" xfId="2005" xr:uid="{F4C9942E-651D-4588-8E28-9B23525BF5E2}"/>
    <cellStyle name="Normal 8 2 2 3 2 3 2" xfId="2006" xr:uid="{258C69C7-C8E6-4B6F-BF72-E93E0E5D7B44}"/>
    <cellStyle name="Normal 8 2 2 3 2 4" xfId="2007" xr:uid="{4A709D4D-FD84-41FF-BF72-E512A335CBF0}"/>
    <cellStyle name="Normal 8 2 2 3 3" xfId="762" xr:uid="{36EF5E3C-0062-4C5B-B4F2-9389F37555D8}"/>
    <cellStyle name="Normal 8 2 2 3 3 2" xfId="2008" xr:uid="{A2F7974A-53E3-41B4-A3AC-62C392F9D0C7}"/>
    <cellStyle name="Normal 8 2 2 3 3 2 2" xfId="2009" xr:uid="{2075B10E-00E4-4AC8-AB77-CA0C184D8A7A}"/>
    <cellStyle name="Normal 8 2 2 3 3 3" xfId="2010" xr:uid="{402D3DBC-8FF8-430C-8010-4CBA447B39B6}"/>
    <cellStyle name="Normal 8 2 2 3 3 4" xfId="3730" xr:uid="{7AB31BB4-B18A-4EEB-8FFC-82C1798535E4}"/>
    <cellStyle name="Normal 8 2 2 3 4" xfId="2011" xr:uid="{FC6BC06B-D51A-4E6F-8129-EB2C838721A7}"/>
    <cellStyle name="Normal 8 2 2 3 4 2" xfId="2012" xr:uid="{29642360-067D-496F-ADD9-3624DB609806}"/>
    <cellStyle name="Normal 8 2 2 3 5" xfId="2013" xr:uid="{9DF22C80-D9B9-4468-AAE3-A4A774D7E659}"/>
    <cellStyle name="Normal 8 2 2 3 6" xfId="3731" xr:uid="{5A21A60E-C262-4F78-9CFD-9A809634241B}"/>
    <cellStyle name="Normal 8 2 2 4" xfId="377" xr:uid="{C87B34F8-7951-4C36-B718-17376B353C6C}"/>
    <cellStyle name="Normal 8 2 2 4 2" xfId="763" xr:uid="{220059B6-0359-4218-B5CB-A6DCD1EAA2FE}"/>
    <cellStyle name="Normal 8 2 2 4 2 2" xfId="764" xr:uid="{52199681-F772-4D4E-8F4B-44718E0D01C8}"/>
    <cellStyle name="Normal 8 2 2 4 2 2 2" xfId="2014" xr:uid="{41C9E7AA-E6D8-4508-8EC4-237468B99DD4}"/>
    <cellStyle name="Normal 8 2 2 4 2 2 2 2" xfId="2015" xr:uid="{BE5F03EF-C4C9-4405-8E0D-D48780F58FF5}"/>
    <cellStyle name="Normal 8 2 2 4 2 2 3" xfId="2016" xr:uid="{C267DA86-9DF7-4EC3-A828-FD58D8E75301}"/>
    <cellStyle name="Normal 8 2 2 4 2 3" xfId="2017" xr:uid="{C522DC1D-39A5-4ED9-9D36-1DEDF2A3CB05}"/>
    <cellStyle name="Normal 8 2 2 4 2 3 2" xfId="2018" xr:uid="{1BD4B677-7994-43A6-9C74-3A95C265DB48}"/>
    <cellStyle name="Normal 8 2 2 4 2 4" xfId="2019" xr:uid="{5CE68760-EE8B-4C88-A859-20221ED90005}"/>
    <cellStyle name="Normal 8 2 2 4 3" xfId="765" xr:uid="{CCC6D0D4-C00D-42DC-B564-B6A583BDC4AD}"/>
    <cellStyle name="Normal 8 2 2 4 3 2" xfId="2020" xr:uid="{CB767B07-DF32-4A49-B4A3-4CB37554DF8C}"/>
    <cellStyle name="Normal 8 2 2 4 3 2 2" xfId="2021" xr:uid="{CD1A15F9-D9D6-457A-8254-2CCB57753A20}"/>
    <cellStyle name="Normal 8 2 2 4 3 3" xfId="2022" xr:uid="{495A94F2-8680-4E18-A561-DAFEBC7F0653}"/>
    <cellStyle name="Normal 8 2 2 4 4" xfId="2023" xr:uid="{ED054708-333D-4D3E-91F3-C9C1654772CB}"/>
    <cellStyle name="Normal 8 2 2 4 4 2" xfId="2024" xr:uid="{957EBBE4-1D78-4D5E-BE40-5BD0ACA0343A}"/>
    <cellStyle name="Normal 8 2 2 4 5" xfId="2025" xr:uid="{DA5B9C6C-44A8-4188-B731-EBEE76D2AC12}"/>
    <cellStyle name="Normal 8 2 2 5" xfId="378" xr:uid="{0C9469D7-7D1E-41C2-AD26-4F3012EE09E9}"/>
    <cellStyle name="Normal 8 2 2 5 2" xfId="766" xr:uid="{32F74737-57BE-49CC-87B5-993D41836576}"/>
    <cellStyle name="Normal 8 2 2 5 2 2" xfId="2026" xr:uid="{354DB350-9F77-4A89-954F-37BD0BC88A6C}"/>
    <cellStyle name="Normal 8 2 2 5 2 2 2" xfId="2027" xr:uid="{BC9D36D6-14D6-42A4-9632-06BB301CA308}"/>
    <cellStyle name="Normal 8 2 2 5 2 3" xfId="2028" xr:uid="{6106F94D-0D99-403D-82F8-80718732210F}"/>
    <cellStyle name="Normal 8 2 2 5 3" xfId="2029" xr:uid="{E4F6C3FC-50DF-4AC6-91DB-C34EBEAE4C7C}"/>
    <cellStyle name="Normal 8 2 2 5 3 2" xfId="2030" xr:uid="{4AF7444F-F692-4BA3-98CB-2B404BA91913}"/>
    <cellStyle name="Normal 8 2 2 5 4" xfId="2031" xr:uid="{99850867-8958-4E21-A7A2-59A877CD2453}"/>
    <cellStyle name="Normal 8 2 2 6" xfId="767" xr:uid="{D31F7884-18AD-4159-A15C-5032858656F2}"/>
    <cellStyle name="Normal 8 2 2 6 2" xfId="2032" xr:uid="{20268D5A-AB47-45EB-A790-5A5B1CAC3C05}"/>
    <cellStyle name="Normal 8 2 2 6 2 2" xfId="2033" xr:uid="{1A31EA16-1C7E-40C4-877E-8CB6EFBE16D2}"/>
    <cellStyle name="Normal 8 2 2 6 3" xfId="2034" xr:uid="{9987288A-7F06-4F97-8F72-B140205673BF}"/>
    <cellStyle name="Normal 8 2 2 6 4" xfId="3732" xr:uid="{6DD88F88-A1FA-4DEE-B6B4-B617122D0934}"/>
    <cellStyle name="Normal 8 2 2 7" xfId="2035" xr:uid="{085A526A-A713-42CD-BCEC-4A8E1256D2C7}"/>
    <cellStyle name="Normal 8 2 2 7 2" xfId="2036" xr:uid="{B778CC1F-E9CC-41A0-AF57-0BFCDFC68CF3}"/>
    <cellStyle name="Normal 8 2 2 8" xfId="2037" xr:uid="{9A5BCD2B-3F7E-47A7-BEFC-B101E223D33F}"/>
    <cellStyle name="Normal 8 2 2 9" xfId="3733" xr:uid="{02994EE2-DEAB-41CB-8956-A4BEE1DE9C54}"/>
    <cellStyle name="Normal 8 2 3" xfId="150" xr:uid="{8C7A8D80-2478-42EB-B5DB-75C6C718708B}"/>
    <cellStyle name="Normal 8 2 3 2" xfId="151" xr:uid="{807C2D35-BA9C-4CC8-A9BD-3FC984038EB1}"/>
    <cellStyle name="Normal 8 2 3 2 2" xfId="768" xr:uid="{8B35B6F1-F3A1-47FB-AEC0-6A702EFC1CAF}"/>
    <cellStyle name="Normal 8 2 3 2 2 2" xfId="769" xr:uid="{F45B621B-9612-4795-A0F5-78ACD00CAEA8}"/>
    <cellStyle name="Normal 8 2 3 2 2 2 2" xfId="2038" xr:uid="{9F9309B2-42FB-47B4-B1A8-C82783F312DA}"/>
    <cellStyle name="Normal 8 2 3 2 2 2 2 2" xfId="2039" xr:uid="{F7189CA1-252A-4889-9C25-984B01076F7B}"/>
    <cellStyle name="Normal 8 2 3 2 2 2 3" xfId="2040" xr:uid="{C343C202-992F-40BC-B49D-2132D3F2453D}"/>
    <cellStyle name="Normal 8 2 3 2 2 3" xfId="2041" xr:uid="{F8FF72CD-18A5-41F5-9B07-62FB1C3C5630}"/>
    <cellStyle name="Normal 8 2 3 2 2 3 2" xfId="2042" xr:uid="{B90E2DCA-517A-43AA-A80C-CA527C39E7F6}"/>
    <cellStyle name="Normal 8 2 3 2 2 4" xfId="2043" xr:uid="{926AFC54-E4C0-4443-9C15-364AE5D5343D}"/>
    <cellStyle name="Normal 8 2 3 2 3" xfId="770" xr:uid="{629375FA-3361-4C62-A5DA-79758F643478}"/>
    <cellStyle name="Normal 8 2 3 2 3 2" xfId="2044" xr:uid="{02504E1F-BD21-4CC4-B945-FACF3ACE9C6F}"/>
    <cellStyle name="Normal 8 2 3 2 3 2 2" xfId="2045" xr:uid="{2E64E631-7D67-45AF-BA1F-04B7E9AEE309}"/>
    <cellStyle name="Normal 8 2 3 2 3 3" xfId="2046" xr:uid="{59AE79AA-F2C4-4E0A-B476-5DF8C1BCFD5A}"/>
    <cellStyle name="Normal 8 2 3 2 3 4" xfId="3734" xr:uid="{F1FB8220-578E-446A-B4CE-56FEFBC58617}"/>
    <cellStyle name="Normal 8 2 3 2 4" xfId="2047" xr:uid="{5AE6F002-7B2B-4926-8CF4-E086AEEE221D}"/>
    <cellStyle name="Normal 8 2 3 2 4 2" xfId="2048" xr:uid="{F9D6E286-1EB6-498E-902E-086AB0A4EBD5}"/>
    <cellStyle name="Normal 8 2 3 2 5" xfId="2049" xr:uid="{5952E7B6-25A3-4458-AD01-BD3CD653B31B}"/>
    <cellStyle name="Normal 8 2 3 2 6" xfId="3735" xr:uid="{E37756FD-1D97-42E3-98E8-98C5873BDF32}"/>
    <cellStyle name="Normal 8 2 3 3" xfId="379" xr:uid="{59C8C1CF-D8BD-42EB-822B-860BADD02378}"/>
    <cellStyle name="Normal 8 2 3 3 2" xfId="771" xr:uid="{5378080D-F3C6-4ABA-96BC-86A1EF753435}"/>
    <cellStyle name="Normal 8 2 3 3 2 2" xfId="772" xr:uid="{8CFDB765-D495-4561-97C7-011C10CAC056}"/>
    <cellStyle name="Normal 8 2 3 3 2 2 2" xfId="2050" xr:uid="{01CDDD77-5EA7-49F5-83C4-BF396FCCCE55}"/>
    <cellStyle name="Normal 8 2 3 3 2 2 2 2" xfId="2051" xr:uid="{FA5741CA-1ADD-41BF-A8E8-91D9E0E7D79B}"/>
    <cellStyle name="Normal 8 2 3 3 2 2 3" xfId="2052" xr:uid="{8A529DBC-1FF8-4A8C-97A7-2B7891E2F9C3}"/>
    <cellStyle name="Normal 8 2 3 3 2 3" xfId="2053" xr:uid="{92F5C9BA-7B94-464D-A49E-3333F20ECD9A}"/>
    <cellStyle name="Normal 8 2 3 3 2 3 2" xfId="2054" xr:uid="{560FED21-A6A9-466B-B998-E4A2073706BB}"/>
    <cellStyle name="Normal 8 2 3 3 2 4" xfId="2055" xr:uid="{21879156-89DE-41B4-B89D-1488356D7497}"/>
    <cellStyle name="Normal 8 2 3 3 3" xfId="773" xr:uid="{3EAF5F43-E01F-454E-9C9C-67D58AC1C7E9}"/>
    <cellStyle name="Normal 8 2 3 3 3 2" xfId="2056" xr:uid="{F873B182-ABEB-431B-978D-F28B4AE722FC}"/>
    <cellStyle name="Normal 8 2 3 3 3 2 2" xfId="2057" xr:uid="{041FCE02-5A75-4C91-8590-2A55FBD14830}"/>
    <cellStyle name="Normal 8 2 3 3 3 3" xfId="2058" xr:uid="{62EBC73A-2412-4B83-A0C5-4FC887D14B3F}"/>
    <cellStyle name="Normal 8 2 3 3 4" xfId="2059" xr:uid="{24C00C47-C063-46AB-983F-8DEF08D27089}"/>
    <cellStyle name="Normal 8 2 3 3 4 2" xfId="2060" xr:uid="{7A04D65A-8F64-4B43-9DB1-A475417D5195}"/>
    <cellStyle name="Normal 8 2 3 3 5" xfId="2061" xr:uid="{1F42102E-EE66-4E5A-AE16-1029D9BB5D2A}"/>
    <cellStyle name="Normal 8 2 3 4" xfId="380" xr:uid="{4024954B-9A2E-4DB2-9039-24A220B5D21F}"/>
    <cellStyle name="Normal 8 2 3 4 2" xfId="774" xr:uid="{25D55EB1-9AAB-4383-9C76-950C42C1E515}"/>
    <cellStyle name="Normal 8 2 3 4 2 2" xfId="2062" xr:uid="{102142DD-581F-4AED-A721-57646D009FC9}"/>
    <cellStyle name="Normal 8 2 3 4 2 2 2" xfId="2063" xr:uid="{C14D5218-ED8C-4CAD-9813-9DA25EC1F62A}"/>
    <cellStyle name="Normal 8 2 3 4 2 3" xfId="2064" xr:uid="{242B8E59-C695-4BEF-9D39-ED3A07901665}"/>
    <cellStyle name="Normal 8 2 3 4 3" xfId="2065" xr:uid="{A1CE41BA-9A0E-4867-B3A9-11FFEA31B3B2}"/>
    <cellStyle name="Normal 8 2 3 4 3 2" xfId="2066" xr:uid="{6D605DC9-208E-4D78-AEFF-90DED33F41B7}"/>
    <cellStyle name="Normal 8 2 3 4 4" xfId="2067" xr:uid="{C63D8F2F-222F-4187-9BD9-B38F4442A837}"/>
    <cellStyle name="Normal 8 2 3 5" xfId="775" xr:uid="{196CD103-6BB7-4052-AB26-73807812B777}"/>
    <cellStyle name="Normal 8 2 3 5 2" xfId="2068" xr:uid="{07DFBF0D-6E4C-45C1-8DC6-38764CDA0C38}"/>
    <cellStyle name="Normal 8 2 3 5 2 2" xfId="2069" xr:uid="{732DBE8F-03B0-4F5C-B2B7-3B94F480DC82}"/>
    <cellStyle name="Normal 8 2 3 5 3" xfId="2070" xr:uid="{48C48980-02B5-4979-9EBB-CE6BB0816A36}"/>
    <cellStyle name="Normal 8 2 3 5 4" xfId="3736" xr:uid="{C8E3998A-9F18-459B-9889-D32F38D0AE98}"/>
    <cellStyle name="Normal 8 2 3 6" xfId="2071" xr:uid="{012FA6C1-C819-4C80-A836-FA5FAA5CACFF}"/>
    <cellStyle name="Normal 8 2 3 6 2" xfId="2072" xr:uid="{3D4E2E21-AEE6-4F67-8536-672D1838FB23}"/>
    <cellStyle name="Normal 8 2 3 7" xfId="2073" xr:uid="{A66666DB-40DE-47D9-B8EE-CD38F43B1C0E}"/>
    <cellStyle name="Normal 8 2 3 8" xfId="3737" xr:uid="{998B0748-B27D-4F7A-9C5D-F62B6936CC33}"/>
    <cellStyle name="Normal 8 2 4" xfId="152" xr:uid="{30DDBF9C-BFCF-44FF-9133-7C3A91B9E167}"/>
    <cellStyle name="Normal 8 2 4 2" xfId="449" xr:uid="{7381CA8D-3098-4E17-8B61-B24B2CC7EDC2}"/>
    <cellStyle name="Normal 8 2 4 2 2" xfId="776" xr:uid="{B730FF56-86C5-411F-9D13-3E75AAE3B3AC}"/>
    <cellStyle name="Normal 8 2 4 2 2 2" xfId="2074" xr:uid="{2BDC69E0-9665-4D75-865A-F53F1C98C313}"/>
    <cellStyle name="Normal 8 2 4 2 2 2 2" xfId="2075" xr:uid="{DF24E938-88EE-4F2C-96F9-90E8BF025EB6}"/>
    <cellStyle name="Normal 8 2 4 2 2 3" xfId="2076" xr:uid="{39D0F00B-072D-4CF0-B07F-44377320815F}"/>
    <cellStyle name="Normal 8 2 4 2 2 4" xfId="3738" xr:uid="{AADAA9C8-01AB-436E-9D0D-6BC4864FEC75}"/>
    <cellStyle name="Normal 8 2 4 2 3" xfId="2077" xr:uid="{A7820062-6105-423F-9D10-9F8731AB51DE}"/>
    <cellStyle name="Normal 8 2 4 2 3 2" xfId="2078" xr:uid="{A545C5D9-E290-4C96-A94C-33A2A370E3AE}"/>
    <cellStyle name="Normal 8 2 4 2 4" xfId="2079" xr:uid="{18B8FF32-DEE2-4062-B9F5-34EA0AA4205D}"/>
    <cellStyle name="Normal 8 2 4 2 5" xfId="3739" xr:uid="{91EC8682-056A-45A8-9896-FAB38923A5A5}"/>
    <cellStyle name="Normal 8 2 4 3" xfId="777" xr:uid="{CDA00799-EEA8-4D55-826D-DDEF0CC192EF}"/>
    <cellStyle name="Normal 8 2 4 3 2" xfId="2080" xr:uid="{0412FDDC-9D2E-4552-BE36-6C62BE163E76}"/>
    <cellStyle name="Normal 8 2 4 3 2 2" xfId="2081" xr:uid="{ABACB8E7-E472-4D49-89C2-9B20423A2242}"/>
    <cellStyle name="Normal 8 2 4 3 3" xfId="2082" xr:uid="{DB950DF6-A14A-4162-8D36-419D1B226187}"/>
    <cellStyle name="Normal 8 2 4 3 4" xfId="3740" xr:uid="{13F31436-389E-4077-9B79-309EADCECF61}"/>
    <cellStyle name="Normal 8 2 4 4" xfId="2083" xr:uid="{10D44D12-019C-4313-BFE1-879B8A376DC4}"/>
    <cellStyle name="Normal 8 2 4 4 2" xfId="2084" xr:uid="{45BF842D-2BA4-49DB-AC85-34BE70D89528}"/>
    <cellStyle name="Normal 8 2 4 4 3" xfId="3741" xr:uid="{ED547B9F-153F-423D-B8BF-47723A51541A}"/>
    <cellStyle name="Normal 8 2 4 4 4" xfId="3742" xr:uid="{DA0FAF88-042F-4F0C-A99E-195E5145FA7D}"/>
    <cellStyle name="Normal 8 2 4 5" xfId="2085" xr:uid="{3DA12F4E-B0C7-424A-AA42-8B0FAA6171FB}"/>
    <cellStyle name="Normal 8 2 4 6" xfId="3743" xr:uid="{3AD19C01-367B-4F78-8F9D-E931A494AE53}"/>
    <cellStyle name="Normal 8 2 4 7" xfId="3744" xr:uid="{76EB66A5-6C3B-46FB-B76C-4D0014545963}"/>
    <cellStyle name="Normal 8 2 5" xfId="381" xr:uid="{E711DFD4-DA36-48F1-91CF-EA3B090A47A4}"/>
    <cellStyle name="Normal 8 2 5 2" xfId="778" xr:uid="{0A2A41E0-2767-4E53-86DD-8E58F916CC23}"/>
    <cellStyle name="Normal 8 2 5 2 2" xfId="779" xr:uid="{28C2CFA2-4D17-49C9-B12F-3173E101840E}"/>
    <cellStyle name="Normal 8 2 5 2 2 2" xfId="2086" xr:uid="{8683F76B-DD90-4068-9132-12177D2108F8}"/>
    <cellStyle name="Normal 8 2 5 2 2 2 2" xfId="2087" xr:uid="{6E21FFD6-A388-42FF-8019-871A64758654}"/>
    <cellStyle name="Normal 8 2 5 2 2 3" xfId="2088" xr:uid="{53404B8B-98B5-46F9-A3C2-3E0B1E7927EB}"/>
    <cellStyle name="Normal 8 2 5 2 3" xfId="2089" xr:uid="{AC294C52-2BB8-4D07-AB5C-59FDDED94A27}"/>
    <cellStyle name="Normal 8 2 5 2 3 2" xfId="2090" xr:uid="{1EE64767-18CF-4A65-81A6-8622AB4F78C3}"/>
    <cellStyle name="Normal 8 2 5 2 4" xfId="2091" xr:uid="{631E038F-C2B5-4AC2-99DF-5E55D0ABB0DD}"/>
    <cellStyle name="Normal 8 2 5 3" xfId="780" xr:uid="{6C0F2135-E87E-454B-87AA-7C1C6BBE5C47}"/>
    <cellStyle name="Normal 8 2 5 3 2" xfId="2092" xr:uid="{997A1F97-2389-4F01-BFC6-AB9409CB5898}"/>
    <cellStyle name="Normal 8 2 5 3 2 2" xfId="2093" xr:uid="{22200A78-D60E-438F-B5A8-E827FB08428B}"/>
    <cellStyle name="Normal 8 2 5 3 3" xfId="2094" xr:uid="{891D3BCD-CD6C-4D57-AC24-F1468EF19788}"/>
    <cellStyle name="Normal 8 2 5 3 4" xfId="3745" xr:uid="{80BBB426-21E4-42C9-80E2-12182D11CE75}"/>
    <cellStyle name="Normal 8 2 5 4" xfId="2095" xr:uid="{443A0B52-BCC7-44BB-B358-EC595D3AD243}"/>
    <cellStyle name="Normal 8 2 5 4 2" xfId="2096" xr:uid="{E18DA251-6A26-47E0-B673-7971E512C515}"/>
    <cellStyle name="Normal 8 2 5 5" xfId="2097" xr:uid="{245CCF25-90E6-4D67-97C8-346FC15EA2C2}"/>
    <cellStyle name="Normal 8 2 5 6" xfId="3746" xr:uid="{5C15132D-47A6-4031-BAD4-B6A23EFC5BFE}"/>
    <cellStyle name="Normal 8 2 6" xfId="382" xr:uid="{BE2448C6-CA7A-4E48-AF4B-21F0A2981072}"/>
    <cellStyle name="Normal 8 2 6 2" xfId="781" xr:uid="{98A43EF0-51E0-40FC-9F62-03F5F9DAF7D4}"/>
    <cellStyle name="Normal 8 2 6 2 2" xfId="2098" xr:uid="{733E7B11-B067-42B2-97F3-444A69A94E57}"/>
    <cellStyle name="Normal 8 2 6 2 2 2" xfId="2099" xr:uid="{687737DA-ACF2-4867-B00F-6E38F012F385}"/>
    <cellStyle name="Normal 8 2 6 2 3" xfId="2100" xr:uid="{8AD9AFEE-58A4-4CA3-BF50-F7861FBB95EC}"/>
    <cellStyle name="Normal 8 2 6 2 4" xfId="3747" xr:uid="{42C33421-478F-40BE-AB68-68933F58FB34}"/>
    <cellStyle name="Normal 8 2 6 3" xfId="2101" xr:uid="{7B5F79D0-0ED5-4689-922B-1C7BB14E41EF}"/>
    <cellStyle name="Normal 8 2 6 3 2" xfId="2102" xr:uid="{A2A3349E-E518-4352-A097-22EFF0FE49B6}"/>
    <cellStyle name="Normal 8 2 6 4" xfId="2103" xr:uid="{F480ED9C-D091-45E1-AE39-D486C2FFB10F}"/>
    <cellStyle name="Normal 8 2 6 5" xfId="3748" xr:uid="{5B50C69F-01EC-4902-9691-632ECDFC3DF5}"/>
    <cellStyle name="Normal 8 2 7" xfId="782" xr:uid="{D943361E-4943-4EF7-AD5A-F140A86F3AEE}"/>
    <cellStyle name="Normal 8 2 7 2" xfId="2104" xr:uid="{D53B8074-C1E8-4DFD-B623-507D633CE3BE}"/>
    <cellStyle name="Normal 8 2 7 2 2" xfId="2105" xr:uid="{5EF2998C-AFBC-4D91-8E94-1C31F659EE2B}"/>
    <cellStyle name="Normal 8 2 7 3" xfId="2106" xr:uid="{3C9E2CBD-E06B-4CD3-BCE5-5AD81CCE495B}"/>
    <cellStyle name="Normal 8 2 7 4" xfId="3749" xr:uid="{FB371E0B-C21B-4FAA-9058-929B0E174931}"/>
    <cellStyle name="Normal 8 2 8" xfId="2107" xr:uid="{5CFA9EEF-FE64-426C-91C6-C46259E55DEC}"/>
    <cellStyle name="Normal 8 2 8 2" xfId="2108" xr:uid="{A6FF269D-EB4B-4AE1-BA26-A6F1C9B6084F}"/>
    <cellStyle name="Normal 8 2 8 3" xfId="3750" xr:uid="{6F2E4849-C4E2-4EB7-9E8B-89616AE1A46B}"/>
    <cellStyle name="Normal 8 2 8 4" xfId="3751" xr:uid="{2CCC5392-3A11-4E80-8A22-63A695BA34C9}"/>
    <cellStyle name="Normal 8 2 9" xfId="2109" xr:uid="{DCFF7EE7-5486-44E5-A16D-32263E5CBA72}"/>
    <cellStyle name="Normal 8 3" xfId="153" xr:uid="{4F7B07AC-DDFF-4D3E-835E-0D64CF302244}"/>
    <cellStyle name="Normal 8 3 10" xfId="3752" xr:uid="{298BD208-2B6B-4159-B95F-269E107B2829}"/>
    <cellStyle name="Normal 8 3 11" xfId="3753" xr:uid="{812A0C84-07E0-41B1-BDEB-AED595E79861}"/>
    <cellStyle name="Normal 8 3 2" xfId="154" xr:uid="{7762A60E-FB4F-44C5-BA6C-BD05C68F2904}"/>
    <cellStyle name="Normal 8 3 2 2" xfId="155" xr:uid="{6FF6ACAB-17E2-4F2D-ABB8-753FB7F4477A}"/>
    <cellStyle name="Normal 8 3 2 2 2" xfId="383" xr:uid="{742E1318-CA4D-4D02-9987-F52958CAB6B3}"/>
    <cellStyle name="Normal 8 3 2 2 2 2" xfId="783" xr:uid="{EA2FB762-9987-45E6-933C-640CF5709BC8}"/>
    <cellStyle name="Normal 8 3 2 2 2 2 2" xfId="2110" xr:uid="{14B5AD57-9C2B-4F8F-A318-F2905B5EF94B}"/>
    <cellStyle name="Normal 8 3 2 2 2 2 2 2" xfId="2111" xr:uid="{2C1FD614-AAAC-42ED-B76B-50C09C54A44F}"/>
    <cellStyle name="Normal 8 3 2 2 2 2 3" xfId="2112" xr:uid="{9A0EB625-C02B-465C-84A1-DF5683CCB425}"/>
    <cellStyle name="Normal 8 3 2 2 2 2 4" xfId="3754" xr:uid="{2E81F71C-BA84-410D-93A1-ABBF8435577D}"/>
    <cellStyle name="Normal 8 3 2 2 2 3" xfId="2113" xr:uid="{63129815-7193-454E-B2D5-22A7E289AA2F}"/>
    <cellStyle name="Normal 8 3 2 2 2 3 2" xfId="2114" xr:uid="{A30F6EB5-897E-40C7-805B-3FFA178A388F}"/>
    <cellStyle name="Normal 8 3 2 2 2 3 3" xfId="3755" xr:uid="{E8D307E5-1471-4F75-AB91-2E0E4F1DC7FC}"/>
    <cellStyle name="Normal 8 3 2 2 2 3 4" xfId="3756" xr:uid="{301A0699-757F-453F-B52B-D05643A0706A}"/>
    <cellStyle name="Normal 8 3 2 2 2 4" xfId="2115" xr:uid="{00F81DBA-E8D2-4F5B-8065-BED922181CBD}"/>
    <cellStyle name="Normal 8 3 2 2 2 5" xfId="3757" xr:uid="{ACBD283E-9D88-4465-B8D2-AC34AFB21F85}"/>
    <cellStyle name="Normal 8 3 2 2 2 6" xfId="3758" xr:uid="{6BC40262-2D77-4D1B-9E9F-76098464ECC5}"/>
    <cellStyle name="Normal 8 3 2 2 3" xfId="784" xr:uid="{C298ADC1-D8EB-44A5-8CE8-D59A2020E491}"/>
    <cellStyle name="Normal 8 3 2 2 3 2" xfId="2116" xr:uid="{3E71612D-FBCF-497F-B060-CF886636E845}"/>
    <cellStyle name="Normal 8 3 2 2 3 2 2" xfId="2117" xr:uid="{774F2328-0D5A-4CD9-B36F-BB00E3ECA6FA}"/>
    <cellStyle name="Normal 8 3 2 2 3 2 3" xfId="3759" xr:uid="{51D03485-EFB8-47AE-B271-CB9BC24F3651}"/>
    <cellStyle name="Normal 8 3 2 2 3 2 4" xfId="3760" xr:uid="{E8E5EC23-9805-4B33-A513-BA77CB4FABB5}"/>
    <cellStyle name="Normal 8 3 2 2 3 3" xfId="2118" xr:uid="{BF86C021-D352-4CD4-B075-4400184A9FC2}"/>
    <cellStyle name="Normal 8 3 2 2 3 4" xfId="3761" xr:uid="{ED4A3E90-8F6F-4126-9518-097105D1E9F3}"/>
    <cellStyle name="Normal 8 3 2 2 3 5" xfId="3762" xr:uid="{214BCF35-25EE-4BAC-B5B9-7A45C09B4E27}"/>
    <cellStyle name="Normal 8 3 2 2 4" xfId="2119" xr:uid="{CC52249B-E528-4E24-928B-1D7FAE5CC808}"/>
    <cellStyle name="Normal 8 3 2 2 4 2" xfId="2120" xr:uid="{E3AEF351-8B95-4791-9D0A-5ED30DA63C9F}"/>
    <cellStyle name="Normal 8 3 2 2 4 3" xfId="3763" xr:uid="{EFAB53C4-5623-4D13-B244-D52557E21F03}"/>
    <cellStyle name="Normal 8 3 2 2 4 4" xfId="3764" xr:uid="{1571CCA7-92A2-4BBB-B2C9-78CB28B29288}"/>
    <cellStyle name="Normal 8 3 2 2 5" xfId="2121" xr:uid="{38258A11-C35D-4432-B3B4-D7A57B25DCD5}"/>
    <cellStyle name="Normal 8 3 2 2 5 2" xfId="3765" xr:uid="{E159B783-F688-4E98-87AE-605FF6F784B0}"/>
    <cellStyle name="Normal 8 3 2 2 5 3" xfId="3766" xr:uid="{CFF8FF7F-F399-43A4-8162-FF54294507C2}"/>
    <cellStyle name="Normal 8 3 2 2 5 4" xfId="3767" xr:uid="{3EBB2482-63A9-4BDC-8DD6-3F3192DC9EF1}"/>
    <cellStyle name="Normal 8 3 2 2 6" xfId="3768" xr:uid="{EF0615FA-5B4B-4397-BE98-70C4D02D5883}"/>
    <cellStyle name="Normal 8 3 2 2 7" xfId="3769" xr:uid="{B8448E6F-D308-4BEC-B099-19E00C8709B9}"/>
    <cellStyle name="Normal 8 3 2 2 8" xfId="3770" xr:uid="{DBF93489-E5B4-44F0-9AFB-9A220B45FF1C}"/>
    <cellStyle name="Normal 8 3 2 3" xfId="384" xr:uid="{A2A0619A-AF4E-4AAE-93B5-B780229332C8}"/>
    <cellStyle name="Normal 8 3 2 3 2" xfId="785" xr:uid="{1E35D0C2-109B-4DAD-AEA1-EBF98A3722EA}"/>
    <cellStyle name="Normal 8 3 2 3 2 2" xfId="786" xr:uid="{6F82EB65-C0BF-4656-B9E1-D5AD77A0042E}"/>
    <cellStyle name="Normal 8 3 2 3 2 2 2" xfId="2122" xr:uid="{3DAA028A-0792-43A1-9A0D-52CF82BD8FB6}"/>
    <cellStyle name="Normal 8 3 2 3 2 2 2 2" xfId="2123" xr:uid="{B8A1C83F-68DC-4CB3-BD61-2F0874A5C247}"/>
    <cellStyle name="Normal 8 3 2 3 2 2 3" xfId="2124" xr:uid="{AB07188D-6935-49E1-A22A-2AC4F898829D}"/>
    <cellStyle name="Normal 8 3 2 3 2 3" xfId="2125" xr:uid="{3E2D77BD-EDA9-4038-BDD4-EBA55446C6BB}"/>
    <cellStyle name="Normal 8 3 2 3 2 3 2" xfId="2126" xr:uid="{506A6342-C65E-42D9-BBDA-E71A503BFAA2}"/>
    <cellStyle name="Normal 8 3 2 3 2 4" xfId="2127" xr:uid="{5EEAED7A-E31A-45A5-86C3-D2A784ADEE4C}"/>
    <cellStyle name="Normal 8 3 2 3 3" xfId="787" xr:uid="{41DCF21D-6031-4814-B652-2A2040534397}"/>
    <cellStyle name="Normal 8 3 2 3 3 2" xfId="2128" xr:uid="{EF71C253-AF42-478D-95E5-E16EEDAAFF19}"/>
    <cellStyle name="Normal 8 3 2 3 3 2 2" xfId="2129" xr:uid="{822B0DB5-A7C2-4C36-B0DE-2E2B589BCB83}"/>
    <cellStyle name="Normal 8 3 2 3 3 3" xfId="2130" xr:uid="{D56F0CD5-EBA6-425C-A809-23BFFDECB090}"/>
    <cellStyle name="Normal 8 3 2 3 3 4" xfId="3771" xr:uid="{92B7B8AA-EC5B-4782-A264-FE6DF15A7A11}"/>
    <cellStyle name="Normal 8 3 2 3 4" xfId="2131" xr:uid="{B09327A3-0B04-40E4-A7B3-0D6E4B2C4794}"/>
    <cellStyle name="Normal 8 3 2 3 4 2" xfId="2132" xr:uid="{AB116301-37C2-434E-95B9-BD30A19A686C}"/>
    <cellStyle name="Normal 8 3 2 3 5" xfId="2133" xr:uid="{677E3A08-B021-494B-B407-A1EB95A5C437}"/>
    <cellStyle name="Normal 8 3 2 3 6" xfId="3772" xr:uid="{74EE25E0-0C03-4069-BC12-203186294836}"/>
    <cellStyle name="Normal 8 3 2 4" xfId="385" xr:uid="{67A770F5-F0CC-4787-907B-A5E89133A2B1}"/>
    <cellStyle name="Normal 8 3 2 4 2" xfId="788" xr:uid="{059E7523-6E2E-453B-8682-D2CD5C5DC686}"/>
    <cellStyle name="Normal 8 3 2 4 2 2" xfId="2134" xr:uid="{70AA44CB-9F70-4851-90E8-C1FA36C82773}"/>
    <cellStyle name="Normal 8 3 2 4 2 2 2" xfId="2135" xr:uid="{39788B20-2453-419F-A669-067A2EF276A6}"/>
    <cellStyle name="Normal 8 3 2 4 2 3" xfId="2136" xr:uid="{80C0412F-E649-4485-A156-BFD63F8C0419}"/>
    <cellStyle name="Normal 8 3 2 4 2 4" xfId="3773" xr:uid="{E9C79DBA-9BBF-461D-8480-5A726999927F}"/>
    <cellStyle name="Normal 8 3 2 4 3" xfId="2137" xr:uid="{12AA3EEE-7F92-4809-A26F-466751112960}"/>
    <cellStyle name="Normal 8 3 2 4 3 2" xfId="2138" xr:uid="{434DE5BB-FE0D-494E-A15C-512EA994D4EF}"/>
    <cellStyle name="Normal 8 3 2 4 4" xfId="2139" xr:uid="{5B08785A-4D7C-4027-BB8E-A601F8A5D145}"/>
    <cellStyle name="Normal 8 3 2 4 5" xfId="3774" xr:uid="{A5FF0A34-DB0A-4D43-91EE-6C02DA899976}"/>
    <cellStyle name="Normal 8 3 2 5" xfId="386" xr:uid="{36B19E42-4630-488C-9888-3E2EA4998DFE}"/>
    <cellStyle name="Normal 8 3 2 5 2" xfId="2140" xr:uid="{CC98D870-5565-4D7E-84E1-7A56A0EE7821}"/>
    <cellStyle name="Normal 8 3 2 5 2 2" xfId="2141" xr:uid="{17B590FD-F9AE-447F-BD27-452B10DA52E2}"/>
    <cellStyle name="Normal 8 3 2 5 3" xfId="2142" xr:uid="{0499C018-0783-4F0A-AEBA-2D3AF361FB2E}"/>
    <cellStyle name="Normal 8 3 2 5 4" xfId="3775" xr:uid="{5B28AE3A-0030-4178-BC15-71B5476386F7}"/>
    <cellStyle name="Normal 8 3 2 6" xfId="2143" xr:uid="{B69C5EBD-641A-47DA-B923-4F56F2B34CC3}"/>
    <cellStyle name="Normal 8 3 2 6 2" xfId="2144" xr:uid="{1FFF3E5D-D2A0-46B0-93F4-AB8EC07482C7}"/>
    <cellStyle name="Normal 8 3 2 6 3" xfId="3776" xr:uid="{01EECA7F-E42C-45C7-A672-1BA2D755B793}"/>
    <cellStyle name="Normal 8 3 2 6 4" xfId="3777" xr:uid="{67119929-AC3D-4998-A3EE-360BD56E7605}"/>
    <cellStyle name="Normal 8 3 2 7" xfId="2145" xr:uid="{2FF32807-DFAF-474D-B4BF-9C725160DD4F}"/>
    <cellStyle name="Normal 8 3 2 8" xfId="3778" xr:uid="{DEAEE752-C23C-4EBA-A1C6-B456C60F66E6}"/>
    <cellStyle name="Normal 8 3 2 9" xfId="3779" xr:uid="{CDC17453-105C-4560-8FAF-4198AA57801C}"/>
    <cellStyle name="Normal 8 3 3" xfId="156" xr:uid="{63BF9818-11DD-447A-99E8-AB99DCD82A83}"/>
    <cellStyle name="Normal 8 3 3 2" xfId="157" xr:uid="{921DD815-6DA0-4A1C-8597-E35626BBF452}"/>
    <cellStyle name="Normal 8 3 3 2 2" xfId="789" xr:uid="{5BB44A64-15B1-45C3-BF36-608C1E528ECE}"/>
    <cellStyle name="Normal 8 3 3 2 2 2" xfId="2146" xr:uid="{056AEC23-6140-4901-B2F9-CDE5CEE43A2D}"/>
    <cellStyle name="Normal 8 3 3 2 2 2 2" xfId="2147" xr:uid="{7C0B5A13-60EE-4B92-B4AC-7B92F625F931}"/>
    <cellStyle name="Normal 8 3 3 2 2 2 2 2" xfId="4492" xr:uid="{089E3B30-BC5B-49C7-9FFC-E45DE7AC69AD}"/>
    <cellStyle name="Normal 8 3 3 2 2 2 3" xfId="4493" xr:uid="{E0667AC5-6D43-4468-A893-9D307D36DBBD}"/>
    <cellStyle name="Normal 8 3 3 2 2 3" xfId="2148" xr:uid="{22A9A562-7255-4D9E-A075-57769D565DF8}"/>
    <cellStyle name="Normal 8 3 3 2 2 3 2" xfId="4494" xr:uid="{CE4954BE-F399-4D5A-BA8D-AA06E6096623}"/>
    <cellStyle name="Normal 8 3 3 2 2 4" xfId="3780" xr:uid="{F3D5442E-B3BF-447B-A498-B55547851B89}"/>
    <cellStyle name="Normal 8 3 3 2 3" xfId="2149" xr:uid="{E0BB1AC6-B37B-404C-B217-885412974AEC}"/>
    <cellStyle name="Normal 8 3 3 2 3 2" xfId="2150" xr:uid="{EECE4C0A-CF8A-4458-AB86-B3BAC13DE7DA}"/>
    <cellStyle name="Normal 8 3 3 2 3 2 2" xfId="4495" xr:uid="{C482E6BC-B3BB-4A33-9D49-F0AEB780A10B}"/>
    <cellStyle name="Normal 8 3 3 2 3 3" xfId="3781" xr:uid="{980A8274-419A-4FC5-AC0C-5486DE763573}"/>
    <cellStyle name="Normal 8 3 3 2 3 4" xfId="3782" xr:uid="{A8383C96-0F0F-4410-802F-0691B7B5F10C}"/>
    <cellStyle name="Normal 8 3 3 2 4" xfId="2151" xr:uid="{7CE35AF1-63B2-45EA-B21B-027A86DC586F}"/>
    <cellStyle name="Normal 8 3 3 2 4 2" xfId="4496" xr:uid="{126132E9-1288-474C-BBA5-1D46F82EEC17}"/>
    <cellStyle name="Normal 8 3 3 2 5" xfId="3783" xr:uid="{43E5DD53-BCD6-4509-A9B4-DF86939FDE09}"/>
    <cellStyle name="Normal 8 3 3 2 6" xfId="3784" xr:uid="{FF138C7D-4822-4B9F-A943-F155254C3C14}"/>
    <cellStyle name="Normal 8 3 3 3" xfId="387" xr:uid="{53F316E1-82A9-4C0B-8EF3-4AE428B734A2}"/>
    <cellStyle name="Normal 8 3 3 3 2" xfId="2152" xr:uid="{01A774C7-3539-4BAD-B7E8-894F26BC94D5}"/>
    <cellStyle name="Normal 8 3 3 3 2 2" xfId="2153" xr:uid="{27D9D919-7DBE-434C-8B51-D4D32B38CF50}"/>
    <cellStyle name="Normal 8 3 3 3 2 2 2" xfId="4497" xr:uid="{EAE2DC22-B388-4A56-956B-FB81746F4A68}"/>
    <cellStyle name="Normal 8 3 3 3 2 3" xfId="3785" xr:uid="{5F26B843-2774-4BF9-AD90-AF0BA588BCC8}"/>
    <cellStyle name="Normal 8 3 3 3 2 4" xfId="3786" xr:uid="{A1502C25-BDC6-4545-BD60-86488D5D659A}"/>
    <cellStyle name="Normal 8 3 3 3 3" xfId="2154" xr:uid="{4D7B67F3-7C46-446E-9F6E-E1FE046651CF}"/>
    <cellStyle name="Normal 8 3 3 3 3 2" xfId="4498" xr:uid="{82C69135-1742-4AF2-9A06-EC15336B6EAE}"/>
    <cellStyle name="Normal 8 3 3 3 4" xfId="3787" xr:uid="{3762CCEA-3945-461C-864B-934C6DA77919}"/>
    <cellStyle name="Normal 8 3 3 3 5" xfId="3788" xr:uid="{C8E7EBF8-A4C2-4FD4-A6CF-E8DE4388921F}"/>
    <cellStyle name="Normal 8 3 3 4" xfId="2155" xr:uid="{E3FA8F5C-5797-41EB-9055-279CE7A1D044}"/>
    <cellStyle name="Normal 8 3 3 4 2" xfId="2156" xr:uid="{7947FFE9-98B2-4E7B-B9D1-2AD41506F17C}"/>
    <cellStyle name="Normal 8 3 3 4 2 2" xfId="4499" xr:uid="{A86DE36F-03B6-4887-84BF-0442DD9A853A}"/>
    <cellStyle name="Normal 8 3 3 4 3" xfId="3789" xr:uid="{7DA68C44-43C5-4572-8BDA-698E950C223C}"/>
    <cellStyle name="Normal 8 3 3 4 4" xfId="3790" xr:uid="{AE4F3E33-FABA-4C30-A79A-385605A7CFBE}"/>
    <cellStyle name="Normal 8 3 3 5" xfId="2157" xr:uid="{DF37DAD1-C65D-4F33-B205-4713E0A7029D}"/>
    <cellStyle name="Normal 8 3 3 5 2" xfId="3791" xr:uid="{A7C9C753-9144-4F40-8D5D-84269FFB6026}"/>
    <cellStyle name="Normal 8 3 3 5 3" xfId="3792" xr:uid="{524D6981-8395-4E9B-B768-39F01DC4FDF7}"/>
    <cellStyle name="Normal 8 3 3 5 4" xfId="3793" xr:uid="{B6310A5E-EE58-4D0C-B86D-BE08988D41C5}"/>
    <cellStyle name="Normal 8 3 3 6" xfId="3794" xr:uid="{C6D7DA81-A589-476E-8F7D-76D2D8D3FC92}"/>
    <cellStyle name="Normal 8 3 3 7" xfId="3795" xr:uid="{22B376DA-5A1E-4594-AFB8-218CC13A659B}"/>
    <cellStyle name="Normal 8 3 3 8" xfId="3796" xr:uid="{670C6180-58C7-4AC8-8C65-FE4486D7E6D8}"/>
    <cellStyle name="Normal 8 3 4" xfId="158" xr:uid="{CA239FE7-CDFC-44EC-82C1-605170FDDF03}"/>
    <cellStyle name="Normal 8 3 4 2" xfId="790" xr:uid="{9BF03BDA-6331-49C5-9A6F-7C1A1C35F98B}"/>
    <cellStyle name="Normal 8 3 4 2 2" xfId="791" xr:uid="{AF0F0EAB-3D13-4283-960B-9D44483E1402}"/>
    <cellStyle name="Normal 8 3 4 2 2 2" xfId="2158" xr:uid="{0BB51E15-2E4F-4673-9A0D-6AA4447064DF}"/>
    <cellStyle name="Normal 8 3 4 2 2 2 2" xfId="2159" xr:uid="{BA6921F1-B209-4FCE-85D8-9535ADD40906}"/>
    <cellStyle name="Normal 8 3 4 2 2 3" xfId="2160" xr:uid="{4C0B63B2-8E91-4E84-9329-DAF3FE8B7B63}"/>
    <cellStyle name="Normal 8 3 4 2 2 4" xfId="3797" xr:uid="{E27EA568-2602-4236-8111-A5116D755DD3}"/>
    <cellStyle name="Normal 8 3 4 2 3" xfId="2161" xr:uid="{7D301768-C3E2-41D7-9523-5F3B3508953E}"/>
    <cellStyle name="Normal 8 3 4 2 3 2" xfId="2162" xr:uid="{CB8CC212-B580-49A6-A81A-2D177C8BFB0F}"/>
    <cellStyle name="Normal 8 3 4 2 4" xfId="2163" xr:uid="{A4A94A3C-9FB6-4A30-BA88-3CD36A146849}"/>
    <cellStyle name="Normal 8 3 4 2 5" xfId="3798" xr:uid="{2CC6D243-FACB-40AD-8D30-2F1B0A3EF98E}"/>
    <cellStyle name="Normal 8 3 4 3" xfId="792" xr:uid="{427BD037-849E-4DD0-98CC-02E104FD7B9C}"/>
    <cellStyle name="Normal 8 3 4 3 2" xfId="2164" xr:uid="{FA24D1DE-4212-4071-90B9-1071D26E6E6F}"/>
    <cellStyle name="Normal 8 3 4 3 2 2" xfId="2165" xr:uid="{F1E69CBF-BD04-4EB5-930E-643656D9FD01}"/>
    <cellStyle name="Normal 8 3 4 3 3" xfId="2166" xr:uid="{498653A2-3364-4581-A340-C72ABF9E80C1}"/>
    <cellStyle name="Normal 8 3 4 3 4" xfId="3799" xr:uid="{16304E74-31E0-48CC-8CB8-995275B2A8B6}"/>
    <cellStyle name="Normal 8 3 4 4" xfId="2167" xr:uid="{507A6FB5-41D7-4AC9-BDB2-440DE864C64F}"/>
    <cellStyle name="Normal 8 3 4 4 2" xfId="2168" xr:uid="{BBC22116-F688-4A52-B948-AB83918061F9}"/>
    <cellStyle name="Normal 8 3 4 4 3" xfId="3800" xr:uid="{2BDA4E7D-0DF6-4EDC-9F5F-9A70FB9EC5CC}"/>
    <cellStyle name="Normal 8 3 4 4 4" xfId="3801" xr:uid="{CD8FEDF9-1998-485E-B50F-177294A7DFBD}"/>
    <cellStyle name="Normal 8 3 4 5" xfId="2169" xr:uid="{4CA3EC90-0C22-411A-A3C8-259104BBEB63}"/>
    <cellStyle name="Normal 8 3 4 6" xfId="3802" xr:uid="{BF072634-DF21-4659-8268-CA7AA4D69E15}"/>
    <cellStyle name="Normal 8 3 4 7" xfId="3803" xr:uid="{5D615318-3F0F-4101-8C79-7627DC59C563}"/>
    <cellStyle name="Normal 8 3 5" xfId="388" xr:uid="{44B2C211-C978-4625-B9F2-7979AD5A25B4}"/>
    <cellStyle name="Normal 8 3 5 2" xfId="793" xr:uid="{CFFD7D00-4BC0-43D0-8539-654070DFD510}"/>
    <cellStyle name="Normal 8 3 5 2 2" xfId="2170" xr:uid="{9AA8E091-1E13-4C84-87C5-7DAF0DBC3175}"/>
    <cellStyle name="Normal 8 3 5 2 2 2" xfId="2171" xr:uid="{E5BF40D2-2C7A-4986-82F6-4B9A34670E30}"/>
    <cellStyle name="Normal 8 3 5 2 3" xfId="2172" xr:uid="{CFDAEDDF-74D5-4E86-9B43-B319DA4D5713}"/>
    <cellStyle name="Normal 8 3 5 2 4" xfId="3804" xr:uid="{3C0B1C2D-FAE8-4396-8F44-8F92076D082D}"/>
    <cellStyle name="Normal 8 3 5 3" xfId="2173" xr:uid="{8A960D64-9F30-43D1-BC1F-A09A44B7B702}"/>
    <cellStyle name="Normal 8 3 5 3 2" xfId="2174" xr:uid="{CE782632-CF19-4062-8C89-114B94106FD0}"/>
    <cellStyle name="Normal 8 3 5 3 3" xfId="3805" xr:uid="{E419CFE7-0C18-4211-955E-95E1B928484B}"/>
    <cellStyle name="Normal 8 3 5 3 4" xfId="3806" xr:uid="{977DDA84-9029-4E16-B94C-60F970835758}"/>
    <cellStyle name="Normal 8 3 5 4" xfId="2175" xr:uid="{5FEC7AB7-E9BC-4EDA-904F-87C91AFF1CC5}"/>
    <cellStyle name="Normal 8 3 5 5" xfId="3807" xr:uid="{7A1FBFB5-16C2-41EF-8B7C-192749A2A135}"/>
    <cellStyle name="Normal 8 3 5 6" xfId="3808" xr:uid="{7B8DE82F-50B4-44D4-982F-43E043C2B3E4}"/>
    <cellStyle name="Normal 8 3 6" xfId="389" xr:uid="{ACF70E05-E929-4E42-ADAA-4F30D95259D5}"/>
    <cellStyle name="Normal 8 3 6 2" xfId="2176" xr:uid="{23E3FB38-CD6C-4D4A-B3BF-12B01DDC39E5}"/>
    <cellStyle name="Normal 8 3 6 2 2" xfId="2177" xr:uid="{B78D2E2C-85DF-423F-B8EB-7678FE0E57C5}"/>
    <cellStyle name="Normal 8 3 6 2 3" xfId="3809" xr:uid="{C6E1003B-F33D-4246-A608-E09882E2A98F}"/>
    <cellStyle name="Normal 8 3 6 2 4" xfId="3810" xr:uid="{1444A6EA-4E14-45C4-A6D6-7B467865EC48}"/>
    <cellStyle name="Normal 8 3 6 3" xfId="2178" xr:uid="{18EB7CB3-2EE5-4EE5-B74C-8F7C6E86FCC4}"/>
    <cellStyle name="Normal 8 3 6 4" xfId="3811" xr:uid="{9914E42F-EB15-4195-8487-42C76738DC61}"/>
    <cellStyle name="Normal 8 3 6 5" xfId="3812" xr:uid="{A52B6CFB-9C3D-40A9-AA06-42AFD8FD05F3}"/>
    <cellStyle name="Normal 8 3 7" xfId="2179" xr:uid="{9F3AB265-745F-4E17-B5C1-F2693A0ADDB3}"/>
    <cellStyle name="Normal 8 3 7 2" xfId="2180" xr:uid="{28DEF29A-2E71-4984-A8DD-4ED37B14686E}"/>
    <cellStyle name="Normal 8 3 7 3" xfId="3813" xr:uid="{162ED09D-7E53-48A0-A72D-33E99C5056B3}"/>
    <cellStyle name="Normal 8 3 7 4" xfId="3814" xr:uid="{F66EB47E-739C-46EF-A8C5-EC3D7C5E1DBC}"/>
    <cellStyle name="Normal 8 3 8" xfId="2181" xr:uid="{37F388EE-E8C1-4BFA-9F91-D2734A346EC2}"/>
    <cellStyle name="Normal 8 3 8 2" xfId="3815" xr:uid="{56143820-47AA-4DC5-906A-F4B5CD7DBD35}"/>
    <cellStyle name="Normal 8 3 8 3" xfId="3816" xr:uid="{EF1846A5-865E-459B-9231-3817B16F16EE}"/>
    <cellStyle name="Normal 8 3 8 4" xfId="3817" xr:uid="{0C524AD8-21BB-47B0-91D4-AC1419BB4840}"/>
    <cellStyle name="Normal 8 3 9" xfId="3818" xr:uid="{C7C036BC-7BFF-47B6-99C2-C9E27702756F}"/>
    <cellStyle name="Normal 8 4" xfId="159" xr:uid="{2E7E9FC8-13D8-4E5E-97E2-8664CA83D410}"/>
    <cellStyle name="Normal 8 4 10" xfId="3819" xr:uid="{B5AB7331-02FD-40BB-A651-8901F133EAEF}"/>
    <cellStyle name="Normal 8 4 11" xfId="3820" xr:uid="{F2C129F2-CC91-440E-A260-1BD73C408B1F}"/>
    <cellStyle name="Normal 8 4 2" xfId="160" xr:uid="{512BA2C8-217B-49CA-92EB-E569E0E2CD6A}"/>
    <cellStyle name="Normal 8 4 2 2" xfId="390" xr:uid="{204DC61F-3E4F-45DC-BA3B-EF3EC1753F1F}"/>
    <cellStyle name="Normal 8 4 2 2 2" xfId="794" xr:uid="{B659B5C8-C9FF-4C02-8DB4-764AF75B1A26}"/>
    <cellStyle name="Normal 8 4 2 2 2 2" xfId="795" xr:uid="{0139FB21-03E0-4DA5-8A7A-3C711C403A9A}"/>
    <cellStyle name="Normal 8 4 2 2 2 2 2" xfId="2182" xr:uid="{BF49ADEB-C34A-4E54-959E-1FC9B2061D09}"/>
    <cellStyle name="Normal 8 4 2 2 2 2 3" xfId="3821" xr:uid="{919B192D-A6D2-4961-9B67-3F44749E5615}"/>
    <cellStyle name="Normal 8 4 2 2 2 2 4" xfId="3822" xr:uid="{49424113-816E-4E3B-A431-CC592EAC6720}"/>
    <cellStyle name="Normal 8 4 2 2 2 3" xfId="2183" xr:uid="{F87C106C-225B-46B2-A563-4C0C7F2320E9}"/>
    <cellStyle name="Normal 8 4 2 2 2 3 2" xfId="3823" xr:uid="{C4729A7D-34D3-4937-9AC2-66719D115E20}"/>
    <cellStyle name="Normal 8 4 2 2 2 3 3" xfId="3824" xr:uid="{AC23A23D-341D-4280-88A2-E615E6AA3483}"/>
    <cellStyle name="Normal 8 4 2 2 2 3 4" xfId="3825" xr:uid="{6823BB80-4F4B-4A0E-88F5-597B93CC4105}"/>
    <cellStyle name="Normal 8 4 2 2 2 4" xfId="3826" xr:uid="{7187A1F0-39DF-4810-B84B-B847684A9961}"/>
    <cellStyle name="Normal 8 4 2 2 2 5" xfId="3827" xr:uid="{1078820C-177E-461F-ABA5-CC4BC023AC96}"/>
    <cellStyle name="Normal 8 4 2 2 2 6" xfId="3828" xr:uid="{E13EF83F-C8CA-4534-B282-E612DEB60A04}"/>
    <cellStyle name="Normal 8 4 2 2 3" xfId="796" xr:uid="{21D6DD2A-46DB-40B7-A5C9-07AA81F9031E}"/>
    <cellStyle name="Normal 8 4 2 2 3 2" xfId="2184" xr:uid="{8C5A4D25-6604-47A9-AE4E-5A5438FBF178}"/>
    <cellStyle name="Normal 8 4 2 2 3 2 2" xfId="3829" xr:uid="{6D7415B5-4A6D-4E91-B455-B87092C94ED2}"/>
    <cellStyle name="Normal 8 4 2 2 3 2 3" xfId="3830" xr:uid="{332B0662-A563-4910-8464-B88ECAD70D21}"/>
    <cellStyle name="Normal 8 4 2 2 3 2 4" xfId="3831" xr:uid="{F59D86A3-DBD1-4839-AFB8-C6F89C853C52}"/>
    <cellStyle name="Normal 8 4 2 2 3 3" xfId="3832" xr:uid="{D0F4D5D9-8D7F-4E9F-B76F-7F117DB99EC3}"/>
    <cellStyle name="Normal 8 4 2 2 3 4" xfId="3833" xr:uid="{771E3CF0-83A9-4A6D-ACB0-6EF0EBC00E60}"/>
    <cellStyle name="Normal 8 4 2 2 3 5" xfId="3834" xr:uid="{3EEF51E8-A9B4-4A6F-AA5D-0E0BB7F699F6}"/>
    <cellStyle name="Normal 8 4 2 2 4" xfId="2185" xr:uid="{708727CD-2BB2-4CE7-98FB-A6B617569B34}"/>
    <cellStyle name="Normal 8 4 2 2 4 2" xfId="3835" xr:uid="{74FDD46C-285A-4E98-A905-6B1545BC5B86}"/>
    <cellStyle name="Normal 8 4 2 2 4 3" xfId="3836" xr:uid="{9346B12A-28A1-420C-B9A1-679B7A556150}"/>
    <cellStyle name="Normal 8 4 2 2 4 4" xfId="3837" xr:uid="{60808D7A-CA33-4E5E-B03C-AB6060BCF46A}"/>
    <cellStyle name="Normal 8 4 2 2 5" xfId="3838" xr:uid="{2CA26746-30CC-45DA-B2B0-E1433863BEFC}"/>
    <cellStyle name="Normal 8 4 2 2 5 2" xfId="3839" xr:uid="{4BFD69A2-C39C-4D75-8DB8-924A7662399D}"/>
    <cellStyle name="Normal 8 4 2 2 5 3" xfId="3840" xr:uid="{C77EC161-4A68-432F-A19D-54BA375EECD3}"/>
    <cellStyle name="Normal 8 4 2 2 5 4" xfId="3841" xr:uid="{E919C5BB-BF51-4D49-87F0-06D914D38F8E}"/>
    <cellStyle name="Normal 8 4 2 2 6" xfId="3842" xr:uid="{B56894B1-A8CF-4129-953E-AA998D889044}"/>
    <cellStyle name="Normal 8 4 2 2 7" xfId="3843" xr:uid="{2D25606D-2F02-4628-9AB5-1C42D256BAE2}"/>
    <cellStyle name="Normal 8 4 2 2 8" xfId="3844" xr:uid="{2EA4BE65-7AB9-4AFB-A8C1-7BB142DAB95E}"/>
    <cellStyle name="Normal 8 4 2 3" xfId="797" xr:uid="{CA6248F6-BE0A-4557-B289-BBB1EA3B6E19}"/>
    <cellStyle name="Normal 8 4 2 3 2" xfId="798" xr:uid="{BF3A2128-1FE9-4465-B223-37333F419A08}"/>
    <cellStyle name="Normal 8 4 2 3 2 2" xfId="799" xr:uid="{230DD2B7-FFE9-4CF9-A301-E6A407D222C5}"/>
    <cellStyle name="Normal 8 4 2 3 2 3" xfId="3845" xr:uid="{A418E921-D5A1-4A57-80B7-D8BC4A115795}"/>
    <cellStyle name="Normal 8 4 2 3 2 4" xfId="3846" xr:uid="{5C4A1130-A235-4358-BC14-D5B1CCD22263}"/>
    <cellStyle name="Normal 8 4 2 3 3" xfId="800" xr:uid="{F5053878-09A8-433C-B7B3-D81E477EA206}"/>
    <cellStyle name="Normal 8 4 2 3 3 2" xfId="3847" xr:uid="{E31B1084-AD9D-4186-8BE9-6831C2F5635A}"/>
    <cellStyle name="Normal 8 4 2 3 3 3" xfId="3848" xr:uid="{B84ED61B-B216-490F-8617-4435F290B9A6}"/>
    <cellStyle name="Normal 8 4 2 3 3 4" xfId="3849" xr:uid="{1930C2F6-D661-4C64-8DB6-1C8BDDAEB32A}"/>
    <cellStyle name="Normal 8 4 2 3 4" xfId="3850" xr:uid="{CB823B46-B13E-4F4C-BDE6-CEBA9BA836BF}"/>
    <cellStyle name="Normal 8 4 2 3 5" xfId="3851" xr:uid="{C9174711-4A6E-4DC8-9792-F94B904D7AD3}"/>
    <cellStyle name="Normal 8 4 2 3 6" xfId="3852" xr:uid="{A8113B91-D647-43DE-94D5-7D4580925FD8}"/>
    <cellStyle name="Normal 8 4 2 4" xfId="801" xr:uid="{BDBC4952-D500-4388-B3DA-2BB9A174C9AC}"/>
    <cellStyle name="Normal 8 4 2 4 2" xfId="802" xr:uid="{750144EE-632C-4BC1-9D32-EAC7DF85851E}"/>
    <cellStyle name="Normal 8 4 2 4 2 2" xfId="3853" xr:uid="{CAE84EBF-E296-426C-AC94-0CEACD3F27A6}"/>
    <cellStyle name="Normal 8 4 2 4 2 3" xfId="3854" xr:uid="{FA1C9AF2-6575-4341-9D57-A0078D4CC63B}"/>
    <cellStyle name="Normal 8 4 2 4 2 4" xfId="3855" xr:uid="{133868E6-AD5E-4E50-B0B4-F053C0332E23}"/>
    <cellStyle name="Normal 8 4 2 4 3" xfId="3856" xr:uid="{05C824E4-7D6A-4618-9B8A-57361BDB1713}"/>
    <cellStyle name="Normal 8 4 2 4 4" xfId="3857" xr:uid="{DC698FFB-8A3C-4B97-947D-A5056DCD2E76}"/>
    <cellStyle name="Normal 8 4 2 4 5" xfId="3858" xr:uid="{7322ADB6-E442-433D-8BD2-E2E8703BF8ED}"/>
    <cellStyle name="Normal 8 4 2 5" xfId="803" xr:uid="{F4357DE0-A323-455E-82EC-9E358CC750BB}"/>
    <cellStyle name="Normal 8 4 2 5 2" xfId="3859" xr:uid="{B20563E8-FC0B-4097-8088-FBD1F9E0AA7E}"/>
    <cellStyle name="Normal 8 4 2 5 3" xfId="3860" xr:uid="{477FD19B-CA23-48DC-B83E-31FC1F2F4EDE}"/>
    <cellStyle name="Normal 8 4 2 5 4" xfId="3861" xr:uid="{D4E65C7D-09AB-46EC-A4EC-4D4C6E873514}"/>
    <cellStyle name="Normal 8 4 2 6" xfId="3862" xr:uid="{ECF36734-8B12-4B51-8BFE-2AAA28807924}"/>
    <cellStyle name="Normal 8 4 2 6 2" xfId="3863" xr:uid="{E4F7E59E-C450-4C64-87B9-1E4BB6D4A2E4}"/>
    <cellStyle name="Normal 8 4 2 6 3" xfId="3864" xr:uid="{A17CCF19-8F4B-4071-91E8-E83288A58348}"/>
    <cellStyle name="Normal 8 4 2 6 4" xfId="3865" xr:uid="{B3185224-76AF-4669-8563-0677E05CE80B}"/>
    <cellStyle name="Normal 8 4 2 7" xfId="3866" xr:uid="{F89F4746-C7BD-4C83-8542-E6F2D9B0D929}"/>
    <cellStyle name="Normal 8 4 2 8" xfId="3867" xr:uid="{C6D697D6-19F3-45DA-85C3-1B163B8D5C58}"/>
    <cellStyle name="Normal 8 4 2 9" xfId="3868" xr:uid="{5F74C4D0-1AF0-4970-96EB-264274C7A2DA}"/>
    <cellStyle name="Normal 8 4 3" xfId="391" xr:uid="{AFD71DCA-568E-4AE7-89E9-2A15EBB4860A}"/>
    <cellStyle name="Normal 8 4 3 2" xfId="804" xr:uid="{B8695763-DDCE-4428-BF9C-D2492EE19536}"/>
    <cellStyle name="Normal 8 4 3 2 2" xfId="805" xr:uid="{42E16EFD-6FC7-4661-A535-C4BDD881C4B7}"/>
    <cellStyle name="Normal 8 4 3 2 2 2" xfId="2186" xr:uid="{CC14B5FD-3CA4-43E0-8B4C-9B9DE6485AA1}"/>
    <cellStyle name="Normal 8 4 3 2 2 2 2" xfId="2187" xr:uid="{569B3DE8-0D36-4152-A4F4-5B10F0762144}"/>
    <cellStyle name="Normal 8 4 3 2 2 3" xfId="2188" xr:uid="{FAC2F9CA-8A36-452A-B5F2-25CE2FEAF180}"/>
    <cellStyle name="Normal 8 4 3 2 2 4" xfId="3869" xr:uid="{D2EB8F73-3C3F-4815-807D-8DD451A8AB8C}"/>
    <cellStyle name="Normal 8 4 3 2 3" xfId="2189" xr:uid="{D4D1343E-B3CE-4F72-BB47-2301F0F145CE}"/>
    <cellStyle name="Normal 8 4 3 2 3 2" xfId="2190" xr:uid="{7B5CFC69-A18D-4122-BF8D-3C69A8648441}"/>
    <cellStyle name="Normal 8 4 3 2 3 3" xfId="3870" xr:uid="{048605AA-E818-4AB6-878E-0CAF8F491889}"/>
    <cellStyle name="Normal 8 4 3 2 3 4" xfId="3871" xr:uid="{9D2B09E9-4E3B-4A2B-804D-FA82D7EFA5C3}"/>
    <cellStyle name="Normal 8 4 3 2 4" xfId="2191" xr:uid="{A6BFE891-6C53-448C-8E10-84434AFB0ECD}"/>
    <cellStyle name="Normal 8 4 3 2 5" xfId="3872" xr:uid="{28F34664-BB72-4E90-A033-CF9243C1F9D7}"/>
    <cellStyle name="Normal 8 4 3 2 6" xfId="3873" xr:uid="{3D800B83-BBF4-46A9-B777-0191243CEC24}"/>
    <cellStyle name="Normal 8 4 3 3" xfId="806" xr:uid="{4EFD6489-DE39-4073-B931-115C92624F28}"/>
    <cellStyle name="Normal 8 4 3 3 2" xfId="2192" xr:uid="{DE7D46A0-6130-4F4E-90B0-63CEB98D7798}"/>
    <cellStyle name="Normal 8 4 3 3 2 2" xfId="2193" xr:uid="{F8BE97BA-E569-4723-8D0B-F6110A4A6AE0}"/>
    <cellStyle name="Normal 8 4 3 3 2 3" xfId="3874" xr:uid="{12EE05DC-512F-4A2D-8D84-CAD00A4D7126}"/>
    <cellStyle name="Normal 8 4 3 3 2 4" xfId="3875" xr:uid="{FDA71A24-ED37-4CB7-9B5F-CFA7B0A055FC}"/>
    <cellStyle name="Normal 8 4 3 3 3" xfId="2194" xr:uid="{D771D90A-70C5-4B06-95A2-1DBDB35A339D}"/>
    <cellStyle name="Normal 8 4 3 3 4" xfId="3876" xr:uid="{FFC39AE4-7DDC-49BE-AD5D-A327A628665D}"/>
    <cellStyle name="Normal 8 4 3 3 5" xfId="3877" xr:uid="{477D308E-DEB4-4D07-A221-43A5222E0B64}"/>
    <cellStyle name="Normal 8 4 3 4" xfId="2195" xr:uid="{5040165E-D113-433E-8A10-22662540A46C}"/>
    <cellStyle name="Normal 8 4 3 4 2" xfId="2196" xr:uid="{B3848371-BDF0-44AA-BD47-9385FB234C99}"/>
    <cellStyle name="Normal 8 4 3 4 3" xfId="3878" xr:uid="{DEF13A21-9838-4EAE-A10A-6B29521B2F23}"/>
    <cellStyle name="Normal 8 4 3 4 4" xfId="3879" xr:uid="{813D044C-8B81-4002-A4EC-F7274E18AE05}"/>
    <cellStyle name="Normal 8 4 3 5" xfId="2197" xr:uid="{EAB8EACC-8A52-4065-B6DF-F7CD2DE2B4F7}"/>
    <cellStyle name="Normal 8 4 3 5 2" xfId="3880" xr:uid="{4EB1FB16-9996-4FDA-9462-4AD0E19770DA}"/>
    <cellStyle name="Normal 8 4 3 5 3" xfId="3881" xr:uid="{C5668A90-4381-4400-9B28-EA1C69F9E7B0}"/>
    <cellStyle name="Normal 8 4 3 5 4" xfId="3882" xr:uid="{7A3D292F-15E8-4D7D-9BD6-EBC88C07A6AA}"/>
    <cellStyle name="Normal 8 4 3 6" xfId="3883" xr:uid="{B04C2EE3-9631-4933-BC1D-F8156EB0AFAF}"/>
    <cellStyle name="Normal 8 4 3 7" xfId="3884" xr:uid="{29207C81-4283-477A-8C8A-3BA401123A14}"/>
    <cellStyle name="Normal 8 4 3 8" xfId="3885" xr:uid="{EE931350-91A5-4630-8F38-300BCDE436EA}"/>
    <cellStyle name="Normal 8 4 4" xfId="392" xr:uid="{F4DCFF4C-86DB-4ACB-BB81-0D24CBD2565F}"/>
    <cellStyle name="Normal 8 4 4 2" xfId="807" xr:uid="{0D38F256-5832-483C-85AF-577C096287DD}"/>
    <cellStyle name="Normal 8 4 4 2 2" xfId="808" xr:uid="{AFEBA2AB-7B4C-4312-B62E-3D9D863A4FA6}"/>
    <cellStyle name="Normal 8 4 4 2 2 2" xfId="2198" xr:uid="{5B39FBA0-4558-48E9-A452-B8C95ADF6E01}"/>
    <cellStyle name="Normal 8 4 4 2 2 3" xfId="3886" xr:uid="{47826B16-4909-41E9-803A-17B9E6C8B7ED}"/>
    <cellStyle name="Normal 8 4 4 2 2 4" xfId="3887" xr:uid="{00F7CB57-1D68-43FA-BE5E-26D04A697BFC}"/>
    <cellStyle name="Normal 8 4 4 2 3" xfId="2199" xr:uid="{88834848-FB92-4070-A31B-3BA054E6C119}"/>
    <cellStyle name="Normal 8 4 4 2 4" xfId="3888" xr:uid="{9A8A9147-14BE-41E7-9F90-3113263B65BA}"/>
    <cellStyle name="Normal 8 4 4 2 5" xfId="3889" xr:uid="{8E810A5B-F250-4088-9DB9-45654E6C662D}"/>
    <cellStyle name="Normal 8 4 4 3" xfId="809" xr:uid="{1FD445A9-93C4-46C4-96DA-5A95311EB82B}"/>
    <cellStyle name="Normal 8 4 4 3 2" xfId="2200" xr:uid="{496AD6EC-A518-4C6A-B105-8B4A22451664}"/>
    <cellStyle name="Normal 8 4 4 3 3" xfId="3890" xr:uid="{45EB9117-B901-46B7-BD5C-1E8CD00F25A3}"/>
    <cellStyle name="Normal 8 4 4 3 4" xfId="3891" xr:uid="{7586BA00-909C-489C-B629-E343E1F71257}"/>
    <cellStyle name="Normal 8 4 4 4" xfId="2201" xr:uid="{713E802C-5183-49D0-947F-42DEE4377A7F}"/>
    <cellStyle name="Normal 8 4 4 4 2" xfId="3892" xr:uid="{5C35F9C2-DC71-4FF7-ACF0-CDDBA8EEBAB6}"/>
    <cellStyle name="Normal 8 4 4 4 3" xfId="3893" xr:uid="{8074290E-7FB8-443B-A71F-34C0079018D6}"/>
    <cellStyle name="Normal 8 4 4 4 4" xfId="3894" xr:uid="{DD7E8F42-FE0A-4D3F-9356-C9AFC8BB74DD}"/>
    <cellStyle name="Normal 8 4 4 5" xfId="3895" xr:uid="{E54202D5-27BB-4C7A-B8B9-6B59E5DAB00F}"/>
    <cellStyle name="Normal 8 4 4 6" xfId="3896" xr:uid="{6723EBAE-7631-4704-BB7D-2B1DC2B8A48C}"/>
    <cellStyle name="Normal 8 4 4 7" xfId="3897" xr:uid="{AB98458E-67DC-48E0-87BB-F50D3325CEF4}"/>
    <cellStyle name="Normal 8 4 5" xfId="393" xr:uid="{359F3F09-90D9-4133-8586-877047CDD8A7}"/>
    <cellStyle name="Normal 8 4 5 2" xfId="810" xr:uid="{356C4AD2-3585-4F16-BA90-19B9CEF00291}"/>
    <cellStyle name="Normal 8 4 5 2 2" xfId="2202" xr:uid="{10AEB4AB-3494-45F6-9580-F9A7140888EB}"/>
    <cellStyle name="Normal 8 4 5 2 3" xfId="3898" xr:uid="{62D9A2BE-D4D9-4075-881B-7A13E8359D61}"/>
    <cellStyle name="Normal 8 4 5 2 4" xfId="3899" xr:uid="{6FB1AE36-71CF-4259-9E6D-87D050ED4F28}"/>
    <cellStyle name="Normal 8 4 5 3" xfId="2203" xr:uid="{6EFD128C-A0F0-4EE8-ACFB-9FFDB5A509D9}"/>
    <cellStyle name="Normal 8 4 5 3 2" xfId="3900" xr:uid="{82FFD235-DB9D-4D63-99CB-F48D60FDFA56}"/>
    <cellStyle name="Normal 8 4 5 3 3" xfId="3901" xr:uid="{C34C5976-89F5-4687-8577-2ED0192378B0}"/>
    <cellStyle name="Normal 8 4 5 3 4" xfId="3902" xr:uid="{7DA1EDBA-A546-4732-9AE6-8A225DEE7BCA}"/>
    <cellStyle name="Normal 8 4 5 4" xfId="3903" xr:uid="{97D659C5-A40D-4091-83F2-974F4DE00521}"/>
    <cellStyle name="Normal 8 4 5 5" xfId="3904" xr:uid="{2B93AAB0-0FAE-4318-B146-E177DD681101}"/>
    <cellStyle name="Normal 8 4 5 6" xfId="3905" xr:uid="{8E0E8711-7414-46B1-9168-1E5B4A5B2D36}"/>
    <cellStyle name="Normal 8 4 6" xfId="811" xr:uid="{EBB9F498-D3FB-46A5-A40E-D180E9CC9F24}"/>
    <cellStyle name="Normal 8 4 6 2" xfId="2204" xr:uid="{1B0F15F5-38B8-48A4-814C-3071B865865E}"/>
    <cellStyle name="Normal 8 4 6 2 2" xfId="3906" xr:uid="{A4B66374-5FAF-42DD-8A8C-4D2D69DDCF49}"/>
    <cellStyle name="Normal 8 4 6 2 3" xfId="3907" xr:uid="{449276AA-50BA-4F58-A6A7-9EEB1AF29E93}"/>
    <cellStyle name="Normal 8 4 6 2 4" xfId="3908" xr:uid="{F9E3E1C3-D85E-43DB-8A69-6C4DBDF9DF13}"/>
    <cellStyle name="Normal 8 4 6 3" xfId="3909" xr:uid="{508A0316-2C7D-4575-8EF6-70E68ADB5964}"/>
    <cellStyle name="Normal 8 4 6 4" xfId="3910" xr:uid="{8994A5D9-6A68-45CB-8EA8-734297E0553B}"/>
    <cellStyle name="Normal 8 4 6 5" xfId="3911" xr:uid="{3BFCA88D-179F-4268-92AF-D25BD190C979}"/>
    <cellStyle name="Normal 8 4 7" xfId="2205" xr:uid="{D7AAD68B-4E36-4101-8B03-7A1421D89032}"/>
    <cellStyle name="Normal 8 4 7 2" xfId="3912" xr:uid="{2D53745E-B477-41AA-BE94-06100423BA08}"/>
    <cellStyle name="Normal 8 4 7 3" xfId="3913" xr:uid="{E3F0EB28-68B1-4B80-8C67-C3524896E831}"/>
    <cellStyle name="Normal 8 4 7 4" xfId="3914" xr:uid="{F7EA9D8F-459B-410A-943E-E0E153DF79AF}"/>
    <cellStyle name="Normal 8 4 8" xfId="3915" xr:uid="{5F976F49-F51B-41E2-A71B-3CC3B36F4EA2}"/>
    <cellStyle name="Normal 8 4 8 2" xfId="3916" xr:uid="{683DE417-7E1C-4A88-ACDB-996E2FD7B453}"/>
    <cellStyle name="Normal 8 4 8 3" xfId="3917" xr:uid="{9F4B5051-1C75-4F0A-AE30-C217769317BB}"/>
    <cellStyle name="Normal 8 4 8 4" xfId="3918" xr:uid="{A27BEF38-A60F-49DF-A310-B2EA09CFEEBA}"/>
    <cellStyle name="Normal 8 4 9" xfId="3919" xr:uid="{F4156D0A-C78D-40C7-9A79-D31DA6C91607}"/>
    <cellStyle name="Normal 8 5" xfId="161" xr:uid="{D0A4FA07-D5E6-4A92-AC32-D39F243020BD}"/>
    <cellStyle name="Normal 8 5 2" xfId="162" xr:uid="{2C2CB890-06F6-4325-873D-BAA0DC0FEB8B}"/>
    <cellStyle name="Normal 8 5 2 2" xfId="394" xr:uid="{314D657B-4E85-4418-B4F3-239B361CFFC4}"/>
    <cellStyle name="Normal 8 5 2 2 2" xfId="812" xr:uid="{76D12C79-46FB-4DC6-A09C-0C5F2A3FBEFF}"/>
    <cellStyle name="Normal 8 5 2 2 2 2" xfId="2206" xr:uid="{E0E62F6B-3DE0-42C3-8C37-7F5198560E76}"/>
    <cellStyle name="Normal 8 5 2 2 2 3" xfId="3920" xr:uid="{4FAE4482-C857-4ECD-B13F-D30173474244}"/>
    <cellStyle name="Normal 8 5 2 2 2 4" xfId="3921" xr:uid="{7C72D73B-4CEA-4367-B763-62F0EC2E1698}"/>
    <cellStyle name="Normal 8 5 2 2 3" xfId="2207" xr:uid="{2A0736E8-DB21-4C8B-A9B5-24C49AF99F63}"/>
    <cellStyle name="Normal 8 5 2 2 3 2" xfId="3922" xr:uid="{C955EB6D-9DF0-4A86-A5D2-613C4DBAE6E4}"/>
    <cellStyle name="Normal 8 5 2 2 3 3" xfId="3923" xr:uid="{2D0BCD13-89D2-42F4-9238-D63AC9DFEE64}"/>
    <cellStyle name="Normal 8 5 2 2 3 4" xfId="3924" xr:uid="{B67263F0-DF68-4CB9-9753-5C55AF415BF4}"/>
    <cellStyle name="Normal 8 5 2 2 4" xfId="3925" xr:uid="{7BF98C4F-04AB-4869-AEEC-3FC5ED855720}"/>
    <cellStyle name="Normal 8 5 2 2 5" xfId="3926" xr:uid="{5B44A2FC-87D0-4079-8BD6-FAA11DBF6E2D}"/>
    <cellStyle name="Normal 8 5 2 2 6" xfId="3927" xr:uid="{792405C5-7D0A-4461-82B2-9DEDFA377B03}"/>
    <cellStyle name="Normal 8 5 2 3" xfId="813" xr:uid="{F71376D7-E509-4978-B868-06ED22D287E1}"/>
    <cellStyle name="Normal 8 5 2 3 2" xfId="2208" xr:uid="{5128D3E5-88C6-4B57-914B-54CC27B034AF}"/>
    <cellStyle name="Normal 8 5 2 3 2 2" xfId="3928" xr:uid="{F1CE37C9-3BF0-4B82-9910-71B365D932DF}"/>
    <cellStyle name="Normal 8 5 2 3 2 3" xfId="3929" xr:uid="{DC8CDB38-C8D0-4EC5-96EA-786A24D9B246}"/>
    <cellStyle name="Normal 8 5 2 3 2 4" xfId="3930" xr:uid="{E84DC424-F79A-4B4D-9768-6C223F311936}"/>
    <cellStyle name="Normal 8 5 2 3 3" xfId="3931" xr:uid="{B4CE4BC8-745D-4FC4-8D15-6DEA5FDE9681}"/>
    <cellStyle name="Normal 8 5 2 3 4" xfId="3932" xr:uid="{A1B89270-F03D-4991-B632-E1F36DEB7623}"/>
    <cellStyle name="Normal 8 5 2 3 5" xfId="3933" xr:uid="{335B66CA-CAB9-4EBE-869F-B3998D49D38B}"/>
    <cellStyle name="Normal 8 5 2 4" xfId="2209" xr:uid="{4A678D0C-BDF9-458D-A1E1-843F5191D5FC}"/>
    <cellStyle name="Normal 8 5 2 4 2" xfId="3934" xr:uid="{B9DCC743-0556-4826-89DF-2BD875EBE1B2}"/>
    <cellStyle name="Normal 8 5 2 4 3" xfId="3935" xr:uid="{F96EF15A-7D46-4C37-AD72-A8E26E2600FE}"/>
    <cellStyle name="Normal 8 5 2 4 4" xfId="3936" xr:uid="{C28B0BA4-8566-470E-819A-F707225AE616}"/>
    <cellStyle name="Normal 8 5 2 5" xfId="3937" xr:uid="{6ADAE98C-EDBB-4813-81A1-C15CE068AD7A}"/>
    <cellStyle name="Normal 8 5 2 5 2" xfId="3938" xr:uid="{42FF4ABC-3EA0-4098-8553-2E57D5E38C03}"/>
    <cellStyle name="Normal 8 5 2 5 3" xfId="3939" xr:uid="{22398BBB-C954-4C6E-9C87-CE55CFA84C4E}"/>
    <cellStyle name="Normal 8 5 2 5 4" xfId="3940" xr:uid="{CC5DAA5C-0876-4EA2-8BE3-D962C4921026}"/>
    <cellStyle name="Normal 8 5 2 6" xfId="3941" xr:uid="{8CEEAFB2-6ADA-4706-B5D3-7FEF49200EAD}"/>
    <cellStyle name="Normal 8 5 2 7" xfId="3942" xr:uid="{D135B584-5B75-42BF-8FAA-E3F8AD414522}"/>
    <cellStyle name="Normal 8 5 2 8" xfId="3943" xr:uid="{63F0861F-2BD3-4D4E-96AD-256F10985227}"/>
    <cellStyle name="Normal 8 5 3" xfId="395" xr:uid="{90042933-39BD-4EAE-AE09-165356DAC130}"/>
    <cellStyle name="Normal 8 5 3 2" xfId="814" xr:uid="{116107DB-CB97-4E99-8FF9-103F81894145}"/>
    <cellStyle name="Normal 8 5 3 2 2" xfId="815" xr:uid="{6898ADA7-EA56-4182-AC0F-DE5BAC4F6E23}"/>
    <cellStyle name="Normal 8 5 3 2 3" xfId="3944" xr:uid="{CF369E22-3931-481F-BED3-2565741203D1}"/>
    <cellStyle name="Normal 8 5 3 2 4" xfId="3945" xr:uid="{62B194E5-31E5-44A3-9F2C-6033948B7084}"/>
    <cellStyle name="Normal 8 5 3 3" xfId="816" xr:uid="{EFEA1F3A-796E-42D6-8FF2-5A0686A1B479}"/>
    <cellStyle name="Normal 8 5 3 3 2" xfId="3946" xr:uid="{9E73E73F-AAD3-45CC-8C98-26D7A15F533A}"/>
    <cellStyle name="Normal 8 5 3 3 3" xfId="3947" xr:uid="{083DB005-2DE0-4791-84FA-BB3161146B8D}"/>
    <cellStyle name="Normal 8 5 3 3 4" xfId="3948" xr:uid="{AE43A488-EF5A-43C2-88EA-E46575A1B651}"/>
    <cellStyle name="Normal 8 5 3 4" xfId="3949" xr:uid="{72C236E6-6DD3-4385-B272-2521EFC50CD3}"/>
    <cellStyle name="Normal 8 5 3 5" xfId="3950" xr:uid="{BC71D717-3EB3-49D7-B70D-FEA06D4DB707}"/>
    <cellStyle name="Normal 8 5 3 6" xfId="3951" xr:uid="{D6922749-E28D-4244-AC5B-E61FD6936D81}"/>
    <cellStyle name="Normal 8 5 4" xfId="396" xr:uid="{5473B790-FCB0-4765-B8BC-DA5A8D5A30CE}"/>
    <cellStyle name="Normal 8 5 4 2" xfId="817" xr:uid="{F606EC9F-A8AF-4A69-BCAE-44D4B396F292}"/>
    <cellStyle name="Normal 8 5 4 2 2" xfId="3952" xr:uid="{E213A72E-FC86-49B7-BE86-B41FFE3923FB}"/>
    <cellStyle name="Normal 8 5 4 2 3" xfId="3953" xr:uid="{0527C1EF-613D-4192-9B98-3BBA12F870BF}"/>
    <cellStyle name="Normal 8 5 4 2 4" xfId="3954" xr:uid="{A8C5255F-612B-4154-86D4-DA3C39D1476F}"/>
    <cellStyle name="Normal 8 5 4 3" xfId="3955" xr:uid="{4D2AEFCB-EE44-49A2-B7F6-2CA2610BA777}"/>
    <cellStyle name="Normal 8 5 4 4" xfId="3956" xr:uid="{6152B6A4-AC4B-4A47-8BE3-C565F1BA8012}"/>
    <cellStyle name="Normal 8 5 4 5" xfId="3957" xr:uid="{B942C8E0-1273-42CC-960B-24DBC5B702A7}"/>
    <cellStyle name="Normal 8 5 5" xfId="818" xr:uid="{99AA9E7D-D308-4934-AA08-7BDA3D8E79F7}"/>
    <cellStyle name="Normal 8 5 5 2" xfId="3958" xr:uid="{FFCAAE63-05B5-45A2-BFAD-E012430492D2}"/>
    <cellStyle name="Normal 8 5 5 3" xfId="3959" xr:uid="{EFEE2A64-B863-4F52-8DCE-BC92BF500D87}"/>
    <cellStyle name="Normal 8 5 5 4" xfId="3960" xr:uid="{F487B5A4-E75A-4219-8D05-8B1BA0D5E6BD}"/>
    <cellStyle name="Normal 8 5 6" xfId="3961" xr:uid="{6D15100D-C62E-41F8-B69A-7196CB1D4B0A}"/>
    <cellStyle name="Normal 8 5 6 2" xfId="3962" xr:uid="{484CF53F-8835-4D7D-A9C1-823C59DDF4DC}"/>
    <cellStyle name="Normal 8 5 6 3" xfId="3963" xr:uid="{758B32F0-4FB2-485D-A1EC-A5C992018828}"/>
    <cellStyle name="Normal 8 5 6 4" xfId="3964" xr:uid="{9F85F899-0159-47C1-B417-F29926BA92B8}"/>
    <cellStyle name="Normal 8 5 7" xfId="3965" xr:uid="{3C907AE8-E171-4E09-B566-50003427A233}"/>
    <cellStyle name="Normal 8 5 8" xfId="3966" xr:uid="{4C0C993A-CCC3-4252-94B0-4340DB45771B}"/>
    <cellStyle name="Normal 8 5 9" xfId="3967" xr:uid="{03B3B5C9-EABB-48F4-B20D-A3B752AFAD8A}"/>
    <cellStyle name="Normal 8 6" xfId="163" xr:uid="{402AB559-BCF6-4D84-B270-C4CA9A1D91AD}"/>
    <cellStyle name="Normal 8 6 2" xfId="397" xr:uid="{281929FB-F7C1-4E4D-A78F-E34D58FF0888}"/>
    <cellStyle name="Normal 8 6 2 2" xfId="819" xr:uid="{9C36BCEA-8428-4083-BA52-83F8ED1C8BCC}"/>
    <cellStyle name="Normal 8 6 2 2 2" xfId="2210" xr:uid="{A8DC4001-2EF5-4133-8EBD-F57C94CC8983}"/>
    <cellStyle name="Normal 8 6 2 2 2 2" xfId="2211" xr:uid="{313D6AC4-2A2D-4509-865B-133EDD37AA78}"/>
    <cellStyle name="Normal 8 6 2 2 3" xfId="2212" xr:uid="{6B22945A-2EDC-411D-88BD-0C376FEC478E}"/>
    <cellStyle name="Normal 8 6 2 2 4" xfId="3968" xr:uid="{4133194B-38DC-47E1-A157-832E86B0A849}"/>
    <cellStyle name="Normal 8 6 2 3" xfId="2213" xr:uid="{25FF427F-84E1-4C1D-8F07-046CAED6D41E}"/>
    <cellStyle name="Normal 8 6 2 3 2" xfId="2214" xr:uid="{79E92F13-7991-4A59-8A58-E9342E0F4771}"/>
    <cellStyle name="Normal 8 6 2 3 3" xfId="3969" xr:uid="{9FDA9B5F-DD3F-431C-B920-1C4864F01444}"/>
    <cellStyle name="Normal 8 6 2 3 4" xfId="3970" xr:uid="{C6DA5D21-5CD6-401E-8198-65EA529421F7}"/>
    <cellStyle name="Normal 8 6 2 4" xfId="2215" xr:uid="{B3E740D3-823C-4E8A-B3DB-5AE9EA1E9B5C}"/>
    <cellStyle name="Normal 8 6 2 5" xfId="3971" xr:uid="{81257BF6-63F3-4AF8-B748-8E7587AD5DE3}"/>
    <cellStyle name="Normal 8 6 2 6" xfId="3972" xr:uid="{B1642B0D-312A-47F1-A3FC-09045C93A0AA}"/>
    <cellStyle name="Normal 8 6 3" xfId="820" xr:uid="{B26C831E-E8E8-47B6-B68F-CC12E08595A0}"/>
    <cellStyle name="Normal 8 6 3 2" xfId="2216" xr:uid="{6D3FD0D1-F3A4-426E-99F5-4D393E3C5709}"/>
    <cellStyle name="Normal 8 6 3 2 2" xfId="2217" xr:uid="{FC34C7BD-4687-4DB4-A24C-2D8A5B0023D6}"/>
    <cellStyle name="Normal 8 6 3 2 3" xfId="3973" xr:uid="{F40B5564-CD11-4050-AFDB-FD56F25B0E14}"/>
    <cellStyle name="Normal 8 6 3 2 4" xfId="3974" xr:uid="{7AEB8B98-D1E5-4274-A99C-079627016D1B}"/>
    <cellStyle name="Normal 8 6 3 3" xfId="2218" xr:uid="{8837D08B-7E11-4395-A130-9332DEE80137}"/>
    <cellStyle name="Normal 8 6 3 4" xfId="3975" xr:uid="{D7395632-E4A7-48F6-A39F-E97D43C64643}"/>
    <cellStyle name="Normal 8 6 3 5" xfId="3976" xr:uid="{9C6012B6-4DB4-405E-B3C3-0A2C29015E86}"/>
    <cellStyle name="Normal 8 6 4" xfId="2219" xr:uid="{8E60B266-BABA-47EE-BBC4-17A22F5DF5CC}"/>
    <cellStyle name="Normal 8 6 4 2" xfId="2220" xr:uid="{4E0B0488-8F09-496C-9CC7-1D446055B0E1}"/>
    <cellStyle name="Normal 8 6 4 3" xfId="3977" xr:uid="{19CAF580-7447-4A9F-B16F-8970A9C8D4A9}"/>
    <cellStyle name="Normal 8 6 4 4" xfId="3978" xr:uid="{E8EE7563-7234-4DDE-A0FF-896DDC327012}"/>
    <cellStyle name="Normal 8 6 5" xfId="2221" xr:uid="{1849E064-B58E-4025-A2E5-D3AD93EEBBDD}"/>
    <cellStyle name="Normal 8 6 5 2" xfId="3979" xr:uid="{1D211D16-9392-4381-88F7-CBD8A9DDD037}"/>
    <cellStyle name="Normal 8 6 5 3" xfId="3980" xr:uid="{FF5EB6DB-0AE1-489A-8CAD-7CEB4752C82A}"/>
    <cellStyle name="Normal 8 6 5 4" xfId="3981" xr:uid="{72DEA6BB-E31F-4695-B01A-54E2976002CA}"/>
    <cellStyle name="Normal 8 6 6" xfId="3982" xr:uid="{D4ADF539-0AB5-44F0-A5C2-F6266903E829}"/>
    <cellStyle name="Normal 8 6 7" xfId="3983" xr:uid="{8F59CFD5-77AB-4468-9486-C29B26A04974}"/>
    <cellStyle name="Normal 8 6 8" xfId="3984" xr:uid="{B9D9C6DC-3237-42F2-94B2-4C054F185072}"/>
    <cellStyle name="Normal 8 7" xfId="398" xr:uid="{04D13819-68BC-422A-B76C-A91A02E61E03}"/>
    <cellStyle name="Normal 8 7 2" xfId="821" xr:uid="{9E47ED6C-0C32-4A0F-92D5-A6BE896F5F2C}"/>
    <cellStyle name="Normal 8 7 2 2" xfId="822" xr:uid="{1DBEA120-EEE0-4F8F-807C-CC7D6649C286}"/>
    <cellStyle name="Normal 8 7 2 2 2" xfId="2222" xr:uid="{79C43734-C3DF-45C5-B255-70F02A867886}"/>
    <cellStyle name="Normal 8 7 2 2 3" xfId="3985" xr:uid="{1B4FCE4C-0225-48C8-A9A8-205758037D64}"/>
    <cellStyle name="Normal 8 7 2 2 4" xfId="3986" xr:uid="{409B5839-6E6A-4C23-8817-4C3883A2D417}"/>
    <cellStyle name="Normal 8 7 2 3" xfId="2223" xr:uid="{8279B210-B09A-4563-BD5D-73710DB28C14}"/>
    <cellStyle name="Normal 8 7 2 4" xfId="3987" xr:uid="{311E509E-7F1B-44DF-8648-72A149F4307F}"/>
    <cellStyle name="Normal 8 7 2 5" xfId="3988" xr:uid="{CDF67E7C-811F-49D6-AABB-9180E5F6666B}"/>
    <cellStyle name="Normal 8 7 3" xfId="823" xr:uid="{88923AB8-4B1A-493E-BCA3-200476DF4393}"/>
    <cellStyle name="Normal 8 7 3 2" xfId="2224" xr:uid="{FC2A0F75-C027-4D87-91E6-9286810EA10C}"/>
    <cellStyle name="Normal 8 7 3 3" xfId="3989" xr:uid="{CC725019-3716-4A43-A3DC-C8A559433EC4}"/>
    <cellStyle name="Normal 8 7 3 4" xfId="3990" xr:uid="{717C88B0-EFC8-4314-9D41-265B0047FD6A}"/>
    <cellStyle name="Normal 8 7 4" xfId="2225" xr:uid="{04BB1E6D-D220-4119-A915-BC4046AFF223}"/>
    <cellStyle name="Normal 8 7 4 2" xfId="3991" xr:uid="{E4017B16-157D-4EB0-8D7F-FFD584A3E1AF}"/>
    <cellStyle name="Normal 8 7 4 3" xfId="3992" xr:uid="{9275F09D-267E-4EC8-AF24-2B644E3BF38B}"/>
    <cellStyle name="Normal 8 7 4 4" xfId="3993" xr:uid="{1BD06A1F-5A4C-4D4D-9014-271ED2350745}"/>
    <cellStyle name="Normal 8 7 5" xfId="3994" xr:uid="{65DE4ED4-A2CB-410B-A89D-2F5D318959E5}"/>
    <cellStyle name="Normal 8 7 6" xfId="3995" xr:uid="{9C8B1CE4-45F1-40F6-8318-788081DA3351}"/>
    <cellStyle name="Normal 8 7 7" xfId="3996" xr:uid="{69A9754C-BD04-450E-99F6-F18B84E07AE3}"/>
    <cellStyle name="Normal 8 8" xfId="399" xr:uid="{4CDB41C3-09B5-4B4E-B9A4-D37302348140}"/>
    <cellStyle name="Normal 8 8 2" xfId="824" xr:uid="{674EC0DA-1684-4FB1-9F58-C1D592FCA612}"/>
    <cellStyle name="Normal 8 8 2 2" xfId="2226" xr:uid="{88D9624A-D7E7-45B2-BD4C-3CF27CCEB4A9}"/>
    <cellStyle name="Normal 8 8 2 3" xfId="3997" xr:uid="{FAED9095-17EE-4F82-9E78-F2BA926C5E58}"/>
    <cellStyle name="Normal 8 8 2 4" xfId="3998" xr:uid="{864E8DAA-9968-460B-881A-D8FA4CD35760}"/>
    <cellStyle name="Normal 8 8 3" xfId="2227" xr:uid="{2CE3E577-9038-4A36-93EC-BD99F8722A96}"/>
    <cellStyle name="Normal 8 8 3 2" xfId="3999" xr:uid="{121F8620-6C2F-41CD-93D8-107BF8F99F85}"/>
    <cellStyle name="Normal 8 8 3 3" xfId="4000" xr:uid="{095A5102-6284-465C-92B8-4A2492DB3DF8}"/>
    <cellStyle name="Normal 8 8 3 4" xfId="4001" xr:uid="{0CCD6DA4-78FA-48E0-8D0C-BC3B27D4D4D8}"/>
    <cellStyle name="Normal 8 8 4" xfId="4002" xr:uid="{5CF581B9-7407-4ADC-8FE9-2E451D3720DB}"/>
    <cellStyle name="Normal 8 8 5" xfId="4003" xr:uid="{045EB72B-7AD8-4D8F-B004-89C7EE7AAD35}"/>
    <cellStyle name="Normal 8 8 6" xfId="4004" xr:uid="{3200B4DE-1A2C-4F12-AA91-C50FF851C948}"/>
    <cellStyle name="Normal 8 9" xfId="400" xr:uid="{B3C2CE9C-D956-4CBD-80D4-45E52646D029}"/>
    <cellStyle name="Normal 8 9 2" xfId="2228" xr:uid="{D07B8C80-5B45-4615-95D7-26756641564F}"/>
    <cellStyle name="Normal 8 9 2 2" xfId="4005" xr:uid="{81692C89-183E-49ED-ADA1-A91CA3F1E3DC}"/>
    <cellStyle name="Normal 8 9 2 2 2" xfId="4410" xr:uid="{3FEBCAAD-049F-47E9-BD9E-11BA185135E2}"/>
    <cellStyle name="Normal 8 9 2 2 3" xfId="4689" xr:uid="{1C478722-C79F-4131-A540-71CF2AE613E4}"/>
    <cellStyle name="Normal 8 9 2 3" xfId="4006" xr:uid="{46C97E61-98E8-4A2A-AA04-92561C1E5332}"/>
    <cellStyle name="Normal 8 9 2 4" xfId="4007" xr:uid="{420F09BD-A78E-4866-96F6-CA109ACCF119}"/>
    <cellStyle name="Normal 8 9 3" xfId="4008" xr:uid="{78CEE7BE-FE8B-41C2-AF5A-0E99D4991285}"/>
    <cellStyle name="Normal 8 9 3 2" xfId="5343" xr:uid="{2960E65F-107D-4DEE-A803-F885146F87DB}"/>
    <cellStyle name="Normal 8 9 4" xfId="4009" xr:uid="{6B1E77BE-389C-44FB-8A84-CAB091D055BF}"/>
    <cellStyle name="Normal 8 9 4 2" xfId="4580" xr:uid="{AE1A881C-7E7E-41B6-AD91-6C8C1B111B5E}"/>
    <cellStyle name="Normal 8 9 4 3" xfId="4690" xr:uid="{F7454024-A90A-4F4B-AB64-8921A5E6852A}"/>
    <cellStyle name="Normal 8 9 4 4" xfId="4609" xr:uid="{6AD0C506-2D10-4898-8CFC-6AFB41F52750}"/>
    <cellStyle name="Normal 8 9 5" xfId="4010" xr:uid="{E1AA4716-E104-4EB6-8FC7-6C2019B41F6D}"/>
    <cellStyle name="Normal 9" xfId="164" xr:uid="{043FBE4F-85B8-4A33-94F1-61BB745398A9}"/>
    <cellStyle name="Normal 9 10" xfId="401" xr:uid="{DD173E74-8716-4896-B32A-0757D16DC2A9}"/>
    <cellStyle name="Normal 9 10 2" xfId="2229" xr:uid="{82127127-5AB1-4473-AE32-7E3E1D537111}"/>
    <cellStyle name="Normal 9 10 2 2" xfId="4011" xr:uid="{82F4CBD2-4DB0-4AC6-BDD4-942486BE82C4}"/>
    <cellStyle name="Normal 9 10 2 3" xfId="4012" xr:uid="{5C02B81E-3E51-445D-BC62-B4FE77842E58}"/>
    <cellStyle name="Normal 9 10 2 4" xfId="4013" xr:uid="{94BFF50D-F6F6-471D-95CF-0BBE8DEEF3C8}"/>
    <cellStyle name="Normal 9 10 3" xfId="4014" xr:uid="{AC04A97C-C3D1-4839-873D-A9A2102DBED4}"/>
    <cellStyle name="Normal 9 10 4" xfId="4015" xr:uid="{D4CE57D3-9E42-48A3-BCBB-CAC9D88C2A77}"/>
    <cellStyle name="Normal 9 10 5" xfId="4016" xr:uid="{CB5005A5-4A9A-491A-9556-8F2DEA433FBE}"/>
    <cellStyle name="Normal 9 11" xfId="2230" xr:uid="{E39A1DFD-18D2-47B1-8F8B-719B939DB4A1}"/>
    <cellStyle name="Normal 9 11 2" xfId="4017" xr:uid="{71EB98C9-DF80-44DB-8C08-9E17C4D4D537}"/>
    <cellStyle name="Normal 9 11 3" xfId="4018" xr:uid="{6D8701F4-CCFD-40BC-A1BC-52DB0FA2CD09}"/>
    <cellStyle name="Normal 9 11 4" xfId="4019" xr:uid="{16C8A1C8-84F3-4121-86F3-4B235E84521A}"/>
    <cellStyle name="Normal 9 12" xfId="4020" xr:uid="{31B8FAA2-53DA-470C-B725-3A051991CDCD}"/>
    <cellStyle name="Normal 9 12 2" xfId="4021" xr:uid="{E56B63E3-8C2C-4906-A14B-A1CBC6DAF271}"/>
    <cellStyle name="Normal 9 12 3" xfId="4022" xr:uid="{689AD467-F6B7-4046-A684-A5194DA811CF}"/>
    <cellStyle name="Normal 9 12 4" xfId="4023" xr:uid="{50638A2B-0B30-43AA-9B18-B3595A08829D}"/>
    <cellStyle name="Normal 9 13" xfId="4024" xr:uid="{275F1998-6912-44B2-A887-305A327D4B8B}"/>
    <cellStyle name="Normal 9 13 2" xfId="4025" xr:uid="{4874E234-8BCC-405A-8D78-07C876DFD9D0}"/>
    <cellStyle name="Normal 9 14" xfId="4026" xr:uid="{01B1F28C-A47A-490F-8C7C-CDBD8E523AAD}"/>
    <cellStyle name="Normal 9 15" xfId="4027" xr:uid="{E9068C55-929F-48DC-B921-80B90AD71D90}"/>
    <cellStyle name="Normal 9 16" xfId="4028" xr:uid="{F3B1CB60-9FDF-4101-8EEC-A087F791E41B}"/>
    <cellStyle name="Normal 9 2" xfId="165" xr:uid="{1255C7B4-DB5D-4018-A70B-3CAEBB8BD0EB}"/>
    <cellStyle name="Normal 9 2 2" xfId="402" xr:uid="{BAC8FE8D-5913-46C2-B747-5BBF1C1376E2}"/>
    <cellStyle name="Normal 9 2 2 2" xfId="4672" xr:uid="{36B49C0A-625C-4893-B259-8D5F3A35BCBB}"/>
    <cellStyle name="Normal 9 2 3" xfId="4561" xr:uid="{AEFA4A32-5745-4A6D-AF83-072D53D7C884}"/>
    <cellStyle name="Normal 9 3" xfId="166" xr:uid="{81AB9B06-6043-416F-B458-A026AB1F4A46}"/>
    <cellStyle name="Normal 9 3 10" xfId="4029" xr:uid="{89FE71F7-5B99-4FD4-8217-D819BB33F079}"/>
    <cellStyle name="Normal 9 3 11" xfId="4030" xr:uid="{D7960221-6540-46AC-971C-02527FDF8D00}"/>
    <cellStyle name="Normal 9 3 2" xfId="167" xr:uid="{8F3C1C62-B463-4610-AFDE-B731708BA03A}"/>
    <cellStyle name="Normal 9 3 2 2" xfId="168" xr:uid="{80B7ED72-E3DD-4CFE-B9CF-640FBE450020}"/>
    <cellStyle name="Normal 9 3 2 2 2" xfId="403" xr:uid="{F3C29B1A-9790-4D6B-AE1A-5008F115D06A}"/>
    <cellStyle name="Normal 9 3 2 2 2 2" xfId="825" xr:uid="{2AE48C5B-E300-47B8-A24F-EE886761BF82}"/>
    <cellStyle name="Normal 9 3 2 2 2 2 2" xfId="826" xr:uid="{DA8FA468-14A1-4C06-B110-7CFAD62071C1}"/>
    <cellStyle name="Normal 9 3 2 2 2 2 2 2" xfId="2231" xr:uid="{6703332D-055C-4ACD-83F4-DC7121B76451}"/>
    <cellStyle name="Normal 9 3 2 2 2 2 2 2 2" xfId="2232" xr:uid="{D96D0ABB-DCAD-447A-BFD7-5223CFC6CB04}"/>
    <cellStyle name="Normal 9 3 2 2 2 2 2 3" xfId="2233" xr:uid="{7F215FEC-D642-4878-912B-22776DBC7816}"/>
    <cellStyle name="Normal 9 3 2 2 2 2 3" xfId="2234" xr:uid="{6615DC27-2DF7-4278-8894-0379622B5944}"/>
    <cellStyle name="Normal 9 3 2 2 2 2 3 2" xfId="2235" xr:uid="{098C13D9-ED03-4755-9425-F2B0701D680F}"/>
    <cellStyle name="Normal 9 3 2 2 2 2 4" xfId="2236" xr:uid="{D993B00C-8CD9-4335-AA72-135ED7ED4370}"/>
    <cellStyle name="Normal 9 3 2 2 2 3" xfId="827" xr:uid="{0B883138-7F23-460C-B4D7-B679C0340FCE}"/>
    <cellStyle name="Normal 9 3 2 2 2 3 2" xfId="2237" xr:uid="{5B2843CE-4073-4B93-B4EA-EB7443965957}"/>
    <cellStyle name="Normal 9 3 2 2 2 3 2 2" xfId="2238" xr:uid="{0BBF3F1F-6A9A-40F2-B479-858CBA02EDD3}"/>
    <cellStyle name="Normal 9 3 2 2 2 3 3" xfId="2239" xr:uid="{1E82C35A-49CC-4DF1-A682-7272C263186B}"/>
    <cellStyle name="Normal 9 3 2 2 2 3 4" xfId="4031" xr:uid="{2725B009-9430-48CA-9591-EA6C91E2BA7B}"/>
    <cellStyle name="Normal 9 3 2 2 2 4" xfId="2240" xr:uid="{C51C6CF2-7750-4767-97AB-DF73EACBD0F3}"/>
    <cellStyle name="Normal 9 3 2 2 2 4 2" xfId="2241" xr:uid="{011AFE16-5193-4E0D-838C-20EF5896A8E8}"/>
    <cellStyle name="Normal 9 3 2 2 2 5" xfId="2242" xr:uid="{7BACB679-4844-44BC-A940-EE27ED3CC4A1}"/>
    <cellStyle name="Normal 9 3 2 2 2 6" xfId="4032" xr:uid="{A85A661F-E2BF-4E0F-87C3-9C5527CF815F}"/>
    <cellStyle name="Normal 9 3 2 2 3" xfId="404" xr:uid="{43A866F9-A9E0-4864-9EC6-9869386F107D}"/>
    <cellStyle name="Normal 9 3 2 2 3 2" xfId="828" xr:uid="{808FD138-5535-4AAF-9493-D5D1AAE09D0F}"/>
    <cellStyle name="Normal 9 3 2 2 3 2 2" xfId="829" xr:uid="{E19DC8F8-97FC-4CDF-BBFC-DD0A471EC56F}"/>
    <cellStyle name="Normal 9 3 2 2 3 2 2 2" xfId="2243" xr:uid="{675DEFF2-BB2C-4981-8034-D478311BE872}"/>
    <cellStyle name="Normal 9 3 2 2 3 2 2 2 2" xfId="2244" xr:uid="{6E1B4DF4-D9C0-4CE1-B10B-830479F47B5F}"/>
    <cellStyle name="Normal 9 3 2 2 3 2 2 3" xfId="2245" xr:uid="{A3201561-9402-430E-96B8-39862583F1F1}"/>
    <cellStyle name="Normal 9 3 2 2 3 2 3" xfId="2246" xr:uid="{46A78F8E-6235-4AA6-BAE0-F98D6A52F012}"/>
    <cellStyle name="Normal 9 3 2 2 3 2 3 2" xfId="2247" xr:uid="{D99ABCA3-966A-44F5-800D-E8BBAC99254A}"/>
    <cellStyle name="Normal 9 3 2 2 3 2 4" xfId="2248" xr:uid="{66AF902A-FBC6-4107-AA83-3BB36A79D33F}"/>
    <cellStyle name="Normal 9 3 2 2 3 3" xfId="830" xr:uid="{ED603755-4600-4618-ADEC-3299BBAA9E5F}"/>
    <cellStyle name="Normal 9 3 2 2 3 3 2" xfId="2249" xr:uid="{CBDABC7D-33A6-421A-A38F-989A1508DDB7}"/>
    <cellStyle name="Normal 9 3 2 2 3 3 2 2" xfId="2250" xr:uid="{8DA8383B-8238-4D43-9020-0094967B359C}"/>
    <cellStyle name="Normal 9 3 2 2 3 3 3" xfId="2251" xr:uid="{B244EF96-DB36-46A2-A4A0-DC2288FCA206}"/>
    <cellStyle name="Normal 9 3 2 2 3 4" xfId="2252" xr:uid="{031285AF-F1B3-4BAD-95FB-61B78CC545B0}"/>
    <cellStyle name="Normal 9 3 2 2 3 4 2" xfId="2253" xr:uid="{134EC8B2-DFC8-4F88-85CF-116E52D14710}"/>
    <cellStyle name="Normal 9 3 2 2 3 5" xfId="2254" xr:uid="{FDC2C660-66BC-43CF-8944-368B79050579}"/>
    <cellStyle name="Normal 9 3 2 2 4" xfId="831" xr:uid="{B6F522F7-381C-4FB9-9C09-91BA23827756}"/>
    <cellStyle name="Normal 9 3 2 2 4 2" xfId="832" xr:uid="{08309423-449F-4877-85A4-F04B07556B22}"/>
    <cellStyle name="Normal 9 3 2 2 4 2 2" xfId="2255" xr:uid="{5E650165-F290-42DA-A298-ABF292343495}"/>
    <cellStyle name="Normal 9 3 2 2 4 2 2 2" xfId="2256" xr:uid="{A89A92B3-B363-4EBC-BE3A-75E8562542F9}"/>
    <cellStyle name="Normal 9 3 2 2 4 2 3" xfId="2257" xr:uid="{3A349FA7-DE9E-4898-9A18-3F1C51ADECA0}"/>
    <cellStyle name="Normal 9 3 2 2 4 3" xfId="2258" xr:uid="{5E4B6EDA-7C0D-46A8-9551-27CD26F962FC}"/>
    <cellStyle name="Normal 9 3 2 2 4 3 2" xfId="2259" xr:uid="{CC845F70-DD88-4286-AD69-931D03141888}"/>
    <cellStyle name="Normal 9 3 2 2 4 4" xfId="2260" xr:uid="{2918FF00-C869-4AAB-8B25-7B9CBDE3F9CB}"/>
    <cellStyle name="Normal 9 3 2 2 5" xfId="833" xr:uid="{7A1BD824-5AB2-40FB-8F16-5F5B1C8F1B2C}"/>
    <cellStyle name="Normal 9 3 2 2 5 2" xfId="2261" xr:uid="{8A289B5B-B0AE-407E-8AA6-55BC53AFE258}"/>
    <cellStyle name="Normal 9 3 2 2 5 2 2" xfId="2262" xr:uid="{56CC3109-86B1-4AB7-B779-87F22B7B358D}"/>
    <cellStyle name="Normal 9 3 2 2 5 3" xfId="2263" xr:uid="{11C251F6-A9E4-4D7A-AF7C-6E8F360B0EA3}"/>
    <cellStyle name="Normal 9 3 2 2 5 4" xfId="4033" xr:uid="{CE279A18-3CF6-41C7-AEB0-EE526BB9B6C4}"/>
    <cellStyle name="Normal 9 3 2 2 6" xfId="2264" xr:uid="{E5014756-73F8-440A-9F49-62157DB8F8DD}"/>
    <cellStyle name="Normal 9 3 2 2 6 2" xfId="2265" xr:uid="{EC0A633A-76D5-43BE-93A6-E32FECD42FF3}"/>
    <cellStyle name="Normal 9 3 2 2 7" xfId="2266" xr:uid="{068E2D38-33CE-4BAF-B8D0-90ED6387E8F5}"/>
    <cellStyle name="Normal 9 3 2 2 8" xfId="4034" xr:uid="{7063CD01-7626-4F1E-BA66-76B56851EF67}"/>
    <cellStyle name="Normal 9 3 2 3" xfId="405" xr:uid="{9876E0E5-2178-48DB-8BC0-DD1A946E9700}"/>
    <cellStyle name="Normal 9 3 2 3 2" xfId="834" xr:uid="{554C816D-5428-4299-8808-B943C2B9EACF}"/>
    <cellStyle name="Normal 9 3 2 3 2 2" xfId="835" xr:uid="{556195AC-6C6A-415E-A49E-9610364CB55D}"/>
    <cellStyle name="Normal 9 3 2 3 2 2 2" xfId="2267" xr:uid="{195EAAA5-008D-4A35-B498-7A23BD6080A3}"/>
    <cellStyle name="Normal 9 3 2 3 2 2 2 2" xfId="2268" xr:uid="{7C19ED19-46B2-4000-9E47-185165509CD2}"/>
    <cellStyle name="Normal 9 3 2 3 2 2 3" xfId="2269" xr:uid="{18368B8B-F025-4A62-B64B-9EE1110871BD}"/>
    <cellStyle name="Normal 9 3 2 3 2 3" xfId="2270" xr:uid="{8FE891BB-0B46-4CA9-8E8B-FF1971CEAF2F}"/>
    <cellStyle name="Normal 9 3 2 3 2 3 2" xfId="2271" xr:uid="{D3BDCBC6-7E67-444B-8973-74C0BD8A8B5A}"/>
    <cellStyle name="Normal 9 3 2 3 2 4" xfId="2272" xr:uid="{999D92B8-53C6-4077-90D0-7E6FB100DFDC}"/>
    <cellStyle name="Normal 9 3 2 3 3" xfId="836" xr:uid="{E996615D-EB80-4AAE-9DE4-43062313E454}"/>
    <cellStyle name="Normal 9 3 2 3 3 2" xfId="2273" xr:uid="{CF9EDCA9-71AE-4AF1-9651-497E24B22159}"/>
    <cellStyle name="Normal 9 3 2 3 3 2 2" xfId="2274" xr:uid="{27B2878C-A088-4442-A0D5-E4B94963B2D6}"/>
    <cellStyle name="Normal 9 3 2 3 3 3" xfId="2275" xr:uid="{692874B2-80CC-4E9D-90F0-1CC4FCC20FE1}"/>
    <cellStyle name="Normal 9 3 2 3 3 4" xfId="4035" xr:uid="{8B3B25C8-D710-4F82-9300-F7150D8108CF}"/>
    <cellStyle name="Normal 9 3 2 3 4" xfId="2276" xr:uid="{7496A6DC-53CC-4D0D-8B17-2E1B223A15EA}"/>
    <cellStyle name="Normal 9 3 2 3 4 2" xfId="2277" xr:uid="{40B45EFD-788C-4D68-840D-FBC323E4CD84}"/>
    <cellStyle name="Normal 9 3 2 3 5" xfId="2278" xr:uid="{2D5E0B9D-50AD-4606-A853-FEBEA78C1D01}"/>
    <cellStyle name="Normal 9 3 2 3 6" xfId="4036" xr:uid="{496336AB-1D6A-4366-9BC9-90D5328CF6D6}"/>
    <cellStyle name="Normal 9 3 2 4" xfId="406" xr:uid="{BE063CA5-263E-4000-8DFA-9159D9097B87}"/>
    <cellStyle name="Normal 9 3 2 4 2" xfId="837" xr:uid="{8D044F20-DEC5-43BD-BB33-78578C880991}"/>
    <cellStyle name="Normal 9 3 2 4 2 2" xfId="838" xr:uid="{D5D9FEC2-5CBF-49B7-B435-5D0E2D52A9A5}"/>
    <cellStyle name="Normal 9 3 2 4 2 2 2" xfId="2279" xr:uid="{C7FB9EF5-86AD-4405-953C-E72E10C07E76}"/>
    <cellStyle name="Normal 9 3 2 4 2 2 2 2" xfId="2280" xr:uid="{DF9F938A-90CC-46F9-A7FC-DB683D94D3AA}"/>
    <cellStyle name="Normal 9 3 2 4 2 2 3" xfId="2281" xr:uid="{D95F1CD8-B73B-4566-B4BB-C5E3E3AF9ED0}"/>
    <cellStyle name="Normal 9 3 2 4 2 3" xfId="2282" xr:uid="{9C780B4E-5491-47FE-BA5D-8216292CE69B}"/>
    <cellStyle name="Normal 9 3 2 4 2 3 2" xfId="2283" xr:uid="{87500FBD-B1E2-474E-ABF4-634F7F87D4D1}"/>
    <cellStyle name="Normal 9 3 2 4 2 4" xfId="2284" xr:uid="{90C9A1CD-B787-4E9F-8725-E2F7D0465588}"/>
    <cellStyle name="Normal 9 3 2 4 3" xfId="839" xr:uid="{862E5116-7FC5-4223-9404-EB46B0F29EF4}"/>
    <cellStyle name="Normal 9 3 2 4 3 2" xfId="2285" xr:uid="{9E8CF9CF-DC91-422B-B0F0-12B172F83925}"/>
    <cellStyle name="Normal 9 3 2 4 3 2 2" xfId="2286" xr:uid="{A8A1B450-F77E-4B3D-8289-FECDB619D359}"/>
    <cellStyle name="Normal 9 3 2 4 3 3" xfId="2287" xr:uid="{01E2EEFF-2B09-4806-9432-B3E5BC002311}"/>
    <cellStyle name="Normal 9 3 2 4 4" xfId="2288" xr:uid="{E45A00A4-50A7-4FD6-9919-C0FAA91112A1}"/>
    <cellStyle name="Normal 9 3 2 4 4 2" xfId="2289" xr:uid="{1DEFD679-C5C3-4B12-B573-C061581F0DB5}"/>
    <cellStyle name="Normal 9 3 2 4 5" xfId="2290" xr:uid="{555742AF-F3CB-46FA-A52A-A03D2C8AAAF0}"/>
    <cellStyle name="Normal 9 3 2 5" xfId="407" xr:uid="{00F33053-6122-468C-81DF-5B44197B3428}"/>
    <cellStyle name="Normal 9 3 2 5 2" xfId="840" xr:uid="{0C784605-1A9B-44A6-99FB-21633EBBE587}"/>
    <cellStyle name="Normal 9 3 2 5 2 2" xfId="2291" xr:uid="{E8644403-D9E3-44E7-917A-E7F918766911}"/>
    <cellStyle name="Normal 9 3 2 5 2 2 2" xfId="2292" xr:uid="{0C8A8AB4-9029-4DE9-9E0D-D143E4B239D2}"/>
    <cellStyle name="Normal 9 3 2 5 2 3" xfId="2293" xr:uid="{F71BF32C-B750-44A3-92E8-ABD66757E7BC}"/>
    <cellStyle name="Normal 9 3 2 5 3" xfId="2294" xr:uid="{B2A6FD11-BB19-4045-862A-F7731DA30E6E}"/>
    <cellStyle name="Normal 9 3 2 5 3 2" xfId="2295" xr:uid="{463F494D-E6DB-4B68-9132-672493D52A8C}"/>
    <cellStyle name="Normal 9 3 2 5 4" xfId="2296" xr:uid="{1F3BFD6D-01C6-46F6-AAE7-FAEA406BB258}"/>
    <cellStyle name="Normal 9 3 2 6" xfId="841" xr:uid="{87188860-1F62-4C99-9E11-16AE325246A1}"/>
    <cellStyle name="Normal 9 3 2 6 2" xfId="2297" xr:uid="{C569CB06-C42F-476A-BAA0-C7C784B74311}"/>
    <cellStyle name="Normal 9 3 2 6 2 2" xfId="2298" xr:uid="{B537E55A-5ACC-45F3-B8FD-BDABDF0393E5}"/>
    <cellStyle name="Normal 9 3 2 6 3" xfId="2299" xr:uid="{943EA737-A95C-4CA2-ACD9-E5E502B4D8EB}"/>
    <cellStyle name="Normal 9 3 2 6 4" xfId="4037" xr:uid="{976F3A6F-279D-48B5-B9A2-D6B2252A2DA4}"/>
    <cellStyle name="Normal 9 3 2 7" xfId="2300" xr:uid="{411DA2F6-6BC2-4AF7-B44C-32DABB38CE1A}"/>
    <cellStyle name="Normal 9 3 2 7 2" xfId="2301" xr:uid="{215AF4DE-98AC-4EAF-8BA5-7AF6E19AEF21}"/>
    <cellStyle name="Normal 9 3 2 8" xfId="2302" xr:uid="{E9CADC2B-43AE-4CB9-A1BA-C1D66D39C24A}"/>
    <cellStyle name="Normal 9 3 2 9" xfId="4038" xr:uid="{73681501-4B84-4C5D-876D-0A8B82B1E207}"/>
    <cellStyle name="Normal 9 3 3" xfId="169" xr:uid="{D2E913C9-373B-4C41-8B12-96788F1B8E26}"/>
    <cellStyle name="Normal 9 3 3 2" xfId="170" xr:uid="{A217CE90-B9ED-4FCB-9B2E-0511ECEBE62E}"/>
    <cellStyle name="Normal 9 3 3 2 2" xfId="842" xr:uid="{89B91BAD-2236-4EB3-A466-6B32CFFEAE8D}"/>
    <cellStyle name="Normal 9 3 3 2 2 2" xfId="843" xr:uid="{A6789D87-77EA-463B-AD97-2F623CB3BB0B}"/>
    <cellStyle name="Normal 9 3 3 2 2 2 2" xfId="2303" xr:uid="{4BC4C77B-90CA-48B2-8E11-DEA290ACD0B2}"/>
    <cellStyle name="Normal 9 3 3 2 2 2 2 2" xfId="2304" xr:uid="{82877048-1773-4709-AEC6-9C8CE64995E8}"/>
    <cellStyle name="Normal 9 3 3 2 2 2 3" xfId="2305" xr:uid="{E4B11301-8C10-4C50-BE26-C10A85127FF1}"/>
    <cellStyle name="Normal 9 3 3 2 2 3" xfId="2306" xr:uid="{B1FA557F-6659-488E-BE69-5C923CBA211D}"/>
    <cellStyle name="Normal 9 3 3 2 2 3 2" xfId="2307" xr:uid="{18FB2F1C-CB32-41A9-B456-DFA949A6B9FC}"/>
    <cellStyle name="Normal 9 3 3 2 2 4" xfId="2308" xr:uid="{EF2F0B07-B7D0-4758-B5C3-719F0F316643}"/>
    <cellStyle name="Normal 9 3 3 2 3" xfId="844" xr:uid="{6EF0E4AC-4FA6-46F9-AD01-494DF8CB3C5F}"/>
    <cellStyle name="Normal 9 3 3 2 3 2" xfId="2309" xr:uid="{F7C6F401-22CD-4D0A-BD92-B9C1203A05B6}"/>
    <cellStyle name="Normal 9 3 3 2 3 2 2" xfId="2310" xr:uid="{6F8AAA56-0B08-490A-9AB0-6446079EAF00}"/>
    <cellStyle name="Normal 9 3 3 2 3 3" xfId="2311" xr:uid="{B5B6ACFF-7ABA-4D00-BBD3-35C4BBCCC6D9}"/>
    <cellStyle name="Normal 9 3 3 2 3 4" xfId="4039" xr:uid="{FC8DAF92-BE51-426D-AEFF-0C00F6C5E341}"/>
    <cellStyle name="Normal 9 3 3 2 4" xfId="2312" xr:uid="{C11F8797-8671-4087-9558-275A77FD81C6}"/>
    <cellStyle name="Normal 9 3 3 2 4 2" xfId="2313" xr:uid="{77386E5B-5A9B-4FAA-B513-DDB961E231B3}"/>
    <cellStyle name="Normal 9 3 3 2 5" xfId="2314" xr:uid="{6B848DB3-CBB9-4314-8124-1605EEA70C50}"/>
    <cellStyle name="Normal 9 3 3 2 6" xfId="4040" xr:uid="{C1D39CCF-42B8-421A-8B24-A644ADC27A66}"/>
    <cellStyle name="Normal 9 3 3 3" xfId="408" xr:uid="{2DCE4D6B-2F6D-4C15-9F0C-0856BEAFA41C}"/>
    <cellStyle name="Normal 9 3 3 3 2" xfId="845" xr:uid="{297BD001-FB70-4CA4-8346-6C4502B49683}"/>
    <cellStyle name="Normal 9 3 3 3 2 2" xfId="846" xr:uid="{5C425CF6-2374-47ED-A360-D8BD348868F3}"/>
    <cellStyle name="Normal 9 3 3 3 2 2 2" xfId="2315" xr:uid="{08150CF2-4C19-472F-BDD1-CFAD248FD393}"/>
    <cellStyle name="Normal 9 3 3 3 2 2 2 2" xfId="2316" xr:uid="{8CD6C851-B046-4536-828F-A07F63877450}"/>
    <cellStyle name="Normal 9 3 3 3 2 2 2 2 2" xfId="4765" xr:uid="{1E343893-FD57-48E8-BA8C-406F9502A793}"/>
    <cellStyle name="Normal 9 3 3 3 2 2 3" xfId="2317" xr:uid="{014E6C2C-97AD-4B22-84F3-0C4F4B95031F}"/>
    <cellStyle name="Normal 9 3 3 3 2 2 3 2" xfId="4766" xr:uid="{7AF02AE2-2A6B-4888-98F9-5BE54143561B}"/>
    <cellStyle name="Normal 9 3 3 3 2 3" xfId="2318" xr:uid="{3EC95FF2-DFD3-4881-ABBC-AC08E5C5DE8F}"/>
    <cellStyle name="Normal 9 3 3 3 2 3 2" xfId="2319" xr:uid="{14C57092-2EDF-4537-86CC-016481DE2C70}"/>
    <cellStyle name="Normal 9 3 3 3 2 3 2 2" xfId="4768" xr:uid="{70C24AE3-4BBC-46D4-8EFD-A69346332E6E}"/>
    <cellStyle name="Normal 9 3 3 3 2 3 3" xfId="4767" xr:uid="{8D6E0E13-1AA0-435B-AC8D-F0A100FCF6E2}"/>
    <cellStyle name="Normal 9 3 3 3 2 4" xfId="2320" xr:uid="{BAE87EDD-2259-441F-8405-9D0E526D77DD}"/>
    <cellStyle name="Normal 9 3 3 3 2 4 2" xfId="4769" xr:uid="{8A86CE00-1498-4BA2-BCCC-1D69104D5DCD}"/>
    <cellStyle name="Normal 9 3 3 3 3" xfId="847" xr:uid="{1A37692C-F18F-4E6B-883D-38CCCF230460}"/>
    <cellStyle name="Normal 9 3 3 3 3 2" xfId="2321" xr:uid="{0B75EFC2-3EB5-4628-8CCA-356C5F16D2B6}"/>
    <cellStyle name="Normal 9 3 3 3 3 2 2" xfId="2322" xr:uid="{FD8164FA-19E8-4012-9A55-B20A406D7AD8}"/>
    <cellStyle name="Normal 9 3 3 3 3 2 2 2" xfId="4772" xr:uid="{117DCE27-E1A6-4F0D-8916-53CED10C5A8B}"/>
    <cellStyle name="Normal 9 3 3 3 3 2 3" xfId="4771" xr:uid="{59A07869-907C-4968-81B5-9DD8DD4D3E84}"/>
    <cellStyle name="Normal 9 3 3 3 3 3" xfId="2323" xr:uid="{B1A8E908-66DE-46C5-A733-FFF31F2774E9}"/>
    <cellStyle name="Normal 9 3 3 3 3 3 2" xfId="4773" xr:uid="{66AC8D17-9B5C-48A6-9882-37E9EBDE1157}"/>
    <cellStyle name="Normal 9 3 3 3 3 4" xfId="4770" xr:uid="{9DDE1339-5A5A-4A03-9B3A-89D3F716000B}"/>
    <cellStyle name="Normal 9 3 3 3 4" xfId="2324" xr:uid="{AD67457F-4095-443B-8396-CD6B6B5C9DAF}"/>
    <cellStyle name="Normal 9 3 3 3 4 2" xfId="2325" xr:uid="{09983467-71B5-4171-9A9C-059E685EC18D}"/>
    <cellStyle name="Normal 9 3 3 3 4 2 2" xfId="4775" xr:uid="{D4CB9003-917D-4FF8-B122-FC9F7542F966}"/>
    <cellStyle name="Normal 9 3 3 3 4 3" xfId="4774" xr:uid="{2AD4316B-DA4D-4547-9ECE-1F7DDBD154C5}"/>
    <cellStyle name="Normal 9 3 3 3 5" xfId="2326" xr:uid="{72EABD33-951C-48C0-97CD-D57AE7EBCFFB}"/>
    <cellStyle name="Normal 9 3 3 3 5 2" xfId="4776" xr:uid="{3F62B823-42B3-4683-BD8C-F731952DC7D7}"/>
    <cellStyle name="Normal 9 3 3 4" xfId="409" xr:uid="{3BA1282B-E860-42C0-8E8F-E9D84FB608CD}"/>
    <cellStyle name="Normal 9 3 3 4 2" xfId="848" xr:uid="{3A146C27-3A50-41FB-B506-BBC527A7BC7F}"/>
    <cellStyle name="Normal 9 3 3 4 2 2" xfId="2327" xr:uid="{F0EED5E2-B0BA-4B56-A6A1-9F792B7D753D}"/>
    <cellStyle name="Normal 9 3 3 4 2 2 2" xfId="2328" xr:uid="{33223547-6CD3-4FE1-8BDE-9D3FB6293920}"/>
    <cellStyle name="Normal 9 3 3 4 2 2 2 2" xfId="4780" xr:uid="{6CE9A8B1-B9F9-4616-B1EE-12BD887BAA69}"/>
    <cellStyle name="Normal 9 3 3 4 2 2 3" xfId="4779" xr:uid="{4CC11DA1-85A3-4744-A3DD-62DF370E3B4B}"/>
    <cellStyle name="Normal 9 3 3 4 2 3" xfId="2329" xr:uid="{F1D64084-ABF2-4172-BC27-F052A2BA0949}"/>
    <cellStyle name="Normal 9 3 3 4 2 3 2" xfId="4781" xr:uid="{D4975E43-CB42-43B5-9507-52713CBA8646}"/>
    <cellStyle name="Normal 9 3 3 4 2 4" xfId="4778" xr:uid="{01B4C86F-6970-430D-9B5A-89C9AE413C0E}"/>
    <cellStyle name="Normal 9 3 3 4 3" xfId="2330" xr:uid="{878F367D-FCE7-48C7-95BB-D3D5395D68B6}"/>
    <cellStyle name="Normal 9 3 3 4 3 2" xfId="2331" xr:uid="{41993DDD-24C0-4DD8-9234-287296675D11}"/>
    <cellStyle name="Normal 9 3 3 4 3 2 2" xfId="4783" xr:uid="{EC91277C-A767-4EA4-A9F5-C8A28A1DE2E4}"/>
    <cellStyle name="Normal 9 3 3 4 3 3" xfId="4782" xr:uid="{EB286FD0-AE72-4CD6-851E-4CCDAB47AC5C}"/>
    <cellStyle name="Normal 9 3 3 4 4" xfId="2332" xr:uid="{049EF5C7-7FC1-46B3-BBF6-D1CB1ACBC993}"/>
    <cellStyle name="Normal 9 3 3 4 4 2" xfId="4784" xr:uid="{AFFFCB15-8A57-46DC-B2E7-04EE4148FA5D}"/>
    <cellStyle name="Normal 9 3 3 4 5" xfId="4777" xr:uid="{D8EE35E8-7CEB-49F7-9E52-8D9E6EFD0C08}"/>
    <cellStyle name="Normal 9 3 3 5" xfId="849" xr:uid="{A3FD98C1-D856-4391-89D1-5A326AD2EA69}"/>
    <cellStyle name="Normal 9 3 3 5 2" xfId="2333" xr:uid="{B9D0CADF-83E6-4EF6-BC45-D4F6F8ED84EF}"/>
    <cellStyle name="Normal 9 3 3 5 2 2" xfId="2334" xr:uid="{EE3779C0-27F6-4D29-8E6D-99426C519146}"/>
    <cellStyle name="Normal 9 3 3 5 2 2 2" xfId="4787" xr:uid="{0A455E2C-B64E-4D4F-9B6E-E80E2A87F152}"/>
    <cellStyle name="Normal 9 3 3 5 2 3" xfId="4786" xr:uid="{1DADDF72-E822-4DEC-8DE4-1E44EFC40922}"/>
    <cellStyle name="Normal 9 3 3 5 3" xfId="2335" xr:uid="{B6EA9C3B-ED80-4F47-91F8-DA5581EC1497}"/>
    <cellStyle name="Normal 9 3 3 5 3 2" xfId="4788" xr:uid="{7B446C20-D3EA-47F6-84F2-7DD952FB1A1E}"/>
    <cellStyle name="Normal 9 3 3 5 4" xfId="4041" xr:uid="{35F7C267-8C38-431A-9107-AFC4D055DC48}"/>
    <cellStyle name="Normal 9 3 3 5 4 2" xfId="4789" xr:uid="{7B00FF3E-1410-469C-8264-7192353F299C}"/>
    <cellStyle name="Normal 9 3 3 5 5" xfId="4785" xr:uid="{B30970F8-393B-4DDA-A002-D850BD1725EE}"/>
    <cellStyle name="Normal 9 3 3 6" xfId="2336" xr:uid="{8D010D0D-78F7-49FB-8126-A9AEF872ECE4}"/>
    <cellStyle name="Normal 9 3 3 6 2" xfId="2337" xr:uid="{73C2BC6E-0828-49CA-B9A5-8939D8AA58FB}"/>
    <cellStyle name="Normal 9 3 3 6 2 2" xfId="4791" xr:uid="{FC8A7C7A-0C89-44BF-A1CF-CBB161F6D30C}"/>
    <cellStyle name="Normal 9 3 3 6 3" xfId="4790" xr:uid="{0820464C-E663-48CD-90AE-4F2DCE4070BB}"/>
    <cellStyle name="Normal 9 3 3 7" xfId="2338" xr:uid="{9A0D682E-77E1-4067-BA08-DDF8B8AC316A}"/>
    <cellStyle name="Normal 9 3 3 7 2" xfId="4792" xr:uid="{3E5099E4-D769-420C-B67D-02B28A782DBA}"/>
    <cellStyle name="Normal 9 3 3 8" xfId="4042" xr:uid="{62FF9CE8-BB95-405A-AB6E-00D306B9CF00}"/>
    <cellStyle name="Normal 9 3 3 8 2" xfId="4793" xr:uid="{CC839C3A-B13A-483E-B7E8-56567C3447C9}"/>
    <cellStyle name="Normal 9 3 4" xfId="171" xr:uid="{C28C7939-942F-42CD-871B-6B653086640A}"/>
    <cellStyle name="Normal 9 3 4 2" xfId="450" xr:uid="{DC629AC1-5A9A-4FA5-B92B-2A5808CF50AB}"/>
    <cellStyle name="Normal 9 3 4 2 2" xfId="850" xr:uid="{CB33122B-CE04-4138-8954-7DE9C4892EA6}"/>
    <cellStyle name="Normal 9 3 4 2 2 2" xfId="2339" xr:uid="{DC19808D-8926-461E-9AB2-2DEFE784AC52}"/>
    <cellStyle name="Normal 9 3 4 2 2 2 2" xfId="2340" xr:uid="{0033D7AE-E145-4FE0-AAF0-920402205A63}"/>
    <cellStyle name="Normal 9 3 4 2 2 2 2 2" xfId="4798" xr:uid="{B69616C3-CFE3-469F-A972-70108BFE9F6B}"/>
    <cellStyle name="Normal 9 3 4 2 2 2 3" xfId="4797" xr:uid="{6801D9FC-BEA1-4E28-84DD-CA22477EA425}"/>
    <cellStyle name="Normal 9 3 4 2 2 3" xfId="2341" xr:uid="{0C4852E1-505E-4251-BC7A-0514BF80A702}"/>
    <cellStyle name="Normal 9 3 4 2 2 3 2" xfId="4799" xr:uid="{4E8F850C-A8F2-43C3-86FB-9E135DE78966}"/>
    <cellStyle name="Normal 9 3 4 2 2 4" xfId="4043" xr:uid="{C9F2C323-C9EC-4836-AD82-446AB87FD78A}"/>
    <cellStyle name="Normal 9 3 4 2 2 4 2" xfId="4800" xr:uid="{757C53FC-530F-404A-A0B5-680917FE197E}"/>
    <cellStyle name="Normal 9 3 4 2 2 5" xfId="4796" xr:uid="{BB7CEAEE-73C9-4994-8B9F-B8431D5498E5}"/>
    <cellStyle name="Normal 9 3 4 2 3" xfId="2342" xr:uid="{951230EF-5E22-4C59-BE16-3400521AB480}"/>
    <cellStyle name="Normal 9 3 4 2 3 2" xfId="2343" xr:uid="{59980A40-AAD8-42C7-8F54-644F6171C855}"/>
    <cellStyle name="Normal 9 3 4 2 3 2 2" xfId="4802" xr:uid="{1BE95E6D-BED4-4D3B-9058-B54037E4220B}"/>
    <cellStyle name="Normal 9 3 4 2 3 3" xfId="4801" xr:uid="{B1692E4C-831A-472E-8CF5-F3FA116D10C4}"/>
    <cellStyle name="Normal 9 3 4 2 4" xfId="2344" xr:uid="{4489502F-0CF8-48DC-87A4-8BB3F888B1CD}"/>
    <cellStyle name="Normal 9 3 4 2 4 2" xfId="4803" xr:uid="{01BFF3CB-BB0B-4FB2-94CE-4097B4F9BA04}"/>
    <cellStyle name="Normal 9 3 4 2 5" xfId="4044" xr:uid="{40C8C5E4-055D-46AA-A3CB-1A6388DD019A}"/>
    <cellStyle name="Normal 9 3 4 2 5 2" xfId="4804" xr:uid="{9F19EDE9-F97A-4142-82E2-C576B82E6CEE}"/>
    <cellStyle name="Normal 9 3 4 2 6" xfId="4795" xr:uid="{0FD93844-E4E2-413C-A555-3F6942E86774}"/>
    <cellStyle name="Normal 9 3 4 3" xfId="851" xr:uid="{189AAC7A-EB9D-4448-8A05-61C93BC123C1}"/>
    <cellStyle name="Normal 9 3 4 3 2" xfId="2345" xr:uid="{7393D5A0-4617-4C70-8932-158CC720AFD9}"/>
    <cellStyle name="Normal 9 3 4 3 2 2" xfId="2346" xr:uid="{62F17285-B8E1-41A0-ACF5-A74DFA107AE5}"/>
    <cellStyle name="Normal 9 3 4 3 2 2 2" xfId="4807" xr:uid="{9BD6D69E-1D52-4EC7-9087-507A1D639C34}"/>
    <cellStyle name="Normal 9 3 4 3 2 3" xfId="4806" xr:uid="{E7201A4A-DB4C-4D7A-831E-5288FF4C4B17}"/>
    <cellStyle name="Normal 9 3 4 3 3" xfId="2347" xr:uid="{DE1995E4-CD6E-4A35-BFDE-A5E97C284287}"/>
    <cellStyle name="Normal 9 3 4 3 3 2" xfId="4808" xr:uid="{993E770C-9808-45EE-A129-1FA3EAA1BEE7}"/>
    <cellStyle name="Normal 9 3 4 3 4" xfId="4045" xr:uid="{B94BA88C-0D33-459E-8FDD-60AC3B350F51}"/>
    <cellStyle name="Normal 9 3 4 3 4 2" xfId="4809" xr:uid="{2E887C9D-2B3A-420B-A700-0DD3F074B4E2}"/>
    <cellStyle name="Normal 9 3 4 3 5" xfId="4805" xr:uid="{337C33F3-F66C-4BE2-931F-6A6CBCC7925B}"/>
    <cellStyle name="Normal 9 3 4 4" xfId="2348" xr:uid="{5A5ABBB0-EC16-49E2-8FB9-5E7671B8DDAC}"/>
    <cellStyle name="Normal 9 3 4 4 2" xfId="2349" xr:uid="{22D4315A-65D0-43AF-B994-BFEA4E1C0F4C}"/>
    <cellStyle name="Normal 9 3 4 4 2 2" xfId="4811" xr:uid="{3B5C7802-BFE7-4E8E-9707-B0D125837E5D}"/>
    <cellStyle name="Normal 9 3 4 4 3" xfId="4046" xr:uid="{8AF5B674-BED7-4252-B64B-34240C0351D5}"/>
    <cellStyle name="Normal 9 3 4 4 3 2" xfId="4812" xr:uid="{704AB492-0494-4BD7-A0D7-CAEC54C9F9FE}"/>
    <cellStyle name="Normal 9 3 4 4 4" xfId="4047" xr:uid="{E7C058D6-D8C3-45AB-9DF1-D833816AE925}"/>
    <cellStyle name="Normal 9 3 4 4 4 2" xfId="4813" xr:uid="{63A6E500-5DE5-4F5D-8590-DB8C469A53B1}"/>
    <cellStyle name="Normal 9 3 4 4 5" xfId="4810" xr:uid="{F85E0D9C-176E-4E70-8BF8-6DA3A961FECB}"/>
    <cellStyle name="Normal 9 3 4 5" xfId="2350" xr:uid="{712E38B5-3C3F-46A0-9E3C-392DCC94E22E}"/>
    <cellStyle name="Normal 9 3 4 5 2" xfId="4814" xr:uid="{13FFD17F-8607-4991-BFAD-B1947186D946}"/>
    <cellStyle name="Normal 9 3 4 6" xfId="4048" xr:uid="{15344B05-A07A-48A9-806F-AC7209E1698C}"/>
    <cellStyle name="Normal 9 3 4 6 2" xfId="4815" xr:uid="{B4DC7B64-C60F-4338-A089-FEC41F8696EC}"/>
    <cellStyle name="Normal 9 3 4 7" xfId="4049" xr:uid="{48CCEE83-D04F-43C4-A894-5FE45C5B4D50}"/>
    <cellStyle name="Normal 9 3 4 7 2" xfId="4816" xr:uid="{3A56B2F2-927D-4107-B59E-F4779766FB20}"/>
    <cellStyle name="Normal 9 3 4 8" xfId="4794" xr:uid="{CF923767-B4F2-48A1-905F-C40CE8472901}"/>
    <cellStyle name="Normal 9 3 5" xfId="410" xr:uid="{37EA2C82-5284-40B7-90E2-64842C7D011B}"/>
    <cellStyle name="Normal 9 3 5 2" xfId="852" xr:uid="{2CD6D35C-F05F-47CF-BEF8-180CA4BEB791}"/>
    <cellStyle name="Normal 9 3 5 2 2" xfId="853" xr:uid="{27D3F16B-0DEF-452B-A3D4-493123405599}"/>
    <cellStyle name="Normal 9 3 5 2 2 2" xfId="2351" xr:uid="{D68512E9-DC21-487B-89E0-6E11B10CE43D}"/>
    <cellStyle name="Normal 9 3 5 2 2 2 2" xfId="2352" xr:uid="{9DC8277D-3A5C-44B9-8B18-E4171E75D3C5}"/>
    <cellStyle name="Normal 9 3 5 2 2 2 2 2" xfId="4821" xr:uid="{E519671D-94C2-47BC-99A3-2355AB34E2E7}"/>
    <cellStyle name="Normal 9 3 5 2 2 2 3" xfId="4820" xr:uid="{74EDE7B8-DDEF-4849-B725-6951D25A4B7A}"/>
    <cellStyle name="Normal 9 3 5 2 2 3" xfId="2353" xr:uid="{5BEE5AAD-E9C9-4CA2-A715-96AA561BDD83}"/>
    <cellStyle name="Normal 9 3 5 2 2 3 2" xfId="4822" xr:uid="{0C64F745-C8C5-475A-B879-0EE7BE39F6F3}"/>
    <cellStyle name="Normal 9 3 5 2 2 4" xfId="4819" xr:uid="{DFC68F9C-F35A-4F2C-844F-ABFBF3878A1E}"/>
    <cellStyle name="Normal 9 3 5 2 3" xfId="2354" xr:uid="{181FDEE4-83BF-4F29-9AF5-D29D3093A794}"/>
    <cellStyle name="Normal 9 3 5 2 3 2" xfId="2355" xr:uid="{0A63AEFF-C7DD-4C04-8776-505BA198CBCA}"/>
    <cellStyle name="Normal 9 3 5 2 3 2 2" xfId="4824" xr:uid="{15AABFD1-56E9-4B1A-B955-D4019AE6D076}"/>
    <cellStyle name="Normal 9 3 5 2 3 3" xfId="4823" xr:uid="{B0D1E202-834F-46F1-8B52-778909D164D4}"/>
    <cellStyle name="Normal 9 3 5 2 4" xfId="2356" xr:uid="{21956DDE-8DCE-474D-8A1F-53B3A449405F}"/>
    <cellStyle name="Normal 9 3 5 2 4 2" xfId="4825" xr:uid="{403A86D0-91C6-41D9-B33A-D2D65EB02ECE}"/>
    <cellStyle name="Normal 9 3 5 2 5" xfId="4818" xr:uid="{F30BA603-CF65-4B40-B7A6-BCEDDB1A6223}"/>
    <cellStyle name="Normal 9 3 5 3" xfId="854" xr:uid="{934D2B36-9FAE-4937-9987-8B62B6E7B609}"/>
    <cellStyle name="Normal 9 3 5 3 2" xfId="2357" xr:uid="{6B18070B-34D4-4F44-93D4-4A29E1BE87D8}"/>
    <cellStyle name="Normal 9 3 5 3 2 2" xfId="2358" xr:uid="{19CDE0A9-8C2D-4931-890B-E90336B50F15}"/>
    <cellStyle name="Normal 9 3 5 3 2 2 2" xfId="4828" xr:uid="{A3AB9452-C211-4AA4-863C-ABBC94A98CF0}"/>
    <cellStyle name="Normal 9 3 5 3 2 3" xfId="4827" xr:uid="{4AB999B3-AD6A-46EC-89AB-DCB64A333021}"/>
    <cellStyle name="Normal 9 3 5 3 3" xfId="2359" xr:uid="{38AFB767-C72D-439A-9FD1-98E7F24C2249}"/>
    <cellStyle name="Normal 9 3 5 3 3 2" xfId="4829" xr:uid="{37A94557-D305-4507-A858-E49F8634E7B3}"/>
    <cellStyle name="Normal 9 3 5 3 4" xfId="4050" xr:uid="{4E5CE936-3CE0-4AE0-9DEC-D05DB1741586}"/>
    <cellStyle name="Normal 9 3 5 3 4 2" xfId="4830" xr:uid="{5A707260-E348-4796-BBC2-64C3849AA381}"/>
    <cellStyle name="Normal 9 3 5 3 5" xfId="4826" xr:uid="{1A2EB4AF-8D15-44A0-91D6-149EBE408272}"/>
    <cellStyle name="Normal 9 3 5 4" xfId="2360" xr:uid="{851D8490-BF91-40A5-BEBA-C78CA240E7FA}"/>
    <cellStyle name="Normal 9 3 5 4 2" xfId="2361" xr:uid="{C055597E-1C4F-452A-BA03-7FBF28E269DF}"/>
    <cellStyle name="Normal 9 3 5 4 2 2" xfId="4832" xr:uid="{A78AF80F-9740-49A9-B4AD-4104332686AD}"/>
    <cellStyle name="Normal 9 3 5 4 3" xfId="4831" xr:uid="{D4F9E104-E5D2-46EE-A08F-442E2200C4C0}"/>
    <cellStyle name="Normal 9 3 5 5" xfId="2362" xr:uid="{24124B67-58EE-4A4D-B56D-3AAE4C77D141}"/>
    <cellStyle name="Normal 9 3 5 5 2" xfId="4833" xr:uid="{0BD60B76-90E9-4B04-AEC6-3581D5EC903A}"/>
    <cellStyle name="Normal 9 3 5 6" xfId="4051" xr:uid="{713EF0F5-60AD-4D1A-ACB7-D61B7BF46FA7}"/>
    <cellStyle name="Normal 9 3 5 6 2" xfId="4834" xr:uid="{DE404292-D274-4C57-A997-2B0197DFACD6}"/>
    <cellStyle name="Normal 9 3 5 7" xfId="4817" xr:uid="{1F09F99F-2BD3-4238-8615-066871B1B940}"/>
    <cellStyle name="Normal 9 3 6" xfId="411" xr:uid="{9459F247-8789-4419-875F-4B3BAB1CC37E}"/>
    <cellStyle name="Normal 9 3 6 2" xfId="855" xr:uid="{6DCE25AC-27DD-4C85-BAA6-5B31175CAD25}"/>
    <cellStyle name="Normal 9 3 6 2 2" xfId="2363" xr:uid="{766D9784-FB7C-4309-A88A-8B2833368B8F}"/>
    <cellStyle name="Normal 9 3 6 2 2 2" xfId="2364" xr:uid="{ADFA24AD-9301-4087-BAE1-BF80C6C62169}"/>
    <cellStyle name="Normal 9 3 6 2 2 2 2" xfId="4838" xr:uid="{F59E8011-6750-462A-A339-1C40112EC133}"/>
    <cellStyle name="Normal 9 3 6 2 2 3" xfId="4837" xr:uid="{CD11D8A1-18C4-42EC-8A00-6EE927906C1D}"/>
    <cellStyle name="Normal 9 3 6 2 3" xfId="2365" xr:uid="{FF175994-18A7-4CC4-9528-376980EB4E79}"/>
    <cellStyle name="Normal 9 3 6 2 3 2" xfId="4839" xr:uid="{AA3877A9-48DB-46BA-B895-9A2737160A4F}"/>
    <cellStyle name="Normal 9 3 6 2 4" xfId="4052" xr:uid="{BB054811-F9C6-4793-BD53-638B68446279}"/>
    <cellStyle name="Normal 9 3 6 2 4 2" xfId="4840" xr:uid="{B79B652E-2793-415A-B62B-DB00A6593373}"/>
    <cellStyle name="Normal 9 3 6 2 5" xfId="4836" xr:uid="{2D274676-EB2E-4C52-A293-2D0967A4FA19}"/>
    <cellStyle name="Normal 9 3 6 3" xfId="2366" xr:uid="{515BD7AF-7E82-4BB9-9409-4DE01C9D7C57}"/>
    <cellStyle name="Normal 9 3 6 3 2" xfId="2367" xr:uid="{89681A14-8EB4-4B83-8838-CA5CEFE1F6AB}"/>
    <cellStyle name="Normal 9 3 6 3 2 2" xfId="4842" xr:uid="{3346DBC6-D747-4C5C-828A-94C164600C03}"/>
    <cellStyle name="Normal 9 3 6 3 3" xfId="4841" xr:uid="{220E5B3E-1552-457F-B60A-9FCA0EB29F05}"/>
    <cellStyle name="Normal 9 3 6 4" xfId="2368" xr:uid="{25CA2526-FCD8-4BDF-910E-DC7094693604}"/>
    <cellStyle name="Normal 9 3 6 4 2" xfId="4843" xr:uid="{4288EBC3-2B79-4833-BE26-65615439E1C6}"/>
    <cellStyle name="Normal 9 3 6 5" xfId="4053" xr:uid="{931151EA-4C5D-471C-BA0C-FC0B765FD3A8}"/>
    <cellStyle name="Normal 9 3 6 5 2" xfId="4844" xr:uid="{C9FE1A46-0928-44C9-B0AF-FA85C3C12393}"/>
    <cellStyle name="Normal 9 3 6 6" xfId="4835" xr:uid="{973252A6-E739-441F-969F-8170FC4E8109}"/>
    <cellStyle name="Normal 9 3 7" xfId="856" xr:uid="{4163F118-9BD8-4454-AF8C-D020AD720F87}"/>
    <cellStyle name="Normal 9 3 7 2" xfId="2369" xr:uid="{2B89305B-0E48-47DE-A819-46A724ACC37E}"/>
    <cellStyle name="Normal 9 3 7 2 2" xfId="2370" xr:uid="{D814EE55-DCB3-4201-A147-39A52269BA29}"/>
    <cellStyle name="Normal 9 3 7 2 2 2" xfId="4847" xr:uid="{A034049B-CE88-46F4-B32A-9B507946DDCC}"/>
    <cellStyle name="Normal 9 3 7 2 3" xfId="4846" xr:uid="{F623B8CD-7C19-48FE-BE75-506D957B37D2}"/>
    <cellStyle name="Normal 9 3 7 3" xfId="2371" xr:uid="{F8AAA520-15B0-4327-B2CC-8DBB0F0F4839}"/>
    <cellStyle name="Normal 9 3 7 3 2" xfId="4848" xr:uid="{F7657032-212D-4194-A04A-71B19213E177}"/>
    <cellStyle name="Normal 9 3 7 4" xfId="4054" xr:uid="{E75EC8C7-6A04-4DB2-AF5F-6B1DCCAEA8A7}"/>
    <cellStyle name="Normal 9 3 7 4 2" xfId="4849" xr:uid="{9B95A92B-3948-4DEC-9F79-48C90C800E0E}"/>
    <cellStyle name="Normal 9 3 7 5" xfId="4845" xr:uid="{4434F640-EBD6-42E7-8935-01759468692F}"/>
    <cellStyle name="Normal 9 3 8" xfId="2372" xr:uid="{C6A6EA85-C547-4911-BFF5-4C78B5A8397D}"/>
    <cellStyle name="Normal 9 3 8 2" xfId="2373" xr:uid="{DEBED258-1326-419D-AB3C-A1BCCE0052E1}"/>
    <cellStyle name="Normal 9 3 8 2 2" xfId="4851" xr:uid="{6F8FE603-63EB-4278-A095-19BD822BD608}"/>
    <cellStyle name="Normal 9 3 8 3" xfId="4055" xr:uid="{1BD2E518-96D9-458E-BE8F-C1F4322A6188}"/>
    <cellStyle name="Normal 9 3 8 3 2" xfId="4852" xr:uid="{E54EECB0-9679-4750-9732-5BCA8C1151C0}"/>
    <cellStyle name="Normal 9 3 8 4" xfId="4056" xr:uid="{8B19F75E-AABD-4A9F-8753-0CBE624D6FAC}"/>
    <cellStyle name="Normal 9 3 8 4 2" xfId="4853" xr:uid="{B440732C-4091-4E87-882A-B87668221877}"/>
    <cellStyle name="Normal 9 3 8 5" xfId="4850" xr:uid="{A0A5B70F-FA82-45F8-99B9-544F85D3EC66}"/>
    <cellStyle name="Normal 9 3 9" xfId="2374" xr:uid="{F1BE75A5-D9AD-4B13-BE0C-B98EDA87787A}"/>
    <cellStyle name="Normal 9 3 9 2" xfId="4854" xr:uid="{A040B904-2445-41A2-8C00-F33667FA4BF3}"/>
    <cellStyle name="Normal 9 4" xfId="172" xr:uid="{D447E351-D325-45A9-9C45-75517B08403A}"/>
    <cellStyle name="Normal 9 4 10" xfId="4057" xr:uid="{BF79FEA5-3889-40D4-B40D-02FC40BEC290}"/>
    <cellStyle name="Normal 9 4 10 2" xfId="4856" xr:uid="{3DBE51B6-6433-4B62-80E7-294406BABBBB}"/>
    <cellStyle name="Normal 9 4 11" xfId="4058" xr:uid="{57F9E199-50F3-4EB8-A47C-57E418B734F3}"/>
    <cellStyle name="Normal 9 4 11 2" xfId="4857" xr:uid="{7CB3B3A2-F88B-4750-A142-BE9538E84270}"/>
    <cellStyle name="Normal 9 4 12" xfId="4855" xr:uid="{700258E3-7EF7-4B14-866C-DAD6D2F8A597}"/>
    <cellStyle name="Normal 9 4 2" xfId="173" xr:uid="{142AB065-7F64-4360-89A1-127FD4E8B079}"/>
    <cellStyle name="Normal 9 4 2 10" xfId="4858" xr:uid="{4F11FA8D-C947-4BB5-AF5A-14F3D382D441}"/>
    <cellStyle name="Normal 9 4 2 2" xfId="174" xr:uid="{9AC041EF-D562-4FC8-93F4-4A5D2C6DF7CB}"/>
    <cellStyle name="Normal 9 4 2 2 2" xfId="412" xr:uid="{C60E13FC-8A19-4DDA-AB19-AB4CDF60007E}"/>
    <cellStyle name="Normal 9 4 2 2 2 2" xfId="857" xr:uid="{1F1A4E01-4679-43B8-BE8B-4B037DC1AA37}"/>
    <cellStyle name="Normal 9 4 2 2 2 2 2" xfId="2375" xr:uid="{8D31108A-A147-4709-B7D0-ECD7345AC3D4}"/>
    <cellStyle name="Normal 9 4 2 2 2 2 2 2" xfId="2376" xr:uid="{E70D278F-97F7-43FD-93E9-A8B91132A33A}"/>
    <cellStyle name="Normal 9 4 2 2 2 2 2 2 2" xfId="4863" xr:uid="{9CE8A27F-5DA6-4A04-9137-84C7DE8992C4}"/>
    <cellStyle name="Normal 9 4 2 2 2 2 2 3" xfId="4862" xr:uid="{B0F4D103-9FE5-4CD7-B303-91654F5EB8D7}"/>
    <cellStyle name="Normal 9 4 2 2 2 2 3" xfId="2377" xr:uid="{8CFACE8A-F062-4032-B466-22BB6CCE00E9}"/>
    <cellStyle name="Normal 9 4 2 2 2 2 3 2" xfId="4864" xr:uid="{DCC48957-07D7-4D7C-8988-81EF8A5B190E}"/>
    <cellStyle name="Normal 9 4 2 2 2 2 4" xfId="4059" xr:uid="{62D52376-DBC1-4DB5-9ACE-E433EE507017}"/>
    <cellStyle name="Normal 9 4 2 2 2 2 4 2" xfId="4865" xr:uid="{28D840C9-7C25-4A93-BFE7-30A53EC6C7AA}"/>
    <cellStyle name="Normal 9 4 2 2 2 2 5" xfId="4861" xr:uid="{2CE290BA-DC1D-4786-9505-2E2E3B0197FC}"/>
    <cellStyle name="Normal 9 4 2 2 2 3" xfId="2378" xr:uid="{5B743641-38D3-4CB2-99FB-5327617DCEE4}"/>
    <cellStyle name="Normal 9 4 2 2 2 3 2" xfId="2379" xr:uid="{56B3F116-4610-41C9-91EC-4B8CF76421B3}"/>
    <cellStyle name="Normal 9 4 2 2 2 3 2 2" xfId="4867" xr:uid="{74992B54-2BE7-4D88-8AB0-9523E491D83A}"/>
    <cellStyle name="Normal 9 4 2 2 2 3 3" xfId="4060" xr:uid="{24DC8A6A-1746-4BBE-887C-8AA620C20900}"/>
    <cellStyle name="Normal 9 4 2 2 2 3 3 2" xfId="4868" xr:uid="{EBA8080E-3230-4E44-A1CD-F682299E45F8}"/>
    <cellStyle name="Normal 9 4 2 2 2 3 4" xfId="4061" xr:uid="{13AD1451-F9E6-4C2D-AD4F-B91EBAE15756}"/>
    <cellStyle name="Normal 9 4 2 2 2 3 4 2" xfId="4869" xr:uid="{57B61015-B588-46E0-BFDB-8D5FFA5133C8}"/>
    <cellStyle name="Normal 9 4 2 2 2 3 5" xfId="4866" xr:uid="{3A9BFF0D-3B06-4C56-A8A2-C63183C0FAC1}"/>
    <cellStyle name="Normal 9 4 2 2 2 4" xfId="2380" xr:uid="{E14A198B-323C-4901-9326-D547DC27EB96}"/>
    <cellStyle name="Normal 9 4 2 2 2 4 2" xfId="4870" xr:uid="{2076CA93-EFEB-41C5-B936-59BE668D791B}"/>
    <cellStyle name="Normal 9 4 2 2 2 5" xfId="4062" xr:uid="{885C2230-9579-48C9-8252-812B219CBFA5}"/>
    <cellStyle name="Normal 9 4 2 2 2 5 2" xfId="4871" xr:uid="{55F3E1E1-5CCE-4914-89D7-2E378B44BDF1}"/>
    <cellStyle name="Normal 9 4 2 2 2 6" xfId="4063" xr:uid="{0DC0EA43-4925-4089-95B9-9AF4B06FE2A1}"/>
    <cellStyle name="Normal 9 4 2 2 2 6 2" xfId="4872" xr:uid="{30DD4EAE-5B90-4408-819E-22AFDAF1100D}"/>
    <cellStyle name="Normal 9 4 2 2 2 7" xfId="4860" xr:uid="{110786F6-5614-4DFC-8456-AF2BD2A52313}"/>
    <cellStyle name="Normal 9 4 2 2 3" xfId="858" xr:uid="{B2457036-0754-4229-A04E-A97983950A09}"/>
    <cellStyle name="Normal 9 4 2 2 3 2" xfId="2381" xr:uid="{B0612971-52F2-4B2D-B86B-97676BC4F07C}"/>
    <cellStyle name="Normal 9 4 2 2 3 2 2" xfId="2382" xr:uid="{F1BED8A5-078E-4037-AC83-37EBA638B033}"/>
    <cellStyle name="Normal 9 4 2 2 3 2 2 2" xfId="4875" xr:uid="{5E08C5A2-1C03-48D8-A168-8FBF21476AE8}"/>
    <cellStyle name="Normal 9 4 2 2 3 2 3" xfId="4064" xr:uid="{E2E50BC8-B622-4BEA-8012-ABF1F01CBAEA}"/>
    <cellStyle name="Normal 9 4 2 2 3 2 3 2" xfId="4876" xr:uid="{ABC0D516-7264-45A0-99DE-685DAD031B9A}"/>
    <cellStyle name="Normal 9 4 2 2 3 2 4" xfId="4065" xr:uid="{54E94405-29D6-4D4A-8FC0-9823A2FBA387}"/>
    <cellStyle name="Normal 9 4 2 2 3 2 4 2" xfId="4877" xr:uid="{93C2DDD0-9879-43A8-AA51-0A651736B0DC}"/>
    <cellStyle name="Normal 9 4 2 2 3 2 5" xfId="4874" xr:uid="{DA16814F-3C15-46BC-A9AD-CB37C7A10571}"/>
    <cellStyle name="Normal 9 4 2 2 3 3" xfId="2383" xr:uid="{24331E22-696D-430A-A03E-C6C4B5D3039F}"/>
    <cellStyle name="Normal 9 4 2 2 3 3 2" xfId="4878" xr:uid="{8A7B51D6-79B8-40D8-AEA9-FD5E9CC8B182}"/>
    <cellStyle name="Normal 9 4 2 2 3 4" xfId="4066" xr:uid="{1CAB4D46-8958-44E0-99B0-8348AC5EAE86}"/>
    <cellStyle name="Normal 9 4 2 2 3 4 2" xfId="4879" xr:uid="{4B426AAB-DC9C-4082-AB51-C73A17A66025}"/>
    <cellStyle name="Normal 9 4 2 2 3 5" xfId="4067" xr:uid="{8DFED651-DE89-41FE-AE13-AE67BD6C15B3}"/>
    <cellStyle name="Normal 9 4 2 2 3 5 2" xfId="4880" xr:uid="{0F6445C3-CD29-43F2-A059-E1FEEDCDA431}"/>
    <cellStyle name="Normal 9 4 2 2 3 6" xfId="4873" xr:uid="{C36B5718-24F5-4572-8B26-17D8301BE549}"/>
    <cellStyle name="Normal 9 4 2 2 4" xfId="2384" xr:uid="{3B24F9F3-A80A-4658-B5F4-8833373B67A5}"/>
    <cellStyle name="Normal 9 4 2 2 4 2" xfId="2385" xr:uid="{E389BE1E-AF64-499D-8502-5081F85490B4}"/>
    <cellStyle name="Normal 9 4 2 2 4 2 2" xfId="4882" xr:uid="{A5D3A161-97E0-44CE-9EC5-677FA8FA66CD}"/>
    <cellStyle name="Normal 9 4 2 2 4 3" xfId="4068" xr:uid="{F9D86440-626A-479E-B911-30C3B0E5B114}"/>
    <cellStyle name="Normal 9 4 2 2 4 3 2" xfId="4883" xr:uid="{4534B4CD-7E96-45C4-AA1F-42B3A9208B9D}"/>
    <cellStyle name="Normal 9 4 2 2 4 4" xfId="4069" xr:uid="{9A4A36DE-82EB-4001-A28F-4347BD9FB8A4}"/>
    <cellStyle name="Normal 9 4 2 2 4 4 2" xfId="4884" xr:uid="{ECD17123-44DD-477E-9FE0-864E5964FD69}"/>
    <cellStyle name="Normal 9 4 2 2 4 5" xfId="4881" xr:uid="{F9CA203E-3EF6-4FCB-8299-61D5B682CD23}"/>
    <cellStyle name="Normal 9 4 2 2 5" xfId="2386" xr:uid="{F0169D86-63FC-4FF4-A57E-384C5026DCE9}"/>
    <cellStyle name="Normal 9 4 2 2 5 2" xfId="4070" xr:uid="{2EAA1D40-7674-479A-BF0A-EC2385DADEA2}"/>
    <cellStyle name="Normal 9 4 2 2 5 2 2" xfId="4886" xr:uid="{A872C6AF-3EA1-4C1F-8063-D78C3E7A59C5}"/>
    <cellStyle name="Normal 9 4 2 2 5 3" xfId="4071" xr:uid="{18D1283D-68D5-4DD2-8F3C-AB4CF021EE36}"/>
    <cellStyle name="Normal 9 4 2 2 5 3 2" xfId="4887" xr:uid="{5B30DB39-01A1-4D7F-B108-7F4EE81D346C}"/>
    <cellStyle name="Normal 9 4 2 2 5 4" xfId="4072" xr:uid="{C25D2396-E278-495F-BED5-06DBCEE7C310}"/>
    <cellStyle name="Normal 9 4 2 2 5 4 2" xfId="4888" xr:uid="{77E9E898-699D-4A52-AC8F-8F6FA5994B6F}"/>
    <cellStyle name="Normal 9 4 2 2 5 5" xfId="4885" xr:uid="{ECFFFA6A-52DF-48A2-9DEF-A31D10055CEA}"/>
    <cellStyle name="Normal 9 4 2 2 6" xfId="4073" xr:uid="{6630C84F-5060-4D2E-9F40-4F238BF112A2}"/>
    <cellStyle name="Normal 9 4 2 2 6 2" xfId="4889" xr:uid="{180B601F-CC58-4041-92E6-A537D0442DF0}"/>
    <cellStyle name="Normal 9 4 2 2 7" xfId="4074" xr:uid="{DCF9040D-67BC-4172-83B8-D5E89AD5B411}"/>
    <cellStyle name="Normal 9 4 2 2 7 2" xfId="4890" xr:uid="{BE7559EB-11EC-4C04-B7ED-0E8E0C1DD037}"/>
    <cellStyle name="Normal 9 4 2 2 8" xfId="4075" xr:uid="{8842A002-1AE1-48E8-BF84-AFE28F974870}"/>
    <cellStyle name="Normal 9 4 2 2 8 2" xfId="4891" xr:uid="{660C37E8-485F-469B-8B15-CBA91690794F}"/>
    <cellStyle name="Normal 9 4 2 2 9" xfId="4859" xr:uid="{BDF359FF-F17D-43F0-9A78-94D888F64541}"/>
    <cellStyle name="Normal 9 4 2 3" xfId="413" xr:uid="{D7AB4336-C000-4686-82C3-0D21A50FE4D4}"/>
    <cellStyle name="Normal 9 4 2 3 2" xfId="859" xr:uid="{9CA870FC-B2EE-4E8C-AE17-9692211F549D}"/>
    <cellStyle name="Normal 9 4 2 3 2 2" xfId="860" xr:uid="{5926D5B7-35D0-43C1-ADB5-BE204C48591E}"/>
    <cellStyle name="Normal 9 4 2 3 2 2 2" xfId="2387" xr:uid="{4F8C8245-10BD-4FAA-B312-362FA2B30921}"/>
    <cellStyle name="Normal 9 4 2 3 2 2 2 2" xfId="2388" xr:uid="{DC6CE501-02B5-460F-8DDC-2D0A456E22FA}"/>
    <cellStyle name="Normal 9 4 2 3 2 2 2 2 2" xfId="4896" xr:uid="{91AC794E-0BA5-4A3B-85BA-919986DEFF74}"/>
    <cellStyle name="Normal 9 4 2 3 2 2 2 3" xfId="4895" xr:uid="{7CF6FC42-5AAB-4806-9DAD-011883B80DE3}"/>
    <cellStyle name="Normal 9 4 2 3 2 2 3" xfId="2389" xr:uid="{800F9049-25CE-474A-83EE-DDBDBCF9EA8B}"/>
    <cellStyle name="Normal 9 4 2 3 2 2 3 2" xfId="4897" xr:uid="{3E69AEF0-BD95-4A7A-8376-D7CCA6ECD59A}"/>
    <cellStyle name="Normal 9 4 2 3 2 2 4" xfId="4894" xr:uid="{4DFB00CE-0DE0-4602-A320-17ED80149CCA}"/>
    <cellStyle name="Normal 9 4 2 3 2 3" xfId="2390" xr:uid="{8A8718F2-575B-44C2-872D-1AD23C8562E6}"/>
    <cellStyle name="Normal 9 4 2 3 2 3 2" xfId="2391" xr:uid="{125B22F0-CEF0-4519-829E-A521CFD58D10}"/>
    <cellStyle name="Normal 9 4 2 3 2 3 2 2" xfId="4899" xr:uid="{41B77E9E-5B79-4B83-A62A-095E4A0851D2}"/>
    <cellStyle name="Normal 9 4 2 3 2 3 3" xfId="4898" xr:uid="{523433DC-727F-4C21-8A34-A57A5D9F721B}"/>
    <cellStyle name="Normal 9 4 2 3 2 4" xfId="2392" xr:uid="{369970A8-7287-4A87-9EBC-FF061B6BD4E3}"/>
    <cellStyle name="Normal 9 4 2 3 2 4 2" xfId="4900" xr:uid="{27347BCF-E559-47DA-984D-410B15789DEE}"/>
    <cellStyle name="Normal 9 4 2 3 2 5" xfId="4893" xr:uid="{A3F0218F-A76A-47EF-AAE2-A3BE45C5BB13}"/>
    <cellStyle name="Normal 9 4 2 3 3" xfId="861" xr:uid="{115B3576-823C-4FEC-A5B7-3588C68BF1E5}"/>
    <cellStyle name="Normal 9 4 2 3 3 2" xfId="2393" xr:uid="{D3A2EDE1-BF0F-4E66-A5E5-3D0CC441D6FC}"/>
    <cellStyle name="Normal 9 4 2 3 3 2 2" xfId="2394" xr:uid="{3529E45D-DB76-45A0-A36F-A92A6A0F2B01}"/>
    <cellStyle name="Normal 9 4 2 3 3 2 2 2" xfId="4903" xr:uid="{1071F74D-3BF0-4A16-A4D9-437C84487DFE}"/>
    <cellStyle name="Normal 9 4 2 3 3 2 3" xfId="4902" xr:uid="{993AD86D-C33E-46D1-A3BA-DC44BAFF165E}"/>
    <cellStyle name="Normal 9 4 2 3 3 3" xfId="2395" xr:uid="{BE700F00-10E2-491F-BCBF-F1C04E6809AC}"/>
    <cellStyle name="Normal 9 4 2 3 3 3 2" xfId="4904" xr:uid="{3D037BA5-15D4-4F07-807C-5DB373616D1D}"/>
    <cellStyle name="Normal 9 4 2 3 3 4" xfId="4076" xr:uid="{E4032E5D-4B6E-47F9-9B1A-F23F432276D2}"/>
    <cellStyle name="Normal 9 4 2 3 3 4 2" xfId="4905" xr:uid="{792C214B-C67D-4E93-B7D3-15886F471140}"/>
    <cellStyle name="Normal 9 4 2 3 3 5" xfId="4901" xr:uid="{1EEE3D81-9F79-49E4-8895-0DBAF451664A}"/>
    <cellStyle name="Normal 9 4 2 3 4" xfId="2396" xr:uid="{08591A82-242E-4042-BD99-0A376DC1FDA8}"/>
    <cellStyle name="Normal 9 4 2 3 4 2" xfId="2397" xr:uid="{883A744F-27CD-4B83-BCBC-1A3C9AF677FB}"/>
    <cellStyle name="Normal 9 4 2 3 4 2 2" xfId="4907" xr:uid="{D85D140B-E76E-43A2-948B-2BB49F73CF84}"/>
    <cellStyle name="Normal 9 4 2 3 4 3" xfId="4906" xr:uid="{9612E434-F753-4A89-8617-26EF41451514}"/>
    <cellStyle name="Normal 9 4 2 3 5" xfId="2398" xr:uid="{A9296BCE-F530-4D92-A18D-F18B4431AD6F}"/>
    <cellStyle name="Normal 9 4 2 3 5 2" xfId="4908" xr:uid="{DFCB4DEC-FC0C-4403-B5F7-48A2556A64A3}"/>
    <cellStyle name="Normal 9 4 2 3 6" xfId="4077" xr:uid="{34B208CB-7C2C-480A-A9DB-EA094959E61C}"/>
    <cellStyle name="Normal 9 4 2 3 6 2" xfId="4909" xr:uid="{66A1C460-20C2-43CC-921E-6F34B69BA3F6}"/>
    <cellStyle name="Normal 9 4 2 3 7" xfId="4892" xr:uid="{CAA70899-0816-4BF2-B287-F087B996A0B0}"/>
    <cellStyle name="Normal 9 4 2 4" xfId="414" xr:uid="{760C47A2-DFD6-4CD9-9A7D-D4DFA1A00602}"/>
    <cellStyle name="Normal 9 4 2 4 2" xfId="862" xr:uid="{DF77D74A-5200-4176-B61B-C226BE8AA3DC}"/>
    <cellStyle name="Normal 9 4 2 4 2 2" xfId="2399" xr:uid="{48716068-C872-41C8-ADA6-1B6493869489}"/>
    <cellStyle name="Normal 9 4 2 4 2 2 2" xfId="2400" xr:uid="{D8DC4C4A-8B78-4767-89FA-79A8874DC010}"/>
    <cellStyle name="Normal 9 4 2 4 2 2 2 2" xfId="4913" xr:uid="{C477DB83-5C2A-44EE-A6DC-DC9B3FB6BE6C}"/>
    <cellStyle name="Normal 9 4 2 4 2 2 3" xfId="4912" xr:uid="{88EBB123-5E00-4E80-9E5E-D37D1DC1D542}"/>
    <cellStyle name="Normal 9 4 2 4 2 3" xfId="2401" xr:uid="{4126DF05-C3C8-4856-9FAE-ED5EFE180B17}"/>
    <cellStyle name="Normal 9 4 2 4 2 3 2" xfId="4914" xr:uid="{3AE1DA87-2CC5-42F1-83D3-6EDCC4E530CC}"/>
    <cellStyle name="Normal 9 4 2 4 2 4" xfId="4078" xr:uid="{B1C6B6A8-29E7-485A-97DA-51F0A075CE64}"/>
    <cellStyle name="Normal 9 4 2 4 2 4 2" xfId="4915" xr:uid="{DB36E292-BD1C-4D10-87CA-8A41B9EDCD7F}"/>
    <cellStyle name="Normal 9 4 2 4 2 5" xfId="4911" xr:uid="{080B5EA3-209C-4D37-9EDB-930A193C0267}"/>
    <cellStyle name="Normal 9 4 2 4 3" xfId="2402" xr:uid="{14B62D61-95CE-430E-9B17-39295B576D07}"/>
    <cellStyle name="Normal 9 4 2 4 3 2" xfId="2403" xr:uid="{267FAFD8-42CC-4E7B-A47B-0E0F54C12F1B}"/>
    <cellStyle name="Normal 9 4 2 4 3 2 2" xfId="4917" xr:uid="{121814ED-DD71-49D2-B3AD-171A7545F20B}"/>
    <cellStyle name="Normal 9 4 2 4 3 3" xfId="4916" xr:uid="{A03ACBF4-79E0-4100-B5DB-FF5B5775094C}"/>
    <cellStyle name="Normal 9 4 2 4 4" xfId="2404" xr:uid="{01D1B86D-B4E6-4735-974A-0D1937CC2478}"/>
    <cellStyle name="Normal 9 4 2 4 4 2" xfId="4918" xr:uid="{1674446F-4589-4254-8066-087FE30DB397}"/>
    <cellStyle name="Normal 9 4 2 4 5" xfId="4079" xr:uid="{00B11AE6-39E3-489F-B231-97FEB3ED7A3D}"/>
    <cellStyle name="Normal 9 4 2 4 5 2" xfId="4919" xr:uid="{03E9FCA1-2AB4-439F-AAA6-6598B34F58D5}"/>
    <cellStyle name="Normal 9 4 2 4 6" xfId="4910" xr:uid="{FD19A375-D5CD-4E5E-B7FE-BFE04BA69C66}"/>
    <cellStyle name="Normal 9 4 2 5" xfId="415" xr:uid="{9EC5AD0F-DD7D-4DE8-B621-7A93F668A016}"/>
    <cellStyle name="Normal 9 4 2 5 2" xfId="2405" xr:uid="{65714465-129A-4266-93CF-B1CF45828714}"/>
    <cellStyle name="Normal 9 4 2 5 2 2" xfId="2406" xr:uid="{99CF96CB-0E49-42CF-B686-30C37726960C}"/>
    <cellStyle name="Normal 9 4 2 5 2 2 2" xfId="4922" xr:uid="{3DF2D983-B243-48CE-BDA7-9140A04EBE2D}"/>
    <cellStyle name="Normal 9 4 2 5 2 3" xfId="4921" xr:uid="{3CD9AE59-C2C7-4B68-982A-DBE44564F452}"/>
    <cellStyle name="Normal 9 4 2 5 3" xfId="2407" xr:uid="{B2B2A3D6-4E0B-4681-81F1-3FA7875EA701}"/>
    <cellStyle name="Normal 9 4 2 5 3 2" xfId="4923" xr:uid="{A9871CB4-366E-4D3C-BD8A-B054ACA3CD8A}"/>
    <cellStyle name="Normal 9 4 2 5 4" xfId="4080" xr:uid="{C65FB8B9-C26B-43B6-9213-032351ABE94E}"/>
    <cellStyle name="Normal 9 4 2 5 4 2" xfId="4924" xr:uid="{89AC795C-5C24-49F0-9308-8A6341AFFD4A}"/>
    <cellStyle name="Normal 9 4 2 5 5" xfId="4920" xr:uid="{DA0878BA-9F06-4433-94B5-B8A9ACAC059C}"/>
    <cellStyle name="Normal 9 4 2 6" xfId="2408" xr:uid="{726E0A59-B36A-4AA4-8C5B-647F98B58C7C}"/>
    <cellStyle name="Normal 9 4 2 6 2" xfId="2409" xr:uid="{BFD2B542-8A60-4AEC-8587-EAC10A9EBC20}"/>
    <cellStyle name="Normal 9 4 2 6 2 2" xfId="4926" xr:uid="{ED91CA96-61A8-4555-9597-A9A0560F00F0}"/>
    <cellStyle name="Normal 9 4 2 6 3" xfId="4081" xr:uid="{7A8CC64D-94EC-4ABE-AB00-1E5C16302B3A}"/>
    <cellStyle name="Normal 9 4 2 6 3 2" xfId="4927" xr:uid="{6EFA6C2A-94FA-4E94-864E-17983FCFB6E0}"/>
    <cellStyle name="Normal 9 4 2 6 4" xfId="4082" xr:uid="{BA0B4289-F2E3-453B-BCBD-92865657C48E}"/>
    <cellStyle name="Normal 9 4 2 6 4 2" xfId="4928" xr:uid="{8BA1AAB2-4372-4B22-A045-9902D7500238}"/>
    <cellStyle name="Normal 9 4 2 6 5" xfId="4925" xr:uid="{83792872-2AB5-43C3-93C7-FFB9AC5DA795}"/>
    <cellStyle name="Normal 9 4 2 7" xfId="2410" xr:uid="{49E4F505-6D5E-44D4-B7E4-2FB3689119A4}"/>
    <cellStyle name="Normal 9 4 2 7 2" xfId="4929" xr:uid="{6E37ADFF-48BD-4A74-82BF-BC74295F504D}"/>
    <cellStyle name="Normal 9 4 2 8" xfId="4083" xr:uid="{C1BEAEBB-6B71-4B8C-B5B2-6F182D0AAF14}"/>
    <cellStyle name="Normal 9 4 2 8 2" xfId="4930" xr:uid="{B8D29137-21B5-4ECC-ABDC-749D26993BAD}"/>
    <cellStyle name="Normal 9 4 2 9" xfId="4084" xr:uid="{D13A156C-F940-40B6-B506-253338C15487}"/>
    <cellStyle name="Normal 9 4 2 9 2" xfId="4931" xr:uid="{461767B5-350C-4DCE-B310-E77D697C5406}"/>
    <cellStyle name="Normal 9 4 3" xfId="175" xr:uid="{F5558125-9EF0-4EDB-ACE4-3B21EC7C9058}"/>
    <cellStyle name="Normal 9 4 3 2" xfId="176" xr:uid="{73485BB6-C239-43D5-AF8B-C0C13A579852}"/>
    <cellStyle name="Normal 9 4 3 2 2" xfId="863" xr:uid="{3B45CE19-76EB-4A6D-99EA-7027951C008B}"/>
    <cellStyle name="Normal 9 4 3 2 2 2" xfId="2411" xr:uid="{E498E4C2-1667-4247-BCFD-5CEF17C084FD}"/>
    <cellStyle name="Normal 9 4 3 2 2 2 2" xfId="2412" xr:uid="{5A17FA02-F26F-48DE-9C45-3B04C6E01FEB}"/>
    <cellStyle name="Normal 9 4 3 2 2 2 2 2" xfId="4500" xr:uid="{B3CBC00E-2F46-4BC9-B142-BC4F01F424CE}"/>
    <cellStyle name="Normal 9 4 3 2 2 2 2 2 2" xfId="5307" xr:uid="{D0F36FFF-5872-494C-8715-A05596B3C151}"/>
    <cellStyle name="Normal 9 4 3 2 2 2 2 2 3" xfId="4936" xr:uid="{AEC1F807-BF93-4740-8C30-461996F5172B}"/>
    <cellStyle name="Normal 9 4 3 2 2 2 3" xfId="4501" xr:uid="{7BC25CBF-B02F-462F-B817-020C7ACD41C4}"/>
    <cellStyle name="Normal 9 4 3 2 2 2 3 2" xfId="5308" xr:uid="{5C42B847-293C-4B78-A9C0-109246C44FF3}"/>
    <cellStyle name="Normal 9 4 3 2 2 2 3 3" xfId="4935" xr:uid="{484D1E11-F339-4668-9BB3-7438BE67C3FA}"/>
    <cellStyle name="Normal 9 4 3 2 2 3" xfId="2413" xr:uid="{99AEE589-A3B7-450C-A528-1D9A887E3E21}"/>
    <cellStyle name="Normal 9 4 3 2 2 3 2" xfId="4502" xr:uid="{FD6613E8-ACAA-4E91-B0FB-E78157833A1D}"/>
    <cellStyle name="Normal 9 4 3 2 2 3 2 2" xfId="5309" xr:uid="{8AB368C6-2E65-464E-A67C-1E5795582911}"/>
    <cellStyle name="Normal 9 4 3 2 2 3 2 3" xfId="4937" xr:uid="{4AE6F5F8-180A-4DA3-B63F-11B9A45156EE}"/>
    <cellStyle name="Normal 9 4 3 2 2 4" xfId="4085" xr:uid="{2240A079-CA2B-43ED-A83F-0C2C63C48D57}"/>
    <cellStyle name="Normal 9 4 3 2 2 4 2" xfId="4938" xr:uid="{6A36115C-F904-4BB6-8030-AD7E6F6C16D5}"/>
    <cellStyle name="Normal 9 4 3 2 2 5" xfId="4934" xr:uid="{A1B6B47E-522B-4758-B86E-A6EF138FEBCA}"/>
    <cellStyle name="Normal 9 4 3 2 3" xfId="2414" xr:uid="{C7417043-B2C6-417E-8F96-A81B5CE40D31}"/>
    <cellStyle name="Normal 9 4 3 2 3 2" xfId="2415" xr:uid="{5C26B5E6-4BFB-493E-AA80-35029E590A85}"/>
    <cellStyle name="Normal 9 4 3 2 3 2 2" xfId="4503" xr:uid="{941C5EA4-AF8A-4A2E-82EF-A75B630BB500}"/>
    <cellStyle name="Normal 9 4 3 2 3 2 2 2" xfId="5310" xr:uid="{61A0C6DE-D032-4105-B4E4-01E56117FAB4}"/>
    <cellStyle name="Normal 9 4 3 2 3 2 2 3" xfId="4940" xr:uid="{D1695CFC-8C31-43AF-96A2-96497DC30900}"/>
    <cellStyle name="Normal 9 4 3 2 3 3" xfId="4086" xr:uid="{5C764EA2-40B3-4AE1-864F-2B756695C833}"/>
    <cellStyle name="Normal 9 4 3 2 3 3 2" xfId="4941" xr:uid="{3D744791-B6AF-4B31-9587-854BA92A304C}"/>
    <cellStyle name="Normal 9 4 3 2 3 4" xfId="4087" xr:uid="{013374CB-AE1D-477C-B71C-BC0BA52624AF}"/>
    <cellStyle name="Normal 9 4 3 2 3 4 2" xfId="4942" xr:uid="{270D13A9-7E3F-4559-B12B-D1AB9512D8FA}"/>
    <cellStyle name="Normal 9 4 3 2 3 5" xfId="4939" xr:uid="{230B8CA4-C793-4E77-8B21-86207F7ECFF2}"/>
    <cellStyle name="Normal 9 4 3 2 4" xfId="2416" xr:uid="{BD9BFA6C-8051-4810-A1BC-0814917D5BD7}"/>
    <cellStyle name="Normal 9 4 3 2 4 2" xfId="4504" xr:uid="{4B4E4F59-4189-4E0B-890B-8434D6FD36A3}"/>
    <cellStyle name="Normal 9 4 3 2 4 2 2" xfId="5311" xr:uid="{527CB48B-4752-4B2A-8F69-FA5F55E4C6D2}"/>
    <cellStyle name="Normal 9 4 3 2 4 2 3" xfId="4943" xr:uid="{B394D5AA-B3A9-446A-A2CB-3B5E1CC7EBFF}"/>
    <cellStyle name="Normal 9 4 3 2 5" xfId="4088" xr:uid="{907DC7E5-3D72-43D3-A029-451651313EDC}"/>
    <cellStyle name="Normal 9 4 3 2 5 2" xfId="4944" xr:uid="{61E7F57B-B8A8-4179-8CA4-465135D868A1}"/>
    <cellStyle name="Normal 9 4 3 2 6" xfId="4089" xr:uid="{AFB4D9BE-FAAD-48BF-B2B4-8EA3C131D3D3}"/>
    <cellStyle name="Normal 9 4 3 2 6 2" xfId="4945" xr:uid="{5C94B6A1-F0BA-400F-8B20-5BD071EDBA51}"/>
    <cellStyle name="Normal 9 4 3 2 7" xfId="4933" xr:uid="{FA847431-EA72-446B-924B-9CD4A37DD821}"/>
    <cellStyle name="Normal 9 4 3 3" xfId="416" xr:uid="{CDFBAE13-0C82-45C9-87C5-DBAD87871AAA}"/>
    <cellStyle name="Normal 9 4 3 3 2" xfId="2417" xr:uid="{300E9027-9BEF-412E-8146-0AB88124D49A}"/>
    <cellStyle name="Normal 9 4 3 3 2 2" xfId="2418" xr:uid="{B7C6AA1E-987E-45B6-970B-924C95BFDDF2}"/>
    <cellStyle name="Normal 9 4 3 3 2 2 2" xfId="4505" xr:uid="{74DC6F33-9DAC-484F-B812-22BE9FD7E3E3}"/>
    <cellStyle name="Normal 9 4 3 3 2 2 2 2" xfId="5312" xr:uid="{18BD2A22-347D-4F2B-AAB4-31BFDC5F391B}"/>
    <cellStyle name="Normal 9 4 3 3 2 2 2 3" xfId="4948" xr:uid="{7A470EB3-C3B2-40E4-991A-1F377BD0B6A9}"/>
    <cellStyle name="Normal 9 4 3 3 2 3" xfId="4090" xr:uid="{BE736DB3-565D-47FC-BC9C-A3BA1E9F21DF}"/>
    <cellStyle name="Normal 9 4 3 3 2 3 2" xfId="4949" xr:uid="{B0C88F7E-2F2C-42D5-94A1-760C6E7B49F5}"/>
    <cellStyle name="Normal 9 4 3 3 2 4" xfId="4091" xr:uid="{7540EAB5-8489-4805-82A3-B8764E5BAB3B}"/>
    <cellStyle name="Normal 9 4 3 3 2 4 2" xfId="4950" xr:uid="{171E98F2-627B-41CA-8503-BE54B597C6E4}"/>
    <cellStyle name="Normal 9 4 3 3 2 5" xfId="4947" xr:uid="{77F77BF3-6639-4FAD-B9CC-C6161DF2B5BC}"/>
    <cellStyle name="Normal 9 4 3 3 3" xfId="2419" xr:uid="{9C9984E2-3955-4BDE-A075-BF0C89169617}"/>
    <cellStyle name="Normal 9 4 3 3 3 2" xfId="4506" xr:uid="{FD191F52-72AA-40DF-AB82-4A9FDC96F00F}"/>
    <cellStyle name="Normal 9 4 3 3 3 2 2" xfId="5313" xr:uid="{6148D4FB-F3DE-4506-AFDC-2E8ED94C5E0E}"/>
    <cellStyle name="Normal 9 4 3 3 3 2 3" xfId="4951" xr:uid="{257B72B6-81B7-4296-9956-F2E75CE2F163}"/>
    <cellStyle name="Normal 9 4 3 3 4" xfId="4092" xr:uid="{70A1793E-75E7-4AA1-8AD5-9A3FAEB040E0}"/>
    <cellStyle name="Normal 9 4 3 3 4 2" xfId="4952" xr:uid="{BFF22129-0E89-4D55-909D-204AB371F40F}"/>
    <cellStyle name="Normal 9 4 3 3 5" xfId="4093" xr:uid="{AB7D360D-51E9-4D85-849E-70D60C8954BE}"/>
    <cellStyle name="Normal 9 4 3 3 5 2" xfId="4953" xr:uid="{DB21868C-8D27-4665-9D97-5708F6B49365}"/>
    <cellStyle name="Normal 9 4 3 3 6" xfId="4946" xr:uid="{3B4523FF-79EF-415F-A03E-711057FACFE3}"/>
    <cellStyle name="Normal 9 4 3 4" xfId="2420" xr:uid="{54297CCC-5F94-47E2-8CE9-39EFE0731EA8}"/>
    <cellStyle name="Normal 9 4 3 4 2" xfId="2421" xr:uid="{BE709D62-2559-4AF5-AEB2-4010DF90BE1A}"/>
    <cellStyle name="Normal 9 4 3 4 2 2" xfId="4507" xr:uid="{09DF77A1-49BA-415D-B809-24A07FBA5AB9}"/>
    <cellStyle name="Normal 9 4 3 4 2 2 2" xfId="5314" xr:uid="{8EE5BC15-929B-4A51-831C-1A9F262B9BDF}"/>
    <cellStyle name="Normal 9 4 3 4 2 2 3" xfId="4955" xr:uid="{4DF5E43E-A4EB-4896-B6F5-AD5B9FCACCA2}"/>
    <cellStyle name="Normal 9 4 3 4 3" xfId="4094" xr:uid="{3991E7C4-C8F5-4AF8-A793-B0C26E4D5A9D}"/>
    <cellStyle name="Normal 9 4 3 4 3 2" xfId="4956" xr:uid="{7DFCFFB2-A7C5-4AB9-9E2C-343912964144}"/>
    <cellStyle name="Normal 9 4 3 4 4" xfId="4095" xr:uid="{8A42BA56-1B73-4097-AABF-BC6935A57EC2}"/>
    <cellStyle name="Normal 9 4 3 4 4 2" xfId="4957" xr:uid="{CCCBD6FD-0FF3-4D7A-83FD-5FB5BEB9B0BD}"/>
    <cellStyle name="Normal 9 4 3 4 5" xfId="4954" xr:uid="{C39851E7-F5B5-4152-AA72-9CEFEAE108FD}"/>
    <cellStyle name="Normal 9 4 3 5" xfId="2422" xr:uid="{0322F16A-E577-42C0-B426-EF0558C128F1}"/>
    <cellStyle name="Normal 9 4 3 5 2" xfId="4096" xr:uid="{4186928B-8CFD-40E3-965D-D026BA2F5B7D}"/>
    <cellStyle name="Normal 9 4 3 5 2 2" xfId="4959" xr:uid="{B5A8D768-FD2B-4DE8-A668-FFAB4162BC63}"/>
    <cellStyle name="Normal 9 4 3 5 3" xfId="4097" xr:uid="{8AB3F4C7-75D4-4F9A-AFAF-855DC43726F6}"/>
    <cellStyle name="Normal 9 4 3 5 3 2" xfId="4960" xr:uid="{587A77E8-8F43-4BD7-B910-380BAB481E57}"/>
    <cellStyle name="Normal 9 4 3 5 4" xfId="4098" xr:uid="{AE29DDB5-C793-48D3-8184-5C5B3B6E23FE}"/>
    <cellStyle name="Normal 9 4 3 5 4 2" xfId="4961" xr:uid="{90A63AB6-3C25-44B2-92DB-8A40C6D3A132}"/>
    <cellStyle name="Normal 9 4 3 5 5" xfId="4958" xr:uid="{31AC0A38-B194-44AF-BCE1-75AB3D00A41B}"/>
    <cellStyle name="Normal 9 4 3 6" xfId="4099" xr:uid="{ECCF136F-2A13-4337-B0D2-A2E361612E87}"/>
    <cellStyle name="Normal 9 4 3 6 2" xfId="4962" xr:uid="{C2816355-C0D5-4294-B70E-22E2A7B532A2}"/>
    <cellStyle name="Normal 9 4 3 7" xfId="4100" xr:uid="{7041AFB1-22B7-4FD7-9E8E-FB470276221D}"/>
    <cellStyle name="Normal 9 4 3 7 2" xfId="4963" xr:uid="{927BF9A6-8C7C-49AD-BC10-753BC75CEF9B}"/>
    <cellStyle name="Normal 9 4 3 8" xfId="4101" xr:uid="{66FC10A5-F044-4E2B-A289-6DBD1D67E37A}"/>
    <cellStyle name="Normal 9 4 3 8 2" xfId="4964" xr:uid="{53B9C0CF-F47A-43FE-9250-4A22AA0929E8}"/>
    <cellStyle name="Normal 9 4 3 9" xfId="4932" xr:uid="{641AC8EA-3A7A-4DB0-B264-F98A66BFDD4B}"/>
    <cellStyle name="Normal 9 4 4" xfId="177" xr:uid="{91187BCE-F792-4083-A7E6-F56F79569B4F}"/>
    <cellStyle name="Normal 9 4 4 2" xfId="864" xr:uid="{C396A9E4-8311-4428-8463-43F809ABC3AA}"/>
    <cellStyle name="Normal 9 4 4 2 2" xfId="865" xr:uid="{7374DFAC-9721-4589-8944-C4B7AF02FF79}"/>
    <cellStyle name="Normal 9 4 4 2 2 2" xfId="2423" xr:uid="{AC74F102-F8E8-42A9-80FA-ECD0E2A19515}"/>
    <cellStyle name="Normal 9 4 4 2 2 2 2" xfId="2424" xr:uid="{274C743B-69B1-403E-9196-4EC72894FB98}"/>
    <cellStyle name="Normal 9 4 4 2 2 2 2 2" xfId="4969" xr:uid="{055B0226-282A-4A12-A59F-BD97FB29D244}"/>
    <cellStyle name="Normal 9 4 4 2 2 2 3" xfId="4968" xr:uid="{2F463A8C-92FE-49D3-ACD8-DE635DD8FEA9}"/>
    <cellStyle name="Normal 9 4 4 2 2 3" xfId="2425" xr:uid="{F3C457A7-3D6D-4695-BAF3-32F7CC291344}"/>
    <cellStyle name="Normal 9 4 4 2 2 3 2" xfId="4970" xr:uid="{80C98175-59E4-4E5A-BA4A-7C52568C58F0}"/>
    <cellStyle name="Normal 9 4 4 2 2 4" xfId="4102" xr:uid="{1EB1019B-50A6-4B95-8790-72CB39966EF4}"/>
    <cellStyle name="Normal 9 4 4 2 2 4 2" xfId="4971" xr:uid="{F3166E70-8718-48E5-AFCE-7B70F3AFBEB0}"/>
    <cellStyle name="Normal 9 4 4 2 2 5" xfId="4967" xr:uid="{908D3314-2C21-4461-9511-83574FDED768}"/>
    <cellStyle name="Normal 9 4 4 2 3" xfId="2426" xr:uid="{6D4B7E12-9E08-4FFC-84B4-63B903A4BE0D}"/>
    <cellStyle name="Normal 9 4 4 2 3 2" xfId="2427" xr:uid="{892C6E2D-9AA5-4665-9EB5-E367C9846215}"/>
    <cellStyle name="Normal 9 4 4 2 3 2 2" xfId="4973" xr:uid="{C945EC94-DD21-41B7-844E-80AC58C3F285}"/>
    <cellStyle name="Normal 9 4 4 2 3 3" xfId="4972" xr:uid="{1F06B11A-BFD6-4D41-9441-99DE98EAB52C}"/>
    <cellStyle name="Normal 9 4 4 2 4" xfId="2428" xr:uid="{91FFE277-BC19-4D34-8B49-1430E0ACAF8F}"/>
    <cellStyle name="Normal 9 4 4 2 4 2" xfId="4974" xr:uid="{A2A1CC7C-31E9-48E0-BADC-1DC2624E3251}"/>
    <cellStyle name="Normal 9 4 4 2 5" xfId="4103" xr:uid="{EC502DD4-6AA7-4536-9AB6-FFB3AFD846BD}"/>
    <cellStyle name="Normal 9 4 4 2 5 2" xfId="4975" xr:uid="{E59769B1-F20F-49F7-AE53-ED163CBFEDDF}"/>
    <cellStyle name="Normal 9 4 4 2 6" xfId="4966" xr:uid="{9D36CC67-8FED-4F89-8E94-BF303614FDD4}"/>
    <cellStyle name="Normal 9 4 4 3" xfId="866" xr:uid="{2349CD70-FF7C-44CD-A58F-CBF4960DCE44}"/>
    <cellStyle name="Normal 9 4 4 3 2" xfId="2429" xr:uid="{B73E2892-DDD3-483A-94F5-1D00CAA15264}"/>
    <cellStyle name="Normal 9 4 4 3 2 2" xfId="2430" xr:uid="{89140AB9-00A2-48F2-AE61-88F9F4B8BA65}"/>
    <cellStyle name="Normal 9 4 4 3 2 2 2" xfId="4978" xr:uid="{47A60689-16DF-49D2-BDAE-9B44065A62C5}"/>
    <cellStyle name="Normal 9 4 4 3 2 3" xfId="4977" xr:uid="{36DD8124-DCDB-477D-851E-9343F4299A20}"/>
    <cellStyle name="Normal 9 4 4 3 3" xfId="2431" xr:uid="{0B148B79-EC6B-4301-BA7E-D7D429F2CBF7}"/>
    <cellStyle name="Normal 9 4 4 3 3 2" xfId="4979" xr:uid="{79CB1567-8A9F-4D58-9A6D-8FC10A76AA55}"/>
    <cellStyle name="Normal 9 4 4 3 4" xfId="4104" xr:uid="{991DE193-07BF-46D8-B821-A10A7AA64C8F}"/>
    <cellStyle name="Normal 9 4 4 3 4 2" xfId="4980" xr:uid="{DACC41D3-3773-465C-BD0B-885C150014D3}"/>
    <cellStyle name="Normal 9 4 4 3 5" xfId="4976" xr:uid="{137CC49F-80AD-40F6-93E0-D1126F475611}"/>
    <cellStyle name="Normal 9 4 4 4" xfId="2432" xr:uid="{D6570921-9AF6-4486-8179-EE58DC1CE4FC}"/>
    <cellStyle name="Normal 9 4 4 4 2" xfId="2433" xr:uid="{FD380CD8-C8CB-4B7C-BE87-36AC6AD6AACA}"/>
    <cellStyle name="Normal 9 4 4 4 2 2" xfId="4982" xr:uid="{BA103E00-1D29-4521-A29F-38A386754C6D}"/>
    <cellStyle name="Normal 9 4 4 4 3" xfId="4105" xr:uid="{52DD1108-D8F6-494B-BDEC-07CA9403A112}"/>
    <cellStyle name="Normal 9 4 4 4 3 2" xfId="4983" xr:uid="{53F39A50-6D90-4FA3-8044-8C75E8154A9F}"/>
    <cellStyle name="Normal 9 4 4 4 4" xfId="4106" xr:uid="{E5E81E7F-08B6-4F52-A606-7F8F10CC6B76}"/>
    <cellStyle name="Normal 9 4 4 4 4 2" xfId="4984" xr:uid="{F37690E9-A742-41DB-A529-58E5CA7944E4}"/>
    <cellStyle name="Normal 9 4 4 4 5" xfId="4981" xr:uid="{61F351AA-4FEB-42A3-83FA-AF99989A6FE3}"/>
    <cellStyle name="Normal 9 4 4 5" xfId="2434" xr:uid="{AA922ED5-3B47-477F-9AD9-9B29CE850E4E}"/>
    <cellStyle name="Normal 9 4 4 5 2" xfId="4985" xr:uid="{318EB43E-F506-4D82-88B3-4C1B4EE9860A}"/>
    <cellStyle name="Normal 9 4 4 6" xfId="4107" xr:uid="{B12E1ED0-57C5-44B5-A016-480625ED9622}"/>
    <cellStyle name="Normal 9 4 4 6 2" xfId="4986" xr:uid="{C75ACB00-C812-4BDD-8DB9-ACC3E6175A1A}"/>
    <cellStyle name="Normal 9 4 4 7" xfId="4108" xr:uid="{609D9FDB-6071-419F-A1D5-818C966AEB48}"/>
    <cellStyle name="Normal 9 4 4 7 2" xfId="4987" xr:uid="{6E5575F1-C27A-4E3F-87A3-96F121B12C86}"/>
    <cellStyle name="Normal 9 4 4 8" xfId="4965" xr:uid="{AD48CB9D-BBC2-4294-85AB-A4E2E3AF0D4F}"/>
    <cellStyle name="Normal 9 4 5" xfId="417" xr:uid="{48A6AC0E-1A65-4513-811A-786DD320DCF9}"/>
    <cellStyle name="Normal 9 4 5 2" xfId="867" xr:uid="{1B6A9999-7DFF-4870-94A8-DA0147F12ACB}"/>
    <cellStyle name="Normal 9 4 5 2 2" xfId="2435" xr:uid="{C75D5F7B-7D05-4658-96E1-930B3B5A682B}"/>
    <cellStyle name="Normal 9 4 5 2 2 2" xfId="2436" xr:uid="{B9E0CD38-E097-44EE-A22E-75D7D4B79AA4}"/>
    <cellStyle name="Normal 9 4 5 2 2 2 2" xfId="4991" xr:uid="{FB6878F0-C61B-43C8-A4BE-97A251E3DEB9}"/>
    <cellStyle name="Normal 9 4 5 2 2 3" xfId="4990" xr:uid="{BC0CA360-1120-40F3-8CBB-378C638577B1}"/>
    <cellStyle name="Normal 9 4 5 2 3" xfId="2437" xr:uid="{3590A00C-35EA-4768-B9D9-D7C2779C4169}"/>
    <cellStyle name="Normal 9 4 5 2 3 2" xfId="4992" xr:uid="{CF1CEDF1-EC69-4B79-99A3-C8FEE0711E41}"/>
    <cellStyle name="Normal 9 4 5 2 4" xfId="4109" xr:uid="{04745B7E-B15A-4DFD-8C8C-AC02D8EF80A1}"/>
    <cellStyle name="Normal 9 4 5 2 4 2" xfId="4993" xr:uid="{9ECBCAFF-7FAA-422F-AF0C-1026A2B9842F}"/>
    <cellStyle name="Normal 9 4 5 2 5" xfId="4989" xr:uid="{EDADC25D-A888-41C0-B05C-9148954E4A7E}"/>
    <cellStyle name="Normal 9 4 5 3" xfId="2438" xr:uid="{27FB7B13-5F71-4FFB-8296-AE296BFAA519}"/>
    <cellStyle name="Normal 9 4 5 3 2" xfId="2439" xr:uid="{A38EB2B1-4EDF-4104-82D6-0CA7C9FCB05E}"/>
    <cellStyle name="Normal 9 4 5 3 2 2" xfId="4995" xr:uid="{C2CAACB7-F062-48AA-8B82-7C6961C6D382}"/>
    <cellStyle name="Normal 9 4 5 3 3" xfId="4110" xr:uid="{FC574B37-58EC-4CAC-9C88-9D1EC5890F11}"/>
    <cellStyle name="Normal 9 4 5 3 3 2" xfId="4996" xr:uid="{0BD3BDB2-F612-467B-AD63-9F3B5F175E9B}"/>
    <cellStyle name="Normal 9 4 5 3 4" xfId="4111" xr:uid="{41C93439-1312-405B-BC67-F7B26C72A9CC}"/>
    <cellStyle name="Normal 9 4 5 3 4 2" xfId="4997" xr:uid="{3EA3110E-56A4-4D40-966F-EB66A2934130}"/>
    <cellStyle name="Normal 9 4 5 3 5" xfId="4994" xr:uid="{EF464965-19BD-4858-B309-05FFAA7DB3AB}"/>
    <cellStyle name="Normal 9 4 5 4" xfId="2440" xr:uid="{D70D1E35-7D40-4B76-A95E-5702D6C1C2B5}"/>
    <cellStyle name="Normal 9 4 5 4 2" xfId="4998" xr:uid="{FAA085CD-4265-4006-B1EF-7B97D538981B}"/>
    <cellStyle name="Normal 9 4 5 5" xfId="4112" xr:uid="{66B40AFD-190E-4397-A8A3-1620AFFC6A7F}"/>
    <cellStyle name="Normal 9 4 5 5 2" xfId="4999" xr:uid="{41DBD2FC-B2DB-4A2D-A1AD-7FBC4DF751C2}"/>
    <cellStyle name="Normal 9 4 5 6" xfId="4113" xr:uid="{61CADA0D-C273-494E-8441-F3E66E822C34}"/>
    <cellStyle name="Normal 9 4 5 6 2" xfId="5000" xr:uid="{37364417-B4AF-4C77-BEAC-CB26F4C2C58F}"/>
    <cellStyle name="Normal 9 4 5 7" xfId="4988" xr:uid="{6562934E-23A2-4C75-BDB0-FF69E6873C94}"/>
    <cellStyle name="Normal 9 4 6" xfId="418" xr:uid="{A48DCAA6-4AE3-4703-9B19-B079A30A482E}"/>
    <cellStyle name="Normal 9 4 6 2" xfId="2441" xr:uid="{B85AE33F-81B3-485D-8EA6-1D1507615A68}"/>
    <cellStyle name="Normal 9 4 6 2 2" xfId="2442" xr:uid="{20250852-D984-4043-A6CD-657533D28886}"/>
    <cellStyle name="Normal 9 4 6 2 2 2" xfId="5003" xr:uid="{86CD1F77-051F-4D9A-BEBD-12F95620590C}"/>
    <cellStyle name="Normal 9 4 6 2 3" xfId="4114" xr:uid="{E6FD65D9-6C44-483C-9087-44E6478DAA54}"/>
    <cellStyle name="Normal 9 4 6 2 3 2" xfId="5004" xr:uid="{8DCC00B0-15CE-43CE-B44F-A20A1F573312}"/>
    <cellStyle name="Normal 9 4 6 2 4" xfId="4115" xr:uid="{953C6C3D-0BCE-4D8C-AAB7-1ACD70CA3B8D}"/>
    <cellStyle name="Normal 9 4 6 2 4 2" xfId="5005" xr:uid="{AE7EBCC6-8799-4C40-AE44-BBEF4A528771}"/>
    <cellStyle name="Normal 9 4 6 2 5" xfId="5002" xr:uid="{9D970437-3E4B-4626-8C37-01F5FD8ED81B}"/>
    <cellStyle name="Normal 9 4 6 3" xfId="2443" xr:uid="{37B08AAE-87D6-4B1D-AA56-906CC47D7E21}"/>
    <cellStyle name="Normal 9 4 6 3 2" xfId="5006" xr:uid="{927D8DF3-9CBF-49E5-9D14-AD96FD3938FE}"/>
    <cellStyle name="Normal 9 4 6 4" xfId="4116" xr:uid="{F12BCB74-4A38-4787-82EB-90EF5FE110FC}"/>
    <cellStyle name="Normal 9 4 6 4 2" xfId="5007" xr:uid="{B2F4AADD-D392-4A4A-AF56-DE5E6D103E60}"/>
    <cellStyle name="Normal 9 4 6 5" xfId="4117" xr:uid="{C84062BA-0198-4E34-8AA5-ADDD1B387EC3}"/>
    <cellStyle name="Normal 9 4 6 5 2" xfId="5008" xr:uid="{E5078879-613B-4045-8402-28C73E1C6AAD}"/>
    <cellStyle name="Normal 9 4 6 6" xfId="5001" xr:uid="{96218FF1-89C6-494F-A2BD-91AB457735B8}"/>
    <cellStyle name="Normal 9 4 7" xfId="2444" xr:uid="{8CFF59A2-0092-4CD4-850F-4668AC1E145C}"/>
    <cellStyle name="Normal 9 4 7 2" xfId="2445" xr:uid="{FB055B6A-701D-46A4-A12D-F92F17279C4D}"/>
    <cellStyle name="Normal 9 4 7 2 2" xfId="5010" xr:uid="{1FC0E96A-6A5B-44BA-93E2-7EF3149E60F3}"/>
    <cellStyle name="Normal 9 4 7 3" xfId="4118" xr:uid="{E0AC9FD3-8F5B-47C7-B531-858D369CE913}"/>
    <cellStyle name="Normal 9 4 7 3 2" xfId="5011" xr:uid="{6F3BAFE6-F43E-49DA-8E81-0873A44AB8A2}"/>
    <cellStyle name="Normal 9 4 7 4" xfId="4119" xr:uid="{C74F0024-476A-4ED7-995C-93D64C1205C1}"/>
    <cellStyle name="Normal 9 4 7 4 2" xfId="5012" xr:uid="{9B8678F6-8C2D-400D-A93D-7661549889F1}"/>
    <cellStyle name="Normal 9 4 7 5" xfId="5009" xr:uid="{2CA19BD2-BB55-4EBF-8641-4FC0BCB82EE8}"/>
    <cellStyle name="Normal 9 4 8" xfId="2446" xr:uid="{A6E078AD-CFB5-4265-9262-80EB59111EFB}"/>
    <cellStyle name="Normal 9 4 8 2" xfId="4120" xr:uid="{4B116804-C156-4869-BD1B-7E5C908D8C5F}"/>
    <cellStyle name="Normal 9 4 8 2 2" xfId="5014" xr:uid="{F5A07C2B-6CA0-46DB-A9E0-5E8664E8160E}"/>
    <cellStyle name="Normal 9 4 8 3" xfId="4121" xr:uid="{37D9D09F-04E6-4054-B3B0-919672DA2E82}"/>
    <cellStyle name="Normal 9 4 8 3 2" xfId="5015" xr:uid="{EFC46B30-817B-433E-912B-D66B2A3ACE76}"/>
    <cellStyle name="Normal 9 4 8 4" xfId="4122" xr:uid="{68212B4B-24E0-4550-A4EE-90D32B5DBF77}"/>
    <cellStyle name="Normal 9 4 8 4 2" xfId="5016" xr:uid="{A0F1B223-6F51-4644-B5BD-49AC2AB94361}"/>
    <cellStyle name="Normal 9 4 8 5" xfId="5013" xr:uid="{60E00044-2575-430D-B8C8-49CEE6A40BD4}"/>
    <cellStyle name="Normal 9 4 9" xfId="4123" xr:uid="{74AEDD31-FA87-40EF-AAA1-35906CD6EB03}"/>
    <cellStyle name="Normal 9 4 9 2" xfId="5017" xr:uid="{5E4C331E-42C2-4C0C-8445-A7D386DFA2F7}"/>
    <cellStyle name="Normal 9 5" xfId="178" xr:uid="{446969C9-124F-4069-97F0-FCCF8F7226F4}"/>
    <cellStyle name="Normal 9 5 10" xfId="4124" xr:uid="{7971CB08-FDFB-4427-AD22-192D46015CFA}"/>
    <cellStyle name="Normal 9 5 10 2" xfId="5019" xr:uid="{233E23DB-61D2-4251-AF97-A6A244D78B41}"/>
    <cellStyle name="Normal 9 5 11" xfId="4125" xr:uid="{185B6095-FC52-481A-B46C-E2A959922DEA}"/>
    <cellStyle name="Normal 9 5 11 2" xfId="5020" xr:uid="{73E2BFB2-4018-4DBE-B20A-63E590DFC903}"/>
    <cellStyle name="Normal 9 5 12" xfId="5018" xr:uid="{FD007B10-5D24-40FC-962E-0B31EDDFC49F}"/>
    <cellStyle name="Normal 9 5 2" xfId="179" xr:uid="{B7507557-8400-4F58-B914-E14386D5A529}"/>
    <cellStyle name="Normal 9 5 2 10" xfId="5021" xr:uid="{BA794FD8-9AB1-459F-83BA-4F1E05B07A5D}"/>
    <cellStyle name="Normal 9 5 2 2" xfId="419" xr:uid="{100AB28B-1610-4671-8E1D-C48E141E78EC}"/>
    <cellStyle name="Normal 9 5 2 2 2" xfId="868" xr:uid="{5488037A-48F0-4AA7-90A2-5AFEC7781D92}"/>
    <cellStyle name="Normal 9 5 2 2 2 2" xfId="869" xr:uid="{361D83A5-3EF8-4985-B0A4-F0686CD0FEC4}"/>
    <cellStyle name="Normal 9 5 2 2 2 2 2" xfId="2447" xr:uid="{10A100EB-2F3B-4F17-B0C6-8FA566A618EC}"/>
    <cellStyle name="Normal 9 5 2 2 2 2 2 2" xfId="5025" xr:uid="{84938F09-6BD4-4475-BEF4-F24368119861}"/>
    <cellStyle name="Normal 9 5 2 2 2 2 3" xfId="4126" xr:uid="{630C2E9F-2F7C-42E0-B041-A8D23FBB403B}"/>
    <cellStyle name="Normal 9 5 2 2 2 2 3 2" xfId="5026" xr:uid="{0A6B14B3-BFE1-4C3B-8B20-F35B46FEAB69}"/>
    <cellStyle name="Normal 9 5 2 2 2 2 4" xfId="4127" xr:uid="{D5179FA6-E821-42EC-84E3-CD03398DDBCC}"/>
    <cellStyle name="Normal 9 5 2 2 2 2 4 2" xfId="5027" xr:uid="{67D0458E-4290-470C-A4FA-5EAD57004E02}"/>
    <cellStyle name="Normal 9 5 2 2 2 2 5" xfId="5024" xr:uid="{52F8BF19-A2F6-4D16-B084-D748648C2B3A}"/>
    <cellStyle name="Normal 9 5 2 2 2 3" xfId="2448" xr:uid="{4818E1AD-6F92-4535-A147-A4E937AAEF03}"/>
    <cellStyle name="Normal 9 5 2 2 2 3 2" xfId="4128" xr:uid="{FBF7D4E4-7DCF-4715-A5E6-6B42E29A5430}"/>
    <cellStyle name="Normal 9 5 2 2 2 3 2 2" xfId="5029" xr:uid="{8AA4F387-30E7-4BF8-B804-316034333B82}"/>
    <cellStyle name="Normal 9 5 2 2 2 3 3" xfId="4129" xr:uid="{CAD24197-E249-45F3-B357-FEE7ED477C6B}"/>
    <cellStyle name="Normal 9 5 2 2 2 3 3 2" xfId="5030" xr:uid="{7F98B935-1A5C-41CE-A888-2FFDCEB4E701}"/>
    <cellStyle name="Normal 9 5 2 2 2 3 4" xfId="4130" xr:uid="{61096A12-6394-4A39-9F7A-4B04BA652F47}"/>
    <cellStyle name="Normal 9 5 2 2 2 3 4 2" xfId="5031" xr:uid="{012DF396-8EF2-4348-A71F-FFD22EDD0C9A}"/>
    <cellStyle name="Normal 9 5 2 2 2 3 5" xfId="5028" xr:uid="{8677FF3D-358A-4754-8923-06C13EBDC27E}"/>
    <cellStyle name="Normal 9 5 2 2 2 4" xfId="4131" xr:uid="{EACEB05B-49EE-48F3-BF12-AD9D34F824F6}"/>
    <cellStyle name="Normal 9 5 2 2 2 4 2" xfId="5032" xr:uid="{FDECF5B6-012B-480C-B9D1-4770BF32714A}"/>
    <cellStyle name="Normal 9 5 2 2 2 5" xfId="4132" xr:uid="{F5587F23-0DB0-42A0-A30A-FE07A258DCA5}"/>
    <cellStyle name="Normal 9 5 2 2 2 5 2" xfId="5033" xr:uid="{DF8B5216-95E3-4274-8B45-33A9B5DCBF15}"/>
    <cellStyle name="Normal 9 5 2 2 2 6" xfId="4133" xr:uid="{8579C888-DC86-4ECC-A2B7-6C6D29CA3A36}"/>
    <cellStyle name="Normal 9 5 2 2 2 6 2" xfId="5034" xr:uid="{CDC1EF1E-DC7F-4F4B-AF13-E2777CADBFDF}"/>
    <cellStyle name="Normal 9 5 2 2 2 7" xfId="5023" xr:uid="{3740E7DC-B241-4263-A089-F902F9015B45}"/>
    <cellStyle name="Normal 9 5 2 2 3" xfId="870" xr:uid="{352BCE11-2B51-48EF-BDCA-CAA1BC4434BE}"/>
    <cellStyle name="Normal 9 5 2 2 3 2" xfId="2449" xr:uid="{9FA15F92-A335-4D74-A69F-4E814A2A9F0E}"/>
    <cellStyle name="Normal 9 5 2 2 3 2 2" xfId="4134" xr:uid="{0A20104D-346A-4204-9504-D71E40C0190F}"/>
    <cellStyle name="Normal 9 5 2 2 3 2 2 2" xfId="5037" xr:uid="{A929AF57-FD30-4EE6-9143-37F597227830}"/>
    <cellStyle name="Normal 9 5 2 2 3 2 3" xfId="4135" xr:uid="{35717C41-9B1F-49AD-95E6-2FE986BDEF1F}"/>
    <cellStyle name="Normal 9 5 2 2 3 2 3 2" xfId="5038" xr:uid="{DA129FB0-F8EB-4905-A3CD-A651F952F462}"/>
    <cellStyle name="Normal 9 5 2 2 3 2 4" xfId="4136" xr:uid="{52895B70-4BD3-42EA-B802-37A94A7E7492}"/>
    <cellStyle name="Normal 9 5 2 2 3 2 4 2" xfId="5039" xr:uid="{D773878A-5060-473F-B66E-D84FDB369BF7}"/>
    <cellStyle name="Normal 9 5 2 2 3 2 5" xfId="5036" xr:uid="{08184236-131A-4108-9A4E-0456D122A61A}"/>
    <cellStyle name="Normal 9 5 2 2 3 3" xfId="4137" xr:uid="{9564B4C8-E99D-45FB-BF68-19BAA8927D6F}"/>
    <cellStyle name="Normal 9 5 2 2 3 3 2" xfId="5040" xr:uid="{A71E91C0-6B4E-47FC-9927-4705DAD83226}"/>
    <cellStyle name="Normal 9 5 2 2 3 4" xfId="4138" xr:uid="{CB415AA6-EC36-4A39-86B7-653DF54EF156}"/>
    <cellStyle name="Normal 9 5 2 2 3 4 2" xfId="5041" xr:uid="{003B0A34-D6BB-4EAD-8E55-9432D96EE481}"/>
    <cellStyle name="Normal 9 5 2 2 3 5" xfId="4139" xr:uid="{19104E51-C223-4908-A18A-091217099DDB}"/>
    <cellStyle name="Normal 9 5 2 2 3 5 2" xfId="5042" xr:uid="{14CE8BD2-9A21-4324-962B-2F762BF36B65}"/>
    <cellStyle name="Normal 9 5 2 2 3 6" xfId="5035" xr:uid="{749AD93B-B090-4369-A4DB-79FA2732D30B}"/>
    <cellStyle name="Normal 9 5 2 2 4" xfId="2450" xr:uid="{03A2B139-0EC7-4061-8BB2-7F497EE4C994}"/>
    <cellStyle name="Normal 9 5 2 2 4 2" xfId="4140" xr:uid="{306044BF-BD5D-42F2-B4A4-6ED2A251EE69}"/>
    <cellStyle name="Normal 9 5 2 2 4 2 2" xfId="5044" xr:uid="{110A255F-FC85-4006-B0B0-DD9DD806C189}"/>
    <cellStyle name="Normal 9 5 2 2 4 3" xfId="4141" xr:uid="{CCA66E52-85F6-4A94-8AC9-C0163052216A}"/>
    <cellStyle name="Normal 9 5 2 2 4 3 2" xfId="5045" xr:uid="{18FCA94F-8FD3-4381-81D8-D40774684AE5}"/>
    <cellStyle name="Normal 9 5 2 2 4 4" xfId="4142" xr:uid="{E475841D-110F-4312-908E-6933353E8339}"/>
    <cellStyle name="Normal 9 5 2 2 4 4 2" xfId="5046" xr:uid="{223C8F89-2A6A-4054-B266-A9586D3924F7}"/>
    <cellStyle name="Normal 9 5 2 2 4 5" xfId="5043" xr:uid="{22C567A3-6D93-4132-8222-5C01CEA8B052}"/>
    <cellStyle name="Normal 9 5 2 2 5" xfId="4143" xr:uid="{6DC6EDE7-3892-4ED4-9C29-16F2B559BE51}"/>
    <cellStyle name="Normal 9 5 2 2 5 2" xfId="4144" xr:uid="{B2353154-FEFC-4F63-9574-A158D1726839}"/>
    <cellStyle name="Normal 9 5 2 2 5 2 2" xfId="5048" xr:uid="{EBB59711-DBAC-46E0-A8BF-6384D193744F}"/>
    <cellStyle name="Normal 9 5 2 2 5 3" xfId="4145" xr:uid="{23C55B40-F665-457B-8B99-D112A1FBC124}"/>
    <cellStyle name="Normal 9 5 2 2 5 3 2" xfId="5049" xr:uid="{CB89CBC9-4CC4-47E9-A65C-9406760898F3}"/>
    <cellStyle name="Normal 9 5 2 2 5 4" xfId="4146" xr:uid="{D4EF909E-3857-49B8-9C82-80062968D685}"/>
    <cellStyle name="Normal 9 5 2 2 5 4 2" xfId="5050" xr:uid="{3C5D12F0-B1B4-46D8-ACC8-03B39DB12533}"/>
    <cellStyle name="Normal 9 5 2 2 5 5" xfId="5047" xr:uid="{53744AA3-6241-4195-8A4F-E72B441152FE}"/>
    <cellStyle name="Normal 9 5 2 2 6" xfId="4147" xr:uid="{7ACCC0CF-D976-4C4D-A8F6-625A1FA0424A}"/>
    <cellStyle name="Normal 9 5 2 2 6 2" xfId="5051" xr:uid="{53A753EE-7E55-41F4-BF4F-078AA8BCAF3D}"/>
    <cellStyle name="Normal 9 5 2 2 7" xfId="4148" xr:uid="{5A6A15C1-BB07-400E-883E-45BADEA8BDCF}"/>
    <cellStyle name="Normal 9 5 2 2 7 2" xfId="5052" xr:uid="{1C3245FF-6ADE-4B1E-B434-260B39F227AA}"/>
    <cellStyle name="Normal 9 5 2 2 8" xfId="4149" xr:uid="{14B6E7BF-2D0A-4B0F-8D19-E106F3258C74}"/>
    <cellStyle name="Normal 9 5 2 2 8 2" xfId="5053" xr:uid="{CC50AD36-312C-4C0C-8698-335233AB0B70}"/>
    <cellStyle name="Normal 9 5 2 2 9" xfId="5022" xr:uid="{513AC4A1-F1C6-4F82-90EF-35FCBD76B5A8}"/>
    <cellStyle name="Normal 9 5 2 3" xfId="871" xr:uid="{8ACA2AEB-46C8-481A-B3FF-01B5E1B624B1}"/>
    <cellStyle name="Normal 9 5 2 3 2" xfId="872" xr:uid="{24B0A90E-C796-441A-9568-8D7B598300E4}"/>
    <cellStyle name="Normal 9 5 2 3 2 2" xfId="873" xr:uid="{AE449F57-56DF-4DAE-AE00-50AE16AEFBC9}"/>
    <cellStyle name="Normal 9 5 2 3 2 2 2" xfId="5056" xr:uid="{1D47CA31-7DDE-4DA8-89E0-0F3833A36961}"/>
    <cellStyle name="Normal 9 5 2 3 2 3" xfId="4150" xr:uid="{94D8238B-BEA1-42E4-9AC4-7D8F54BCC542}"/>
    <cellStyle name="Normal 9 5 2 3 2 3 2" xfId="5057" xr:uid="{8D923DAA-5A5F-412E-AEE0-AD4726A731A4}"/>
    <cellStyle name="Normal 9 5 2 3 2 4" xfId="4151" xr:uid="{988E601B-B3E1-471A-B982-99712D0585C6}"/>
    <cellStyle name="Normal 9 5 2 3 2 4 2" xfId="5058" xr:uid="{A09D3688-815C-4754-89B7-2679047CFB41}"/>
    <cellStyle name="Normal 9 5 2 3 2 5" xfId="5055" xr:uid="{D89C394C-E0A3-41A7-852E-EC3A7850D2A7}"/>
    <cellStyle name="Normal 9 5 2 3 3" xfId="874" xr:uid="{C3E0279C-A9BA-4F88-ABEA-A702D24C80F9}"/>
    <cellStyle name="Normal 9 5 2 3 3 2" xfId="4152" xr:uid="{448EE0AE-62CB-424B-8971-0E7318AC8777}"/>
    <cellStyle name="Normal 9 5 2 3 3 2 2" xfId="5060" xr:uid="{07A0CB1A-CC94-453F-9461-F343FA6DEF5C}"/>
    <cellStyle name="Normal 9 5 2 3 3 3" xfId="4153" xr:uid="{4122D6D8-01F8-4048-9C04-CCF564AD3CE1}"/>
    <cellStyle name="Normal 9 5 2 3 3 3 2" xfId="5061" xr:uid="{8743B456-2851-4F99-A62C-D581C425D5B8}"/>
    <cellStyle name="Normal 9 5 2 3 3 4" xfId="4154" xr:uid="{2BCFDF6B-CB10-4148-B150-B9C1835D8AA3}"/>
    <cellStyle name="Normal 9 5 2 3 3 4 2" xfId="5062" xr:uid="{44D23319-F695-414A-9864-A22EB16023EB}"/>
    <cellStyle name="Normal 9 5 2 3 3 5" xfId="5059" xr:uid="{48E2FE73-73FF-45E2-87B5-4E9B2EEA6337}"/>
    <cellStyle name="Normal 9 5 2 3 4" xfId="4155" xr:uid="{E1150D1D-B6CE-49A9-A8CE-7C17F17E4F16}"/>
    <cellStyle name="Normal 9 5 2 3 4 2" xfId="5063" xr:uid="{553F7668-AB21-4A8D-88A2-0C2D145D0E5F}"/>
    <cellStyle name="Normal 9 5 2 3 5" xfId="4156" xr:uid="{A1789137-4DEF-49A5-B692-0B573567DE2D}"/>
    <cellStyle name="Normal 9 5 2 3 5 2" xfId="5064" xr:uid="{CDF4A5EB-01AE-4863-9CCA-D0CA79EB109B}"/>
    <cellStyle name="Normal 9 5 2 3 6" xfId="4157" xr:uid="{4B41085A-A858-4C1A-A569-0DDA35BDE062}"/>
    <cellStyle name="Normal 9 5 2 3 6 2" xfId="5065" xr:uid="{3CF806BB-EE84-4231-AF77-63B92860152E}"/>
    <cellStyle name="Normal 9 5 2 3 7" xfId="5054" xr:uid="{11B0C8CF-3A2B-4921-8BA2-DE5F5851E383}"/>
    <cellStyle name="Normal 9 5 2 4" xfId="875" xr:uid="{2693396F-0D51-4DEC-8CC3-15766C8A5E08}"/>
    <cellStyle name="Normal 9 5 2 4 2" xfId="876" xr:uid="{C74256EC-2FAE-4A81-A5FC-206323601442}"/>
    <cellStyle name="Normal 9 5 2 4 2 2" xfId="4158" xr:uid="{D019CDCB-7583-4ED4-9513-B2CD70DB4541}"/>
    <cellStyle name="Normal 9 5 2 4 2 2 2" xfId="5068" xr:uid="{6C6DFE09-AAB9-445C-8EF9-78CA30F4DF01}"/>
    <cellStyle name="Normal 9 5 2 4 2 3" xfId="4159" xr:uid="{184E77FD-7611-4EA1-922F-89E9420B32A1}"/>
    <cellStyle name="Normal 9 5 2 4 2 3 2" xfId="5069" xr:uid="{400FD7AC-EE1D-41C7-9780-1E3EF0846A50}"/>
    <cellStyle name="Normal 9 5 2 4 2 4" xfId="4160" xr:uid="{AA6EA255-6248-47F7-BDE6-F37D07C7B359}"/>
    <cellStyle name="Normal 9 5 2 4 2 4 2" xfId="5070" xr:uid="{C3F338D6-81AA-474B-8D21-F7CF2277655C}"/>
    <cellStyle name="Normal 9 5 2 4 2 5" xfId="5067" xr:uid="{1D0CF8F8-8870-4893-8573-F72764E0EF8B}"/>
    <cellStyle name="Normal 9 5 2 4 3" xfId="4161" xr:uid="{1E393131-6036-4A0C-8D4F-6134C5C22A53}"/>
    <cellStyle name="Normal 9 5 2 4 3 2" xfId="5071" xr:uid="{C04AA5A8-3732-41A2-8794-AEBD40A221EE}"/>
    <cellStyle name="Normal 9 5 2 4 4" xfId="4162" xr:uid="{47DA3F67-5E22-442D-835B-E949FF2660AB}"/>
    <cellStyle name="Normal 9 5 2 4 4 2" xfId="5072" xr:uid="{6E3726FD-FBF9-42EF-853B-BDE29BD44457}"/>
    <cellStyle name="Normal 9 5 2 4 5" xfId="4163" xr:uid="{55E62FAF-5B17-4554-A5EE-6CB0CFFFF948}"/>
    <cellStyle name="Normal 9 5 2 4 5 2" xfId="5073" xr:uid="{68365BD0-8465-49A7-8B2A-08EEB56CCB00}"/>
    <cellStyle name="Normal 9 5 2 4 6" xfId="5066" xr:uid="{7EDEBCEC-4BD4-46F8-99FE-9095B3EE78F3}"/>
    <cellStyle name="Normal 9 5 2 5" xfId="877" xr:uid="{9997798B-B067-43F4-BC39-469120ED5B14}"/>
    <cellStyle name="Normal 9 5 2 5 2" xfId="4164" xr:uid="{E227841D-9E08-49D6-A2F2-0F41A603B3C9}"/>
    <cellStyle name="Normal 9 5 2 5 2 2" xfId="5075" xr:uid="{C8104FFB-C27E-476D-9BB3-CE08120C8B53}"/>
    <cellStyle name="Normal 9 5 2 5 3" xfId="4165" xr:uid="{03AA9356-5D59-4956-B4DC-6D0108942A1D}"/>
    <cellStyle name="Normal 9 5 2 5 3 2" xfId="5076" xr:uid="{57E8698E-F141-4B93-AE4B-386067242A10}"/>
    <cellStyle name="Normal 9 5 2 5 4" xfId="4166" xr:uid="{F70F7867-E424-43DD-B8CB-8702ACD136A1}"/>
    <cellStyle name="Normal 9 5 2 5 4 2" xfId="5077" xr:uid="{356AB4C0-5A22-4BC3-BB60-5A47AFF0B9EC}"/>
    <cellStyle name="Normal 9 5 2 5 5" xfId="5074" xr:uid="{E95668D9-5C1F-47AF-A7AC-D9B8196ADFDE}"/>
    <cellStyle name="Normal 9 5 2 6" xfId="4167" xr:uid="{50A37ADD-AE5F-4588-A959-84060B1B5641}"/>
    <cellStyle name="Normal 9 5 2 6 2" xfId="4168" xr:uid="{E2B7C692-DDD2-401A-894C-72E66C093706}"/>
    <cellStyle name="Normal 9 5 2 6 2 2" xfId="5079" xr:uid="{280D0A44-2A1A-423A-8100-FD87F4051A0B}"/>
    <cellStyle name="Normal 9 5 2 6 3" xfId="4169" xr:uid="{AE9FDD5E-B5E2-44AB-B2EC-062A24BE5FAD}"/>
    <cellStyle name="Normal 9 5 2 6 3 2" xfId="5080" xr:uid="{008A1B4C-8910-4E30-9FE0-0EF4B6AB287B}"/>
    <cellStyle name="Normal 9 5 2 6 4" xfId="4170" xr:uid="{CE108F9A-B254-49CB-9FBE-0BDFE7BF1C4F}"/>
    <cellStyle name="Normal 9 5 2 6 4 2" xfId="5081" xr:uid="{E176CC46-8F31-4102-8559-CE7FA9DD8BE5}"/>
    <cellStyle name="Normal 9 5 2 6 5" xfId="5078" xr:uid="{7998F798-BDB8-4441-8F41-50191A62112B}"/>
    <cellStyle name="Normal 9 5 2 7" xfId="4171" xr:uid="{514E2FC9-7600-4296-BED8-0CA0E14B0D26}"/>
    <cellStyle name="Normal 9 5 2 7 2" xfId="5082" xr:uid="{2ABF8D9E-3230-4557-AC9C-C2057B50000A}"/>
    <cellStyle name="Normal 9 5 2 8" xfId="4172" xr:uid="{A6BB5E8D-353E-4FAE-82F8-FCFFFBAEAF4A}"/>
    <cellStyle name="Normal 9 5 2 8 2" xfId="5083" xr:uid="{B5DA088C-2136-46BE-A7F9-2925F3A955DD}"/>
    <cellStyle name="Normal 9 5 2 9" xfId="4173" xr:uid="{1211293B-8204-441F-898E-0BDF60478B53}"/>
    <cellStyle name="Normal 9 5 2 9 2" xfId="5084" xr:uid="{2A65FF24-7961-413F-8C81-2C060927C2A0}"/>
    <cellStyle name="Normal 9 5 3" xfId="420" xr:uid="{B2BBA7BE-34F2-4677-9AF5-86870663C933}"/>
    <cellStyle name="Normal 9 5 3 2" xfId="878" xr:uid="{897475A9-CCE7-4145-B880-C9814664313C}"/>
    <cellStyle name="Normal 9 5 3 2 2" xfId="879" xr:uid="{29CCD89A-AEEB-4D08-A143-6509FFA2EFF6}"/>
    <cellStyle name="Normal 9 5 3 2 2 2" xfId="2451" xr:uid="{51305C1C-3746-4242-936D-BF0388117CCF}"/>
    <cellStyle name="Normal 9 5 3 2 2 2 2" xfId="2452" xr:uid="{DEEE1470-5281-4693-83C1-4E406D21B036}"/>
    <cellStyle name="Normal 9 5 3 2 2 2 2 2" xfId="5089" xr:uid="{8B31ABD2-4F08-4C05-8AFC-318EAC8CD241}"/>
    <cellStyle name="Normal 9 5 3 2 2 2 3" xfId="5088" xr:uid="{2663084C-6C2A-43E6-9C3E-154FFBDBF191}"/>
    <cellStyle name="Normal 9 5 3 2 2 3" xfId="2453" xr:uid="{CC10D372-2955-46AE-A9D5-D2252EF14FE7}"/>
    <cellStyle name="Normal 9 5 3 2 2 3 2" xfId="5090" xr:uid="{A917CFC9-CA7B-456F-8762-92C2DD5F815A}"/>
    <cellStyle name="Normal 9 5 3 2 2 4" xfId="4174" xr:uid="{4DF18703-92B9-4CD6-B9D4-B5343547AFDA}"/>
    <cellStyle name="Normal 9 5 3 2 2 4 2" xfId="5091" xr:uid="{969D1551-E9F6-407E-BDCD-F35596140343}"/>
    <cellStyle name="Normal 9 5 3 2 2 5" xfId="5087" xr:uid="{BEDA44FA-97ED-4447-BC04-190ED19FC77D}"/>
    <cellStyle name="Normal 9 5 3 2 3" xfId="2454" xr:uid="{F7D470A5-AFE9-4117-B47C-0B90F5E30020}"/>
    <cellStyle name="Normal 9 5 3 2 3 2" xfId="2455" xr:uid="{EAE0B3CE-7840-44F5-931D-15F31FB74D5B}"/>
    <cellStyle name="Normal 9 5 3 2 3 2 2" xfId="5093" xr:uid="{94DD596B-EA2B-4E23-9FE8-D68A323F0465}"/>
    <cellStyle name="Normal 9 5 3 2 3 3" xfId="4175" xr:uid="{7CB443B7-923F-4511-8281-18BF15AB6EFC}"/>
    <cellStyle name="Normal 9 5 3 2 3 3 2" xfId="5094" xr:uid="{B81F6DD8-B502-4D75-95E9-742189092DF6}"/>
    <cellStyle name="Normal 9 5 3 2 3 4" xfId="4176" xr:uid="{987A6051-FEA6-4878-ADB8-86629EC2DB17}"/>
    <cellStyle name="Normal 9 5 3 2 3 4 2" xfId="5095" xr:uid="{89606E0E-91C9-43D1-95AC-05E793D7E3D2}"/>
    <cellStyle name="Normal 9 5 3 2 3 5" xfId="5092" xr:uid="{F88923B2-00B1-4FE6-9636-B66FE562D877}"/>
    <cellStyle name="Normal 9 5 3 2 4" xfId="2456" xr:uid="{F6E8D8B5-C896-42B2-9BD7-7152AE8FE7B1}"/>
    <cellStyle name="Normal 9 5 3 2 4 2" xfId="5096" xr:uid="{5897FB0F-ACA1-408D-96FA-504577C15409}"/>
    <cellStyle name="Normal 9 5 3 2 5" xfId="4177" xr:uid="{338C628F-5176-4ECE-A577-CE86B7FDFCD5}"/>
    <cellStyle name="Normal 9 5 3 2 5 2" xfId="5097" xr:uid="{81ABCD7E-5FF1-4936-83E0-2FE60A28100E}"/>
    <cellStyle name="Normal 9 5 3 2 6" xfId="4178" xr:uid="{36CA21A5-1DBB-4B6B-ADE9-1FD34C85AE59}"/>
    <cellStyle name="Normal 9 5 3 2 6 2" xfId="5098" xr:uid="{F478391E-5618-4855-BB9E-E0B471A2EC5D}"/>
    <cellStyle name="Normal 9 5 3 2 7" xfId="5086" xr:uid="{89B74598-797A-46DB-925B-3001B1B9E056}"/>
    <cellStyle name="Normal 9 5 3 3" xfId="880" xr:uid="{2762DF49-BAA1-4718-A70F-CAC66B550FE3}"/>
    <cellStyle name="Normal 9 5 3 3 2" xfId="2457" xr:uid="{6E9CBBED-C325-4145-AE5A-A8E83FEC192D}"/>
    <cellStyle name="Normal 9 5 3 3 2 2" xfId="2458" xr:uid="{4964322B-F9BB-40CC-9E3A-201E0697A120}"/>
    <cellStyle name="Normal 9 5 3 3 2 2 2" xfId="5101" xr:uid="{ADDEF1F8-E4AF-48BD-89D2-54A101A1B7C3}"/>
    <cellStyle name="Normal 9 5 3 3 2 3" xfId="4179" xr:uid="{0A620FE3-F0CC-486A-A354-A089E0649B18}"/>
    <cellStyle name="Normal 9 5 3 3 2 3 2" xfId="5102" xr:uid="{4A1519E2-8BAE-4968-845B-10B5565CF4A4}"/>
    <cellStyle name="Normal 9 5 3 3 2 4" xfId="4180" xr:uid="{77A28B90-4110-4E03-B03F-2079A7087526}"/>
    <cellStyle name="Normal 9 5 3 3 2 4 2" xfId="5103" xr:uid="{5C7ACFD9-5BA2-4163-B1FB-81CD0D63D812}"/>
    <cellStyle name="Normal 9 5 3 3 2 5" xfId="5100" xr:uid="{DE16107F-566D-491A-95B6-9D601AB9A5DF}"/>
    <cellStyle name="Normal 9 5 3 3 3" xfId="2459" xr:uid="{037103E9-E584-4192-BF3F-176D7DD17387}"/>
    <cellStyle name="Normal 9 5 3 3 3 2" xfId="5104" xr:uid="{E1334105-DFF2-481B-B5B1-A6F34A23DE44}"/>
    <cellStyle name="Normal 9 5 3 3 4" xfId="4181" xr:uid="{7EBECCC7-723B-417E-B8D2-FB22C5EECDCB}"/>
    <cellStyle name="Normal 9 5 3 3 4 2" xfId="5105" xr:uid="{2ED120C6-CD62-4310-A3D4-1198AE24CC2E}"/>
    <cellStyle name="Normal 9 5 3 3 5" xfId="4182" xr:uid="{E8F856C5-A5D5-41F5-B5C1-3D5700A29254}"/>
    <cellStyle name="Normal 9 5 3 3 5 2" xfId="5106" xr:uid="{0E6016DC-8A82-49F2-8552-BDE8E8B46367}"/>
    <cellStyle name="Normal 9 5 3 3 6" xfId="5099" xr:uid="{DBCF11E8-505A-426D-9340-9E406F3B5050}"/>
    <cellStyle name="Normal 9 5 3 4" xfId="2460" xr:uid="{619D72CF-8C16-4D57-96D3-2FECD97CE528}"/>
    <cellStyle name="Normal 9 5 3 4 2" xfId="2461" xr:uid="{CAAD1249-F721-4FAC-A771-6A6D09C7EB82}"/>
    <cellStyle name="Normal 9 5 3 4 2 2" xfId="5108" xr:uid="{0E8E60B7-733D-4D06-901A-2E150DE75167}"/>
    <cellStyle name="Normal 9 5 3 4 3" xfId="4183" xr:uid="{B90CD762-CE9F-4594-9650-A601657AAAAB}"/>
    <cellStyle name="Normal 9 5 3 4 3 2" xfId="5109" xr:uid="{FE774B94-3B45-42AD-871A-F026A2A1DC1B}"/>
    <cellStyle name="Normal 9 5 3 4 4" xfId="4184" xr:uid="{00AFA701-864C-466D-96D3-16BE32C4FBC2}"/>
    <cellStyle name="Normal 9 5 3 4 4 2" xfId="5110" xr:uid="{148FD6ED-B732-4F29-B8B8-5BE68A331A4D}"/>
    <cellStyle name="Normal 9 5 3 4 5" xfId="5107" xr:uid="{76D33A21-170B-4D37-BF06-8C84AA6D0D94}"/>
    <cellStyle name="Normal 9 5 3 5" xfId="2462" xr:uid="{E800A9E1-4470-447B-A548-BA5566745E5F}"/>
    <cellStyle name="Normal 9 5 3 5 2" xfId="4185" xr:uid="{C37DC2DF-DC0C-408D-8895-B6F8E1D8D3F1}"/>
    <cellStyle name="Normal 9 5 3 5 2 2" xfId="5112" xr:uid="{04AB9C7D-8859-447E-8076-C843A39182A5}"/>
    <cellStyle name="Normal 9 5 3 5 3" xfId="4186" xr:uid="{504F2304-191D-41BC-8285-3D0BDDA74446}"/>
    <cellStyle name="Normal 9 5 3 5 3 2" xfId="5113" xr:uid="{944AEBE3-447E-4463-A081-7F511CDEA6EC}"/>
    <cellStyle name="Normal 9 5 3 5 4" xfId="4187" xr:uid="{3C77EF9B-5FD5-44ED-8266-A081F10730F0}"/>
    <cellStyle name="Normal 9 5 3 5 4 2" xfId="5114" xr:uid="{015CF885-7B24-46AB-A2C9-FF6826959347}"/>
    <cellStyle name="Normal 9 5 3 5 5" xfId="5111" xr:uid="{0E0B0011-87D7-4283-A7A5-A5A3C2B4EB05}"/>
    <cellStyle name="Normal 9 5 3 6" xfId="4188" xr:uid="{9C4BAE9D-50AC-4B44-9322-94123A0B1F7A}"/>
    <cellStyle name="Normal 9 5 3 6 2" xfId="5115" xr:uid="{79575AAE-2D87-4C70-84D4-BF3944F62BE5}"/>
    <cellStyle name="Normal 9 5 3 7" xfId="4189" xr:uid="{43A13DF8-C8D5-492F-A17A-47D9F39E6C4E}"/>
    <cellStyle name="Normal 9 5 3 7 2" xfId="5116" xr:uid="{ADEA3B48-A24B-4CED-8689-F003D6FA1775}"/>
    <cellStyle name="Normal 9 5 3 8" xfId="4190" xr:uid="{70B02749-3BB8-44EB-BB60-0F0611A2C60F}"/>
    <cellStyle name="Normal 9 5 3 8 2" xfId="5117" xr:uid="{C9443F37-FB27-4682-AAF7-EB831EA0D3B5}"/>
    <cellStyle name="Normal 9 5 3 9" xfId="5085" xr:uid="{D6FBBE08-F545-48F4-9C86-E8BB2F04878C}"/>
    <cellStyle name="Normal 9 5 4" xfId="421" xr:uid="{49FC0448-6BAE-4491-B51D-961A74C1FE28}"/>
    <cellStyle name="Normal 9 5 4 2" xfId="881" xr:uid="{A8738D9E-3093-4C34-A2A4-5A829B625082}"/>
    <cellStyle name="Normal 9 5 4 2 2" xfId="882" xr:uid="{EAA8FA66-A7A0-466F-AB44-1459B29A7BCA}"/>
    <cellStyle name="Normal 9 5 4 2 2 2" xfId="2463" xr:uid="{E26EA6CF-71B6-4D68-8C17-955C9173FEDB}"/>
    <cellStyle name="Normal 9 5 4 2 2 2 2" xfId="5121" xr:uid="{CC40591D-0C36-45AE-BBF6-F8D681671D84}"/>
    <cellStyle name="Normal 9 5 4 2 2 3" xfId="4191" xr:uid="{4E1EBC26-DF94-4031-BEC6-B40B8183FE97}"/>
    <cellStyle name="Normal 9 5 4 2 2 3 2" xfId="5122" xr:uid="{895B5880-A6AF-4BFA-B6BD-EC56B137DCD0}"/>
    <cellStyle name="Normal 9 5 4 2 2 4" xfId="4192" xr:uid="{F1B455A0-B938-4991-B5FA-60B8D545780D}"/>
    <cellStyle name="Normal 9 5 4 2 2 4 2" xfId="5123" xr:uid="{E6E4F4AA-6786-4F03-A5D9-75D4A025C4DE}"/>
    <cellStyle name="Normal 9 5 4 2 2 5" xfId="5120" xr:uid="{DAC6A724-DB4D-4495-B2CE-B73B13D5F761}"/>
    <cellStyle name="Normal 9 5 4 2 3" xfId="2464" xr:uid="{47678FEE-9790-455A-9C0F-3751DDC7C28F}"/>
    <cellStyle name="Normal 9 5 4 2 3 2" xfId="5124" xr:uid="{FB82B0F8-72A1-4759-82A3-EE2A5B819D8F}"/>
    <cellStyle name="Normal 9 5 4 2 4" xfId="4193" xr:uid="{C823D4BD-6B2A-4A85-9688-5AEE878EA07A}"/>
    <cellStyle name="Normal 9 5 4 2 4 2" xfId="5125" xr:uid="{6695B5E8-FE42-4724-B1D7-DA01E39033F1}"/>
    <cellStyle name="Normal 9 5 4 2 5" xfId="4194" xr:uid="{34B0E712-BCC8-492E-8C61-5C67E24E37DC}"/>
    <cellStyle name="Normal 9 5 4 2 5 2" xfId="5126" xr:uid="{4FE5AFD1-477D-4F70-9F91-16ABF83DC59F}"/>
    <cellStyle name="Normal 9 5 4 2 6" xfId="5119" xr:uid="{5E275F1E-452E-4DCB-B709-9F5990DFB038}"/>
    <cellStyle name="Normal 9 5 4 3" xfId="883" xr:uid="{B7AFB5B5-2A43-46BE-BC81-2587ECF27B8C}"/>
    <cellStyle name="Normal 9 5 4 3 2" xfId="2465" xr:uid="{77C27F3F-0C52-4289-A618-642DFDE04DD7}"/>
    <cellStyle name="Normal 9 5 4 3 2 2" xfId="5128" xr:uid="{EE33507C-AAE0-4827-A470-7D52F4E264EA}"/>
    <cellStyle name="Normal 9 5 4 3 3" xfId="4195" xr:uid="{8C127E57-1E29-4040-B0DC-B07677F4957A}"/>
    <cellStyle name="Normal 9 5 4 3 3 2" xfId="5129" xr:uid="{215DA794-2BD5-45F3-9D01-15823CE38673}"/>
    <cellStyle name="Normal 9 5 4 3 4" xfId="4196" xr:uid="{C0AECE0D-9BD8-4FD2-B38B-7578E73200D3}"/>
    <cellStyle name="Normal 9 5 4 3 4 2" xfId="5130" xr:uid="{2028D2D1-BC8A-41DF-BD21-C233940E5566}"/>
    <cellStyle name="Normal 9 5 4 3 5" xfId="5127" xr:uid="{B8761AB9-C125-4589-8D7F-C35C3F60F2D2}"/>
    <cellStyle name="Normal 9 5 4 4" xfId="2466" xr:uid="{5AEC912D-3ED4-4638-A041-C9C7E13A70DC}"/>
    <cellStyle name="Normal 9 5 4 4 2" xfId="4197" xr:uid="{342519C8-EFDF-4D59-9682-A01AA64043E7}"/>
    <cellStyle name="Normal 9 5 4 4 2 2" xfId="5132" xr:uid="{8EAB207D-B738-49AB-B202-840164303F87}"/>
    <cellStyle name="Normal 9 5 4 4 3" xfId="4198" xr:uid="{4F649925-163A-4D5D-BA27-9BB434C0D909}"/>
    <cellStyle name="Normal 9 5 4 4 3 2" xfId="5133" xr:uid="{1B7DADAE-BC72-4B65-9F58-A0D21B8B2ED8}"/>
    <cellStyle name="Normal 9 5 4 4 4" xfId="4199" xr:uid="{BB6EF83C-DF5D-4104-BBF3-6FE96D0CEA8F}"/>
    <cellStyle name="Normal 9 5 4 4 4 2" xfId="5134" xr:uid="{A97F580B-B0B4-41BB-84AC-2C5B8E837E1B}"/>
    <cellStyle name="Normal 9 5 4 4 5" xfId="5131" xr:uid="{AEA85BEE-22A0-40A4-969F-5B93A6F1D9B3}"/>
    <cellStyle name="Normal 9 5 4 5" xfId="4200" xr:uid="{90D7783D-AA68-4329-AB79-8A18E1090C54}"/>
    <cellStyle name="Normal 9 5 4 5 2" xfId="5135" xr:uid="{79CE35A1-8141-46BF-9092-9CC294A905D8}"/>
    <cellStyle name="Normal 9 5 4 6" xfId="4201" xr:uid="{9BB8F05E-027D-47DC-B7AE-DD396AFD122F}"/>
    <cellStyle name="Normal 9 5 4 6 2" xfId="5136" xr:uid="{C25A6228-7729-4B2B-AF49-9DFD24F375AE}"/>
    <cellStyle name="Normal 9 5 4 7" xfId="4202" xr:uid="{A64047B0-2105-4FB0-B203-72832838CAFD}"/>
    <cellStyle name="Normal 9 5 4 7 2" xfId="5137" xr:uid="{CDB811EF-D9A7-4496-BF9F-E5F41CAF0296}"/>
    <cellStyle name="Normal 9 5 4 8" xfId="5118" xr:uid="{C7D76233-751A-4E0F-88D2-1C7E2EEC25E3}"/>
    <cellStyle name="Normal 9 5 5" xfId="422" xr:uid="{ED6CE4DF-3D80-4D7A-8AB2-C34E53F2E2E6}"/>
    <cellStyle name="Normal 9 5 5 2" xfId="884" xr:uid="{6D483A51-8538-4111-AD8B-7DF5B560AE40}"/>
    <cellStyle name="Normal 9 5 5 2 2" xfId="2467" xr:uid="{5B093A34-B3E6-454C-84B0-36D159D7E26A}"/>
    <cellStyle name="Normal 9 5 5 2 2 2" xfId="5140" xr:uid="{F53D96F3-67EB-4CC5-9967-8BC573299169}"/>
    <cellStyle name="Normal 9 5 5 2 3" xfId="4203" xr:uid="{DD727FC5-03AD-458E-97F3-9F3B9B75CF16}"/>
    <cellStyle name="Normal 9 5 5 2 3 2" xfId="5141" xr:uid="{8762EBED-940C-47B3-8505-86C7A2CBE0F2}"/>
    <cellStyle name="Normal 9 5 5 2 4" xfId="4204" xr:uid="{9A737F22-61F2-4776-8C71-2AF81CFB8AC3}"/>
    <cellStyle name="Normal 9 5 5 2 4 2" xfId="5142" xr:uid="{F7A2AAE7-379F-43B2-B142-A05D5A4A956A}"/>
    <cellStyle name="Normal 9 5 5 2 5" xfId="5139" xr:uid="{D8B0B542-3C3C-4D44-A2F3-0E0CC457320D}"/>
    <cellStyle name="Normal 9 5 5 3" xfId="2468" xr:uid="{F18AA0D1-2977-4623-BBF7-FA213F1E3523}"/>
    <cellStyle name="Normal 9 5 5 3 2" xfId="4205" xr:uid="{DA71FDD5-E91B-4C94-9E16-D377FB4CA3BE}"/>
    <cellStyle name="Normal 9 5 5 3 2 2" xfId="5144" xr:uid="{7D6925B9-715D-455C-B5E6-E8D2CBE61BEF}"/>
    <cellStyle name="Normal 9 5 5 3 3" xfId="4206" xr:uid="{8DB28FD1-0F77-4B0C-900D-ADF947014D8E}"/>
    <cellStyle name="Normal 9 5 5 3 3 2" xfId="5145" xr:uid="{9C725B30-F3FB-44E5-A86A-F245D406E7CD}"/>
    <cellStyle name="Normal 9 5 5 3 4" xfId="4207" xr:uid="{2C1D6F2B-FF32-46C2-B18F-A447DDF98283}"/>
    <cellStyle name="Normal 9 5 5 3 4 2" xfId="5146" xr:uid="{2C336ADE-8801-4F8A-A508-21FF3C3E22B8}"/>
    <cellStyle name="Normal 9 5 5 3 5" xfId="5143" xr:uid="{335CFF70-AFC3-4842-B550-7778AB900BF2}"/>
    <cellStyle name="Normal 9 5 5 4" xfId="4208" xr:uid="{503C86D1-86BE-4D2C-B630-D59E5F925A52}"/>
    <cellStyle name="Normal 9 5 5 4 2" xfId="5147" xr:uid="{F032F28A-2FD0-41F0-B628-D2ACB39FC2B0}"/>
    <cellStyle name="Normal 9 5 5 5" xfId="4209" xr:uid="{E5A5AF41-E438-4F6A-9F4C-FCDD1D262AC7}"/>
    <cellStyle name="Normal 9 5 5 5 2" xfId="5148" xr:uid="{C5440D27-CE69-4D2A-83EC-0458306AE4B0}"/>
    <cellStyle name="Normal 9 5 5 6" xfId="4210" xr:uid="{8E56C13D-36E5-456B-9087-FCCEAE7F894B}"/>
    <cellStyle name="Normal 9 5 5 6 2" xfId="5149" xr:uid="{A0B7BAF8-2F23-4DBD-89E2-12264EAF9781}"/>
    <cellStyle name="Normal 9 5 5 7" xfId="5138" xr:uid="{66E690C1-41C9-4565-B23B-82DD886BB406}"/>
    <cellStyle name="Normal 9 5 6" xfId="885" xr:uid="{22AD246C-79DB-4896-A9D2-32B8873E1E18}"/>
    <cellStyle name="Normal 9 5 6 2" xfId="2469" xr:uid="{F0878111-3464-405E-BD75-A4FE04AF5300}"/>
    <cellStyle name="Normal 9 5 6 2 2" xfId="4211" xr:uid="{42446F88-031D-4552-94DD-E186EC7A2C3B}"/>
    <cellStyle name="Normal 9 5 6 2 2 2" xfId="5152" xr:uid="{16CA5FBD-6ED8-4CD6-A690-3E4F03FF0CCB}"/>
    <cellStyle name="Normal 9 5 6 2 3" xfId="4212" xr:uid="{391F5277-E13B-4693-B834-309990821FA0}"/>
    <cellStyle name="Normal 9 5 6 2 3 2" xfId="5153" xr:uid="{653E2C76-8F8F-4CA0-B4D6-0B925C574636}"/>
    <cellStyle name="Normal 9 5 6 2 4" xfId="4213" xr:uid="{26628707-4DAE-4D47-AC92-119A0CCECF9F}"/>
    <cellStyle name="Normal 9 5 6 2 4 2" xfId="5154" xr:uid="{DFC8D108-943D-4745-9813-E120E826A8B9}"/>
    <cellStyle name="Normal 9 5 6 2 5" xfId="5151" xr:uid="{114B7FC8-E57D-4934-82A8-8BB1A443F858}"/>
    <cellStyle name="Normal 9 5 6 3" xfId="4214" xr:uid="{7D006AB9-23B2-4DC3-9E2F-B425127310EB}"/>
    <cellStyle name="Normal 9 5 6 3 2" xfId="5155" xr:uid="{FAEC71B9-23C0-4657-A356-B8D06841BDBC}"/>
    <cellStyle name="Normal 9 5 6 4" xfId="4215" xr:uid="{6CF44B35-D471-4D81-8F59-600C2CE29C2E}"/>
    <cellStyle name="Normal 9 5 6 4 2" xfId="5156" xr:uid="{4E509132-0166-4A7B-A538-E55346F3934D}"/>
    <cellStyle name="Normal 9 5 6 5" xfId="4216" xr:uid="{285CEAE0-2041-4A55-8B39-6BF5904AA315}"/>
    <cellStyle name="Normal 9 5 6 5 2" xfId="5157" xr:uid="{C7CFAE25-72D1-4C3F-B648-D82DF1A5A153}"/>
    <cellStyle name="Normal 9 5 6 6" xfId="5150" xr:uid="{3BB6164B-5BCF-420F-9891-88388B0A5AF8}"/>
    <cellStyle name="Normal 9 5 7" xfId="2470" xr:uid="{6BED72BA-4564-4F0D-8F15-D9CCD5751673}"/>
    <cellStyle name="Normal 9 5 7 2" xfId="4217" xr:uid="{D2E4AABF-F3BE-4D9F-BF68-9606A498EA93}"/>
    <cellStyle name="Normal 9 5 7 2 2" xfId="5159" xr:uid="{D5FED425-05C6-4A8C-AEAE-08F46DE2D459}"/>
    <cellStyle name="Normal 9 5 7 3" xfId="4218" xr:uid="{10B93027-1B76-44FA-BE0A-DFEB139B1341}"/>
    <cellStyle name="Normal 9 5 7 3 2" xfId="5160" xr:uid="{127DB2B9-B8F8-4ED9-A756-BB9D12037ACD}"/>
    <cellStyle name="Normal 9 5 7 4" xfId="4219" xr:uid="{9E441C8F-5ED1-419A-9283-CB04EF186653}"/>
    <cellStyle name="Normal 9 5 7 4 2" xfId="5161" xr:uid="{BEBEC42F-184B-4D5E-99BB-05380C6E797A}"/>
    <cellStyle name="Normal 9 5 7 5" xfId="5158" xr:uid="{8CB2D239-1702-430E-8964-DB9B3E8745D8}"/>
    <cellStyle name="Normal 9 5 8" xfId="4220" xr:uid="{EDE38975-FDC2-4312-8E25-70AEEA0E558A}"/>
    <cellStyle name="Normal 9 5 8 2" xfId="4221" xr:uid="{A2FAD521-C67E-4200-9FAC-4FC43F45B156}"/>
    <cellStyle name="Normal 9 5 8 2 2" xfId="5163" xr:uid="{664A9398-C529-482D-B406-6C2A47B9D789}"/>
    <cellStyle name="Normal 9 5 8 3" xfId="4222" xr:uid="{3ED87643-B912-4265-BA47-931286A238E4}"/>
    <cellStyle name="Normal 9 5 8 3 2" xfId="5164" xr:uid="{628BBBF4-16B1-40F4-8173-8C51B105EE11}"/>
    <cellStyle name="Normal 9 5 8 4" xfId="4223" xr:uid="{4B4CF94C-7B2A-4471-9710-BC787BD57380}"/>
    <cellStyle name="Normal 9 5 8 4 2" xfId="5165" xr:uid="{608AA030-D53F-41C8-98B4-528B177845CB}"/>
    <cellStyle name="Normal 9 5 8 5" xfId="5162" xr:uid="{6997AC4C-CB68-4726-8BA0-79681138FB2F}"/>
    <cellStyle name="Normal 9 5 9" xfId="4224" xr:uid="{5D5D139A-C25E-4D61-8274-AE2E388FB4B2}"/>
    <cellStyle name="Normal 9 5 9 2" xfId="5166" xr:uid="{2E6079AE-C197-4F5A-BB70-ED64631885AB}"/>
    <cellStyle name="Normal 9 6" xfId="180" xr:uid="{0D52B2AB-AEC2-407F-9ECF-3E83184694A9}"/>
    <cellStyle name="Normal 9 6 10" xfId="5167" xr:uid="{50699096-7D13-44A1-8FB3-F8FEA3E893C8}"/>
    <cellStyle name="Normal 9 6 2" xfId="181" xr:uid="{00E9FC60-E67E-4D80-95EA-077E6CF3061A}"/>
    <cellStyle name="Normal 9 6 2 2" xfId="423" xr:uid="{C9340583-398A-400C-A6FF-ECE27F054C1D}"/>
    <cellStyle name="Normal 9 6 2 2 2" xfId="886" xr:uid="{2540AD52-FA3F-414C-A412-3BC2BFDB2753}"/>
    <cellStyle name="Normal 9 6 2 2 2 2" xfId="2471" xr:uid="{C00111EC-0C78-47EF-8105-8E386754AB19}"/>
    <cellStyle name="Normal 9 6 2 2 2 2 2" xfId="5171" xr:uid="{67BA8EC2-F7C3-4376-9DDB-1796C55D2F85}"/>
    <cellStyle name="Normal 9 6 2 2 2 3" xfId="4225" xr:uid="{305A8424-B9D8-408F-9D44-02EF9F738F8D}"/>
    <cellStyle name="Normal 9 6 2 2 2 3 2" xfId="5172" xr:uid="{717C07B7-9755-4CA8-99D5-80AFA4AC638E}"/>
    <cellStyle name="Normal 9 6 2 2 2 4" xfId="4226" xr:uid="{83A9A65D-0153-490D-B177-BF66A12FBA2E}"/>
    <cellStyle name="Normal 9 6 2 2 2 4 2" xfId="5173" xr:uid="{1A801E60-CC0F-41AE-8FB4-FCB5C0A201C3}"/>
    <cellStyle name="Normal 9 6 2 2 2 5" xfId="5170" xr:uid="{7629AABB-5DC6-4635-ABA3-EDE64F18FFA4}"/>
    <cellStyle name="Normal 9 6 2 2 3" xfId="2472" xr:uid="{2F9952CA-497D-4B2E-BAEA-75DAEAECC2B3}"/>
    <cellStyle name="Normal 9 6 2 2 3 2" xfId="4227" xr:uid="{F86936FE-4E4A-433E-BD8F-CA7E9439878E}"/>
    <cellStyle name="Normal 9 6 2 2 3 2 2" xfId="5175" xr:uid="{3678FF21-AA0A-49A8-87E4-1CD1202E57F4}"/>
    <cellStyle name="Normal 9 6 2 2 3 3" xfId="4228" xr:uid="{98C43D36-D618-46B5-AF09-A7C2BD731560}"/>
    <cellStyle name="Normal 9 6 2 2 3 3 2" xfId="5176" xr:uid="{C0E299A9-09AC-4A87-8C77-D7CB1ADAFE92}"/>
    <cellStyle name="Normal 9 6 2 2 3 4" xfId="4229" xr:uid="{45D9AC4A-CF7C-4C0D-9AA9-3963334A2EE3}"/>
    <cellStyle name="Normal 9 6 2 2 3 4 2" xfId="5177" xr:uid="{8CBA6403-E679-4ABC-8A03-E322917B1D4C}"/>
    <cellStyle name="Normal 9 6 2 2 3 5" xfId="5174" xr:uid="{74E7E1C1-4174-47C3-BA92-AA4A321DCE25}"/>
    <cellStyle name="Normal 9 6 2 2 4" xfId="4230" xr:uid="{492175E5-7C31-413F-82A8-A20174510617}"/>
    <cellStyle name="Normal 9 6 2 2 4 2" xfId="5178" xr:uid="{2C186971-317F-476D-892A-82CD26363FD5}"/>
    <cellStyle name="Normal 9 6 2 2 5" xfId="4231" xr:uid="{F01CA548-7BE4-4BAB-B19C-E74752948448}"/>
    <cellStyle name="Normal 9 6 2 2 5 2" xfId="5179" xr:uid="{8FA9AB3E-22BD-449E-88C9-5FA146649748}"/>
    <cellStyle name="Normal 9 6 2 2 6" xfId="4232" xr:uid="{15D0FF54-FFE7-4042-A6D8-71F8DB51C5B7}"/>
    <cellStyle name="Normal 9 6 2 2 6 2" xfId="5180" xr:uid="{A1D8EF75-D256-412D-A31E-895D510C2F19}"/>
    <cellStyle name="Normal 9 6 2 2 7" xfId="5169" xr:uid="{B8E6C58D-774E-4A2C-A42F-909EC001FCEE}"/>
    <cellStyle name="Normal 9 6 2 3" xfId="887" xr:uid="{0BA2927A-095C-4E9D-9A84-0C6B5A7108C9}"/>
    <cellStyle name="Normal 9 6 2 3 2" xfId="2473" xr:uid="{A7CF44E7-D3BB-4545-8173-B80AC7DF9C5A}"/>
    <cellStyle name="Normal 9 6 2 3 2 2" xfId="4233" xr:uid="{6E7EC8B6-5199-4FDB-A6EB-6F4F4AC9C00C}"/>
    <cellStyle name="Normal 9 6 2 3 2 2 2" xfId="5183" xr:uid="{818E623B-B4FA-4BCB-9B8D-92AF9DA8ECD1}"/>
    <cellStyle name="Normal 9 6 2 3 2 3" xfId="4234" xr:uid="{02481F5F-A8CE-41AC-A706-E6F1DBCAD814}"/>
    <cellStyle name="Normal 9 6 2 3 2 3 2" xfId="5184" xr:uid="{ABC0163D-75C5-4AFA-ABE4-A352EB7C4445}"/>
    <cellStyle name="Normal 9 6 2 3 2 4" xfId="4235" xr:uid="{FEC6A2DA-2104-4077-B517-BB62A8CE285E}"/>
    <cellStyle name="Normal 9 6 2 3 2 4 2" xfId="5185" xr:uid="{7702460D-A49E-42A9-AC9D-A1C9C3A0F606}"/>
    <cellStyle name="Normal 9 6 2 3 2 5" xfId="5182" xr:uid="{86562012-AE07-4753-A0E0-B4D93D488FE1}"/>
    <cellStyle name="Normal 9 6 2 3 3" xfId="4236" xr:uid="{CB513124-E61E-42AE-8BCD-58FA69AB54A6}"/>
    <cellStyle name="Normal 9 6 2 3 3 2" xfId="5186" xr:uid="{A6B123D3-F6A1-4559-B450-E64299EE0DD7}"/>
    <cellStyle name="Normal 9 6 2 3 4" xfId="4237" xr:uid="{0FC02039-949E-40DA-95E7-97F3A1560B7E}"/>
    <cellStyle name="Normal 9 6 2 3 4 2" xfId="5187" xr:uid="{84BE969B-9EE8-4E90-9E25-84BC713D25DD}"/>
    <cellStyle name="Normal 9 6 2 3 5" xfId="4238" xr:uid="{BA1FE0EA-87F3-4AE8-9816-D6D9EC4B1F1D}"/>
    <cellStyle name="Normal 9 6 2 3 5 2" xfId="5188" xr:uid="{5C369CC3-C477-426E-BC64-31BBEA809909}"/>
    <cellStyle name="Normal 9 6 2 3 6" xfId="5181" xr:uid="{20E12C64-AE72-4DD5-8A76-E65F2A557D4C}"/>
    <cellStyle name="Normal 9 6 2 4" xfId="2474" xr:uid="{11096190-6D9F-4BB9-893C-808E5706BF48}"/>
    <cellStyle name="Normal 9 6 2 4 2" xfId="4239" xr:uid="{0DA6770D-65BD-4567-8CB8-2A2BD49F3960}"/>
    <cellStyle name="Normal 9 6 2 4 2 2" xfId="5190" xr:uid="{25F35571-FA22-467A-B4C1-B28DEE4B2D45}"/>
    <cellStyle name="Normal 9 6 2 4 3" xfId="4240" xr:uid="{56141944-AE9B-453E-A515-7C819F6079EC}"/>
    <cellStyle name="Normal 9 6 2 4 3 2" xfId="5191" xr:uid="{A24583F1-2C44-461B-84D3-3C5E0C000DDC}"/>
    <cellStyle name="Normal 9 6 2 4 4" xfId="4241" xr:uid="{8E3FFA21-D8D6-4AFD-88EF-1C9F6BB66227}"/>
    <cellStyle name="Normal 9 6 2 4 4 2" xfId="5192" xr:uid="{30160376-BA12-442E-B7D5-49CC8EADE782}"/>
    <cellStyle name="Normal 9 6 2 4 5" xfId="5189" xr:uid="{AA55011B-49A0-463C-ACC6-250A978DE520}"/>
    <cellStyle name="Normal 9 6 2 5" xfId="4242" xr:uid="{40E8ACF4-1D89-4864-B015-87C44BA4F62D}"/>
    <cellStyle name="Normal 9 6 2 5 2" xfId="4243" xr:uid="{64626CE7-5649-4DD1-A9FA-25A7159688CA}"/>
    <cellStyle name="Normal 9 6 2 5 2 2" xfId="5194" xr:uid="{DD0F767E-E038-47A8-8F74-111DA504893A}"/>
    <cellStyle name="Normal 9 6 2 5 3" xfId="4244" xr:uid="{6E3CCE67-5438-4C89-8A19-F5E4D0AE4D72}"/>
    <cellStyle name="Normal 9 6 2 5 3 2" xfId="5195" xr:uid="{6B6AA879-CF81-43E9-A659-D559B611BD55}"/>
    <cellStyle name="Normal 9 6 2 5 4" xfId="4245" xr:uid="{99FA0CDA-646C-493D-9C08-41760D4BE5AD}"/>
    <cellStyle name="Normal 9 6 2 5 4 2" xfId="5196" xr:uid="{03D7CD78-584E-43FD-A301-85F17385C060}"/>
    <cellStyle name="Normal 9 6 2 5 5" xfId="5193" xr:uid="{395D4A08-A8FD-4380-B974-D31B79C30A93}"/>
    <cellStyle name="Normal 9 6 2 6" xfId="4246" xr:uid="{B16048D4-99DC-460D-8B50-5C752C30D7FC}"/>
    <cellStyle name="Normal 9 6 2 6 2" xfId="5197" xr:uid="{A45FFB33-869A-4AAB-A74B-492680CEE35A}"/>
    <cellStyle name="Normal 9 6 2 7" xfId="4247" xr:uid="{2174FE65-0C9F-4161-96CD-45A855EFBB40}"/>
    <cellStyle name="Normal 9 6 2 7 2" xfId="5198" xr:uid="{A8E7051F-4097-47A8-BD72-A9F318EB4CC3}"/>
    <cellStyle name="Normal 9 6 2 8" xfId="4248" xr:uid="{F6018AD8-15E4-47B7-9297-7C5C4BA660B9}"/>
    <cellStyle name="Normal 9 6 2 8 2" xfId="5199" xr:uid="{B612AD3D-0F58-46B0-B056-E2458AE1096C}"/>
    <cellStyle name="Normal 9 6 2 9" xfId="5168" xr:uid="{3F54892E-B1F3-470D-8AD2-0CA8643CF8AF}"/>
    <cellStyle name="Normal 9 6 3" xfId="424" xr:uid="{05BAEFD3-6E2B-4532-A31F-641052BE43E8}"/>
    <cellStyle name="Normal 9 6 3 2" xfId="888" xr:uid="{C07107E0-8E04-4CCF-853E-3AC64E99103E}"/>
    <cellStyle name="Normal 9 6 3 2 2" xfId="889" xr:uid="{4051DE3B-A0B5-4136-94DA-4CCBD352A6FA}"/>
    <cellStyle name="Normal 9 6 3 2 2 2" xfId="5202" xr:uid="{056C577C-0778-41CD-80B9-433D6EED2E33}"/>
    <cellStyle name="Normal 9 6 3 2 3" xfId="4249" xr:uid="{4BCC6BFA-49FC-4A97-8F6C-CAAEAE3B9CE2}"/>
    <cellStyle name="Normal 9 6 3 2 3 2" xfId="5203" xr:uid="{22D7E68A-F89E-4022-807B-15CE75FBA093}"/>
    <cellStyle name="Normal 9 6 3 2 4" xfId="4250" xr:uid="{07AFFB74-C01C-432B-AA0F-E59FEA3AD184}"/>
    <cellStyle name="Normal 9 6 3 2 4 2" xfId="5204" xr:uid="{1C6E915C-F457-4B47-B322-1995B364AF3F}"/>
    <cellStyle name="Normal 9 6 3 2 5" xfId="5201" xr:uid="{1262CF07-245B-4F1D-B2B6-9D119ABE41A3}"/>
    <cellStyle name="Normal 9 6 3 3" xfId="890" xr:uid="{EBC0DCBC-28C3-48C3-B5F8-9E7511E39A12}"/>
    <cellStyle name="Normal 9 6 3 3 2" xfId="4251" xr:uid="{95169772-AB17-4D08-B895-A6028A8495CD}"/>
    <cellStyle name="Normal 9 6 3 3 2 2" xfId="5206" xr:uid="{F2EB7F82-1FC8-4952-B89D-FD717F74590C}"/>
    <cellStyle name="Normal 9 6 3 3 3" xfId="4252" xr:uid="{66F2E7D1-AB3D-4145-BE8E-D1F88F072D87}"/>
    <cellStyle name="Normal 9 6 3 3 3 2" xfId="5207" xr:uid="{3131816E-CEFD-47DF-A4A5-E0A19742AA97}"/>
    <cellStyle name="Normal 9 6 3 3 4" xfId="4253" xr:uid="{4BB9FC90-6063-415D-B28F-65D01BEE25A6}"/>
    <cellStyle name="Normal 9 6 3 3 4 2" xfId="5208" xr:uid="{542E0686-A506-4F48-8430-D22E07C3DDE5}"/>
    <cellStyle name="Normal 9 6 3 3 5" xfId="5205" xr:uid="{D9F7CB6C-4A65-48BF-B265-A83F95FDD187}"/>
    <cellStyle name="Normal 9 6 3 4" xfId="4254" xr:uid="{259A4A62-0CF4-4D78-939E-2B6B0B9249EF}"/>
    <cellStyle name="Normal 9 6 3 4 2" xfId="5209" xr:uid="{C9F7BDA7-E3F7-405C-AF97-EE2E411521CC}"/>
    <cellStyle name="Normal 9 6 3 5" xfId="4255" xr:uid="{B8C2AC0D-BA93-4AA3-B1F4-95D2568FC413}"/>
    <cellStyle name="Normal 9 6 3 5 2" xfId="5210" xr:uid="{EC705249-5874-4E7E-8010-CCD002C42247}"/>
    <cellStyle name="Normal 9 6 3 6" xfId="4256" xr:uid="{4191BEFC-AAA2-4514-A05F-C1B82E8835E4}"/>
    <cellStyle name="Normal 9 6 3 6 2" xfId="5211" xr:uid="{5CF7C887-BC5E-46A8-8B9F-CF78858659BE}"/>
    <cellStyle name="Normal 9 6 3 7" xfId="5200" xr:uid="{8FF5E38E-6E7F-41A1-BF8A-03C29703EADF}"/>
    <cellStyle name="Normal 9 6 4" xfId="425" xr:uid="{D448DD9F-2383-4D42-95F1-5ADD80550C73}"/>
    <cellStyle name="Normal 9 6 4 2" xfId="891" xr:uid="{D6B4EA1E-C43D-4C99-BFDF-AEAC4201529E}"/>
    <cellStyle name="Normal 9 6 4 2 2" xfId="4257" xr:uid="{6A455B97-5E04-4510-BC5C-1E7431DDA903}"/>
    <cellStyle name="Normal 9 6 4 2 2 2" xfId="5214" xr:uid="{30B2EEF2-181B-4A82-8302-2D0264AA400B}"/>
    <cellStyle name="Normal 9 6 4 2 3" xfId="4258" xr:uid="{CA6D6991-EC27-4B27-A17A-E313073F93EF}"/>
    <cellStyle name="Normal 9 6 4 2 3 2" xfId="5215" xr:uid="{118051AF-EF35-4D93-9B63-D44C29F48F5C}"/>
    <cellStyle name="Normal 9 6 4 2 4" xfId="4259" xr:uid="{81297845-5A36-4D8D-A07A-3423B8C1DFD3}"/>
    <cellStyle name="Normal 9 6 4 2 4 2" xfId="5216" xr:uid="{9A921122-AE2C-4A1F-9769-297814F196F8}"/>
    <cellStyle name="Normal 9 6 4 2 5" xfId="5213" xr:uid="{585C84A3-AB3E-4595-A563-81795AD41481}"/>
    <cellStyle name="Normal 9 6 4 3" xfId="4260" xr:uid="{3CD0F41E-ADF4-46BA-996F-45F2C58E4826}"/>
    <cellStyle name="Normal 9 6 4 3 2" xfId="5217" xr:uid="{FDC761A9-9C0B-4A17-ABBC-1A3BBAFCD0FA}"/>
    <cellStyle name="Normal 9 6 4 4" xfId="4261" xr:uid="{A97BC2C4-CBF9-4420-8A34-229DE8D17B99}"/>
    <cellStyle name="Normal 9 6 4 4 2" xfId="5218" xr:uid="{BD86CE0E-6B63-47A7-AFD4-58DD221AEF13}"/>
    <cellStyle name="Normal 9 6 4 5" xfId="4262" xr:uid="{B6900E7E-7D4A-4390-B93B-6BF060B0AB62}"/>
    <cellStyle name="Normal 9 6 4 5 2" xfId="5219" xr:uid="{2758C449-BD18-4374-8581-10A6FFD6E53C}"/>
    <cellStyle name="Normal 9 6 4 6" xfId="5212" xr:uid="{3C1F9EE0-2145-4F64-AE37-54D52876FC66}"/>
    <cellStyle name="Normal 9 6 5" xfId="892" xr:uid="{3C5EDABC-8BAB-4481-8960-D72E823FE94E}"/>
    <cellStyle name="Normal 9 6 5 2" xfId="4263" xr:uid="{8D40AC1D-94D8-4363-84AA-5186A08EB282}"/>
    <cellStyle name="Normal 9 6 5 2 2" xfId="5221" xr:uid="{119BC1F8-E964-44C5-9F75-3A36F881D49E}"/>
    <cellStyle name="Normal 9 6 5 3" xfId="4264" xr:uid="{8952B67E-66B8-4322-9644-8D7390FB52F5}"/>
    <cellStyle name="Normal 9 6 5 3 2" xfId="5222" xr:uid="{3389AC9F-A415-4BFE-B70B-E28EFBA94E58}"/>
    <cellStyle name="Normal 9 6 5 4" xfId="4265" xr:uid="{08F07055-B104-41DC-92FC-31023FBB21C5}"/>
    <cellStyle name="Normal 9 6 5 4 2" xfId="5223" xr:uid="{8ABB4E3B-2415-4932-AEC5-AF74E04B8668}"/>
    <cellStyle name="Normal 9 6 5 5" xfId="5220" xr:uid="{240782B0-CCD5-49E3-88E8-9C72C33E1CE2}"/>
    <cellStyle name="Normal 9 6 6" xfId="4266" xr:uid="{77E27426-6A87-47A7-8FF7-C2D565FD3126}"/>
    <cellStyle name="Normal 9 6 6 2" xfId="4267" xr:uid="{C0B47281-5F6A-40F8-AD82-CA532CB57CF4}"/>
    <cellStyle name="Normal 9 6 6 2 2" xfId="5225" xr:uid="{1912C9BC-00CF-43EC-899A-452AF56F20FE}"/>
    <cellStyle name="Normal 9 6 6 3" xfId="4268" xr:uid="{C5B883FB-B0E0-4B49-95AF-CDD0343A426C}"/>
    <cellStyle name="Normal 9 6 6 3 2" xfId="5226" xr:uid="{E039E909-0275-4EB7-92B7-A2562AC90365}"/>
    <cellStyle name="Normal 9 6 6 4" xfId="4269" xr:uid="{FB02D5D7-7F70-4108-8539-943D3033FD29}"/>
    <cellStyle name="Normal 9 6 6 4 2" xfId="5227" xr:uid="{F086BB17-5956-4856-82FF-7E9BEF699CC5}"/>
    <cellStyle name="Normal 9 6 6 5" xfId="5224" xr:uid="{E0C8C24F-A4D7-4F9E-814E-45C418428DEE}"/>
    <cellStyle name="Normal 9 6 7" xfId="4270" xr:uid="{00F7A2CB-91B6-4834-981C-AB203D323E22}"/>
    <cellStyle name="Normal 9 6 7 2" xfId="5228" xr:uid="{172D15EF-2A81-40C0-9ABB-F9250AEA6659}"/>
    <cellStyle name="Normal 9 6 8" xfId="4271" xr:uid="{AF8FF9F0-17C9-46EB-97C9-8F166D82D90C}"/>
    <cellStyle name="Normal 9 6 8 2" xfId="5229" xr:uid="{998AB865-70BC-437E-AAF7-507E2C3370F1}"/>
    <cellStyle name="Normal 9 6 9" xfId="4272" xr:uid="{5D3A83F4-E5F0-4641-8740-DD7C8B719A17}"/>
    <cellStyle name="Normal 9 6 9 2" xfId="5230" xr:uid="{3CFAF7B2-9329-456E-B4AF-FCC860843721}"/>
    <cellStyle name="Normal 9 7" xfId="182" xr:uid="{D89F7A3A-2678-465A-88B0-FC1419B178B5}"/>
    <cellStyle name="Normal 9 7 2" xfId="426" xr:uid="{3F27E59F-69B7-4FE4-A635-135A2A7D46A2}"/>
    <cellStyle name="Normal 9 7 2 2" xfId="893" xr:uid="{EE20CDD1-6788-44B3-9842-DF839CD4E525}"/>
    <cellStyle name="Normal 9 7 2 2 2" xfId="2475" xr:uid="{FD135E29-C2A7-4094-B5A9-E73906F7DDDB}"/>
    <cellStyle name="Normal 9 7 2 2 2 2" xfId="2476" xr:uid="{FE636C17-BD89-4688-AAB5-0E8E34A0B6E1}"/>
    <cellStyle name="Normal 9 7 2 2 2 2 2" xfId="5235" xr:uid="{4F28E485-2F49-4A8D-8F6F-2EF502E11911}"/>
    <cellStyle name="Normal 9 7 2 2 2 3" xfId="5234" xr:uid="{032D6679-5096-408E-878B-46B1A8B362FC}"/>
    <cellStyle name="Normal 9 7 2 2 3" xfId="2477" xr:uid="{A72A8198-F4CA-41DF-B16F-B7FE800CAD6D}"/>
    <cellStyle name="Normal 9 7 2 2 3 2" xfId="5236" xr:uid="{81C883A3-3C9B-454A-A6E4-A444569CC418}"/>
    <cellStyle name="Normal 9 7 2 2 4" xfId="4273" xr:uid="{AB699079-6247-4B6F-A4DC-58AA2BE6603D}"/>
    <cellStyle name="Normal 9 7 2 2 4 2" xfId="5237" xr:uid="{087A87DE-309E-4DB6-8168-F657B5307E60}"/>
    <cellStyle name="Normal 9 7 2 2 5" xfId="5233" xr:uid="{A39A2F43-E4E5-4A15-8C7D-44C8E4D28582}"/>
    <cellStyle name="Normal 9 7 2 3" xfId="2478" xr:uid="{A6FCF0A6-02BB-4775-A285-686177744B5D}"/>
    <cellStyle name="Normal 9 7 2 3 2" xfId="2479" xr:uid="{CA3D2035-E95A-459D-97C6-F745E072F02B}"/>
    <cellStyle name="Normal 9 7 2 3 2 2" xfId="5239" xr:uid="{FA1C9456-9F61-4766-AF52-33E3282E264B}"/>
    <cellStyle name="Normal 9 7 2 3 3" xfId="4274" xr:uid="{4B317307-C209-49EE-9CCA-2F2B02F3A917}"/>
    <cellStyle name="Normal 9 7 2 3 3 2" xfId="5240" xr:uid="{6B0D8CBB-0440-4E0D-9A11-11CAFFC1B5E6}"/>
    <cellStyle name="Normal 9 7 2 3 4" xfId="4275" xr:uid="{C132B416-FA6F-4EDA-899E-C26B060BA995}"/>
    <cellStyle name="Normal 9 7 2 3 4 2" xfId="5241" xr:uid="{165FCB93-CCC1-4808-87C4-64128F531B40}"/>
    <cellStyle name="Normal 9 7 2 3 5" xfId="5238" xr:uid="{E7A98BDD-90AA-46A7-BBBF-B11DA11C78D7}"/>
    <cellStyle name="Normal 9 7 2 4" xfId="2480" xr:uid="{D609E2A1-D60D-4431-8D57-7E82F66F6BEB}"/>
    <cellStyle name="Normal 9 7 2 4 2" xfId="5242" xr:uid="{AF6A5F59-A188-41CB-96FD-8AA21AC680C9}"/>
    <cellStyle name="Normal 9 7 2 5" xfId="4276" xr:uid="{40BAEFD5-355B-48F0-A57F-057BFE6A7D91}"/>
    <cellStyle name="Normal 9 7 2 5 2" xfId="5243" xr:uid="{840261B8-91B2-4BCB-83FF-E0E331E9DBE0}"/>
    <cellStyle name="Normal 9 7 2 6" xfId="4277" xr:uid="{5B06B83D-205C-4DB8-979B-32903FCFDD47}"/>
    <cellStyle name="Normal 9 7 2 6 2" xfId="5244" xr:uid="{479135B1-7881-4485-8BA1-85CCC346EF20}"/>
    <cellStyle name="Normal 9 7 2 7" xfId="5232" xr:uid="{693088E0-6414-4F64-BD0D-C25597111554}"/>
    <cellStyle name="Normal 9 7 3" xfId="894" xr:uid="{10018AAC-8994-468C-9A4E-86EDAA2855A5}"/>
    <cellStyle name="Normal 9 7 3 2" xfId="2481" xr:uid="{EBB3D4F9-034D-4496-B562-54DD1FFC38BD}"/>
    <cellStyle name="Normal 9 7 3 2 2" xfId="2482" xr:uid="{3FFFED59-9EA1-494C-8B42-7DF41122EF22}"/>
    <cellStyle name="Normal 9 7 3 2 2 2" xfId="5247" xr:uid="{82D01660-7A8A-4218-A956-8FDB2A7FFAEE}"/>
    <cellStyle name="Normal 9 7 3 2 3" xfId="4278" xr:uid="{4FA4194C-901B-44B7-979C-EC413EEAAB6F}"/>
    <cellStyle name="Normal 9 7 3 2 3 2" xfId="5248" xr:uid="{607D2312-FBAB-497B-8B53-7C24183CDA0C}"/>
    <cellStyle name="Normal 9 7 3 2 4" xfId="4279" xr:uid="{58383A5D-A267-42B5-B9E7-BD0A8AC9E68A}"/>
    <cellStyle name="Normal 9 7 3 2 4 2" xfId="5249" xr:uid="{530789B0-CD98-4C6F-8E78-5101B9493915}"/>
    <cellStyle name="Normal 9 7 3 2 5" xfId="5246" xr:uid="{2F2427FE-731E-4A01-9547-0AB18204862B}"/>
    <cellStyle name="Normal 9 7 3 3" xfId="2483" xr:uid="{F18D524A-E328-4569-BBCA-0A0B3CC68618}"/>
    <cellStyle name="Normal 9 7 3 3 2" xfId="5250" xr:uid="{290AAC96-212C-4A3D-92DD-A086C617600E}"/>
    <cellStyle name="Normal 9 7 3 4" xfId="4280" xr:uid="{37865EA7-44FE-4C3F-9A8C-8B6BE66C760F}"/>
    <cellStyle name="Normal 9 7 3 4 2" xfId="5251" xr:uid="{346FC2B0-FB47-40EC-812B-A443FDCFE772}"/>
    <cellStyle name="Normal 9 7 3 5" xfId="4281" xr:uid="{D04028E5-29B5-4A89-A6C8-D0C2C474D1FA}"/>
    <cellStyle name="Normal 9 7 3 5 2" xfId="5252" xr:uid="{2DCC5BDE-36CD-43D3-864C-C1B8EA120175}"/>
    <cellStyle name="Normal 9 7 3 6" xfId="5245" xr:uid="{A839883D-4DCC-4E3C-9A1E-54EF77ABA997}"/>
    <cellStyle name="Normal 9 7 4" xfId="2484" xr:uid="{BF18DEBF-42C2-4F20-A186-686AE920FFEE}"/>
    <cellStyle name="Normal 9 7 4 2" xfId="2485" xr:uid="{D68826ED-AF0E-42E7-AFE2-644729EF750F}"/>
    <cellStyle name="Normal 9 7 4 2 2" xfId="5254" xr:uid="{ABC05992-C3DD-4A3D-B162-DD26AC5FE24F}"/>
    <cellStyle name="Normal 9 7 4 3" xfId="4282" xr:uid="{57CB7158-947E-470A-938D-162F50699D46}"/>
    <cellStyle name="Normal 9 7 4 3 2" xfId="5255" xr:uid="{7F89C501-A3BC-43B8-B17C-AC0C8BA1E51D}"/>
    <cellStyle name="Normal 9 7 4 4" xfId="4283" xr:uid="{1718C48A-2F8A-421B-BE61-FA88C9F73C66}"/>
    <cellStyle name="Normal 9 7 4 4 2" xfId="5256" xr:uid="{19466A67-A93E-4EB9-877E-0C868CD4B8D4}"/>
    <cellStyle name="Normal 9 7 4 5" xfId="5253" xr:uid="{CEAD242A-E2C9-4279-97E7-FCD3ED7E7716}"/>
    <cellStyle name="Normal 9 7 5" xfId="2486" xr:uid="{1D4BF167-4172-4ECE-A179-1FA52304A478}"/>
    <cellStyle name="Normal 9 7 5 2" xfId="4284" xr:uid="{D731CC41-FF3E-4FB9-8247-A66AEAAD9ADA}"/>
    <cellStyle name="Normal 9 7 5 2 2" xfId="5258" xr:uid="{AF6FBB7D-6776-4CFA-AB9B-3B346B93A861}"/>
    <cellStyle name="Normal 9 7 5 3" xfId="4285" xr:uid="{77B6F315-6FFB-48AA-AA14-FCF6D0ED0A5F}"/>
    <cellStyle name="Normal 9 7 5 3 2" xfId="5259" xr:uid="{18E93599-A18C-44E4-8EC1-CF60C780FE3C}"/>
    <cellStyle name="Normal 9 7 5 4" xfId="4286" xr:uid="{D2B3F164-A208-4CD4-AB4F-A55BB4280E89}"/>
    <cellStyle name="Normal 9 7 5 4 2" xfId="5260" xr:uid="{86EB401C-930B-45D1-A0DF-0DE50AF117C3}"/>
    <cellStyle name="Normal 9 7 5 5" xfId="5257" xr:uid="{5BED6A9F-E978-4D3B-B89C-C86B48BD7839}"/>
    <cellStyle name="Normal 9 7 6" xfId="4287" xr:uid="{3E6CB26F-02AB-455D-9EB4-CBAF5E438E9D}"/>
    <cellStyle name="Normal 9 7 6 2" xfId="5261" xr:uid="{4A0DB94B-40CF-4602-8F57-5F38C19D59B2}"/>
    <cellStyle name="Normal 9 7 7" xfId="4288" xr:uid="{F9808F44-73A6-4F8F-82B7-5C674337E5C2}"/>
    <cellStyle name="Normal 9 7 7 2" xfId="5262" xr:uid="{B372BB92-B2EB-4B8E-9859-6567C887B6C7}"/>
    <cellStyle name="Normal 9 7 8" xfId="4289" xr:uid="{35671204-93A0-48C9-A110-F0FCC7C8C213}"/>
    <cellStyle name="Normal 9 7 8 2" xfId="5263" xr:uid="{A6825A9A-3954-4D15-86F5-7635D04C139C}"/>
    <cellStyle name="Normal 9 7 9" xfId="5231" xr:uid="{AB403B2F-2494-47E8-8F34-E0E957775254}"/>
    <cellStyle name="Normal 9 8" xfId="427" xr:uid="{308192D4-0C44-418C-BA23-C5DF1E5E8892}"/>
    <cellStyle name="Normal 9 8 2" xfId="895" xr:uid="{C5EBE6E8-52D4-4FC4-96DB-5A7D5DD2D9D8}"/>
    <cellStyle name="Normal 9 8 2 2" xfId="896" xr:uid="{DAEC9D7D-EC43-4481-A4FF-95442C069B1B}"/>
    <cellStyle name="Normal 9 8 2 2 2" xfId="2487" xr:uid="{C97F62C4-B7DB-405A-B96C-3A9F1FA3246F}"/>
    <cellStyle name="Normal 9 8 2 2 2 2" xfId="5267" xr:uid="{F5EA7A7F-8029-48F5-B5C0-DCB84C6C100F}"/>
    <cellStyle name="Normal 9 8 2 2 3" xfId="4290" xr:uid="{1A1108C5-8E18-4F27-B32C-89ABA73E353B}"/>
    <cellStyle name="Normal 9 8 2 2 3 2" xfId="5268" xr:uid="{E0780FB8-FC67-4809-A813-0A2C3CF86B6F}"/>
    <cellStyle name="Normal 9 8 2 2 4" xfId="4291" xr:uid="{36D0FA31-6690-478F-9CC1-A5FF0DA0C48D}"/>
    <cellStyle name="Normal 9 8 2 2 4 2" xfId="5269" xr:uid="{FAADAC32-A56D-4A55-963E-0A2ED94AEECC}"/>
    <cellStyle name="Normal 9 8 2 2 5" xfId="5266" xr:uid="{9CC11FD1-DFA5-4C93-8165-10A51D830E0B}"/>
    <cellStyle name="Normal 9 8 2 3" xfId="2488" xr:uid="{AA1FA8BA-7ACF-4E27-91BA-09440AB71476}"/>
    <cellStyle name="Normal 9 8 2 3 2" xfId="5270" xr:uid="{5D6C14CA-9828-4039-BBC5-5A5EB2536910}"/>
    <cellStyle name="Normal 9 8 2 4" xfId="4292" xr:uid="{8CD926E2-FC15-49B8-8A5B-A3CC9703F87C}"/>
    <cellStyle name="Normal 9 8 2 4 2" xfId="5271" xr:uid="{CC5BE7C0-263F-4A49-AF1B-8D31035B9665}"/>
    <cellStyle name="Normal 9 8 2 5" xfId="4293" xr:uid="{ADBECFA2-823A-49BE-8E3C-6EF206B0C177}"/>
    <cellStyle name="Normal 9 8 2 5 2" xfId="5272" xr:uid="{04293C6C-8F57-47E3-A77F-32CD0120D909}"/>
    <cellStyle name="Normal 9 8 2 6" xfId="5265" xr:uid="{FC10B742-8B00-431A-9395-95E6BA92035E}"/>
    <cellStyle name="Normal 9 8 3" xfId="897" xr:uid="{A8AF1134-B491-4F69-8AE8-14763344D51C}"/>
    <cellStyle name="Normal 9 8 3 2" xfId="2489" xr:uid="{2110A7E5-2C9D-4CAE-B964-3B98100EC8EA}"/>
    <cellStyle name="Normal 9 8 3 2 2" xfId="5274" xr:uid="{5ED1955B-2B1B-44D6-B9EA-7700000021E8}"/>
    <cellStyle name="Normal 9 8 3 3" xfId="4294" xr:uid="{0A5F12F2-978B-49E0-8560-1FC4646FCDC9}"/>
    <cellStyle name="Normal 9 8 3 3 2" xfId="5275" xr:uid="{0D11FE42-8EDD-4F72-8DC2-4AC8ABEF51FA}"/>
    <cellStyle name="Normal 9 8 3 4" xfId="4295" xr:uid="{F9C054A0-6027-4782-A34F-B66C9C4D4A06}"/>
    <cellStyle name="Normal 9 8 3 4 2" xfId="5276" xr:uid="{83702C6E-6C28-4C3A-A71E-5578755B13B3}"/>
    <cellStyle name="Normal 9 8 3 5" xfId="5273" xr:uid="{58EDA3BF-EDBA-491C-A5FF-CF1D1DC4429A}"/>
    <cellStyle name="Normal 9 8 4" xfId="2490" xr:uid="{0C9AF661-C590-4A00-BC68-E2329996721D}"/>
    <cellStyle name="Normal 9 8 4 2" xfId="4296" xr:uid="{A1257694-4D75-4447-A311-674C4BE9E329}"/>
    <cellStyle name="Normal 9 8 4 2 2" xfId="5278" xr:uid="{C3FE6B83-B4AA-4B8D-931F-A9DADE44E7D7}"/>
    <cellStyle name="Normal 9 8 4 3" xfId="4297" xr:uid="{362652F7-00D3-4566-9E40-25FEBDC7A8C9}"/>
    <cellStyle name="Normal 9 8 4 3 2" xfId="5279" xr:uid="{7E0DDF61-B813-4CD9-9B03-C157D425A7E4}"/>
    <cellStyle name="Normal 9 8 4 4" xfId="4298" xr:uid="{C03017EC-0E55-411C-81CE-58A445372644}"/>
    <cellStyle name="Normal 9 8 4 4 2" xfId="5280" xr:uid="{6695A2C2-AA03-4B1C-A006-DDE5C157C787}"/>
    <cellStyle name="Normal 9 8 4 5" xfId="5277" xr:uid="{25A474CE-96A9-4717-B85F-DD429F9949C3}"/>
    <cellStyle name="Normal 9 8 5" xfId="4299" xr:uid="{B4A67B63-786B-4923-85D1-40DA78B018F2}"/>
    <cellStyle name="Normal 9 8 5 2" xfId="5281" xr:uid="{16D870DC-8856-4FCC-8FE4-E89CD2223997}"/>
    <cellStyle name="Normal 9 8 6" xfId="4300" xr:uid="{8327E0BC-3250-4CD3-9719-90390CBE1525}"/>
    <cellStyle name="Normal 9 8 6 2" xfId="5282" xr:uid="{B6D010CF-0D27-4C73-B534-870F2DDE76A5}"/>
    <cellStyle name="Normal 9 8 7" xfId="4301" xr:uid="{3FB90A7E-E387-4BEE-9BF1-0EBFAE0CFCB2}"/>
    <cellStyle name="Normal 9 8 7 2" xfId="5283" xr:uid="{B7AA65B7-9896-4718-8C8E-2D620853F0BC}"/>
    <cellStyle name="Normal 9 8 8" xfId="5264" xr:uid="{8D24F489-4159-4CBE-B727-E27123FDE5A1}"/>
    <cellStyle name="Normal 9 9" xfId="428" xr:uid="{62817FAE-7D9C-4A64-AA9E-0BA8389EE2C2}"/>
    <cellStyle name="Normal 9 9 2" xfId="898" xr:uid="{66744389-24CF-4238-ACDE-AE1A0056ADC4}"/>
    <cellStyle name="Normal 9 9 2 2" xfId="2491" xr:uid="{06F2FE6C-B6B9-437E-99E6-05060B23FDA4}"/>
    <cellStyle name="Normal 9 9 2 2 2" xfId="5286" xr:uid="{6AB671CD-B00E-4967-81CF-86C823E07ACF}"/>
    <cellStyle name="Normal 9 9 2 3" xfId="4302" xr:uid="{CF2A1A70-257D-4F72-A538-553B5DDE6884}"/>
    <cellStyle name="Normal 9 9 2 3 2" xfId="5287" xr:uid="{68D1C6FC-9CF0-4676-BF6B-F956F3BA0F76}"/>
    <cellStyle name="Normal 9 9 2 4" xfId="4303" xr:uid="{500E5C51-ABEE-4709-8FB5-75009E671901}"/>
    <cellStyle name="Normal 9 9 2 4 2" xfId="5288" xr:uid="{C15CBC9A-05B4-48DA-A8E7-A3DF7D57D5C7}"/>
    <cellStyle name="Normal 9 9 2 5" xfId="5285" xr:uid="{8965A9F0-1C4C-49A9-A12B-3E64A9EE8853}"/>
    <cellStyle name="Normal 9 9 3" xfId="2492" xr:uid="{6D563055-D458-40B7-B382-A23BDF696E0D}"/>
    <cellStyle name="Normal 9 9 3 2" xfId="4304" xr:uid="{49228711-F78F-41CD-B63F-87D01F2F2E51}"/>
    <cellStyle name="Normal 9 9 3 2 2" xfId="5290" xr:uid="{294C1917-F4A4-4345-B15E-7586EEE8950D}"/>
    <cellStyle name="Normal 9 9 3 3" xfId="4305" xr:uid="{BACA4F85-D7FB-465D-A5B4-FB50910E5AB5}"/>
    <cellStyle name="Normal 9 9 3 3 2" xfId="5291" xr:uid="{B2A1EE13-8708-4C46-AA95-46416F20A0E3}"/>
    <cellStyle name="Normal 9 9 3 4" xfId="4306" xr:uid="{506AED9C-6C21-4449-845D-D1B6A309DBDC}"/>
    <cellStyle name="Normal 9 9 3 4 2" xfId="5292" xr:uid="{9EF6D898-760B-417F-BD1B-C6FFBF702DF6}"/>
    <cellStyle name="Normal 9 9 3 5" xfId="5289" xr:uid="{70E1B36B-EB0B-4056-A20B-3DD19EF5FEF0}"/>
    <cellStyle name="Normal 9 9 4" xfId="4307" xr:uid="{CE23809A-FD54-4528-B2CA-2EDCAB464215}"/>
    <cellStyle name="Normal 9 9 4 2" xfId="5293" xr:uid="{E1E3A742-3756-43A3-8CC0-FC0A213A077B}"/>
    <cellStyle name="Normal 9 9 5" xfId="4308" xr:uid="{C12EE62D-FAFB-4884-85BE-2799585BD5E1}"/>
    <cellStyle name="Normal 9 9 5 2" xfId="5294" xr:uid="{7C903E37-5ABD-4DCF-8B9D-9016D1DCA557}"/>
    <cellStyle name="Normal 9 9 6" xfId="4309" xr:uid="{4591B723-670F-4AA1-9F1C-5CF3A455A9D1}"/>
    <cellStyle name="Normal 9 9 6 2" xfId="5295" xr:uid="{CA6A0179-B3E8-4259-90B8-025F906D162F}"/>
    <cellStyle name="Normal 9 9 7" xfId="5284" xr:uid="{895939A8-971C-4F82-90D9-4C712174A37A}"/>
    <cellStyle name="Percent 2" xfId="183" xr:uid="{9C5FB071-BD64-4187-85D6-B4533C5398DC}"/>
    <cellStyle name="Percent 2 2" xfId="5296" xr:uid="{6D104509-4AFD-4FA8-B78A-8B03A04823E6}"/>
    <cellStyle name="Гиперссылка 2" xfId="4" xr:uid="{49BAA0F8-B3D3-41B5-87DD-435502328B29}"/>
    <cellStyle name="Гиперссылка 2 2" xfId="5297" xr:uid="{1E9059C1-1AFF-4DDE-B630-262B86D8E3BF}"/>
    <cellStyle name="Обычный 2" xfId="1" xr:uid="{A3CD5D5E-4502-4158-8112-08CDD679ACF5}"/>
    <cellStyle name="Обычный 2 2" xfId="5" xr:uid="{D19F253E-EE9B-4476-9D91-2EE3A6D7A3DC}"/>
    <cellStyle name="Обычный 2 2 2" xfId="5299" xr:uid="{5ABEB0A6-CB7C-474C-ABBF-66DF6B6B719D}"/>
    <cellStyle name="Обычный 2 3" xfId="5298" xr:uid="{A07008FF-9DBC-4D76-AAB2-5EF624DEB062}"/>
    <cellStyle name="常规_Sheet1_1" xfId="4411" xr:uid="{79DF34E8-0F1F-451C-A1DD-224B60621F2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1"/>
  <sheetViews>
    <sheetView tabSelected="1" topLeftCell="A82" zoomScale="90" zoomScaleNormal="90" workbookViewId="0">
      <selection activeCell="H92" sqref="H9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3">
        <v>52880</v>
      </c>
      <c r="K10" s="127"/>
    </row>
    <row r="11" spans="1:11">
      <c r="A11" s="126"/>
      <c r="B11" s="126" t="s">
        <v>717</v>
      </c>
      <c r="C11" s="132"/>
      <c r="D11" s="132"/>
      <c r="E11" s="132"/>
      <c r="F11" s="127"/>
      <c r="G11" s="128"/>
      <c r="H11" s="128" t="s">
        <v>717</v>
      </c>
      <c r="I11" s="132"/>
      <c r="J11" s="154"/>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5">
        <v>45307</v>
      </c>
      <c r="K14" s="127"/>
    </row>
    <row r="15" spans="1:11" ht="15" customHeight="1">
      <c r="A15" s="126"/>
      <c r="B15" s="6" t="s">
        <v>11</v>
      </c>
      <c r="C15" s="7"/>
      <c r="D15" s="7"/>
      <c r="E15" s="7"/>
      <c r="F15" s="8"/>
      <c r="G15" s="128"/>
      <c r="H15" s="9" t="s">
        <v>11</v>
      </c>
      <c r="I15" s="132"/>
      <c r="J15" s="156"/>
      <c r="K15" s="127"/>
    </row>
    <row r="16" spans="1:11" ht="15" customHeight="1">
      <c r="A16" s="126"/>
      <c r="B16" s="132"/>
      <c r="C16" s="132"/>
      <c r="D16" s="132"/>
      <c r="E16" s="132"/>
      <c r="F16" s="132"/>
      <c r="G16" s="132"/>
      <c r="H16" s="132"/>
      <c r="I16" s="135" t="s">
        <v>147</v>
      </c>
      <c r="J16" s="141">
        <v>41386</v>
      </c>
      <c r="K16" s="127"/>
    </row>
    <row r="17" spans="1:11">
      <c r="A17" s="126"/>
      <c r="B17" s="132" t="s">
        <v>720</v>
      </c>
      <c r="C17" s="132"/>
      <c r="D17" s="132"/>
      <c r="E17" s="132"/>
      <c r="F17" s="132"/>
      <c r="G17" s="132"/>
      <c r="H17" s="132"/>
      <c r="I17" s="135" t="s">
        <v>148</v>
      </c>
      <c r="J17" s="141" t="s">
        <v>834</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7" t="s">
        <v>207</v>
      </c>
      <c r="G20" s="158"/>
      <c r="H20" s="112" t="s">
        <v>174</v>
      </c>
      <c r="I20" s="112" t="s">
        <v>208</v>
      </c>
      <c r="J20" s="112" t="s">
        <v>26</v>
      </c>
      <c r="K20" s="127"/>
    </row>
    <row r="21" spans="1:11">
      <c r="A21" s="126"/>
      <c r="B21" s="117"/>
      <c r="C21" s="117"/>
      <c r="D21" s="118"/>
      <c r="E21" s="118"/>
      <c r="F21" s="159"/>
      <c r="G21" s="160"/>
      <c r="H21" s="117" t="s">
        <v>146</v>
      </c>
      <c r="I21" s="117"/>
      <c r="J21" s="117"/>
      <c r="K21" s="127"/>
    </row>
    <row r="22" spans="1:11" ht="24">
      <c r="A22" s="126"/>
      <c r="B22" s="119">
        <v>25</v>
      </c>
      <c r="C22" s="10" t="s">
        <v>586</v>
      </c>
      <c r="D22" s="130" t="s">
        <v>586</v>
      </c>
      <c r="E22" s="130"/>
      <c r="F22" s="151"/>
      <c r="G22" s="152"/>
      <c r="H22" s="11" t="s">
        <v>281</v>
      </c>
      <c r="I22" s="14">
        <v>11.89</v>
      </c>
      <c r="J22" s="121">
        <f t="shared" ref="J22:J53" si="0">I22*B22</f>
        <v>297.25</v>
      </c>
      <c r="K22" s="127"/>
    </row>
    <row r="23" spans="1:11">
      <c r="A23" s="126"/>
      <c r="B23" s="119">
        <v>4</v>
      </c>
      <c r="C23" s="10" t="s">
        <v>722</v>
      </c>
      <c r="D23" s="130" t="s">
        <v>722</v>
      </c>
      <c r="E23" s="130" t="s">
        <v>28</v>
      </c>
      <c r="F23" s="151" t="s">
        <v>115</v>
      </c>
      <c r="G23" s="152"/>
      <c r="H23" s="11" t="s">
        <v>723</v>
      </c>
      <c r="I23" s="14">
        <v>4.9000000000000004</v>
      </c>
      <c r="J23" s="121">
        <f t="shared" si="0"/>
        <v>19.600000000000001</v>
      </c>
      <c r="K23" s="127"/>
    </row>
    <row r="24" spans="1:11" ht="24">
      <c r="A24" s="126"/>
      <c r="B24" s="119">
        <v>4</v>
      </c>
      <c r="C24" s="10" t="s">
        <v>724</v>
      </c>
      <c r="D24" s="130" t="s">
        <v>724</v>
      </c>
      <c r="E24" s="130" t="s">
        <v>725</v>
      </c>
      <c r="F24" s="151" t="s">
        <v>30</v>
      </c>
      <c r="G24" s="152"/>
      <c r="H24" s="11" t="s">
        <v>726</v>
      </c>
      <c r="I24" s="14">
        <v>6.64</v>
      </c>
      <c r="J24" s="121">
        <f t="shared" si="0"/>
        <v>26.56</v>
      </c>
      <c r="K24" s="127"/>
    </row>
    <row r="25" spans="1:11" ht="24">
      <c r="A25" s="126"/>
      <c r="B25" s="119">
        <v>4</v>
      </c>
      <c r="C25" s="10" t="s">
        <v>724</v>
      </c>
      <c r="D25" s="130" t="s">
        <v>724</v>
      </c>
      <c r="E25" s="130" t="s">
        <v>725</v>
      </c>
      <c r="F25" s="151" t="s">
        <v>31</v>
      </c>
      <c r="G25" s="152"/>
      <c r="H25" s="11" t="s">
        <v>726</v>
      </c>
      <c r="I25" s="14">
        <v>6.64</v>
      </c>
      <c r="J25" s="121">
        <f t="shared" si="0"/>
        <v>26.56</v>
      </c>
      <c r="K25" s="127"/>
    </row>
    <row r="26" spans="1:11" ht="24">
      <c r="A26" s="126"/>
      <c r="B26" s="119">
        <v>2</v>
      </c>
      <c r="C26" s="10" t="s">
        <v>727</v>
      </c>
      <c r="D26" s="130" t="s">
        <v>727</v>
      </c>
      <c r="E26" s="130" t="s">
        <v>28</v>
      </c>
      <c r="F26" s="151" t="s">
        <v>277</v>
      </c>
      <c r="G26" s="152"/>
      <c r="H26" s="11" t="s">
        <v>728</v>
      </c>
      <c r="I26" s="14">
        <v>20.63</v>
      </c>
      <c r="J26" s="121">
        <f t="shared" si="0"/>
        <v>41.26</v>
      </c>
      <c r="K26" s="127"/>
    </row>
    <row r="27" spans="1:11" ht="24">
      <c r="A27" s="126"/>
      <c r="B27" s="119">
        <v>1</v>
      </c>
      <c r="C27" s="10" t="s">
        <v>727</v>
      </c>
      <c r="D27" s="130" t="s">
        <v>727</v>
      </c>
      <c r="E27" s="130" t="s">
        <v>28</v>
      </c>
      <c r="F27" s="151" t="s">
        <v>278</v>
      </c>
      <c r="G27" s="152"/>
      <c r="H27" s="11" t="s">
        <v>728</v>
      </c>
      <c r="I27" s="14">
        <v>20.63</v>
      </c>
      <c r="J27" s="121">
        <f t="shared" si="0"/>
        <v>20.63</v>
      </c>
      <c r="K27" s="127"/>
    </row>
    <row r="28" spans="1:11" ht="24">
      <c r="A28" s="126"/>
      <c r="B28" s="119">
        <v>1</v>
      </c>
      <c r="C28" s="10" t="s">
        <v>727</v>
      </c>
      <c r="D28" s="130" t="s">
        <v>727</v>
      </c>
      <c r="E28" s="130" t="s">
        <v>30</v>
      </c>
      <c r="F28" s="151" t="s">
        <v>278</v>
      </c>
      <c r="G28" s="152"/>
      <c r="H28" s="11" t="s">
        <v>728</v>
      </c>
      <c r="I28" s="14">
        <v>20.63</v>
      </c>
      <c r="J28" s="121">
        <f t="shared" si="0"/>
        <v>20.63</v>
      </c>
      <c r="K28" s="127"/>
    </row>
    <row r="29" spans="1:11" ht="24">
      <c r="A29" s="126"/>
      <c r="B29" s="119">
        <v>20</v>
      </c>
      <c r="C29" s="10" t="s">
        <v>727</v>
      </c>
      <c r="D29" s="130" t="s">
        <v>727</v>
      </c>
      <c r="E29" s="130" t="s">
        <v>31</v>
      </c>
      <c r="F29" s="151" t="s">
        <v>279</v>
      </c>
      <c r="G29" s="152"/>
      <c r="H29" s="11" t="s">
        <v>728</v>
      </c>
      <c r="I29" s="14">
        <v>20.63</v>
      </c>
      <c r="J29" s="121">
        <f t="shared" si="0"/>
        <v>412.59999999999997</v>
      </c>
      <c r="K29" s="127"/>
    </row>
    <row r="30" spans="1:11" ht="24">
      <c r="A30" s="126"/>
      <c r="B30" s="119">
        <v>5</v>
      </c>
      <c r="C30" s="10" t="s">
        <v>727</v>
      </c>
      <c r="D30" s="130" t="s">
        <v>727</v>
      </c>
      <c r="E30" s="130" t="s">
        <v>31</v>
      </c>
      <c r="F30" s="151" t="s">
        <v>278</v>
      </c>
      <c r="G30" s="152"/>
      <c r="H30" s="11" t="s">
        <v>728</v>
      </c>
      <c r="I30" s="14">
        <v>20.63</v>
      </c>
      <c r="J30" s="121">
        <f t="shared" si="0"/>
        <v>103.14999999999999</v>
      </c>
      <c r="K30" s="127"/>
    </row>
    <row r="31" spans="1:11" ht="24">
      <c r="A31" s="126"/>
      <c r="B31" s="119">
        <v>2</v>
      </c>
      <c r="C31" s="10" t="s">
        <v>729</v>
      </c>
      <c r="D31" s="130" t="s">
        <v>729</v>
      </c>
      <c r="E31" s="130" t="s">
        <v>28</v>
      </c>
      <c r="F31" s="151" t="s">
        <v>277</v>
      </c>
      <c r="G31" s="152"/>
      <c r="H31" s="11" t="s">
        <v>730</v>
      </c>
      <c r="I31" s="14">
        <v>20.63</v>
      </c>
      <c r="J31" s="121">
        <f t="shared" si="0"/>
        <v>41.26</v>
      </c>
      <c r="K31" s="127"/>
    </row>
    <row r="32" spans="1:11" ht="24">
      <c r="A32" s="126"/>
      <c r="B32" s="119">
        <v>3</v>
      </c>
      <c r="C32" s="10" t="s">
        <v>729</v>
      </c>
      <c r="D32" s="130" t="s">
        <v>729</v>
      </c>
      <c r="E32" s="130" t="s">
        <v>30</v>
      </c>
      <c r="F32" s="151" t="s">
        <v>279</v>
      </c>
      <c r="G32" s="152"/>
      <c r="H32" s="11" t="s">
        <v>730</v>
      </c>
      <c r="I32" s="14">
        <v>20.63</v>
      </c>
      <c r="J32" s="121">
        <f t="shared" si="0"/>
        <v>61.89</v>
      </c>
      <c r="K32" s="127"/>
    </row>
    <row r="33" spans="1:11">
      <c r="A33" s="126"/>
      <c r="B33" s="119">
        <v>8</v>
      </c>
      <c r="C33" s="10" t="s">
        <v>35</v>
      </c>
      <c r="D33" s="130" t="s">
        <v>823</v>
      </c>
      <c r="E33" s="130" t="s">
        <v>40</v>
      </c>
      <c r="F33" s="151"/>
      <c r="G33" s="152"/>
      <c r="H33" s="11" t="s">
        <v>731</v>
      </c>
      <c r="I33" s="14">
        <v>8.74</v>
      </c>
      <c r="J33" s="121">
        <f t="shared" si="0"/>
        <v>69.92</v>
      </c>
      <c r="K33" s="127"/>
    </row>
    <row r="34" spans="1:11">
      <c r="A34" s="126"/>
      <c r="B34" s="119">
        <v>6</v>
      </c>
      <c r="C34" s="10" t="s">
        <v>35</v>
      </c>
      <c r="D34" s="130" t="s">
        <v>823</v>
      </c>
      <c r="E34" s="130" t="s">
        <v>41</v>
      </c>
      <c r="F34" s="151"/>
      <c r="G34" s="152"/>
      <c r="H34" s="11" t="s">
        <v>731</v>
      </c>
      <c r="I34" s="14">
        <v>8.74</v>
      </c>
      <c r="J34" s="121">
        <f t="shared" si="0"/>
        <v>52.44</v>
      </c>
      <c r="K34" s="127"/>
    </row>
    <row r="35" spans="1:11">
      <c r="A35" s="126"/>
      <c r="B35" s="119">
        <v>8</v>
      </c>
      <c r="C35" s="10" t="s">
        <v>35</v>
      </c>
      <c r="D35" s="130" t="s">
        <v>823</v>
      </c>
      <c r="E35" s="130" t="s">
        <v>42</v>
      </c>
      <c r="F35" s="151"/>
      <c r="G35" s="152"/>
      <c r="H35" s="11" t="s">
        <v>731</v>
      </c>
      <c r="I35" s="14">
        <v>8.74</v>
      </c>
      <c r="J35" s="121">
        <f t="shared" si="0"/>
        <v>69.92</v>
      </c>
      <c r="K35" s="127"/>
    </row>
    <row r="36" spans="1:11">
      <c r="A36" s="126"/>
      <c r="B36" s="119">
        <v>10</v>
      </c>
      <c r="C36" s="10" t="s">
        <v>732</v>
      </c>
      <c r="D36" s="130" t="s">
        <v>732</v>
      </c>
      <c r="E36" s="130" t="s">
        <v>30</v>
      </c>
      <c r="F36" s="151"/>
      <c r="G36" s="152"/>
      <c r="H36" s="11" t="s">
        <v>733</v>
      </c>
      <c r="I36" s="14">
        <v>6.64</v>
      </c>
      <c r="J36" s="121">
        <f t="shared" si="0"/>
        <v>66.399999999999991</v>
      </c>
      <c r="K36" s="127"/>
    </row>
    <row r="37" spans="1:11" ht="24">
      <c r="A37" s="126"/>
      <c r="B37" s="119">
        <v>1</v>
      </c>
      <c r="C37" s="10" t="s">
        <v>734</v>
      </c>
      <c r="D37" s="130" t="s">
        <v>734</v>
      </c>
      <c r="E37" s="130" t="s">
        <v>31</v>
      </c>
      <c r="F37" s="151"/>
      <c r="G37" s="152"/>
      <c r="H37" s="11" t="s">
        <v>735</v>
      </c>
      <c r="I37" s="14">
        <v>6.64</v>
      </c>
      <c r="J37" s="121">
        <f t="shared" si="0"/>
        <v>6.64</v>
      </c>
      <c r="K37" s="127"/>
    </row>
    <row r="38" spans="1:11" ht="24">
      <c r="A38" s="126"/>
      <c r="B38" s="119">
        <v>4</v>
      </c>
      <c r="C38" s="10" t="s">
        <v>736</v>
      </c>
      <c r="D38" s="130" t="s">
        <v>736</v>
      </c>
      <c r="E38" s="130" t="s">
        <v>31</v>
      </c>
      <c r="F38" s="151"/>
      <c r="G38" s="152"/>
      <c r="H38" s="11" t="s">
        <v>737</v>
      </c>
      <c r="I38" s="14">
        <v>4.9000000000000004</v>
      </c>
      <c r="J38" s="121">
        <f t="shared" si="0"/>
        <v>19.600000000000001</v>
      </c>
      <c r="K38" s="127"/>
    </row>
    <row r="39" spans="1:11" ht="24">
      <c r="A39" s="126"/>
      <c r="B39" s="119">
        <v>6</v>
      </c>
      <c r="C39" s="10" t="s">
        <v>738</v>
      </c>
      <c r="D39" s="130" t="s">
        <v>738</v>
      </c>
      <c r="E39" s="130" t="s">
        <v>28</v>
      </c>
      <c r="F39" s="151" t="s">
        <v>278</v>
      </c>
      <c r="G39" s="152"/>
      <c r="H39" s="11" t="s">
        <v>739</v>
      </c>
      <c r="I39" s="14">
        <v>20.63</v>
      </c>
      <c r="J39" s="121">
        <f t="shared" si="0"/>
        <v>123.78</v>
      </c>
      <c r="K39" s="127"/>
    </row>
    <row r="40" spans="1:11">
      <c r="A40" s="126"/>
      <c r="B40" s="119">
        <v>2</v>
      </c>
      <c r="C40" s="10" t="s">
        <v>740</v>
      </c>
      <c r="D40" s="130" t="s">
        <v>740</v>
      </c>
      <c r="E40" s="130" t="s">
        <v>32</v>
      </c>
      <c r="F40" s="151" t="s">
        <v>279</v>
      </c>
      <c r="G40" s="152"/>
      <c r="H40" s="11" t="s">
        <v>741</v>
      </c>
      <c r="I40" s="14">
        <v>22.38</v>
      </c>
      <c r="J40" s="121">
        <f t="shared" si="0"/>
        <v>44.76</v>
      </c>
      <c r="K40" s="127"/>
    </row>
    <row r="41" spans="1:11">
      <c r="A41" s="126"/>
      <c r="B41" s="119">
        <v>8</v>
      </c>
      <c r="C41" s="10" t="s">
        <v>740</v>
      </c>
      <c r="D41" s="130" t="s">
        <v>740</v>
      </c>
      <c r="E41" s="130" t="s">
        <v>32</v>
      </c>
      <c r="F41" s="151" t="s">
        <v>278</v>
      </c>
      <c r="G41" s="152"/>
      <c r="H41" s="11" t="s">
        <v>741</v>
      </c>
      <c r="I41" s="14">
        <v>22.38</v>
      </c>
      <c r="J41" s="121">
        <f t="shared" si="0"/>
        <v>179.04</v>
      </c>
      <c r="K41" s="127"/>
    </row>
    <row r="42" spans="1:11" ht="24">
      <c r="A42" s="126"/>
      <c r="B42" s="119">
        <v>2</v>
      </c>
      <c r="C42" s="10" t="s">
        <v>742</v>
      </c>
      <c r="D42" s="130" t="s">
        <v>742</v>
      </c>
      <c r="E42" s="130" t="s">
        <v>28</v>
      </c>
      <c r="F42" s="151"/>
      <c r="G42" s="152"/>
      <c r="H42" s="11" t="s">
        <v>743</v>
      </c>
      <c r="I42" s="14">
        <v>20.63</v>
      </c>
      <c r="J42" s="121">
        <f t="shared" si="0"/>
        <v>41.26</v>
      </c>
      <c r="K42" s="127"/>
    </row>
    <row r="43" spans="1:11" ht="24">
      <c r="A43" s="126"/>
      <c r="B43" s="119">
        <v>2</v>
      </c>
      <c r="C43" s="10" t="s">
        <v>742</v>
      </c>
      <c r="D43" s="130" t="s">
        <v>742</v>
      </c>
      <c r="E43" s="130" t="s">
        <v>30</v>
      </c>
      <c r="F43" s="151"/>
      <c r="G43" s="152"/>
      <c r="H43" s="11" t="s">
        <v>743</v>
      </c>
      <c r="I43" s="14">
        <v>20.63</v>
      </c>
      <c r="J43" s="121">
        <f t="shared" si="0"/>
        <v>41.26</v>
      </c>
      <c r="K43" s="127"/>
    </row>
    <row r="44" spans="1:11" ht="24">
      <c r="A44" s="126"/>
      <c r="B44" s="119">
        <v>1</v>
      </c>
      <c r="C44" s="10" t="s">
        <v>668</v>
      </c>
      <c r="D44" s="130" t="s">
        <v>668</v>
      </c>
      <c r="E44" s="130" t="s">
        <v>28</v>
      </c>
      <c r="F44" s="151" t="s">
        <v>112</v>
      </c>
      <c r="G44" s="152"/>
      <c r="H44" s="11" t="s">
        <v>744</v>
      </c>
      <c r="I44" s="14">
        <v>30.07</v>
      </c>
      <c r="J44" s="121">
        <f t="shared" si="0"/>
        <v>30.07</v>
      </c>
      <c r="K44" s="127"/>
    </row>
    <row r="45" spans="1:11" ht="24">
      <c r="A45" s="126"/>
      <c r="B45" s="119">
        <v>1</v>
      </c>
      <c r="C45" s="10" t="s">
        <v>668</v>
      </c>
      <c r="D45" s="130" t="s">
        <v>668</v>
      </c>
      <c r="E45" s="130" t="s">
        <v>28</v>
      </c>
      <c r="F45" s="151" t="s">
        <v>216</v>
      </c>
      <c r="G45" s="152"/>
      <c r="H45" s="11" t="s">
        <v>744</v>
      </c>
      <c r="I45" s="14">
        <v>30.07</v>
      </c>
      <c r="J45" s="121">
        <f t="shared" si="0"/>
        <v>30.07</v>
      </c>
      <c r="K45" s="127"/>
    </row>
    <row r="46" spans="1:11" ht="24">
      <c r="A46" s="126"/>
      <c r="B46" s="119">
        <v>2</v>
      </c>
      <c r="C46" s="10" t="s">
        <v>668</v>
      </c>
      <c r="D46" s="130" t="s">
        <v>668</v>
      </c>
      <c r="E46" s="130" t="s">
        <v>28</v>
      </c>
      <c r="F46" s="151" t="s">
        <v>276</v>
      </c>
      <c r="G46" s="152"/>
      <c r="H46" s="11" t="s">
        <v>744</v>
      </c>
      <c r="I46" s="14">
        <v>30.07</v>
      </c>
      <c r="J46" s="121">
        <f t="shared" si="0"/>
        <v>60.14</v>
      </c>
      <c r="K46" s="127"/>
    </row>
    <row r="47" spans="1:11" ht="24">
      <c r="A47" s="126"/>
      <c r="B47" s="119">
        <v>6</v>
      </c>
      <c r="C47" s="10" t="s">
        <v>745</v>
      </c>
      <c r="D47" s="130" t="s">
        <v>745</v>
      </c>
      <c r="E47" s="130" t="s">
        <v>30</v>
      </c>
      <c r="F47" s="151"/>
      <c r="G47" s="152"/>
      <c r="H47" s="11" t="s">
        <v>746</v>
      </c>
      <c r="I47" s="14">
        <v>27.63</v>
      </c>
      <c r="J47" s="121">
        <f t="shared" si="0"/>
        <v>165.78</v>
      </c>
      <c r="K47" s="127"/>
    </row>
    <row r="48" spans="1:11" ht="24">
      <c r="A48" s="126"/>
      <c r="B48" s="119">
        <v>2</v>
      </c>
      <c r="C48" s="10" t="s">
        <v>747</v>
      </c>
      <c r="D48" s="130" t="s">
        <v>747</v>
      </c>
      <c r="E48" s="130" t="s">
        <v>28</v>
      </c>
      <c r="F48" s="151" t="s">
        <v>278</v>
      </c>
      <c r="G48" s="152"/>
      <c r="H48" s="11" t="s">
        <v>748</v>
      </c>
      <c r="I48" s="14">
        <v>20.63</v>
      </c>
      <c r="J48" s="121">
        <f t="shared" si="0"/>
        <v>41.26</v>
      </c>
      <c r="K48" s="127"/>
    </row>
    <row r="49" spans="1:11" ht="24">
      <c r="A49" s="126"/>
      <c r="B49" s="119">
        <v>2</v>
      </c>
      <c r="C49" s="10" t="s">
        <v>749</v>
      </c>
      <c r="D49" s="130" t="s">
        <v>749</v>
      </c>
      <c r="E49" s="130" t="s">
        <v>30</v>
      </c>
      <c r="F49" s="151" t="s">
        <v>279</v>
      </c>
      <c r="G49" s="152"/>
      <c r="H49" s="11" t="s">
        <v>750</v>
      </c>
      <c r="I49" s="14">
        <v>20.63</v>
      </c>
      <c r="J49" s="121">
        <f t="shared" si="0"/>
        <v>41.26</v>
      </c>
      <c r="K49" s="127"/>
    </row>
    <row r="50" spans="1:11" ht="24">
      <c r="A50" s="126"/>
      <c r="B50" s="119">
        <v>15</v>
      </c>
      <c r="C50" s="10" t="s">
        <v>618</v>
      </c>
      <c r="D50" s="130" t="s">
        <v>618</v>
      </c>
      <c r="E50" s="130" t="s">
        <v>30</v>
      </c>
      <c r="F50" s="151" t="s">
        <v>620</v>
      </c>
      <c r="G50" s="152"/>
      <c r="H50" s="11" t="s">
        <v>621</v>
      </c>
      <c r="I50" s="14">
        <v>4.9000000000000004</v>
      </c>
      <c r="J50" s="121">
        <f t="shared" si="0"/>
        <v>73.5</v>
      </c>
      <c r="K50" s="127"/>
    </row>
    <row r="51" spans="1:11" ht="24">
      <c r="A51" s="126"/>
      <c r="B51" s="119">
        <v>2</v>
      </c>
      <c r="C51" s="10" t="s">
        <v>751</v>
      </c>
      <c r="D51" s="130" t="s">
        <v>751</v>
      </c>
      <c r="E51" s="130" t="s">
        <v>30</v>
      </c>
      <c r="F51" s="151" t="s">
        <v>277</v>
      </c>
      <c r="G51" s="152"/>
      <c r="H51" s="11" t="s">
        <v>752</v>
      </c>
      <c r="I51" s="14">
        <v>40.909999999999997</v>
      </c>
      <c r="J51" s="121">
        <f t="shared" si="0"/>
        <v>81.819999999999993</v>
      </c>
      <c r="K51" s="127"/>
    </row>
    <row r="52" spans="1:11" ht="24">
      <c r="A52" s="126"/>
      <c r="B52" s="119">
        <v>2</v>
      </c>
      <c r="C52" s="10" t="s">
        <v>753</v>
      </c>
      <c r="D52" s="130" t="s">
        <v>753</v>
      </c>
      <c r="E52" s="130" t="s">
        <v>30</v>
      </c>
      <c r="F52" s="151" t="s">
        <v>277</v>
      </c>
      <c r="G52" s="152"/>
      <c r="H52" s="11" t="s">
        <v>754</v>
      </c>
      <c r="I52" s="14">
        <v>26.58</v>
      </c>
      <c r="J52" s="121">
        <f t="shared" si="0"/>
        <v>53.16</v>
      </c>
      <c r="K52" s="127"/>
    </row>
    <row r="53" spans="1:11">
      <c r="A53" s="126"/>
      <c r="B53" s="119">
        <v>2</v>
      </c>
      <c r="C53" s="10" t="s">
        <v>755</v>
      </c>
      <c r="D53" s="130" t="s">
        <v>755</v>
      </c>
      <c r="E53" s="130" t="s">
        <v>28</v>
      </c>
      <c r="F53" s="151"/>
      <c r="G53" s="152"/>
      <c r="H53" s="11" t="s">
        <v>756</v>
      </c>
      <c r="I53" s="14">
        <v>10.14</v>
      </c>
      <c r="J53" s="121">
        <f t="shared" si="0"/>
        <v>20.28</v>
      </c>
      <c r="K53" s="127"/>
    </row>
    <row r="54" spans="1:11">
      <c r="A54" s="126"/>
      <c r="B54" s="119">
        <v>2</v>
      </c>
      <c r="C54" s="10" t="s">
        <v>757</v>
      </c>
      <c r="D54" s="130" t="s">
        <v>757</v>
      </c>
      <c r="E54" s="130" t="s">
        <v>28</v>
      </c>
      <c r="F54" s="151"/>
      <c r="G54" s="152"/>
      <c r="H54" s="11" t="s">
        <v>758</v>
      </c>
      <c r="I54" s="14">
        <v>10.84</v>
      </c>
      <c r="J54" s="121">
        <f t="shared" ref="J54:J85" si="1">I54*B54</f>
        <v>21.68</v>
      </c>
      <c r="K54" s="127"/>
    </row>
    <row r="55" spans="1:11" ht="24">
      <c r="A55" s="126"/>
      <c r="B55" s="119">
        <v>4</v>
      </c>
      <c r="C55" s="10" t="s">
        <v>759</v>
      </c>
      <c r="D55" s="130" t="s">
        <v>759</v>
      </c>
      <c r="E55" s="130" t="s">
        <v>30</v>
      </c>
      <c r="F55" s="151" t="s">
        <v>279</v>
      </c>
      <c r="G55" s="152"/>
      <c r="H55" s="11" t="s">
        <v>760</v>
      </c>
      <c r="I55" s="14">
        <v>20.63</v>
      </c>
      <c r="J55" s="121">
        <f t="shared" si="1"/>
        <v>82.52</v>
      </c>
      <c r="K55" s="127"/>
    </row>
    <row r="56" spans="1:11" ht="24">
      <c r="A56" s="126"/>
      <c r="B56" s="119">
        <v>8</v>
      </c>
      <c r="C56" s="10" t="s">
        <v>761</v>
      </c>
      <c r="D56" s="130" t="s">
        <v>761</v>
      </c>
      <c r="E56" s="130" t="s">
        <v>30</v>
      </c>
      <c r="F56" s="151" t="s">
        <v>278</v>
      </c>
      <c r="G56" s="152"/>
      <c r="H56" s="11" t="s">
        <v>762</v>
      </c>
      <c r="I56" s="14">
        <v>23.08</v>
      </c>
      <c r="J56" s="121">
        <f t="shared" si="1"/>
        <v>184.64</v>
      </c>
      <c r="K56" s="127"/>
    </row>
    <row r="57" spans="1:11" ht="24">
      <c r="A57" s="126"/>
      <c r="B57" s="119">
        <v>2</v>
      </c>
      <c r="C57" s="10" t="s">
        <v>763</v>
      </c>
      <c r="D57" s="130" t="s">
        <v>763</v>
      </c>
      <c r="E57" s="130" t="s">
        <v>31</v>
      </c>
      <c r="F57" s="151" t="s">
        <v>279</v>
      </c>
      <c r="G57" s="152"/>
      <c r="H57" s="11" t="s">
        <v>764</v>
      </c>
      <c r="I57" s="14">
        <v>24.13</v>
      </c>
      <c r="J57" s="121">
        <f t="shared" si="1"/>
        <v>48.26</v>
      </c>
      <c r="K57" s="127"/>
    </row>
    <row r="58" spans="1:11" ht="24">
      <c r="A58" s="126"/>
      <c r="B58" s="119">
        <v>4</v>
      </c>
      <c r="C58" s="10" t="s">
        <v>765</v>
      </c>
      <c r="D58" s="130" t="s">
        <v>824</v>
      </c>
      <c r="E58" s="130" t="s">
        <v>766</v>
      </c>
      <c r="F58" s="151"/>
      <c r="G58" s="152"/>
      <c r="H58" s="11" t="s">
        <v>831</v>
      </c>
      <c r="I58" s="14">
        <v>22.38</v>
      </c>
      <c r="J58" s="121">
        <f t="shared" si="1"/>
        <v>89.52</v>
      </c>
      <c r="K58" s="127"/>
    </row>
    <row r="59" spans="1:11">
      <c r="A59" s="126"/>
      <c r="B59" s="119">
        <v>2</v>
      </c>
      <c r="C59" s="10" t="s">
        <v>767</v>
      </c>
      <c r="D59" s="130" t="s">
        <v>825</v>
      </c>
      <c r="E59" s="130" t="s">
        <v>766</v>
      </c>
      <c r="F59" s="151"/>
      <c r="G59" s="152"/>
      <c r="H59" s="11" t="s">
        <v>768</v>
      </c>
      <c r="I59" s="14">
        <v>45.11</v>
      </c>
      <c r="J59" s="121">
        <f t="shared" si="1"/>
        <v>90.22</v>
      </c>
      <c r="K59" s="127"/>
    </row>
    <row r="60" spans="1:11" ht="24">
      <c r="A60" s="126"/>
      <c r="B60" s="119">
        <v>2</v>
      </c>
      <c r="C60" s="10" t="s">
        <v>769</v>
      </c>
      <c r="D60" s="130" t="s">
        <v>769</v>
      </c>
      <c r="E60" s="130" t="s">
        <v>28</v>
      </c>
      <c r="F60" s="151"/>
      <c r="G60" s="152"/>
      <c r="H60" s="11" t="s">
        <v>832</v>
      </c>
      <c r="I60" s="14">
        <v>4.9000000000000004</v>
      </c>
      <c r="J60" s="121">
        <f t="shared" si="1"/>
        <v>9.8000000000000007</v>
      </c>
      <c r="K60" s="127"/>
    </row>
    <row r="61" spans="1:11" ht="24">
      <c r="A61" s="126"/>
      <c r="B61" s="119">
        <v>2</v>
      </c>
      <c r="C61" s="10" t="s">
        <v>769</v>
      </c>
      <c r="D61" s="130" t="s">
        <v>769</v>
      </c>
      <c r="E61" s="130" t="s">
        <v>31</v>
      </c>
      <c r="F61" s="151"/>
      <c r="G61" s="152"/>
      <c r="H61" s="11" t="s">
        <v>832</v>
      </c>
      <c r="I61" s="14">
        <v>4.9000000000000004</v>
      </c>
      <c r="J61" s="121">
        <f t="shared" si="1"/>
        <v>9.8000000000000007</v>
      </c>
      <c r="K61" s="127"/>
    </row>
    <row r="62" spans="1:11">
      <c r="A62" s="126"/>
      <c r="B62" s="119">
        <v>58</v>
      </c>
      <c r="C62" s="10" t="s">
        <v>770</v>
      </c>
      <c r="D62" s="130" t="s">
        <v>770</v>
      </c>
      <c r="E62" s="130" t="s">
        <v>30</v>
      </c>
      <c r="F62" s="151" t="s">
        <v>115</v>
      </c>
      <c r="G62" s="152"/>
      <c r="H62" s="11" t="s">
        <v>771</v>
      </c>
      <c r="I62" s="14">
        <v>8.39</v>
      </c>
      <c r="J62" s="121">
        <f t="shared" si="1"/>
        <v>486.62</v>
      </c>
      <c r="K62" s="127"/>
    </row>
    <row r="63" spans="1:11">
      <c r="A63" s="126"/>
      <c r="B63" s="119">
        <v>12</v>
      </c>
      <c r="C63" s="10" t="s">
        <v>772</v>
      </c>
      <c r="D63" s="130" t="s">
        <v>772</v>
      </c>
      <c r="E63" s="130" t="s">
        <v>30</v>
      </c>
      <c r="F63" s="151" t="s">
        <v>279</v>
      </c>
      <c r="G63" s="152"/>
      <c r="H63" s="11" t="s">
        <v>773</v>
      </c>
      <c r="I63" s="14">
        <v>9.09</v>
      </c>
      <c r="J63" s="121">
        <f t="shared" si="1"/>
        <v>109.08</v>
      </c>
      <c r="K63" s="127"/>
    </row>
    <row r="64" spans="1:11">
      <c r="A64" s="126"/>
      <c r="B64" s="119">
        <v>6</v>
      </c>
      <c r="C64" s="10" t="s">
        <v>774</v>
      </c>
      <c r="D64" s="130" t="s">
        <v>826</v>
      </c>
      <c r="E64" s="130" t="s">
        <v>775</v>
      </c>
      <c r="F64" s="151" t="s">
        <v>279</v>
      </c>
      <c r="G64" s="152"/>
      <c r="H64" s="11" t="s">
        <v>776</v>
      </c>
      <c r="I64" s="14">
        <v>23.08</v>
      </c>
      <c r="J64" s="121">
        <f t="shared" si="1"/>
        <v>138.47999999999999</v>
      </c>
      <c r="K64" s="127"/>
    </row>
    <row r="65" spans="1:11">
      <c r="A65" s="126"/>
      <c r="B65" s="119">
        <v>2</v>
      </c>
      <c r="C65" s="10" t="s">
        <v>777</v>
      </c>
      <c r="D65" s="130" t="s">
        <v>777</v>
      </c>
      <c r="E65" s="130" t="s">
        <v>28</v>
      </c>
      <c r="F65" s="151"/>
      <c r="G65" s="152"/>
      <c r="H65" s="11" t="s">
        <v>778</v>
      </c>
      <c r="I65" s="14">
        <v>10.14</v>
      </c>
      <c r="J65" s="121">
        <f t="shared" si="1"/>
        <v>20.28</v>
      </c>
      <c r="K65" s="127"/>
    </row>
    <row r="66" spans="1:11">
      <c r="A66" s="126"/>
      <c r="B66" s="119">
        <v>2</v>
      </c>
      <c r="C66" s="10" t="s">
        <v>777</v>
      </c>
      <c r="D66" s="130" t="s">
        <v>777</v>
      </c>
      <c r="E66" s="130" t="s">
        <v>30</v>
      </c>
      <c r="F66" s="151"/>
      <c r="G66" s="152"/>
      <c r="H66" s="11" t="s">
        <v>778</v>
      </c>
      <c r="I66" s="14">
        <v>10.14</v>
      </c>
      <c r="J66" s="121">
        <f t="shared" si="1"/>
        <v>20.28</v>
      </c>
      <c r="K66" s="127"/>
    </row>
    <row r="67" spans="1:11">
      <c r="A67" s="126"/>
      <c r="B67" s="119">
        <v>4</v>
      </c>
      <c r="C67" s="10" t="s">
        <v>777</v>
      </c>
      <c r="D67" s="130" t="s">
        <v>777</v>
      </c>
      <c r="E67" s="130" t="s">
        <v>31</v>
      </c>
      <c r="F67" s="151"/>
      <c r="G67" s="152"/>
      <c r="H67" s="11" t="s">
        <v>778</v>
      </c>
      <c r="I67" s="14">
        <v>10.14</v>
      </c>
      <c r="J67" s="121">
        <f t="shared" si="1"/>
        <v>40.56</v>
      </c>
      <c r="K67" s="127"/>
    </row>
    <row r="68" spans="1:11" ht="36">
      <c r="A68" s="126"/>
      <c r="B68" s="119">
        <v>6</v>
      </c>
      <c r="C68" s="10" t="s">
        <v>779</v>
      </c>
      <c r="D68" s="130" t="s">
        <v>827</v>
      </c>
      <c r="E68" s="130" t="s">
        <v>236</v>
      </c>
      <c r="F68" s="151" t="s">
        <v>112</v>
      </c>
      <c r="G68" s="152"/>
      <c r="H68" s="11" t="s">
        <v>780</v>
      </c>
      <c r="I68" s="14">
        <v>29.37</v>
      </c>
      <c r="J68" s="121">
        <f t="shared" si="1"/>
        <v>176.22</v>
      </c>
      <c r="K68" s="127"/>
    </row>
    <row r="69" spans="1:11" ht="36">
      <c r="A69" s="126"/>
      <c r="B69" s="119">
        <v>6</v>
      </c>
      <c r="C69" s="10" t="s">
        <v>779</v>
      </c>
      <c r="D69" s="130" t="s">
        <v>827</v>
      </c>
      <c r="E69" s="130" t="s">
        <v>236</v>
      </c>
      <c r="F69" s="151" t="s">
        <v>274</v>
      </c>
      <c r="G69" s="152"/>
      <c r="H69" s="11" t="s">
        <v>780</v>
      </c>
      <c r="I69" s="14">
        <v>29.37</v>
      </c>
      <c r="J69" s="121">
        <f t="shared" si="1"/>
        <v>176.22</v>
      </c>
      <c r="K69" s="127"/>
    </row>
    <row r="70" spans="1:11" ht="36">
      <c r="A70" s="126"/>
      <c r="B70" s="119">
        <v>1</v>
      </c>
      <c r="C70" s="10" t="s">
        <v>779</v>
      </c>
      <c r="D70" s="130" t="s">
        <v>827</v>
      </c>
      <c r="E70" s="130" t="s">
        <v>237</v>
      </c>
      <c r="F70" s="151" t="s">
        <v>112</v>
      </c>
      <c r="G70" s="152"/>
      <c r="H70" s="11" t="s">
        <v>780</v>
      </c>
      <c r="I70" s="14">
        <v>29.37</v>
      </c>
      <c r="J70" s="121">
        <f t="shared" si="1"/>
        <v>29.37</v>
      </c>
      <c r="K70" s="127"/>
    </row>
    <row r="71" spans="1:11" ht="36">
      <c r="A71" s="126"/>
      <c r="B71" s="119">
        <v>1</v>
      </c>
      <c r="C71" s="10" t="s">
        <v>779</v>
      </c>
      <c r="D71" s="130" t="s">
        <v>827</v>
      </c>
      <c r="E71" s="130" t="s">
        <v>237</v>
      </c>
      <c r="F71" s="151" t="s">
        <v>218</v>
      </c>
      <c r="G71" s="152"/>
      <c r="H71" s="11" t="s">
        <v>780</v>
      </c>
      <c r="I71" s="14">
        <v>29.37</v>
      </c>
      <c r="J71" s="121">
        <f t="shared" si="1"/>
        <v>29.37</v>
      </c>
      <c r="K71" s="127"/>
    </row>
    <row r="72" spans="1:11" ht="36">
      <c r="A72" s="126"/>
      <c r="B72" s="119">
        <v>1</v>
      </c>
      <c r="C72" s="10" t="s">
        <v>779</v>
      </c>
      <c r="D72" s="130" t="s">
        <v>827</v>
      </c>
      <c r="E72" s="130" t="s">
        <v>237</v>
      </c>
      <c r="F72" s="151" t="s">
        <v>274</v>
      </c>
      <c r="G72" s="152"/>
      <c r="H72" s="11" t="s">
        <v>780</v>
      </c>
      <c r="I72" s="14">
        <v>29.37</v>
      </c>
      <c r="J72" s="121">
        <f t="shared" si="1"/>
        <v>29.37</v>
      </c>
      <c r="K72" s="127"/>
    </row>
    <row r="73" spans="1:11" ht="24">
      <c r="A73" s="126"/>
      <c r="B73" s="119">
        <v>2</v>
      </c>
      <c r="C73" s="10" t="s">
        <v>781</v>
      </c>
      <c r="D73" s="130" t="s">
        <v>781</v>
      </c>
      <c r="E73" s="130" t="s">
        <v>30</v>
      </c>
      <c r="F73" s="151" t="s">
        <v>279</v>
      </c>
      <c r="G73" s="152"/>
      <c r="H73" s="11" t="s">
        <v>782</v>
      </c>
      <c r="I73" s="14">
        <v>10.14</v>
      </c>
      <c r="J73" s="121">
        <f t="shared" si="1"/>
        <v>20.28</v>
      </c>
      <c r="K73" s="127"/>
    </row>
    <row r="74" spans="1:11" ht="24">
      <c r="A74" s="126"/>
      <c r="B74" s="119">
        <v>8</v>
      </c>
      <c r="C74" s="10" t="s">
        <v>783</v>
      </c>
      <c r="D74" s="130" t="s">
        <v>783</v>
      </c>
      <c r="E74" s="130" t="s">
        <v>28</v>
      </c>
      <c r="F74" s="151" t="s">
        <v>279</v>
      </c>
      <c r="G74" s="152"/>
      <c r="H74" s="11" t="s">
        <v>784</v>
      </c>
      <c r="I74" s="14">
        <v>20.63</v>
      </c>
      <c r="J74" s="121">
        <f t="shared" si="1"/>
        <v>165.04</v>
      </c>
      <c r="K74" s="127"/>
    </row>
    <row r="75" spans="1:11" ht="24">
      <c r="A75" s="126"/>
      <c r="B75" s="119">
        <v>8</v>
      </c>
      <c r="C75" s="10" t="s">
        <v>783</v>
      </c>
      <c r="D75" s="130" t="s">
        <v>783</v>
      </c>
      <c r="E75" s="130" t="s">
        <v>30</v>
      </c>
      <c r="F75" s="151" t="s">
        <v>279</v>
      </c>
      <c r="G75" s="152"/>
      <c r="H75" s="11" t="s">
        <v>784</v>
      </c>
      <c r="I75" s="14">
        <v>20.63</v>
      </c>
      <c r="J75" s="121">
        <f t="shared" si="1"/>
        <v>165.04</v>
      </c>
      <c r="K75" s="127"/>
    </row>
    <row r="76" spans="1:11" ht="24">
      <c r="A76" s="126"/>
      <c r="B76" s="119">
        <v>8</v>
      </c>
      <c r="C76" s="10" t="s">
        <v>783</v>
      </c>
      <c r="D76" s="130" t="s">
        <v>783</v>
      </c>
      <c r="E76" s="130" t="s">
        <v>31</v>
      </c>
      <c r="F76" s="151" t="s">
        <v>279</v>
      </c>
      <c r="G76" s="152"/>
      <c r="H76" s="11" t="s">
        <v>784</v>
      </c>
      <c r="I76" s="14">
        <v>20.63</v>
      </c>
      <c r="J76" s="121">
        <f t="shared" si="1"/>
        <v>165.04</v>
      </c>
      <c r="K76" s="127"/>
    </row>
    <row r="77" spans="1:11">
      <c r="A77" s="126"/>
      <c r="B77" s="119">
        <v>2</v>
      </c>
      <c r="C77" s="10" t="s">
        <v>785</v>
      </c>
      <c r="D77" s="130" t="s">
        <v>785</v>
      </c>
      <c r="E77" s="130" t="s">
        <v>28</v>
      </c>
      <c r="F77" s="151" t="s">
        <v>279</v>
      </c>
      <c r="G77" s="152"/>
      <c r="H77" s="11" t="s">
        <v>786</v>
      </c>
      <c r="I77" s="14">
        <v>20.63</v>
      </c>
      <c r="J77" s="121">
        <f t="shared" si="1"/>
        <v>41.26</v>
      </c>
      <c r="K77" s="127"/>
    </row>
    <row r="78" spans="1:11" ht="24">
      <c r="A78" s="126"/>
      <c r="B78" s="119">
        <v>2</v>
      </c>
      <c r="C78" s="10" t="s">
        <v>787</v>
      </c>
      <c r="D78" s="130" t="s">
        <v>787</v>
      </c>
      <c r="E78" s="130" t="s">
        <v>279</v>
      </c>
      <c r="F78" s="151" t="s">
        <v>275</v>
      </c>
      <c r="G78" s="152"/>
      <c r="H78" s="11" t="s">
        <v>788</v>
      </c>
      <c r="I78" s="14">
        <v>15.39</v>
      </c>
      <c r="J78" s="121">
        <f t="shared" si="1"/>
        <v>30.78</v>
      </c>
      <c r="K78" s="127"/>
    </row>
    <row r="79" spans="1:11" ht="24">
      <c r="A79" s="126"/>
      <c r="B79" s="119">
        <v>5</v>
      </c>
      <c r="C79" s="10" t="s">
        <v>655</v>
      </c>
      <c r="D79" s="130" t="s">
        <v>655</v>
      </c>
      <c r="E79" s="130" t="s">
        <v>31</v>
      </c>
      <c r="F79" s="151"/>
      <c r="G79" s="152"/>
      <c r="H79" s="11" t="s">
        <v>658</v>
      </c>
      <c r="I79" s="14">
        <v>53.85</v>
      </c>
      <c r="J79" s="121">
        <f t="shared" si="1"/>
        <v>269.25</v>
      </c>
      <c r="K79" s="127"/>
    </row>
    <row r="80" spans="1:11">
      <c r="A80" s="126"/>
      <c r="B80" s="119">
        <v>1</v>
      </c>
      <c r="C80" s="10" t="s">
        <v>789</v>
      </c>
      <c r="D80" s="130" t="s">
        <v>789</v>
      </c>
      <c r="E80" s="130" t="s">
        <v>30</v>
      </c>
      <c r="F80" s="151" t="s">
        <v>279</v>
      </c>
      <c r="G80" s="152"/>
      <c r="H80" s="11" t="s">
        <v>790</v>
      </c>
      <c r="I80" s="14">
        <v>69.59</v>
      </c>
      <c r="J80" s="121">
        <f t="shared" si="1"/>
        <v>69.59</v>
      </c>
      <c r="K80" s="127"/>
    </row>
    <row r="81" spans="1:11">
      <c r="A81" s="126"/>
      <c r="B81" s="119">
        <v>1</v>
      </c>
      <c r="C81" s="10" t="s">
        <v>789</v>
      </c>
      <c r="D81" s="130" t="s">
        <v>789</v>
      </c>
      <c r="E81" s="130" t="s">
        <v>30</v>
      </c>
      <c r="F81" s="151" t="s">
        <v>278</v>
      </c>
      <c r="G81" s="152"/>
      <c r="H81" s="11" t="s">
        <v>790</v>
      </c>
      <c r="I81" s="14">
        <v>69.59</v>
      </c>
      <c r="J81" s="121">
        <f t="shared" si="1"/>
        <v>69.59</v>
      </c>
      <c r="K81" s="127"/>
    </row>
    <row r="82" spans="1:11">
      <c r="A82" s="126"/>
      <c r="B82" s="119">
        <v>6</v>
      </c>
      <c r="C82" s="10" t="s">
        <v>789</v>
      </c>
      <c r="D82" s="130" t="s">
        <v>789</v>
      </c>
      <c r="E82" s="130" t="s">
        <v>31</v>
      </c>
      <c r="F82" s="151" t="s">
        <v>279</v>
      </c>
      <c r="G82" s="152"/>
      <c r="H82" s="11" t="s">
        <v>790</v>
      </c>
      <c r="I82" s="14">
        <v>69.59</v>
      </c>
      <c r="J82" s="121">
        <f t="shared" si="1"/>
        <v>417.54</v>
      </c>
      <c r="K82" s="127"/>
    </row>
    <row r="83" spans="1:11">
      <c r="A83" s="126"/>
      <c r="B83" s="119">
        <v>1</v>
      </c>
      <c r="C83" s="10" t="s">
        <v>789</v>
      </c>
      <c r="D83" s="130" t="s">
        <v>789</v>
      </c>
      <c r="E83" s="130" t="s">
        <v>31</v>
      </c>
      <c r="F83" s="151" t="s">
        <v>278</v>
      </c>
      <c r="G83" s="152"/>
      <c r="H83" s="11" t="s">
        <v>790</v>
      </c>
      <c r="I83" s="14">
        <v>69.59</v>
      </c>
      <c r="J83" s="121">
        <f t="shared" si="1"/>
        <v>69.59</v>
      </c>
      <c r="K83" s="127"/>
    </row>
    <row r="84" spans="1:11">
      <c r="A84" s="126"/>
      <c r="B84" s="119">
        <v>2</v>
      </c>
      <c r="C84" s="10" t="s">
        <v>791</v>
      </c>
      <c r="D84" s="130" t="s">
        <v>791</v>
      </c>
      <c r="E84" s="130" t="s">
        <v>31</v>
      </c>
      <c r="F84" s="151"/>
      <c r="G84" s="152"/>
      <c r="H84" s="11" t="s">
        <v>792</v>
      </c>
      <c r="I84" s="14">
        <v>9.09</v>
      </c>
      <c r="J84" s="121">
        <f t="shared" si="1"/>
        <v>18.18</v>
      </c>
      <c r="K84" s="127"/>
    </row>
    <row r="85" spans="1:11" ht="24">
      <c r="A85" s="126"/>
      <c r="B85" s="119">
        <v>2</v>
      </c>
      <c r="C85" s="10" t="s">
        <v>793</v>
      </c>
      <c r="D85" s="130" t="s">
        <v>793</v>
      </c>
      <c r="E85" s="130" t="s">
        <v>31</v>
      </c>
      <c r="F85" s="151" t="s">
        <v>279</v>
      </c>
      <c r="G85" s="152"/>
      <c r="H85" s="11" t="s">
        <v>794</v>
      </c>
      <c r="I85" s="14">
        <v>20.63</v>
      </c>
      <c r="J85" s="121">
        <f t="shared" si="1"/>
        <v>41.26</v>
      </c>
      <c r="K85" s="127"/>
    </row>
    <row r="86" spans="1:11" ht="24">
      <c r="A86" s="126"/>
      <c r="B86" s="119">
        <v>2</v>
      </c>
      <c r="C86" s="10" t="s">
        <v>795</v>
      </c>
      <c r="D86" s="130" t="s">
        <v>828</v>
      </c>
      <c r="E86" s="130" t="s">
        <v>766</v>
      </c>
      <c r="F86" s="151" t="s">
        <v>279</v>
      </c>
      <c r="G86" s="152"/>
      <c r="H86" s="11" t="s">
        <v>796</v>
      </c>
      <c r="I86" s="14">
        <v>101.06</v>
      </c>
      <c r="J86" s="121">
        <f t="shared" ref="J86:J99" si="2">I86*B86</f>
        <v>202.12</v>
      </c>
      <c r="K86" s="127"/>
    </row>
    <row r="87" spans="1:11">
      <c r="A87" s="126"/>
      <c r="B87" s="119">
        <v>30</v>
      </c>
      <c r="C87" s="10" t="s">
        <v>650</v>
      </c>
      <c r="D87" s="130" t="s">
        <v>650</v>
      </c>
      <c r="E87" s="130" t="s">
        <v>641</v>
      </c>
      <c r="F87" s="151"/>
      <c r="G87" s="152"/>
      <c r="H87" s="11" t="s">
        <v>652</v>
      </c>
      <c r="I87" s="14">
        <v>4.9000000000000004</v>
      </c>
      <c r="J87" s="121">
        <f t="shared" si="2"/>
        <v>147</v>
      </c>
      <c r="K87" s="127"/>
    </row>
    <row r="88" spans="1:11" ht="24">
      <c r="A88" s="126"/>
      <c r="B88" s="119">
        <v>2</v>
      </c>
      <c r="C88" s="10" t="s">
        <v>797</v>
      </c>
      <c r="D88" s="130" t="s">
        <v>829</v>
      </c>
      <c r="E88" s="130" t="s">
        <v>72</v>
      </c>
      <c r="F88" s="151"/>
      <c r="G88" s="152"/>
      <c r="H88" s="11" t="s">
        <v>798</v>
      </c>
      <c r="I88" s="14">
        <v>34.619999999999997</v>
      </c>
      <c r="J88" s="121">
        <f t="shared" si="2"/>
        <v>69.239999999999995</v>
      </c>
      <c r="K88" s="127"/>
    </row>
    <row r="89" spans="1:11" ht="24">
      <c r="A89" s="126"/>
      <c r="B89" s="119">
        <v>2</v>
      </c>
      <c r="C89" s="10" t="s">
        <v>799</v>
      </c>
      <c r="D89" s="130" t="s">
        <v>799</v>
      </c>
      <c r="E89" s="130" t="s">
        <v>30</v>
      </c>
      <c r="F89" s="151"/>
      <c r="G89" s="152"/>
      <c r="H89" s="11" t="s">
        <v>800</v>
      </c>
      <c r="I89" s="14">
        <v>61.9</v>
      </c>
      <c r="J89" s="121">
        <f t="shared" si="2"/>
        <v>123.8</v>
      </c>
      <c r="K89" s="127"/>
    </row>
    <row r="90" spans="1:11" ht="24">
      <c r="A90" s="126"/>
      <c r="B90" s="119">
        <v>2</v>
      </c>
      <c r="C90" s="10" t="s">
        <v>801</v>
      </c>
      <c r="D90" s="130" t="s">
        <v>801</v>
      </c>
      <c r="E90" s="130" t="s">
        <v>31</v>
      </c>
      <c r="F90" s="151"/>
      <c r="G90" s="152"/>
      <c r="H90" s="11" t="s">
        <v>802</v>
      </c>
      <c r="I90" s="14">
        <v>34.619999999999997</v>
      </c>
      <c r="J90" s="121">
        <f t="shared" si="2"/>
        <v>69.239999999999995</v>
      </c>
      <c r="K90" s="127"/>
    </row>
    <row r="91" spans="1:11" ht="24">
      <c r="A91" s="126"/>
      <c r="B91" s="119">
        <v>2</v>
      </c>
      <c r="C91" s="10" t="s">
        <v>803</v>
      </c>
      <c r="D91" s="130" t="s">
        <v>803</v>
      </c>
      <c r="E91" s="130" t="s">
        <v>32</v>
      </c>
      <c r="F91" s="151"/>
      <c r="G91" s="152"/>
      <c r="H91" s="11" t="s">
        <v>804</v>
      </c>
      <c r="I91" s="14">
        <v>65.39</v>
      </c>
      <c r="J91" s="121">
        <f t="shared" si="2"/>
        <v>130.78</v>
      </c>
      <c r="K91" s="127"/>
    </row>
    <row r="92" spans="1:11" ht="24">
      <c r="A92" s="126"/>
      <c r="B92" s="119">
        <v>2</v>
      </c>
      <c r="C92" s="10" t="s">
        <v>805</v>
      </c>
      <c r="D92" s="130" t="s">
        <v>805</v>
      </c>
      <c r="E92" s="130" t="s">
        <v>95</v>
      </c>
      <c r="F92" s="151"/>
      <c r="G92" s="152"/>
      <c r="H92" s="11" t="s">
        <v>806</v>
      </c>
      <c r="I92" s="14">
        <v>40.909999999999997</v>
      </c>
      <c r="J92" s="121">
        <f t="shared" si="2"/>
        <v>81.819999999999993</v>
      </c>
      <c r="K92" s="127"/>
    </row>
    <row r="93" spans="1:11">
      <c r="A93" s="126"/>
      <c r="B93" s="119">
        <v>1</v>
      </c>
      <c r="C93" s="10" t="s">
        <v>807</v>
      </c>
      <c r="D93" s="130" t="s">
        <v>807</v>
      </c>
      <c r="E93" s="130" t="s">
        <v>30</v>
      </c>
      <c r="F93" s="151" t="s">
        <v>808</v>
      </c>
      <c r="G93" s="152"/>
      <c r="H93" s="11" t="s">
        <v>809</v>
      </c>
      <c r="I93" s="14">
        <v>53.85</v>
      </c>
      <c r="J93" s="121">
        <f t="shared" si="2"/>
        <v>53.85</v>
      </c>
      <c r="K93" s="127"/>
    </row>
    <row r="94" spans="1:11" ht="24">
      <c r="A94" s="126"/>
      <c r="B94" s="119">
        <v>2</v>
      </c>
      <c r="C94" s="10" t="s">
        <v>810</v>
      </c>
      <c r="D94" s="130" t="s">
        <v>810</v>
      </c>
      <c r="E94" s="130" t="s">
        <v>31</v>
      </c>
      <c r="F94" s="151" t="s">
        <v>115</v>
      </c>
      <c r="G94" s="152"/>
      <c r="H94" s="11" t="s">
        <v>811</v>
      </c>
      <c r="I94" s="14">
        <v>27.28</v>
      </c>
      <c r="J94" s="121">
        <f t="shared" si="2"/>
        <v>54.56</v>
      </c>
      <c r="K94" s="127"/>
    </row>
    <row r="95" spans="1:11" ht="24">
      <c r="A95" s="126"/>
      <c r="B95" s="119">
        <v>2</v>
      </c>
      <c r="C95" s="10" t="s">
        <v>812</v>
      </c>
      <c r="D95" s="130" t="s">
        <v>812</v>
      </c>
      <c r="E95" s="130"/>
      <c r="F95" s="151"/>
      <c r="G95" s="152"/>
      <c r="H95" s="11" t="s">
        <v>813</v>
      </c>
      <c r="I95" s="14">
        <v>21.33</v>
      </c>
      <c r="J95" s="121">
        <f t="shared" si="2"/>
        <v>42.66</v>
      </c>
      <c r="K95" s="127"/>
    </row>
    <row r="96" spans="1:11" ht="24">
      <c r="A96" s="126"/>
      <c r="B96" s="119">
        <v>4</v>
      </c>
      <c r="C96" s="10" t="s">
        <v>814</v>
      </c>
      <c r="D96" s="130" t="s">
        <v>814</v>
      </c>
      <c r="E96" s="130"/>
      <c r="F96" s="151"/>
      <c r="G96" s="152"/>
      <c r="H96" s="11" t="s">
        <v>815</v>
      </c>
      <c r="I96" s="14">
        <v>20.98</v>
      </c>
      <c r="J96" s="121">
        <f t="shared" si="2"/>
        <v>83.92</v>
      </c>
      <c r="K96" s="127"/>
    </row>
    <row r="97" spans="1:11" ht="24">
      <c r="A97" s="126"/>
      <c r="B97" s="119">
        <v>1</v>
      </c>
      <c r="C97" s="10" t="s">
        <v>816</v>
      </c>
      <c r="D97" s="130" t="s">
        <v>816</v>
      </c>
      <c r="E97" s="130" t="s">
        <v>112</v>
      </c>
      <c r="F97" s="151"/>
      <c r="G97" s="152"/>
      <c r="H97" s="11" t="s">
        <v>817</v>
      </c>
      <c r="I97" s="14">
        <v>83.93</v>
      </c>
      <c r="J97" s="121">
        <f t="shared" si="2"/>
        <v>83.93</v>
      </c>
      <c r="K97" s="127"/>
    </row>
    <row r="98" spans="1:11" ht="24">
      <c r="A98" s="126"/>
      <c r="B98" s="119">
        <v>1</v>
      </c>
      <c r="C98" s="10" t="s">
        <v>818</v>
      </c>
      <c r="D98" s="130" t="s">
        <v>818</v>
      </c>
      <c r="E98" s="130" t="s">
        <v>819</v>
      </c>
      <c r="F98" s="151"/>
      <c r="G98" s="152"/>
      <c r="H98" s="11" t="s">
        <v>820</v>
      </c>
      <c r="I98" s="14">
        <v>22.38</v>
      </c>
      <c r="J98" s="121">
        <f t="shared" si="2"/>
        <v>22.38</v>
      </c>
      <c r="K98" s="127"/>
    </row>
    <row r="99" spans="1:11" ht="24">
      <c r="A99" s="126"/>
      <c r="B99" s="120">
        <v>1</v>
      </c>
      <c r="C99" s="12" t="s">
        <v>821</v>
      </c>
      <c r="D99" s="131" t="s">
        <v>821</v>
      </c>
      <c r="E99" s="131" t="s">
        <v>279</v>
      </c>
      <c r="F99" s="161"/>
      <c r="G99" s="162"/>
      <c r="H99" s="13" t="s">
        <v>822</v>
      </c>
      <c r="I99" s="15">
        <v>25.88</v>
      </c>
      <c r="J99" s="122">
        <f t="shared" si="2"/>
        <v>25.88</v>
      </c>
      <c r="K99" s="127"/>
    </row>
    <row r="100" spans="1:11" ht="13.5" thickBot="1">
      <c r="A100" s="126"/>
      <c r="B100" s="138"/>
      <c r="C100" s="138"/>
      <c r="D100" s="138"/>
      <c r="E100" s="138"/>
      <c r="F100" s="138"/>
      <c r="G100" s="138"/>
      <c r="H100" s="138"/>
      <c r="I100" s="139" t="s">
        <v>261</v>
      </c>
      <c r="J100" s="140">
        <f>SUM(J22:J99)</f>
        <v>6909.6600000000017</v>
      </c>
      <c r="K100" s="127"/>
    </row>
    <row r="101" spans="1:11">
      <c r="A101" s="126"/>
      <c r="B101" s="138"/>
      <c r="C101" s="149" t="s">
        <v>835</v>
      </c>
      <c r="D101" s="148"/>
      <c r="E101" s="148"/>
      <c r="F101" s="147"/>
      <c r="G101" s="146"/>
      <c r="H101" s="138"/>
      <c r="I101" s="139" t="s">
        <v>836</v>
      </c>
      <c r="J101" s="140">
        <f>J100*-0.4</f>
        <v>-2763.8640000000009</v>
      </c>
      <c r="K101" s="127"/>
    </row>
    <row r="102" spans="1:11" ht="13.5" outlineLevel="1" thickBot="1">
      <c r="A102" s="126"/>
      <c r="B102" s="138"/>
      <c r="C102" s="145" t="s">
        <v>837</v>
      </c>
      <c r="D102" s="144">
        <v>44671</v>
      </c>
      <c r="E102" s="144">
        <f>J14+90</f>
        <v>45397</v>
      </c>
      <c r="F102" s="143"/>
      <c r="G102" s="142"/>
      <c r="H102" s="138"/>
      <c r="I102" s="139" t="s">
        <v>838</v>
      </c>
      <c r="J102" s="140">
        <v>0</v>
      </c>
      <c r="K102" s="127"/>
    </row>
    <row r="103" spans="1:11">
      <c r="A103" s="126"/>
      <c r="B103" s="138"/>
      <c r="C103" s="138"/>
      <c r="D103" s="138"/>
      <c r="E103" s="138"/>
      <c r="F103" s="138"/>
      <c r="G103" s="138"/>
      <c r="H103" s="138"/>
      <c r="I103" s="139" t="s">
        <v>263</v>
      </c>
      <c r="J103" s="140">
        <f>SUM(J100:J102)</f>
        <v>4145.7960000000003</v>
      </c>
      <c r="K103" s="127"/>
    </row>
    <row r="104" spans="1:11">
      <c r="A104" s="6"/>
      <c r="B104" s="7"/>
      <c r="C104" s="7"/>
      <c r="D104" s="7"/>
      <c r="E104" s="7"/>
      <c r="F104" s="7"/>
      <c r="G104" s="7"/>
      <c r="H104" s="7" t="s">
        <v>839</v>
      </c>
      <c r="I104" s="7"/>
      <c r="J104" s="7"/>
      <c r="K104" s="8"/>
    </row>
    <row r="106" spans="1:11">
      <c r="H106" s="1" t="s">
        <v>833</v>
      </c>
      <c r="I106" s="103">
        <f>'Tax Invoice'!E14</f>
        <v>1</v>
      </c>
    </row>
    <row r="107" spans="1:11">
      <c r="H107" s="1" t="s">
        <v>711</v>
      </c>
      <c r="I107" s="103">
        <v>36.520000000000003</v>
      </c>
    </row>
    <row r="108" spans="1:11">
      <c r="H108" s="1" t="s">
        <v>714</v>
      </c>
      <c r="I108" s="103">
        <f>I110/I107</f>
        <v>189.20208105147867</v>
      </c>
    </row>
    <row r="109" spans="1:11">
      <c r="H109" s="1" t="s">
        <v>715</v>
      </c>
      <c r="I109" s="103">
        <f>I111/I107</f>
        <v>113.52124863088719</v>
      </c>
    </row>
    <row r="110" spans="1:11">
      <c r="H110" s="1" t="s">
        <v>712</v>
      </c>
      <c r="I110" s="103">
        <f>J100*I106</f>
        <v>6909.6600000000017</v>
      </c>
    </row>
    <row r="111" spans="1:11">
      <c r="H111" s="1" t="s">
        <v>713</v>
      </c>
      <c r="I111" s="103">
        <f>J103*I106</f>
        <v>4145.7960000000003</v>
      </c>
    </row>
  </sheetData>
  <mergeCells count="82">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5:G25"/>
    <mergeCell ref="F26:G26"/>
    <mergeCell ref="F27:G27"/>
    <mergeCell ref="F28:G28"/>
    <mergeCell ref="F29:G29"/>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390</v>
      </c>
      <c r="O1" t="s">
        <v>149</v>
      </c>
      <c r="T1" t="s">
        <v>261</v>
      </c>
      <c r="U1">
        <v>6909.6600000000017</v>
      </c>
    </row>
    <row r="2" spans="1:21" ht="15.75">
      <c r="A2" s="126"/>
      <c r="B2" s="136" t="s">
        <v>139</v>
      </c>
      <c r="C2" s="132"/>
      <c r="D2" s="132"/>
      <c r="E2" s="132"/>
      <c r="F2" s="132"/>
      <c r="G2" s="132"/>
      <c r="H2" s="132"/>
      <c r="I2" s="137" t="s">
        <v>145</v>
      </c>
      <c r="J2" s="127"/>
      <c r="T2" t="s">
        <v>190</v>
      </c>
      <c r="U2">
        <v>699.4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7609.0600000000013</v>
      </c>
    </row>
    <row r="5" spans="1:21">
      <c r="A5" s="126"/>
      <c r="B5" s="133" t="s">
        <v>142</v>
      </c>
      <c r="C5" s="132"/>
      <c r="D5" s="132"/>
      <c r="E5" s="132"/>
      <c r="F5" s="132"/>
      <c r="G5" s="132"/>
      <c r="H5" s="132"/>
      <c r="I5" s="132"/>
      <c r="J5" s="127"/>
      <c r="S5" t="s">
        <v>830</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3"/>
      <c r="J10" s="127"/>
    </row>
    <row r="11" spans="1:21">
      <c r="A11" s="126"/>
      <c r="B11" s="126" t="s">
        <v>717</v>
      </c>
      <c r="C11" s="132"/>
      <c r="D11" s="132"/>
      <c r="E11" s="127"/>
      <c r="F11" s="128"/>
      <c r="G11" s="128" t="s">
        <v>717</v>
      </c>
      <c r="H11" s="132"/>
      <c r="I11" s="154"/>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5">
        <v>45306</v>
      </c>
      <c r="J14" s="127"/>
    </row>
    <row r="15" spans="1:21">
      <c r="A15" s="126"/>
      <c r="B15" s="6" t="s">
        <v>11</v>
      </c>
      <c r="C15" s="7"/>
      <c r="D15" s="7"/>
      <c r="E15" s="8"/>
      <c r="F15" s="128"/>
      <c r="G15" s="9" t="s">
        <v>11</v>
      </c>
      <c r="H15" s="132"/>
      <c r="I15" s="156"/>
      <c r="J15" s="127"/>
    </row>
    <row r="16" spans="1:21">
      <c r="A16" s="126"/>
      <c r="B16" s="132"/>
      <c r="C16" s="132"/>
      <c r="D16" s="132"/>
      <c r="E16" s="132"/>
      <c r="F16" s="132"/>
      <c r="G16" s="132"/>
      <c r="H16" s="135" t="s">
        <v>147</v>
      </c>
      <c r="I16" s="141">
        <v>41386</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45306</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168">
      <c r="A22" s="126"/>
      <c r="B22" s="119">
        <v>25</v>
      </c>
      <c r="C22" s="10" t="s">
        <v>586</v>
      </c>
      <c r="D22" s="130"/>
      <c r="E22" s="151"/>
      <c r="F22" s="152"/>
      <c r="G22" s="11" t="s">
        <v>281</v>
      </c>
      <c r="H22" s="14">
        <v>11.89</v>
      </c>
      <c r="I22" s="121">
        <f t="shared" ref="I22:I53" si="0">H22*B22</f>
        <v>297.25</v>
      </c>
      <c r="J22" s="127"/>
    </row>
    <row r="23" spans="1:16" ht="84">
      <c r="A23" s="126"/>
      <c r="B23" s="119">
        <v>4</v>
      </c>
      <c r="C23" s="10" t="s">
        <v>722</v>
      </c>
      <c r="D23" s="130" t="s">
        <v>28</v>
      </c>
      <c r="E23" s="151" t="s">
        <v>115</v>
      </c>
      <c r="F23" s="152"/>
      <c r="G23" s="11" t="s">
        <v>723</v>
      </c>
      <c r="H23" s="14">
        <v>4.9000000000000004</v>
      </c>
      <c r="I23" s="121">
        <f t="shared" si="0"/>
        <v>19.600000000000001</v>
      </c>
      <c r="J23" s="127"/>
    </row>
    <row r="24" spans="1:16" ht="132">
      <c r="A24" s="126"/>
      <c r="B24" s="119">
        <v>4</v>
      </c>
      <c r="C24" s="10" t="s">
        <v>724</v>
      </c>
      <c r="D24" s="130" t="s">
        <v>725</v>
      </c>
      <c r="E24" s="151" t="s">
        <v>30</v>
      </c>
      <c r="F24" s="152"/>
      <c r="G24" s="11" t="s">
        <v>726</v>
      </c>
      <c r="H24" s="14">
        <v>6.64</v>
      </c>
      <c r="I24" s="121">
        <f t="shared" si="0"/>
        <v>26.56</v>
      </c>
      <c r="J24" s="127"/>
    </row>
    <row r="25" spans="1:16" ht="132">
      <c r="A25" s="126"/>
      <c r="B25" s="119">
        <v>4</v>
      </c>
      <c r="C25" s="10" t="s">
        <v>724</v>
      </c>
      <c r="D25" s="130" t="s">
        <v>725</v>
      </c>
      <c r="E25" s="151" t="s">
        <v>31</v>
      </c>
      <c r="F25" s="152"/>
      <c r="G25" s="11" t="s">
        <v>726</v>
      </c>
      <c r="H25" s="14">
        <v>6.64</v>
      </c>
      <c r="I25" s="121">
        <f t="shared" si="0"/>
        <v>26.56</v>
      </c>
      <c r="J25" s="127"/>
    </row>
    <row r="26" spans="1:16" ht="132">
      <c r="A26" s="126"/>
      <c r="B26" s="119">
        <v>2</v>
      </c>
      <c r="C26" s="10" t="s">
        <v>727</v>
      </c>
      <c r="D26" s="130" t="s">
        <v>28</v>
      </c>
      <c r="E26" s="151" t="s">
        <v>277</v>
      </c>
      <c r="F26" s="152"/>
      <c r="G26" s="11" t="s">
        <v>728</v>
      </c>
      <c r="H26" s="14">
        <v>20.63</v>
      </c>
      <c r="I26" s="121">
        <f t="shared" si="0"/>
        <v>41.26</v>
      </c>
      <c r="J26" s="127"/>
    </row>
    <row r="27" spans="1:16" ht="132">
      <c r="A27" s="126"/>
      <c r="B27" s="119">
        <v>1</v>
      </c>
      <c r="C27" s="10" t="s">
        <v>727</v>
      </c>
      <c r="D27" s="130" t="s">
        <v>28</v>
      </c>
      <c r="E27" s="151" t="s">
        <v>278</v>
      </c>
      <c r="F27" s="152"/>
      <c r="G27" s="11" t="s">
        <v>728</v>
      </c>
      <c r="H27" s="14">
        <v>20.63</v>
      </c>
      <c r="I27" s="121">
        <f t="shared" si="0"/>
        <v>20.63</v>
      </c>
      <c r="J27" s="127"/>
    </row>
    <row r="28" spans="1:16" ht="132">
      <c r="A28" s="126"/>
      <c r="B28" s="119">
        <v>1</v>
      </c>
      <c r="C28" s="10" t="s">
        <v>727</v>
      </c>
      <c r="D28" s="130" t="s">
        <v>30</v>
      </c>
      <c r="E28" s="151" t="s">
        <v>278</v>
      </c>
      <c r="F28" s="152"/>
      <c r="G28" s="11" t="s">
        <v>728</v>
      </c>
      <c r="H28" s="14">
        <v>20.63</v>
      </c>
      <c r="I28" s="121">
        <f t="shared" si="0"/>
        <v>20.63</v>
      </c>
      <c r="J28" s="127"/>
    </row>
    <row r="29" spans="1:16" ht="132">
      <c r="A29" s="126"/>
      <c r="B29" s="119">
        <v>20</v>
      </c>
      <c r="C29" s="10" t="s">
        <v>727</v>
      </c>
      <c r="D29" s="130" t="s">
        <v>31</v>
      </c>
      <c r="E29" s="151" t="s">
        <v>279</v>
      </c>
      <c r="F29" s="152"/>
      <c r="G29" s="11" t="s">
        <v>728</v>
      </c>
      <c r="H29" s="14">
        <v>20.63</v>
      </c>
      <c r="I29" s="121">
        <f t="shared" si="0"/>
        <v>412.59999999999997</v>
      </c>
      <c r="J29" s="127"/>
    </row>
    <row r="30" spans="1:16" ht="132">
      <c r="A30" s="126"/>
      <c r="B30" s="119">
        <v>5</v>
      </c>
      <c r="C30" s="10" t="s">
        <v>727</v>
      </c>
      <c r="D30" s="130" t="s">
        <v>31</v>
      </c>
      <c r="E30" s="151" t="s">
        <v>278</v>
      </c>
      <c r="F30" s="152"/>
      <c r="G30" s="11" t="s">
        <v>728</v>
      </c>
      <c r="H30" s="14">
        <v>20.63</v>
      </c>
      <c r="I30" s="121">
        <f t="shared" si="0"/>
        <v>103.14999999999999</v>
      </c>
      <c r="J30" s="127"/>
    </row>
    <row r="31" spans="1:16" ht="132">
      <c r="A31" s="126"/>
      <c r="B31" s="119">
        <v>2</v>
      </c>
      <c r="C31" s="10" t="s">
        <v>729</v>
      </c>
      <c r="D31" s="130" t="s">
        <v>28</v>
      </c>
      <c r="E31" s="151" t="s">
        <v>277</v>
      </c>
      <c r="F31" s="152"/>
      <c r="G31" s="11" t="s">
        <v>730</v>
      </c>
      <c r="H31" s="14">
        <v>20.63</v>
      </c>
      <c r="I31" s="121">
        <f t="shared" si="0"/>
        <v>41.26</v>
      </c>
      <c r="J31" s="127"/>
    </row>
    <row r="32" spans="1:16" ht="132">
      <c r="A32" s="126"/>
      <c r="B32" s="119">
        <v>3</v>
      </c>
      <c r="C32" s="10" t="s">
        <v>729</v>
      </c>
      <c r="D32" s="130" t="s">
        <v>30</v>
      </c>
      <c r="E32" s="151" t="s">
        <v>279</v>
      </c>
      <c r="F32" s="152"/>
      <c r="G32" s="11" t="s">
        <v>730</v>
      </c>
      <c r="H32" s="14">
        <v>20.63</v>
      </c>
      <c r="I32" s="121">
        <f t="shared" si="0"/>
        <v>61.89</v>
      </c>
      <c r="J32" s="127"/>
    </row>
    <row r="33" spans="1:10" ht="108">
      <c r="A33" s="126"/>
      <c r="B33" s="119">
        <v>8</v>
      </c>
      <c r="C33" s="10" t="s">
        <v>35</v>
      </c>
      <c r="D33" s="130" t="s">
        <v>40</v>
      </c>
      <c r="E33" s="151"/>
      <c r="F33" s="152"/>
      <c r="G33" s="11" t="s">
        <v>731</v>
      </c>
      <c r="H33" s="14">
        <v>8.74</v>
      </c>
      <c r="I33" s="121">
        <f t="shared" si="0"/>
        <v>69.92</v>
      </c>
      <c r="J33" s="127"/>
    </row>
    <row r="34" spans="1:10" ht="108">
      <c r="A34" s="126"/>
      <c r="B34" s="119">
        <v>6</v>
      </c>
      <c r="C34" s="10" t="s">
        <v>35</v>
      </c>
      <c r="D34" s="130" t="s">
        <v>41</v>
      </c>
      <c r="E34" s="151"/>
      <c r="F34" s="152"/>
      <c r="G34" s="11" t="s">
        <v>731</v>
      </c>
      <c r="H34" s="14">
        <v>8.74</v>
      </c>
      <c r="I34" s="121">
        <f t="shared" si="0"/>
        <v>52.44</v>
      </c>
      <c r="J34" s="127"/>
    </row>
    <row r="35" spans="1:10" ht="108">
      <c r="A35" s="126"/>
      <c r="B35" s="119">
        <v>8</v>
      </c>
      <c r="C35" s="10" t="s">
        <v>35</v>
      </c>
      <c r="D35" s="130" t="s">
        <v>42</v>
      </c>
      <c r="E35" s="151"/>
      <c r="F35" s="152"/>
      <c r="G35" s="11" t="s">
        <v>731</v>
      </c>
      <c r="H35" s="14">
        <v>8.74</v>
      </c>
      <c r="I35" s="121">
        <f t="shared" si="0"/>
        <v>69.92</v>
      </c>
      <c r="J35" s="127"/>
    </row>
    <row r="36" spans="1:10" ht="84">
      <c r="A36" s="126"/>
      <c r="B36" s="119">
        <v>10</v>
      </c>
      <c r="C36" s="10" t="s">
        <v>732</v>
      </c>
      <c r="D36" s="130" t="s">
        <v>30</v>
      </c>
      <c r="E36" s="151"/>
      <c r="F36" s="152"/>
      <c r="G36" s="11" t="s">
        <v>733</v>
      </c>
      <c r="H36" s="14">
        <v>6.64</v>
      </c>
      <c r="I36" s="121">
        <f t="shared" si="0"/>
        <v>66.399999999999991</v>
      </c>
      <c r="J36" s="127"/>
    </row>
    <row r="37" spans="1:10" ht="96">
      <c r="A37" s="126"/>
      <c r="B37" s="119">
        <v>1</v>
      </c>
      <c r="C37" s="10" t="s">
        <v>734</v>
      </c>
      <c r="D37" s="130" t="s">
        <v>31</v>
      </c>
      <c r="E37" s="151"/>
      <c r="F37" s="152"/>
      <c r="G37" s="11" t="s">
        <v>735</v>
      </c>
      <c r="H37" s="14">
        <v>6.64</v>
      </c>
      <c r="I37" s="121">
        <f t="shared" si="0"/>
        <v>6.64</v>
      </c>
      <c r="J37" s="127"/>
    </row>
    <row r="38" spans="1:10" ht="96">
      <c r="A38" s="126"/>
      <c r="B38" s="119">
        <v>4</v>
      </c>
      <c r="C38" s="10" t="s">
        <v>736</v>
      </c>
      <c r="D38" s="130" t="s">
        <v>31</v>
      </c>
      <c r="E38" s="151"/>
      <c r="F38" s="152"/>
      <c r="G38" s="11" t="s">
        <v>737</v>
      </c>
      <c r="H38" s="14">
        <v>4.9000000000000004</v>
      </c>
      <c r="I38" s="121">
        <f t="shared" si="0"/>
        <v>19.600000000000001</v>
      </c>
      <c r="J38" s="127"/>
    </row>
    <row r="39" spans="1:10" ht="108">
      <c r="A39" s="126"/>
      <c r="B39" s="119">
        <v>6</v>
      </c>
      <c r="C39" s="10" t="s">
        <v>738</v>
      </c>
      <c r="D39" s="130" t="s">
        <v>28</v>
      </c>
      <c r="E39" s="151" t="s">
        <v>278</v>
      </c>
      <c r="F39" s="152"/>
      <c r="G39" s="11" t="s">
        <v>739</v>
      </c>
      <c r="H39" s="14">
        <v>20.63</v>
      </c>
      <c r="I39" s="121">
        <f t="shared" si="0"/>
        <v>123.78</v>
      </c>
      <c r="J39" s="127"/>
    </row>
    <row r="40" spans="1:10" ht="84">
      <c r="A40" s="126"/>
      <c r="B40" s="119">
        <v>2</v>
      </c>
      <c r="C40" s="10" t="s">
        <v>740</v>
      </c>
      <c r="D40" s="130" t="s">
        <v>32</v>
      </c>
      <c r="E40" s="151" t="s">
        <v>279</v>
      </c>
      <c r="F40" s="152"/>
      <c r="G40" s="11" t="s">
        <v>741</v>
      </c>
      <c r="H40" s="14">
        <v>22.38</v>
      </c>
      <c r="I40" s="121">
        <f t="shared" si="0"/>
        <v>44.76</v>
      </c>
      <c r="J40" s="127"/>
    </row>
    <row r="41" spans="1:10" ht="84">
      <c r="A41" s="126"/>
      <c r="B41" s="119">
        <v>8</v>
      </c>
      <c r="C41" s="10" t="s">
        <v>740</v>
      </c>
      <c r="D41" s="130" t="s">
        <v>32</v>
      </c>
      <c r="E41" s="151" t="s">
        <v>278</v>
      </c>
      <c r="F41" s="152"/>
      <c r="G41" s="11" t="s">
        <v>741</v>
      </c>
      <c r="H41" s="14">
        <v>22.38</v>
      </c>
      <c r="I41" s="121">
        <f t="shared" si="0"/>
        <v>179.04</v>
      </c>
      <c r="J41" s="127"/>
    </row>
    <row r="42" spans="1:10" ht="120">
      <c r="A42" s="126"/>
      <c r="B42" s="119">
        <v>2</v>
      </c>
      <c r="C42" s="10" t="s">
        <v>742</v>
      </c>
      <c r="D42" s="130" t="s">
        <v>28</v>
      </c>
      <c r="E42" s="151"/>
      <c r="F42" s="152"/>
      <c r="G42" s="11" t="s">
        <v>743</v>
      </c>
      <c r="H42" s="14">
        <v>20.63</v>
      </c>
      <c r="I42" s="121">
        <f t="shared" si="0"/>
        <v>41.26</v>
      </c>
      <c r="J42" s="127"/>
    </row>
    <row r="43" spans="1:10" ht="120">
      <c r="A43" s="126"/>
      <c r="B43" s="119">
        <v>2</v>
      </c>
      <c r="C43" s="10" t="s">
        <v>742</v>
      </c>
      <c r="D43" s="130" t="s">
        <v>30</v>
      </c>
      <c r="E43" s="151"/>
      <c r="F43" s="152"/>
      <c r="G43" s="11" t="s">
        <v>743</v>
      </c>
      <c r="H43" s="14">
        <v>20.63</v>
      </c>
      <c r="I43" s="121">
        <f t="shared" si="0"/>
        <v>41.26</v>
      </c>
      <c r="J43" s="127"/>
    </row>
    <row r="44" spans="1:10" ht="180">
      <c r="A44" s="126"/>
      <c r="B44" s="119">
        <v>1</v>
      </c>
      <c r="C44" s="10" t="s">
        <v>668</v>
      </c>
      <c r="D44" s="130" t="s">
        <v>28</v>
      </c>
      <c r="E44" s="151" t="s">
        <v>112</v>
      </c>
      <c r="F44" s="152"/>
      <c r="G44" s="11" t="s">
        <v>744</v>
      </c>
      <c r="H44" s="14">
        <v>30.07</v>
      </c>
      <c r="I44" s="121">
        <f t="shared" si="0"/>
        <v>30.07</v>
      </c>
      <c r="J44" s="127"/>
    </row>
    <row r="45" spans="1:10" ht="180">
      <c r="A45" s="126"/>
      <c r="B45" s="119">
        <v>1</v>
      </c>
      <c r="C45" s="10" t="s">
        <v>668</v>
      </c>
      <c r="D45" s="130" t="s">
        <v>28</v>
      </c>
      <c r="E45" s="151" t="s">
        <v>216</v>
      </c>
      <c r="F45" s="152"/>
      <c r="G45" s="11" t="s">
        <v>744</v>
      </c>
      <c r="H45" s="14">
        <v>30.07</v>
      </c>
      <c r="I45" s="121">
        <f t="shared" si="0"/>
        <v>30.07</v>
      </c>
      <c r="J45" s="127"/>
    </row>
    <row r="46" spans="1:10" ht="180">
      <c r="A46" s="126"/>
      <c r="B46" s="119">
        <v>2</v>
      </c>
      <c r="C46" s="10" t="s">
        <v>668</v>
      </c>
      <c r="D46" s="130" t="s">
        <v>28</v>
      </c>
      <c r="E46" s="151" t="s">
        <v>276</v>
      </c>
      <c r="F46" s="152"/>
      <c r="G46" s="11" t="s">
        <v>744</v>
      </c>
      <c r="H46" s="14">
        <v>30.07</v>
      </c>
      <c r="I46" s="121">
        <f t="shared" si="0"/>
        <v>60.14</v>
      </c>
      <c r="J46" s="127"/>
    </row>
    <row r="47" spans="1:10" ht="132">
      <c r="A47" s="126"/>
      <c r="B47" s="119">
        <v>6</v>
      </c>
      <c r="C47" s="10" t="s">
        <v>745</v>
      </c>
      <c r="D47" s="130" t="s">
        <v>30</v>
      </c>
      <c r="E47" s="151"/>
      <c r="F47" s="152"/>
      <c r="G47" s="11" t="s">
        <v>746</v>
      </c>
      <c r="H47" s="14">
        <v>27.63</v>
      </c>
      <c r="I47" s="121">
        <f t="shared" si="0"/>
        <v>165.78</v>
      </c>
      <c r="J47" s="127"/>
    </row>
    <row r="48" spans="1:10" ht="120">
      <c r="A48" s="126"/>
      <c r="B48" s="119">
        <v>2</v>
      </c>
      <c r="C48" s="10" t="s">
        <v>747</v>
      </c>
      <c r="D48" s="130" t="s">
        <v>28</v>
      </c>
      <c r="E48" s="151" t="s">
        <v>278</v>
      </c>
      <c r="F48" s="152"/>
      <c r="G48" s="11" t="s">
        <v>748</v>
      </c>
      <c r="H48" s="14">
        <v>20.63</v>
      </c>
      <c r="I48" s="121">
        <f t="shared" si="0"/>
        <v>41.26</v>
      </c>
      <c r="J48" s="127"/>
    </row>
    <row r="49" spans="1:10" ht="120">
      <c r="A49" s="126"/>
      <c r="B49" s="119">
        <v>2</v>
      </c>
      <c r="C49" s="10" t="s">
        <v>749</v>
      </c>
      <c r="D49" s="130" t="s">
        <v>30</v>
      </c>
      <c r="E49" s="151" t="s">
        <v>279</v>
      </c>
      <c r="F49" s="152"/>
      <c r="G49" s="11" t="s">
        <v>750</v>
      </c>
      <c r="H49" s="14">
        <v>20.63</v>
      </c>
      <c r="I49" s="121">
        <f t="shared" si="0"/>
        <v>41.26</v>
      </c>
      <c r="J49" s="127"/>
    </row>
    <row r="50" spans="1:10" ht="132">
      <c r="A50" s="126"/>
      <c r="B50" s="119">
        <v>15</v>
      </c>
      <c r="C50" s="10" t="s">
        <v>618</v>
      </c>
      <c r="D50" s="130" t="s">
        <v>30</v>
      </c>
      <c r="E50" s="151" t="s">
        <v>620</v>
      </c>
      <c r="F50" s="152"/>
      <c r="G50" s="11" t="s">
        <v>621</v>
      </c>
      <c r="H50" s="14">
        <v>4.9000000000000004</v>
      </c>
      <c r="I50" s="121">
        <f t="shared" si="0"/>
        <v>73.5</v>
      </c>
      <c r="J50" s="127"/>
    </row>
    <row r="51" spans="1:10" ht="108">
      <c r="A51" s="126"/>
      <c r="B51" s="119">
        <v>2</v>
      </c>
      <c r="C51" s="10" t="s">
        <v>751</v>
      </c>
      <c r="D51" s="130" t="s">
        <v>30</v>
      </c>
      <c r="E51" s="151" t="s">
        <v>277</v>
      </c>
      <c r="F51" s="152"/>
      <c r="G51" s="11" t="s">
        <v>752</v>
      </c>
      <c r="H51" s="14">
        <v>40.909999999999997</v>
      </c>
      <c r="I51" s="121">
        <f t="shared" si="0"/>
        <v>81.819999999999993</v>
      </c>
      <c r="J51" s="127"/>
    </row>
    <row r="52" spans="1:10" ht="108">
      <c r="A52" s="126"/>
      <c r="B52" s="119">
        <v>2</v>
      </c>
      <c r="C52" s="10" t="s">
        <v>753</v>
      </c>
      <c r="D52" s="130" t="s">
        <v>30</v>
      </c>
      <c r="E52" s="151" t="s">
        <v>277</v>
      </c>
      <c r="F52" s="152"/>
      <c r="G52" s="11" t="s">
        <v>754</v>
      </c>
      <c r="H52" s="14">
        <v>26.58</v>
      </c>
      <c r="I52" s="121">
        <f t="shared" si="0"/>
        <v>53.16</v>
      </c>
      <c r="J52" s="127"/>
    </row>
    <row r="53" spans="1:10" ht="108">
      <c r="A53" s="126"/>
      <c r="B53" s="119">
        <v>2</v>
      </c>
      <c r="C53" s="10" t="s">
        <v>755</v>
      </c>
      <c r="D53" s="130" t="s">
        <v>28</v>
      </c>
      <c r="E53" s="151"/>
      <c r="F53" s="152"/>
      <c r="G53" s="11" t="s">
        <v>756</v>
      </c>
      <c r="H53" s="14">
        <v>10.14</v>
      </c>
      <c r="I53" s="121">
        <f t="shared" si="0"/>
        <v>20.28</v>
      </c>
      <c r="J53" s="127"/>
    </row>
    <row r="54" spans="1:10" ht="108">
      <c r="A54" s="126"/>
      <c r="B54" s="119">
        <v>2</v>
      </c>
      <c r="C54" s="10" t="s">
        <v>757</v>
      </c>
      <c r="D54" s="130" t="s">
        <v>28</v>
      </c>
      <c r="E54" s="151"/>
      <c r="F54" s="152"/>
      <c r="G54" s="11" t="s">
        <v>758</v>
      </c>
      <c r="H54" s="14">
        <v>10.84</v>
      </c>
      <c r="I54" s="121">
        <f t="shared" ref="I54:I85" si="1">H54*B54</f>
        <v>21.68</v>
      </c>
      <c r="J54" s="127"/>
    </row>
    <row r="55" spans="1:10" ht="144">
      <c r="A55" s="126"/>
      <c r="B55" s="119">
        <v>4</v>
      </c>
      <c r="C55" s="10" t="s">
        <v>759</v>
      </c>
      <c r="D55" s="130" t="s">
        <v>30</v>
      </c>
      <c r="E55" s="151" t="s">
        <v>279</v>
      </c>
      <c r="F55" s="152"/>
      <c r="G55" s="11" t="s">
        <v>760</v>
      </c>
      <c r="H55" s="14">
        <v>20.63</v>
      </c>
      <c r="I55" s="121">
        <f t="shared" si="1"/>
        <v>82.52</v>
      </c>
      <c r="J55" s="127"/>
    </row>
    <row r="56" spans="1:10" ht="132">
      <c r="A56" s="126"/>
      <c r="B56" s="119">
        <v>8</v>
      </c>
      <c r="C56" s="10" t="s">
        <v>761</v>
      </c>
      <c r="D56" s="130" t="s">
        <v>30</v>
      </c>
      <c r="E56" s="151" t="s">
        <v>278</v>
      </c>
      <c r="F56" s="152"/>
      <c r="G56" s="11" t="s">
        <v>762</v>
      </c>
      <c r="H56" s="14">
        <v>23.08</v>
      </c>
      <c r="I56" s="121">
        <f t="shared" si="1"/>
        <v>184.64</v>
      </c>
      <c r="J56" s="127"/>
    </row>
    <row r="57" spans="1:10" ht="132">
      <c r="A57" s="126"/>
      <c r="B57" s="119">
        <v>2</v>
      </c>
      <c r="C57" s="10" t="s">
        <v>763</v>
      </c>
      <c r="D57" s="130" t="s">
        <v>31</v>
      </c>
      <c r="E57" s="151" t="s">
        <v>279</v>
      </c>
      <c r="F57" s="152"/>
      <c r="G57" s="11" t="s">
        <v>764</v>
      </c>
      <c r="H57" s="14">
        <v>24.13</v>
      </c>
      <c r="I57" s="121">
        <f t="shared" si="1"/>
        <v>48.26</v>
      </c>
      <c r="J57" s="127"/>
    </row>
    <row r="58" spans="1:10" ht="144">
      <c r="A58" s="126"/>
      <c r="B58" s="119">
        <v>4</v>
      </c>
      <c r="C58" s="10" t="s">
        <v>765</v>
      </c>
      <c r="D58" s="130" t="s">
        <v>766</v>
      </c>
      <c r="E58" s="151"/>
      <c r="F58" s="152"/>
      <c r="G58" s="11" t="s">
        <v>831</v>
      </c>
      <c r="H58" s="14">
        <v>22.38</v>
      </c>
      <c r="I58" s="121">
        <f t="shared" si="1"/>
        <v>89.52</v>
      </c>
      <c r="J58" s="127"/>
    </row>
    <row r="59" spans="1:10" ht="108">
      <c r="A59" s="126"/>
      <c r="B59" s="119">
        <v>2</v>
      </c>
      <c r="C59" s="10" t="s">
        <v>767</v>
      </c>
      <c r="D59" s="130" t="s">
        <v>766</v>
      </c>
      <c r="E59" s="151"/>
      <c r="F59" s="152"/>
      <c r="G59" s="11" t="s">
        <v>768</v>
      </c>
      <c r="H59" s="14">
        <v>45.11</v>
      </c>
      <c r="I59" s="121">
        <f t="shared" si="1"/>
        <v>90.22</v>
      </c>
      <c r="J59" s="127"/>
    </row>
    <row r="60" spans="1:10" ht="120">
      <c r="A60" s="126"/>
      <c r="B60" s="119">
        <v>2</v>
      </c>
      <c r="C60" s="10" t="s">
        <v>769</v>
      </c>
      <c r="D60" s="130" t="s">
        <v>28</v>
      </c>
      <c r="E60" s="151"/>
      <c r="F60" s="152"/>
      <c r="G60" s="11" t="s">
        <v>832</v>
      </c>
      <c r="H60" s="14">
        <v>4.9000000000000004</v>
      </c>
      <c r="I60" s="121">
        <f t="shared" si="1"/>
        <v>9.8000000000000007</v>
      </c>
      <c r="J60" s="127"/>
    </row>
    <row r="61" spans="1:10" ht="120">
      <c r="A61" s="126"/>
      <c r="B61" s="119">
        <v>2</v>
      </c>
      <c r="C61" s="10" t="s">
        <v>769</v>
      </c>
      <c r="D61" s="130" t="s">
        <v>31</v>
      </c>
      <c r="E61" s="151"/>
      <c r="F61" s="152"/>
      <c r="G61" s="11" t="s">
        <v>832</v>
      </c>
      <c r="H61" s="14">
        <v>4.9000000000000004</v>
      </c>
      <c r="I61" s="121">
        <f t="shared" si="1"/>
        <v>9.8000000000000007</v>
      </c>
      <c r="J61" s="127"/>
    </row>
    <row r="62" spans="1:10" ht="96">
      <c r="A62" s="126"/>
      <c r="B62" s="119">
        <v>58</v>
      </c>
      <c r="C62" s="10" t="s">
        <v>770</v>
      </c>
      <c r="D62" s="130" t="s">
        <v>30</v>
      </c>
      <c r="E62" s="151" t="s">
        <v>115</v>
      </c>
      <c r="F62" s="152"/>
      <c r="G62" s="11" t="s">
        <v>771</v>
      </c>
      <c r="H62" s="14">
        <v>8.39</v>
      </c>
      <c r="I62" s="121">
        <f t="shared" si="1"/>
        <v>486.62</v>
      </c>
      <c r="J62" s="127"/>
    </row>
    <row r="63" spans="1:10" ht="96">
      <c r="A63" s="126"/>
      <c r="B63" s="119">
        <v>12</v>
      </c>
      <c r="C63" s="10" t="s">
        <v>772</v>
      </c>
      <c r="D63" s="130" t="s">
        <v>30</v>
      </c>
      <c r="E63" s="151" t="s">
        <v>279</v>
      </c>
      <c r="F63" s="152"/>
      <c r="G63" s="11" t="s">
        <v>773</v>
      </c>
      <c r="H63" s="14">
        <v>9.09</v>
      </c>
      <c r="I63" s="121">
        <f t="shared" si="1"/>
        <v>109.08</v>
      </c>
      <c r="J63" s="127"/>
    </row>
    <row r="64" spans="1:10" ht="60">
      <c r="A64" s="126"/>
      <c r="B64" s="119">
        <v>6</v>
      </c>
      <c r="C64" s="10" t="s">
        <v>774</v>
      </c>
      <c r="D64" s="130" t="s">
        <v>775</v>
      </c>
      <c r="E64" s="151" t="s">
        <v>279</v>
      </c>
      <c r="F64" s="152"/>
      <c r="G64" s="11" t="s">
        <v>776</v>
      </c>
      <c r="H64" s="14">
        <v>23.08</v>
      </c>
      <c r="I64" s="121">
        <f t="shared" si="1"/>
        <v>138.47999999999999</v>
      </c>
      <c r="J64" s="127"/>
    </row>
    <row r="65" spans="1:10" ht="108">
      <c r="A65" s="126"/>
      <c r="B65" s="119">
        <v>2</v>
      </c>
      <c r="C65" s="10" t="s">
        <v>777</v>
      </c>
      <c r="D65" s="130" t="s">
        <v>28</v>
      </c>
      <c r="E65" s="151"/>
      <c r="F65" s="152"/>
      <c r="G65" s="11" t="s">
        <v>778</v>
      </c>
      <c r="H65" s="14">
        <v>10.14</v>
      </c>
      <c r="I65" s="121">
        <f t="shared" si="1"/>
        <v>20.28</v>
      </c>
      <c r="J65" s="127"/>
    </row>
    <row r="66" spans="1:10" ht="108">
      <c r="A66" s="126"/>
      <c r="B66" s="119">
        <v>2</v>
      </c>
      <c r="C66" s="10" t="s">
        <v>777</v>
      </c>
      <c r="D66" s="130" t="s">
        <v>30</v>
      </c>
      <c r="E66" s="151"/>
      <c r="F66" s="152"/>
      <c r="G66" s="11" t="s">
        <v>778</v>
      </c>
      <c r="H66" s="14">
        <v>10.14</v>
      </c>
      <c r="I66" s="121">
        <f t="shared" si="1"/>
        <v>20.28</v>
      </c>
      <c r="J66" s="127"/>
    </row>
    <row r="67" spans="1:10" ht="108">
      <c r="A67" s="126"/>
      <c r="B67" s="119">
        <v>4</v>
      </c>
      <c r="C67" s="10" t="s">
        <v>777</v>
      </c>
      <c r="D67" s="130" t="s">
        <v>31</v>
      </c>
      <c r="E67" s="151"/>
      <c r="F67" s="152"/>
      <c r="G67" s="11" t="s">
        <v>778</v>
      </c>
      <c r="H67" s="14">
        <v>10.14</v>
      </c>
      <c r="I67" s="121">
        <f t="shared" si="1"/>
        <v>40.56</v>
      </c>
      <c r="J67" s="127"/>
    </row>
    <row r="68" spans="1:10" ht="192">
      <c r="A68" s="126"/>
      <c r="B68" s="119">
        <v>6</v>
      </c>
      <c r="C68" s="10" t="s">
        <v>779</v>
      </c>
      <c r="D68" s="130" t="s">
        <v>236</v>
      </c>
      <c r="E68" s="151" t="s">
        <v>112</v>
      </c>
      <c r="F68" s="152"/>
      <c r="G68" s="11" t="s">
        <v>780</v>
      </c>
      <c r="H68" s="14">
        <v>29.37</v>
      </c>
      <c r="I68" s="121">
        <f t="shared" si="1"/>
        <v>176.22</v>
      </c>
      <c r="J68" s="127"/>
    </row>
    <row r="69" spans="1:10" ht="192">
      <c r="A69" s="126"/>
      <c r="B69" s="119">
        <v>6</v>
      </c>
      <c r="C69" s="10" t="s">
        <v>779</v>
      </c>
      <c r="D69" s="130" t="s">
        <v>236</v>
      </c>
      <c r="E69" s="151" t="s">
        <v>274</v>
      </c>
      <c r="F69" s="152"/>
      <c r="G69" s="11" t="s">
        <v>780</v>
      </c>
      <c r="H69" s="14">
        <v>29.37</v>
      </c>
      <c r="I69" s="121">
        <f t="shared" si="1"/>
        <v>176.22</v>
      </c>
      <c r="J69" s="127"/>
    </row>
    <row r="70" spans="1:10" ht="192">
      <c r="A70" s="126"/>
      <c r="B70" s="119">
        <v>1</v>
      </c>
      <c r="C70" s="10" t="s">
        <v>779</v>
      </c>
      <c r="D70" s="130" t="s">
        <v>237</v>
      </c>
      <c r="E70" s="151" t="s">
        <v>112</v>
      </c>
      <c r="F70" s="152"/>
      <c r="G70" s="11" t="s">
        <v>780</v>
      </c>
      <c r="H70" s="14">
        <v>29.37</v>
      </c>
      <c r="I70" s="121">
        <f t="shared" si="1"/>
        <v>29.37</v>
      </c>
      <c r="J70" s="127"/>
    </row>
    <row r="71" spans="1:10" ht="192">
      <c r="A71" s="126"/>
      <c r="B71" s="119">
        <v>1</v>
      </c>
      <c r="C71" s="10" t="s">
        <v>779</v>
      </c>
      <c r="D71" s="130" t="s">
        <v>237</v>
      </c>
      <c r="E71" s="151" t="s">
        <v>218</v>
      </c>
      <c r="F71" s="152"/>
      <c r="G71" s="11" t="s">
        <v>780</v>
      </c>
      <c r="H71" s="14">
        <v>29.37</v>
      </c>
      <c r="I71" s="121">
        <f t="shared" si="1"/>
        <v>29.37</v>
      </c>
      <c r="J71" s="127"/>
    </row>
    <row r="72" spans="1:10" ht="192">
      <c r="A72" s="126"/>
      <c r="B72" s="119">
        <v>1</v>
      </c>
      <c r="C72" s="10" t="s">
        <v>779</v>
      </c>
      <c r="D72" s="130" t="s">
        <v>237</v>
      </c>
      <c r="E72" s="151" t="s">
        <v>274</v>
      </c>
      <c r="F72" s="152"/>
      <c r="G72" s="11" t="s">
        <v>780</v>
      </c>
      <c r="H72" s="14">
        <v>29.37</v>
      </c>
      <c r="I72" s="121">
        <f t="shared" si="1"/>
        <v>29.37</v>
      </c>
      <c r="J72" s="127"/>
    </row>
    <row r="73" spans="1:10" ht="120">
      <c r="A73" s="126"/>
      <c r="B73" s="119">
        <v>2</v>
      </c>
      <c r="C73" s="10" t="s">
        <v>781</v>
      </c>
      <c r="D73" s="130" t="s">
        <v>30</v>
      </c>
      <c r="E73" s="151" t="s">
        <v>279</v>
      </c>
      <c r="F73" s="152"/>
      <c r="G73" s="11" t="s">
        <v>782</v>
      </c>
      <c r="H73" s="14">
        <v>10.14</v>
      </c>
      <c r="I73" s="121">
        <f t="shared" si="1"/>
        <v>20.28</v>
      </c>
      <c r="J73" s="127"/>
    </row>
    <row r="74" spans="1:10" ht="120">
      <c r="A74" s="126"/>
      <c r="B74" s="119">
        <v>8</v>
      </c>
      <c r="C74" s="10" t="s">
        <v>783</v>
      </c>
      <c r="D74" s="130" t="s">
        <v>28</v>
      </c>
      <c r="E74" s="151" t="s">
        <v>279</v>
      </c>
      <c r="F74" s="152"/>
      <c r="G74" s="11" t="s">
        <v>784</v>
      </c>
      <c r="H74" s="14">
        <v>20.63</v>
      </c>
      <c r="I74" s="121">
        <f t="shared" si="1"/>
        <v>165.04</v>
      </c>
      <c r="J74" s="127"/>
    </row>
    <row r="75" spans="1:10" ht="120">
      <c r="A75" s="126"/>
      <c r="B75" s="119">
        <v>8</v>
      </c>
      <c r="C75" s="10" t="s">
        <v>783</v>
      </c>
      <c r="D75" s="130" t="s">
        <v>30</v>
      </c>
      <c r="E75" s="151" t="s">
        <v>279</v>
      </c>
      <c r="F75" s="152"/>
      <c r="G75" s="11" t="s">
        <v>784</v>
      </c>
      <c r="H75" s="14">
        <v>20.63</v>
      </c>
      <c r="I75" s="121">
        <f t="shared" si="1"/>
        <v>165.04</v>
      </c>
      <c r="J75" s="127"/>
    </row>
    <row r="76" spans="1:10" ht="120">
      <c r="A76" s="126"/>
      <c r="B76" s="119">
        <v>8</v>
      </c>
      <c r="C76" s="10" t="s">
        <v>783</v>
      </c>
      <c r="D76" s="130" t="s">
        <v>31</v>
      </c>
      <c r="E76" s="151" t="s">
        <v>279</v>
      </c>
      <c r="F76" s="152"/>
      <c r="G76" s="11" t="s">
        <v>784</v>
      </c>
      <c r="H76" s="14">
        <v>20.63</v>
      </c>
      <c r="I76" s="121">
        <f t="shared" si="1"/>
        <v>165.04</v>
      </c>
      <c r="J76" s="127"/>
    </row>
    <row r="77" spans="1:10" ht="108">
      <c r="A77" s="126"/>
      <c r="B77" s="119">
        <v>2</v>
      </c>
      <c r="C77" s="10" t="s">
        <v>785</v>
      </c>
      <c r="D77" s="130" t="s">
        <v>28</v>
      </c>
      <c r="E77" s="151" t="s">
        <v>279</v>
      </c>
      <c r="F77" s="152"/>
      <c r="G77" s="11" t="s">
        <v>786</v>
      </c>
      <c r="H77" s="14">
        <v>20.63</v>
      </c>
      <c r="I77" s="121">
        <f t="shared" si="1"/>
        <v>41.26</v>
      </c>
      <c r="J77" s="127"/>
    </row>
    <row r="78" spans="1:10" ht="132">
      <c r="A78" s="126"/>
      <c r="B78" s="119">
        <v>2</v>
      </c>
      <c r="C78" s="10" t="s">
        <v>787</v>
      </c>
      <c r="D78" s="130" t="s">
        <v>279</v>
      </c>
      <c r="E78" s="151" t="s">
        <v>275</v>
      </c>
      <c r="F78" s="152"/>
      <c r="G78" s="11" t="s">
        <v>788</v>
      </c>
      <c r="H78" s="14">
        <v>15.39</v>
      </c>
      <c r="I78" s="121">
        <f t="shared" si="1"/>
        <v>30.78</v>
      </c>
      <c r="J78" s="127"/>
    </row>
    <row r="79" spans="1:10" ht="96">
      <c r="A79" s="126"/>
      <c r="B79" s="119">
        <v>5</v>
      </c>
      <c r="C79" s="10" t="s">
        <v>655</v>
      </c>
      <c r="D79" s="130" t="s">
        <v>31</v>
      </c>
      <c r="E79" s="151"/>
      <c r="F79" s="152"/>
      <c r="G79" s="11" t="s">
        <v>658</v>
      </c>
      <c r="H79" s="14">
        <v>53.85</v>
      </c>
      <c r="I79" s="121">
        <f t="shared" si="1"/>
        <v>269.25</v>
      </c>
      <c r="J79" s="127"/>
    </row>
    <row r="80" spans="1:10" ht="96">
      <c r="A80" s="126"/>
      <c r="B80" s="119">
        <v>1</v>
      </c>
      <c r="C80" s="10" t="s">
        <v>789</v>
      </c>
      <c r="D80" s="130" t="s">
        <v>30</v>
      </c>
      <c r="E80" s="151" t="s">
        <v>279</v>
      </c>
      <c r="F80" s="152"/>
      <c r="G80" s="11" t="s">
        <v>790</v>
      </c>
      <c r="H80" s="14">
        <v>69.59</v>
      </c>
      <c r="I80" s="121">
        <f t="shared" si="1"/>
        <v>69.59</v>
      </c>
      <c r="J80" s="127"/>
    </row>
    <row r="81" spans="1:10" ht="96">
      <c r="A81" s="126"/>
      <c r="B81" s="119">
        <v>1</v>
      </c>
      <c r="C81" s="10" t="s">
        <v>789</v>
      </c>
      <c r="D81" s="130" t="s">
        <v>30</v>
      </c>
      <c r="E81" s="151" t="s">
        <v>278</v>
      </c>
      <c r="F81" s="152"/>
      <c r="G81" s="11" t="s">
        <v>790</v>
      </c>
      <c r="H81" s="14">
        <v>69.59</v>
      </c>
      <c r="I81" s="121">
        <f t="shared" si="1"/>
        <v>69.59</v>
      </c>
      <c r="J81" s="127"/>
    </row>
    <row r="82" spans="1:10" ht="96">
      <c r="A82" s="126"/>
      <c r="B82" s="119">
        <v>6</v>
      </c>
      <c r="C82" s="10" t="s">
        <v>789</v>
      </c>
      <c r="D82" s="130" t="s">
        <v>31</v>
      </c>
      <c r="E82" s="151" t="s">
        <v>279</v>
      </c>
      <c r="F82" s="152"/>
      <c r="G82" s="11" t="s">
        <v>790</v>
      </c>
      <c r="H82" s="14">
        <v>69.59</v>
      </c>
      <c r="I82" s="121">
        <f t="shared" si="1"/>
        <v>417.54</v>
      </c>
      <c r="J82" s="127"/>
    </row>
    <row r="83" spans="1:10" ht="96">
      <c r="A83" s="126"/>
      <c r="B83" s="119">
        <v>1</v>
      </c>
      <c r="C83" s="10" t="s">
        <v>789</v>
      </c>
      <c r="D83" s="130" t="s">
        <v>31</v>
      </c>
      <c r="E83" s="151" t="s">
        <v>278</v>
      </c>
      <c r="F83" s="152"/>
      <c r="G83" s="11" t="s">
        <v>790</v>
      </c>
      <c r="H83" s="14">
        <v>69.59</v>
      </c>
      <c r="I83" s="121">
        <f t="shared" si="1"/>
        <v>69.59</v>
      </c>
      <c r="J83" s="127"/>
    </row>
    <row r="84" spans="1:10" ht="108">
      <c r="A84" s="126"/>
      <c r="B84" s="119">
        <v>2</v>
      </c>
      <c r="C84" s="10" t="s">
        <v>791</v>
      </c>
      <c r="D84" s="130" t="s">
        <v>31</v>
      </c>
      <c r="E84" s="151"/>
      <c r="F84" s="152"/>
      <c r="G84" s="11" t="s">
        <v>792</v>
      </c>
      <c r="H84" s="14">
        <v>9.09</v>
      </c>
      <c r="I84" s="121">
        <f t="shared" si="1"/>
        <v>18.18</v>
      </c>
      <c r="J84" s="127"/>
    </row>
    <row r="85" spans="1:10" ht="120">
      <c r="A85" s="126"/>
      <c r="B85" s="119">
        <v>2</v>
      </c>
      <c r="C85" s="10" t="s">
        <v>793</v>
      </c>
      <c r="D85" s="130" t="s">
        <v>31</v>
      </c>
      <c r="E85" s="151" t="s">
        <v>279</v>
      </c>
      <c r="F85" s="152"/>
      <c r="G85" s="11" t="s">
        <v>794</v>
      </c>
      <c r="H85" s="14">
        <v>20.63</v>
      </c>
      <c r="I85" s="121">
        <f t="shared" si="1"/>
        <v>41.26</v>
      </c>
      <c r="J85" s="127"/>
    </row>
    <row r="86" spans="1:10" ht="108">
      <c r="A86" s="126"/>
      <c r="B86" s="119">
        <v>2</v>
      </c>
      <c r="C86" s="10" t="s">
        <v>795</v>
      </c>
      <c r="D86" s="130" t="s">
        <v>766</v>
      </c>
      <c r="E86" s="151" t="s">
        <v>279</v>
      </c>
      <c r="F86" s="152"/>
      <c r="G86" s="11" t="s">
        <v>796</v>
      </c>
      <c r="H86" s="14">
        <v>101.06</v>
      </c>
      <c r="I86" s="121">
        <f t="shared" ref="I86:I99" si="2">H86*B86</f>
        <v>202.12</v>
      </c>
      <c r="J86" s="127"/>
    </row>
    <row r="87" spans="1:10" ht="108">
      <c r="A87" s="126"/>
      <c r="B87" s="119">
        <v>30</v>
      </c>
      <c r="C87" s="10" t="s">
        <v>650</v>
      </c>
      <c r="D87" s="130" t="s">
        <v>641</v>
      </c>
      <c r="E87" s="151"/>
      <c r="F87" s="152"/>
      <c r="G87" s="11" t="s">
        <v>652</v>
      </c>
      <c r="H87" s="14">
        <v>4.9000000000000004</v>
      </c>
      <c r="I87" s="121">
        <f t="shared" si="2"/>
        <v>147</v>
      </c>
      <c r="J87" s="127"/>
    </row>
    <row r="88" spans="1:10" ht="108">
      <c r="A88" s="126"/>
      <c r="B88" s="119">
        <v>2</v>
      </c>
      <c r="C88" s="10" t="s">
        <v>797</v>
      </c>
      <c r="D88" s="130" t="s">
        <v>72</v>
      </c>
      <c r="E88" s="151"/>
      <c r="F88" s="152"/>
      <c r="G88" s="11" t="s">
        <v>798</v>
      </c>
      <c r="H88" s="14">
        <v>34.619999999999997</v>
      </c>
      <c r="I88" s="121">
        <f t="shared" si="2"/>
        <v>69.239999999999995</v>
      </c>
      <c r="J88" s="127"/>
    </row>
    <row r="89" spans="1:10" ht="132">
      <c r="A89" s="126"/>
      <c r="B89" s="119">
        <v>2</v>
      </c>
      <c r="C89" s="10" t="s">
        <v>799</v>
      </c>
      <c r="D89" s="130" t="s">
        <v>30</v>
      </c>
      <c r="E89" s="151"/>
      <c r="F89" s="152"/>
      <c r="G89" s="11" t="s">
        <v>800</v>
      </c>
      <c r="H89" s="14">
        <v>61.9</v>
      </c>
      <c r="I89" s="121">
        <f t="shared" si="2"/>
        <v>123.8</v>
      </c>
      <c r="J89" s="127"/>
    </row>
    <row r="90" spans="1:10" ht="108">
      <c r="A90" s="126"/>
      <c r="B90" s="119">
        <v>2</v>
      </c>
      <c r="C90" s="10" t="s">
        <v>801</v>
      </c>
      <c r="D90" s="130" t="s">
        <v>31</v>
      </c>
      <c r="E90" s="151"/>
      <c r="F90" s="152"/>
      <c r="G90" s="11" t="s">
        <v>802</v>
      </c>
      <c r="H90" s="14">
        <v>34.619999999999997</v>
      </c>
      <c r="I90" s="121">
        <f t="shared" si="2"/>
        <v>69.239999999999995</v>
      </c>
      <c r="J90" s="127"/>
    </row>
    <row r="91" spans="1:10" ht="108">
      <c r="A91" s="126"/>
      <c r="B91" s="119">
        <v>2</v>
      </c>
      <c r="C91" s="10" t="s">
        <v>803</v>
      </c>
      <c r="D91" s="130" t="s">
        <v>32</v>
      </c>
      <c r="E91" s="151"/>
      <c r="F91" s="152"/>
      <c r="G91" s="11" t="s">
        <v>804</v>
      </c>
      <c r="H91" s="14">
        <v>65.39</v>
      </c>
      <c r="I91" s="121">
        <f t="shared" si="2"/>
        <v>130.78</v>
      </c>
      <c r="J91" s="127"/>
    </row>
    <row r="92" spans="1:10" ht="108">
      <c r="A92" s="126"/>
      <c r="B92" s="119">
        <v>2</v>
      </c>
      <c r="C92" s="10" t="s">
        <v>805</v>
      </c>
      <c r="D92" s="130" t="s">
        <v>95</v>
      </c>
      <c r="E92" s="151"/>
      <c r="F92" s="152"/>
      <c r="G92" s="11" t="s">
        <v>806</v>
      </c>
      <c r="H92" s="14">
        <v>40.909999999999997</v>
      </c>
      <c r="I92" s="121">
        <f t="shared" si="2"/>
        <v>81.819999999999993</v>
      </c>
      <c r="J92" s="127"/>
    </row>
    <row r="93" spans="1:10" ht="108">
      <c r="A93" s="126"/>
      <c r="B93" s="119">
        <v>1</v>
      </c>
      <c r="C93" s="10" t="s">
        <v>807</v>
      </c>
      <c r="D93" s="130" t="s">
        <v>30</v>
      </c>
      <c r="E93" s="151" t="s">
        <v>808</v>
      </c>
      <c r="F93" s="152"/>
      <c r="G93" s="11" t="s">
        <v>809</v>
      </c>
      <c r="H93" s="14">
        <v>53.85</v>
      </c>
      <c r="I93" s="121">
        <f t="shared" si="2"/>
        <v>53.85</v>
      </c>
      <c r="J93" s="127"/>
    </row>
    <row r="94" spans="1:10" ht="108">
      <c r="A94" s="126"/>
      <c r="B94" s="119">
        <v>2</v>
      </c>
      <c r="C94" s="10" t="s">
        <v>810</v>
      </c>
      <c r="D94" s="130" t="s">
        <v>31</v>
      </c>
      <c r="E94" s="151" t="s">
        <v>115</v>
      </c>
      <c r="F94" s="152"/>
      <c r="G94" s="11" t="s">
        <v>811</v>
      </c>
      <c r="H94" s="14">
        <v>27.28</v>
      </c>
      <c r="I94" s="121">
        <f t="shared" si="2"/>
        <v>54.56</v>
      </c>
      <c r="J94" s="127"/>
    </row>
    <row r="95" spans="1:10" ht="120">
      <c r="A95" s="126"/>
      <c r="B95" s="119">
        <v>2</v>
      </c>
      <c r="C95" s="10" t="s">
        <v>812</v>
      </c>
      <c r="D95" s="130"/>
      <c r="E95" s="151"/>
      <c r="F95" s="152"/>
      <c r="G95" s="11" t="s">
        <v>813</v>
      </c>
      <c r="H95" s="14">
        <v>21.33</v>
      </c>
      <c r="I95" s="121">
        <f t="shared" si="2"/>
        <v>42.66</v>
      </c>
      <c r="J95" s="127"/>
    </row>
    <row r="96" spans="1:10" ht="132">
      <c r="A96" s="126"/>
      <c r="B96" s="119">
        <v>4</v>
      </c>
      <c r="C96" s="10" t="s">
        <v>814</v>
      </c>
      <c r="D96" s="130"/>
      <c r="E96" s="151"/>
      <c r="F96" s="152"/>
      <c r="G96" s="11" t="s">
        <v>815</v>
      </c>
      <c r="H96" s="14">
        <v>20.98</v>
      </c>
      <c r="I96" s="121">
        <f t="shared" si="2"/>
        <v>83.92</v>
      </c>
      <c r="J96" s="127"/>
    </row>
    <row r="97" spans="1:10" ht="144">
      <c r="A97" s="126"/>
      <c r="B97" s="119">
        <v>1</v>
      </c>
      <c r="C97" s="10" t="s">
        <v>816</v>
      </c>
      <c r="D97" s="130" t="s">
        <v>112</v>
      </c>
      <c r="E97" s="151"/>
      <c r="F97" s="152"/>
      <c r="G97" s="11" t="s">
        <v>817</v>
      </c>
      <c r="H97" s="14">
        <v>83.93</v>
      </c>
      <c r="I97" s="121">
        <f t="shared" si="2"/>
        <v>83.93</v>
      </c>
      <c r="J97" s="127"/>
    </row>
    <row r="98" spans="1:10" ht="96">
      <c r="A98" s="126"/>
      <c r="B98" s="119">
        <v>1</v>
      </c>
      <c r="C98" s="10" t="s">
        <v>818</v>
      </c>
      <c r="D98" s="130" t="s">
        <v>819</v>
      </c>
      <c r="E98" s="151"/>
      <c r="F98" s="152"/>
      <c r="G98" s="11" t="s">
        <v>820</v>
      </c>
      <c r="H98" s="14">
        <v>22.38</v>
      </c>
      <c r="I98" s="121">
        <f t="shared" si="2"/>
        <v>22.38</v>
      </c>
      <c r="J98" s="127"/>
    </row>
    <row r="99" spans="1:10" ht="96">
      <c r="A99" s="126"/>
      <c r="B99" s="120">
        <v>1</v>
      </c>
      <c r="C99" s="12" t="s">
        <v>821</v>
      </c>
      <c r="D99" s="131" t="s">
        <v>279</v>
      </c>
      <c r="E99" s="161"/>
      <c r="F99" s="162"/>
      <c r="G99" s="13" t="s">
        <v>822</v>
      </c>
      <c r="H99" s="15">
        <v>25.88</v>
      </c>
      <c r="I99" s="122">
        <f t="shared" si="2"/>
        <v>25.88</v>
      </c>
      <c r="J99" s="127"/>
    </row>
  </sheetData>
  <mergeCells count="82">
    <mergeCell ref="E98:F98"/>
    <mergeCell ref="E99:F99"/>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election activeCell="D22" sqref="D22:D9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6909.6600000000017</v>
      </c>
      <c r="O2" t="s">
        <v>188</v>
      </c>
    </row>
    <row r="3" spans="1:15" ht="12.75" customHeight="1">
      <c r="A3" s="126"/>
      <c r="B3" s="133" t="s">
        <v>140</v>
      </c>
      <c r="C3" s="132"/>
      <c r="D3" s="132"/>
      <c r="E3" s="132"/>
      <c r="F3" s="132"/>
      <c r="G3" s="132"/>
      <c r="H3" s="132"/>
      <c r="I3" s="132"/>
      <c r="J3" s="132"/>
      <c r="K3" s="132"/>
      <c r="L3" s="127"/>
      <c r="N3">
        <v>6909.6600000000017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3">
        <f>IF(Invoice!J10&lt;&gt;"",Invoice!J10,"")</f>
        <v>52880</v>
      </c>
      <c r="L10" s="127"/>
    </row>
    <row r="11" spans="1:15" ht="12.75" customHeight="1">
      <c r="A11" s="126"/>
      <c r="B11" s="126" t="s">
        <v>717</v>
      </c>
      <c r="C11" s="132"/>
      <c r="D11" s="132"/>
      <c r="E11" s="132"/>
      <c r="F11" s="127"/>
      <c r="G11" s="128"/>
      <c r="H11" s="128" t="s">
        <v>717</v>
      </c>
      <c r="I11" s="132"/>
      <c r="J11" s="132"/>
      <c r="K11" s="154"/>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5">
        <f>Invoice!J14</f>
        <v>45307</v>
      </c>
      <c r="L14" s="127"/>
    </row>
    <row r="15" spans="1:15" ht="15" customHeight="1">
      <c r="A15" s="126"/>
      <c r="B15" s="6" t="s">
        <v>11</v>
      </c>
      <c r="C15" s="7"/>
      <c r="D15" s="7"/>
      <c r="E15" s="7"/>
      <c r="F15" s="8"/>
      <c r="G15" s="128"/>
      <c r="H15" s="9" t="s">
        <v>11</v>
      </c>
      <c r="I15" s="132"/>
      <c r="J15" s="132"/>
      <c r="K15" s="156"/>
      <c r="L15" s="127"/>
    </row>
    <row r="16" spans="1:15" ht="15" customHeight="1">
      <c r="A16" s="126"/>
      <c r="B16" s="132"/>
      <c r="C16" s="132"/>
      <c r="D16" s="132"/>
      <c r="E16" s="132"/>
      <c r="F16" s="132"/>
      <c r="G16" s="132"/>
      <c r="H16" s="132"/>
      <c r="I16" s="135" t="s">
        <v>147</v>
      </c>
      <c r="J16" s="135" t="s">
        <v>147</v>
      </c>
      <c r="K16" s="141">
        <v>41386</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7" t="s">
        <v>207</v>
      </c>
      <c r="G20" s="158"/>
      <c r="H20" s="112" t="s">
        <v>174</v>
      </c>
      <c r="I20" s="112" t="s">
        <v>208</v>
      </c>
      <c r="J20" s="112" t="s">
        <v>208</v>
      </c>
      <c r="K20" s="112" t="s">
        <v>26</v>
      </c>
      <c r="L20" s="127"/>
    </row>
    <row r="21" spans="1:12" ht="12.75" customHeight="1">
      <c r="A21" s="126"/>
      <c r="B21" s="117"/>
      <c r="C21" s="117"/>
      <c r="D21" s="117"/>
      <c r="E21" s="118"/>
      <c r="F21" s="159"/>
      <c r="G21" s="160"/>
      <c r="H21" s="117" t="s">
        <v>146</v>
      </c>
      <c r="I21" s="117"/>
      <c r="J21" s="117"/>
      <c r="K21" s="117"/>
      <c r="L21" s="127"/>
    </row>
    <row r="22" spans="1:12" ht="24" customHeight="1">
      <c r="A22" s="126"/>
      <c r="B22" s="119">
        <f>'Tax Invoice'!D18</f>
        <v>25</v>
      </c>
      <c r="C22" s="10" t="s">
        <v>586</v>
      </c>
      <c r="D22" s="10" t="s">
        <v>586</v>
      </c>
      <c r="E22" s="130"/>
      <c r="F22" s="151"/>
      <c r="G22" s="152"/>
      <c r="H22" s="11" t="s">
        <v>281</v>
      </c>
      <c r="I22" s="14">
        <f t="shared" ref="I22:I53" si="0">ROUNDUP(J22*$N$1,2)</f>
        <v>11.89</v>
      </c>
      <c r="J22" s="14">
        <v>11.89</v>
      </c>
      <c r="K22" s="121">
        <f t="shared" ref="K22:K53" si="1">I22*B22</f>
        <v>297.25</v>
      </c>
      <c r="L22" s="127"/>
    </row>
    <row r="23" spans="1:12" ht="12.75" customHeight="1">
      <c r="A23" s="126"/>
      <c r="B23" s="119">
        <f>'Tax Invoice'!D19</f>
        <v>4</v>
      </c>
      <c r="C23" s="10" t="s">
        <v>722</v>
      </c>
      <c r="D23" s="10" t="s">
        <v>722</v>
      </c>
      <c r="E23" s="130" t="s">
        <v>28</v>
      </c>
      <c r="F23" s="151" t="s">
        <v>115</v>
      </c>
      <c r="G23" s="152"/>
      <c r="H23" s="11" t="s">
        <v>723</v>
      </c>
      <c r="I23" s="14">
        <f t="shared" si="0"/>
        <v>4.9000000000000004</v>
      </c>
      <c r="J23" s="14">
        <v>4.9000000000000004</v>
      </c>
      <c r="K23" s="121">
        <f t="shared" si="1"/>
        <v>19.600000000000001</v>
      </c>
      <c r="L23" s="127"/>
    </row>
    <row r="24" spans="1:12" ht="24" customHeight="1">
      <c r="A24" s="126"/>
      <c r="B24" s="119">
        <f>'Tax Invoice'!D20</f>
        <v>4</v>
      </c>
      <c r="C24" s="10" t="s">
        <v>724</v>
      </c>
      <c r="D24" s="10" t="s">
        <v>724</v>
      </c>
      <c r="E24" s="130" t="s">
        <v>725</v>
      </c>
      <c r="F24" s="151" t="s">
        <v>30</v>
      </c>
      <c r="G24" s="152"/>
      <c r="H24" s="11" t="s">
        <v>726</v>
      </c>
      <c r="I24" s="14">
        <f t="shared" si="0"/>
        <v>6.64</v>
      </c>
      <c r="J24" s="14">
        <v>6.64</v>
      </c>
      <c r="K24" s="121">
        <f t="shared" si="1"/>
        <v>26.56</v>
      </c>
      <c r="L24" s="127"/>
    </row>
    <row r="25" spans="1:12" ht="24" customHeight="1">
      <c r="A25" s="126"/>
      <c r="B25" s="119">
        <f>'Tax Invoice'!D21</f>
        <v>4</v>
      </c>
      <c r="C25" s="10" t="s">
        <v>724</v>
      </c>
      <c r="D25" s="10" t="s">
        <v>724</v>
      </c>
      <c r="E25" s="130" t="s">
        <v>725</v>
      </c>
      <c r="F25" s="151" t="s">
        <v>31</v>
      </c>
      <c r="G25" s="152"/>
      <c r="H25" s="11" t="s">
        <v>726</v>
      </c>
      <c r="I25" s="14">
        <f t="shared" si="0"/>
        <v>6.64</v>
      </c>
      <c r="J25" s="14">
        <v>6.64</v>
      </c>
      <c r="K25" s="121">
        <f t="shared" si="1"/>
        <v>26.56</v>
      </c>
      <c r="L25" s="127"/>
    </row>
    <row r="26" spans="1:12" ht="24" customHeight="1">
      <c r="A26" s="126"/>
      <c r="B26" s="119">
        <f>'Tax Invoice'!D22</f>
        <v>2</v>
      </c>
      <c r="C26" s="10" t="s">
        <v>727</v>
      </c>
      <c r="D26" s="10" t="s">
        <v>727</v>
      </c>
      <c r="E26" s="130" t="s">
        <v>28</v>
      </c>
      <c r="F26" s="151" t="s">
        <v>277</v>
      </c>
      <c r="G26" s="152"/>
      <c r="H26" s="11" t="s">
        <v>728</v>
      </c>
      <c r="I26" s="14">
        <f t="shared" si="0"/>
        <v>20.63</v>
      </c>
      <c r="J26" s="14">
        <v>20.63</v>
      </c>
      <c r="K26" s="121">
        <f t="shared" si="1"/>
        <v>41.26</v>
      </c>
      <c r="L26" s="127"/>
    </row>
    <row r="27" spans="1:12" ht="24" customHeight="1">
      <c r="A27" s="126"/>
      <c r="B27" s="119">
        <f>'Tax Invoice'!D23</f>
        <v>1</v>
      </c>
      <c r="C27" s="10" t="s">
        <v>727</v>
      </c>
      <c r="D27" s="10" t="s">
        <v>727</v>
      </c>
      <c r="E27" s="130" t="s">
        <v>28</v>
      </c>
      <c r="F27" s="151" t="s">
        <v>278</v>
      </c>
      <c r="G27" s="152"/>
      <c r="H27" s="11" t="s">
        <v>728</v>
      </c>
      <c r="I27" s="14">
        <f t="shared" si="0"/>
        <v>20.63</v>
      </c>
      <c r="J27" s="14">
        <v>20.63</v>
      </c>
      <c r="K27" s="121">
        <f t="shared" si="1"/>
        <v>20.63</v>
      </c>
      <c r="L27" s="127"/>
    </row>
    <row r="28" spans="1:12" ht="24" customHeight="1">
      <c r="A28" s="126"/>
      <c r="B28" s="119">
        <f>'Tax Invoice'!D24</f>
        <v>1</v>
      </c>
      <c r="C28" s="10" t="s">
        <v>727</v>
      </c>
      <c r="D28" s="10" t="s">
        <v>727</v>
      </c>
      <c r="E28" s="130" t="s">
        <v>30</v>
      </c>
      <c r="F28" s="151" t="s">
        <v>278</v>
      </c>
      <c r="G28" s="152"/>
      <c r="H28" s="11" t="s">
        <v>728</v>
      </c>
      <c r="I28" s="14">
        <f t="shared" si="0"/>
        <v>20.63</v>
      </c>
      <c r="J28" s="14">
        <v>20.63</v>
      </c>
      <c r="K28" s="121">
        <f t="shared" si="1"/>
        <v>20.63</v>
      </c>
      <c r="L28" s="127"/>
    </row>
    <row r="29" spans="1:12" ht="24" customHeight="1">
      <c r="A29" s="126"/>
      <c r="B29" s="119">
        <f>'Tax Invoice'!D25</f>
        <v>20</v>
      </c>
      <c r="C29" s="10" t="s">
        <v>727</v>
      </c>
      <c r="D29" s="10" t="s">
        <v>727</v>
      </c>
      <c r="E29" s="130" t="s">
        <v>31</v>
      </c>
      <c r="F29" s="151" t="s">
        <v>279</v>
      </c>
      <c r="G29" s="152"/>
      <c r="H29" s="11" t="s">
        <v>728</v>
      </c>
      <c r="I29" s="14">
        <f t="shared" si="0"/>
        <v>20.63</v>
      </c>
      <c r="J29" s="14">
        <v>20.63</v>
      </c>
      <c r="K29" s="121">
        <f t="shared" si="1"/>
        <v>412.59999999999997</v>
      </c>
      <c r="L29" s="127"/>
    </row>
    <row r="30" spans="1:12" ht="24" customHeight="1">
      <c r="A30" s="126"/>
      <c r="B30" s="119">
        <f>'Tax Invoice'!D26</f>
        <v>5</v>
      </c>
      <c r="C30" s="10" t="s">
        <v>727</v>
      </c>
      <c r="D30" s="10" t="s">
        <v>727</v>
      </c>
      <c r="E30" s="130" t="s">
        <v>31</v>
      </c>
      <c r="F30" s="151" t="s">
        <v>278</v>
      </c>
      <c r="G30" s="152"/>
      <c r="H30" s="11" t="s">
        <v>728</v>
      </c>
      <c r="I30" s="14">
        <f t="shared" si="0"/>
        <v>20.63</v>
      </c>
      <c r="J30" s="14">
        <v>20.63</v>
      </c>
      <c r="K30" s="121">
        <f t="shared" si="1"/>
        <v>103.14999999999999</v>
      </c>
      <c r="L30" s="127"/>
    </row>
    <row r="31" spans="1:12" ht="24" customHeight="1">
      <c r="A31" s="126"/>
      <c r="B31" s="119">
        <f>'Tax Invoice'!D27</f>
        <v>2</v>
      </c>
      <c r="C31" s="10" t="s">
        <v>729</v>
      </c>
      <c r="D31" s="10" t="s">
        <v>729</v>
      </c>
      <c r="E31" s="130" t="s">
        <v>28</v>
      </c>
      <c r="F31" s="151" t="s">
        <v>277</v>
      </c>
      <c r="G31" s="152"/>
      <c r="H31" s="11" t="s">
        <v>730</v>
      </c>
      <c r="I31" s="14">
        <f t="shared" si="0"/>
        <v>20.63</v>
      </c>
      <c r="J31" s="14">
        <v>20.63</v>
      </c>
      <c r="K31" s="121">
        <f t="shared" si="1"/>
        <v>41.26</v>
      </c>
      <c r="L31" s="127"/>
    </row>
    <row r="32" spans="1:12" ht="24" customHeight="1">
      <c r="A32" s="126"/>
      <c r="B32" s="119">
        <f>'Tax Invoice'!D28</f>
        <v>3</v>
      </c>
      <c r="C32" s="10" t="s">
        <v>729</v>
      </c>
      <c r="D32" s="10" t="s">
        <v>729</v>
      </c>
      <c r="E32" s="130" t="s">
        <v>30</v>
      </c>
      <c r="F32" s="151" t="s">
        <v>279</v>
      </c>
      <c r="G32" s="152"/>
      <c r="H32" s="11" t="s">
        <v>730</v>
      </c>
      <c r="I32" s="14">
        <f t="shared" si="0"/>
        <v>20.63</v>
      </c>
      <c r="J32" s="14">
        <v>20.63</v>
      </c>
      <c r="K32" s="121">
        <f t="shared" si="1"/>
        <v>61.89</v>
      </c>
      <c r="L32" s="127"/>
    </row>
    <row r="33" spans="1:12" ht="12.75" customHeight="1">
      <c r="A33" s="126"/>
      <c r="B33" s="119">
        <f>'Tax Invoice'!D29</f>
        <v>8</v>
      </c>
      <c r="C33" s="10" t="s">
        <v>35</v>
      </c>
      <c r="D33" s="10" t="s">
        <v>823</v>
      </c>
      <c r="E33" s="130" t="s">
        <v>40</v>
      </c>
      <c r="F33" s="151"/>
      <c r="G33" s="152"/>
      <c r="H33" s="11" t="s">
        <v>731</v>
      </c>
      <c r="I33" s="14">
        <f t="shared" si="0"/>
        <v>8.74</v>
      </c>
      <c r="J33" s="14">
        <v>8.74</v>
      </c>
      <c r="K33" s="121">
        <f t="shared" si="1"/>
        <v>69.92</v>
      </c>
      <c r="L33" s="127"/>
    </row>
    <row r="34" spans="1:12" ht="12.75" customHeight="1">
      <c r="A34" s="126"/>
      <c r="B34" s="119">
        <f>'Tax Invoice'!D30</f>
        <v>6</v>
      </c>
      <c r="C34" s="10" t="s">
        <v>35</v>
      </c>
      <c r="D34" s="10" t="s">
        <v>823</v>
      </c>
      <c r="E34" s="130" t="s">
        <v>41</v>
      </c>
      <c r="F34" s="151"/>
      <c r="G34" s="152"/>
      <c r="H34" s="11" t="s">
        <v>731</v>
      </c>
      <c r="I34" s="14">
        <f t="shared" si="0"/>
        <v>8.74</v>
      </c>
      <c r="J34" s="14">
        <v>8.74</v>
      </c>
      <c r="K34" s="121">
        <f t="shared" si="1"/>
        <v>52.44</v>
      </c>
      <c r="L34" s="127"/>
    </row>
    <row r="35" spans="1:12" ht="12.75" customHeight="1">
      <c r="A35" s="126"/>
      <c r="B35" s="119">
        <f>'Tax Invoice'!D31</f>
        <v>8</v>
      </c>
      <c r="C35" s="10" t="s">
        <v>35</v>
      </c>
      <c r="D35" s="10" t="s">
        <v>823</v>
      </c>
      <c r="E35" s="130" t="s">
        <v>42</v>
      </c>
      <c r="F35" s="151"/>
      <c r="G35" s="152"/>
      <c r="H35" s="11" t="s">
        <v>731</v>
      </c>
      <c r="I35" s="14">
        <f t="shared" si="0"/>
        <v>8.74</v>
      </c>
      <c r="J35" s="14">
        <v>8.74</v>
      </c>
      <c r="K35" s="121">
        <f t="shared" si="1"/>
        <v>69.92</v>
      </c>
      <c r="L35" s="127"/>
    </row>
    <row r="36" spans="1:12" ht="12.75" customHeight="1">
      <c r="A36" s="126"/>
      <c r="B36" s="119">
        <f>'Tax Invoice'!D32</f>
        <v>10</v>
      </c>
      <c r="C36" s="10" t="s">
        <v>732</v>
      </c>
      <c r="D36" s="10" t="s">
        <v>732</v>
      </c>
      <c r="E36" s="130" t="s">
        <v>30</v>
      </c>
      <c r="F36" s="151"/>
      <c r="G36" s="152"/>
      <c r="H36" s="11" t="s">
        <v>733</v>
      </c>
      <c r="I36" s="14">
        <f t="shared" si="0"/>
        <v>6.64</v>
      </c>
      <c r="J36" s="14">
        <v>6.64</v>
      </c>
      <c r="K36" s="121">
        <f t="shared" si="1"/>
        <v>66.399999999999991</v>
      </c>
      <c r="L36" s="127"/>
    </row>
    <row r="37" spans="1:12" ht="24" customHeight="1">
      <c r="A37" s="126"/>
      <c r="B37" s="119">
        <f>'Tax Invoice'!D33</f>
        <v>1</v>
      </c>
      <c r="C37" s="10" t="s">
        <v>734</v>
      </c>
      <c r="D37" s="10" t="s">
        <v>734</v>
      </c>
      <c r="E37" s="130" t="s">
        <v>31</v>
      </c>
      <c r="F37" s="151"/>
      <c r="G37" s="152"/>
      <c r="H37" s="11" t="s">
        <v>735</v>
      </c>
      <c r="I37" s="14">
        <f t="shared" si="0"/>
        <v>6.64</v>
      </c>
      <c r="J37" s="14">
        <v>6.64</v>
      </c>
      <c r="K37" s="121">
        <f t="shared" si="1"/>
        <v>6.64</v>
      </c>
      <c r="L37" s="127"/>
    </row>
    <row r="38" spans="1:12" ht="24" customHeight="1">
      <c r="A38" s="126"/>
      <c r="B38" s="119">
        <f>'Tax Invoice'!D34</f>
        <v>4</v>
      </c>
      <c r="C38" s="10" t="s">
        <v>736</v>
      </c>
      <c r="D38" s="10" t="s">
        <v>736</v>
      </c>
      <c r="E38" s="130" t="s">
        <v>31</v>
      </c>
      <c r="F38" s="151"/>
      <c r="G38" s="152"/>
      <c r="H38" s="11" t="s">
        <v>737</v>
      </c>
      <c r="I38" s="14">
        <f t="shared" si="0"/>
        <v>4.9000000000000004</v>
      </c>
      <c r="J38" s="14">
        <v>4.9000000000000004</v>
      </c>
      <c r="K38" s="121">
        <f t="shared" si="1"/>
        <v>19.600000000000001</v>
      </c>
      <c r="L38" s="127"/>
    </row>
    <row r="39" spans="1:12" ht="24" customHeight="1">
      <c r="A39" s="126"/>
      <c r="B39" s="119">
        <f>'Tax Invoice'!D35</f>
        <v>6</v>
      </c>
      <c r="C39" s="10" t="s">
        <v>738</v>
      </c>
      <c r="D39" s="10" t="s">
        <v>738</v>
      </c>
      <c r="E39" s="130" t="s">
        <v>28</v>
      </c>
      <c r="F39" s="151" t="s">
        <v>278</v>
      </c>
      <c r="G39" s="152"/>
      <c r="H39" s="11" t="s">
        <v>739</v>
      </c>
      <c r="I39" s="14">
        <f t="shared" si="0"/>
        <v>20.63</v>
      </c>
      <c r="J39" s="14">
        <v>20.63</v>
      </c>
      <c r="K39" s="121">
        <f t="shared" si="1"/>
        <v>123.78</v>
      </c>
      <c r="L39" s="127"/>
    </row>
    <row r="40" spans="1:12" ht="12.75" customHeight="1">
      <c r="A40" s="126"/>
      <c r="B40" s="119">
        <f>'Tax Invoice'!D36</f>
        <v>2</v>
      </c>
      <c r="C40" s="10" t="s">
        <v>740</v>
      </c>
      <c r="D40" s="10" t="s">
        <v>740</v>
      </c>
      <c r="E40" s="130" t="s">
        <v>32</v>
      </c>
      <c r="F40" s="151" t="s">
        <v>279</v>
      </c>
      <c r="G40" s="152"/>
      <c r="H40" s="11" t="s">
        <v>741</v>
      </c>
      <c r="I40" s="14">
        <f t="shared" si="0"/>
        <v>22.38</v>
      </c>
      <c r="J40" s="14">
        <v>22.38</v>
      </c>
      <c r="K40" s="121">
        <f t="shared" si="1"/>
        <v>44.76</v>
      </c>
      <c r="L40" s="127"/>
    </row>
    <row r="41" spans="1:12" ht="12.75" customHeight="1">
      <c r="A41" s="126"/>
      <c r="B41" s="119">
        <f>'Tax Invoice'!D37</f>
        <v>8</v>
      </c>
      <c r="C41" s="10" t="s">
        <v>740</v>
      </c>
      <c r="D41" s="10" t="s">
        <v>740</v>
      </c>
      <c r="E41" s="130" t="s">
        <v>32</v>
      </c>
      <c r="F41" s="151" t="s">
        <v>278</v>
      </c>
      <c r="G41" s="152"/>
      <c r="H41" s="11" t="s">
        <v>741</v>
      </c>
      <c r="I41" s="14">
        <f t="shared" si="0"/>
        <v>22.38</v>
      </c>
      <c r="J41" s="14">
        <v>22.38</v>
      </c>
      <c r="K41" s="121">
        <f t="shared" si="1"/>
        <v>179.04</v>
      </c>
      <c r="L41" s="127"/>
    </row>
    <row r="42" spans="1:12" ht="24" customHeight="1">
      <c r="A42" s="126"/>
      <c r="B42" s="119">
        <f>'Tax Invoice'!D38</f>
        <v>2</v>
      </c>
      <c r="C42" s="10" t="s">
        <v>742</v>
      </c>
      <c r="D42" s="10" t="s">
        <v>742</v>
      </c>
      <c r="E42" s="130" t="s">
        <v>28</v>
      </c>
      <c r="F42" s="151"/>
      <c r="G42" s="152"/>
      <c r="H42" s="11" t="s">
        <v>743</v>
      </c>
      <c r="I42" s="14">
        <f t="shared" si="0"/>
        <v>20.63</v>
      </c>
      <c r="J42" s="14">
        <v>20.63</v>
      </c>
      <c r="K42" s="121">
        <f t="shared" si="1"/>
        <v>41.26</v>
      </c>
      <c r="L42" s="127"/>
    </row>
    <row r="43" spans="1:12" ht="24" customHeight="1">
      <c r="A43" s="126"/>
      <c r="B43" s="119">
        <f>'Tax Invoice'!D39</f>
        <v>2</v>
      </c>
      <c r="C43" s="10" t="s">
        <v>742</v>
      </c>
      <c r="D43" s="10" t="s">
        <v>742</v>
      </c>
      <c r="E43" s="130" t="s">
        <v>30</v>
      </c>
      <c r="F43" s="151"/>
      <c r="G43" s="152"/>
      <c r="H43" s="11" t="s">
        <v>743</v>
      </c>
      <c r="I43" s="14">
        <f t="shared" si="0"/>
        <v>20.63</v>
      </c>
      <c r="J43" s="14">
        <v>20.63</v>
      </c>
      <c r="K43" s="121">
        <f t="shared" si="1"/>
        <v>41.26</v>
      </c>
      <c r="L43" s="127"/>
    </row>
    <row r="44" spans="1:12" ht="24" customHeight="1">
      <c r="A44" s="126"/>
      <c r="B44" s="119">
        <f>'Tax Invoice'!D40</f>
        <v>1</v>
      </c>
      <c r="C44" s="10" t="s">
        <v>668</v>
      </c>
      <c r="D44" s="10" t="s">
        <v>668</v>
      </c>
      <c r="E44" s="130" t="s">
        <v>28</v>
      </c>
      <c r="F44" s="151" t="s">
        <v>112</v>
      </c>
      <c r="G44" s="152"/>
      <c r="H44" s="11" t="s">
        <v>744</v>
      </c>
      <c r="I44" s="14">
        <f t="shared" si="0"/>
        <v>30.07</v>
      </c>
      <c r="J44" s="14">
        <v>30.07</v>
      </c>
      <c r="K44" s="121">
        <f t="shared" si="1"/>
        <v>30.07</v>
      </c>
      <c r="L44" s="127"/>
    </row>
    <row r="45" spans="1:12" ht="24" customHeight="1">
      <c r="A45" s="126"/>
      <c r="B45" s="119">
        <f>'Tax Invoice'!D41</f>
        <v>1</v>
      </c>
      <c r="C45" s="10" t="s">
        <v>668</v>
      </c>
      <c r="D45" s="10" t="s">
        <v>668</v>
      </c>
      <c r="E45" s="130" t="s">
        <v>28</v>
      </c>
      <c r="F45" s="151" t="s">
        <v>216</v>
      </c>
      <c r="G45" s="152"/>
      <c r="H45" s="11" t="s">
        <v>744</v>
      </c>
      <c r="I45" s="14">
        <f t="shared" si="0"/>
        <v>30.07</v>
      </c>
      <c r="J45" s="14">
        <v>30.07</v>
      </c>
      <c r="K45" s="121">
        <f t="shared" si="1"/>
        <v>30.07</v>
      </c>
      <c r="L45" s="127"/>
    </row>
    <row r="46" spans="1:12" ht="24" customHeight="1">
      <c r="A46" s="126"/>
      <c r="B46" s="119">
        <f>'Tax Invoice'!D42</f>
        <v>2</v>
      </c>
      <c r="C46" s="10" t="s">
        <v>668</v>
      </c>
      <c r="D46" s="10" t="s">
        <v>668</v>
      </c>
      <c r="E46" s="130" t="s">
        <v>28</v>
      </c>
      <c r="F46" s="151" t="s">
        <v>276</v>
      </c>
      <c r="G46" s="152"/>
      <c r="H46" s="11" t="s">
        <v>744</v>
      </c>
      <c r="I46" s="14">
        <f t="shared" si="0"/>
        <v>30.07</v>
      </c>
      <c r="J46" s="14">
        <v>30.07</v>
      </c>
      <c r="K46" s="121">
        <f t="shared" si="1"/>
        <v>60.14</v>
      </c>
      <c r="L46" s="127"/>
    </row>
    <row r="47" spans="1:12" ht="24" customHeight="1">
      <c r="A47" s="126"/>
      <c r="B47" s="119">
        <f>'Tax Invoice'!D43</f>
        <v>6</v>
      </c>
      <c r="C47" s="10" t="s">
        <v>745</v>
      </c>
      <c r="D47" s="10" t="s">
        <v>745</v>
      </c>
      <c r="E47" s="130" t="s">
        <v>30</v>
      </c>
      <c r="F47" s="151"/>
      <c r="G47" s="152"/>
      <c r="H47" s="11" t="s">
        <v>746</v>
      </c>
      <c r="I47" s="14">
        <f t="shared" si="0"/>
        <v>27.63</v>
      </c>
      <c r="J47" s="14">
        <v>27.63</v>
      </c>
      <c r="K47" s="121">
        <f t="shared" si="1"/>
        <v>165.78</v>
      </c>
      <c r="L47" s="127"/>
    </row>
    <row r="48" spans="1:12" ht="24" customHeight="1">
      <c r="A48" s="126"/>
      <c r="B48" s="119">
        <f>'Tax Invoice'!D44</f>
        <v>2</v>
      </c>
      <c r="C48" s="10" t="s">
        <v>747</v>
      </c>
      <c r="D48" s="10" t="s">
        <v>747</v>
      </c>
      <c r="E48" s="130" t="s">
        <v>28</v>
      </c>
      <c r="F48" s="151" t="s">
        <v>278</v>
      </c>
      <c r="G48" s="152"/>
      <c r="H48" s="11" t="s">
        <v>748</v>
      </c>
      <c r="I48" s="14">
        <f t="shared" si="0"/>
        <v>20.63</v>
      </c>
      <c r="J48" s="14">
        <v>20.63</v>
      </c>
      <c r="K48" s="121">
        <f t="shared" si="1"/>
        <v>41.26</v>
      </c>
      <c r="L48" s="127"/>
    </row>
    <row r="49" spans="1:12" ht="24" customHeight="1">
      <c r="A49" s="126"/>
      <c r="B49" s="119">
        <f>'Tax Invoice'!D45</f>
        <v>2</v>
      </c>
      <c r="C49" s="10" t="s">
        <v>749</v>
      </c>
      <c r="D49" s="10" t="s">
        <v>749</v>
      </c>
      <c r="E49" s="130" t="s">
        <v>30</v>
      </c>
      <c r="F49" s="151" t="s">
        <v>279</v>
      </c>
      <c r="G49" s="152"/>
      <c r="H49" s="11" t="s">
        <v>750</v>
      </c>
      <c r="I49" s="14">
        <f t="shared" si="0"/>
        <v>20.63</v>
      </c>
      <c r="J49" s="14">
        <v>20.63</v>
      </c>
      <c r="K49" s="121">
        <f t="shared" si="1"/>
        <v>41.26</v>
      </c>
      <c r="L49" s="127"/>
    </row>
    <row r="50" spans="1:12" ht="24" customHeight="1">
      <c r="A50" s="126"/>
      <c r="B50" s="119">
        <f>'Tax Invoice'!D46</f>
        <v>15</v>
      </c>
      <c r="C50" s="10" t="s">
        <v>618</v>
      </c>
      <c r="D50" s="10" t="s">
        <v>618</v>
      </c>
      <c r="E50" s="130" t="s">
        <v>30</v>
      </c>
      <c r="F50" s="151" t="s">
        <v>620</v>
      </c>
      <c r="G50" s="152"/>
      <c r="H50" s="11" t="s">
        <v>621</v>
      </c>
      <c r="I50" s="14">
        <f t="shared" si="0"/>
        <v>4.9000000000000004</v>
      </c>
      <c r="J50" s="14">
        <v>4.9000000000000004</v>
      </c>
      <c r="K50" s="121">
        <f t="shared" si="1"/>
        <v>73.5</v>
      </c>
      <c r="L50" s="127"/>
    </row>
    <row r="51" spans="1:12" ht="24" customHeight="1">
      <c r="A51" s="126"/>
      <c r="B51" s="119">
        <f>'Tax Invoice'!D47</f>
        <v>2</v>
      </c>
      <c r="C51" s="10" t="s">
        <v>751</v>
      </c>
      <c r="D51" s="10" t="s">
        <v>751</v>
      </c>
      <c r="E51" s="130" t="s">
        <v>30</v>
      </c>
      <c r="F51" s="151" t="s">
        <v>277</v>
      </c>
      <c r="G51" s="152"/>
      <c r="H51" s="11" t="s">
        <v>752</v>
      </c>
      <c r="I51" s="14">
        <f t="shared" si="0"/>
        <v>40.909999999999997</v>
      </c>
      <c r="J51" s="14">
        <v>40.909999999999997</v>
      </c>
      <c r="K51" s="121">
        <f t="shared" si="1"/>
        <v>81.819999999999993</v>
      </c>
      <c r="L51" s="127"/>
    </row>
    <row r="52" spans="1:12" ht="24" customHeight="1">
      <c r="A52" s="126"/>
      <c r="B52" s="119">
        <f>'Tax Invoice'!D48</f>
        <v>2</v>
      </c>
      <c r="C52" s="10" t="s">
        <v>753</v>
      </c>
      <c r="D52" s="10" t="s">
        <v>753</v>
      </c>
      <c r="E52" s="130" t="s">
        <v>30</v>
      </c>
      <c r="F52" s="151" t="s">
        <v>277</v>
      </c>
      <c r="G52" s="152"/>
      <c r="H52" s="11" t="s">
        <v>754</v>
      </c>
      <c r="I52" s="14">
        <f t="shared" si="0"/>
        <v>26.58</v>
      </c>
      <c r="J52" s="14">
        <v>26.58</v>
      </c>
      <c r="K52" s="121">
        <f t="shared" si="1"/>
        <v>53.16</v>
      </c>
      <c r="L52" s="127"/>
    </row>
    <row r="53" spans="1:12" ht="12.75" customHeight="1">
      <c r="A53" s="126"/>
      <c r="B53" s="119">
        <f>'Tax Invoice'!D49</f>
        <v>2</v>
      </c>
      <c r="C53" s="10" t="s">
        <v>755</v>
      </c>
      <c r="D53" s="10" t="s">
        <v>755</v>
      </c>
      <c r="E53" s="130" t="s">
        <v>28</v>
      </c>
      <c r="F53" s="151"/>
      <c r="G53" s="152"/>
      <c r="H53" s="11" t="s">
        <v>756</v>
      </c>
      <c r="I53" s="14">
        <f t="shared" si="0"/>
        <v>10.14</v>
      </c>
      <c r="J53" s="14">
        <v>10.14</v>
      </c>
      <c r="K53" s="121">
        <f t="shared" si="1"/>
        <v>20.28</v>
      </c>
      <c r="L53" s="127"/>
    </row>
    <row r="54" spans="1:12" ht="12.75" customHeight="1">
      <c r="A54" s="126"/>
      <c r="B54" s="119">
        <f>'Tax Invoice'!D50</f>
        <v>2</v>
      </c>
      <c r="C54" s="10" t="s">
        <v>757</v>
      </c>
      <c r="D54" s="10" t="s">
        <v>757</v>
      </c>
      <c r="E54" s="130" t="s">
        <v>28</v>
      </c>
      <c r="F54" s="151"/>
      <c r="G54" s="152"/>
      <c r="H54" s="11" t="s">
        <v>758</v>
      </c>
      <c r="I54" s="14">
        <f t="shared" ref="I54:I85" si="2">ROUNDUP(J54*$N$1,2)</f>
        <v>10.84</v>
      </c>
      <c r="J54" s="14">
        <v>10.84</v>
      </c>
      <c r="K54" s="121">
        <f t="shared" ref="K54:K85" si="3">I54*B54</f>
        <v>21.68</v>
      </c>
      <c r="L54" s="127"/>
    </row>
    <row r="55" spans="1:12" ht="24" customHeight="1">
      <c r="A55" s="126"/>
      <c r="B55" s="119">
        <f>'Tax Invoice'!D51</f>
        <v>4</v>
      </c>
      <c r="C55" s="10" t="s">
        <v>759</v>
      </c>
      <c r="D55" s="10" t="s">
        <v>759</v>
      </c>
      <c r="E55" s="130" t="s">
        <v>30</v>
      </c>
      <c r="F55" s="151" t="s">
        <v>279</v>
      </c>
      <c r="G55" s="152"/>
      <c r="H55" s="11" t="s">
        <v>760</v>
      </c>
      <c r="I55" s="14">
        <f t="shared" si="2"/>
        <v>20.63</v>
      </c>
      <c r="J55" s="14">
        <v>20.63</v>
      </c>
      <c r="K55" s="121">
        <f t="shared" si="3"/>
        <v>82.52</v>
      </c>
      <c r="L55" s="127"/>
    </row>
    <row r="56" spans="1:12" ht="24" customHeight="1">
      <c r="A56" s="126"/>
      <c r="B56" s="119">
        <f>'Tax Invoice'!D52</f>
        <v>8</v>
      </c>
      <c r="C56" s="10" t="s">
        <v>761</v>
      </c>
      <c r="D56" s="10" t="s">
        <v>761</v>
      </c>
      <c r="E56" s="130" t="s">
        <v>30</v>
      </c>
      <c r="F56" s="151" t="s">
        <v>278</v>
      </c>
      <c r="G56" s="152"/>
      <c r="H56" s="11" t="s">
        <v>762</v>
      </c>
      <c r="I56" s="14">
        <f t="shared" si="2"/>
        <v>23.08</v>
      </c>
      <c r="J56" s="14">
        <v>23.08</v>
      </c>
      <c r="K56" s="121">
        <f t="shared" si="3"/>
        <v>184.64</v>
      </c>
      <c r="L56" s="127"/>
    </row>
    <row r="57" spans="1:12" ht="24" customHeight="1">
      <c r="A57" s="126"/>
      <c r="B57" s="119">
        <f>'Tax Invoice'!D53</f>
        <v>2</v>
      </c>
      <c r="C57" s="10" t="s">
        <v>763</v>
      </c>
      <c r="D57" s="10" t="s">
        <v>763</v>
      </c>
      <c r="E57" s="130" t="s">
        <v>31</v>
      </c>
      <c r="F57" s="151" t="s">
        <v>279</v>
      </c>
      <c r="G57" s="152"/>
      <c r="H57" s="11" t="s">
        <v>764</v>
      </c>
      <c r="I57" s="14">
        <f t="shared" si="2"/>
        <v>24.13</v>
      </c>
      <c r="J57" s="14">
        <v>24.13</v>
      </c>
      <c r="K57" s="121">
        <f t="shared" si="3"/>
        <v>48.26</v>
      </c>
      <c r="L57" s="127"/>
    </row>
    <row r="58" spans="1:12" ht="24" customHeight="1">
      <c r="A58" s="126"/>
      <c r="B58" s="119">
        <f>'Tax Invoice'!D54</f>
        <v>4</v>
      </c>
      <c r="C58" s="10" t="s">
        <v>765</v>
      </c>
      <c r="D58" s="10" t="s">
        <v>824</v>
      </c>
      <c r="E58" s="130" t="s">
        <v>766</v>
      </c>
      <c r="F58" s="151"/>
      <c r="G58" s="152"/>
      <c r="H58" s="11" t="s">
        <v>831</v>
      </c>
      <c r="I58" s="14">
        <f t="shared" si="2"/>
        <v>22.38</v>
      </c>
      <c r="J58" s="14">
        <v>22.38</v>
      </c>
      <c r="K58" s="121">
        <f t="shared" si="3"/>
        <v>89.52</v>
      </c>
      <c r="L58" s="127"/>
    </row>
    <row r="59" spans="1:12" ht="12.75" customHeight="1">
      <c r="A59" s="126"/>
      <c r="B59" s="119">
        <f>'Tax Invoice'!D55</f>
        <v>2</v>
      </c>
      <c r="C59" s="10" t="s">
        <v>767</v>
      </c>
      <c r="D59" s="10" t="s">
        <v>825</v>
      </c>
      <c r="E59" s="130" t="s">
        <v>766</v>
      </c>
      <c r="F59" s="151"/>
      <c r="G59" s="152"/>
      <c r="H59" s="11" t="s">
        <v>768</v>
      </c>
      <c r="I59" s="14">
        <f t="shared" si="2"/>
        <v>45.11</v>
      </c>
      <c r="J59" s="14">
        <v>45.11</v>
      </c>
      <c r="K59" s="121">
        <f t="shared" si="3"/>
        <v>90.22</v>
      </c>
      <c r="L59" s="127"/>
    </row>
    <row r="60" spans="1:12" ht="24" customHeight="1">
      <c r="A60" s="126"/>
      <c r="B60" s="119">
        <f>'Tax Invoice'!D56</f>
        <v>2</v>
      </c>
      <c r="C60" s="10" t="s">
        <v>769</v>
      </c>
      <c r="D60" s="10" t="s">
        <v>769</v>
      </c>
      <c r="E60" s="130" t="s">
        <v>28</v>
      </c>
      <c r="F60" s="151"/>
      <c r="G60" s="152"/>
      <c r="H60" s="11" t="s">
        <v>832</v>
      </c>
      <c r="I60" s="14">
        <f t="shared" si="2"/>
        <v>4.9000000000000004</v>
      </c>
      <c r="J60" s="14">
        <v>4.9000000000000004</v>
      </c>
      <c r="K60" s="121">
        <f t="shared" si="3"/>
        <v>9.8000000000000007</v>
      </c>
      <c r="L60" s="127"/>
    </row>
    <row r="61" spans="1:12" ht="24" customHeight="1">
      <c r="A61" s="126"/>
      <c r="B61" s="119">
        <f>'Tax Invoice'!D57</f>
        <v>2</v>
      </c>
      <c r="C61" s="10" t="s">
        <v>769</v>
      </c>
      <c r="D61" s="10" t="s">
        <v>769</v>
      </c>
      <c r="E61" s="130" t="s">
        <v>31</v>
      </c>
      <c r="F61" s="151"/>
      <c r="G61" s="152"/>
      <c r="H61" s="11" t="s">
        <v>832</v>
      </c>
      <c r="I61" s="14">
        <f t="shared" si="2"/>
        <v>4.9000000000000004</v>
      </c>
      <c r="J61" s="14">
        <v>4.9000000000000004</v>
      </c>
      <c r="K61" s="121">
        <f t="shared" si="3"/>
        <v>9.8000000000000007</v>
      </c>
      <c r="L61" s="127"/>
    </row>
    <row r="62" spans="1:12" ht="12.75" customHeight="1">
      <c r="A62" s="126"/>
      <c r="B62" s="119">
        <f>'Tax Invoice'!D58</f>
        <v>58</v>
      </c>
      <c r="C62" s="10" t="s">
        <v>770</v>
      </c>
      <c r="D62" s="10" t="s">
        <v>770</v>
      </c>
      <c r="E62" s="130" t="s">
        <v>30</v>
      </c>
      <c r="F62" s="151" t="s">
        <v>115</v>
      </c>
      <c r="G62" s="152"/>
      <c r="H62" s="11" t="s">
        <v>771</v>
      </c>
      <c r="I62" s="14">
        <f t="shared" si="2"/>
        <v>8.39</v>
      </c>
      <c r="J62" s="14">
        <v>8.39</v>
      </c>
      <c r="K62" s="121">
        <f t="shared" si="3"/>
        <v>486.62</v>
      </c>
      <c r="L62" s="127"/>
    </row>
    <row r="63" spans="1:12" ht="12.75" customHeight="1">
      <c r="A63" s="126"/>
      <c r="B63" s="119">
        <f>'Tax Invoice'!D59</f>
        <v>12</v>
      </c>
      <c r="C63" s="10" t="s">
        <v>772</v>
      </c>
      <c r="D63" s="10" t="s">
        <v>772</v>
      </c>
      <c r="E63" s="130" t="s">
        <v>30</v>
      </c>
      <c r="F63" s="151" t="s">
        <v>279</v>
      </c>
      <c r="G63" s="152"/>
      <c r="H63" s="11" t="s">
        <v>773</v>
      </c>
      <c r="I63" s="14">
        <f t="shared" si="2"/>
        <v>9.09</v>
      </c>
      <c r="J63" s="14">
        <v>9.09</v>
      </c>
      <c r="K63" s="121">
        <f t="shared" si="3"/>
        <v>109.08</v>
      </c>
      <c r="L63" s="127"/>
    </row>
    <row r="64" spans="1:12" ht="12.75" customHeight="1">
      <c r="A64" s="126"/>
      <c r="B64" s="119">
        <f>'Tax Invoice'!D60</f>
        <v>6</v>
      </c>
      <c r="C64" s="10" t="s">
        <v>774</v>
      </c>
      <c r="D64" s="10" t="s">
        <v>826</v>
      </c>
      <c r="E64" s="130" t="s">
        <v>775</v>
      </c>
      <c r="F64" s="151" t="s">
        <v>279</v>
      </c>
      <c r="G64" s="152"/>
      <c r="H64" s="11" t="s">
        <v>776</v>
      </c>
      <c r="I64" s="14">
        <f t="shared" si="2"/>
        <v>23.08</v>
      </c>
      <c r="J64" s="14">
        <v>23.08</v>
      </c>
      <c r="K64" s="121">
        <f t="shared" si="3"/>
        <v>138.47999999999999</v>
      </c>
      <c r="L64" s="127"/>
    </row>
    <row r="65" spans="1:12" ht="12.75" customHeight="1">
      <c r="A65" s="126"/>
      <c r="B65" s="119">
        <f>'Tax Invoice'!D61</f>
        <v>2</v>
      </c>
      <c r="C65" s="10" t="s">
        <v>777</v>
      </c>
      <c r="D65" s="10" t="s">
        <v>777</v>
      </c>
      <c r="E65" s="130" t="s">
        <v>28</v>
      </c>
      <c r="F65" s="151"/>
      <c r="G65" s="152"/>
      <c r="H65" s="11" t="s">
        <v>778</v>
      </c>
      <c r="I65" s="14">
        <f t="shared" si="2"/>
        <v>10.14</v>
      </c>
      <c r="J65" s="14">
        <v>10.14</v>
      </c>
      <c r="K65" s="121">
        <f t="shared" si="3"/>
        <v>20.28</v>
      </c>
      <c r="L65" s="127"/>
    </row>
    <row r="66" spans="1:12" ht="12.75" customHeight="1">
      <c r="A66" s="126"/>
      <c r="B66" s="119">
        <f>'Tax Invoice'!D62</f>
        <v>2</v>
      </c>
      <c r="C66" s="10" t="s">
        <v>777</v>
      </c>
      <c r="D66" s="10" t="s">
        <v>777</v>
      </c>
      <c r="E66" s="130" t="s">
        <v>30</v>
      </c>
      <c r="F66" s="151"/>
      <c r="G66" s="152"/>
      <c r="H66" s="11" t="s">
        <v>778</v>
      </c>
      <c r="I66" s="14">
        <f t="shared" si="2"/>
        <v>10.14</v>
      </c>
      <c r="J66" s="14">
        <v>10.14</v>
      </c>
      <c r="K66" s="121">
        <f t="shared" si="3"/>
        <v>20.28</v>
      </c>
      <c r="L66" s="127"/>
    </row>
    <row r="67" spans="1:12" ht="12.75" customHeight="1">
      <c r="A67" s="126"/>
      <c r="B67" s="119">
        <f>'Tax Invoice'!D63</f>
        <v>4</v>
      </c>
      <c r="C67" s="10" t="s">
        <v>777</v>
      </c>
      <c r="D67" s="10" t="s">
        <v>777</v>
      </c>
      <c r="E67" s="130" t="s">
        <v>31</v>
      </c>
      <c r="F67" s="151"/>
      <c r="G67" s="152"/>
      <c r="H67" s="11" t="s">
        <v>778</v>
      </c>
      <c r="I67" s="14">
        <f t="shared" si="2"/>
        <v>10.14</v>
      </c>
      <c r="J67" s="14">
        <v>10.14</v>
      </c>
      <c r="K67" s="121">
        <f t="shared" si="3"/>
        <v>40.56</v>
      </c>
      <c r="L67" s="127"/>
    </row>
    <row r="68" spans="1:12" ht="36" customHeight="1">
      <c r="A68" s="126"/>
      <c r="B68" s="119">
        <f>'Tax Invoice'!D64</f>
        <v>6</v>
      </c>
      <c r="C68" s="10" t="s">
        <v>779</v>
      </c>
      <c r="D68" s="10" t="s">
        <v>827</v>
      </c>
      <c r="E68" s="130" t="s">
        <v>236</v>
      </c>
      <c r="F68" s="151" t="s">
        <v>112</v>
      </c>
      <c r="G68" s="152"/>
      <c r="H68" s="11" t="s">
        <v>780</v>
      </c>
      <c r="I68" s="14">
        <f t="shared" si="2"/>
        <v>29.37</v>
      </c>
      <c r="J68" s="14">
        <v>29.37</v>
      </c>
      <c r="K68" s="121">
        <f t="shared" si="3"/>
        <v>176.22</v>
      </c>
      <c r="L68" s="127"/>
    </row>
    <row r="69" spans="1:12" ht="36" customHeight="1">
      <c r="A69" s="126"/>
      <c r="B69" s="119">
        <f>'Tax Invoice'!D65</f>
        <v>6</v>
      </c>
      <c r="C69" s="10" t="s">
        <v>779</v>
      </c>
      <c r="D69" s="10" t="s">
        <v>827</v>
      </c>
      <c r="E69" s="130" t="s">
        <v>236</v>
      </c>
      <c r="F69" s="151" t="s">
        <v>274</v>
      </c>
      <c r="G69" s="152"/>
      <c r="H69" s="11" t="s">
        <v>780</v>
      </c>
      <c r="I69" s="14">
        <f t="shared" si="2"/>
        <v>29.37</v>
      </c>
      <c r="J69" s="14">
        <v>29.37</v>
      </c>
      <c r="K69" s="121">
        <f t="shared" si="3"/>
        <v>176.22</v>
      </c>
      <c r="L69" s="127"/>
    </row>
    <row r="70" spans="1:12" ht="36" customHeight="1">
      <c r="A70" s="126"/>
      <c r="B70" s="119">
        <f>'Tax Invoice'!D66</f>
        <v>1</v>
      </c>
      <c r="C70" s="10" t="s">
        <v>779</v>
      </c>
      <c r="D70" s="10" t="s">
        <v>827</v>
      </c>
      <c r="E70" s="130" t="s">
        <v>237</v>
      </c>
      <c r="F70" s="151" t="s">
        <v>112</v>
      </c>
      <c r="G70" s="152"/>
      <c r="H70" s="11" t="s">
        <v>780</v>
      </c>
      <c r="I70" s="14">
        <f t="shared" si="2"/>
        <v>29.37</v>
      </c>
      <c r="J70" s="14">
        <v>29.37</v>
      </c>
      <c r="K70" s="121">
        <f t="shared" si="3"/>
        <v>29.37</v>
      </c>
      <c r="L70" s="127"/>
    </row>
    <row r="71" spans="1:12" ht="36" customHeight="1">
      <c r="A71" s="126"/>
      <c r="B71" s="119">
        <f>'Tax Invoice'!D67</f>
        <v>1</v>
      </c>
      <c r="C71" s="10" t="s">
        <v>779</v>
      </c>
      <c r="D71" s="10" t="s">
        <v>827</v>
      </c>
      <c r="E71" s="130" t="s">
        <v>237</v>
      </c>
      <c r="F71" s="151" t="s">
        <v>218</v>
      </c>
      <c r="G71" s="152"/>
      <c r="H71" s="11" t="s">
        <v>780</v>
      </c>
      <c r="I71" s="14">
        <f t="shared" si="2"/>
        <v>29.37</v>
      </c>
      <c r="J71" s="14">
        <v>29.37</v>
      </c>
      <c r="K71" s="121">
        <f t="shared" si="3"/>
        <v>29.37</v>
      </c>
      <c r="L71" s="127"/>
    </row>
    <row r="72" spans="1:12" ht="36" customHeight="1">
      <c r="A72" s="126"/>
      <c r="B72" s="119">
        <f>'Tax Invoice'!D68</f>
        <v>1</v>
      </c>
      <c r="C72" s="10" t="s">
        <v>779</v>
      </c>
      <c r="D72" s="10" t="s">
        <v>827</v>
      </c>
      <c r="E72" s="130" t="s">
        <v>237</v>
      </c>
      <c r="F72" s="151" t="s">
        <v>274</v>
      </c>
      <c r="G72" s="152"/>
      <c r="H72" s="11" t="s">
        <v>780</v>
      </c>
      <c r="I72" s="14">
        <f t="shared" si="2"/>
        <v>29.37</v>
      </c>
      <c r="J72" s="14">
        <v>29.37</v>
      </c>
      <c r="K72" s="121">
        <f t="shared" si="3"/>
        <v>29.37</v>
      </c>
      <c r="L72" s="127"/>
    </row>
    <row r="73" spans="1:12" ht="24" customHeight="1">
      <c r="A73" s="126"/>
      <c r="B73" s="119">
        <f>'Tax Invoice'!D69</f>
        <v>2</v>
      </c>
      <c r="C73" s="10" t="s">
        <v>781</v>
      </c>
      <c r="D73" s="10" t="s">
        <v>781</v>
      </c>
      <c r="E73" s="130" t="s">
        <v>30</v>
      </c>
      <c r="F73" s="151" t="s">
        <v>279</v>
      </c>
      <c r="G73" s="152"/>
      <c r="H73" s="11" t="s">
        <v>782</v>
      </c>
      <c r="I73" s="14">
        <f t="shared" si="2"/>
        <v>10.14</v>
      </c>
      <c r="J73" s="14">
        <v>10.14</v>
      </c>
      <c r="K73" s="121">
        <f t="shared" si="3"/>
        <v>20.28</v>
      </c>
      <c r="L73" s="127"/>
    </row>
    <row r="74" spans="1:12" ht="24" customHeight="1">
      <c r="A74" s="126"/>
      <c r="B74" s="119">
        <f>'Tax Invoice'!D70</f>
        <v>8</v>
      </c>
      <c r="C74" s="10" t="s">
        <v>783</v>
      </c>
      <c r="D74" s="10" t="s">
        <v>783</v>
      </c>
      <c r="E74" s="130" t="s">
        <v>28</v>
      </c>
      <c r="F74" s="151" t="s">
        <v>279</v>
      </c>
      <c r="G74" s="152"/>
      <c r="H74" s="11" t="s">
        <v>784</v>
      </c>
      <c r="I74" s="14">
        <f t="shared" si="2"/>
        <v>20.63</v>
      </c>
      <c r="J74" s="14">
        <v>20.63</v>
      </c>
      <c r="K74" s="121">
        <f t="shared" si="3"/>
        <v>165.04</v>
      </c>
      <c r="L74" s="127"/>
    </row>
    <row r="75" spans="1:12" ht="24" customHeight="1">
      <c r="A75" s="126"/>
      <c r="B75" s="119">
        <f>'Tax Invoice'!D71</f>
        <v>8</v>
      </c>
      <c r="C75" s="10" t="s">
        <v>783</v>
      </c>
      <c r="D75" s="10" t="s">
        <v>783</v>
      </c>
      <c r="E75" s="130" t="s">
        <v>30</v>
      </c>
      <c r="F75" s="151" t="s">
        <v>279</v>
      </c>
      <c r="G75" s="152"/>
      <c r="H75" s="11" t="s">
        <v>784</v>
      </c>
      <c r="I75" s="14">
        <f t="shared" si="2"/>
        <v>20.63</v>
      </c>
      <c r="J75" s="14">
        <v>20.63</v>
      </c>
      <c r="K75" s="121">
        <f t="shared" si="3"/>
        <v>165.04</v>
      </c>
      <c r="L75" s="127"/>
    </row>
    <row r="76" spans="1:12" ht="24" customHeight="1">
      <c r="A76" s="126"/>
      <c r="B76" s="119">
        <f>'Tax Invoice'!D72</f>
        <v>8</v>
      </c>
      <c r="C76" s="10" t="s">
        <v>783</v>
      </c>
      <c r="D76" s="10" t="s">
        <v>783</v>
      </c>
      <c r="E76" s="130" t="s">
        <v>31</v>
      </c>
      <c r="F76" s="151" t="s">
        <v>279</v>
      </c>
      <c r="G76" s="152"/>
      <c r="H76" s="11" t="s">
        <v>784</v>
      </c>
      <c r="I76" s="14">
        <f t="shared" si="2"/>
        <v>20.63</v>
      </c>
      <c r="J76" s="14">
        <v>20.63</v>
      </c>
      <c r="K76" s="121">
        <f t="shared" si="3"/>
        <v>165.04</v>
      </c>
      <c r="L76" s="127"/>
    </row>
    <row r="77" spans="1:12" ht="12.75" customHeight="1">
      <c r="A77" s="126"/>
      <c r="B77" s="119">
        <f>'Tax Invoice'!D73</f>
        <v>2</v>
      </c>
      <c r="C77" s="10" t="s">
        <v>785</v>
      </c>
      <c r="D77" s="10" t="s">
        <v>785</v>
      </c>
      <c r="E77" s="130" t="s">
        <v>28</v>
      </c>
      <c r="F77" s="151" t="s">
        <v>279</v>
      </c>
      <c r="G77" s="152"/>
      <c r="H77" s="11" t="s">
        <v>786</v>
      </c>
      <c r="I77" s="14">
        <f t="shared" si="2"/>
        <v>20.63</v>
      </c>
      <c r="J77" s="14">
        <v>20.63</v>
      </c>
      <c r="K77" s="121">
        <f t="shared" si="3"/>
        <v>41.26</v>
      </c>
      <c r="L77" s="127"/>
    </row>
    <row r="78" spans="1:12" ht="24" customHeight="1">
      <c r="A78" s="126"/>
      <c r="B78" s="119">
        <f>'Tax Invoice'!D74</f>
        <v>2</v>
      </c>
      <c r="C78" s="10" t="s">
        <v>787</v>
      </c>
      <c r="D78" s="10" t="s">
        <v>787</v>
      </c>
      <c r="E78" s="130" t="s">
        <v>279</v>
      </c>
      <c r="F78" s="151" t="s">
        <v>275</v>
      </c>
      <c r="G78" s="152"/>
      <c r="H78" s="11" t="s">
        <v>788</v>
      </c>
      <c r="I78" s="14">
        <f t="shared" si="2"/>
        <v>15.39</v>
      </c>
      <c r="J78" s="14">
        <v>15.39</v>
      </c>
      <c r="K78" s="121">
        <f t="shared" si="3"/>
        <v>30.78</v>
      </c>
      <c r="L78" s="127"/>
    </row>
    <row r="79" spans="1:12" ht="24" customHeight="1">
      <c r="A79" s="126"/>
      <c r="B79" s="119">
        <f>'Tax Invoice'!D75</f>
        <v>5</v>
      </c>
      <c r="C79" s="10" t="s">
        <v>655</v>
      </c>
      <c r="D79" s="10" t="s">
        <v>655</v>
      </c>
      <c r="E79" s="130" t="s">
        <v>31</v>
      </c>
      <c r="F79" s="151"/>
      <c r="G79" s="152"/>
      <c r="H79" s="11" t="s">
        <v>658</v>
      </c>
      <c r="I79" s="14">
        <f t="shared" si="2"/>
        <v>53.85</v>
      </c>
      <c r="J79" s="14">
        <v>53.85</v>
      </c>
      <c r="K79" s="121">
        <f t="shared" si="3"/>
        <v>269.25</v>
      </c>
      <c r="L79" s="127"/>
    </row>
    <row r="80" spans="1:12" ht="12.75" customHeight="1">
      <c r="A80" s="126"/>
      <c r="B80" s="119">
        <f>'Tax Invoice'!D76</f>
        <v>1</v>
      </c>
      <c r="C80" s="10" t="s">
        <v>789</v>
      </c>
      <c r="D80" s="10" t="s">
        <v>789</v>
      </c>
      <c r="E80" s="130" t="s">
        <v>30</v>
      </c>
      <c r="F80" s="151" t="s">
        <v>279</v>
      </c>
      <c r="G80" s="152"/>
      <c r="H80" s="11" t="s">
        <v>790</v>
      </c>
      <c r="I80" s="14">
        <f t="shared" si="2"/>
        <v>69.59</v>
      </c>
      <c r="J80" s="14">
        <v>69.59</v>
      </c>
      <c r="K80" s="121">
        <f t="shared" si="3"/>
        <v>69.59</v>
      </c>
      <c r="L80" s="127"/>
    </row>
    <row r="81" spans="1:12" ht="12.75" customHeight="1">
      <c r="A81" s="126"/>
      <c r="B81" s="119">
        <f>'Tax Invoice'!D77</f>
        <v>1</v>
      </c>
      <c r="C81" s="10" t="s">
        <v>789</v>
      </c>
      <c r="D81" s="10" t="s">
        <v>789</v>
      </c>
      <c r="E81" s="130" t="s">
        <v>30</v>
      </c>
      <c r="F81" s="151" t="s">
        <v>278</v>
      </c>
      <c r="G81" s="152"/>
      <c r="H81" s="11" t="s">
        <v>790</v>
      </c>
      <c r="I81" s="14">
        <f t="shared" si="2"/>
        <v>69.59</v>
      </c>
      <c r="J81" s="14">
        <v>69.59</v>
      </c>
      <c r="K81" s="121">
        <f t="shared" si="3"/>
        <v>69.59</v>
      </c>
      <c r="L81" s="127"/>
    </row>
    <row r="82" spans="1:12" ht="12.75" customHeight="1">
      <c r="A82" s="126"/>
      <c r="B82" s="119">
        <f>'Tax Invoice'!D78</f>
        <v>6</v>
      </c>
      <c r="C82" s="10" t="s">
        <v>789</v>
      </c>
      <c r="D82" s="10" t="s">
        <v>789</v>
      </c>
      <c r="E82" s="130" t="s">
        <v>31</v>
      </c>
      <c r="F82" s="151" t="s">
        <v>279</v>
      </c>
      <c r="G82" s="152"/>
      <c r="H82" s="11" t="s">
        <v>790</v>
      </c>
      <c r="I82" s="14">
        <f t="shared" si="2"/>
        <v>69.59</v>
      </c>
      <c r="J82" s="14">
        <v>69.59</v>
      </c>
      <c r="K82" s="121">
        <f t="shared" si="3"/>
        <v>417.54</v>
      </c>
      <c r="L82" s="127"/>
    </row>
    <row r="83" spans="1:12" ht="12.75" customHeight="1">
      <c r="A83" s="126"/>
      <c r="B83" s="119">
        <f>'Tax Invoice'!D79</f>
        <v>1</v>
      </c>
      <c r="C83" s="10" t="s">
        <v>789</v>
      </c>
      <c r="D83" s="10" t="s">
        <v>789</v>
      </c>
      <c r="E83" s="130" t="s">
        <v>31</v>
      </c>
      <c r="F83" s="151" t="s">
        <v>278</v>
      </c>
      <c r="G83" s="152"/>
      <c r="H83" s="11" t="s">
        <v>790</v>
      </c>
      <c r="I83" s="14">
        <f t="shared" si="2"/>
        <v>69.59</v>
      </c>
      <c r="J83" s="14">
        <v>69.59</v>
      </c>
      <c r="K83" s="121">
        <f t="shared" si="3"/>
        <v>69.59</v>
      </c>
      <c r="L83" s="127"/>
    </row>
    <row r="84" spans="1:12" ht="12.75" customHeight="1">
      <c r="A84" s="126"/>
      <c r="B84" s="119">
        <f>'Tax Invoice'!D80</f>
        <v>2</v>
      </c>
      <c r="C84" s="10" t="s">
        <v>791</v>
      </c>
      <c r="D84" s="10" t="s">
        <v>791</v>
      </c>
      <c r="E84" s="130" t="s">
        <v>31</v>
      </c>
      <c r="F84" s="151"/>
      <c r="G84" s="152"/>
      <c r="H84" s="11" t="s">
        <v>792</v>
      </c>
      <c r="I84" s="14">
        <f t="shared" si="2"/>
        <v>9.09</v>
      </c>
      <c r="J84" s="14">
        <v>9.09</v>
      </c>
      <c r="K84" s="121">
        <f t="shared" si="3"/>
        <v>18.18</v>
      </c>
      <c r="L84" s="127"/>
    </row>
    <row r="85" spans="1:12" ht="24" customHeight="1">
      <c r="A85" s="126"/>
      <c r="B85" s="119">
        <f>'Tax Invoice'!D81</f>
        <v>2</v>
      </c>
      <c r="C85" s="10" t="s">
        <v>793</v>
      </c>
      <c r="D85" s="10" t="s">
        <v>793</v>
      </c>
      <c r="E85" s="130" t="s">
        <v>31</v>
      </c>
      <c r="F85" s="151" t="s">
        <v>279</v>
      </c>
      <c r="G85" s="152"/>
      <c r="H85" s="11" t="s">
        <v>794</v>
      </c>
      <c r="I85" s="14">
        <f t="shared" si="2"/>
        <v>20.63</v>
      </c>
      <c r="J85" s="14">
        <v>20.63</v>
      </c>
      <c r="K85" s="121">
        <f t="shared" si="3"/>
        <v>41.26</v>
      </c>
      <c r="L85" s="127"/>
    </row>
    <row r="86" spans="1:12" ht="24" customHeight="1">
      <c r="A86" s="126"/>
      <c r="B86" s="119">
        <f>'Tax Invoice'!D82</f>
        <v>2</v>
      </c>
      <c r="C86" s="10" t="s">
        <v>795</v>
      </c>
      <c r="D86" s="10" t="s">
        <v>828</v>
      </c>
      <c r="E86" s="130" t="s">
        <v>766</v>
      </c>
      <c r="F86" s="151" t="s">
        <v>279</v>
      </c>
      <c r="G86" s="152"/>
      <c r="H86" s="11" t="s">
        <v>796</v>
      </c>
      <c r="I86" s="14">
        <f t="shared" ref="I86:I99" si="4">ROUNDUP(J86*$N$1,2)</f>
        <v>101.06</v>
      </c>
      <c r="J86" s="14">
        <v>101.06</v>
      </c>
      <c r="K86" s="121">
        <f t="shared" ref="K86:K99" si="5">I86*B86</f>
        <v>202.12</v>
      </c>
      <c r="L86" s="127"/>
    </row>
    <row r="87" spans="1:12" ht="12.75" customHeight="1">
      <c r="A87" s="126"/>
      <c r="B87" s="119">
        <f>'Tax Invoice'!D83</f>
        <v>30</v>
      </c>
      <c r="C87" s="10" t="s">
        <v>650</v>
      </c>
      <c r="D87" s="10" t="s">
        <v>650</v>
      </c>
      <c r="E87" s="130" t="s">
        <v>641</v>
      </c>
      <c r="F87" s="151"/>
      <c r="G87" s="152"/>
      <c r="H87" s="11" t="s">
        <v>652</v>
      </c>
      <c r="I87" s="14">
        <f t="shared" si="4"/>
        <v>4.9000000000000004</v>
      </c>
      <c r="J87" s="14">
        <v>4.9000000000000004</v>
      </c>
      <c r="K87" s="121">
        <f t="shared" si="5"/>
        <v>147</v>
      </c>
      <c r="L87" s="127"/>
    </row>
    <row r="88" spans="1:12" ht="24" customHeight="1">
      <c r="A88" s="126"/>
      <c r="B88" s="119">
        <f>'Tax Invoice'!D84</f>
        <v>2</v>
      </c>
      <c r="C88" s="10" t="s">
        <v>797</v>
      </c>
      <c r="D88" s="10" t="s">
        <v>829</v>
      </c>
      <c r="E88" s="130" t="s">
        <v>72</v>
      </c>
      <c r="F88" s="151"/>
      <c r="G88" s="152"/>
      <c r="H88" s="11" t="s">
        <v>798</v>
      </c>
      <c r="I88" s="14">
        <f t="shared" si="4"/>
        <v>34.619999999999997</v>
      </c>
      <c r="J88" s="14">
        <v>34.619999999999997</v>
      </c>
      <c r="K88" s="121">
        <f t="shared" si="5"/>
        <v>69.239999999999995</v>
      </c>
      <c r="L88" s="127"/>
    </row>
    <row r="89" spans="1:12" ht="24" customHeight="1">
      <c r="A89" s="126"/>
      <c r="B89" s="119">
        <f>'Tax Invoice'!D85</f>
        <v>2</v>
      </c>
      <c r="C89" s="10" t="s">
        <v>799</v>
      </c>
      <c r="D89" s="10" t="s">
        <v>799</v>
      </c>
      <c r="E89" s="130" t="s">
        <v>30</v>
      </c>
      <c r="F89" s="151"/>
      <c r="G89" s="152"/>
      <c r="H89" s="11" t="s">
        <v>800</v>
      </c>
      <c r="I89" s="14">
        <f t="shared" si="4"/>
        <v>61.9</v>
      </c>
      <c r="J89" s="14">
        <v>61.9</v>
      </c>
      <c r="K89" s="121">
        <f t="shared" si="5"/>
        <v>123.8</v>
      </c>
      <c r="L89" s="127"/>
    </row>
    <row r="90" spans="1:12" ht="24" customHeight="1">
      <c r="A90" s="126"/>
      <c r="B90" s="119">
        <f>'Tax Invoice'!D86</f>
        <v>2</v>
      </c>
      <c r="C90" s="10" t="s">
        <v>801</v>
      </c>
      <c r="D90" s="10" t="s">
        <v>801</v>
      </c>
      <c r="E90" s="130" t="s">
        <v>31</v>
      </c>
      <c r="F90" s="151"/>
      <c r="G90" s="152"/>
      <c r="H90" s="11" t="s">
        <v>802</v>
      </c>
      <c r="I90" s="14">
        <f t="shared" si="4"/>
        <v>34.619999999999997</v>
      </c>
      <c r="J90" s="14">
        <v>34.619999999999997</v>
      </c>
      <c r="K90" s="121">
        <f t="shared" si="5"/>
        <v>69.239999999999995</v>
      </c>
      <c r="L90" s="127"/>
    </row>
    <row r="91" spans="1:12" ht="24" customHeight="1">
      <c r="A91" s="126"/>
      <c r="B91" s="119">
        <f>'Tax Invoice'!D87</f>
        <v>2</v>
      </c>
      <c r="C91" s="10" t="s">
        <v>803</v>
      </c>
      <c r="D91" s="10" t="s">
        <v>803</v>
      </c>
      <c r="E91" s="130" t="s">
        <v>32</v>
      </c>
      <c r="F91" s="151"/>
      <c r="G91" s="152"/>
      <c r="H91" s="11" t="s">
        <v>804</v>
      </c>
      <c r="I91" s="14">
        <f t="shared" si="4"/>
        <v>65.39</v>
      </c>
      <c r="J91" s="14">
        <v>65.39</v>
      </c>
      <c r="K91" s="121">
        <f t="shared" si="5"/>
        <v>130.78</v>
      </c>
      <c r="L91" s="127"/>
    </row>
    <row r="92" spans="1:12" ht="24" customHeight="1">
      <c r="A92" s="126"/>
      <c r="B92" s="119">
        <f>'Tax Invoice'!D88</f>
        <v>2</v>
      </c>
      <c r="C92" s="10" t="s">
        <v>805</v>
      </c>
      <c r="D92" s="10" t="s">
        <v>805</v>
      </c>
      <c r="E92" s="130" t="s">
        <v>95</v>
      </c>
      <c r="F92" s="151"/>
      <c r="G92" s="152"/>
      <c r="H92" s="11" t="s">
        <v>806</v>
      </c>
      <c r="I92" s="14">
        <f t="shared" si="4"/>
        <v>40.909999999999997</v>
      </c>
      <c r="J92" s="14">
        <v>40.909999999999997</v>
      </c>
      <c r="K92" s="121">
        <f t="shared" si="5"/>
        <v>81.819999999999993</v>
      </c>
      <c r="L92" s="127"/>
    </row>
    <row r="93" spans="1:12" ht="12.75" customHeight="1">
      <c r="A93" s="126"/>
      <c r="B93" s="119">
        <f>'Tax Invoice'!D89</f>
        <v>1</v>
      </c>
      <c r="C93" s="10" t="s">
        <v>807</v>
      </c>
      <c r="D93" s="10" t="s">
        <v>807</v>
      </c>
      <c r="E93" s="130" t="s">
        <v>30</v>
      </c>
      <c r="F93" s="151" t="s">
        <v>808</v>
      </c>
      <c r="G93" s="152"/>
      <c r="H93" s="11" t="s">
        <v>809</v>
      </c>
      <c r="I93" s="14">
        <f t="shared" si="4"/>
        <v>53.85</v>
      </c>
      <c r="J93" s="14">
        <v>53.85</v>
      </c>
      <c r="K93" s="121">
        <f t="shared" si="5"/>
        <v>53.85</v>
      </c>
      <c r="L93" s="127"/>
    </row>
    <row r="94" spans="1:12" ht="24" customHeight="1">
      <c r="A94" s="126"/>
      <c r="B94" s="119">
        <f>'Tax Invoice'!D90</f>
        <v>2</v>
      </c>
      <c r="C94" s="10" t="s">
        <v>810</v>
      </c>
      <c r="D94" s="10" t="s">
        <v>810</v>
      </c>
      <c r="E94" s="130" t="s">
        <v>31</v>
      </c>
      <c r="F94" s="151" t="s">
        <v>115</v>
      </c>
      <c r="G94" s="152"/>
      <c r="H94" s="11" t="s">
        <v>811</v>
      </c>
      <c r="I94" s="14">
        <f t="shared" si="4"/>
        <v>27.28</v>
      </c>
      <c r="J94" s="14">
        <v>27.28</v>
      </c>
      <c r="K94" s="121">
        <f t="shared" si="5"/>
        <v>54.56</v>
      </c>
      <c r="L94" s="127"/>
    </row>
    <row r="95" spans="1:12" ht="24" customHeight="1">
      <c r="A95" s="126"/>
      <c r="B95" s="119">
        <f>'Tax Invoice'!D91</f>
        <v>2</v>
      </c>
      <c r="C95" s="10" t="s">
        <v>812</v>
      </c>
      <c r="D95" s="10" t="s">
        <v>812</v>
      </c>
      <c r="E95" s="130"/>
      <c r="F95" s="151"/>
      <c r="G95" s="152"/>
      <c r="H95" s="11" t="s">
        <v>813</v>
      </c>
      <c r="I95" s="14">
        <f t="shared" si="4"/>
        <v>21.33</v>
      </c>
      <c r="J95" s="14">
        <v>21.33</v>
      </c>
      <c r="K95" s="121">
        <f t="shared" si="5"/>
        <v>42.66</v>
      </c>
      <c r="L95" s="127"/>
    </row>
    <row r="96" spans="1:12" ht="24" customHeight="1">
      <c r="A96" s="126"/>
      <c r="B96" s="119">
        <f>'Tax Invoice'!D92</f>
        <v>4</v>
      </c>
      <c r="C96" s="10" t="s">
        <v>814</v>
      </c>
      <c r="D96" s="10" t="s">
        <v>814</v>
      </c>
      <c r="E96" s="130"/>
      <c r="F96" s="151"/>
      <c r="G96" s="152"/>
      <c r="H96" s="11" t="s">
        <v>815</v>
      </c>
      <c r="I96" s="14">
        <f t="shared" si="4"/>
        <v>20.98</v>
      </c>
      <c r="J96" s="14">
        <v>20.98</v>
      </c>
      <c r="K96" s="121">
        <f t="shared" si="5"/>
        <v>83.92</v>
      </c>
      <c r="L96" s="127"/>
    </row>
    <row r="97" spans="1:12" ht="24" customHeight="1">
      <c r="A97" s="126"/>
      <c r="B97" s="119">
        <f>'Tax Invoice'!D93</f>
        <v>1</v>
      </c>
      <c r="C97" s="10" t="s">
        <v>816</v>
      </c>
      <c r="D97" s="10" t="s">
        <v>816</v>
      </c>
      <c r="E97" s="130" t="s">
        <v>112</v>
      </c>
      <c r="F97" s="151"/>
      <c r="G97" s="152"/>
      <c r="H97" s="11" t="s">
        <v>817</v>
      </c>
      <c r="I97" s="14">
        <f t="shared" si="4"/>
        <v>83.93</v>
      </c>
      <c r="J97" s="14">
        <v>83.93</v>
      </c>
      <c r="K97" s="121">
        <f t="shared" si="5"/>
        <v>83.93</v>
      </c>
      <c r="L97" s="127"/>
    </row>
    <row r="98" spans="1:12" ht="24" customHeight="1">
      <c r="A98" s="126"/>
      <c r="B98" s="119">
        <f>'Tax Invoice'!D94</f>
        <v>1</v>
      </c>
      <c r="C98" s="10" t="s">
        <v>818</v>
      </c>
      <c r="D98" s="10" t="s">
        <v>818</v>
      </c>
      <c r="E98" s="130" t="s">
        <v>819</v>
      </c>
      <c r="F98" s="151"/>
      <c r="G98" s="152"/>
      <c r="H98" s="11" t="s">
        <v>820</v>
      </c>
      <c r="I98" s="14">
        <f t="shared" si="4"/>
        <v>22.38</v>
      </c>
      <c r="J98" s="14">
        <v>22.38</v>
      </c>
      <c r="K98" s="121">
        <f t="shared" si="5"/>
        <v>22.38</v>
      </c>
      <c r="L98" s="127"/>
    </row>
    <row r="99" spans="1:12" ht="24" customHeight="1">
      <c r="A99" s="126"/>
      <c r="B99" s="120">
        <f>'Tax Invoice'!D95</f>
        <v>1</v>
      </c>
      <c r="C99" s="12" t="s">
        <v>821</v>
      </c>
      <c r="D99" s="12" t="s">
        <v>821</v>
      </c>
      <c r="E99" s="131" t="s">
        <v>279</v>
      </c>
      <c r="F99" s="161"/>
      <c r="G99" s="162"/>
      <c r="H99" s="13" t="s">
        <v>822</v>
      </c>
      <c r="I99" s="15">
        <f t="shared" si="4"/>
        <v>25.88</v>
      </c>
      <c r="J99" s="15">
        <v>25.88</v>
      </c>
      <c r="K99" s="122">
        <f t="shared" si="5"/>
        <v>25.88</v>
      </c>
      <c r="L99" s="127"/>
    </row>
    <row r="100" spans="1:12" ht="12.75" customHeight="1">
      <c r="A100" s="126"/>
      <c r="B100" s="138">
        <f>SUM(B22:B99)</f>
        <v>390</v>
      </c>
      <c r="C100" s="138" t="s">
        <v>149</v>
      </c>
      <c r="D100" s="138"/>
      <c r="E100" s="138"/>
      <c r="F100" s="138"/>
      <c r="G100" s="138"/>
      <c r="H100" s="138"/>
      <c r="I100" s="139" t="s">
        <v>261</v>
      </c>
      <c r="J100" s="139" t="s">
        <v>261</v>
      </c>
      <c r="K100" s="140">
        <f>SUM(K22:K99)</f>
        <v>6909.6600000000017</v>
      </c>
      <c r="L100" s="127"/>
    </row>
    <row r="101" spans="1:12" ht="12.75" customHeight="1">
      <c r="A101" s="126"/>
      <c r="B101" s="138"/>
      <c r="C101" s="138"/>
      <c r="D101" s="138"/>
      <c r="E101" s="138"/>
      <c r="F101" s="138"/>
      <c r="G101" s="138"/>
      <c r="H101" s="138"/>
      <c r="I101" s="139" t="s">
        <v>190</v>
      </c>
      <c r="J101" s="139" t="s">
        <v>190</v>
      </c>
      <c r="K101" s="140">
        <f>Invoice!J101</f>
        <v>-2763.8640000000009</v>
      </c>
      <c r="L101" s="127"/>
    </row>
    <row r="102" spans="1:12" ht="12.75" customHeight="1" outlineLevel="1">
      <c r="A102" s="126"/>
      <c r="B102" s="138"/>
      <c r="C102" s="138"/>
      <c r="D102" s="138"/>
      <c r="E102" s="138"/>
      <c r="F102" s="138"/>
      <c r="G102" s="138"/>
      <c r="H102" s="138"/>
      <c r="I102" s="139" t="s">
        <v>191</v>
      </c>
      <c r="J102" s="139" t="s">
        <v>191</v>
      </c>
      <c r="K102" s="140">
        <f>Invoice!J102</f>
        <v>0</v>
      </c>
      <c r="L102" s="127"/>
    </row>
    <row r="103" spans="1:12" ht="12.75" customHeight="1">
      <c r="A103" s="126"/>
      <c r="B103" s="138"/>
      <c r="C103" s="138"/>
      <c r="D103" s="138"/>
      <c r="E103" s="138"/>
      <c r="F103" s="138"/>
      <c r="G103" s="138"/>
      <c r="H103" s="138"/>
      <c r="I103" s="139" t="s">
        <v>263</v>
      </c>
      <c r="J103" s="139" t="s">
        <v>263</v>
      </c>
      <c r="K103" s="140">
        <f>SUM(K100:K102)</f>
        <v>4145.7960000000003</v>
      </c>
      <c r="L103" s="127"/>
    </row>
    <row r="104" spans="1:12" ht="12.75" customHeight="1">
      <c r="A104" s="6"/>
      <c r="B104" s="7"/>
      <c r="C104" s="7"/>
      <c r="D104" s="7"/>
      <c r="E104" s="7"/>
      <c r="F104" s="7"/>
      <c r="G104" s="7"/>
      <c r="H104" s="7" t="s">
        <v>830</v>
      </c>
      <c r="I104" s="7"/>
      <c r="J104" s="7"/>
      <c r="K104" s="7"/>
      <c r="L104" s="8"/>
    </row>
    <row r="105" spans="1:12" ht="12.75" customHeight="1"/>
    <row r="106" spans="1:12" ht="12.75" customHeight="1"/>
    <row r="107" spans="1:12" ht="12.75" customHeight="1"/>
    <row r="108" spans="1:12" ht="12.75" customHeight="1"/>
    <row r="109" spans="1:12" ht="12.75" customHeight="1"/>
    <row r="110" spans="1:12" ht="12.75" customHeight="1"/>
    <row r="111" spans="1:12" ht="12.75" customHeight="1"/>
  </sheetData>
  <mergeCells count="82">
    <mergeCell ref="F96:G96"/>
    <mergeCell ref="F97:G97"/>
    <mergeCell ref="F98:G98"/>
    <mergeCell ref="F99:G99"/>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F26:G26"/>
    <mergeCell ref="F27:G27"/>
    <mergeCell ref="F28:G28"/>
    <mergeCell ref="F29:G29"/>
    <mergeCell ref="F30:G30"/>
    <mergeCell ref="F24:G24"/>
    <mergeCell ref="F23:G23"/>
    <mergeCell ref="K10:K11"/>
    <mergeCell ref="K14:K15"/>
    <mergeCell ref="F25:G2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9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6909.6600000000017</v>
      </c>
      <c r="O2" s="21" t="s">
        <v>265</v>
      </c>
    </row>
    <row r="3" spans="1:15" s="21" customFormat="1" ht="15" customHeight="1" thickBot="1">
      <c r="A3" s="22" t="s">
        <v>156</v>
      </c>
      <c r="G3" s="28">
        <f>Invoice!J14</f>
        <v>45307</v>
      </c>
      <c r="H3" s="29"/>
      <c r="N3" s="21">
        <v>6909.6600000000017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34.94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37.96</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21.27</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25</v>
      </c>
      <c r="E18" s="59">
        <f>'Shipping Invoice'!J22*$N$1</f>
        <v>11.89</v>
      </c>
      <c r="F18" s="59">
        <f>D18*E18</f>
        <v>297.25</v>
      </c>
      <c r="G18" s="60">
        <f>E18*$E$14</f>
        <v>11.89</v>
      </c>
      <c r="H18" s="61">
        <f>D18*G18</f>
        <v>297.25</v>
      </c>
    </row>
    <row r="19" spans="1:13" s="62" customFormat="1" ht="24">
      <c r="A19" s="124" t="str">
        <f>IF((LEN('Copy paste to Here'!G23))&gt;5,((CONCATENATE('Copy paste to Here'!G23," &amp; ",'Copy paste to Here'!D23,"  &amp;  ",'Copy paste to Here'!E23))),"Empty Cell")</f>
        <v>Flexible acrylic labret, 16g (1.2mm) with 3mm UV ball &amp; Length: 6mm  &amp;  Color: Clear</v>
      </c>
      <c r="B19" s="57" t="str">
        <f>'Copy paste to Here'!C23</f>
        <v>ALBEVB</v>
      </c>
      <c r="C19" s="57" t="s">
        <v>722</v>
      </c>
      <c r="D19" s="58">
        <f>Invoice!B23</f>
        <v>4</v>
      </c>
      <c r="E19" s="59">
        <f>'Shipping Invoice'!J23*$N$1</f>
        <v>4.9000000000000004</v>
      </c>
      <c r="F19" s="59">
        <f t="shared" ref="F19:F82" si="0">D19*E19</f>
        <v>19.600000000000001</v>
      </c>
      <c r="G19" s="60">
        <f t="shared" ref="G19:G82" si="1">E19*$E$14</f>
        <v>4.9000000000000004</v>
      </c>
      <c r="H19" s="63">
        <f t="shared" ref="H19:H82" si="2">D19*G19</f>
        <v>19.600000000000001</v>
      </c>
    </row>
    <row r="20" spans="1:13" s="62" customFormat="1" ht="24">
      <c r="A20" s="56" t="str">
        <f>IF((LEN('Copy paste to Here'!G24))&gt;5,((CONCATENATE('Copy paste to Here'!G24," &amp; ",'Copy paste to Here'!D24,"  &amp;  ",'Copy paste to Here'!E24))),"Empty Cell")</f>
        <v>PVD plated 316L steel eyebrow barbell, 18g (1mm) with two 3mm balls &amp; Color: High Polish  &amp;  Length: 8mm</v>
      </c>
      <c r="B20" s="57" t="str">
        <f>'Copy paste to Here'!C24</f>
        <v>BB18B3</v>
      </c>
      <c r="C20" s="57" t="s">
        <v>724</v>
      </c>
      <c r="D20" s="58">
        <f>Invoice!B24</f>
        <v>4</v>
      </c>
      <c r="E20" s="59">
        <f>'Shipping Invoice'!J24*$N$1</f>
        <v>6.64</v>
      </c>
      <c r="F20" s="59">
        <f t="shared" si="0"/>
        <v>26.56</v>
      </c>
      <c r="G20" s="60">
        <f t="shared" si="1"/>
        <v>6.64</v>
      </c>
      <c r="H20" s="63">
        <f t="shared" si="2"/>
        <v>26.56</v>
      </c>
    </row>
    <row r="21" spans="1:13" s="62" customFormat="1" ht="24">
      <c r="A21" s="56" t="str">
        <f>IF((LEN('Copy paste to Here'!G25))&gt;5,((CONCATENATE('Copy paste to Here'!G25," &amp; ",'Copy paste to Here'!D25,"  &amp;  ",'Copy paste to Here'!E25))),"Empty Cell")</f>
        <v>PVD plated 316L steel eyebrow barbell, 18g (1mm) with two 3mm balls &amp; Color: High Polish  &amp;  Length: 10mm</v>
      </c>
      <c r="B21" s="57" t="str">
        <f>'Copy paste to Here'!C25</f>
        <v>BB18B3</v>
      </c>
      <c r="C21" s="57" t="s">
        <v>724</v>
      </c>
      <c r="D21" s="58">
        <f>Invoice!B25</f>
        <v>4</v>
      </c>
      <c r="E21" s="59">
        <f>'Shipping Invoice'!J25*$N$1</f>
        <v>6.64</v>
      </c>
      <c r="F21" s="59">
        <f t="shared" si="0"/>
        <v>26.56</v>
      </c>
      <c r="G21" s="60">
        <f t="shared" si="1"/>
        <v>6.64</v>
      </c>
      <c r="H21" s="63">
        <f t="shared" si="2"/>
        <v>26.56</v>
      </c>
    </row>
    <row r="22" spans="1:13" s="62" customFormat="1" ht="24">
      <c r="A22" s="56" t="str">
        <f>IF((LEN('Copy paste to Here'!G26))&gt;5,((CONCATENATE('Copy paste to Here'!G26," &amp; ",'Copy paste to Here'!D26,"  &amp;  ",'Copy paste to Here'!E26))),"Empty Cell")</f>
        <v>Anodized surgical steel eyebrow or helix barbell, 16g (1.2mm) with two 3mm balls &amp; Length: 6mm  &amp;  Color: Rainbow</v>
      </c>
      <c r="B22" s="57" t="str">
        <f>'Copy paste to Here'!C26</f>
        <v>BBETB</v>
      </c>
      <c r="C22" s="57" t="s">
        <v>727</v>
      </c>
      <c r="D22" s="58">
        <f>Invoice!B26</f>
        <v>2</v>
      </c>
      <c r="E22" s="59">
        <f>'Shipping Invoice'!J26*$N$1</f>
        <v>20.63</v>
      </c>
      <c r="F22" s="59">
        <f t="shared" si="0"/>
        <v>41.26</v>
      </c>
      <c r="G22" s="60">
        <f t="shared" si="1"/>
        <v>20.63</v>
      </c>
      <c r="H22" s="63">
        <f t="shared" si="2"/>
        <v>41.26</v>
      </c>
    </row>
    <row r="23" spans="1:13" s="62" customFormat="1" ht="24">
      <c r="A23" s="56" t="str">
        <f>IF((LEN('Copy paste to Here'!G27))&gt;5,((CONCATENATE('Copy paste to Here'!G27," &amp; ",'Copy paste to Here'!D27,"  &amp;  ",'Copy paste to Here'!E27))),"Empty Cell")</f>
        <v>Anodized surgical steel eyebrow or helix barbell, 16g (1.2mm) with two 3mm balls &amp; Length: 6mm  &amp;  Color: Gold</v>
      </c>
      <c r="B23" s="57" t="str">
        <f>'Copy paste to Here'!C27</f>
        <v>BBETB</v>
      </c>
      <c r="C23" s="57" t="s">
        <v>727</v>
      </c>
      <c r="D23" s="58">
        <f>Invoice!B27</f>
        <v>1</v>
      </c>
      <c r="E23" s="59">
        <f>'Shipping Invoice'!J27*$N$1</f>
        <v>20.63</v>
      </c>
      <c r="F23" s="59">
        <f t="shared" si="0"/>
        <v>20.63</v>
      </c>
      <c r="G23" s="60">
        <f t="shared" si="1"/>
        <v>20.63</v>
      </c>
      <c r="H23" s="63">
        <f t="shared" si="2"/>
        <v>20.63</v>
      </c>
    </row>
    <row r="24" spans="1:13" s="62" customFormat="1" ht="24">
      <c r="A24" s="56" t="str">
        <f>IF((LEN('Copy paste to Here'!G28))&gt;5,((CONCATENATE('Copy paste to Here'!G28," &amp; ",'Copy paste to Here'!D28,"  &amp;  ",'Copy paste to Here'!E28))),"Empty Cell")</f>
        <v>Anodized surgical steel eyebrow or helix barbell, 16g (1.2mm) with two 3mm balls &amp; Length: 8mm  &amp;  Color: Gold</v>
      </c>
      <c r="B24" s="57" t="str">
        <f>'Copy paste to Here'!C28</f>
        <v>BBETB</v>
      </c>
      <c r="C24" s="57" t="s">
        <v>727</v>
      </c>
      <c r="D24" s="58">
        <f>Invoice!B28</f>
        <v>1</v>
      </c>
      <c r="E24" s="59">
        <f>'Shipping Invoice'!J28*$N$1</f>
        <v>20.63</v>
      </c>
      <c r="F24" s="59">
        <f t="shared" si="0"/>
        <v>20.63</v>
      </c>
      <c r="G24" s="60">
        <f t="shared" si="1"/>
        <v>20.63</v>
      </c>
      <c r="H24" s="63">
        <f t="shared" si="2"/>
        <v>20.63</v>
      </c>
    </row>
    <row r="25" spans="1:13" s="62" customFormat="1" ht="24">
      <c r="A25" s="56" t="str">
        <f>IF((LEN('Copy paste to Here'!G29))&gt;5,((CONCATENATE('Copy paste to Here'!G29," &amp; ",'Copy paste to Here'!D29,"  &amp;  ",'Copy paste to Here'!E29))),"Empty Cell")</f>
        <v>Anodized surgical steel eyebrow or helix barbell, 16g (1.2mm) with two 3mm balls &amp; Length: 10mm  &amp;  Color: Black</v>
      </c>
      <c r="B25" s="57" t="str">
        <f>'Copy paste to Here'!C29</f>
        <v>BBETB</v>
      </c>
      <c r="C25" s="57" t="s">
        <v>727</v>
      </c>
      <c r="D25" s="58">
        <f>Invoice!B29</f>
        <v>20</v>
      </c>
      <c r="E25" s="59">
        <f>'Shipping Invoice'!J29*$N$1</f>
        <v>20.63</v>
      </c>
      <c r="F25" s="59">
        <f t="shared" si="0"/>
        <v>412.59999999999997</v>
      </c>
      <c r="G25" s="60">
        <f t="shared" si="1"/>
        <v>20.63</v>
      </c>
      <c r="H25" s="63">
        <f t="shared" si="2"/>
        <v>412.59999999999997</v>
      </c>
    </row>
    <row r="26" spans="1:13" s="62" customFormat="1" ht="24">
      <c r="A26" s="56" t="str">
        <f>IF((LEN('Copy paste to Here'!G30))&gt;5,((CONCATENATE('Copy paste to Here'!G30," &amp; ",'Copy paste to Here'!D30,"  &amp;  ",'Copy paste to Here'!E30))),"Empty Cell")</f>
        <v>Anodized surgical steel eyebrow or helix barbell, 16g (1.2mm) with two 3mm balls &amp; Length: 10mm  &amp;  Color: Gold</v>
      </c>
      <c r="B26" s="57" t="str">
        <f>'Copy paste to Here'!C30</f>
        <v>BBETB</v>
      </c>
      <c r="C26" s="57" t="s">
        <v>727</v>
      </c>
      <c r="D26" s="58">
        <f>Invoice!B30</f>
        <v>5</v>
      </c>
      <c r="E26" s="59">
        <f>'Shipping Invoice'!J30*$N$1</f>
        <v>20.63</v>
      </c>
      <c r="F26" s="59">
        <f t="shared" si="0"/>
        <v>103.14999999999999</v>
      </c>
      <c r="G26" s="60">
        <f t="shared" si="1"/>
        <v>20.63</v>
      </c>
      <c r="H26" s="63">
        <f t="shared" si="2"/>
        <v>103.14999999999999</v>
      </c>
    </row>
    <row r="27" spans="1:13" s="62" customFormat="1" ht="24">
      <c r="A27" s="56" t="str">
        <f>IF((LEN('Copy paste to Here'!G31))&gt;5,((CONCATENATE('Copy paste to Here'!G31," &amp; ",'Copy paste to Here'!D31,"  &amp;  ",'Copy paste to Here'!E31))),"Empty Cell")</f>
        <v>Anodized surgical steel eyebrow or helix barbell, 16g (1.2mm) with two 3mm cones &amp; Length: 6mm  &amp;  Color: Rainbow</v>
      </c>
      <c r="B27" s="57" t="str">
        <f>'Copy paste to Here'!C31</f>
        <v>BBETCN</v>
      </c>
      <c r="C27" s="57" t="s">
        <v>729</v>
      </c>
      <c r="D27" s="58">
        <f>Invoice!B31</f>
        <v>2</v>
      </c>
      <c r="E27" s="59">
        <f>'Shipping Invoice'!J31*$N$1</f>
        <v>20.63</v>
      </c>
      <c r="F27" s="59">
        <f t="shared" si="0"/>
        <v>41.26</v>
      </c>
      <c r="G27" s="60">
        <f t="shared" si="1"/>
        <v>20.63</v>
      </c>
      <c r="H27" s="63">
        <f t="shared" si="2"/>
        <v>41.26</v>
      </c>
    </row>
    <row r="28" spans="1:13" s="62" customFormat="1" ht="24">
      <c r="A28" s="56" t="str">
        <f>IF((LEN('Copy paste to Here'!G32))&gt;5,((CONCATENATE('Copy paste to Here'!G32," &amp; ",'Copy paste to Here'!D32,"  &amp;  ",'Copy paste to Here'!E32))),"Empty Cell")</f>
        <v>Anodized surgical steel eyebrow or helix barbell, 16g (1.2mm) with two 3mm cones &amp; Length: 8mm  &amp;  Color: Black</v>
      </c>
      <c r="B28" s="57" t="str">
        <f>'Copy paste to Here'!C32</f>
        <v>BBETCN</v>
      </c>
      <c r="C28" s="57" t="s">
        <v>729</v>
      </c>
      <c r="D28" s="58">
        <f>Invoice!B32</f>
        <v>3</v>
      </c>
      <c r="E28" s="59">
        <f>'Shipping Invoice'!J32*$N$1</f>
        <v>20.63</v>
      </c>
      <c r="F28" s="59">
        <f t="shared" si="0"/>
        <v>61.89</v>
      </c>
      <c r="G28" s="60">
        <f t="shared" si="1"/>
        <v>20.63</v>
      </c>
      <c r="H28" s="63">
        <f t="shared" si="2"/>
        <v>61.89</v>
      </c>
    </row>
    <row r="29" spans="1:13" s="62" customFormat="1" ht="25.5">
      <c r="A29" s="56" t="str">
        <f>IF((LEN('Copy paste to Here'!G33))&gt;5,((CONCATENATE('Copy paste to Here'!G33," &amp; ",'Copy paste to Here'!D33,"  &amp;  ",'Copy paste to Here'!E33))),"Empty Cell")</f>
        <v xml:space="preserve">316L steel Industrial barbell, 14g (1.6mm) with two 5mm balls &amp; Length: 35mm  &amp;  </v>
      </c>
      <c r="B29" s="57" t="str">
        <f>'Copy paste to Here'!C33</f>
        <v>BBIND</v>
      </c>
      <c r="C29" s="57" t="s">
        <v>823</v>
      </c>
      <c r="D29" s="58">
        <f>Invoice!B33</f>
        <v>8</v>
      </c>
      <c r="E29" s="59">
        <f>'Shipping Invoice'!J33*$N$1</f>
        <v>8.74</v>
      </c>
      <c r="F29" s="59">
        <f t="shared" si="0"/>
        <v>69.92</v>
      </c>
      <c r="G29" s="60">
        <f t="shared" si="1"/>
        <v>8.74</v>
      </c>
      <c r="H29" s="63">
        <f t="shared" si="2"/>
        <v>69.92</v>
      </c>
    </row>
    <row r="30" spans="1:13" s="62" customFormat="1" ht="25.5">
      <c r="A30" s="56" t="str">
        <f>IF((LEN('Copy paste to Here'!G34))&gt;5,((CONCATENATE('Copy paste to Here'!G34," &amp; ",'Copy paste to Here'!D34,"  &amp;  ",'Copy paste to Here'!E34))),"Empty Cell")</f>
        <v xml:space="preserve">316L steel Industrial barbell, 14g (1.6mm) with two 5mm balls &amp; Length: 37mm  &amp;  </v>
      </c>
      <c r="B30" s="57" t="str">
        <f>'Copy paste to Here'!C34</f>
        <v>BBIND</v>
      </c>
      <c r="C30" s="57" t="s">
        <v>823</v>
      </c>
      <c r="D30" s="58">
        <f>Invoice!B34</f>
        <v>6</v>
      </c>
      <c r="E30" s="59">
        <f>'Shipping Invoice'!J34*$N$1</f>
        <v>8.74</v>
      </c>
      <c r="F30" s="59">
        <f t="shared" si="0"/>
        <v>52.44</v>
      </c>
      <c r="G30" s="60">
        <f t="shared" si="1"/>
        <v>8.74</v>
      </c>
      <c r="H30" s="63">
        <f t="shared" si="2"/>
        <v>52.44</v>
      </c>
    </row>
    <row r="31" spans="1:13" s="62" customFormat="1" ht="25.5">
      <c r="A31" s="56" t="str">
        <f>IF((LEN('Copy paste to Here'!G35))&gt;5,((CONCATENATE('Copy paste to Here'!G35," &amp; ",'Copy paste to Here'!D35,"  &amp;  ",'Copy paste to Here'!E35))),"Empty Cell")</f>
        <v xml:space="preserve">316L steel Industrial barbell, 14g (1.6mm) with two 5mm balls &amp; Length: 38mm  &amp;  </v>
      </c>
      <c r="B31" s="57" t="str">
        <f>'Copy paste to Here'!C35</f>
        <v>BBIND</v>
      </c>
      <c r="C31" s="57" t="s">
        <v>823</v>
      </c>
      <c r="D31" s="58">
        <f>Invoice!B35</f>
        <v>8</v>
      </c>
      <c r="E31" s="59">
        <f>'Shipping Invoice'!J35*$N$1</f>
        <v>8.74</v>
      </c>
      <c r="F31" s="59">
        <f t="shared" si="0"/>
        <v>69.92</v>
      </c>
      <c r="G31" s="60">
        <f t="shared" si="1"/>
        <v>8.74</v>
      </c>
      <c r="H31" s="63">
        <f t="shared" si="2"/>
        <v>69.92</v>
      </c>
    </row>
    <row r="32" spans="1:13" s="62" customFormat="1" ht="24">
      <c r="A32" s="56" t="str">
        <f>IF((LEN('Copy paste to Here'!G36))&gt;5,((CONCATENATE('Copy paste to Here'!G36," &amp; ",'Copy paste to Here'!D36,"  &amp;  ",'Copy paste to Here'!E36))),"Empty Cell")</f>
        <v xml:space="preserve">Surgical steel ball closure ring, 14g (1.6mm) with a 5mm ball &amp; Length: 8mm  &amp;  </v>
      </c>
      <c r="B32" s="57" t="str">
        <f>'Copy paste to Here'!C36</f>
        <v>BCR14M</v>
      </c>
      <c r="C32" s="57" t="s">
        <v>732</v>
      </c>
      <c r="D32" s="58">
        <f>Invoice!B36</f>
        <v>10</v>
      </c>
      <c r="E32" s="59">
        <f>'Shipping Invoice'!J36*$N$1</f>
        <v>6.64</v>
      </c>
      <c r="F32" s="59">
        <f t="shared" si="0"/>
        <v>66.399999999999991</v>
      </c>
      <c r="G32" s="60">
        <f t="shared" si="1"/>
        <v>6.64</v>
      </c>
      <c r="H32" s="63">
        <f t="shared" si="2"/>
        <v>66.399999999999991</v>
      </c>
    </row>
    <row r="33" spans="1:8" s="62" customFormat="1" ht="24">
      <c r="A33" s="56" t="str">
        <f>IF((LEN('Copy paste to Here'!G37))&gt;5,((CONCATENATE('Copy paste to Here'!G37," &amp; ",'Copy paste to Here'!D37,"  &amp;  ",'Copy paste to Here'!E37))),"Empty Cell")</f>
        <v xml:space="preserve">316L Surgical steel ball closure ring, 16g (1.2mm) with a 3mm ball &amp; Length: 10mm  &amp;  </v>
      </c>
      <c r="B33" s="57" t="str">
        <f>'Copy paste to Here'!C37</f>
        <v>BCR16</v>
      </c>
      <c r="C33" s="57" t="s">
        <v>734</v>
      </c>
      <c r="D33" s="58">
        <f>Invoice!B37</f>
        <v>1</v>
      </c>
      <c r="E33" s="59">
        <f>'Shipping Invoice'!J37*$N$1</f>
        <v>6.64</v>
      </c>
      <c r="F33" s="59">
        <f t="shared" si="0"/>
        <v>6.64</v>
      </c>
      <c r="G33" s="60">
        <f t="shared" si="1"/>
        <v>6.64</v>
      </c>
      <c r="H33" s="63">
        <f t="shared" si="2"/>
        <v>6.64</v>
      </c>
    </row>
    <row r="34" spans="1:8" s="62" customFormat="1" ht="24">
      <c r="A34" s="56" t="str">
        <f>IF((LEN('Copy paste to Here'!G38))&gt;5,((CONCATENATE('Copy paste to Here'!G38," &amp; ",'Copy paste to Here'!D38,"  &amp;  ",'Copy paste to Here'!E38))),"Empty Cell")</f>
        <v xml:space="preserve">316L Surgical steel ball closure ring, 16g (1.2mm) with a 4mm ball &amp; Length: 10mm  &amp;  </v>
      </c>
      <c r="B34" s="57" t="str">
        <f>'Copy paste to Here'!C38</f>
        <v>BCR16G</v>
      </c>
      <c r="C34" s="57" t="s">
        <v>736</v>
      </c>
      <c r="D34" s="58">
        <f>Invoice!B38</f>
        <v>4</v>
      </c>
      <c r="E34" s="59">
        <f>'Shipping Invoice'!J38*$N$1</f>
        <v>4.9000000000000004</v>
      </c>
      <c r="F34" s="59">
        <f t="shared" si="0"/>
        <v>19.600000000000001</v>
      </c>
      <c r="G34" s="60">
        <f t="shared" si="1"/>
        <v>4.9000000000000004</v>
      </c>
      <c r="H34" s="63">
        <f t="shared" si="2"/>
        <v>19.600000000000001</v>
      </c>
    </row>
    <row r="35" spans="1:8" s="62" customFormat="1" ht="24">
      <c r="A35" s="56" t="str">
        <f>IF((LEN('Copy paste to Here'!G39))&gt;5,((CONCATENATE('Copy paste to Here'!G39," &amp; ",'Copy paste to Here'!D39,"  &amp;  ",'Copy paste to Here'!E39))),"Empty Cell")</f>
        <v>Black PVD plated surgical steel ball closure ring, 18g (1mm) with 3mm ball &amp; Length: 6mm  &amp;  Color: Gold</v>
      </c>
      <c r="B35" s="57" t="str">
        <f>'Copy paste to Here'!C39</f>
        <v>BCRT18</v>
      </c>
      <c r="C35" s="57" t="s">
        <v>738</v>
      </c>
      <c r="D35" s="58">
        <f>Invoice!B39</f>
        <v>6</v>
      </c>
      <c r="E35" s="59">
        <f>'Shipping Invoice'!J39*$N$1</f>
        <v>20.63</v>
      </c>
      <c r="F35" s="59">
        <f t="shared" si="0"/>
        <v>123.78</v>
      </c>
      <c r="G35" s="60">
        <f t="shared" si="1"/>
        <v>20.63</v>
      </c>
      <c r="H35" s="63">
        <f t="shared" si="2"/>
        <v>123.78</v>
      </c>
    </row>
    <row r="36" spans="1:8" s="62" customFormat="1" ht="24">
      <c r="A36" s="56" t="str">
        <f>IF((LEN('Copy paste to Here'!G40))&gt;5,((CONCATENATE('Copy paste to Here'!G40," &amp; ",'Copy paste to Here'!D40,"  &amp;  ",'Copy paste to Here'!E40))),"Empty Cell")</f>
        <v>Anodized ball closure ring, 14g (1.6mm) with a 6mm ball &amp; Length: 12mm  &amp;  Color: Black</v>
      </c>
      <c r="B36" s="57" t="str">
        <f>'Copy paste to Here'!C40</f>
        <v>BCRTG</v>
      </c>
      <c r="C36" s="57" t="s">
        <v>740</v>
      </c>
      <c r="D36" s="58">
        <f>Invoice!B40</f>
        <v>2</v>
      </c>
      <c r="E36" s="59">
        <f>'Shipping Invoice'!J40*$N$1</f>
        <v>22.38</v>
      </c>
      <c r="F36" s="59">
        <f t="shared" si="0"/>
        <v>44.76</v>
      </c>
      <c r="G36" s="60">
        <f t="shared" si="1"/>
        <v>22.38</v>
      </c>
      <c r="H36" s="63">
        <f t="shared" si="2"/>
        <v>44.76</v>
      </c>
    </row>
    <row r="37" spans="1:8" s="62" customFormat="1" ht="24">
      <c r="A37" s="56" t="str">
        <f>IF((LEN('Copy paste to Here'!G41))&gt;5,((CONCATENATE('Copy paste to Here'!G41," &amp; ",'Copy paste to Here'!D41,"  &amp;  ",'Copy paste to Here'!E41))),"Empty Cell")</f>
        <v>Anodized ball closure ring, 14g (1.6mm) with a 6mm ball &amp; Length: 12mm  &amp;  Color: Gold</v>
      </c>
      <c r="B37" s="57" t="str">
        <f>'Copy paste to Here'!C41</f>
        <v>BCRTG</v>
      </c>
      <c r="C37" s="57" t="s">
        <v>740</v>
      </c>
      <c r="D37" s="58">
        <f>Invoice!B41</f>
        <v>8</v>
      </c>
      <c r="E37" s="59">
        <f>'Shipping Invoice'!J41*$N$1</f>
        <v>22.38</v>
      </c>
      <c r="F37" s="59">
        <f t="shared" si="0"/>
        <v>179.04</v>
      </c>
      <c r="G37" s="60">
        <f t="shared" si="1"/>
        <v>22.38</v>
      </c>
      <c r="H37" s="63">
        <f t="shared" si="2"/>
        <v>179.04</v>
      </c>
    </row>
    <row r="38" spans="1:8" s="62" customFormat="1" ht="24">
      <c r="A38" s="56" t="str">
        <f>IF((LEN('Copy paste to Here'!G42))&gt;5,((CONCATENATE('Copy paste to Here'!G42," &amp; ",'Copy paste to Here'!D42,"  &amp;  ",'Copy paste to Here'!E42))),"Empty Cell")</f>
        <v xml:space="preserve">Rose gold PVD plated surgical steel ball closure ring, 16g (1.2mm) with 3mm ball &amp; Length: 6mm  &amp;  </v>
      </c>
      <c r="B38" s="57" t="str">
        <f>'Copy paste to Here'!C42</f>
        <v>BCRTTE</v>
      </c>
      <c r="C38" s="57" t="s">
        <v>742</v>
      </c>
      <c r="D38" s="58">
        <f>Invoice!B42</f>
        <v>2</v>
      </c>
      <c r="E38" s="59">
        <f>'Shipping Invoice'!J42*$N$1</f>
        <v>20.63</v>
      </c>
      <c r="F38" s="59">
        <f t="shared" si="0"/>
        <v>41.26</v>
      </c>
      <c r="G38" s="60">
        <f t="shared" si="1"/>
        <v>20.63</v>
      </c>
      <c r="H38" s="63">
        <f t="shared" si="2"/>
        <v>41.26</v>
      </c>
    </row>
    <row r="39" spans="1:8" s="62" customFormat="1" ht="24">
      <c r="A39" s="56" t="str">
        <f>IF((LEN('Copy paste to Here'!G43))&gt;5,((CONCATENATE('Copy paste to Here'!G43," &amp; ",'Copy paste to Here'!D43,"  &amp;  ",'Copy paste to Here'!E43))),"Empty Cell")</f>
        <v xml:space="preserve">Rose gold PVD plated surgical steel ball closure ring, 16g (1.2mm) with 3mm ball &amp; Length: 8mm  &amp;  </v>
      </c>
      <c r="B39" s="57" t="str">
        <f>'Copy paste to Here'!C43</f>
        <v>BCRTTE</v>
      </c>
      <c r="C39" s="57" t="s">
        <v>742</v>
      </c>
      <c r="D39" s="58">
        <f>Invoice!B43</f>
        <v>2</v>
      </c>
      <c r="E39" s="59">
        <f>'Shipping Invoice'!J43*$N$1</f>
        <v>20.63</v>
      </c>
      <c r="F39" s="59">
        <f t="shared" si="0"/>
        <v>41.26</v>
      </c>
      <c r="G39" s="60">
        <f t="shared" si="1"/>
        <v>20.63</v>
      </c>
      <c r="H39" s="63">
        <f t="shared" si="2"/>
        <v>41.26</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Clear</v>
      </c>
      <c r="B40" s="57" t="str">
        <f>'Copy paste to Here'!C44</f>
        <v>BN2CG</v>
      </c>
      <c r="C40" s="57" t="s">
        <v>668</v>
      </c>
      <c r="D40" s="58">
        <f>Invoice!B44</f>
        <v>1</v>
      </c>
      <c r="E40" s="59">
        <f>'Shipping Invoice'!J44*$N$1</f>
        <v>30.07</v>
      </c>
      <c r="F40" s="59">
        <f t="shared" si="0"/>
        <v>30.07</v>
      </c>
      <c r="G40" s="60">
        <f t="shared" si="1"/>
        <v>30.07</v>
      </c>
      <c r="H40" s="63">
        <f t="shared" si="2"/>
        <v>30.07</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AB</v>
      </c>
      <c r="B41" s="57" t="str">
        <f>'Copy paste to Here'!C45</f>
        <v>BN2CG</v>
      </c>
      <c r="C41" s="57" t="s">
        <v>668</v>
      </c>
      <c r="D41" s="58">
        <f>Invoice!B45</f>
        <v>1</v>
      </c>
      <c r="E41" s="59">
        <f>'Shipping Invoice'!J45*$N$1</f>
        <v>30.07</v>
      </c>
      <c r="F41" s="59">
        <f t="shared" si="0"/>
        <v>30.07</v>
      </c>
      <c r="G41" s="60">
        <f t="shared" si="1"/>
        <v>30.07</v>
      </c>
      <c r="H41" s="63">
        <f t="shared" si="2"/>
        <v>30.07</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Emerald</v>
      </c>
      <c r="B42" s="57" t="str">
        <f>'Copy paste to Here'!C46</f>
        <v>BN2CG</v>
      </c>
      <c r="C42" s="57" t="s">
        <v>668</v>
      </c>
      <c r="D42" s="58">
        <f>Invoice!B46</f>
        <v>2</v>
      </c>
      <c r="E42" s="59">
        <f>'Shipping Invoice'!J46*$N$1</f>
        <v>30.07</v>
      </c>
      <c r="F42" s="59">
        <f t="shared" si="0"/>
        <v>60.14</v>
      </c>
      <c r="G42" s="60">
        <f t="shared" si="1"/>
        <v>30.07</v>
      </c>
      <c r="H42" s="63">
        <f t="shared" si="2"/>
        <v>60.14</v>
      </c>
    </row>
    <row r="43" spans="1:8" s="62" customFormat="1" ht="24">
      <c r="A43" s="56" t="str">
        <f>IF((LEN('Copy paste to Here'!G47))&gt;5,((CONCATENATE('Copy paste to Here'!G47," &amp; ",'Copy paste to Here'!D47,"  &amp;  ",'Copy paste to Here'!E47))),"Empty Cell")</f>
        <v xml:space="preserve">Surgical steel eyebrow banana, 16g (1.2mm) with two internally threaded 3mm balls &amp; Length: 8mm  &amp;  </v>
      </c>
      <c r="B43" s="57" t="str">
        <f>'Copy paste to Here'!C47</f>
        <v>BNEBIN</v>
      </c>
      <c r="C43" s="57" t="s">
        <v>745</v>
      </c>
      <c r="D43" s="58">
        <f>Invoice!B47</f>
        <v>6</v>
      </c>
      <c r="E43" s="59">
        <f>'Shipping Invoice'!J47*$N$1</f>
        <v>27.63</v>
      </c>
      <c r="F43" s="59">
        <f t="shared" si="0"/>
        <v>165.78</v>
      </c>
      <c r="G43" s="60">
        <f t="shared" si="1"/>
        <v>27.63</v>
      </c>
      <c r="H43" s="63">
        <f t="shared" si="2"/>
        <v>165.78</v>
      </c>
    </row>
    <row r="44" spans="1:8" s="62" customFormat="1" ht="24">
      <c r="A44" s="56" t="str">
        <f>IF((LEN('Copy paste to Here'!G48))&gt;5,((CONCATENATE('Copy paste to Here'!G48," &amp; ",'Copy paste to Here'!D48,"  &amp;  ",'Copy paste to Here'!E48))),"Empty Cell")</f>
        <v>Anodized surgical steel eyebrow banana, 20g (0.8mm) with two 3mm balls &amp; Length: 6mm  &amp;  Color: Gold</v>
      </c>
      <c r="B44" s="57" t="str">
        <f>'Copy paste to Here'!C48</f>
        <v>BNET20B</v>
      </c>
      <c r="C44" s="57" t="s">
        <v>747</v>
      </c>
      <c r="D44" s="58">
        <f>Invoice!B48</f>
        <v>2</v>
      </c>
      <c r="E44" s="59">
        <f>'Shipping Invoice'!J48*$N$1</f>
        <v>20.63</v>
      </c>
      <c r="F44" s="59">
        <f t="shared" si="0"/>
        <v>41.26</v>
      </c>
      <c r="G44" s="60">
        <f t="shared" si="1"/>
        <v>20.63</v>
      </c>
      <c r="H44" s="63">
        <f t="shared" si="2"/>
        <v>41.26</v>
      </c>
    </row>
    <row r="45" spans="1:8" s="62" customFormat="1" ht="25.5">
      <c r="A45" s="56" t="str">
        <f>IF((LEN('Copy paste to Here'!G49))&gt;5,((CONCATENATE('Copy paste to Here'!G49," &amp; ",'Copy paste to Here'!D49,"  &amp;  ",'Copy paste to Here'!E49))),"Empty Cell")</f>
        <v>Anodized surgical steel eyebrow banana, 20g (0.8mm) with two 3mm cones &amp; Length: 8mm  &amp;  Color: Black</v>
      </c>
      <c r="B45" s="57" t="str">
        <f>'Copy paste to Here'!C49</f>
        <v>BNET20CN</v>
      </c>
      <c r="C45" s="57" t="s">
        <v>749</v>
      </c>
      <c r="D45" s="58">
        <f>Invoice!B49</f>
        <v>2</v>
      </c>
      <c r="E45" s="59">
        <f>'Shipping Invoice'!J49*$N$1</f>
        <v>20.63</v>
      </c>
      <c r="F45" s="59">
        <f t="shared" si="0"/>
        <v>41.26</v>
      </c>
      <c r="G45" s="60">
        <f t="shared" si="1"/>
        <v>20.63</v>
      </c>
      <c r="H45" s="63">
        <f t="shared" si="2"/>
        <v>41.26</v>
      </c>
    </row>
    <row r="46" spans="1:8" s="62" customFormat="1" ht="24">
      <c r="A46" s="56" t="str">
        <f>IF((LEN('Copy paste to Here'!G50))&gt;5,((CONCATENATE('Copy paste to Here'!G50," &amp; ",'Copy paste to Here'!D50,"  &amp;  ",'Copy paste to Here'!E50))),"Empty Cell")</f>
        <v>Bioflexible belly piercing retainer, 16g to 14g (1.6mm to 1.2mm) with rubber O-ring &amp; Length: 8mm  &amp;  Gauge: 1.2mm</v>
      </c>
      <c r="B46" s="57" t="str">
        <f>'Copy paste to Here'!C50</f>
        <v>BNRT</v>
      </c>
      <c r="C46" s="57" t="s">
        <v>618</v>
      </c>
      <c r="D46" s="58">
        <f>Invoice!B50</f>
        <v>15</v>
      </c>
      <c r="E46" s="59">
        <f>'Shipping Invoice'!J50*$N$1</f>
        <v>4.9000000000000004</v>
      </c>
      <c r="F46" s="59">
        <f t="shared" si="0"/>
        <v>73.5</v>
      </c>
      <c r="G46" s="60">
        <f t="shared" si="1"/>
        <v>4.9000000000000004</v>
      </c>
      <c r="H46" s="63">
        <f t="shared" si="2"/>
        <v>73.5</v>
      </c>
    </row>
    <row r="47" spans="1:8" s="62" customFormat="1" ht="24">
      <c r="A47" s="56" t="str">
        <f>IF((LEN('Copy paste to Here'!G51))&gt;5,((CONCATENATE('Copy paste to Here'!G51," &amp; ",'Copy paste to Here'!D51,"  &amp;  ",'Copy paste to Here'!E51))),"Empty Cell")</f>
        <v>Anodized 316L steel eyebrow banana, 16g (1.2mm) with two 3mm dice &amp; Length: 8mm  &amp;  Color: Rainbow</v>
      </c>
      <c r="B47" s="57" t="str">
        <f>'Copy paste to Here'!C51</f>
        <v>BNT2DI</v>
      </c>
      <c r="C47" s="57" t="s">
        <v>751</v>
      </c>
      <c r="D47" s="58">
        <f>Invoice!B51</f>
        <v>2</v>
      </c>
      <c r="E47" s="59">
        <f>'Shipping Invoice'!J51*$N$1</f>
        <v>40.909999999999997</v>
      </c>
      <c r="F47" s="59">
        <f t="shared" si="0"/>
        <v>81.819999999999993</v>
      </c>
      <c r="G47" s="60">
        <f t="shared" si="1"/>
        <v>40.909999999999997</v>
      </c>
      <c r="H47" s="63">
        <f t="shared" si="2"/>
        <v>81.819999999999993</v>
      </c>
    </row>
    <row r="48" spans="1:8" s="62" customFormat="1" ht="24">
      <c r="A48" s="56" t="str">
        <f>IF((LEN('Copy paste to Here'!G52))&gt;5,((CONCATENATE('Copy paste to Here'!G52," &amp; ",'Copy paste to Here'!D52,"  &amp;  ",'Copy paste to Here'!E52))),"Empty Cell")</f>
        <v>Anodized 316L steel belly banana, 14g (1.6mm) with 5 &amp; 8mm balls &amp; Length: 8mm  &amp;  Color: Rainbow</v>
      </c>
      <c r="B48" s="57" t="str">
        <f>'Copy paste to Here'!C52</f>
        <v>BNTG</v>
      </c>
      <c r="C48" s="57" t="s">
        <v>753</v>
      </c>
      <c r="D48" s="58">
        <f>Invoice!B52</f>
        <v>2</v>
      </c>
      <c r="E48" s="59">
        <f>'Shipping Invoice'!J52*$N$1</f>
        <v>26.58</v>
      </c>
      <c r="F48" s="59">
        <f t="shared" si="0"/>
        <v>53.16</v>
      </c>
      <c r="G48" s="60">
        <f t="shared" si="1"/>
        <v>26.58</v>
      </c>
      <c r="H48" s="63">
        <f t="shared" si="2"/>
        <v>53.16</v>
      </c>
    </row>
    <row r="49" spans="1:8" s="62" customFormat="1" ht="24">
      <c r="A49" s="56" t="str">
        <f>IF((LEN('Copy paste to Here'!G53))&gt;5,((CONCATENATE('Copy paste to Here'!G53," &amp; ",'Copy paste to Here'!D53,"  &amp;  ",'Copy paste to Here'!E53))),"Empty Cell")</f>
        <v xml:space="preserve">Surgical steel circular barbell, 18g (1mm) with two 3mm balls &amp; Length: 6mm  &amp;  </v>
      </c>
      <c r="B49" s="57" t="str">
        <f>'Copy paste to Here'!C53</f>
        <v>CB18B3</v>
      </c>
      <c r="C49" s="57" t="s">
        <v>755</v>
      </c>
      <c r="D49" s="58">
        <f>Invoice!B53</f>
        <v>2</v>
      </c>
      <c r="E49" s="59">
        <f>'Shipping Invoice'!J53*$N$1</f>
        <v>10.14</v>
      </c>
      <c r="F49" s="59">
        <f t="shared" si="0"/>
        <v>20.28</v>
      </c>
      <c r="G49" s="60">
        <f t="shared" si="1"/>
        <v>10.14</v>
      </c>
      <c r="H49" s="63">
        <f t="shared" si="2"/>
        <v>20.28</v>
      </c>
    </row>
    <row r="50" spans="1:8" s="62" customFormat="1" ht="24">
      <c r="A50" s="56" t="str">
        <f>IF((LEN('Copy paste to Here'!G54))&gt;5,((CONCATENATE('Copy paste to Here'!G54," &amp; ",'Copy paste to Here'!D54,"  &amp;  ",'Copy paste to Here'!E54))),"Empty Cell")</f>
        <v xml:space="preserve">Surgical steel circular barbell, 18g (1mm) with two 3mm cones &amp; Length: 6mm  &amp;  </v>
      </c>
      <c r="B50" s="57" t="str">
        <f>'Copy paste to Here'!C54</f>
        <v>CB18CN3</v>
      </c>
      <c r="C50" s="57" t="s">
        <v>757</v>
      </c>
      <c r="D50" s="58">
        <f>Invoice!B54</f>
        <v>2</v>
      </c>
      <c r="E50" s="59">
        <f>'Shipping Invoice'!J54*$N$1</f>
        <v>10.84</v>
      </c>
      <c r="F50" s="59">
        <f t="shared" si="0"/>
        <v>21.68</v>
      </c>
      <c r="G50" s="60">
        <f t="shared" si="1"/>
        <v>10.84</v>
      </c>
      <c r="H50" s="63">
        <f t="shared" si="2"/>
        <v>21.68</v>
      </c>
    </row>
    <row r="51" spans="1:8" s="62" customFormat="1" ht="24">
      <c r="A51" s="56" t="str">
        <f>IF((LEN('Copy paste to Here'!G55))&gt;5,((CONCATENATE('Copy paste to Here'!G55," &amp; ",'Copy paste to Here'!D55,"  &amp;  ",'Copy paste to Here'!E55))),"Empty Cell")</f>
        <v>Premium PVD plated surgical steel circular barbell, 16g (1.2mm) with two 3mm cones &amp; Length: 8mm  &amp;  Color: Black</v>
      </c>
      <c r="B51" s="57" t="str">
        <f>'Copy paste to Here'!C55</f>
        <v>CBETCN</v>
      </c>
      <c r="C51" s="57" t="s">
        <v>759</v>
      </c>
      <c r="D51" s="58">
        <f>Invoice!B55</f>
        <v>4</v>
      </c>
      <c r="E51" s="59">
        <f>'Shipping Invoice'!J55*$N$1</f>
        <v>20.63</v>
      </c>
      <c r="F51" s="59">
        <f t="shared" si="0"/>
        <v>82.52</v>
      </c>
      <c r="G51" s="60">
        <f t="shared" si="1"/>
        <v>20.63</v>
      </c>
      <c r="H51" s="63">
        <f t="shared" si="2"/>
        <v>82.52</v>
      </c>
    </row>
    <row r="52" spans="1:8" s="62" customFormat="1" ht="24">
      <c r="A52" s="56" t="str">
        <f>IF((LEN('Copy paste to Here'!G56))&gt;5,((CONCATENATE('Copy paste to Here'!G56," &amp; ",'Copy paste to Here'!D56,"  &amp;  ",'Copy paste to Here'!E56))),"Empty Cell")</f>
        <v>PVD plated surgical steel circular barbell 18g (1mm) with two 3mm balls &amp; Length: 8mm  &amp;  Color: Gold</v>
      </c>
      <c r="B52" s="57" t="str">
        <f>'Copy paste to Here'!C56</f>
        <v>CBT18B3</v>
      </c>
      <c r="C52" s="57" t="s">
        <v>761</v>
      </c>
      <c r="D52" s="58">
        <f>Invoice!B56</f>
        <v>8</v>
      </c>
      <c r="E52" s="59">
        <f>'Shipping Invoice'!J56*$N$1</f>
        <v>23.08</v>
      </c>
      <c r="F52" s="59">
        <f t="shared" si="0"/>
        <v>184.64</v>
      </c>
      <c r="G52" s="60">
        <f t="shared" si="1"/>
        <v>23.08</v>
      </c>
      <c r="H52" s="63">
        <f t="shared" si="2"/>
        <v>184.64</v>
      </c>
    </row>
    <row r="53" spans="1:8" s="62" customFormat="1" ht="24">
      <c r="A53" s="56" t="str">
        <f>IF((LEN('Copy paste to Here'!G57))&gt;5,((CONCATENATE('Copy paste to Here'!G57," &amp; ",'Copy paste to Here'!D57,"  &amp;  ",'Copy paste to Here'!E57))),"Empty Cell")</f>
        <v>PVD plated surgical steel circular barbell 20g (0.8mm) with two 3mm cones &amp; Length: 10mm  &amp;  Color: Black</v>
      </c>
      <c r="B53" s="57" t="str">
        <f>'Copy paste to Here'!C57</f>
        <v>CBT20CN</v>
      </c>
      <c r="C53" s="57" t="s">
        <v>763</v>
      </c>
      <c r="D53" s="58">
        <f>Invoice!B57</f>
        <v>2</v>
      </c>
      <c r="E53" s="59">
        <f>'Shipping Invoice'!J57*$N$1</f>
        <v>24.13</v>
      </c>
      <c r="F53" s="59">
        <f t="shared" si="0"/>
        <v>48.26</v>
      </c>
      <c r="G53" s="60">
        <f t="shared" si="1"/>
        <v>24.13</v>
      </c>
      <c r="H53" s="63">
        <f t="shared" si="2"/>
        <v>48.26</v>
      </c>
    </row>
    <row r="54" spans="1:8" s="62" customFormat="1" ht="24">
      <c r="A54" s="56" t="str">
        <f>IF((LEN('Copy paste to Here'!G58))&gt;5,((CONCATENATE('Copy paste to Here'!G58," &amp; ",'Copy paste to Here'!D58,"  &amp;  ",'Copy paste to Here'!E58))),"Empty Cell")</f>
        <v xml:space="preserve">High polished surgical steel double flared flesh tunnel - size 12g to 2'' (2mm - 52mm) &amp; Gauge: 8mm  &amp;  </v>
      </c>
      <c r="B54" s="57" t="str">
        <f>'Copy paste to Here'!C58</f>
        <v>DPG</v>
      </c>
      <c r="C54" s="57" t="s">
        <v>824</v>
      </c>
      <c r="D54" s="58">
        <f>Invoice!B58</f>
        <v>4</v>
      </c>
      <c r="E54" s="59">
        <f>'Shipping Invoice'!J58*$N$1</f>
        <v>22.38</v>
      </c>
      <c r="F54" s="59">
        <f t="shared" si="0"/>
        <v>89.52</v>
      </c>
      <c r="G54" s="60">
        <f t="shared" si="1"/>
        <v>22.38</v>
      </c>
      <c r="H54" s="63">
        <f t="shared" si="2"/>
        <v>89.52</v>
      </c>
    </row>
    <row r="55" spans="1:8" s="62" customFormat="1" ht="24">
      <c r="A55" s="56" t="str">
        <f>IF((LEN('Copy paste to Here'!G59))&gt;5,((CONCATENATE('Copy paste to Here'!G59," &amp; ",'Copy paste to Here'!D59,"  &amp;  ",'Copy paste to Here'!E59))),"Empty Cell")</f>
        <v xml:space="preserve">Rose gold PVD plated surgical steel double flared flesh tunnel &amp; Gauge: 8mm  &amp;  </v>
      </c>
      <c r="B55" s="57" t="str">
        <f>'Copy paste to Here'!C59</f>
        <v>DTTPG</v>
      </c>
      <c r="C55" s="57" t="s">
        <v>825</v>
      </c>
      <c r="D55" s="58">
        <f>Invoice!B59</f>
        <v>2</v>
      </c>
      <c r="E55" s="59">
        <f>'Shipping Invoice'!J59*$N$1</f>
        <v>45.11</v>
      </c>
      <c r="F55" s="59">
        <f t="shared" si="0"/>
        <v>90.22</v>
      </c>
      <c r="G55" s="60">
        <f t="shared" si="1"/>
        <v>45.11</v>
      </c>
      <c r="H55" s="63">
        <f t="shared" si="2"/>
        <v>90.22</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6mm  &amp;  </v>
      </c>
      <c r="B56" s="57" t="str">
        <f>'Copy paste to Here'!C60</f>
        <v>EBRT</v>
      </c>
      <c r="C56" s="57" t="s">
        <v>769</v>
      </c>
      <c r="D56" s="58">
        <f>Invoice!B60</f>
        <v>2</v>
      </c>
      <c r="E56" s="59">
        <f>'Shipping Invoice'!J60*$N$1</f>
        <v>4.9000000000000004</v>
      </c>
      <c r="F56" s="59">
        <f t="shared" si="0"/>
        <v>9.8000000000000007</v>
      </c>
      <c r="G56" s="60">
        <f t="shared" si="1"/>
        <v>4.9000000000000004</v>
      </c>
      <c r="H56" s="63">
        <f t="shared" si="2"/>
        <v>9.8000000000000007</v>
      </c>
    </row>
    <row r="57" spans="1:8" s="62" customFormat="1" ht="24">
      <c r="A57" s="56" t="str">
        <f>IF((LEN('Copy paste to Here'!G61))&gt;5,((CONCATENATE('Copy paste to Here'!G61," &amp; ",'Copy paste to Here'!D61,"  &amp;  ",'Copy paste to Here'!E61))),"Empty Cell")</f>
        <v xml:space="preserve">Bio flexible eyebrow retainer, 16g (1.2mm) - length 1/4'' to 1/2'' (6mm to 12mm) &amp; Length: 10mm  &amp;  </v>
      </c>
      <c r="B57" s="57" t="str">
        <f>'Copy paste to Here'!C61</f>
        <v>EBRT</v>
      </c>
      <c r="C57" s="57" t="s">
        <v>769</v>
      </c>
      <c r="D57" s="58">
        <f>Invoice!B61</f>
        <v>2</v>
      </c>
      <c r="E57" s="59">
        <f>'Shipping Invoice'!J61*$N$1</f>
        <v>4.9000000000000004</v>
      </c>
      <c r="F57" s="59">
        <f t="shared" si="0"/>
        <v>9.8000000000000007</v>
      </c>
      <c r="G57" s="60">
        <f t="shared" si="1"/>
        <v>4.9000000000000004</v>
      </c>
      <c r="H57" s="63">
        <f t="shared" si="2"/>
        <v>9.8000000000000007</v>
      </c>
    </row>
    <row r="58" spans="1:8" s="62" customFormat="1" ht="24">
      <c r="A58" s="56" t="str">
        <f>IF((LEN('Copy paste to Here'!G62))&gt;5,((CONCATENATE('Copy paste to Here'!G62," &amp; ",'Copy paste to Here'!D62,"  &amp;  ",'Copy paste to Here'!E62))),"Empty Cell")</f>
        <v>Bioflex eyebrow banana, 16g (1.2mm) with two 3mm balls &amp; Length: 8mm  &amp;  Color: Clear</v>
      </c>
      <c r="B58" s="57" t="str">
        <f>'Copy paste to Here'!C62</f>
        <v>FBNEVB</v>
      </c>
      <c r="C58" s="57" t="s">
        <v>770</v>
      </c>
      <c r="D58" s="58">
        <f>Invoice!B62</f>
        <v>58</v>
      </c>
      <c r="E58" s="59">
        <f>'Shipping Invoice'!J62*$N$1</f>
        <v>8.39</v>
      </c>
      <c r="F58" s="59">
        <f t="shared" si="0"/>
        <v>486.62</v>
      </c>
      <c r="G58" s="60">
        <f t="shared" si="1"/>
        <v>8.39</v>
      </c>
      <c r="H58" s="63">
        <f t="shared" si="2"/>
        <v>486.62</v>
      </c>
    </row>
    <row r="59" spans="1:8" s="62" customFormat="1" ht="25.5">
      <c r="A59" s="56" t="str">
        <f>IF((LEN('Copy paste to Here'!G63))&gt;5,((CONCATENATE('Copy paste to Here'!G63," &amp; ",'Copy paste to Here'!D63,"  &amp;  ",'Copy paste to Here'!E63))),"Empty Cell")</f>
        <v>Bioflex eyebrow banana, 16g (1.2mm) with two 3mm cones &amp; Length: 8mm  &amp;  Color: Black</v>
      </c>
      <c r="B59" s="57" t="str">
        <f>'Copy paste to Here'!C63</f>
        <v>FBNEVCN</v>
      </c>
      <c r="C59" s="57" t="s">
        <v>772</v>
      </c>
      <c r="D59" s="58">
        <f>Invoice!B63</f>
        <v>12</v>
      </c>
      <c r="E59" s="59">
        <f>'Shipping Invoice'!J63*$N$1</f>
        <v>9.09</v>
      </c>
      <c r="F59" s="59">
        <f t="shared" si="0"/>
        <v>109.08</v>
      </c>
      <c r="G59" s="60">
        <f t="shared" si="1"/>
        <v>9.09</v>
      </c>
      <c r="H59" s="63">
        <f t="shared" si="2"/>
        <v>109.08</v>
      </c>
    </row>
    <row r="60" spans="1:8" s="62" customFormat="1" ht="24">
      <c r="A60" s="56" t="str">
        <f>IF((LEN('Copy paste to Here'!G64))&gt;5,((CONCATENATE('Copy paste to Here'!G64," &amp; ",'Copy paste to Here'!D64,"  &amp;  ",'Copy paste to Here'!E64))),"Empty Cell")</f>
        <v>Silicone double flared flesh tunnel &amp; Gauge: 16mm  &amp;  Color: Black</v>
      </c>
      <c r="B60" s="57" t="str">
        <f>'Copy paste to Here'!C64</f>
        <v>FTSI</v>
      </c>
      <c r="C60" s="57" t="s">
        <v>826</v>
      </c>
      <c r="D60" s="58">
        <f>Invoice!B64</f>
        <v>6</v>
      </c>
      <c r="E60" s="59">
        <f>'Shipping Invoice'!J64*$N$1</f>
        <v>23.08</v>
      </c>
      <c r="F60" s="59">
        <f t="shared" si="0"/>
        <v>138.47999999999999</v>
      </c>
      <c r="G60" s="60">
        <f t="shared" si="1"/>
        <v>23.08</v>
      </c>
      <c r="H60" s="63">
        <f t="shared" si="2"/>
        <v>138.47999999999999</v>
      </c>
    </row>
    <row r="61" spans="1:8" s="62" customFormat="1" ht="24">
      <c r="A61" s="56" t="str">
        <f>IF((LEN('Copy paste to Here'!G65))&gt;5,((CONCATENATE('Copy paste to Here'!G65," &amp; ",'Copy paste to Here'!D65,"  &amp;  ",'Copy paste to Here'!E65))),"Empty Cell")</f>
        <v xml:space="preserve">Bio flexible labret, 16g (1.2mm) with a 3mm push in steel ball &amp; Length: 6mm  &amp;  </v>
      </c>
      <c r="B61" s="57" t="str">
        <f>'Copy paste to Here'!C65</f>
        <v>LBIB</v>
      </c>
      <c r="C61" s="57" t="s">
        <v>777</v>
      </c>
      <c r="D61" s="58">
        <f>Invoice!B65</f>
        <v>2</v>
      </c>
      <c r="E61" s="59">
        <f>'Shipping Invoice'!J65*$N$1</f>
        <v>10.14</v>
      </c>
      <c r="F61" s="59">
        <f t="shared" si="0"/>
        <v>20.28</v>
      </c>
      <c r="G61" s="60">
        <f t="shared" si="1"/>
        <v>10.14</v>
      </c>
      <c r="H61" s="63">
        <f t="shared" si="2"/>
        <v>20.28</v>
      </c>
    </row>
    <row r="62" spans="1:8" s="62" customFormat="1" ht="24">
      <c r="A62" s="56" t="str">
        <f>IF((LEN('Copy paste to Here'!G66))&gt;5,((CONCATENATE('Copy paste to Here'!G66," &amp; ",'Copy paste to Here'!D66,"  &amp;  ",'Copy paste to Here'!E66))),"Empty Cell")</f>
        <v xml:space="preserve">Bio flexible labret, 16g (1.2mm) with a 3mm push in steel ball &amp; Length: 8mm  &amp;  </v>
      </c>
      <c r="B62" s="57" t="str">
        <f>'Copy paste to Here'!C66</f>
        <v>LBIB</v>
      </c>
      <c r="C62" s="57" t="s">
        <v>777</v>
      </c>
      <c r="D62" s="58">
        <f>Invoice!B66</f>
        <v>2</v>
      </c>
      <c r="E62" s="59">
        <f>'Shipping Invoice'!J66*$N$1</f>
        <v>10.14</v>
      </c>
      <c r="F62" s="59">
        <f t="shared" si="0"/>
        <v>20.28</v>
      </c>
      <c r="G62" s="60">
        <f t="shared" si="1"/>
        <v>10.14</v>
      </c>
      <c r="H62" s="63">
        <f t="shared" si="2"/>
        <v>20.28</v>
      </c>
    </row>
    <row r="63" spans="1:8" s="62" customFormat="1" ht="24">
      <c r="A63" s="56" t="str">
        <f>IF((LEN('Copy paste to Here'!G67))&gt;5,((CONCATENATE('Copy paste to Here'!G67," &amp; ",'Copy paste to Here'!D67,"  &amp;  ",'Copy paste to Here'!E67))),"Empty Cell")</f>
        <v xml:space="preserve">Bio flexible labret, 16g (1.2mm) with a 3mm push in steel ball &amp; Length: 10mm  &amp;  </v>
      </c>
      <c r="B63" s="57" t="str">
        <f>'Copy paste to Here'!C67</f>
        <v>LBIB</v>
      </c>
      <c r="C63" s="57" t="s">
        <v>777</v>
      </c>
      <c r="D63" s="58">
        <f>Invoice!B67</f>
        <v>4</v>
      </c>
      <c r="E63" s="59">
        <f>'Shipping Invoice'!J67*$N$1</f>
        <v>10.14</v>
      </c>
      <c r="F63" s="59">
        <f t="shared" si="0"/>
        <v>40.56</v>
      </c>
      <c r="G63" s="60">
        <f t="shared" si="1"/>
        <v>10.14</v>
      </c>
      <c r="H63" s="63">
        <f t="shared" si="2"/>
        <v>40.56</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Clear</v>
      </c>
      <c r="B64" s="57" t="str">
        <f>'Copy paste to Here'!C68</f>
        <v>LBIRC</v>
      </c>
      <c r="C64" s="57" t="s">
        <v>827</v>
      </c>
      <c r="D64" s="58">
        <f>Invoice!B68</f>
        <v>6</v>
      </c>
      <c r="E64" s="59">
        <f>'Shipping Invoice'!J68*$N$1</f>
        <v>29.37</v>
      </c>
      <c r="F64" s="59">
        <f t="shared" si="0"/>
        <v>176.22</v>
      </c>
      <c r="G64" s="60">
        <f t="shared" si="1"/>
        <v>29.37</v>
      </c>
      <c r="H64" s="63">
        <f t="shared" si="2"/>
        <v>176.22</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3mm top part  &amp;  Crystal Color: Jet</v>
      </c>
      <c r="B65" s="57" t="str">
        <f>'Copy paste to Here'!C69</f>
        <v>LBIRC</v>
      </c>
      <c r="C65" s="57" t="s">
        <v>827</v>
      </c>
      <c r="D65" s="58">
        <f>Invoice!B69</f>
        <v>6</v>
      </c>
      <c r="E65" s="59">
        <f>'Shipping Invoice'!J69*$N$1</f>
        <v>29.37</v>
      </c>
      <c r="F65" s="59">
        <f t="shared" si="0"/>
        <v>176.22</v>
      </c>
      <c r="G65" s="60">
        <f t="shared" si="1"/>
        <v>29.37</v>
      </c>
      <c r="H65" s="63">
        <f t="shared" si="2"/>
        <v>176.22</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Clear</v>
      </c>
      <c r="B66" s="57" t="str">
        <f>'Copy paste to Here'!C70</f>
        <v>LBIRC</v>
      </c>
      <c r="C66" s="57" t="s">
        <v>827</v>
      </c>
      <c r="D66" s="58">
        <f>Invoice!B70</f>
        <v>1</v>
      </c>
      <c r="E66" s="59">
        <f>'Shipping Invoice'!J70*$N$1</f>
        <v>29.37</v>
      </c>
      <c r="F66" s="59">
        <f t="shared" si="0"/>
        <v>29.37</v>
      </c>
      <c r="G66" s="60">
        <f t="shared" si="1"/>
        <v>29.37</v>
      </c>
      <c r="H66" s="63">
        <f t="shared" si="2"/>
        <v>29.37</v>
      </c>
    </row>
    <row r="67" spans="1:8" s="62" customFormat="1" ht="36">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8mm with 3mm top part  &amp;  Crystal Color: Rose</v>
      </c>
      <c r="B67" s="57" t="str">
        <f>'Copy paste to Here'!C71</f>
        <v>LBIRC</v>
      </c>
      <c r="C67" s="57" t="s">
        <v>827</v>
      </c>
      <c r="D67" s="58">
        <f>Invoice!B71</f>
        <v>1</v>
      </c>
      <c r="E67" s="59">
        <f>'Shipping Invoice'!J71*$N$1</f>
        <v>29.37</v>
      </c>
      <c r="F67" s="59">
        <f t="shared" si="0"/>
        <v>29.37</v>
      </c>
      <c r="G67" s="60">
        <f t="shared" si="1"/>
        <v>29.37</v>
      </c>
      <c r="H67" s="63">
        <f t="shared" si="2"/>
        <v>29.37</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3mm top part  &amp;  Crystal Color: Jet</v>
      </c>
      <c r="B68" s="57" t="str">
        <f>'Copy paste to Here'!C72</f>
        <v>LBIRC</v>
      </c>
      <c r="C68" s="57" t="s">
        <v>827</v>
      </c>
      <c r="D68" s="58">
        <f>Invoice!B72</f>
        <v>1</v>
      </c>
      <c r="E68" s="59">
        <f>'Shipping Invoice'!J72*$N$1</f>
        <v>29.37</v>
      </c>
      <c r="F68" s="59">
        <f t="shared" si="0"/>
        <v>29.37</v>
      </c>
      <c r="G68" s="60">
        <f t="shared" si="1"/>
        <v>29.37</v>
      </c>
      <c r="H68" s="63">
        <f t="shared" si="2"/>
        <v>29.37</v>
      </c>
    </row>
    <row r="69" spans="1:8" s="62" customFormat="1" ht="24">
      <c r="A69" s="56" t="str">
        <f>IF((LEN('Copy paste to Here'!G73))&gt;5,((CONCATENATE('Copy paste to Here'!G73," &amp; ",'Copy paste to Here'!D73,"  &amp;  ",'Copy paste to Here'!E73))),"Empty Cell")</f>
        <v>Bio flexible labret, 16g (1.2mm) with a push in 3mm acrylic UV ball &amp; Length: 8mm  &amp;  Color: Black</v>
      </c>
      <c r="B69" s="57" t="str">
        <f>'Copy paste to Here'!C73</f>
        <v>LBIVB3</v>
      </c>
      <c r="C69" s="57" t="s">
        <v>781</v>
      </c>
      <c r="D69" s="58">
        <f>Invoice!B73</f>
        <v>2</v>
      </c>
      <c r="E69" s="59">
        <f>'Shipping Invoice'!J73*$N$1</f>
        <v>10.14</v>
      </c>
      <c r="F69" s="59">
        <f t="shared" si="0"/>
        <v>20.28</v>
      </c>
      <c r="G69" s="60">
        <f t="shared" si="1"/>
        <v>10.14</v>
      </c>
      <c r="H69" s="63">
        <f t="shared" si="2"/>
        <v>20.28</v>
      </c>
    </row>
    <row r="70" spans="1:8" s="62" customFormat="1" ht="24">
      <c r="A70" s="56" t="str">
        <f>IF((LEN('Copy paste to Here'!G74))&gt;5,((CONCATENATE('Copy paste to Here'!G74," &amp; ",'Copy paste to Here'!D74,"  &amp;  ",'Copy paste to Here'!E74))),"Empty Cell")</f>
        <v>Premium PVD plated surgical steel labret, 16g (1.2mm) with a 3mm ball &amp; Length: 6mm  &amp;  Color: Black</v>
      </c>
      <c r="B70" s="57" t="str">
        <f>'Copy paste to Here'!C74</f>
        <v>LBTB3</v>
      </c>
      <c r="C70" s="57" t="s">
        <v>783</v>
      </c>
      <c r="D70" s="58">
        <f>Invoice!B74</f>
        <v>8</v>
      </c>
      <c r="E70" s="59">
        <f>'Shipping Invoice'!J74*$N$1</f>
        <v>20.63</v>
      </c>
      <c r="F70" s="59">
        <f t="shared" si="0"/>
        <v>165.04</v>
      </c>
      <c r="G70" s="60">
        <f t="shared" si="1"/>
        <v>20.63</v>
      </c>
      <c r="H70" s="63">
        <f t="shared" si="2"/>
        <v>165.04</v>
      </c>
    </row>
    <row r="71" spans="1:8" s="62" customFormat="1" ht="24">
      <c r="A71" s="56" t="str">
        <f>IF((LEN('Copy paste to Here'!G75))&gt;5,((CONCATENATE('Copy paste to Here'!G75," &amp; ",'Copy paste to Here'!D75,"  &amp;  ",'Copy paste to Here'!E75))),"Empty Cell")</f>
        <v>Premium PVD plated surgical steel labret, 16g (1.2mm) with a 3mm ball &amp; Length: 8mm  &amp;  Color: Black</v>
      </c>
      <c r="B71" s="57" t="str">
        <f>'Copy paste to Here'!C75</f>
        <v>LBTB3</v>
      </c>
      <c r="C71" s="57" t="s">
        <v>783</v>
      </c>
      <c r="D71" s="58">
        <f>Invoice!B75</f>
        <v>8</v>
      </c>
      <c r="E71" s="59">
        <f>'Shipping Invoice'!J75*$N$1</f>
        <v>20.63</v>
      </c>
      <c r="F71" s="59">
        <f t="shared" si="0"/>
        <v>165.04</v>
      </c>
      <c r="G71" s="60">
        <f t="shared" si="1"/>
        <v>20.63</v>
      </c>
      <c r="H71" s="63">
        <f t="shared" si="2"/>
        <v>165.04</v>
      </c>
    </row>
    <row r="72" spans="1:8" s="62" customFormat="1" ht="24">
      <c r="A72" s="56" t="str">
        <f>IF((LEN('Copy paste to Here'!G76))&gt;5,((CONCATENATE('Copy paste to Here'!G76," &amp; ",'Copy paste to Here'!D76,"  &amp;  ",'Copy paste to Here'!E76))),"Empty Cell")</f>
        <v>Premium PVD plated surgical steel labret, 16g (1.2mm) with a 3mm ball &amp; Length: 10mm  &amp;  Color: Black</v>
      </c>
      <c r="B72" s="57" t="str">
        <f>'Copy paste to Here'!C76</f>
        <v>LBTB3</v>
      </c>
      <c r="C72" s="57" t="s">
        <v>783</v>
      </c>
      <c r="D72" s="58">
        <f>Invoice!B76</f>
        <v>8</v>
      </c>
      <c r="E72" s="59">
        <f>'Shipping Invoice'!J76*$N$1</f>
        <v>20.63</v>
      </c>
      <c r="F72" s="59">
        <f t="shared" si="0"/>
        <v>165.04</v>
      </c>
      <c r="G72" s="60">
        <f t="shared" si="1"/>
        <v>20.63</v>
      </c>
      <c r="H72" s="63">
        <f t="shared" si="2"/>
        <v>165.04</v>
      </c>
    </row>
    <row r="73" spans="1:8" s="62" customFormat="1" ht="24">
      <c r="A73" s="56" t="str">
        <f>IF((LEN('Copy paste to Here'!G77))&gt;5,((CONCATENATE('Copy paste to Here'!G77," &amp; ",'Copy paste to Here'!D77,"  &amp;  ",'Copy paste to Here'!E77))),"Empty Cell")</f>
        <v>Anodized surgical steel labret, 16g (1.2mm) with a 4mm cone &amp; Length: 6mm  &amp;  Color: Black</v>
      </c>
      <c r="B73" s="57" t="str">
        <f>'Copy paste to Here'!C77</f>
        <v>LBTCN4S</v>
      </c>
      <c r="C73" s="57" t="s">
        <v>785</v>
      </c>
      <c r="D73" s="58">
        <f>Invoice!B77</f>
        <v>2</v>
      </c>
      <c r="E73" s="59">
        <f>'Shipping Invoice'!J77*$N$1</f>
        <v>20.63</v>
      </c>
      <c r="F73" s="59">
        <f t="shared" si="0"/>
        <v>41.26</v>
      </c>
      <c r="G73" s="60">
        <f t="shared" si="1"/>
        <v>20.63</v>
      </c>
      <c r="H73" s="63">
        <f t="shared" si="2"/>
        <v>41.26</v>
      </c>
    </row>
    <row r="74" spans="1:8" s="62" customFormat="1" ht="24">
      <c r="A74" s="56" t="str">
        <f>IF((LEN('Copy paste to Here'!G78))&gt;5,((CONCATENATE('Copy paste to Here'!G78," &amp; ",'Copy paste to Here'!D78,"  &amp;  ",'Copy paste to Here'!E78))),"Empty Cell")</f>
        <v>Anodized surgical steel nose screw, 20g (0.8mm) with 2mm round crystal tops &amp; Color: Black  &amp;  Crystal Color: Light Siam</v>
      </c>
      <c r="B74" s="57" t="str">
        <f>'Copy paste to Here'!C78</f>
        <v>NSTC</v>
      </c>
      <c r="C74" s="57" t="s">
        <v>787</v>
      </c>
      <c r="D74" s="58">
        <f>Invoice!B78</f>
        <v>2</v>
      </c>
      <c r="E74" s="59">
        <f>'Shipping Invoice'!J78*$N$1</f>
        <v>15.39</v>
      </c>
      <c r="F74" s="59">
        <f t="shared" si="0"/>
        <v>30.78</v>
      </c>
      <c r="G74" s="60">
        <f t="shared" si="1"/>
        <v>15.39</v>
      </c>
      <c r="H74" s="63">
        <f t="shared" si="2"/>
        <v>30.78</v>
      </c>
    </row>
    <row r="75" spans="1:8" s="62" customFormat="1" ht="24">
      <c r="A75" s="56" t="str">
        <f>IF((LEN('Copy paste to Here'!G79))&gt;5,((CONCATENATE('Copy paste to Here'!G79," &amp; ",'Copy paste to Here'!D79,"  &amp;  ",'Copy paste to Here'!E79))),"Empty Cell")</f>
        <v xml:space="preserve">High polished surgical steel hinged segment ring, 14g (1.6mm) &amp; Length: 10mm  &amp;  </v>
      </c>
      <c r="B75" s="57" t="str">
        <f>'Copy paste to Here'!C79</f>
        <v>SEGH14</v>
      </c>
      <c r="C75" s="57" t="s">
        <v>655</v>
      </c>
      <c r="D75" s="58">
        <f>Invoice!B79</f>
        <v>5</v>
      </c>
      <c r="E75" s="59">
        <f>'Shipping Invoice'!J79*$N$1</f>
        <v>53.85</v>
      </c>
      <c r="F75" s="59">
        <f t="shared" si="0"/>
        <v>269.25</v>
      </c>
      <c r="G75" s="60">
        <f t="shared" si="1"/>
        <v>53.85</v>
      </c>
      <c r="H75" s="63">
        <f t="shared" si="2"/>
        <v>269.25</v>
      </c>
    </row>
    <row r="76" spans="1:8" s="62" customFormat="1" ht="25.5">
      <c r="A76" s="56" t="str">
        <f>IF((LEN('Copy paste to Here'!G80))&gt;5,((CONCATENATE('Copy paste to Here'!G80," &amp; ",'Copy paste to Here'!D80,"  &amp;  ",'Copy paste to Here'!E80))),"Empty Cell")</f>
        <v>PVD plated surgical steel hinged segment ring, 14g (1.6mm) &amp; Length: 8mm  &amp;  Color: Black</v>
      </c>
      <c r="B76" s="57" t="str">
        <f>'Copy paste to Here'!C80</f>
        <v>SEGHT14</v>
      </c>
      <c r="C76" s="57" t="s">
        <v>789</v>
      </c>
      <c r="D76" s="58">
        <f>Invoice!B80</f>
        <v>1</v>
      </c>
      <c r="E76" s="59">
        <f>'Shipping Invoice'!J80*$N$1</f>
        <v>69.59</v>
      </c>
      <c r="F76" s="59">
        <f t="shared" si="0"/>
        <v>69.59</v>
      </c>
      <c r="G76" s="60">
        <f t="shared" si="1"/>
        <v>69.59</v>
      </c>
      <c r="H76" s="63">
        <f t="shared" si="2"/>
        <v>69.59</v>
      </c>
    </row>
    <row r="77" spans="1:8" s="62" customFormat="1" ht="25.5">
      <c r="A77" s="56" t="str">
        <f>IF((LEN('Copy paste to Here'!G81))&gt;5,((CONCATENATE('Copy paste to Here'!G81," &amp; ",'Copy paste to Here'!D81,"  &amp;  ",'Copy paste to Here'!E81))),"Empty Cell")</f>
        <v>PVD plated surgical steel hinged segment ring, 14g (1.6mm) &amp; Length: 8mm  &amp;  Color: Gold</v>
      </c>
      <c r="B77" s="57" t="str">
        <f>'Copy paste to Here'!C81</f>
        <v>SEGHT14</v>
      </c>
      <c r="C77" s="57" t="s">
        <v>789</v>
      </c>
      <c r="D77" s="58">
        <f>Invoice!B81</f>
        <v>1</v>
      </c>
      <c r="E77" s="59">
        <f>'Shipping Invoice'!J81*$N$1</f>
        <v>69.59</v>
      </c>
      <c r="F77" s="59">
        <f t="shared" si="0"/>
        <v>69.59</v>
      </c>
      <c r="G77" s="60">
        <f t="shared" si="1"/>
        <v>69.59</v>
      </c>
      <c r="H77" s="63">
        <f t="shared" si="2"/>
        <v>69.59</v>
      </c>
    </row>
    <row r="78" spans="1:8" s="62" customFormat="1" ht="25.5">
      <c r="A78" s="56" t="str">
        <f>IF((LEN('Copy paste to Here'!G82))&gt;5,((CONCATENATE('Copy paste to Here'!G82," &amp; ",'Copy paste to Here'!D82,"  &amp;  ",'Copy paste to Here'!E82))),"Empty Cell")</f>
        <v>PVD plated surgical steel hinged segment ring, 14g (1.6mm) &amp; Length: 10mm  &amp;  Color: Black</v>
      </c>
      <c r="B78" s="57" t="str">
        <f>'Copy paste to Here'!C82</f>
        <v>SEGHT14</v>
      </c>
      <c r="C78" s="57" t="s">
        <v>789</v>
      </c>
      <c r="D78" s="58">
        <f>Invoice!B82</f>
        <v>6</v>
      </c>
      <c r="E78" s="59">
        <f>'Shipping Invoice'!J82*$N$1</f>
        <v>69.59</v>
      </c>
      <c r="F78" s="59">
        <f t="shared" si="0"/>
        <v>417.54</v>
      </c>
      <c r="G78" s="60">
        <f t="shared" si="1"/>
        <v>69.59</v>
      </c>
      <c r="H78" s="63">
        <f t="shared" si="2"/>
        <v>417.54</v>
      </c>
    </row>
    <row r="79" spans="1:8" s="62" customFormat="1" ht="25.5">
      <c r="A79" s="56" t="str">
        <f>IF((LEN('Copy paste to Here'!G83))&gt;5,((CONCATENATE('Copy paste to Here'!G83," &amp; ",'Copy paste to Here'!D83,"  &amp;  ",'Copy paste to Here'!E83))),"Empty Cell")</f>
        <v>PVD plated surgical steel hinged segment ring, 14g (1.6mm) &amp; Length: 10mm  &amp;  Color: Gold</v>
      </c>
      <c r="B79" s="57" t="str">
        <f>'Copy paste to Here'!C83</f>
        <v>SEGHT14</v>
      </c>
      <c r="C79" s="57" t="s">
        <v>789</v>
      </c>
      <c r="D79" s="58">
        <f>Invoice!B83</f>
        <v>1</v>
      </c>
      <c r="E79" s="59">
        <f>'Shipping Invoice'!J83*$N$1</f>
        <v>69.59</v>
      </c>
      <c r="F79" s="59">
        <f t="shared" si="0"/>
        <v>69.59</v>
      </c>
      <c r="G79" s="60">
        <f t="shared" si="1"/>
        <v>69.59</v>
      </c>
      <c r="H79" s="63">
        <f t="shared" si="2"/>
        <v>69.59</v>
      </c>
    </row>
    <row r="80" spans="1:8" s="62" customFormat="1" ht="24">
      <c r="A80" s="56" t="str">
        <f>IF((LEN('Copy paste to Here'!G84))&gt;5,((CONCATENATE('Copy paste to Here'!G84," &amp; ",'Copy paste to Here'!D84,"  &amp;  ",'Copy paste to Here'!E84))),"Empty Cell")</f>
        <v xml:space="preserve">Surgical steel spiral twister - 14g (1.6mm) with two 3mm balls &amp; Length: 10mm  &amp;  </v>
      </c>
      <c r="B80" s="57" t="str">
        <f>'Copy paste to Here'!C84</f>
        <v>SPB3</v>
      </c>
      <c r="C80" s="57" t="s">
        <v>791</v>
      </c>
      <c r="D80" s="58">
        <f>Invoice!B84</f>
        <v>2</v>
      </c>
      <c r="E80" s="59">
        <f>'Shipping Invoice'!J84*$N$1</f>
        <v>9.09</v>
      </c>
      <c r="F80" s="59">
        <f t="shared" si="0"/>
        <v>18.18</v>
      </c>
      <c r="G80" s="60">
        <f t="shared" si="1"/>
        <v>9.09</v>
      </c>
      <c r="H80" s="63">
        <f t="shared" si="2"/>
        <v>18.18</v>
      </c>
    </row>
    <row r="81" spans="1:8" s="62" customFormat="1" ht="24">
      <c r="A81" s="56" t="str">
        <f>IF((LEN('Copy paste to Here'!G85))&gt;5,((CONCATENATE('Copy paste to Here'!G85," &amp; ",'Copy paste to Here'!D85,"  &amp;  ",'Copy paste to Here'!E85))),"Empty Cell")</f>
        <v>Anodized surgical steel eyebrow spiral, 20g (0.8mm) with two 3mm cones &amp; Length: 10mm  &amp;  Color: Black</v>
      </c>
      <c r="B81" s="57" t="str">
        <f>'Copy paste to Here'!C85</f>
        <v>SPT20CN</v>
      </c>
      <c r="C81" s="57" t="s">
        <v>793</v>
      </c>
      <c r="D81" s="58">
        <f>Invoice!B85</f>
        <v>2</v>
      </c>
      <c r="E81" s="59">
        <f>'Shipping Invoice'!J85*$N$1</f>
        <v>20.63</v>
      </c>
      <c r="F81" s="59">
        <f t="shared" si="0"/>
        <v>41.26</v>
      </c>
      <c r="G81" s="60">
        <f t="shared" si="1"/>
        <v>20.63</v>
      </c>
      <c r="H81" s="63">
        <f t="shared" si="2"/>
        <v>41.26</v>
      </c>
    </row>
    <row r="82" spans="1:8" s="62" customFormat="1" ht="24">
      <c r="A82" s="56" t="str">
        <f>IF((LEN('Copy paste to Here'!G86))&gt;5,((CONCATENATE('Copy paste to Here'!G86," &amp; ",'Copy paste to Here'!D86,"  &amp;  ",'Copy paste to Here'!E86))),"Empty Cell")</f>
        <v>PVD plated internally threaded surgical steel double flare flesh tunnel &amp; Gauge: 8mm  &amp;  Color: Black</v>
      </c>
      <c r="B82" s="57" t="str">
        <f>'Copy paste to Here'!C86</f>
        <v>STHP</v>
      </c>
      <c r="C82" s="57" t="s">
        <v>828</v>
      </c>
      <c r="D82" s="58">
        <f>Invoice!B86</f>
        <v>2</v>
      </c>
      <c r="E82" s="59">
        <f>'Shipping Invoice'!J86*$N$1</f>
        <v>101.06</v>
      </c>
      <c r="F82" s="59">
        <f t="shared" si="0"/>
        <v>202.12</v>
      </c>
      <c r="G82" s="60">
        <f t="shared" si="1"/>
        <v>101.06</v>
      </c>
      <c r="H82" s="63">
        <f t="shared" si="2"/>
        <v>202.12</v>
      </c>
    </row>
    <row r="83" spans="1:8" s="62" customFormat="1" ht="24">
      <c r="A83" s="56" t="str">
        <f>IF((LEN('Copy paste to Here'!G87))&gt;5,((CONCATENATE('Copy paste to Here'!G87," &amp; ",'Copy paste to Here'!D87,"  &amp;  ",'Copy paste to Here'!E87))),"Empty Cell")</f>
        <v xml:space="preserve">Bio flexible tongue retainer, 14g (1.6mm) with silicon O-ring &amp; Color: # 1 in picture  &amp;  </v>
      </c>
      <c r="B83" s="57" t="str">
        <f>'Copy paste to Here'!C87</f>
        <v>TR14</v>
      </c>
      <c r="C83" s="57" t="s">
        <v>650</v>
      </c>
      <c r="D83" s="58">
        <f>Invoice!B87</f>
        <v>30</v>
      </c>
      <c r="E83" s="59">
        <f>'Shipping Invoice'!J87*$N$1</f>
        <v>4.9000000000000004</v>
      </c>
      <c r="F83" s="59">
        <f t="shared" ref="F83:F146" si="3">D83*E83</f>
        <v>147</v>
      </c>
      <c r="G83" s="60">
        <f t="shared" ref="G83:G146" si="4">E83*$E$14</f>
        <v>4.9000000000000004</v>
      </c>
      <c r="H83" s="63">
        <f t="shared" ref="H83:H146" si="5">D83*G83</f>
        <v>147</v>
      </c>
    </row>
    <row r="84" spans="1:8" s="62" customFormat="1" ht="25.5">
      <c r="A84" s="56" t="str">
        <f>IF((LEN('Copy paste to Here'!G88))&gt;5,((CONCATENATE('Copy paste to Here'!G88," &amp; ",'Copy paste to Here'!D88,"  &amp;  ",'Copy paste to Here'!E88))),"Empty Cell")</f>
        <v xml:space="preserve">Titanium G23 eyebrow barbell, 16g (1.2mm) with two 3mm balls &amp; Length: 9mm  &amp;  </v>
      </c>
      <c r="B84" s="57" t="str">
        <f>'Copy paste to Here'!C88</f>
        <v>UBBEB</v>
      </c>
      <c r="C84" s="57" t="s">
        <v>829</v>
      </c>
      <c r="D84" s="58">
        <f>Invoice!B88</f>
        <v>2</v>
      </c>
      <c r="E84" s="59">
        <f>'Shipping Invoice'!J88*$N$1</f>
        <v>34.619999999999997</v>
      </c>
      <c r="F84" s="59">
        <f t="shared" si="3"/>
        <v>69.239999999999995</v>
      </c>
      <c r="G84" s="60">
        <f t="shared" si="4"/>
        <v>34.619999999999997</v>
      </c>
      <c r="H84" s="63">
        <f t="shared" si="5"/>
        <v>69.239999999999995</v>
      </c>
    </row>
    <row r="85" spans="1:8" s="62" customFormat="1" ht="24">
      <c r="A85" s="56" t="str">
        <f>IF((LEN('Copy paste to Here'!G89))&gt;5,((CONCATENATE('Copy paste to Here'!G89," &amp; ",'Copy paste to Here'!D89,"  &amp;  ",'Copy paste to Here'!E89))),"Empty Cell")</f>
        <v xml:space="preserve">Titanium G23 eyebrow barbell, 1.2mm (16g) with two internally threaded 3mm balls &amp; Length: 8mm  &amp;  </v>
      </c>
      <c r="B85" s="57" t="str">
        <f>'Copy paste to Here'!C89</f>
        <v>UBBEBIN</v>
      </c>
      <c r="C85" s="57" t="s">
        <v>799</v>
      </c>
      <c r="D85" s="58">
        <f>Invoice!B89</f>
        <v>2</v>
      </c>
      <c r="E85" s="59">
        <f>'Shipping Invoice'!J89*$N$1</f>
        <v>61.9</v>
      </c>
      <c r="F85" s="59">
        <f t="shared" si="3"/>
        <v>123.8</v>
      </c>
      <c r="G85" s="60">
        <f t="shared" si="4"/>
        <v>61.9</v>
      </c>
      <c r="H85" s="63">
        <f t="shared" si="5"/>
        <v>123.8</v>
      </c>
    </row>
    <row r="86" spans="1:8" s="62" customFormat="1" ht="24">
      <c r="A86" s="56" t="str">
        <f>IF((LEN('Copy paste to Here'!G90))&gt;5,((CONCATENATE('Copy paste to Here'!G90," &amp; ",'Copy paste to Here'!D90,"  &amp;  ",'Copy paste to Here'!E90))),"Empty Cell")</f>
        <v xml:space="preserve">Titanium G23 eyebrow banana, 16g (1.2mm) with two 3mm balls &amp; Length: 10mm  &amp;  </v>
      </c>
      <c r="B86" s="57" t="str">
        <f>'Copy paste to Here'!C90</f>
        <v>UBNEB</v>
      </c>
      <c r="C86" s="57" t="s">
        <v>801</v>
      </c>
      <c r="D86" s="58">
        <f>Invoice!B90</f>
        <v>2</v>
      </c>
      <c r="E86" s="59">
        <f>'Shipping Invoice'!J90*$N$1</f>
        <v>34.619999999999997</v>
      </c>
      <c r="F86" s="59">
        <f t="shared" si="3"/>
        <v>69.239999999999995</v>
      </c>
      <c r="G86" s="60">
        <f t="shared" si="4"/>
        <v>34.619999999999997</v>
      </c>
      <c r="H86" s="63">
        <f t="shared" si="5"/>
        <v>69.239999999999995</v>
      </c>
    </row>
    <row r="87" spans="1:8" s="62" customFormat="1" ht="24">
      <c r="A87" s="56" t="str">
        <f>IF((LEN('Copy paste to Here'!G91))&gt;5,((CONCATENATE('Copy paste to Here'!G91," &amp; ",'Copy paste to Here'!D91,"  &amp;  ",'Copy paste to Here'!E91))),"Empty Cell")</f>
        <v xml:space="preserve">Titanium G23 internally threaded banana, 1.2mm (16g) with two 3mm balls &amp; Length: 12mm  &amp;  </v>
      </c>
      <c r="B87" s="57" t="str">
        <f>'Copy paste to Here'!C91</f>
        <v>UBNEBIN</v>
      </c>
      <c r="C87" s="57" t="s">
        <v>803</v>
      </c>
      <c r="D87" s="58">
        <f>Invoice!B91</f>
        <v>2</v>
      </c>
      <c r="E87" s="59">
        <f>'Shipping Invoice'!J91*$N$1</f>
        <v>65.39</v>
      </c>
      <c r="F87" s="59">
        <f t="shared" si="3"/>
        <v>130.78</v>
      </c>
      <c r="G87" s="60">
        <f t="shared" si="4"/>
        <v>65.39</v>
      </c>
      <c r="H87" s="63">
        <f t="shared" si="5"/>
        <v>130.78</v>
      </c>
    </row>
    <row r="88" spans="1:8" s="62" customFormat="1" ht="24">
      <c r="A88" s="56" t="str">
        <f>IF((LEN('Copy paste to Here'!G92))&gt;5,((CONCATENATE('Copy paste to Here'!G92," &amp; ",'Copy paste to Here'!D92,"  &amp;  ",'Copy paste to Here'!E92))),"Empty Cell")</f>
        <v xml:space="preserve">Titanium G23 circular barbell, 16g (1.2mm) with two 3mm balls &amp; Length: 11mm  &amp;  </v>
      </c>
      <c r="B88" s="57" t="str">
        <f>'Copy paste to Here'!C92</f>
        <v>UCBEB</v>
      </c>
      <c r="C88" s="57" t="s">
        <v>805</v>
      </c>
      <c r="D88" s="58">
        <f>Invoice!B92</f>
        <v>2</v>
      </c>
      <c r="E88" s="59">
        <f>'Shipping Invoice'!J92*$N$1</f>
        <v>40.909999999999997</v>
      </c>
      <c r="F88" s="59">
        <f t="shared" si="3"/>
        <v>81.819999999999993</v>
      </c>
      <c r="G88" s="60">
        <f t="shared" si="4"/>
        <v>40.909999999999997</v>
      </c>
      <c r="H88" s="63">
        <f t="shared" si="5"/>
        <v>81.819999999999993</v>
      </c>
    </row>
    <row r="89" spans="1:8" s="62" customFormat="1" ht="25.5">
      <c r="A89" s="56" t="str">
        <f>IF((LEN('Copy paste to Here'!G93))&gt;5,((CONCATENATE('Copy paste to Here'!G93," &amp; ",'Copy paste to Here'!D93,"  &amp;  ",'Copy paste to Here'!E93))),"Empty Cell")</f>
        <v>Anodized titanium G23 labret, 16g (1.2mm) with a 4mm cone &amp; Length: 8mm  &amp;  Color: Green</v>
      </c>
      <c r="B89" s="57" t="str">
        <f>'Copy paste to Here'!C93</f>
        <v>UTLBCN4S</v>
      </c>
      <c r="C89" s="57" t="s">
        <v>807</v>
      </c>
      <c r="D89" s="58">
        <f>Invoice!B93</f>
        <v>1</v>
      </c>
      <c r="E89" s="59">
        <f>'Shipping Invoice'!J93*$N$1</f>
        <v>53.85</v>
      </c>
      <c r="F89" s="59">
        <f t="shared" si="3"/>
        <v>53.85</v>
      </c>
      <c r="G89" s="60">
        <f t="shared" si="4"/>
        <v>53.85</v>
      </c>
      <c r="H89" s="63">
        <f t="shared" si="5"/>
        <v>53.85</v>
      </c>
    </row>
    <row r="90" spans="1:8" s="62" customFormat="1" ht="24">
      <c r="A90" s="56" t="str">
        <f>IF((LEN('Copy paste to Here'!G94))&gt;5,((CONCATENATE('Copy paste to Here'!G94," &amp; ",'Copy paste to Here'!D94,"  &amp;  ",'Copy paste to Here'!E94))),"Empty Cell")</f>
        <v>Pack of 10 pcs. of Flexible acrylic labret with external threading, 16g (1.2mm) &amp; Length: 10mm  &amp;  Color: Clear</v>
      </c>
      <c r="B90" s="57" t="str">
        <f>'Copy paste to Here'!C94</f>
        <v>XALB16G</v>
      </c>
      <c r="C90" s="57" t="s">
        <v>810</v>
      </c>
      <c r="D90" s="58">
        <f>Invoice!B94</f>
        <v>2</v>
      </c>
      <c r="E90" s="59">
        <f>'Shipping Invoice'!J94*$N$1</f>
        <v>27.28</v>
      </c>
      <c r="F90" s="59">
        <f t="shared" si="3"/>
        <v>54.56</v>
      </c>
      <c r="G90" s="60">
        <f t="shared" si="4"/>
        <v>27.28</v>
      </c>
      <c r="H90" s="63">
        <f t="shared" si="5"/>
        <v>54.56</v>
      </c>
    </row>
    <row r="91" spans="1:8" s="62" customFormat="1" ht="24">
      <c r="A91" s="56" t="str">
        <f>IF((LEN('Copy paste to Here'!G95))&gt;5,((CONCATENATE('Copy paste to Here'!G95," &amp; ",'Copy paste to Here'!D95,"  &amp;  ",'Copy paste to Here'!E95))),"Empty Cell")</f>
        <v xml:space="preserve">Pack of 10 pcs. of 3mm high polished surgical steel balls with 1.2mm threading (16g) &amp;   &amp;  </v>
      </c>
      <c r="B91" s="57" t="str">
        <f>'Copy paste to Here'!C95</f>
        <v>XBAL3</v>
      </c>
      <c r="C91" s="57" t="s">
        <v>812</v>
      </c>
      <c r="D91" s="58">
        <f>Invoice!B95</f>
        <v>2</v>
      </c>
      <c r="E91" s="59">
        <f>'Shipping Invoice'!J95*$N$1</f>
        <v>21.33</v>
      </c>
      <c r="F91" s="59">
        <f t="shared" si="3"/>
        <v>42.66</v>
      </c>
      <c r="G91" s="60">
        <f t="shared" si="4"/>
        <v>21.33</v>
      </c>
      <c r="H91" s="63">
        <f t="shared" si="5"/>
        <v>42.66</v>
      </c>
    </row>
    <row r="92" spans="1:8" s="62" customFormat="1" ht="24">
      <c r="A92" s="56" t="str">
        <f>IF((LEN('Copy paste to Here'!G96))&gt;5,((CONCATENATE('Copy paste to Here'!G96," &amp; ",'Copy paste to Here'!D96,"  &amp;  ",'Copy paste to Here'!E96))),"Empty Cell")</f>
        <v xml:space="preserve">Pack of 10 pcs. of 3mm high polished surgical steel cones with threading 1.2mm (16g) &amp;   &amp;  </v>
      </c>
      <c r="B92" s="57" t="str">
        <f>'Copy paste to Here'!C96</f>
        <v>XCON3</v>
      </c>
      <c r="C92" s="57" t="s">
        <v>814</v>
      </c>
      <c r="D92" s="58">
        <f>Invoice!B96</f>
        <v>4</v>
      </c>
      <c r="E92" s="59">
        <f>'Shipping Invoice'!J96*$N$1</f>
        <v>20.98</v>
      </c>
      <c r="F92" s="59">
        <f t="shared" si="3"/>
        <v>83.92</v>
      </c>
      <c r="G92" s="60">
        <f t="shared" si="4"/>
        <v>20.98</v>
      </c>
      <c r="H92" s="63">
        <f t="shared" si="5"/>
        <v>83.92</v>
      </c>
    </row>
    <row r="93" spans="1:8" s="62" customFormat="1" ht="36">
      <c r="A93" s="56" t="str">
        <f>IF((LEN('Copy paste to Here'!G97))&gt;5,((CONCATENATE('Copy paste to Here'!G97," &amp; ",'Copy paste to Here'!D97,"  &amp;  ",'Copy paste to Here'!E97))),"Empty Cell")</f>
        <v xml:space="preserve">Pack of 10 pcs. of 4mm high polished surgical steel balls with bezel set crystal and with 1.6mm (14g) threading &amp; Crystal Color: Clear  &amp;  </v>
      </c>
      <c r="B93" s="57" t="str">
        <f>'Copy paste to Here'!C97</f>
        <v>XJB4</v>
      </c>
      <c r="C93" s="57" t="s">
        <v>816</v>
      </c>
      <c r="D93" s="58">
        <f>Invoice!B97</f>
        <v>1</v>
      </c>
      <c r="E93" s="59">
        <f>'Shipping Invoice'!J97*$N$1</f>
        <v>83.93</v>
      </c>
      <c r="F93" s="59">
        <f t="shared" si="3"/>
        <v>83.93</v>
      </c>
      <c r="G93" s="60">
        <f t="shared" si="4"/>
        <v>83.93</v>
      </c>
      <c r="H93" s="63">
        <f t="shared" si="5"/>
        <v>83.93</v>
      </c>
    </row>
    <row r="94" spans="1:8" s="62" customFormat="1" ht="24">
      <c r="A94" s="56" t="str">
        <f>IF((LEN('Copy paste to Here'!G98))&gt;5,((CONCATENATE('Copy paste to Here'!G98," &amp; ",'Copy paste to Here'!D98,"  &amp;  ",'Copy paste to Here'!E98))),"Empty Cell")</f>
        <v xml:space="preserve">Set of 10 pcs. of 4mm acrylic UV balls with 16g (1.2mm) threading &amp; Color: Red  &amp;  </v>
      </c>
      <c r="B94" s="57" t="str">
        <f>'Copy paste to Here'!C98</f>
        <v>XUVB4S</v>
      </c>
      <c r="C94" s="57" t="s">
        <v>818</v>
      </c>
      <c r="D94" s="58">
        <f>Invoice!B98</f>
        <v>1</v>
      </c>
      <c r="E94" s="59">
        <f>'Shipping Invoice'!J98*$N$1</f>
        <v>22.38</v>
      </c>
      <c r="F94" s="59">
        <f t="shared" si="3"/>
        <v>22.38</v>
      </c>
      <c r="G94" s="60">
        <f t="shared" si="4"/>
        <v>22.38</v>
      </c>
      <c r="H94" s="63">
        <f t="shared" si="5"/>
        <v>22.38</v>
      </c>
    </row>
    <row r="95" spans="1:8" s="62" customFormat="1" ht="24">
      <c r="A95" s="56" t="str">
        <f>IF((LEN('Copy paste to Here'!G99))&gt;5,((CONCATENATE('Copy paste to Here'!G99," &amp; ",'Copy paste to Here'!D99,"  &amp;  ",'Copy paste to Here'!E99))),"Empty Cell")</f>
        <v xml:space="preserve">Set of 10 pcs. of 4mm acrylic UV cones with 14g (1.6mm) threading &amp; Color: Black  &amp;  </v>
      </c>
      <c r="B95" s="57" t="str">
        <f>'Copy paste to Here'!C99</f>
        <v>XUVCN4</v>
      </c>
      <c r="C95" s="57" t="s">
        <v>821</v>
      </c>
      <c r="D95" s="58">
        <f>Invoice!B99</f>
        <v>1</v>
      </c>
      <c r="E95" s="59">
        <f>'Shipping Invoice'!J99*$N$1</f>
        <v>25.88</v>
      </c>
      <c r="F95" s="59">
        <f t="shared" si="3"/>
        <v>25.88</v>
      </c>
      <c r="G95" s="60">
        <f t="shared" si="4"/>
        <v>25.88</v>
      </c>
      <c r="H95" s="63">
        <f t="shared" si="5"/>
        <v>25.88</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6909.6600000000017</v>
      </c>
      <c r="G1000" s="60"/>
      <c r="H1000" s="61">
        <f t="shared" ref="H1000:H1007" si="49">F1000*$E$14</f>
        <v>6909.6600000000017</v>
      </c>
    </row>
    <row r="1001" spans="1:8" s="62" customFormat="1">
      <c r="A1001" s="56" t="str">
        <f>'[2]Copy paste to Here'!T2</f>
        <v>SHIPPING HANDLING</v>
      </c>
      <c r="B1001" s="75"/>
      <c r="C1001" s="75"/>
      <c r="D1001" s="76"/>
      <c r="E1001" s="67"/>
      <c r="F1001" s="59">
        <f>Invoice!J101</f>
        <v>-2763.8640000000009</v>
      </c>
      <c r="G1001" s="60"/>
      <c r="H1001" s="61">
        <f t="shared" si="49"/>
        <v>-2763.8640000000009</v>
      </c>
    </row>
    <row r="1002" spans="1:8" s="62" customFormat="1" outlineLevel="1">
      <c r="A1002" s="56" t="str">
        <f>'[2]Copy paste to Here'!T3</f>
        <v>DISCOUNT</v>
      </c>
      <c r="B1002" s="75"/>
      <c r="C1002" s="75"/>
      <c r="D1002" s="76"/>
      <c r="E1002" s="67"/>
      <c r="F1002" s="59">
        <f>Invoice!J102</f>
        <v>0</v>
      </c>
      <c r="G1002" s="60"/>
      <c r="H1002" s="61">
        <f t="shared" si="49"/>
        <v>0</v>
      </c>
    </row>
    <row r="1003" spans="1:8" s="62" customFormat="1">
      <c r="A1003" s="56" t="str">
        <f>'[2]Copy paste to Here'!T4</f>
        <v>Total:</v>
      </c>
      <c r="B1003" s="75"/>
      <c r="C1003" s="75"/>
      <c r="D1003" s="76"/>
      <c r="E1003" s="67"/>
      <c r="F1003" s="59">
        <f>SUM(F1000:F1002)</f>
        <v>4145.7960000000003</v>
      </c>
      <c r="G1003" s="60"/>
      <c r="H1003" s="61">
        <f t="shared" si="49"/>
        <v>4145.7960000000003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6909.6600000000017</v>
      </c>
    </row>
    <row r="1010" spans="1:8" s="21" customFormat="1">
      <c r="A1010" s="22"/>
      <c r="E1010" s="21" t="s">
        <v>182</v>
      </c>
      <c r="H1010" s="84">
        <f>(SUMIF($A$1000:$A$1008,"Total:",$H$1000:$H$1008))</f>
        <v>4145.7960000000003</v>
      </c>
    </row>
    <row r="1011" spans="1:8" s="21" customFormat="1">
      <c r="E1011" s="21" t="s">
        <v>183</v>
      </c>
      <c r="H1011" s="85">
        <f>H1013-H1012</f>
        <v>3874.58</v>
      </c>
    </row>
    <row r="1012" spans="1:8" s="21" customFormat="1">
      <c r="E1012" s="21" t="s">
        <v>184</v>
      </c>
      <c r="H1012" s="85">
        <f>ROUND((H1013*7)/107,2)</f>
        <v>271.22000000000003</v>
      </c>
    </row>
    <row r="1013" spans="1:8" s="21" customFormat="1">
      <c r="E1013" s="22" t="s">
        <v>185</v>
      </c>
      <c r="H1013" s="86">
        <f>ROUND((SUMIF($A$1000:$A$1008,"Total:",$H$1000:$H$1008)),2)</f>
        <v>4145.8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8"/>
  <sheetViews>
    <sheetView workbookViewId="0">
      <selection activeCell="A5" sqref="A5"/>
    </sheetView>
  </sheetViews>
  <sheetFormatPr defaultRowHeight="15"/>
  <sheetData>
    <row r="1" spans="1:1">
      <c r="A1" s="2" t="s">
        <v>586</v>
      </c>
    </row>
    <row r="2" spans="1:1">
      <c r="A2" s="2" t="s">
        <v>722</v>
      </c>
    </row>
    <row r="3" spans="1:1">
      <c r="A3" s="2" t="s">
        <v>724</v>
      </c>
    </row>
    <row r="4" spans="1:1">
      <c r="A4" s="2" t="s">
        <v>724</v>
      </c>
    </row>
    <row r="5" spans="1:1">
      <c r="A5" s="2" t="s">
        <v>727</v>
      </c>
    </row>
    <row r="6" spans="1:1">
      <c r="A6" s="2" t="s">
        <v>727</v>
      </c>
    </row>
    <row r="7" spans="1:1">
      <c r="A7" s="2" t="s">
        <v>727</v>
      </c>
    </row>
    <row r="8" spans="1:1">
      <c r="A8" s="2" t="s">
        <v>727</v>
      </c>
    </row>
    <row r="9" spans="1:1">
      <c r="A9" s="2" t="s">
        <v>727</v>
      </c>
    </row>
    <row r="10" spans="1:1">
      <c r="A10" s="2" t="s">
        <v>729</v>
      </c>
    </row>
    <row r="11" spans="1:1">
      <c r="A11" s="2" t="s">
        <v>729</v>
      </c>
    </row>
    <row r="12" spans="1:1">
      <c r="A12" s="2" t="s">
        <v>823</v>
      </c>
    </row>
    <row r="13" spans="1:1">
      <c r="A13" s="2" t="s">
        <v>823</v>
      </c>
    </row>
    <row r="14" spans="1:1">
      <c r="A14" s="2" t="s">
        <v>823</v>
      </c>
    </row>
    <row r="15" spans="1:1">
      <c r="A15" s="2" t="s">
        <v>732</v>
      </c>
    </row>
    <row r="16" spans="1:1">
      <c r="A16" s="2" t="s">
        <v>734</v>
      </c>
    </row>
    <row r="17" spans="1:1">
      <c r="A17" s="2" t="s">
        <v>736</v>
      </c>
    </row>
    <row r="18" spans="1:1">
      <c r="A18" s="2" t="s">
        <v>738</v>
      </c>
    </row>
    <row r="19" spans="1:1">
      <c r="A19" s="2" t="s">
        <v>740</v>
      </c>
    </row>
    <row r="20" spans="1:1">
      <c r="A20" s="2" t="s">
        <v>740</v>
      </c>
    </row>
    <row r="21" spans="1:1">
      <c r="A21" s="2" t="s">
        <v>742</v>
      </c>
    </row>
    <row r="22" spans="1:1">
      <c r="A22" s="2" t="s">
        <v>742</v>
      </c>
    </row>
    <row r="23" spans="1:1">
      <c r="A23" s="2" t="s">
        <v>668</v>
      </c>
    </row>
    <row r="24" spans="1:1">
      <c r="A24" s="2" t="s">
        <v>668</v>
      </c>
    </row>
    <row r="25" spans="1:1">
      <c r="A25" s="2" t="s">
        <v>668</v>
      </c>
    </row>
    <row r="26" spans="1:1">
      <c r="A26" s="2" t="s">
        <v>745</v>
      </c>
    </row>
    <row r="27" spans="1:1">
      <c r="A27" s="2" t="s">
        <v>747</v>
      </c>
    </row>
    <row r="28" spans="1:1">
      <c r="A28" s="2" t="s">
        <v>749</v>
      </c>
    </row>
    <row r="29" spans="1:1">
      <c r="A29" s="2" t="s">
        <v>618</v>
      </c>
    </row>
    <row r="30" spans="1:1">
      <c r="A30" s="2" t="s">
        <v>751</v>
      </c>
    </row>
    <row r="31" spans="1:1">
      <c r="A31" s="2" t="s">
        <v>753</v>
      </c>
    </row>
    <row r="32" spans="1:1">
      <c r="A32" s="2" t="s">
        <v>755</v>
      </c>
    </row>
    <row r="33" spans="1:1">
      <c r="A33" s="2" t="s">
        <v>757</v>
      </c>
    </row>
    <row r="34" spans="1:1">
      <c r="A34" s="2" t="s">
        <v>759</v>
      </c>
    </row>
    <row r="35" spans="1:1">
      <c r="A35" s="2" t="s">
        <v>761</v>
      </c>
    </row>
    <row r="36" spans="1:1">
      <c r="A36" s="2" t="s">
        <v>763</v>
      </c>
    </row>
    <row r="37" spans="1:1">
      <c r="A37" s="2" t="s">
        <v>824</v>
      </c>
    </row>
    <row r="38" spans="1:1">
      <c r="A38" s="2" t="s">
        <v>825</v>
      </c>
    </row>
    <row r="39" spans="1:1">
      <c r="A39" s="2" t="s">
        <v>769</v>
      </c>
    </row>
    <row r="40" spans="1:1">
      <c r="A40" s="2" t="s">
        <v>769</v>
      </c>
    </row>
    <row r="41" spans="1:1">
      <c r="A41" s="2" t="s">
        <v>770</v>
      </c>
    </row>
    <row r="42" spans="1:1">
      <c r="A42" s="2" t="s">
        <v>772</v>
      </c>
    </row>
    <row r="43" spans="1:1">
      <c r="A43" s="2" t="s">
        <v>826</v>
      </c>
    </row>
    <row r="44" spans="1:1">
      <c r="A44" s="2" t="s">
        <v>777</v>
      </c>
    </row>
    <row r="45" spans="1:1">
      <c r="A45" s="2" t="s">
        <v>777</v>
      </c>
    </row>
    <row r="46" spans="1:1">
      <c r="A46" s="2" t="s">
        <v>777</v>
      </c>
    </row>
    <row r="47" spans="1:1">
      <c r="A47" s="2" t="s">
        <v>827</v>
      </c>
    </row>
    <row r="48" spans="1:1">
      <c r="A48" s="2" t="s">
        <v>827</v>
      </c>
    </row>
    <row r="49" spans="1:1">
      <c r="A49" s="2" t="s">
        <v>827</v>
      </c>
    </row>
    <row r="50" spans="1:1">
      <c r="A50" s="2" t="s">
        <v>827</v>
      </c>
    </row>
    <row r="51" spans="1:1">
      <c r="A51" s="2" t="s">
        <v>827</v>
      </c>
    </row>
    <row r="52" spans="1:1">
      <c r="A52" s="2" t="s">
        <v>781</v>
      </c>
    </row>
    <row r="53" spans="1:1">
      <c r="A53" s="2" t="s">
        <v>783</v>
      </c>
    </row>
    <row r="54" spans="1:1">
      <c r="A54" s="2" t="s">
        <v>783</v>
      </c>
    </row>
    <row r="55" spans="1:1">
      <c r="A55" s="2" t="s">
        <v>783</v>
      </c>
    </row>
    <row r="56" spans="1:1">
      <c r="A56" s="2" t="s">
        <v>785</v>
      </c>
    </row>
    <row r="57" spans="1:1">
      <c r="A57" s="2" t="s">
        <v>787</v>
      </c>
    </row>
    <row r="58" spans="1:1">
      <c r="A58" s="2" t="s">
        <v>655</v>
      </c>
    </row>
    <row r="59" spans="1:1">
      <c r="A59" s="2" t="s">
        <v>789</v>
      </c>
    </row>
    <row r="60" spans="1:1">
      <c r="A60" s="2" t="s">
        <v>789</v>
      </c>
    </row>
    <row r="61" spans="1:1">
      <c r="A61" s="2" t="s">
        <v>789</v>
      </c>
    </row>
    <row r="62" spans="1:1">
      <c r="A62" s="2" t="s">
        <v>789</v>
      </c>
    </row>
    <row r="63" spans="1:1">
      <c r="A63" s="2" t="s">
        <v>791</v>
      </c>
    </row>
    <row r="64" spans="1:1">
      <c r="A64" s="2" t="s">
        <v>793</v>
      </c>
    </row>
    <row r="65" spans="1:1">
      <c r="A65" s="2" t="s">
        <v>828</v>
      </c>
    </row>
    <row r="66" spans="1:1">
      <c r="A66" s="2" t="s">
        <v>650</v>
      </c>
    </row>
    <row r="67" spans="1:1">
      <c r="A67" s="2" t="s">
        <v>829</v>
      </c>
    </row>
    <row r="68" spans="1:1">
      <c r="A68" s="2" t="s">
        <v>799</v>
      </c>
    </row>
    <row r="69" spans="1:1">
      <c r="A69" s="2" t="s">
        <v>801</v>
      </c>
    </row>
    <row r="70" spans="1:1">
      <c r="A70" s="2" t="s">
        <v>803</v>
      </c>
    </row>
    <row r="71" spans="1:1">
      <c r="A71" s="2" t="s">
        <v>805</v>
      </c>
    </row>
    <row r="72" spans="1:1">
      <c r="A72" s="2" t="s">
        <v>807</v>
      </c>
    </row>
    <row r="73" spans="1:1">
      <c r="A73" s="2" t="s">
        <v>810</v>
      </c>
    </row>
    <row r="74" spans="1:1">
      <c r="A74" s="2" t="s">
        <v>812</v>
      </c>
    </row>
    <row r="75" spans="1:1">
      <c r="A75" s="2" t="s">
        <v>814</v>
      </c>
    </row>
    <row r="76" spans="1:1">
      <c r="A76" s="2" t="s">
        <v>816</v>
      </c>
    </row>
    <row r="77" spans="1:1">
      <c r="A77" s="2" t="s">
        <v>818</v>
      </c>
    </row>
    <row r="78" spans="1:1">
      <c r="A78" s="2" t="s">
        <v>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2024-04-19T03:30:10Z</cp:lastPrinted>
  <dcterms:created xsi:type="dcterms:W3CDTF">2009-06-02T18:56:54Z</dcterms:created>
  <dcterms:modified xsi:type="dcterms:W3CDTF">2024-04-19T03:30:17Z</dcterms:modified>
</cp:coreProperties>
</file>